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SAR CORRALES\Desktop\Clientes 2025\Auditoría 2024\Armiled\Finalización\"/>
    </mc:Choice>
  </mc:AlternateContent>
  <xr:revisionPtr revIDLastSave="0" documentId="13_ncr:1_{03BEE739-2D16-4697-8C2D-6D0528B7C659}" xr6:coauthVersionLast="47" xr6:coauthVersionMax="47" xr10:uidLastSave="{00000000-0000-0000-0000-000000000000}"/>
  <bookViews>
    <workbookView xWindow="-108" yWindow="-108" windowWidth="23256" windowHeight="12576" tabRatio="961" firstSheet="1" activeTab="10" xr2:uid="{00000000-000D-0000-FFFF-FFFF00000000}"/>
  </bookViews>
  <sheets>
    <sheet name="10.8 Sumaria" sheetId="66" state="hidden" r:id="rId1"/>
    <sheet name="Indice" sheetId="20" r:id="rId2"/>
    <sheet name="Acerno_Cache_XXXXX" sheetId="26" state="veryHidden" r:id="rId3"/>
    <sheet name="10.8.1 Conciliación Avance Serv" sheetId="44" r:id="rId4"/>
    <sheet name="Análisis PoC CDE" sheetId="31" state="hidden" r:id="rId5"/>
    <sheet name="F09.2 Análisis CxF" sheetId="38" state="hidden" r:id="rId6"/>
    <sheet name="Hoja6" sheetId="71" state="hidden" r:id="rId7"/>
    <sheet name="10.8.2 Avance de Servicios" sheetId="64" state="hidden" r:id="rId8"/>
    <sheet name="Cálculo " sheetId="79" r:id="rId9"/>
    <sheet name="PPC NO FACT 2024" sheetId="86" r:id="rId10"/>
    <sheet name="PPC FACTURAS 2023" sheetId="87" r:id="rId11"/>
    <sheet name="PPC NO FACT 2023" sheetId="85" r:id="rId12"/>
    <sheet name="PPC FACTURAS 2022" sheetId="83" r:id="rId13"/>
    <sheet name="PPC NO FACTURADO 2022" sheetId="82" r:id="rId14"/>
    <sheet name="PPC-Serv No Fact 2021" sheetId="80" r:id="rId15"/>
    <sheet name="NO FACTURADO" sheetId="78" r:id="rId16"/>
    <sheet name="Hoja1" sheetId="81" r:id="rId17"/>
    <sheet name="PPC - Serv Entre No Fac 2019" sheetId="72" r:id="rId18"/>
    <sheet name="PPC-Ser No Fact 2020" sheetId="75" r:id="rId19"/>
    <sheet name="PPC - Pasivo ID 2019" sheetId="73" r:id="rId20"/>
    <sheet name="PPC-Pasico ID 2020" sheetId="76" r:id="rId21"/>
    <sheet name="PPC -Facturación 2020" sheetId="74" r:id="rId22"/>
    <sheet name="PPC Facturación 2021" sheetId="77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\a" localSheetId="0">#REF!</definedName>
    <definedName name="\a">#REF!</definedName>
    <definedName name="___">NA()</definedName>
    <definedName name="____W2" localSheetId="0">#REF!</definedName>
    <definedName name="____W2">#REF!</definedName>
    <definedName name="___W2" localSheetId="0">#REF!</definedName>
    <definedName name="___W2">#REF!</definedName>
    <definedName name="__1Excel_BuiltIn_Print_Area_1_1" localSheetId="0">#REF!</definedName>
    <definedName name="__1Excel_BuiltIn_Print_Area_1_1">#REF!</definedName>
    <definedName name="__ama1">[1]st.espuma!$C$36</definedName>
    <definedName name="__ama2">[1]st.espuma!$D$36</definedName>
    <definedName name="__ama3">[1]st.espuma!$E$36</definedName>
    <definedName name="__ama4">[1]st.espuma!$F$36</definedName>
    <definedName name="__ana1">[1]st.espuma!$AD$36</definedName>
    <definedName name="__ana2">[1]st.espuma!$AE$36</definedName>
    <definedName name="__cel1">[1]st.espuma!$J$36</definedName>
    <definedName name="__cel2">[1]st.espuma!$K$36</definedName>
    <definedName name="__cel3">[1]st.espuma!$L$36</definedName>
    <definedName name="__gri1">[1]st.espuma!$R$36</definedName>
    <definedName name="__gri2">[1]st.espuma!$S$36</definedName>
    <definedName name="__gri3">[1]st.espuma!$T$36</definedName>
    <definedName name="__gri4">[1]st.espuma!$U$36</definedName>
    <definedName name="__gri5">[1]st.espuma!$V$36</definedName>
    <definedName name="__gri6">[1]st.espuma!$W$36</definedName>
    <definedName name="__gri7">[1]st.espuma!$X$36</definedName>
    <definedName name="__gri8">[1]st.espuma!$Y$36</definedName>
    <definedName name="__lil1">[1]st.espuma!$G$36</definedName>
    <definedName name="__pre1">[1]st.espuma!$Z$36</definedName>
    <definedName name="__pre2">[1]st.espuma!$AA$36</definedName>
    <definedName name="__pre3">[1]st.espuma!$AB$36</definedName>
    <definedName name="__pre4">[1]st.espuma!$AC$36</definedName>
    <definedName name="__roj1">[1]st.espuma!$AF$36</definedName>
    <definedName name="__roj2">[1]st.espuma!$AG$36</definedName>
    <definedName name="__roj3">[1]st.espuma!$AH$36</definedName>
    <definedName name="__roj4">[1]st.espuma!$AI$36</definedName>
    <definedName name="__roj5">[1]st.espuma!$AJ$36</definedName>
    <definedName name="__roj6">[1]st.espuma!$AK$36</definedName>
    <definedName name="__roj7">[1]st.espuma!$AL$36</definedName>
    <definedName name="__roj8">[1]st.espuma!$AM$36</definedName>
    <definedName name="__roj9">[1]st.espuma!$AN$36</definedName>
    <definedName name="__ver1">[1]st.espuma!$O$36</definedName>
    <definedName name="__ver2">[1]st.espuma!$Q$36</definedName>
    <definedName name="__W2" localSheetId="0">#REF!</definedName>
    <definedName name="__W2">#REF!</definedName>
    <definedName name="_1Excel_BuiltIn_Print_Area_1_1" localSheetId="0">#REF!</definedName>
    <definedName name="_1Excel_BuiltIn_Print_Area_1_1">#REF!</definedName>
    <definedName name="_1Sin_nombre" localSheetId="0">#REF!</definedName>
    <definedName name="_1Sin_nombre">#REF!</definedName>
    <definedName name="_2Sin_nombre" localSheetId="0">#REF!</definedName>
    <definedName name="_2Sin_nombre">#REF!</definedName>
    <definedName name="_2Sin_nombre_3" localSheetId="0">#REF!</definedName>
    <definedName name="_2Sin_nombre_3">#REF!</definedName>
    <definedName name="_3PLAN_SUC_PICHI" localSheetId="0">#REF!</definedName>
    <definedName name="_3PLAN_SUC_PICHI">#REF!</definedName>
    <definedName name="_3Sin_nombre" localSheetId="0">#REF!</definedName>
    <definedName name="_3Sin_nombre">#REF!</definedName>
    <definedName name="_3Sin_nombre_0" localSheetId="0">#REF!</definedName>
    <definedName name="_3Sin_nombre_0">#REF!</definedName>
    <definedName name="_4Sin_nombre_0" localSheetId="0">#REF!</definedName>
    <definedName name="_4Sin_nombre_0">#REF!</definedName>
    <definedName name="_4Sin_nombre_1" localSheetId="0">#REF!</definedName>
    <definedName name="_4Sin_nombre_1">#REF!</definedName>
    <definedName name="_5Sin_nombre_1" localSheetId="0">#REF!</definedName>
    <definedName name="_5Sin_nombre_1">#REF!</definedName>
    <definedName name="_5Sin_nombre_2" localSheetId="0">#REF!</definedName>
    <definedName name="_5Sin_nombre_2">#REF!</definedName>
    <definedName name="_6Sin_nombre_2" localSheetId="0">#REF!</definedName>
    <definedName name="_6Sin_nombre_2">#REF!</definedName>
    <definedName name="_6Sin_nombre_3" localSheetId="0">#REF!</definedName>
    <definedName name="_6Sin_nombre_3">#REF!</definedName>
    <definedName name="_7Sin_nombre_3" localSheetId="0">#REF!</definedName>
    <definedName name="_7Sin_nombre_3">#REF!</definedName>
    <definedName name="_ama1">[1]st.espuma!$C$36</definedName>
    <definedName name="_ama2">[1]st.espuma!$D$36</definedName>
    <definedName name="_ama3">[1]st.espuma!$E$36</definedName>
    <definedName name="_ama4">[1]st.espuma!$F$36</definedName>
    <definedName name="_ana1">[1]st.espuma!$AD$36</definedName>
    <definedName name="_ana2">[1]st.espuma!$AE$36</definedName>
    <definedName name="_cel1">[1]st.espuma!$J$36</definedName>
    <definedName name="_cel2">[1]st.espuma!$K$36</definedName>
    <definedName name="_cel3">[1]st.espuma!$L$36</definedName>
    <definedName name="_dic03" localSheetId="0">#REF!</definedName>
    <definedName name="_dic03">#REF!</definedName>
    <definedName name="_dic04">'[2]Balance General'!$C$5:$E$254</definedName>
    <definedName name="_F">[3]Datos!$B$1</definedName>
    <definedName name="_xlnm._FilterDatabase" localSheetId="7" hidden="1">'10.8.2 Avance de Servicios'!$A$8:$AM$12</definedName>
    <definedName name="_xlnm._FilterDatabase" localSheetId="15" hidden="1">'NO FACTURADO'!$A$5:$I$55</definedName>
    <definedName name="_xlnm._FilterDatabase" localSheetId="19" hidden="1">'PPC - Pasivo ID 2019'!$E$3:$R$65</definedName>
    <definedName name="_xlnm._FilterDatabase" localSheetId="17" hidden="1">'PPC - Serv Entre No Fac 2019'!$A$5:$K$49</definedName>
    <definedName name="_xlnm._FilterDatabase" localSheetId="21" hidden="1">'PPC -Facturación 2020'!$A$5:$I$24</definedName>
    <definedName name="_xlnm._FilterDatabase" localSheetId="22" hidden="1">'PPC Facturación 2021'!$B$5:$I$23</definedName>
    <definedName name="_xlnm._FilterDatabase">#REF!</definedName>
    <definedName name="_gri1">[1]st.espuma!$R$36</definedName>
    <definedName name="_gri2">[1]st.espuma!$S$36</definedName>
    <definedName name="_gri3">[1]st.espuma!$T$36</definedName>
    <definedName name="_gri4">[1]st.espuma!$U$36</definedName>
    <definedName name="_gri5">[1]st.espuma!$V$36</definedName>
    <definedName name="_gri6">[1]st.espuma!$W$36</definedName>
    <definedName name="_gri7">[1]st.espuma!$X$36</definedName>
    <definedName name="_gri8">[1]st.espuma!$Y$36</definedName>
    <definedName name="_I123600" localSheetId="0">#REF!</definedName>
    <definedName name="_I123600">#REF!</definedName>
    <definedName name="_JUN03" localSheetId="0">#REF!</definedName>
    <definedName name="_JUN03">#REF!</definedName>
    <definedName name="_Key1" localSheetId="0" hidden="1">'[4]7401..1502D'!#REF!</definedName>
    <definedName name="_Key1" hidden="1">'[5]7401..1502D'!#REF!</definedName>
    <definedName name="_lav05" localSheetId="0">'[6]Limite Gasto Depreciación'!#REF!</definedName>
    <definedName name="_lav05">'[7]Limite Gasto Depreciación'!#REF!</definedName>
    <definedName name="_lil1">[1]st.espuma!$G$36</definedName>
    <definedName name="_lv1" localSheetId="0">#REF!</definedName>
    <definedName name="_lv1">#REF!</definedName>
    <definedName name="_lv2" localSheetId="0">#REF!</definedName>
    <definedName name="_lv2">#REF!</definedName>
    <definedName name="_lv3" localSheetId="0">#REF!</definedName>
    <definedName name="_lv3">#REF!</definedName>
    <definedName name="_lv4" localSheetId="0">#REF!</definedName>
    <definedName name="_lv4">#REF!</definedName>
    <definedName name="_lv5" localSheetId="0">#REF!</definedName>
    <definedName name="_lv5">#REF!</definedName>
    <definedName name="_oct04" localSheetId="0">#REF!</definedName>
    <definedName name="_oct04">#REF!</definedName>
    <definedName name="_Order1" hidden="1">255</definedName>
    <definedName name="_pg2004">[2]Sheet6!$B$1:$E$150</definedName>
    <definedName name="_pre1">[1]st.espuma!$Z$36</definedName>
    <definedName name="_pre2">[1]st.espuma!$AA$36</definedName>
    <definedName name="_pre3">[1]st.espuma!$AB$36</definedName>
    <definedName name="_pre4">[1]st.espuma!$AC$36</definedName>
    <definedName name="_roj1">[1]st.espuma!$AF$36</definedName>
    <definedName name="_roj2">[1]st.espuma!$AG$36</definedName>
    <definedName name="_roj3">[1]st.espuma!$AH$36</definedName>
    <definedName name="_roj4">[1]st.espuma!$AI$36</definedName>
    <definedName name="_roj5">[1]st.espuma!$AJ$36</definedName>
    <definedName name="_roj6">[1]st.espuma!$AK$36</definedName>
    <definedName name="_roj7">[1]st.espuma!$AL$36</definedName>
    <definedName name="_roj8">[1]st.espuma!$AM$36</definedName>
    <definedName name="_roj9">[1]st.espuma!$AN$36</definedName>
    <definedName name="_sep03" localSheetId="0">#REF!</definedName>
    <definedName name="_sep03">#REF!</definedName>
    <definedName name="_sep04" localSheetId="0">#REF!</definedName>
    <definedName name="_sep04">#REF!</definedName>
    <definedName name="_Sort" localSheetId="0" hidden="1">#REF!</definedName>
    <definedName name="_Sort" hidden="1">#REF!</definedName>
    <definedName name="_ver1">[1]st.espuma!$O$36</definedName>
    <definedName name="_ver2">[1]st.espuma!$Q$36</definedName>
    <definedName name="_W2" localSheetId="0">#REF!</definedName>
    <definedName name="_W2">#REF!</definedName>
    <definedName name="A">[3]Datos!$B$2</definedName>
    <definedName name="A_IMPRESIÓN_IM" localSheetId="0">#REF!</definedName>
    <definedName name="A_IMPRESIÓN_IM">#REF!</definedName>
    <definedName name="A_IMPRESIÓN_IM_1" localSheetId="0">#REF!</definedName>
    <definedName name="A_IMPRESIÓN_IM_1">#REF!</definedName>
    <definedName name="AA" localSheetId="0">#REF!</definedName>
    <definedName name="AA">#REF!</definedName>
    <definedName name="Account_Balance">'[7]Limite Gasto Depreciación'!$D$10</definedName>
    <definedName name="ag" localSheetId="0">#REF!</definedName>
    <definedName name="ag">#REF!</definedName>
    <definedName name="AGRARIO" localSheetId="0">#REF!</definedName>
    <definedName name="AGRARIO">#REF!</definedName>
    <definedName name="ALAMBRE292" localSheetId="0">#REF!</definedName>
    <definedName name="ALAMBRE292">#REF!</definedName>
    <definedName name="aliadas" localSheetId="0">#REF!</definedName>
    <definedName name="aliadas">#REF!</definedName>
    <definedName name="AMA" localSheetId="0">#REF!</definedName>
    <definedName name="AMA">#REF!</definedName>
    <definedName name="amac1" localSheetId="0">#REF!</definedName>
    <definedName name="amac1">#REF!</definedName>
    <definedName name="amac2" localSheetId="0">#REF!</definedName>
    <definedName name="amac2">#REF!</definedName>
    <definedName name="amac3" localSheetId="0">#REF!</definedName>
    <definedName name="amac3">#REF!</definedName>
    <definedName name="amac4" localSheetId="0">#REF!</definedName>
    <definedName name="amac4">#REF!</definedName>
    <definedName name="Amortización" hidden="1">{#N/A,#N/A,FALSE,"Aging Summary";#N/A,#N/A,FALSE,"Ratio Analysis";#N/A,#N/A,FALSE,"Test 120 Day Accts";#N/A,#N/A,FALSE,"Tickmarks"}</definedName>
    <definedName name="anac1" localSheetId="0">#REF!</definedName>
    <definedName name="anac1">#REF!</definedName>
    <definedName name="anac2" localSheetId="0">#REF!</definedName>
    <definedName name="anac2">#REF!</definedName>
    <definedName name="Análisis" localSheetId="0" hidden="1">#REF!</definedName>
    <definedName name="Análisis" hidden="1">#REF!</definedName>
    <definedName name="analisisgastos" localSheetId="0" hidden="1">#REF!</definedName>
    <definedName name="analisisgastos" hidden="1">#REF!</definedName>
    <definedName name="anexo" localSheetId="0">#REF!</definedName>
    <definedName name="anexo">#REF!</definedName>
    <definedName name="aña" hidden="1">2</definedName>
    <definedName name="AportePat">[8]Datos!$B$3</definedName>
    <definedName name="AportePer">[8]Datos!$B$2</definedName>
    <definedName name="ARA_Threshold" localSheetId="0">#REF!</definedName>
    <definedName name="ARA_Threshold">#REF!</definedName>
    <definedName name="_xlnm.Print_Area" localSheetId="0">'10.8 Sumaria'!$A$1:$K$80</definedName>
    <definedName name="_xlnm.Print_Area" localSheetId="7">'10.8.2 Avance de Servicios'!#REF!</definedName>
    <definedName name="_xlnm.Print_Area" localSheetId="1">Indice!$A$1:$H$33</definedName>
    <definedName name="_xlnm.Print_Area" localSheetId="15">'NO FACTURADO'!$A$1:$I$65</definedName>
    <definedName name="_xlnm.Print_Area" localSheetId="17">'PPC - Serv Entre No Fac 2019'!$A$1:$K$57</definedName>
    <definedName name="_xlnm.Print_Area" localSheetId="21">'PPC -Facturación 2020'!$A$1:$I$30</definedName>
    <definedName name="_xlnm.Print_Area" localSheetId="22">'PPC Facturación 2021'!$B$5:$G$23</definedName>
    <definedName name="_xlnm.Print_Area">#REF!</definedName>
    <definedName name="ARP_Threshold" localSheetId="0">#REF!</definedName>
    <definedName name="ARP_Threshold">#REF!</definedName>
    <definedName name="arreglo" localSheetId="0">#REF!</definedName>
    <definedName name="arreglo">#REF!</definedName>
    <definedName name="AS2DocOpenMode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">[9]alambre!$F$4</definedName>
    <definedName name="BAL">#N/A</definedName>
    <definedName name="balance" localSheetId="0">#REF!</definedName>
    <definedName name="balance">#REF!</definedName>
    <definedName name="base">#REF!</definedName>
    <definedName name="BASE1" localSheetId="0">#REF!</definedName>
    <definedName name="BASE1">#REF!</definedName>
    <definedName name="BASE2" localSheetId="0">#REF!</definedName>
    <definedName name="BASE2">#REF!</definedName>
    <definedName name="BASE2001" localSheetId="0">#REF!</definedName>
    <definedName name="BASE2001">#REF!</definedName>
    <definedName name="BASE3" localSheetId="0">#REF!</definedName>
    <definedName name="BASE3">#REF!</definedName>
    <definedName name="BASEBG2001" localSheetId="0">#REF!</definedName>
    <definedName name="BASEBG2001">#REF!</definedName>
    <definedName name="basecar" localSheetId="0">#REF!</definedName>
    <definedName name="basecar">#REF!</definedName>
    <definedName name="_xlnm.Database" localSheetId="0">#REF!</definedName>
    <definedName name="_xlnm.Database">#REF!</definedName>
    <definedName name="BASEFECHA">[8]Datos!$A$6:$C$17</definedName>
    <definedName name="BG_Del" hidden="1">15</definedName>
    <definedName name="BG_Ins" hidden="1">4</definedName>
    <definedName name="BG_Mod" hidden="1">6</definedName>
    <definedName name="BLN" localSheetId="0">#REF!</definedName>
    <definedName name="BLN">#REF!</definedName>
    <definedName name="br">'[10]1963-3'!$F$342:$H$358</definedName>
    <definedName name="brecha2">'[11]indic brecha'!$G$27:$H$29</definedName>
    <definedName name="brecha99">'[12]indic brecha'!$A$2:$D$102</definedName>
    <definedName name="BuiltIn_Print_Area" localSheetId="0">#REF!</definedName>
    <definedName name="BuiltIn_Print_Area">#REF!</definedName>
    <definedName name="BuiltIn_Print_Area___0" localSheetId="0">#REF!</definedName>
    <definedName name="BuiltIn_Print_Area___0">#REF!</definedName>
    <definedName name="BuiltIn_Print_Area___0___0" localSheetId="0">#REF!</definedName>
    <definedName name="BuiltIn_Print_Area___0___0">#REF!</definedName>
    <definedName name="BuiltIn_Print_Area___0___0___0" localSheetId="0">#REF!</definedName>
    <definedName name="BuiltIn_Print_Area___0___0___0">#REF!</definedName>
    <definedName name="BuiltIn_Print_Area___0___0___0___0" localSheetId="0">#REF!</definedName>
    <definedName name="BuiltIn_Print_Area___0___0___0___0">#REF!</definedName>
    <definedName name="BuiltIn_Print_Area___0___0___0___0___0" localSheetId="0">#REF!</definedName>
    <definedName name="BuiltIn_Print_Area___0___0___0___0___0">#REF!</definedName>
    <definedName name="BuiltIn_Print_Area___0___0___0___0___0___0" localSheetId="0">#REF!</definedName>
    <definedName name="BuiltIn_Print_Area___0___0___0___0___0___0">#REF!</definedName>
    <definedName name="BuiltIn_Print_Area___0___0___0___0___0___0___0___0" localSheetId="0">#REF!</definedName>
    <definedName name="BuiltIn_Print_Area___0___0___0___0___0___0___0___0">#REF!</definedName>
    <definedName name="BuiltIn_Print_Area___0___0___0___0___0___0___0___0___0" localSheetId="0">#REF!</definedName>
    <definedName name="BuiltIn_Print_Area___0___0___0___0___0___0___0___0___0">#REF!</definedName>
    <definedName name="BuiltIn_Print_Area___0_1" localSheetId="0">#REF!</definedName>
    <definedName name="BuiltIn_Print_Area___0_1">#REF!</definedName>
    <definedName name="BuiltIn_Print_Titles">[13]A!$A$1:$IV$14</definedName>
    <definedName name="BuiltIn_Print_Titles___0" localSheetId="0">#REF!</definedName>
    <definedName name="BuiltIn_Print_Titles___0">#REF!</definedName>
    <definedName name="BuiltIn_Print_Titles___0___0" localSheetId="0">#REF!</definedName>
    <definedName name="BuiltIn_Print_Titles___0___0">#REF!</definedName>
    <definedName name="BuiltIn_Print_Titles___0___0___0" localSheetId="0">#REF!</definedName>
    <definedName name="BuiltIn_Print_Titles___0___0___0">#REF!</definedName>
    <definedName name="BuiltIn_Print_Titles___0___0___0___0" localSheetId="0">#REF!</definedName>
    <definedName name="BuiltIn_Print_Titles___0___0___0___0">#REF!</definedName>
    <definedName name="BuiltIn_Print_Titles___0___0___0___0___0" localSheetId="0">#REF!</definedName>
    <definedName name="BuiltIn_Print_Titles___0___0___0___0___0">#REF!</definedName>
    <definedName name="BuiltIn_Print_Titles___0___0___0___0___0___0" localSheetId="0">#REF!</definedName>
    <definedName name="BuiltIn_Print_Titles___0___0___0___0___0___0">#REF!</definedName>
    <definedName name="BuiltIn_Print_Titles___0___0___0___0___0___0___0" localSheetId="0">#REF!</definedName>
    <definedName name="BuiltIn_Print_Titles___0___0___0___0___0___0___0">#REF!</definedName>
    <definedName name="BuiltIn_Print_Titles___0___0___0___0___0___0___0___0" localSheetId="0">#REF!</definedName>
    <definedName name="BuiltIn_Print_Titles___0___0___0___0___0___0___0___0">#REF!</definedName>
    <definedName name="BUSCAR" localSheetId="0">#REF!</definedName>
    <definedName name="BUSCAR">#REF!</definedName>
    <definedName name="C_C_Balance" localSheetId="0">#REF!</definedName>
    <definedName name="C_C_Balance">#REF!</definedName>
    <definedName name="CADMINISTRACION" localSheetId="0">#REF!</definedName>
    <definedName name="CADMINISTRACION">#REF!</definedName>
    <definedName name="cal">'[14]Dias de Mora'!$F$2281:$I$2285</definedName>
    <definedName name="CALIF">[15]Entidades!$A$7:$F$179</definedName>
    <definedName name="capital" localSheetId="0">#REF!</definedName>
    <definedName name="capital">#REF!</definedName>
    <definedName name="CAPITALES" localSheetId="0">#REF!</definedName>
    <definedName name="CAPITALES">#REF!</definedName>
    <definedName name="CBASE" localSheetId="0">#REF!</definedName>
    <definedName name="CBASE">#REF!</definedName>
    <definedName name="cbodega" localSheetId="0">#REF!</definedName>
    <definedName name="cbodega">#REF!</definedName>
    <definedName name="cbordados" localSheetId="0">#REF!</definedName>
    <definedName name="cbordados">#REF!</definedName>
    <definedName name="ccamisas" localSheetId="0">#REF!</definedName>
    <definedName name="ccamisas">#REF!</definedName>
    <definedName name="CCCIAL" localSheetId="0">#REF!</definedName>
    <definedName name="CCCIAL">#REF!</definedName>
    <definedName name="CCCONS" localSheetId="0">#REF!</definedName>
    <definedName name="CCCONS">#REF!</definedName>
    <definedName name="Cchofer" localSheetId="0">#REF!</definedName>
    <definedName name="Cchofer">#REF!</definedName>
    <definedName name="ccorte" localSheetId="0">#REF!</definedName>
    <definedName name="ccorte">#REF!</definedName>
    <definedName name="cdiseño" localSheetId="0">#REF!</definedName>
    <definedName name="cdiseño">#REF!</definedName>
    <definedName name="CEL" localSheetId="0">#REF!</definedName>
    <definedName name="CEL">#REF!</definedName>
    <definedName name="celc1" localSheetId="0">#REF!</definedName>
    <definedName name="celc1">#REF!</definedName>
    <definedName name="celc2" localSheetId="0">#REF!</definedName>
    <definedName name="celc2">#REF!</definedName>
    <definedName name="celc3" localSheetId="0">#REF!</definedName>
    <definedName name="celc3">#REF!</definedName>
    <definedName name="cguardia" localSheetId="0">#REF!</definedName>
    <definedName name="cguardia">#REF!</definedName>
    <definedName name="cifin" localSheetId="0">'[16]muestra real'!#REF!</definedName>
    <definedName name="cifin">'[17]muestra real'!#REF!</definedName>
    <definedName name="cifin9" localSheetId="0">'[16]muestra real'!#REF!</definedName>
    <definedName name="cifin9">'[17]muestra real'!#REF!</definedName>
    <definedName name="cila1">[1]st.espuma!$AO$36</definedName>
    <definedName name="cila2">[1]st.espuma!$AP$36</definedName>
    <definedName name="cilac1" localSheetId="0">#REF!</definedName>
    <definedName name="cilac1">#REF!</definedName>
    <definedName name="cilac2" localSheetId="0">#REF!</definedName>
    <definedName name="cilac2">#REF!</definedName>
    <definedName name="cilc1">[1]st.espuma!$AQ$36</definedName>
    <definedName name="cilc2">[1]st.espuma!$AR$36</definedName>
    <definedName name="cilcc1" localSheetId="0">#REF!</definedName>
    <definedName name="cilcc1">#REF!</definedName>
    <definedName name="cilcc2" localSheetId="0">#REF!</definedName>
    <definedName name="cilcc2">#REF!</definedName>
    <definedName name="CLIENTES" localSheetId="0">#REF!</definedName>
    <definedName name="CLIENTES">#REF!</definedName>
    <definedName name="Clients_Population_Total">'[18]CMA Reconciliation (RESTAN)'!$D$69</definedName>
    <definedName name="climpieza" localSheetId="0">#REF!</definedName>
    <definedName name="climpieza">#REF!</definedName>
    <definedName name="cmecanico" localSheetId="0">#REF!</definedName>
    <definedName name="cmecanico">#REF!</definedName>
    <definedName name="COD">[19]COD!$A$1:$C$1009</definedName>
    <definedName name="comercial" localSheetId="0">#REF!</definedName>
    <definedName name="comercial">#REF!</definedName>
    <definedName name="Componente">[8]Datos!$B$1</definedName>
    <definedName name="compra">#REF!</definedName>
    <definedName name="Computed_Sample_Population_Total">'[18]CMA Reconciliation (RESTAN)'!$D$68</definedName>
    <definedName name="CONT">[19]CONT!$A$1:$C$1009</definedName>
    <definedName name="costoss" hidden="1">{#N/A,#N/A,FALSE,"Aging Summary";#N/A,#N/A,FALSE,"Ratio Analysis";#N/A,#N/A,FALSE,"Test 120 Day Accts";#N/A,#N/A,FALSE,"Tickmarks"}</definedName>
    <definedName name="cp">[20]Entidades!$C$8:$F$176</definedName>
    <definedName name="CPantalones" localSheetId="0">#REF!</definedName>
    <definedName name="CPantalones">#REF!</definedName>
    <definedName name="Critical_Component" localSheetId="0">#REF!</definedName>
    <definedName name="Critical_Component">#REF!</definedName>
    <definedName name="csacos" localSheetId="0">#REF!</definedName>
    <definedName name="csacos">#REF!</definedName>
    <definedName name="csecretaria" localSheetId="0">#REF!</definedName>
    <definedName name="csecretaria">#REF!</definedName>
    <definedName name="cterminados" localSheetId="0">#REF!</definedName>
    <definedName name="cterminados">#REF!</definedName>
    <definedName name="Ctransporte" localSheetId="0">#REF!</definedName>
    <definedName name="Ctransporte">#REF!</definedName>
    <definedName name="cxc" localSheetId="0">'[21]16'!#REF!</definedName>
    <definedName name="cxc">'[22]16'!#REF!</definedName>
    <definedName name="da" localSheetId="0">#REF!</definedName>
    <definedName name="da">#REF!</definedName>
    <definedName name="dario" localSheetId="0">#REF!</definedName>
    <definedName name="dario">#REF!</definedName>
    <definedName name="dariop">[23]Sheet1!$A$3:$N$1316</definedName>
    <definedName name="Database" localSheetId="0">#REF!</definedName>
    <definedName name="Database">#REF!</definedName>
    <definedName name="DATOS" localSheetId="0">#REF!</definedName>
    <definedName name="DATOS">#REF!</definedName>
    <definedName name="dd" localSheetId="0">#REF!</definedName>
    <definedName name="dd">#REF!</definedName>
    <definedName name="DDDD">#N/A</definedName>
    <definedName name="decimo14">[8]Datos!$B$4</definedName>
    <definedName name="DESCRIPCION">[24]Hoja5!$A$3:$B$45</definedName>
    <definedName name="df" localSheetId="0">#REF!</definedName>
    <definedName name="df">#REF!</definedName>
    <definedName name="dfdsfdsf" localSheetId="0">'[25]5130 Conciliaciones Bancarias'!#REF!</definedName>
    <definedName name="dfdsfdsf">'[26]5130 Conciliaciones Bancarias'!#REF!</definedName>
    <definedName name="dic" localSheetId="0">#REF!</definedName>
    <definedName name="dic">#REF!</definedName>
    <definedName name="Difference">'[7]Limite Gasto Depreciación'!$D$17</definedName>
    <definedName name="DINERO" localSheetId="0">#REF!</definedName>
    <definedName name="DINERO">#REF!</definedName>
    <definedName name="Disaggregations">'[7]Limite Gasto Depreciación'!$D$11</definedName>
    <definedName name="dlc" localSheetId="0">#REF!</definedName>
    <definedName name="dlc">#REF!</definedName>
    <definedName name="dos" localSheetId="0">#REF!</definedName>
    <definedName name="dos">#REF!</definedName>
    <definedName name="dt" localSheetId="0">#REF!</definedName>
    <definedName name="dt">#REF!</definedName>
    <definedName name="dtt" localSheetId="0">#REF!</definedName>
    <definedName name="dtt">#REF!</definedName>
    <definedName name="Effective_Tax_Rate" localSheetId="0">#REF!</definedName>
    <definedName name="Effective_Tax_Rate">#REF!</definedName>
    <definedName name="End_Bal">#REF!</definedName>
    <definedName name="ESPUMA" localSheetId="0">#REF!</definedName>
    <definedName name="ESPUMA">#REF!</definedName>
    <definedName name="Excel_BuiltIn__FilterDatabase_1" localSheetId="0">#REF!</definedName>
    <definedName name="Excel_BuiltIn__FilterDatabase_1">#REF!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ected_Error_Rate" localSheetId="0">#REF!</definedName>
    <definedName name="Expected_Error_Rate">#REF!</definedName>
    <definedName name="Factor" localSheetId="0">#REF!</definedName>
    <definedName name="Factor">#REF!</definedName>
    <definedName name="FB">'[27]GG-5'!$B$12:$E$20</definedName>
    <definedName name="FBasica2">[8]Impuestos!$B$7</definedName>
    <definedName name="Fbasica3">[8]Impuestos!$B$8</definedName>
    <definedName name="Fbasica4">[8]Impuestos!$B$9</definedName>
    <definedName name="FBasica5">[8]Impuestos!$B$10</definedName>
    <definedName name="FBasica6">[8]Impuestos!$B$11</definedName>
    <definedName name="fes" localSheetId="0">#REF!</definedName>
    <definedName name="fes">#REF!</definedName>
    <definedName name="Fexceso2">[8]Impuestos!$C$7</definedName>
    <definedName name="FExceso3">[8]Impuestos!$C$8</definedName>
    <definedName name="FExceso4">[8]Impuestos!$C$9</definedName>
    <definedName name="FExceso5">[8]Impuestos!$C$10</definedName>
    <definedName name="FG" localSheetId="0">#REF!</definedName>
    <definedName name="FG">#REF!</definedName>
    <definedName name="FNUMERO">[8]Datos!$B$19</definedName>
    <definedName name="formato" localSheetId="0">#REF!</definedName>
    <definedName name="formato">#REF!</definedName>
    <definedName name="FSDFSD" localSheetId="0">#REF!</definedName>
    <definedName name="FSDFSD">#REF!</definedName>
    <definedName name="Full_Print">#REF!</definedName>
    <definedName name="fullprovision">'[17]100% provisionados'!$B$1:$B$2045</definedName>
    <definedName name="g" localSheetId="0">#REF!</definedName>
    <definedName name="g">#REF!</definedName>
    <definedName name="gfadg">[28]Dep.Consol!$R$11</definedName>
    <definedName name="_xlnm.Recorder" localSheetId="0">#REF!</definedName>
    <definedName name="_xlnm.Recorder">#REF!</definedName>
    <definedName name="gric1" localSheetId="0">#REF!</definedName>
    <definedName name="gric1">#REF!</definedName>
    <definedName name="gric2" localSheetId="0">#REF!</definedName>
    <definedName name="gric2">#REF!</definedName>
    <definedName name="gric3" localSheetId="0">#REF!</definedName>
    <definedName name="gric3">#REF!</definedName>
    <definedName name="gric4" localSheetId="0">#REF!</definedName>
    <definedName name="gric4">#REF!</definedName>
    <definedName name="gric5" localSheetId="0">#REF!</definedName>
    <definedName name="gric5">#REF!</definedName>
    <definedName name="gric6" localSheetId="0">#REF!</definedName>
    <definedName name="gric6">#REF!</definedName>
    <definedName name="gric7" localSheetId="0">#REF!</definedName>
    <definedName name="gric7">#REF!</definedName>
    <definedName name="gric8" localSheetId="0">#REF!</definedName>
    <definedName name="gric8">#REF!</definedName>
    <definedName name="GRUPO">'[29]L-3-3MOLINERA MANTA'!$F$14:$F$48</definedName>
    <definedName name="H" localSheetId="0">#REF!</definedName>
    <definedName name="H">#REF!</definedName>
    <definedName name="Header_Row">ROW(#REF!)</definedName>
    <definedName name="HG" localSheetId="0">#REF!</definedName>
    <definedName name="HG">#REF!</definedName>
    <definedName name="HH" localSheetId="0">#REF!</definedName>
    <definedName name="HH">#REF!</definedName>
    <definedName name="hip" localSheetId="0">#REF!</definedName>
    <definedName name="hip">#REF!</definedName>
    <definedName name="HJ" hidden="1">{#N/A,#N/A,FALSE,"Aging Summary";#N/A,#N/A,FALSE,"Ratio Analysis";#N/A,#N/A,FALSE,"Test 120 Day Accts";#N/A,#N/A,FALSE,"Tickmarks"}</definedName>
    <definedName name="HOJA" localSheetId="0">#REF!</definedName>
    <definedName name="HOJA">#REF!</definedName>
    <definedName name="IBasica2">[8]Impuestos!$D$7</definedName>
    <definedName name="IBasica3">[8]Impuestos!$D$8</definedName>
    <definedName name="IBasica4">[8]Impuestos!$D$9</definedName>
    <definedName name="IBasica5">[8]Impuestos!$D$10</definedName>
    <definedName name="IBasica6">[8]Impuestos!$D$11</definedName>
    <definedName name="Iexceso2">[8]Impuestos!$E$7</definedName>
    <definedName name="Iexceso3">[8]Impuestos!$E$8</definedName>
    <definedName name="IExceso4">[8]Impuestos!$E$9</definedName>
    <definedName name="IExceso5">[8]Impuestos!$E$10</definedName>
    <definedName name="IExceso6">[8]Impuestos!$E$11</definedName>
    <definedName name="IFB">'[27]GG-5'!$B$12:$D$20</definedName>
    <definedName name="IFE">'[27]GG-5'!$B$12:$C$20</definedName>
    <definedName name="inflacion">'[11]indic brecha'!$G$23:$H$25</definedName>
    <definedName name="ING" localSheetId="0">#REF!</definedName>
    <definedName name="ING">#REF!</definedName>
    <definedName name="interbanco" localSheetId="0">#REF!</definedName>
    <definedName name="interbanco">#REF!</definedName>
    <definedName name="Interest_Rate">#REF!</definedName>
    <definedName name="INTERPLANO" localSheetId="0">#REF!</definedName>
    <definedName name="INTERPLANO">#REF!</definedName>
    <definedName name="Interval">'[18]CMA Reconciliation (RESTAN)'!$C$63</definedName>
    <definedName name="INV" localSheetId="0">#REF!</definedName>
    <definedName name="INV">#REF!</definedName>
    <definedName name="jfa" localSheetId="0">#REF!</definedName>
    <definedName name="jfa">#REF!</definedName>
    <definedName name="jhs" localSheetId="0">#REF!</definedName>
    <definedName name="jhs">#REF!</definedName>
    <definedName name="jj">[30]varios!$A$52</definedName>
    <definedName name="JOSE" localSheetId="0">#REF!</definedName>
    <definedName name="JOSE">#REF!</definedName>
    <definedName name="K02.02" localSheetId="0">#REF!</definedName>
    <definedName name="K02.02">#REF!</definedName>
    <definedName name="K02.04" localSheetId="0">#REF!</definedName>
    <definedName name="K02.04">#REF!</definedName>
    <definedName name="K02.14" localSheetId="0">#REF!</definedName>
    <definedName name="K02.14">#REF!</definedName>
    <definedName name="K02.20" localSheetId="0">#REF!</definedName>
    <definedName name="K02.20">#REF!</definedName>
    <definedName name="K02.23" localSheetId="0">#REF!</definedName>
    <definedName name="K02.23">#REF!</definedName>
    <definedName name="K02.25" localSheetId="0">#REF!</definedName>
    <definedName name="K02.25">#REF!</definedName>
    <definedName name="k03.01" localSheetId="0">#REF!</definedName>
    <definedName name="k03.01">#REF!</definedName>
    <definedName name="k03.02" localSheetId="0">#REF!</definedName>
    <definedName name="k03.02">#REF!</definedName>
    <definedName name="k03.02.2" localSheetId="0">#REF!</definedName>
    <definedName name="k03.02.2">#REF!</definedName>
    <definedName name="K16.01" localSheetId="0">#REF!</definedName>
    <definedName name="K16.01">#REF!</definedName>
    <definedName name="K16.02" localSheetId="0">#REF!</definedName>
    <definedName name="K16.02">#REF!</definedName>
    <definedName name="K16.03" localSheetId="0">#REF!</definedName>
    <definedName name="K16.03">#REF!</definedName>
    <definedName name="K16.04" localSheetId="0">#REF!</definedName>
    <definedName name="K16.04">#REF!</definedName>
    <definedName name="K16.05" localSheetId="0">#REF!</definedName>
    <definedName name="K16.05">#REF!</definedName>
    <definedName name="KFINAL" localSheetId="0">#REF!</definedName>
    <definedName name="KFINAL">#REF!</definedName>
    <definedName name="L_Adjust">[31]Links!$H$1:$H$65536</definedName>
    <definedName name="L_AJE_Tot">[31]Links!$G$1:$G$65536</definedName>
    <definedName name="L_CY_Beg">[31]Links!$F$1:$F$65536</definedName>
    <definedName name="L_CY_End">[32]Links!$I$1:$I$65536</definedName>
    <definedName name="L_PY_End">[32]Links!$J$1:$J$65536</definedName>
    <definedName name="L_RJE_Tot">[31]Links!$I$1:$I$65536</definedName>
    <definedName name="lilc1" localSheetId="0">#REF!</definedName>
    <definedName name="lilc1">#REF!</definedName>
    <definedName name="limite" localSheetId="0">#REF!</definedName>
    <definedName name="limite">#REF!</definedName>
    <definedName name="Loan_Amount">#REF!</definedName>
    <definedName name="Loan_Start">#REF!</definedName>
    <definedName name="Loan_Years">#REF!</definedName>
    <definedName name="lp">[20]Entidades!$B$8:$F$176</definedName>
    <definedName name="lv" localSheetId="0">#REF!</definedName>
    <definedName name="lv">#REF!</definedName>
    <definedName name="MANUWL" localSheetId="0">#REF!</definedName>
    <definedName name="MANUWL">#REF!</definedName>
    <definedName name="MARIA" localSheetId="0">#REF!</definedName>
    <definedName name="MARIA">#REF!</definedName>
    <definedName name="MARIBEL">[30]varios!$A$52</definedName>
    <definedName name="max" localSheetId="0">#REF!</definedName>
    <definedName name="max">#REF!</definedName>
    <definedName name="micro" localSheetId="0">#REF!</definedName>
    <definedName name="micro">#REF!</definedName>
    <definedName name="Monetary_Precision">'[7]Limite Gasto Depreciación'!$D$9</definedName>
    <definedName name="MP">'[18]CMA Reconciliation (RESTAN)'!$C$61</definedName>
    <definedName name="MPPCA090190" localSheetId="0">#REF!</definedName>
    <definedName name="MPPCA090190">#REF!</definedName>
    <definedName name="MPPCA100200" localSheetId="0">#REF!</definedName>
    <definedName name="MPPCA100200">#REF!</definedName>
    <definedName name="MPPCA105190" localSheetId="0">#REF!</definedName>
    <definedName name="MPPCA105190">#REF!</definedName>
    <definedName name="MPPCA135190" localSheetId="0">#REF!</definedName>
    <definedName name="MPPCA135190">#REF!</definedName>
    <definedName name="MPPCA160200" localSheetId="0">#REF!</definedName>
    <definedName name="MPPCA160200">#REF!</definedName>
    <definedName name="muestra" localSheetId="0">#REF!</definedName>
    <definedName name="muestra">#REF!</definedName>
    <definedName name="MUESTRABRIL" localSheetId="0">'[16]base-DIC'!#REF!</definedName>
    <definedName name="MUESTRABRIL">'[17]base-DIC'!#REF!</definedName>
    <definedName name="N" localSheetId="0">#REF!</definedName>
    <definedName name="N">#REF!</definedName>
    <definedName name="name">'[33]lesing febrero'!$E$5:$F$676</definedName>
    <definedName name="nit">[14]Arrastre!$A$14:$A$19</definedName>
    <definedName name="nitclas" localSheetId="0">#REF!</definedName>
    <definedName name="nitclas">#REF!</definedName>
    <definedName name="nitfull">'[17]100% provisionados'!$F$2:$F$2045</definedName>
    <definedName name="NN" localSheetId="0">#REF!</definedName>
    <definedName name="NN">#REF!</definedName>
    <definedName name="NOM">[19]NOM!$A$1:$C$1009</definedName>
    <definedName name="nombre">'[34]BASE TOTAL'!$A$2:$B$52563</definedName>
    <definedName name="NonTop_Stratum_Value">'[18]CMA Reconciliation (RESTAN)'!$D$65</definedName>
    <definedName name="nuevo" hidden="1">{#N/A,#N/A,FALSE,"Aging Summary";#N/A,#N/A,FALSE,"Ratio Analysis";#N/A,#N/A,FALSE,"Test 120 Day Accts";#N/A,#N/A,FALSE,"Tickmarks"}</definedName>
    <definedName name="NUMERICO">NA()</definedName>
    <definedName name="NUMERO">'[35]rol individual 1'!$I$1</definedName>
    <definedName name="NUMERO1">'[35]rol individual 1'!$I$2</definedName>
    <definedName name="NUMERO3" localSheetId="0">#REF!</definedName>
    <definedName name="NUMERO3">#REF!</definedName>
    <definedName name="NUMERO4" localSheetId="0">#REF!</definedName>
    <definedName name="NUMERO4">#REF!</definedName>
    <definedName name="Ñ">[3]Datos!$B$1</definedName>
    <definedName name="ORTO" localSheetId="0">#REF!</definedName>
    <definedName name="ORTO">#REF!</definedName>
    <definedName name="OTRO" localSheetId="0">#REF!</definedName>
    <definedName name="OTRO">#REF!</definedName>
    <definedName name="otros" hidden="1">{#N/A,#N/A,FALSE,"Aging Summary";#N/A,#N/A,FALSE,"Ratio Analysis";#N/A,#N/A,FALSE,"Test 120 Day Accts";#N/A,#N/A,FALSE,"Tickmarks"}</definedName>
    <definedName name="P">[3]Datos!$B$2</definedName>
    <definedName name="pic" localSheetId="0">#REF!</definedName>
    <definedName name="pic">#REF!</definedName>
    <definedName name="picc" localSheetId="0">#REF!</definedName>
    <definedName name="picc">#REF!</definedName>
    <definedName name="Post_tax_materiality" localSheetId="0">#REF!</definedName>
    <definedName name="Post_tax_materiality">#REF!</definedName>
    <definedName name="pr" localSheetId="0">#REF!</definedName>
    <definedName name="pr">#REF!</definedName>
    <definedName name="PRE" localSheetId="0">#REF!</definedName>
    <definedName name="PRE">#REF!</definedName>
    <definedName name="Pre_tax_Materiality" localSheetId="0">#REF!</definedName>
    <definedName name="Pre_tax_Materiality">#REF!</definedName>
    <definedName name="prec1" localSheetId="0">#REF!</definedName>
    <definedName name="prec1">#REF!</definedName>
    <definedName name="prec2">[36]kdx.esp!$T$77</definedName>
    <definedName name="prec3">[36]kdx.esp!$T$78</definedName>
    <definedName name="prec4" localSheetId="0">#REF!</definedName>
    <definedName name="prec4">#REF!</definedName>
    <definedName name="precios">'[37]VV  (2)'!$H$18:$J$51</definedName>
    <definedName name="Print_Area" localSheetId="0">#REF!</definedName>
    <definedName name="Print_Area">#REF!</definedName>
    <definedName name="PROVILEAS">[38]Sheet2!$A$4:$B$730</definedName>
    <definedName name="provision">[24]Hoja5!$A$3:$C$47</definedName>
    <definedName name="puc" localSheetId="0">[39]Feb!#REF!</definedName>
    <definedName name="puc">[40]Feb!#REF!</definedName>
    <definedName name="q" localSheetId="0">#REF!</definedName>
    <definedName name="q">#REF!</definedName>
    <definedName name="quien" localSheetId="0">#REF!</definedName>
    <definedName name="quien">#REF!</definedName>
    <definedName name="R_Factor">'[18]CMA Reconciliation (RESTAN)'!$C$62</definedName>
    <definedName name="rango" localSheetId="0">#REF!</definedName>
    <definedName name="rango">#REF!</definedName>
    <definedName name="real">'[17]muestra real'!$F$2:$F$29</definedName>
    <definedName name="Ref_1" localSheetId="0">#REF!</definedName>
    <definedName name="Ref_1">#REF!</definedName>
    <definedName name="Ref_10" localSheetId="0">#REF!</definedName>
    <definedName name="Ref_10">#REF!</definedName>
    <definedName name="Ref_100" localSheetId="0">#REF!</definedName>
    <definedName name="Ref_100">#REF!</definedName>
    <definedName name="Ref_101" localSheetId="0">#REF!</definedName>
    <definedName name="Ref_101">#REF!</definedName>
    <definedName name="Ref_102" localSheetId="0">#REF!</definedName>
    <definedName name="Ref_102">#REF!</definedName>
    <definedName name="Ref_103" localSheetId="0">#REF!</definedName>
    <definedName name="Ref_103">#REF!</definedName>
    <definedName name="Ref_104" localSheetId="0">#REF!</definedName>
    <definedName name="Ref_104">#REF!</definedName>
    <definedName name="Ref_105" localSheetId="0">#REF!</definedName>
    <definedName name="Ref_105">#REF!</definedName>
    <definedName name="Ref_106" localSheetId="0">#REF!</definedName>
    <definedName name="Ref_106">#REF!</definedName>
    <definedName name="Ref_107" localSheetId="0">#REF!</definedName>
    <definedName name="Ref_107">#REF!</definedName>
    <definedName name="Ref_108" localSheetId="0">#REF!</definedName>
    <definedName name="Ref_108">#REF!</definedName>
    <definedName name="Ref_109" localSheetId="0">#REF!</definedName>
    <definedName name="Ref_109">#REF!</definedName>
    <definedName name="Ref_11" localSheetId="0">[41]Dólares!#REF!</definedName>
    <definedName name="Ref_11">[41]Dólares!#REF!</definedName>
    <definedName name="Ref_110" localSheetId="0">#REF!</definedName>
    <definedName name="Ref_110">#REF!</definedName>
    <definedName name="Ref_111" localSheetId="0">#REF!</definedName>
    <definedName name="Ref_111">#REF!</definedName>
    <definedName name="Ref_112" localSheetId="0">#REF!</definedName>
    <definedName name="Ref_112">#REF!</definedName>
    <definedName name="Ref_113" localSheetId="0">#REF!</definedName>
    <definedName name="Ref_113">#REF!</definedName>
    <definedName name="Ref_114" localSheetId="0">#REF!</definedName>
    <definedName name="Ref_114">#REF!</definedName>
    <definedName name="Ref_115" localSheetId="0">#REF!</definedName>
    <definedName name="Ref_115">#REF!</definedName>
    <definedName name="Ref_116" localSheetId="0">#REF!</definedName>
    <definedName name="Ref_116">#REF!</definedName>
    <definedName name="Ref_117" localSheetId="0">#REF!</definedName>
    <definedName name="Ref_117">#REF!</definedName>
    <definedName name="Ref_118" localSheetId="0">#REF!</definedName>
    <definedName name="Ref_118">#REF!</definedName>
    <definedName name="Ref_119" localSheetId="0">#REF!</definedName>
    <definedName name="Ref_119">#REF!</definedName>
    <definedName name="Ref_12" localSheetId="0">#REF!</definedName>
    <definedName name="Ref_12">#REF!</definedName>
    <definedName name="Ref_120" localSheetId="0">#REF!</definedName>
    <definedName name="Ref_120">#REF!</definedName>
    <definedName name="Ref_121" localSheetId="0">#REF!</definedName>
    <definedName name="Ref_121">#REF!</definedName>
    <definedName name="Ref_122" localSheetId="0">#REF!</definedName>
    <definedName name="Ref_122">#REF!</definedName>
    <definedName name="Ref_123" localSheetId="0">#REF!</definedName>
    <definedName name="Ref_123">#REF!</definedName>
    <definedName name="Ref_124" localSheetId="0">#REF!</definedName>
    <definedName name="Ref_124">#REF!</definedName>
    <definedName name="Ref_125" localSheetId="0">#REF!</definedName>
    <definedName name="Ref_125">#REF!</definedName>
    <definedName name="Ref_126" localSheetId="0">#REF!</definedName>
    <definedName name="Ref_126">#REF!</definedName>
    <definedName name="Ref_127" localSheetId="0">#REF!</definedName>
    <definedName name="Ref_127">#REF!</definedName>
    <definedName name="Ref_128" localSheetId="0">#REF!</definedName>
    <definedName name="Ref_128">#REF!</definedName>
    <definedName name="Ref_129" localSheetId="0">#REF!</definedName>
    <definedName name="Ref_129">#REF!</definedName>
    <definedName name="Ref_13" localSheetId="0">#REF!</definedName>
    <definedName name="Ref_13">#REF!</definedName>
    <definedName name="Ref_130" localSheetId="0">#REF!</definedName>
    <definedName name="Ref_130">#REF!</definedName>
    <definedName name="Ref_131" localSheetId="0">#REF!</definedName>
    <definedName name="Ref_131">#REF!</definedName>
    <definedName name="Ref_132" localSheetId="0">#REF!</definedName>
    <definedName name="Ref_132">#REF!</definedName>
    <definedName name="Ref_133" localSheetId="0">#REF!</definedName>
    <definedName name="Ref_133">#REF!</definedName>
    <definedName name="Ref_134" localSheetId="0">#REF!</definedName>
    <definedName name="Ref_134">#REF!</definedName>
    <definedName name="Ref_135" localSheetId="0">#REF!</definedName>
    <definedName name="Ref_135">#REF!</definedName>
    <definedName name="Ref_136" localSheetId="0">#REF!</definedName>
    <definedName name="Ref_136">#REF!</definedName>
    <definedName name="Ref_14" localSheetId="0">#REF!</definedName>
    <definedName name="Ref_14">#REF!</definedName>
    <definedName name="Ref_15" localSheetId="0">#REF!</definedName>
    <definedName name="Ref_15">#REF!</definedName>
    <definedName name="Ref_16">[28]Dep.Consol!$A$1</definedName>
    <definedName name="Ref_17" localSheetId="0">#REF!</definedName>
    <definedName name="Ref_17">#REF!</definedName>
    <definedName name="Ref_18" localSheetId="0">#REF!</definedName>
    <definedName name="Ref_18">#REF!</definedName>
    <definedName name="Ref_19" localSheetId="0">#REF!</definedName>
    <definedName name="Ref_19">#REF!</definedName>
    <definedName name="Ref_2" localSheetId="0">#REF!</definedName>
    <definedName name="Ref_2">#REF!</definedName>
    <definedName name="Ref_20" localSheetId="0">#REF!</definedName>
    <definedName name="Ref_20">#REF!</definedName>
    <definedName name="Ref_21" localSheetId="0">#REF!</definedName>
    <definedName name="Ref_21">#REF!</definedName>
    <definedName name="Ref_22" localSheetId="0">#REF!</definedName>
    <definedName name="Ref_22">#REF!</definedName>
    <definedName name="Ref_23" localSheetId="0">#REF!</definedName>
    <definedName name="Ref_23">#REF!</definedName>
    <definedName name="Ref_24" localSheetId="0">#REF!</definedName>
    <definedName name="Ref_24">#REF!</definedName>
    <definedName name="Ref_25" localSheetId="0">#REF!</definedName>
    <definedName name="Ref_25">#REF!</definedName>
    <definedName name="Ref_26" localSheetId="0">#REF!</definedName>
    <definedName name="Ref_26">#REF!</definedName>
    <definedName name="Ref_27" localSheetId="0">#REF!</definedName>
    <definedName name="Ref_27">#REF!</definedName>
    <definedName name="Ref_28" localSheetId="0">#REF!</definedName>
    <definedName name="Ref_28">#REF!</definedName>
    <definedName name="Ref_29">[28]Dep.Consol!$R$27</definedName>
    <definedName name="Ref_3" localSheetId="0">#REF!</definedName>
    <definedName name="Ref_3">#REF!</definedName>
    <definedName name="Ref_30" localSheetId="0">#REF!</definedName>
    <definedName name="Ref_30">#REF!</definedName>
    <definedName name="Ref_31" localSheetId="0">#REF!</definedName>
    <definedName name="Ref_31">#REF!</definedName>
    <definedName name="Ref_32">[28]Dep.Consol!$R$27</definedName>
    <definedName name="Ref_33">'[28]Dep.Costo. Rex'!$O$27</definedName>
    <definedName name="Ref_34" localSheetId="0">#REF!</definedName>
    <definedName name="Ref_34">#REF!</definedName>
    <definedName name="Ref_35" localSheetId="0">#REF!</definedName>
    <definedName name="Ref_35">#REF!</definedName>
    <definedName name="Ref_36">'[28]Dep.Costo. Rex'!$O$60</definedName>
    <definedName name="Ref_37" localSheetId="0">#REF!</definedName>
    <definedName name="Ref_37">#REF!</definedName>
    <definedName name="Ref_38">[28]Dep.Consol!$R$60</definedName>
    <definedName name="Ref_39">'[28]Dep.Costo. Rex'!$O$63</definedName>
    <definedName name="Ref_4" localSheetId="0">#REF!</definedName>
    <definedName name="Ref_4">#REF!</definedName>
    <definedName name="Ref_40" localSheetId="0">#REF!</definedName>
    <definedName name="Ref_40">#REF!</definedName>
    <definedName name="Ref_41" localSheetId="0">#REF!</definedName>
    <definedName name="Ref_41">#REF!</definedName>
    <definedName name="Ref_42" localSheetId="0">#REF!</definedName>
    <definedName name="Ref_42">#REF!</definedName>
    <definedName name="Ref_43" localSheetId="0">#REF!</definedName>
    <definedName name="Ref_43">#REF!</definedName>
    <definedName name="Ref_44" localSheetId="0">#REF!</definedName>
    <definedName name="Ref_44">#REF!</definedName>
    <definedName name="Ref_45" localSheetId="0">#REF!</definedName>
    <definedName name="Ref_45">#REF!</definedName>
    <definedName name="Ref_46" localSheetId="0">#REF!</definedName>
    <definedName name="Ref_46">#REF!</definedName>
    <definedName name="Ref_47" localSheetId="0">#REF!</definedName>
    <definedName name="Ref_47">#REF!</definedName>
    <definedName name="Ref_48" localSheetId="0">#REF!</definedName>
    <definedName name="Ref_48">#REF!</definedName>
    <definedName name="Ref_49" localSheetId="0">#REF!</definedName>
    <definedName name="Ref_49">#REF!</definedName>
    <definedName name="Ref_5" localSheetId="0">[42]Dep.Costo.!#REF!</definedName>
    <definedName name="Ref_5">[42]Dep.Costo.!#REF!</definedName>
    <definedName name="Ref_50" localSheetId="0">#REF!</definedName>
    <definedName name="Ref_50">#REF!</definedName>
    <definedName name="Ref_51" localSheetId="0">#REF!</definedName>
    <definedName name="Ref_51">#REF!</definedName>
    <definedName name="Ref_52" localSheetId="0">#REF!</definedName>
    <definedName name="Ref_52">#REF!</definedName>
    <definedName name="Ref_53" localSheetId="0">#REF!</definedName>
    <definedName name="Ref_53">#REF!</definedName>
    <definedName name="Ref_54" localSheetId="0">#REF!</definedName>
    <definedName name="Ref_54">#REF!</definedName>
    <definedName name="Ref_55" localSheetId="0">#REF!</definedName>
    <definedName name="Ref_55">#REF!</definedName>
    <definedName name="Ref_57" localSheetId="0">[42]Detalle!#REF!</definedName>
    <definedName name="Ref_57">[42]Detalle!#REF!</definedName>
    <definedName name="Ref_58" localSheetId="0">[42]Detalle!#REF!</definedName>
    <definedName name="Ref_58">[42]Detalle!#REF!</definedName>
    <definedName name="Ref_6" localSheetId="0">#REF!</definedName>
    <definedName name="Ref_6">#REF!</definedName>
    <definedName name="Ref_63">[42]Detalle!$H$17</definedName>
    <definedName name="Ref_64">[42]Detalle!$H$15</definedName>
    <definedName name="Ref_67" localSheetId="0">#REF!</definedName>
    <definedName name="Ref_67">#REF!</definedName>
    <definedName name="Ref_7" localSheetId="0">#REF!</definedName>
    <definedName name="Ref_7">#REF!</definedName>
    <definedName name="Ref_72" localSheetId="0">'[43]Detalle 31-12-97'!#REF!</definedName>
    <definedName name="Ref_72">'[43]Detalle 31-12-97'!#REF!</definedName>
    <definedName name="Ref_74" localSheetId="0">'[43]Detalle 31-12-97'!#REF!</definedName>
    <definedName name="Ref_74">'[43]Detalle 31-12-97'!#REF!</definedName>
    <definedName name="Ref_76" localSheetId="0">#REF!</definedName>
    <definedName name="Ref_76">#REF!</definedName>
    <definedName name="Ref_77">'[44]Descuento {ppc}'!$M$6,'[44]Descuento {ppc}'!$M$8,'[44]Descuento {ppc}'!$K$19,'[44]Descuento {ppc}'!$K$20</definedName>
    <definedName name="Ref_8" localSheetId="0">#REF!</definedName>
    <definedName name="Ref_8">#REF!</definedName>
    <definedName name="Ref_81" localSheetId="0">#REF!</definedName>
    <definedName name="Ref_81">#REF!</definedName>
    <definedName name="Ref_82" localSheetId="0">#REF!</definedName>
    <definedName name="Ref_82">#REF!</definedName>
    <definedName name="Ref_83" localSheetId="0">#REF!</definedName>
    <definedName name="Ref_83">#REF!</definedName>
    <definedName name="Ref_84" localSheetId="0">#REF!</definedName>
    <definedName name="Ref_84">#REF!</definedName>
    <definedName name="Ref_85" localSheetId="0">#REF!</definedName>
    <definedName name="Ref_85">#REF!</definedName>
    <definedName name="Ref_86" localSheetId="0">#REF!</definedName>
    <definedName name="Ref_86">#REF!</definedName>
    <definedName name="Ref_87" localSheetId="0">#REF!</definedName>
    <definedName name="Ref_87">#REF!</definedName>
    <definedName name="Ref_88" localSheetId="0">#REF!</definedName>
    <definedName name="Ref_88">#REF!</definedName>
    <definedName name="Ref_89" localSheetId="0">#REF!</definedName>
    <definedName name="Ref_89">#REF!</definedName>
    <definedName name="Ref_9" localSheetId="0">[41]Dólares!#REF!</definedName>
    <definedName name="Ref_9">[41]Dólares!#REF!</definedName>
    <definedName name="Ref_90" localSheetId="0">#REF!</definedName>
    <definedName name="Ref_90">#REF!</definedName>
    <definedName name="Ref_91" localSheetId="0">#REF!</definedName>
    <definedName name="Ref_91">#REF!</definedName>
    <definedName name="Ref_92" localSheetId="0">#REF!</definedName>
    <definedName name="Ref_92">#REF!</definedName>
    <definedName name="Ref_93" localSheetId="0">#REF!</definedName>
    <definedName name="Ref_93">#REF!</definedName>
    <definedName name="Ref_94" localSheetId="0">#REF!</definedName>
    <definedName name="Ref_94">#REF!</definedName>
    <definedName name="Ref_95" localSheetId="0">#REF!</definedName>
    <definedName name="Ref_95">#REF!</definedName>
    <definedName name="Ref_96" localSheetId="0">#REF!</definedName>
    <definedName name="Ref_96">#REF!</definedName>
    <definedName name="Ref_97" localSheetId="0">#REF!</definedName>
    <definedName name="Ref_97">#REF!</definedName>
    <definedName name="Ref_98" localSheetId="0">#REF!</definedName>
    <definedName name="Ref_98">#REF!</definedName>
    <definedName name="Ref_99" localSheetId="0">#REF!</definedName>
    <definedName name="Ref_99">#REF!</definedName>
    <definedName name="RES" localSheetId="0">#REF!</definedName>
    <definedName name="RES">#REF!</definedName>
    <definedName name="Residual_difference">'[7]Limite Gasto Depreciación'!$D$20</definedName>
    <definedName name="ROJ" localSheetId="0">#REF!</definedName>
    <definedName name="ROJ">#REF!</definedName>
    <definedName name="rojc1" localSheetId="0">#REF!</definedName>
    <definedName name="rojc1">#REF!</definedName>
    <definedName name="rojc2" localSheetId="0">#REF!</definedName>
    <definedName name="rojc2">#REF!</definedName>
    <definedName name="rojc3" localSheetId="0">#REF!</definedName>
    <definedName name="rojc3">#REF!</definedName>
    <definedName name="rojc4" localSheetId="0">#REF!</definedName>
    <definedName name="rojc4">#REF!</definedName>
    <definedName name="rojc5" localSheetId="0">#REF!</definedName>
    <definedName name="rojc5">#REF!</definedName>
    <definedName name="rojc6" localSheetId="0">#REF!</definedName>
    <definedName name="rojc6">#REF!</definedName>
    <definedName name="rojc7" localSheetId="0">#REF!</definedName>
    <definedName name="rojc7">#REF!</definedName>
    <definedName name="rojc8" localSheetId="0">#REF!</definedName>
    <definedName name="rojc8">#REF!</definedName>
    <definedName name="rojc9" localSheetId="0">#REF!</definedName>
    <definedName name="rojc9">#REF!</definedName>
    <definedName name="rol" localSheetId="0">#REF!</definedName>
    <definedName name="rol">#REF!</definedName>
    <definedName name="S_AcctDes" localSheetId="0">#REF!</definedName>
    <definedName name="S_AcctDes">#REF!</definedName>
    <definedName name="S_AcctNum" localSheetId="0">#REF!</definedName>
    <definedName name="S_AcctNum">#REF!</definedName>
    <definedName name="S_Adjust" localSheetId="0">#REF!</definedName>
    <definedName name="S_Adjust">#REF!</definedName>
    <definedName name="S_Adjust_Data" localSheetId="0">#REF!</definedName>
    <definedName name="S_Adjust_Data">#REF!</definedName>
    <definedName name="S_Adjust_GT" localSheetId="0">#REF!</definedName>
    <definedName name="S_Adjust_GT">#REF!</definedName>
    <definedName name="S_AJE_Tot" localSheetId="0">#REF!</definedName>
    <definedName name="S_AJE_Tot">#REF!</definedName>
    <definedName name="S_AJE_Tot_Data" localSheetId="0">#REF!</definedName>
    <definedName name="S_AJE_Tot_Data">#REF!</definedName>
    <definedName name="S_AJE_Tot_GT" localSheetId="0">#REF!</definedName>
    <definedName name="S_AJE_Tot_GT">#REF!</definedName>
    <definedName name="S_CompNum" localSheetId="0">#REF!</definedName>
    <definedName name="S_CompNum">#REF!</definedName>
    <definedName name="S_CY_Beg" localSheetId="0">#REF!</definedName>
    <definedName name="S_CY_Beg">#REF!</definedName>
    <definedName name="S_CY_Beg_Data" localSheetId="0">#REF!</definedName>
    <definedName name="S_CY_Beg_Data">#REF!</definedName>
    <definedName name="S_CY_Beg_GT" localSheetId="0">#REF!</definedName>
    <definedName name="S_CY_Beg_GT">#REF!</definedName>
    <definedName name="S_CY_End" localSheetId="0">#REF!</definedName>
    <definedName name="S_CY_End">#REF!</definedName>
    <definedName name="S_CY_End_Data">[32]Lead!$K$1:$K$141</definedName>
    <definedName name="S_CY_End_GT" localSheetId="0">#REF!</definedName>
    <definedName name="S_CY_End_GT">#REF!</definedName>
    <definedName name="S_Diff_Amt" localSheetId="0">#REF!</definedName>
    <definedName name="S_Diff_Amt">#REF!</definedName>
    <definedName name="S_Diff_Pct" localSheetId="0">#REF!</definedName>
    <definedName name="S_Diff_Pct">#REF!</definedName>
    <definedName name="S_GrpNum" localSheetId="0">#REF!</definedName>
    <definedName name="S_GrpNum">#REF!</definedName>
    <definedName name="S_Headings" localSheetId="0">#REF!</definedName>
    <definedName name="S_Headings">#REF!</definedName>
    <definedName name="S_KeyValue" localSheetId="0">#REF!</definedName>
    <definedName name="S_KeyValue">#REF!</definedName>
    <definedName name="S_LSRange1" localSheetId="0">#REF!</definedName>
    <definedName name="S_LSRange1">#REF!</definedName>
    <definedName name="S_LSRange1Balance" localSheetId="0">#REF!</definedName>
    <definedName name="S_LSRange1Balance">#REF!</definedName>
    <definedName name="S_LSRange1Balance1" localSheetId="0">#REF!</definedName>
    <definedName name="S_LSRange1Balance1">#REF!</definedName>
    <definedName name="S_LSRange1Balance2" localSheetId="0">#REF!</definedName>
    <definedName name="S_LSRange1Balance2">#REF!</definedName>
    <definedName name="S_LSRange1Balance3" localSheetId="0">#REF!</definedName>
    <definedName name="S_LSRange1Balance3">#REF!</definedName>
    <definedName name="S_LSRange2" localSheetId="0">#REF!</definedName>
    <definedName name="S_LSRange2">#REF!</definedName>
    <definedName name="S_LSRange2Balance" localSheetId="0">#REF!</definedName>
    <definedName name="S_LSRange2Balance">#REF!</definedName>
    <definedName name="S_LSRange2Balance1" localSheetId="0">#REF!</definedName>
    <definedName name="S_LSRange2Balance1">#REF!</definedName>
    <definedName name="S_LSRange2Balance2" localSheetId="0">#REF!</definedName>
    <definedName name="S_LSRange2Balance2">#REF!</definedName>
    <definedName name="S_LSRange2Balance3" localSheetId="0">#REF!</definedName>
    <definedName name="S_LSRange2Balance3">#REF!</definedName>
    <definedName name="S_LSRange3" localSheetId="0">#REF!</definedName>
    <definedName name="S_LSRange3">#REF!</definedName>
    <definedName name="S_LSRange3Balance" localSheetId="0">#REF!</definedName>
    <definedName name="S_LSRange3Balance">#REF!</definedName>
    <definedName name="S_LSRange3Balance1" localSheetId="0">#REF!</definedName>
    <definedName name="S_LSRange3Balance1">#REF!</definedName>
    <definedName name="S_LSRange3Balance2" localSheetId="0">#REF!</definedName>
    <definedName name="S_LSRange3Balance2">#REF!</definedName>
    <definedName name="S_LSRange3Balance3" localSheetId="0">#REF!</definedName>
    <definedName name="S_LSRange3Balance3">#REF!</definedName>
    <definedName name="S_LSRange4" localSheetId="0">#REF!</definedName>
    <definedName name="S_LSRange4">#REF!</definedName>
    <definedName name="S_LSRange4Balance" localSheetId="0">#REF!</definedName>
    <definedName name="S_LSRange4Balance">#REF!</definedName>
    <definedName name="S_LSRange4Balance1" localSheetId="0">#REF!</definedName>
    <definedName name="S_LSRange4Balance1">#REF!</definedName>
    <definedName name="S_LSRange4Balance2" localSheetId="0">#REF!</definedName>
    <definedName name="S_LSRange4Balance2">#REF!</definedName>
    <definedName name="S_LSRange4Balance3" localSheetId="0">#REF!</definedName>
    <definedName name="S_LSRange4Balance3">#REF!</definedName>
    <definedName name="S_LSRange5" localSheetId="0">#REF!</definedName>
    <definedName name="S_LSRange5">#REF!</definedName>
    <definedName name="S_LSRange5Balance" localSheetId="0">#REF!</definedName>
    <definedName name="S_LSRange5Balance">#REF!</definedName>
    <definedName name="S_LSRange5Balance1" localSheetId="0">#REF!</definedName>
    <definedName name="S_LSRange5Balance1">#REF!</definedName>
    <definedName name="S_LSRange5Balance2" localSheetId="0">#REF!</definedName>
    <definedName name="S_LSRange5Balance2">#REF!</definedName>
    <definedName name="S_LSRange5Balance3" localSheetId="0">#REF!</definedName>
    <definedName name="S_LSRange5Balance3">#REF!</definedName>
    <definedName name="S_LSRange6" localSheetId="0">#REF!</definedName>
    <definedName name="S_LSRange6">#REF!</definedName>
    <definedName name="S_LSRange6Balance" localSheetId="0">#REF!</definedName>
    <definedName name="S_LSRange6Balance">#REF!</definedName>
    <definedName name="S_LSRange6Balance1" localSheetId="0">#REF!</definedName>
    <definedName name="S_LSRange6Balance1">#REF!</definedName>
    <definedName name="S_LSRange6Balance2" localSheetId="0">#REF!</definedName>
    <definedName name="S_LSRange6Balance2">#REF!</definedName>
    <definedName name="S_LSRange6Balance3" localSheetId="0">#REF!</definedName>
    <definedName name="S_LSRange6Balance3">#REF!</definedName>
    <definedName name="S_LSRange7" localSheetId="0">#REF!</definedName>
    <definedName name="S_LSRange7">#REF!</definedName>
    <definedName name="S_LSRange7Balance" localSheetId="0">#REF!</definedName>
    <definedName name="S_LSRange7Balance">#REF!</definedName>
    <definedName name="S_LSRange7Balance1" localSheetId="0">#REF!</definedName>
    <definedName name="S_LSRange7Balance1">#REF!</definedName>
    <definedName name="S_LSRange7Balance2" localSheetId="0">#REF!</definedName>
    <definedName name="S_LSRange7Balance2">#REF!</definedName>
    <definedName name="S_LSRange7Balance3" localSheetId="0">#REF!</definedName>
    <definedName name="S_LSRange7Balance3">#REF!</definedName>
    <definedName name="S_PY_End" localSheetId="0">#REF!</definedName>
    <definedName name="S_PY_End">#REF!</definedName>
    <definedName name="S_PY_End_Data">[32]Lead!$N$1:$N$141</definedName>
    <definedName name="S_PY_End_GT" localSheetId="0">#REF!</definedName>
    <definedName name="S_PY_End_GT">#REF!</definedName>
    <definedName name="S_RJE_Tot" localSheetId="0">#REF!</definedName>
    <definedName name="S_RJE_Tot">#REF!</definedName>
    <definedName name="S_RJE_Tot_Data" localSheetId="0">#REF!</definedName>
    <definedName name="S_RJE_Tot_Data">#REF!</definedName>
    <definedName name="S_RJE_Tot_GT" localSheetId="0">#REF!</definedName>
    <definedName name="S_RJE_Tot_GT">#REF!</definedName>
    <definedName name="S_RowNum" localSheetId="0">#REF!</definedName>
    <definedName name="S_RowNum">#REF!</definedName>
    <definedName name="S_Total" localSheetId="0">#REF!</definedName>
    <definedName name="S_Total">#REF!</definedName>
    <definedName name="S_Total1" localSheetId="0">#REF!</definedName>
    <definedName name="S_Total1">#REF!</definedName>
    <definedName name="S_Total2" localSheetId="0">#REF!</definedName>
    <definedName name="S_Total2">#REF!</definedName>
    <definedName name="S_Total3" localSheetId="0">#REF!</definedName>
    <definedName name="S_Total3">#REF!</definedName>
    <definedName name="sa" localSheetId="0">#REF!</definedName>
    <definedName name="sa">#REF!</definedName>
    <definedName name="SAL" localSheetId="0">#REF!</definedName>
    <definedName name="SAL">#REF!</definedName>
    <definedName name="Selection_Remainder">'[18]CMA Reconciliation (RESTAN)'!$D$67</definedName>
    <definedName name="SEMI15" localSheetId="0">#REF!</definedName>
    <definedName name="SEMI15">#REF!</definedName>
    <definedName name="SEMI20" localSheetId="0">#REF!</definedName>
    <definedName name="SEMI20">#REF!</definedName>
    <definedName name="SHARED_FORMULA_0">#N/A</definedName>
    <definedName name="SHARED_FORMULA_1">#N/A</definedName>
    <definedName name="SHARED_FORMULA_10">#N/A</definedName>
    <definedName name="SHARED_FORMULA_100">#N/A</definedName>
    <definedName name="SHARED_FORMULA_101">#N/A</definedName>
    <definedName name="SHARED_FORMULA_102">#N/A</definedName>
    <definedName name="SHARED_FORMULA_103">#N/A</definedName>
    <definedName name="SHARED_FORMULA_104">#N/A</definedName>
    <definedName name="SHARED_FORMULA_105">#N/A</definedName>
    <definedName name="SHARED_FORMULA_106">#N/A</definedName>
    <definedName name="SHARED_FORMULA_107">#N/A</definedName>
    <definedName name="SHARED_FORMULA_108">#N/A</definedName>
    <definedName name="SHARED_FORMULA_109">#N/A</definedName>
    <definedName name="SHARED_FORMULA_11">#N/A</definedName>
    <definedName name="SHARED_FORMULA_110">#N/A</definedName>
    <definedName name="SHARED_FORMULA_111">#N/A</definedName>
    <definedName name="SHARED_FORMULA_112">#N/A</definedName>
    <definedName name="SHARED_FORMULA_113">#N/A</definedName>
    <definedName name="SHARED_FORMULA_114">#N/A</definedName>
    <definedName name="SHARED_FORMULA_115">#N/A</definedName>
    <definedName name="SHARED_FORMULA_116">#N/A</definedName>
    <definedName name="SHARED_FORMULA_117">#N/A</definedName>
    <definedName name="SHARED_FORMULA_118">#N/A</definedName>
    <definedName name="SHARED_FORMULA_119">#N/A</definedName>
    <definedName name="SHARED_FORMULA_12">#N/A</definedName>
    <definedName name="SHARED_FORMULA_120">#N/A</definedName>
    <definedName name="SHARED_FORMULA_121">#N/A</definedName>
    <definedName name="SHARED_FORMULA_122">#N/A</definedName>
    <definedName name="SHARED_FORMULA_123">#N/A</definedName>
    <definedName name="SHARED_FORMULA_124">#N/A</definedName>
    <definedName name="SHARED_FORMULA_125">#N/A</definedName>
    <definedName name="SHARED_FORMULA_126">#N/A</definedName>
    <definedName name="SHARED_FORMULA_127">#N/A</definedName>
    <definedName name="SHARED_FORMULA_128">#N/A</definedName>
    <definedName name="SHARED_FORMULA_129">#N/A</definedName>
    <definedName name="SHARED_FORMULA_13">#N/A</definedName>
    <definedName name="SHARED_FORMULA_130">#N/A</definedName>
    <definedName name="SHARED_FORMULA_131">#N/A</definedName>
    <definedName name="SHARED_FORMULA_132">#N/A</definedName>
    <definedName name="SHARED_FORMULA_133">#N/A</definedName>
    <definedName name="SHARED_FORMULA_134">#N/A</definedName>
    <definedName name="SHARED_FORMULA_135">#N/A</definedName>
    <definedName name="SHARED_FORMULA_136">#N/A</definedName>
    <definedName name="SHARED_FORMULA_137">#N/A</definedName>
    <definedName name="SHARED_FORMULA_138">#N/A</definedName>
    <definedName name="SHARED_FORMULA_139">#N/A</definedName>
    <definedName name="SHARED_FORMULA_14">#N/A</definedName>
    <definedName name="SHARED_FORMULA_140">#N/A</definedName>
    <definedName name="SHARED_FORMULA_141">#N/A</definedName>
    <definedName name="SHARED_FORMULA_142">#N/A</definedName>
    <definedName name="SHARED_FORMULA_143">#N/A</definedName>
    <definedName name="SHARED_FORMULA_144">#N/A</definedName>
    <definedName name="SHARED_FORMULA_145">#N/A</definedName>
    <definedName name="SHARED_FORMULA_146">#N/A</definedName>
    <definedName name="SHARED_FORMULA_147">#N/A</definedName>
    <definedName name="SHARED_FORMULA_148">#N/A</definedName>
    <definedName name="SHARED_FORMULA_149">#N/A</definedName>
    <definedName name="SHARED_FORMULA_15">#N/A</definedName>
    <definedName name="SHARED_FORMULA_150">#N/A</definedName>
    <definedName name="SHARED_FORMULA_151">#N/A</definedName>
    <definedName name="SHARED_FORMULA_152">#N/A</definedName>
    <definedName name="SHARED_FORMULA_153">#N/A</definedName>
    <definedName name="SHARED_FORMULA_154">#N/A</definedName>
    <definedName name="SHARED_FORMULA_155">#N/A</definedName>
    <definedName name="SHARED_FORMULA_156">#N/A</definedName>
    <definedName name="SHARED_FORMULA_157">#N/A</definedName>
    <definedName name="SHARED_FORMULA_158">#N/A</definedName>
    <definedName name="SHARED_FORMULA_159">#N/A</definedName>
    <definedName name="SHARED_FORMULA_16">#N/A</definedName>
    <definedName name="SHARED_FORMULA_160">#N/A</definedName>
    <definedName name="SHARED_FORMULA_161">#N/A</definedName>
    <definedName name="SHARED_FORMULA_162">#N/A</definedName>
    <definedName name="SHARED_FORMULA_163">#N/A</definedName>
    <definedName name="SHARED_FORMULA_164">#N/A</definedName>
    <definedName name="SHARED_FORMULA_165">#N/A</definedName>
    <definedName name="SHARED_FORMULA_166">#N/A</definedName>
    <definedName name="SHARED_FORMULA_167">#N/A</definedName>
    <definedName name="SHARED_FORMULA_168">#N/A</definedName>
    <definedName name="SHARED_FORMULA_169">#N/A</definedName>
    <definedName name="SHARED_FORMULA_17">#N/A</definedName>
    <definedName name="SHARED_FORMULA_170">#N/A</definedName>
    <definedName name="SHARED_FORMULA_171">#N/A</definedName>
    <definedName name="SHARED_FORMULA_172">#N/A</definedName>
    <definedName name="SHARED_FORMULA_173">#N/A</definedName>
    <definedName name="SHARED_FORMULA_174">#N/A</definedName>
    <definedName name="SHARED_FORMULA_175">#N/A</definedName>
    <definedName name="SHARED_FORMULA_176">#N/A</definedName>
    <definedName name="SHARED_FORMULA_177">#N/A</definedName>
    <definedName name="SHARED_FORMULA_178">#N/A</definedName>
    <definedName name="SHARED_FORMULA_179">#N/A</definedName>
    <definedName name="SHARED_FORMULA_18">#N/A</definedName>
    <definedName name="SHARED_FORMULA_180">#N/A</definedName>
    <definedName name="SHARED_FORMULA_181">#N/A</definedName>
    <definedName name="SHARED_FORMULA_182">#N/A</definedName>
    <definedName name="SHARED_FORMULA_183">#N/A</definedName>
    <definedName name="SHARED_FORMULA_184">#N/A</definedName>
    <definedName name="SHARED_FORMULA_185">#N/A</definedName>
    <definedName name="SHARED_FORMULA_186">#N/A</definedName>
    <definedName name="SHARED_FORMULA_187">#N/A</definedName>
    <definedName name="SHARED_FORMULA_188">#N/A</definedName>
    <definedName name="SHARED_FORMULA_189">#N/A</definedName>
    <definedName name="SHARED_FORMULA_19">#N/A</definedName>
    <definedName name="SHARED_FORMULA_190">#N/A</definedName>
    <definedName name="SHARED_FORMULA_191">#N/A</definedName>
    <definedName name="SHARED_FORMULA_192">#N/A</definedName>
    <definedName name="SHARED_FORMULA_193">#N/A</definedName>
    <definedName name="SHARED_FORMULA_194">#N/A</definedName>
    <definedName name="SHARED_FORMULA_195">#N/A</definedName>
    <definedName name="SHARED_FORMULA_196">#N/A</definedName>
    <definedName name="SHARED_FORMULA_197">#N/A</definedName>
    <definedName name="SHARED_FORMULA_198">#N/A</definedName>
    <definedName name="SHARED_FORMULA_199">#N/A</definedName>
    <definedName name="SHARED_FORMULA_2">#N/A</definedName>
    <definedName name="SHARED_FORMULA_20">#N/A</definedName>
    <definedName name="SHARED_FORMULA_200">#N/A</definedName>
    <definedName name="SHARED_FORMULA_201">#N/A</definedName>
    <definedName name="SHARED_FORMULA_202">#N/A</definedName>
    <definedName name="SHARED_FORMULA_203">#N/A</definedName>
    <definedName name="SHARED_FORMULA_204">#N/A</definedName>
    <definedName name="SHARED_FORMULA_205">#N/A</definedName>
    <definedName name="SHARED_FORMULA_206">#N/A</definedName>
    <definedName name="SHARED_FORMULA_207">#N/A</definedName>
    <definedName name="SHARED_FORMULA_208">#N/A</definedName>
    <definedName name="SHARED_FORMULA_209">#N/A</definedName>
    <definedName name="SHARED_FORMULA_21">#N/A</definedName>
    <definedName name="SHARED_FORMULA_210">#N/A</definedName>
    <definedName name="SHARED_FORMULA_211">#N/A</definedName>
    <definedName name="SHARED_FORMULA_212">#N/A</definedName>
    <definedName name="SHARED_FORMULA_213">#N/A</definedName>
    <definedName name="SHARED_FORMULA_214">#N/A</definedName>
    <definedName name="SHARED_FORMULA_215">#N/A</definedName>
    <definedName name="SHARED_FORMULA_216">#N/A</definedName>
    <definedName name="SHARED_FORMULA_217">#N/A</definedName>
    <definedName name="SHARED_FORMULA_218">#N/A</definedName>
    <definedName name="SHARED_FORMULA_219">#N/A</definedName>
    <definedName name="SHARED_FORMULA_22">#N/A</definedName>
    <definedName name="SHARED_FORMULA_220">#N/A</definedName>
    <definedName name="SHARED_FORMULA_221">#N/A</definedName>
    <definedName name="SHARED_FORMULA_222">#N/A</definedName>
    <definedName name="SHARED_FORMULA_223">#N/A</definedName>
    <definedName name="SHARED_FORMULA_224">#N/A</definedName>
    <definedName name="SHARED_FORMULA_225">#N/A</definedName>
    <definedName name="SHARED_FORMULA_226">#N/A</definedName>
    <definedName name="SHARED_FORMULA_227">#N/A</definedName>
    <definedName name="SHARED_FORMULA_228">#N/A</definedName>
    <definedName name="SHARED_FORMULA_229">#N/A</definedName>
    <definedName name="SHARED_FORMULA_23">#N/A</definedName>
    <definedName name="SHARED_FORMULA_230">#N/A</definedName>
    <definedName name="SHARED_FORMULA_231">#N/A</definedName>
    <definedName name="SHARED_FORMULA_232">#N/A</definedName>
    <definedName name="SHARED_FORMULA_233">#N/A</definedName>
    <definedName name="SHARED_FORMULA_234">#N/A</definedName>
    <definedName name="SHARED_FORMULA_235">#N/A</definedName>
    <definedName name="SHARED_FORMULA_236">#N/A</definedName>
    <definedName name="SHARED_FORMULA_237">#N/A</definedName>
    <definedName name="SHARED_FORMULA_238">#N/A</definedName>
    <definedName name="SHARED_FORMULA_239">#N/A</definedName>
    <definedName name="SHARED_FORMULA_24">#N/A</definedName>
    <definedName name="SHARED_FORMULA_240">#N/A</definedName>
    <definedName name="SHARED_FORMULA_241">#N/A</definedName>
    <definedName name="SHARED_FORMULA_242">#N/A</definedName>
    <definedName name="SHARED_FORMULA_243">#N/A</definedName>
    <definedName name="SHARED_FORMULA_244">#N/A</definedName>
    <definedName name="SHARED_FORMULA_245">#N/A</definedName>
    <definedName name="SHARED_FORMULA_246">#N/A</definedName>
    <definedName name="SHARED_FORMULA_247">#N/A</definedName>
    <definedName name="SHARED_FORMULA_248">#N/A</definedName>
    <definedName name="SHARED_FORMULA_249">#N/A</definedName>
    <definedName name="SHARED_FORMULA_25">#N/A</definedName>
    <definedName name="SHARED_FORMULA_250">#N/A</definedName>
    <definedName name="SHARED_FORMULA_251">#N/A</definedName>
    <definedName name="SHARED_FORMULA_252">#N/A</definedName>
    <definedName name="SHARED_FORMULA_253">#N/A</definedName>
    <definedName name="SHARED_FORMULA_254">#N/A</definedName>
    <definedName name="SHARED_FORMULA_255">#N/A</definedName>
    <definedName name="SHARED_FORMULA_256">#N/A</definedName>
    <definedName name="SHARED_FORMULA_257">#N/A</definedName>
    <definedName name="SHARED_FORMULA_258">#N/A</definedName>
    <definedName name="SHARED_FORMULA_259">#N/A</definedName>
    <definedName name="SHARED_FORMULA_26">#N/A</definedName>
    <definedName name="SHARED_FORMULA_260">#N/A</definedName>
    <definedName name="SHARED_FORMULA_261">#N/A</definedName>
    <definedName name="SHARED_FORMULA_262">#N/A</definedName>
    <definedName name="SHARED_FORMULA_263">#N/A</definedName>
    <definedName name="SHARED_FORMULA_264">#N/A</definedName>
    <definedName name="SHARED_FORMULA_265">#N/A</definedName>
    <definedName name="SHARED_FORMULA_266">#N/A</definedName>
    <definedName name="SHARED_FORMULA_267">#N/A</definedName>
    <definedName name="SHARED_FORMULA_268">#N/A</definedName>
    <definedName name="SHARED_FORMULA_269">#N/A</definedName>
    <definedName name="SHARED_FORMULA_27">#N/A</definedName>
    <definedName name="SHARED_FORMULA_270">#N/A</definedName>
    <definedName name="SHARED_FORMULA_271">#N/A</definedName>
    <definedName name="SHARED_FORMULA_272">#N/A</definedName>
    <definedName name="SHARED_FORMULA_273">#N/A</definedName>
    <definedName name="SHARED_FORMULA_274">#N/A</definedName>
    <definedName name="SHARED_FORMULA_275">#N/A</definedName>
    <definedName name="SHARED_FORMULA_276">#N/A</definedName>
    <definedName name="SHARED_FORMULA_277">#N/A</definedName>
    <definedName name="SHARED_FORMULA_278">#N/A</definedName>
    <definedName name="SHARED_FORMULA_279">#N/A</definedName>
    <definedName name="SHARED_FORMULA_28">#N/A</definedName>
    <definedName name="SHARED_FORMULA_280">#N/A</definedName>
    <definedName name="SHARED_FORMULA_281">#N/A</definedName>
    <definedName name="SHARED_FORMULA_282">#N/A</definedName>
    <definedName name="SHARED_FORMULA_283">#N/A</definedName>
    <definedName name="SHARED_FORMULA_284">#N/A</definedName>
    <definedName name="SHARED_FORMULA_285">#N/A</definedName>
    <definedName name="SHARED_FORMULA_286">#N/A</definedName>
    <definedName name="SHARED_FORMULA_287">#N/A</definedName>
    <definedName name="SHARED_FORMULA_288">#N/A</definedName>
    <definedName name="SHARED_FORMULA_289">#N/A</definedName>
    <definedName name="SHARED_FORMULA_29">#N/A</definedName>
    <definedName name="SHARED_FORMULA_290">#N/A</definedName>
    <definedName name="SHARED_FORMULA_291">#N/A</definedName>
    <definedName name="SHARED_FORMULA_292">#N/A</definedName>
    <definedName name="SHARED_FORMULA_293">#N/A</definedName>
    <definedName name="SHARED_FORMULA_294">#N/A</definedName>
    <definedName name="SHARED_FORMULA_295">#N/A</definedName>
    <definedName name="SHARED_FORMULA_296">#N/A</definedName>
    <definedName name="SHARED_FORMULA_297">#N/A</definedName>
    <definedName name="SHARED_FORMULA_298">#N/A</definedName>
    <definedName name="SHARED_FORMULA_299">#N/A</definedName>
    <definedName name="SHARED_FORMULA_3">#N/A</definedName>
    <definedName name="SHARED_FORMULA_30">#N/A</definedName>
    <definedName name="SHARED_FORMULA_300">#N/A</definedName>
    <definedName name="SHARED_FORMULA_301">#N/A</definedName>
    <definedName name="SHARED_FORMULA_302">#N/A</definedName>
    <definedName name="SHARED_FORMULA_303">#N/A</definedName>
    <definedName name="SHARED_FORMULA_304">#N/A</definedName>
    <definedName name="SHARED_FORMULA_305">#N/A</definedName>
    <definedName name="SHARED_FORMULA_306">#N/A</definedName>
    <definedName name="SHARED_FORMULA_307">#N/A</definedName>
    <definedName name="SHARED_FORMULA_308">#N/A</definedName>
    <definedName name="SHARED_FORMULA_309">#N/A</definedName>
    <definedName name="SHARED_FORMULA_31">#N/A</definedName>
    <definedName name="SHARED_FORMULA_310">#N/A</definedName>
    <definedName name="SHARED_FORMULA_311">#N/A</definedName>
    <definedName name="SHARED_FORMULA_312">#N/A</definedName>
    <definedName name="SHARED_FORMULA_313">#N/A</definedName>
    <definedName name="SHARED_FORMULA_314">#N/A</definedName>
    <definedName name="SHARED_FORMULA_315">#N/A</definedName>
    <definedName name="SHARED_FORMULA_316">#N/A</definedName>
    <definedName name="SHARED_FORMULA_317">#N/A</definedName>
    <definedName name="SHARED_FORMULA_318">#N/A</definedName>
    <definedName name="SHARED_FORMULA_319">#N/A</definedName>
    <definedName name="SHARED_FORMULA_32">#N/A</definedName>
    <definedName name="SHARED_FORMULA_320">#N/A</definedName>
    <definedName name="SHARED_FORMULA_321">#N/A</definedName>
    <definedName name="SHARED_FORMULA_322">#N/A</definedName>
    <definedName name="SHARED_FORMULA_323">#N/A</definedName>
    <definedName name="SHARED_FORMULA_324">#N/A</definedName>
    <definedName name="SHARED_FORMULA_325">#N/A</definedName>
    <definedName name="SHARED_FORMULA_326">#N/A</definedName>
    <definedName name="SHARED_FORMULA_327">#N/A</definedName>
    <definedName name="SHARED_FORMULA_328">#N/A</definedName>
    <definedName name="SHARED_FORMULA_329">#N/A</definedName>
    <definedName name="SHARED_FORMULA_33">#N/A</definedName>
    <definedName name="SHARED_FORMULA_330">#N/A</definedName>
    <definedName name="SHARED_FORMULA_331">#N/A</definedName>
    <definedName name="SHARED_FORMULA_332">#N/A</definedName>
    <definedName name="SHARED_FORMULA_333">#N/A</definedName>
    <definedName name="SHARED_FORMULA_334">#N/A</definedName>
    <definedName name="SHARED_FORMULA_335">#N/A</definedName>
    <definedName name="SHARED_FORMULA_336">#N/A</definedName>
    <definedName name="SHARED_FORMULA_337">#N/A</definedName>
    <definedName name="SHARED_FORMULA_338">#N/A</definedName>
    <definedName name="SHARED_FORMULA_339">#N/A</definedName>
    <definedName name="SHARED_FORMULA_34">#N/A</definedName>
    <definedName name="SHARED_FORMULA_340">#N/A</definedName>
    <definedName name="SHARED_FORMULA_341">#N/A</definedName>
    <definedName name="SHARED_FORMULA_342">#N/A</definedName>
    <definedName name="SHARED_FORMULA_343">#N/A</definedName>
    <definedName name="SHARED_FORMULA_344">#N/A</definedName>
    <definedName name="SHARED_FORMULA_345">#N/A</definedName>
    <definedName name="SHARED_FORMULA_346">#N/A</definedName>
    <definedName name="SHARED_FORMULA_347">#N/A</definedName>
    <definedName name="SHARED_FORMULA_348">#N/A</definedName>
    <definedName name="SHARED_FORMULA_349">#N/A</definedName>
    <definedName name="SHARED_FORMULA_35">#N/A</definedName>
    <definedName name="SHARED_FORMULA_350">#N/A</definedName>
    <definedName name="SHARED_FORMULA_351">#N/A</definedName>
    <definedName name="SHARED_FORMULA_352">#N/A</definedName>
    <definedName name="SHARED_FORMULA_353">#N/A</definedName>
    <definedName name="SHARED_FORMULA_354">#N/A</definedName>
    <definedName name="SHARED_FORMULA_355">#N/A</definedName>
    <definedName name="SHARED_FORMULA_356">#N/A</definedName>
    <definedName name="SHARED_FORMULA_357">#N/A</definedName>
    <definedName name="SHARED_FORMULA_358">#N/A</definedName>
    <definedName name="SHARED_FORMULA_359">#N/A</definedName>
    <definedName name="SHARED_FORMULA_36">#N/A</definedName>
    <definedName name="SHARED_FORMULA_360">#N/A</definedName>
    <definedName name="SHARED_FORMULA_361">#N/A</definedName>
    <definedName name="SHARED_FORMULA_362">#N/A</definedName>
    <definedName name="SHARED_FORMULA_363">#N/A</definedName>
    <definedName name="SHARED_FORMULA_364">#N/A</definedName>
    <definedName name="SHARED_FORMULA_365">#N/A</definedName>
    <definedName name="SHARED_FORMULA_366">#N/A</definedName>
    <definedName name="SHARED_FORMULA_367">#N/A</definedName>
    <definedName name="SHARED_FORMULA_368">#N/A</definedName>
    <definedName name="SHARED_FORMULA_369">#N/A</definedName>
    <definedName name="SHARED_FORMULA_37">#N/A</definedName>
    <definedName name="SHARED_FORMULA_370">#N/A</definedName>
    <definedName name="SHARED_FORMULA_371">#N/A</definedName>
    <definedName name="SHARED_FORMULA_372">#N/A</definedName>
    <definedName name="SHARED_FORMULA_373">#N/A</definedName>
    <definedName name="SHARED_FORMULA_374">#N/A</definedName>
    <definedName name="SHARED_FORMULA_375">#N/A</definedName>
    <definedName name="SHARED_FORMULA_376">#N/A</definedName>
    <definedName name="SHARED_FORMULA_377">#N/A</definedName>
    <definedName name="SHARED_FORMULA_378">#N/A</definedName>
    <definedName name="SHARED_FORMULA_379">#N/A</definedName>
    <definedName name="SHARED_FORMULA_38">#N/A</definedName>
    <definedName name="SHARED_FORMULA_380">#N/A</definedName>
    <definedName name="SHARED_FORMULA_381">#N/A</definedName>
    <definedName name="SHARED_FORMULA_382">#N/A</definedName>
    <definedName name="SHARED_FORMULA_383">#N/A</definedName>
    <definedName name="SHARED_FORMULA_384">#N/A</definedName>
    <definedName name="SHARED_FORMULA_385">#N/A</definedName>
    <definedName name="SHARED_FORMULA_386">#N/A</definedName>
    <definedName name="SHARED_FORMULA_387">#N/A</definedName>
    <definedName name="SHARED_FORMULA_388">#N/A</definedName>
    <definedName name="SHARED_FORMULA_389">#N/A</definedName>
    <definedName name="SHARED_FORMULA_39">#N/A</definedName>
    <definedName name="SHARED_FORMULA_390">#N/A</definedName>
    <definedName name="SHARED_FORMULA_391">#N/A</definedName>
    <definedName name="SHARED_FORMULA_392">#N/A</definedName>
    <definedName name="SHARED_FORMULA_393">#N/A</definedName>
    <definedName name="SHARED_FORMULA_394">#N/A</definedName>
    <definedName name="SHARED_FORMULA_395">#N/A</definedName>
    <definedName name="SHARED_FORMULA_396">#N/A</definedName>
    <definedName name="SHARED_FORMULA_397">#N/A</definedName>
    <definedName name="SHARED_FORMULA_398">#N/A</definedName>
    <definedName name="SHARED_FORMULA_399">#N/A</definedName>
    <definedName name="SHARED_FORMULA_4">#N/A</definedName>
    <definedName name="SHARED_FORMULA_40">#N/A</definedName>
    <definedName name="SHARED_FORMULA_400">#N/A</definedName>
    <definedName name="SHARED_FORMULA_401">#N/A</definedName>
    <definedName name="SHARED_FORMULA_402">#N/A</definedName>
    <definedName name="SHARED_FORMULA_403">#N/A</definedName>
    <definedName name="SHARED_FORMULA_404">#N/A</definedName>
    <definedName name="SHARED_FORMULA_405">#N/A</definedName>
    <definedName name="SHARED_FORMULA_406">#N/A</definedName>
    <definedName name="SHARED_FORMULA_407">#N/A</definedName>
    <definedName name="SHARED_FORMULA_408">#N/A</definedName>
    <definedName name="SHARED_FORMULA_409">#N/A</definedName>
    <definedName name="SHARED_FORMULA_41">#N/A</definedName>
    <definedName name="SHARED_FORMULA_410">#N/A</definedName>
    <definedName name="SHARED_FORMULA_411">#N/A</definedName>
    <definedName name="SHARED_FORMULA_412">#N/A</definedName>
    <definedName name="SHARED_FORMULA_413">#N/A</definedName>
    <definedName name="SHARED_FORMULA_414">#N/A</definedName>
    <definedName name="SHARED_FORMULA_415">#N/A</definedName>
    <definedName name="SHARED_FORMULA_416">#N/A</definedName>
    <definedName name="SHARED_FORMULA_417">#N/A</definedName>
    <definedName name="SHARED_FORMULA_418">#N/A</definedName>
    <definedName name="SHARED_FORMULA_419">#N/A</definedName>
    <definedName name="SHARED_FORMULA_42">#N/A</definedName>
    <definedName name="SHARED_FORMULA_420">#N/A</definedName>
    <definedName name="SHARED_FORMULA_421">#N/A</definedName>
    <definedName name="SHARED_FORMULA_422">#N/A</definedName>
    <definedName name="SHARED_FORMULA_423">#N/A</definedName>
    <definedName name="SHARED_FORMULA_424">#N/A</definedName>
    <definedName name="SHARED_FORMULA_425">#N/A</definedName>
    <definedName name="SHARED_FORMULA_426">#N/A</definedName>
    <definedName name="SHARED_FORMULA_427">#N/A</definedName>
    <definedName name="SHARED_FORMULA_428">#N/A</definedName>
    <definedName name="SHARED_FORMULA_429">#N/A</definedName>
    <definedName name="SHARED_FORMULA_43">#N/A</definedName>
    <definedName name="SHARED_FORMULA_430">#N/A</definedName>
    <definedName name="SHARED_FORMULA_431">#N/A</definedName>
    <definedName name="SHARED_FORMULA_432">#N/A</definedName>
    <definedName name="SHARED_FORMULA_433">#N/A</definedName>
    <definedName name="SHARED_FORMULA_434">#N/A</definedName>
    <definedName name="SHARED_FORMULA_435">#N/A</definedName>
    <definedName name="SHARED_FORMULA_436">#N/A</definedName>
    <definedName name="SHARED_FORMULA_437">#N/A</definedName>
    <definedName name="SHARED_FORMULA_438">#N/A</definedName>
    <definedName name="SHARED_FORMULA_439">#N/A</definedName>
    <definedName name="SHARED_FORMULA_44">#N/A</definedName>
    <definedName name="SHARED_FORMULA_440">#N/A</definedName>
    <definedName name="SHARED_FORMULA_441">#N/A</definedName>
    <definedName name="SHARED_FORMULA_442">#N/A</definedName>
    <definedName name="SHARED_FORMULA_443">#N/A</definedName>
    <definedName name="SHARED_FORMULA_444">#N/A</definedName>
    <definedName name="SHARED_FORMULA_445">#N/A</definedName>
    <definedName name="SHARED_FORMULA_446">#N/A</definedName>
    <definedName name="SHARED_FORMULA_447">#N/A</definedName>
    <definedName name="SHARED_FORMULA_448">#N/A</definedName>
    <definedName name="SHARED_FORMULA_449">#N/A</definedName>
    <definedName name="SHARED_FORMULA_45">#N/A</definedName>
    <definedName name="SHARED_FORMULA_450">#N/A</definedName>
    <definedName name="SHARED_FORMULA_451">#N/A</definedName>
    <definedName name="SHARED_FORMULA_452">#N/A</definedName>
    <definedName name="SHARED_FORMULA_453">#N/A</definedName>
    <definedName name="SHARED_FORMULA_454">#N/A</definedName>
    <definedName name="SHARED_FORMULA_455">#N/A</definedName>
    <definedName name="SHARED_FORMULA_456">#N/A</definedName>
    <definedName name="SHARED_FORMULA_457">#N/A</definedName>
    <definedName name="SHARED_FORMULA_458">#N/A</definedName>
    <definedName name="SHARED_FORMULA_459">#N/A</definedName>
    <definedName name="SHARED_FORMULA_46">#N/A</definedName>
    <definedName name="SHARED_FORMULA_460">#N/A</definedName>
    <definedName name="SHARED_FORMULA_461">#N/A</definedName>
    <definedName name="SHARED_FORMULA_462">#N/A</definedName>
    <definedName name="SHARED_FORMULA_463">#N/A</definedName>
    <definedName name="SHARED_FORMULA_464">#N/A</definedName>
    <definedName name="SHARED_FORMULA_465">#N/A</definedName>
    <definedName name="SHARED_FORMULA_466">#N/A</definedName>
    <definedName name="SHARED_FORMULA_467">#N/A</definedName>
    <definedName name="SHARED_FORMULA_468">#N/A</definedName>
    <definedName name="SHARED_FORMULA_469">#N/A</definedName>
    <definedName name="SHARED_FORMULA_47">#N/A</definedName>
    <definedName name="SHARED_FORMULA_470">#N/A</definedName>
    <definedName name="SHARED_FORMULA_471">#N/A</definedName>
    <definedName name="SHARED_FORMULA_472">#N/A</definedName>
    <definedName name="SHARED_FORMULA_473">#N/A</definedName>
    <definedName name="SHARED_FORMULA_474">#N/A</definedName>
    <definedName name="SHARED_FORMULA_475">#N/A</definedName>
    <definedName name="SHARED_FORMULA_476">#N/A</definedName>
    <definedName name="SHARED_FORMULA_477">#N/A</definedName>
    <definedName name="SHARED_FORMULA_478">#N/A</definedName>
    <definedName name="SHARED_FORMULA_479">#N/A</definedName>
    <definedName name="SHARED_FORMULA_48">#N/A</definedName>
    <definedName name="SHARED_FORMULA_480">#N/A</definedName>
    <definedName name="SHARED_FORMULA_481">#N/A</definedName>
    <definedName name="SHARED_FORMULA_482">#N/A</definedName>
    <definedName name="SHARED_FORMULA_483">#N/A</definedName>
    <definedName name="SHARED_FORMULA_484">#N/A</definedName>
    <definedName name="SHARED_FORMULA_485">#N/A</definedName>
    <definedName name="SHARED_FORMULA_486">#N/A</definedName>
    <definedName name="SHARED_FORMULA_487">#N/A</definedName>
    <definedName name="SHARED_FORMULA_488">#N/A</definedName>
    <definedName name="SHARED_FORMULA_489">#N/A</definedName>
    <definedName name="SHARED_FORMULA_49">#N/A</definedName>
    <definedName name="SHARED_FORMULA_490">#N/A</definedName>
    <definedName name="SHARED_FORMULA_491">#N/A</definedName>
    <definedName name="SHARED_FORMULA_492">#N/A</definedName>
    <definedName name="SHARED_FORMULA_493">#N/A</definedName>
    <definedName name="SHARED_FORMULA_494">#N/A</definedName>
    <definedName name="SHARED_FORMULA_495">#N/A</definedName>
    <definedName name="SHARED_FORMULA_496">#N/A</definedName>
    <definedName name="SHARED_FORMULA_497">#N/A</definedName>
    <definedName name="SHARED_FORMULA_498">#N/A</definedName>
    <definedName name="SHARED_FORMULA_499">#N/A</definedName>
    <definedName name="SHARED_FORMULA_5">#N/A</definedName>
    <definedName name="SHARED_FORMULA_50">#N/A</definedName>
    <definedName name="SHARED_FORMULA_500">#N/A</definedName>
    <definedName name="SHARED_FORMULA_501">#N/A</definedName>
    <definedName name="SHARED_FORMULA_502">#N/A</definedName>
    <definedName name="SHARED_FORMULA_503">#N/A</definedName>
    <definedName name="SHARED_FORMULA_504">#N/A</definedName>
    <definedName name="SHARED_FORMULA_505">#N/A</definedName>
    <definedName name="SHARED_FORMULA_506">#N/A</definedName>
    <definedName name="SHARED_FORMULA_507">#N/A</definedName>
    <definedName name="SHARED_FORMULA_508">#N/A</definedName>
    <definedName name="SHARED_FORMULA_509">#N/A</definedName>
    <definedName name="SHARED_FORMULA_51">#N/A</definedName>
    <definedName name="SHARED_FORMULA_510">#N/A</definedName>
    <definedName name="SHARED_FORMULA_511">#N/A</definedName>
    <definedName name="SHARED_FORMULA_512">#N/A</definedName>
    <definedName name="SHARED_FORMULA_513">#N/A</definedName>
    <definedName name="SHARED_FORMULA_514">#N/A</definedName>
    <definedName name="SHARED_FORMULA_515">#N/A</definedName>
    <definedName name="SHARED_FORMULA_516">#N/A</definedName>
    <definedName name="SHARED_FORMULA_517">#N/A</definedName>
    <definedName name="SHARED_FORMULA_518">#N/A</definedName>
    <definedName name="SHARED_FORMULA_519">#N/A</definedName>
    <definedName name="SHARED_FORMULA_52">#N/A</definedName>
    <definedName name="SHARED_FORMULA_520">#N/A</definedName>
    <definedName name="SHARED_FORMULA_521">#N/A</definedName>
    <definedName name="SHARED_FORMULA_522">#N/A</definedName>
    <definedName name="SHARED_FORMULA_523">#N/A</definedName>
    <definedName name="SHARED_FORMULA_524">#N/A</definedName>
    <definedName name="SHARED_FORMULA_525">#N/A</definedName>
    <definedName name="SHARED_FORMULA_526">#N/A</definedName>
    <definedName name="SHARED_FORMULA_527">#N/A</definedName>
    <definedName name="SHARED_FORMULA_528">#N/A</definedName>
    <definedName name="SHARED_FORMULA_529">#N/A</definedName>
    <definedName name="SHARED_FORMULA_53">#N/A</definedName>
    <definedName name="SHARED_FORMULA_530">#N/A</definedName>
    <definedName name="SHARED_FORMULA_531">#N/A</definedName>
    <definedName name="SHARED_FORMULA_532">#N/A</definedName>
    <definedName name="SHARED_FORMULA_533">#N/A</definedName>
    <definedName name="SHARED_FORMULA_534">#N/A</definedName>
    <definedName name="SHARED_FORMULA_535">#N/A</definedName>
    <definedName name="SHARED_FORMULA_536">#N/A</definedName>
    <definedName name="SHARED_FORMULA_537">#N/A</definedName>
    <definedName name="SHARED_FORMULA_538">#N/A</definedName>
    <definedName name="SHARED_FORMULA_539">#N/A</definedName>
    <definedName name="SHARED_FORMULA_54">#N/A</definedName>
    <definedName name="SHARED_FORMULA_540">#N/A</definedName>
    <definedName name="SHARED_FORMULA_541">#N/A</definedName>
    <definedName name="SHARED_FORMULA_542">#N/A</definedName>
    <definedName name="SHARED_FORMULA_543">#N/A</definedName>
    <definedName name="SHARED_FORMULA_544">#N/A</definedName>
    <definedName name="SHARED_FORMULA_545">#N/A</definedName>
    <definedName name="SHARED_FORMULA_546">#N/A</definedName>
    <definedName name="SHARED_FORMULA_547">#N/A</definedName>
    <definedName name="SHARED_FORMULA_548">#N/A</definedName>
    <definedName name="SHARED_FORMULA_549">#N/A</definedName>
    <definedName name="SHARED_FORMULA_55">#N/A</definedName>
    <definedName name="SHARED_FORMULA_550">#N/A</definedName>
    <definedName name="SHARED_FORMULA_551">#N/A</definedName>
    <definedName name="SHARED_FORMULA_552">#N/A</definedName>
    <definedName name="SHARED_FORMULA_553">#N/A</definedName>
    <definedName name="SHARED_FORMULA_554">#N/A</definedName>
    <definedName name="SHARED_FORMULA_555">#N/A</definedName>
    <definedName name="SHARED_FORMULA_556">#N/A</definedName>
    <definedName name="SHARED_FORMULA_557">#N/A</definedName>
    <definedName name="SHARED_FORMULA_558">#N/A</definedName>
    <definedName name="SHARED_FORMULA_559">#N/A</definedName>
    <definedName name="SHARED_FORMULA_56">#N/A</definedName>
    <definedName name="SHARED_FORMULA_560">#N/A</definedName>
    <definedName name="SHARED_FORMULA_561">#N/A</definedName>
    <definedName name="SHARED_FORMULA_562">#N/A</definedName>
    <definedName name="SHARED_FORMULA_563">#N/A</definedName>
    <definedName name="SHARED_FORMULA_564">#N/A</definedName>
    <definedName name="SHARED_FORMULA_565">#N/A</definedName>
    <definedName name="SHARED_FORMULA_566">#N/A</definedName>
    <definedName name="SHARED_FORMULA_567">#N/A</definedName>
    <definedName name="SHARED_FORMULA_568">#N/A</definedName>
    <definedName name="SHARED_FORMULA_569">#N/A</definedName>
    <definedName name="SHARED_FORMULA_57">#N/A</definedName>
    <definedName name="SHARED_FORMULA_570">#N/A</definedName>
    <definedName name="SHARED_FORMULA_571">#N/A</definedName>
    <definedName name="SHARED_FORMULA_572">#N/A</definedName>
    <definedName name="SHARED_FORMULA_573">#N/A</definedName>
    <definedName name="SHARED_FORMULA_574">#N/A</definedName>
    <definedName name="SHARED_FORMULA_575">#N/A</definedName>
    <definedName name="SHARED_FORMULA_576">#N/A</definedName>
    <definedName name="SHARED_FORMULA_577">#N/A</definedName>
    <definedName name="SHARED_FORMULA_578">#N/A</definedName>
    <definedName name="SHARED_FORMULA_579">#N/A</definedName>
    <definedName name="SHARED_FORMULA_58">#N/A</definedName>
    <definedName name="SHARED_FORMULA_580">#N/A</definedName>
    <definedName name="SHARED_FORMULA_581">#N/A</definedName>
    <definedName name="SHARED_FORMULA_582">#N/A</definedName>
    <definedName name="SHARED_FORMULA_583">#N/A</definedName>
    <definedName name="SHARED_FORMULA_584">#N/A</definedName>
    <definedName name="SHARED_FORMULA_585">#N/A</definedName>
    <definedName name="SHARED_FORMULA_586">#N/A</definedName>
    <definedName name="SHARED_FORMULA_587">#N/A</definedName>
    <definedName name="SHARED_FORMULA_588">#N/A</definedName>
    <definedName name="SHARED_FORMULA_589">#N/A</definedName>
    <definedName name="SHARED_FORMULA_59">#N/A</definedName>
    <definedName name="SHARED_FORMULA_590">#N/A</definedName>
    <definedName name="SHARED_FORMULA_591">#N/A</definedName>
    <definedName name="SHARED_FORMULA_592">#N/A</definedName>
    <definedName name="SHARED_FORMULA_593">#N/A</definedName>
    <definedName name="SHARED_FORMULA_594">#N/A</definedName>
    <definedName name="SHARED_FORMULA_595">#N/A</definedName>
    <definedName name="SHARED_FORMULA_596">#N/A</definedName>
    <definedName name="SHARED_FORMULA_597">#N/A</definedName>
    <definedName name="SHARED_FORMULA_598">#N/A</definedName>
    <definedName name="SHARED_FORMULA_599">#N/A</definedName>
    <definedName name="SHARED_FORMULA_6">#N/A</definedName>
    <definedName name="SHARED_FORMULA_60">#N/A</definedName>
    <definedName name="SHARED_FORMULA_600">#N/A</definedName>
    <definedName name="SHARED_FORMULA_601">#N/A</definedName>
    <definedName name="SHARED_FORMULA_602">#N/A</definedName>
    <definedName name="SHARED_FORMULA_603">#N/A</definedName>
    <definedName name="SHARED_FORMULA_604">#N/A</definedName>
    <definedName name="SHARED_FORMULA_605">#N/A</definedName>
    <definedName name="SHARED_FORMULA_606">#N/A</definedName>
    <definedName name="SHARED_FORMULA_607">#N/A</definedName>
    <definedName name="SHARED_FORMULA_608">#N/A</definedName>
    <definedName name="SHARED_FORMULA_609">#N/A</definedName>
    <definedName name="SHARED_FORMULA_61">#N/A</definedName>
    <definedName name="SHARED_FORMULA_610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81">#N/A</definedName>
    <definedName name="SHARED_FORMULA_82">#N/A</definedName>
    <definedName name="SHARED_FORMULA_83">#N/A</definedName>
    <definedName name="SHARED_FORMULA_84">#N/A</definedName>
    <definedName name="SHARED_FORMULA_85">#N/A</definedName>
    <definedName name="SHARED_FORMULA_86">#N/A</definedName>
    <definedName name="SHARED_FORMULA_87">#N/A</definedName>
    <definedName name="SHARED_FORMULA_88">#N/A</definedName>
    <definedName name="SHARED_FORMULA_89">#N/A</definedName>
    <definedName name="SHARED_FORMULA_9">#N/A</definedName>
    <definedName name="SHARED_FORMULA_90">#N/A</definedName>
    <definedName name="SHARED_FORMULA_91">#N/A</definedName>
    <definedName name="SHARED_FORMULA_92">#N/A</definedName>
    <definedName name="SHARED_FORMULA_93">#N/A</definedName>
    <definedName name="SHARED_FORMULA_94">#N/A</definedName>
    <definedName name="SHARED_FORMULA_95">#N/A</definedName>
    <definedName name="SHARED_FORMULA_96">#N/A</definedName>
    <definedName name="SHARED_FORMULA_97">#N/A</definedName>
    <definedName name="SHARED_FORMULA_98">#N/A</definedName>
    <definedName name="SHARED_FORMULA_99">#N/A</definedName>
    <definedName name="sil" localSheetId="0">#REF!</definedName>
    <definedName name="sil">#REF!</definedName>
    <definedName name="Sin_nombre" localSheetId="0">#REF!</definedName>
    <definedName name="Sin_nombre">#REF!</definedName>
    <definedName name="Sin_nombre_3" localSheetId="0">#REF!</definedName>
    <definedName name="Sin_nombre_3">#REF!</definedName>
    <definedName name="sk" localSheetId="0">#REF!</definedName>
    <definedName name="sk">#REF!</definedName>
    <definedName name="SNN" localSheetId="0">#REF!</definedName>
    <definedName name="SNN">#REF!</definedName>
    <definedName name="ss" localSheetId="0">#REF!</definedName>
    <definedName name="ss">#REF!</definedName>
    <definedName name="Starting_Point">'[18]CMA Reconciliation (RESTAN)'!$D$60</definedName>
    <definedName name="STC" localSheetId="0">#REF!</definedName>
    <definedName name="STC">#REF!</definedName>
    <definedName name="tasa" localSheetId="0">#REF!</definedName>
    <definedName name="tasa">#REF!</definedName>
    <definedName name="TELAS" localSheetId="0">#REF!</definedName>
    <definedName name="TELAS">#REF!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1" localSheetId="0">#REF!</definedName>
    <definedName name="TextRefCopy11">#REF!</definedName>
    <definedName name="TextRefCopy114" localSheetId="0">[45]Detalle!#REF!</definedName>
    <definedName name="TextRefCopy114">[45]Detalle!#REF!</definedName>
    <definedName name="TextRefCopy115" localSheetId="0">[45]Detalle!#REF!</definedName>
    <definedName name="TextRefCopy115">[45]Detalle!#REF!</definedName>
    <definedName name="TextRefCopy12" localSheetId="0">#REF!</definedName>
    <definedName name="TextRefCopy12">#REF!</definedName>
    <definedName name="TextRefCopy13" localSheetId="0">#REF!</definedName>
    <definedName name="TextRefCopy13">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7" localSheetId="0">#REF!</definedName>
    <definedName name="TextRefCopy17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6" localSheetId="0">[46]Tickmarks!#REF!</definedName>
    <definedName name="TextRefCopy26">[46]Tickmarks!#REF!</definedName>
    <definedName name="TextRefCopy27" localSheetId="0">#REF!</definedName>
    <definedName name="TextRefCopy27">#REF!</definedName>
    <definedName name="TextRefCopy28" localSheetId="0">#REF!</definedName>
    <definedName name="TextRefCopy28">#REF!</definedName>
    <definedName name="TextRefCopy29" localSheetId="0">#REF!</definedName>
    <definedName name="TextRefCopy29">#REF!</definedName>
    <definedName name="TextRefCopy3" localSheetId="0">#REF!</definedName>
    <definedName name="TextRefCopy3">#REF!</definedName>
    <definedName name="TextRefCopy30" localSheetId="0">#REF!</definedName>
    <definedName name="TextRefCopy30">#REF!</definedName>
    <definedName name="TextRefCopy31" localSheetId="0">#REF!</definedName>
    <definedName name="TextRefCopy31">#REF!</definedName>
    <definedName name="TextRefCopy32" localSheetId="0">#REF!</definedName>
    <definedName name="TextRefCopy32">#REF!</definedName>
    <definedName name="TextRefCopy33" localSheetId="0">#REF!</definedName>
    <definedName name="TextRefCopy33">#REF!</definedName>
    <definedName name="TextRefCopy34" localSheetId="0">#REF!</definedName>
    <definedName name="TextRefCopy34">#REF!</definedName>
    <definedName name="TextRefCopy35" localSheetId="0">#REF!</definedName>
    <definedName name="TextRefCopy35">#REF!</definedName>
    <definedName name="TextRefCopy36" localSheetId="0">#REF!</definedName>
    <definedName name="TextRefCopy36">#REF!</definedName>
    <definedName name="TextRefCopy37" localSheetId="0">#REF!</definedName>
    <definedName name="TextRefCopy37">#REF!</definedName>
    <definedName name="TextRefCopy38" localSheetId="0">#REF!</definedName>
    <definedName name="TextRefCopy38">#REF!</definedName>
    <definedName name="TextRefCopy4" localSheetId="0">#REF!</definedName>
    <definedName name="TextRefCopy4">#REF!</definedName>
    <definedName name="TextRefCopy43">'[47]Análisis Gastos'!$E$8</definedName>
    <definedName name="TextRefCopy44" localSheetId="0">#REF!</definedName>
    <definedName name="TextRefCopy44">#REF!</definedName>
    <definedName name="TextRefCopy48" localSheetId="0">#REF!</definedName>
    <definedName name="TextRefCopy48">#REF!</definedName>
    <definedName name="TextRefCopy49" localSheetId="0">#REF!</definedName>
    <definedName name="TextRefCopy49">#REF!</definedName>
    <definedName name="TextRefCopy5" localSheetId="0">#REF!</definedName>
    <definedName name="TextRefCopy5">#REF!</definedName>
    <definedName name="TextRefCopy50" localSheetId="0">#REF!</definedName>
    <definedName name="TextRefCopy50">#REF!</definedName>
    <definedName name="TextRefCopy51" localSheetId="0">#REF!</definedName>
    <definedName name="TextRefCopy51">#REF!</definedName>
    <definedName name="TextRefCopy52" localSheetId="0">#REF!</definedName>
    <definedName name="TextRefCopy52">#REF!</definedName>
    <definedName name="TextRefCopy53" localSheetId="0">#REF!</definedName>
    <definedName name="TextRefCopy53">#REF!</definedName>
    <definedName name="TextRefCopy54">TextRefCopy43</definedName>
    <definedName name="TextRefCopy6" localSheetId="0">#REF!</definedName>
    <definedName name="TextRefCopy6">#REF!</definedName>
    <definedName name="TextRefCopy60" localSheetId="0">#REF!</definedName>
    <definedName name="TextRefCopy60">#REF!</definedName>
    <definedName name="TextRefCopy68" localSheetId="0">#REF!</definedName>
    <definedName name="TextRefCopy68">#REF!</definedName>
    <definedName name="TextRefCopy69" localSheetId="0">#REF!</definedName>
    <definedName name="TextRefCopy69">#REF!</definedName>
    <definedName name="TextRefCopy7" localSheetId="0">#REF!</definedName>
    <definedName name="TextRefCopy7">#REF!</definedName>
    <definedName name="TextRefCopy73" localSheetId="0">#REF!</definedName>
    <definedName name="TextRefCopy73">#REF!</definedName>
    <definedName name="TextRefCopy74" localSheetId="0">#REF!</definedName>
    <definedName name="TextRefCopy74">#REF!</definedName>
    <definedName name="TextRefCopy75" localSheetId="0">#REF!</definedName>
    <definedName name="TextRefCopy75">#REF!</definedName>
    <definedName name="TextRefCopy76" localSheetId="0">#REF!</definedName>
    <definedName name="TextRefCopy76">#REF!</definedName>
    <definedName name="TextRefCopy77" localSheetId="0">#REF!</definedName>
    <definedName name="TextRefCopy77">#REF!</definedName>
    <definedName name="TextRefCopy8" localSheetId="0">#REF!</definedName>
    <definedName name="TextRefCopy8">#REF!</definedName>
    <definedName name="TextRefCopy84" localSheetId="0">#REF!</definedName>
    <definedName name="TextRefCopy84">#REF!</definedName>
    <definedName name="TextRefCopy86" localSheetId="0">#REF!</definedName>
    <definedName name="TextRefCopy86">#REF!</definedName>
    <definedName name="TextRefCopy87" localSheetId="0">#REF!</definedName>
    <definedName name="TextRefCopy87">#REF!</definedName>
    <definedName name="TextRefCopy88" localSheetId="0">#REF!</definedName>
    <definedName name="TextRefCopy88">#REF!</definedName>
    <definedName name="TextRefCopy9" localSheetId="0">#REF!</definedName>
    <definedName name="TextRefCopy9">#REF!</definedName>
    <definedName name="TextRefCopyRangeCount" hidden="1">6</definedName>
    <definedName name="Threshold">'[7]Limite Gasto Depreciación'!$D$12</definedName>
    <definedName name="_xlnm.Print_Titles" localSheetId="15">'NO FACTURADO'!$1:$5</definedName>
    <definedName name="_xlnm.Print_Titles" localSheetId="17">'PPC - Serv Entre No Fac 2019'!$1:$5</definedName>
    <definedName name="_xlnm.Print_Titles" localSheetId="21">'PPC -Facturación 2020'!$2:$5</definedName>
    <definedName name="_xlnm.Print_Titles" localSheetId="22">'PPC Facturación 2021'!$B:$G,'PPC Facturación 2021'!$5:$5</definedName>
    <definedName name="_xlnm.Print_Titles">#N/A</definedName>
    <definedName name="toda" localSheetId="0">#REF!</definedName>
    <definedName name="toda">#REF!</definedName>
    <definedName name="Top_Stratum_Number">'[18]CMA Reconciliation (RESTAN)'!$C$66</definedName>
    <definedName name="Top_Stratum_Value">'[18]CMA Reconciliation (RESTAN)'!$D$66</definedName>
    <definedName name="Total_Number_Selections">'[18]CMA Reconciliation (RESTAN)'!$C$64</definedName>
    <definedName name="TREIN" localSheetId="0">#REF!</definedName>
    <definedName name="TREIN">#REF!</definedName>
    <definedName name="TWENTY">'[17]original para reportes'!$AE$1:$AE$21</definedName>
    <definedName name="valora" localSheetId="0">#REF!</definedName>
    <definedName name="valora">#REF!</definedName>
    <definedName name="values">'[48]Determinación del Limite'!$B$3,'[48]Determinación del Limite'!$B$4,'[48]Determinación del Limite'!$B$15</definedName>
    <definedName name="VC" localSheetId="0">#REF!</definedName>
    <definedName name="VC">#REF!</definedName>
    <definedName name="ver" localSheetId="0">#REF!</definedName>
    <definedName name="ver">#REF!</definedName>
    <definedName name="verc1" localSheetId="0">#REF!</definedName>
    <definedName name="verc1">#REF!</definedName>
    <definedName name="verc2" localSheetId="0">#REF!</definedName>
    <definedName name="verc2">#REF!</definedName>
    <definedName name="vercial" localSheetId="0">#REF!</definedName>
    <definedName name="vercial">#REF!</definedName>
    <definedName name="vercon" localSheetId="0">#REF!</definedName>
    <definedName name="vercon">#REF!</definedName>
    <definedName name="verito" hidden="1">2</definedName>
    <definedName name="vero" hidden="1">2</definedName>
    <definedName name="W">[3]Datos!$A$6:$C$17</definedName>
    <definedName name="wrn.Aging._.and._.Trend._.Analysis." hidden="1">{#N/A,#N/A,FALSE,"Aging Summary";#N/A,#N/A,FALSE,"Ratio Analysis";#N/A,#N/A,FALSE,"Test 120 Day Accts";#N/A,#N/A,FALSE,"Tickmarks"}</definedName>
    <definedName name="wrn.Diario._.de._.costos." hidden="1">{#N/A,#N/A,FALSE,"diario";#N/A,#N/A,FALSE,"diario"}</definedName>
    <definedName name="www" hidden="1">{#N/A,#N/A,FALSE,"Aging Summary";#N/A,#N/A,FALSE,"Ratio Analysis";#N/A,#N/A,FALSE,"Test 120 Day Accts";#N/A,#N/A,FALSE,"Tickmarks"}</definedName>
    <definedName name="XREF_COLUMN_1" localSheetId="0" hidden="1">[49]Detalle!#REF!</definedName>
    <definedName name="XREF_COLUMN_1" hidden="1">[49]Detalle!#REF!</definedName>
    <definedName name="XREF_COLUMN_10" localSheetId="0" hidden="1">[49]Detalle!#REF!</definedName>
    <definedName name="XREF_COLUMN_10" hidden="1">[49]Detalle!#REF!</definedName>
    <definedName name="XREF_COLUMN_11" localSheetId="0" hidden="1">[49]Detalle!#REF!</definedName>
    <definedName name="XREF_COLUMN_11" hidden="1">[49]Detalle!#REF!</definedName>
    <definedName name="XREF_COLUMN_12" localSheetId="0" hidden="1">[49]Detalle!#REF!</definedName>
    <definedName name="XREF_COLUMN_12" hidden="1">[49]Detalle!#REF!</definedName>
    <definedName name="XREF_COLUMN_13" localSheetId="0" hidden="1">[49]Detalle!#REF!</definedName>
    <definedName name="XREF_COLUMN_13" hidden="1">[49]Detalle!#REF!</definedName>
    <definedName name="XREF_COLUMN_14" localSheetId="0" hidden="1">[49]Detalle!#REF!</definedName>
    <definedName name="XREF_COLUMN_14" hidden="1">[49]Detalle!#REF!</definedName>
    <definedName name="XREF_COLUMN_15" localSheetId="0" hidden="1">[49]Detalle!#REF!</definedName>
    <definedName name="XREF_COLUMN_15" hidden="1">[49]Detalle!#REF!</definedName>
    <definedName name="XREF_COLUMN_16" localSheetId="0" hidden="1">#REF!</definedName>
    <definedName name="XREF_COLUMN_16" hidden="1">#REF!</definedName>
    <definedName name="XREF_COLUMN_17" localSheetId="0" hidden="1">'[50]Calc. Global Benef.'!#REF!</definedName>
    <definedName name="XREF_COLUMN_17" hidden="1">'[50]Calc. Global Benef.'!#REF!</definedName>
    <definedName name="XREF_COLUMN_18" localSheetId="0" hidden="1">'[50]Calc. Global Benef.'!#REF!</definedName>
    <definedName name="XREF_COLUMN_18" hidden="1">'[50]Calc. Global Benef.'!#REF!</definedName>
    <definedName name="XREF_COLUMN_19" localSheetId="0" hidden="1">'[50]Calc. Global Benef.'!#REF!</definedName>
    <definedName name="XREF_COLUMN_19" hidden="1">'[50]Calc. Global Benef.'!#REF!</definedName>
    <definedName name="XREF_COLUMN_2" localSheetId="0" hidden="1">[49]Detalle!#REF!</definedName>
    <definedName name="XREF_COLUMN_2" hidden="1">[49]Detalle!#REF!</definedName>
    <definedName name="XREF_COLUMN_20" localSheetId="0" hidden="1">'[50]Calc. Global Benef.'!#REF!</definedName>
    <definedName name="XREF_COLUMN_20" hidden="1">'[50]Calc. Global Benef.'!#REF!</definedName>
    <definedName name="XREF_COLUMN_3" localSheetId="0" hidden="1">[49]Detalle!#REF!</definedName>
    <definedName name="XREF_COLUMN_3" hidden="1">[49]Detalle!#REF!</definedName>
    <definedName name="XREF_COLUMN_4" localSheetId="0" hidden="1">#REF!</definedName>
    <definedName name="XREF_COLUMN_4" hidden="1">#REF!</definedName>
    <definedName name="XREF_COLUMN_5" localSheetId="0" hidden="1">'[51]Obligaciones Financieras'!#REF!</definedName>
    <definedName name="XREF_COLUMN_5" hidden="1">'[52]Obligaciones Financieras'!#REF!</definedName>
    <definedName name="XREF_COLUMN_6" localSheetId="0" hidden="1">[49]Detalle!#REF!</definedName>
    <definedName name="XREF_COLUMN_6" hidden="1">[49]Detalle!#REF!</definedName>
    <definedName name="XREF_COLUMN_7" localSheetId="0" hidden="1">[49]Detalle!#REF!</definedName>
    <definedName name="XREF_COLUMN_7" hidden="1">[49]Detalle!#REF!</definedName>
    <definedName name="XREF_COLUMN_8" hidden="1">[53]Interconexión!$H$1:$H$65536</definedName>
    <definedName name="XREF_COLUMN_9" localSheetId="0" hidden="1">[49]Detalle!#REF!</definedName>
    <definedName name="XREF_COLUMN_9" hidden="1">[49]Detalle!#REF!</definedName>
    <definedName name="XRefActiveRow" localSheetId="0" hidden="1">#REF!</definedName>
    <definedName name="XRefActiveRow" hidden="1">#REF!</definedName>
    <definedName name="XRefColumnsCount" hidden="1">3</definedName>
    <definedName name="XRefCopy1" localSheetId="0" hidden="1">#REF!</definedName>
    <definedName name="XRefCopy1" hidden="1">#REF!</definedName>
    <definedName name="XRefCopy10" localSheetId="0" hidden="1">#REF!</definedName>
    <definedName name="XRefCopy10" hidden="1">#REF!</definedName>
    <definedName name="XRefCopy10Row" localSheetId="0" hidden="1">[54]XREF!#REF!</definedName>
    <definedName name="XRefCopy10Row" hidden="1">[55]XREF!#REF!</definedName>
    <definedName name="XRefCopy11" localSheetId="0" hidden="1">'[51]Obligaciones Financieras'!#REF!</definedName>
    <definedName name="XRefCopy11" hidden="1">'[52]Obligaciones Financieras'!#REF!</definedName>
    <definedName name="XRefCopy11Row" localSheetId="0" hidden="1">[54]XREF!#REF!</definedName>
    <definedName name="XRefCopy11Row" hidden="1">[55]XREF!#REF!</definedName>
    <definedName name="XRefCopy12" localSheetId="0" hidden="1">'[51]Obligaciones Financieras'!#REF!</definedName>
    <definedName name="XRefCopy12" hidden="1">'[52]Obligaciones Financieras'!#REF!</definedName>
    <definedName name="XRefCopy12Row" localSheetId="0" hidden="1">#REF!</definedName>
    <definedName name="XRefCopy12Row" hidden="1">#REF!</definedName>
    <definedName name="XRefCopy13" localSheetId="0" hidden="1">#REF!</definedName>
    <definedName name="XRefCopy13" hidden="1">#REF!</definedName>
    <definedName name="XRefCopy13Row" localSheetId="0" hidden="1">#REF!</definedName>
    <definedName name="XRefCopy13Row" hidden="1">#REF!</definedName>
    <definedName name="XRefCopy14" localSheetId="0" hidden="1">'[51]Obligaciones Financieras'!#REF!</definedName>
    <definedName name="XRefCopy14" hidden="1">'[52]Obligaciones Financieras'!#REF!</definedName>
    <definedName name="XRefCopy14Row" localSheetId="0" hidden="1">[56]XREF!#REF!</definedName>
    <definedName name="XRefCopy14Row" hidden="1">[56]XREF!#REF!</definedName>
    <definedName name="XRefCopy15" localSheetId="0" hidden="1">#REF!</definedName>
    <definedName name="XRefCopy15" hidden="1">#REF!</definedName>
    <definedName name="XRefCopy15Row" localSheetId="0" hidden="1">#REF!</definedName>
    <definedName name="XRefCopy15Row" hidden="1">#REF!</definedName>
    <definedName name="XRefCopy19Row" localSheetId="0" hidden="1">#REF!</definedName>
    <definedName name="XRefCopy19Row" hidden="1">#REF!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0Row" localSheetId="0" hidden="1">#REF!</definedName>
    <definedName name="XRefCopy20Row" hidden="1">#REF!</definedName>
    <definedName name="XRefCopy21Row" localSheetId="0" hidden="1">#REF!</definedName>
    <definedName name="XRefCopy21Row" hidden="1">#REF!</definedName>
    <definedName name="XRefCopy22Row" localSheetId="0" hidden="1">#REF!</definedName>
    <definedName name="XRefCopy22Row" hidden="1">#REF!</definedName>
    <definedName name="XRefCopy24Row" localSheetId="0" hidden="1">#REF!</definedName>
    <definedName name="XRefCopy24Row" hidden="1">#REF!</definedName>
    <definedName name="XRefCopy29Row" localSheetId="0" hidden="1">#REF!</definedName>
    <definedName name="XRefCopy29Row" hidden="1">#REF!</definedName>
    <definedName name="XRefCopy2Row" localSheetId="0" hidden="1">#REF!</definedName>
    <definedName name="XRefCopy2Row" hidden="1">#REF!</definedName>
    <definedName name="XRefCopy3" localSheetId="0" hidden="1">'[51]Obligaciones Financieras'!#REF!</definedName>
    <definedName name="XRefCopy3" hidden="1">'[52]Obligaciones Financieras'!#REF!</definedName>
    <definedName name="XRefCopy30Row" localSheetId="0" hidden="1">#REF!</definedName>
    <definedName name="XRefCopy30Row" hidden="1">#REF!</definedName>
    <definedName name="XRefCopy31Row" localSheetId="0" hidden="1">#REF!</definedName>
    <definedName name="XRefCopy31Row" hidden="1">#REF!</definedName>
    <definedName name="XRefCopy32Row" localSheetId="0" hidden="1">#REF!</definedName>
    <definedName name="XRefCopy32Row" hidden="1">#REF!</definedName>
    <definedName name="XRefCopy33Row" localSheetId="0" hidden="1">#REF!</definedName>
    <definedName name="XRefCopy33Row" hidden="1">#REF!</definedName>
    <definedName name="XRefCopy34Row" localSheetId="0" hidden="1">#REF!</definedName>
    <definedName name="XRefCopy34Row" hidden="1">#REF!</definedName>
    <definedName name="XRefCopy35Row" localSheetId="0" hidden="1">#REF!</definedName>
    <definedName name="XRefCopy35Row" hidden="1">#REF!</definedName>
    <definedName name="XRefCopy36Row" localSheetId="0" hidden="1">#REF!</definedName>
    <definedName name="XRefCopy36Row" hidden="1">#REF!</definedName>
    <definedName name="XRefCopy37Row" localSheetId="0" hidden="1">#REF!</definedName>
    <definedName name="XRefCopy37Row" hidden="1">#REF!</definedName>
    <definedName name="XRefCopy38Row" localSheetId="0" hidden="1">#REF!</definedName>
    <definedName name="XRefCopy38Row" hidden="1">#REF!</definedName>
    <definedName name="XRefCopy39Row" localSheetId="0" hidden="1">#REF!</definedName>
    <definedName name="XRefCopy39Row" hidden="1">#REF!</definedName>
    <definedName name="XRefCopy3Row" localSheetId="0" hidden="1">#REF!</definedName>
    <definedName name="XRefCopy3Row" hidden="1">#REF!</definedName>
    <definedName name="XRefCopy4" localSheetId="0" hidden="1">'[51]Obligaciones Financieras'!#REF!</definedName>
    <definedName name="XRefCopy4" hidden="1">'[52]Obligaciones Financieras'!#REF!</definedName>
    <definedName name="XRefCopy40Row" localSheetId="0" hidden="1">#REF!</definedName>
    <definedName name="XRefCopy40Row" hidden="1">#REF!</definedName>
    <definedName name="XRefCopy41Row" localSheetId="0" hidden="1">#REF!</definedName>
    <definedName name="XRefCopy41Row" hidden="1">#REF!</definedName>
    <definedName name="XRefCopy42Row" localSheetId="0" hidden="1">#REF!</definedName>
    <definedName name="XRefCopy42Row" hidden="1">#REF!</definedName>
    <definedName name="XRefCopy43Row" localSheetId="0" hidden="1">#REF!</definedName>
    <definedName name="XRefCopy43Row" hidden="1">#REF!</definedName>
    <definedName name="XRefCopy4Row" localSheetId="0" hidden="1">[57]XREF!#REF!</definedName>
    <definedName name="XRefCopy4Row" hidden="1">[57]XREF!#REF!</definedName>
    <definedName name="XRefCopy5" localSheetId="0" hidden="1">'[51]Obligaciones Financieras'!#REF!</definedName>
    <definedName name="XRefCopy5" hidden="1">'[52]Obligaciones Financieras'!#REF!</definedName>
    <definedName name="XRefCopy5Row" localSheetId="0" hidden="1">[58]XREF!#REF!</definedName>
    <definedName name="XRefCopy5Row" hidden="1">[58]XREF!#REF!</definedName>
    <definedName name="XRefCopy6" localSheetId="0" hidden="1">'[51]Obligaciones Financieras'!#REF!</definedName>
    <definedName name="XRefCopy6" hidden="1">'[52]Obligaciones Financieras'!#REF!</definedName>
    <definedName name="XRefCopy68" localSheetId="0" hidden="1">#REF!</definedName>
    <definedName name="XRefCopy68" hidden="1">#REF!</definedName>
    <definedName name="XRefCopy6Row" localSheetId="0" hidden="1">#REF!</definedName>
    <definedName name="XRefCopy6Row" hidden="1">#REF!</definedName>
    <definedName name="XRefCopy7" localSheetId="0" hidden="1">'[51]Obligaciones Financieras'!#REF!</definedName>
    <definedName name="XRefCopy7" hidden="1">'[52]Obligaciones Financieras'!#REF!</definedName>
    <definedName name="XRefCopy7Row" localSheetId="0" hidden="1">[58]XREF!#REF!</definedName>
    <definedName name="XRefCopy7Row" hidden="1">[58]XREF!#REF!</definedName>
    <definedName name="XRefCopy8" localSheetId="0" hidden="1">#REF!</definedName>
    <definedName name="XRefCopy8" hidden="1">#REF!</definedName>
    <definedName name="XRefCopy8Row" localSheetId="0" hidden="1">#REF!</definedName>
    <definedName name="XRefCopy8Row" hidden="1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 hidden="1">1</definedName>
    <definedName name="XRefPaste1" localSheetId="0" hidden="1">#REF!</definedName>
    <definedName name="XRefPaste1" hidden="1">#REF!</definedName>
    <definedName name="XRefPaste10" localSheetId="0" hidden="1">'[51]Obligaciones Financieras'!#REF!</definedName>
    <definedName name="XRefPaste10" hidden="1">'[52]Obligaciones Financieras'!#REF!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Row" localSheetId="0" hidden="1">#REF!</definedName>
    <definedName name="XRefPaste12Row" hidden="1">#REF!</definedName>
    <definedName name="XRefPaste13" hidden="1">[53]Interconexión!$G$24</definedName>
    <definedName name="XRefPaste13Row" localSheetId="0" hidden="1">#REF!</definedName>
    <definedName name="XRefPaste13Row" hidden="1">#REF!</definedName>
    <definedName name="XRefPaste14" localSheetId="0" hidden="1">#REF!</definedName>
    <definedName name="XRefPaste14" hidden="1">#REF!</definedName>
    <definedName name="XRefPaste14Row" localSheetId="0" hidden="1">#REF!</definedName>
    <definedName name="XRefPaste14Row" hidden="1">#REF!</definedName>
    <definedName name="XRefPaste15" localSheetId="0" hidden="1">[49]Detalle!#REF!</definedName>
    <definedName name="XRefPaste15" hidden="1">[49]Detalle!#REF!</definedName>
    <definedName name="XRefPaste15Row" localSheetId="0" hidden="1">#REF!</definedName>
    <definedName name="XRefPaste15Row" hidden="1">#REF!</definedName>
    <definedName name="XRefPaste16" localSheetId="0" hidden="1">[49]Detalle!#REF!</definedName>
    <definedName name="XRefPaste16" hidden="1">[49]Detalle!#REF!</definedName>
    <definedName name="XRefPaste16Row" localSheetId="0" hidden="1">#REF!</definedName>
    <definedName name="XRefPaste16Row" hidden="1">#REF!</definedName>
    <definedName name="XRefPaste17Row" localSheetId="0" hidden="1">#REF!</definedName>
    <definedName name="XRefPaste17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'[50]Calc. Global Benef.'!#REF!</definedName>
    <definedName name="XRefPaste20" hidden="1">'[50]Calc. Global Benef.'!#REF!</definedName>
    <definedName name="XRefPaste20Row" localSheetId="0" hidden="1">#REF!</definedName>
    <definedName name="XRefPaste20Row" hidden="1">#REF!</definedName>
    <definedName name="XRefPaste21" localSheetId="0" hidden="1">'[50]Calc. Global Benef.'!#REF!</definedName>
    <definedName name="XRefPaste21" hidden="1">'[50]Calc. Global Benef.'!#REF!</definedName>
    <definedName name="XRefPaste21Row" localSheetId="0" hidden="1">#REF!</definedName>
    <definedName name="XRefPaste21Row" hidden="1">#REF!</definedName>
    <definedName name="XRefPaste22" localSheetId="0" hidden="1">'[50]Calc. Global Benef.'!#REF!</definedName>
    <definedName name="XRefPaste22" hidden="1">'[50]Calc. Global Benef.'!#REF!</definedName>
    <definedName name="XRefPaste22Row" localSheetId="0" hidden="1">#REF!</definedName>
    <definedName name="XRefPaste22Row" hidden="1">#REF!</definedName>
    <definedName name="XRefPaste23" localSheetId="0" hidden="1">'[50]Calc. Global Benef.'!#REF!</definedName>
    <definedName name="XRefPaste23" hidden="1">'[50]Calc. Global Benef.'!#REF!</definedName>
    <definedName name="XRefPaste23Row" localSheetId="0" hidden="1">#REF!</definedName>
    <definedName name="XRefPaste23Row" hidden="1">#REF!</definedName>
    <definedName name="XRefPaste24" localSheetId="0" hidden="1">#REF!</definedName>
    <definedName name="XRefPaste24" hidden="1">#REF!</definedName>
    <definedName name="XRefPaste24Row" localSheetId="0" hidden="1">#REF!</definedName>
    <definedName name="XRefPaste24Row" hidden="1">#REF!</definedName>
    <definedName name="XRefPaste25" localSheetId="0" hidden="1">'[50]Calc. Global Benef.'!#REF!</definedName>
    <definedName name="XRefPaste25" hidden="1">'[50]Calc. Global Benef.'!#REF!</definedName>
    <definedName name="XRefPaste25Row" localSheetId="0" hidden="1">#REF!</definedName>
    <definedName name="XRefPaste25Row" hidden="1">#REF!</definedName>
    <definedName name="XRefPaste26" localSheetId="0" hidden="1">'[50]Calc. Global Benef.'!#REF!</definedName>
    <definedName name="XRefPaste26" hidden="1">'[50]Calc. Global Benef.'!#REF!</definedName>
    <definedName name="XRefPaste26Row" localSheetId="0" hidden="1">#REF!</definedName>
    <definedName name="XRefPaste26Row" hidden="1">#REF!</definedName>
    <definedName name="XRefPaste27Row" localSheetId="0" hidden="1">#REF!</definedName>
    <definedName name="XRefPaste27Row" hidden="1">#REF!</definedName>
    <definedName name="XRefPaste28Row" localSheetId="0" hidden="1">#REF!</definedName>
    <definedName name="XRefPaste28Row" hidden="1">#REF!</definedName>
    <definedName name="XRefPaste29Row" localSheetId="0" hidden="1">#REF!</definedName>
    <definedName name="XRefPaste29Row" hidden="1">#REF!</definedName>
    <definedName name="XRefPaste2Row" localSheetId="0" hidden="1">#REF!</definedName>
    <definedName name="XRefPaste2Row" hidden="1">#REF!</definedName>
    <definedName name="XRefPaste3" localSheetId="0" hidden="1">#REF!</definedName>
    <definedName name="XRefPaste3" hidden="1">#REF!</definedName>
    <definedName name="XRefPaste30Row" localSheetId="0" hidden="1">#REF!</definedName>
    <definedName name="XRefPaste30Row" hidden="1">#REF!</definedName>
    <definedName name="XRefPaste31Row" localSheetId="0" hidden="1">#REF!</definedName>
    <definedName name="XRefPaste31Row" hidden="1">#REF!</definedName>
    <definedName name="XRefPaste32Row" localSheetId="0" hidden="1">#REF!</definedName>
    <definedName name="XRefPaste32Row" hidden="1">#REF!</definedName>
    <definedName name="XRefPaste33Row" localSheetId="0" hidden="1">#REF!</definedName>
    <definedName name="XRefPaste33Row" hidden="1">#REF!</definedName>
    <definedName name="XRefPaste34Row" localSheetId="0" hidden="1">#REF!</definedName>
    <definedName name="XRefPaste34Row" hidden="1">#REF!</definedName>
    <definedName name="XRefPaste35Row" localSheetId="0" hidden="1">#REF!</definedName>
    <definedName name="XRefPaste35Row" hidden="1">#REF!</definedName>
    <definedName name="XRefPaste3Row" localSheetId="0" hidden="1">#REF!</definedName>
    <definedName name="XRefPaste3Row" hidden="1">#REF!</definedName>
    <definedName name="XRefPaste4" localSheetId="0" hidden="1">#REF!</definedName>
    <definedName name="XRefPaste4" hidden="1">#REF!</definedName>
    <definedName name="XRefPaste40" localSheetId="0" hidden="1">[59]Detalle!#REF!</definedName>
    <definedName name="XRefPaste40" hidden="1">[59]Detalle!#REF!</definedName>
    <definedName name="XRefPaste41" localSheetId="0" hidden="1">[59]Detalle!#REF!</definedName>
    <definedName name="XRefPaste41" hidden="1">[59]Detalle!#REF!</definedName>
    <definedName name="XRefPaste42" localSheetId="0" hidden="1">[59]Detalle!#REF!</definedName>
    <definedName name="XRefPaste42" hidden="1">[59]Detalle!#REF!</definedName>
    <definedName name="XRefPaste4Row" localSheetId="0" hidden="1">[58]XREF!#REF!</definedName>
    <definedName name="XRefPaste4Row" hidden="1">[58]XREF!#REF!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Row" localSheetId="0" hidden="1">#REF!</definedName>
    <definedName name="XRefPaste7Row" hidden="1">#REF!</definedName>
    <definedName name="XRefPaste8" localSheetId="0" hidden="1">'[51]Obligaciones Financieras'!#REF!</definedName>
    <definedName name="XRefPaste8" hidden="1">'[52]Obligaciones Financieras'!#REF!</definedName>
    <definedName name="XRefPaste8Row" localSheetId="0" hidden="1">#REF!</definedName>
    <definedName name="XRefPaste8Row" hidden="1">#REF!</definedName>
    <definedName name="XRefPaste9" localSheetId="0" hidden="1">'[51]Obligaciones Financieras'!#REF!</definedName>
    <definedName name="XRefPaste9" hidden="1">'[52]Obligaciones Financieras'!#REF!</definedName>
    <definedName name="XRefPaste9Row" localSheetId="0" hidden="1">#REF!</definedName>
    <definedName name="XRefPaste9Row" hidden="1">#REF!</definedName>
    <definedName name="XRefPasteRangeCount" hidden="1">2</definedName>
    <definedName name="xxx" localSheetId="0">#REF!</definedName>
    <definedName name="xxx">#REF!</definedName>
    <definedName name="xxxCLabel1.1.Displacement">0</definedName>
    <definedName name="xxxCLabel1.1.Label">"1	January"</definedName>
    <definedName name="xxxCLabel1.1.Prompt">1</definedName>
    <definedName name="xxxCLabel1.2.Displacement">-1</definedName>
    <definedName name="xxxCLabel1.2.Label">"2	February"</definedName>
    <definedName name="xxxCLabel1.2.Prompt">1</definedName>
    <definedName name="xxxColHeader1bx">0</definedName>
    <definedName name="xxxColHeader1by">10</definedName>
    <definedName name="xxxColHeader1ex">0</definedName>
    <definedName name="xxxColHeader1ey">10</definedName>
    <definedName name="xxxColHeader2bx">0</definedName>
    <definedName name="xxxColHeader2by">10</definedName>
    <definedName name="xxxColHeader2ex">0</definedName>
    <definedName name="xxxColHeader2ey">10</definedName>
    <definedName name="xxxColLabels1bx">1</definedName>
    <definedName name="xxxColLabels1by">10</definedName>
    <definedName name="xxxColLabels1ex">2</definedName>
    <definedName name="xxxColLabels1ey">10</definedName>
    <definedName name="xxxColLabels2bx">1</definedName>
    <definedName name="xxxColLabels2by">10</definedName>
    <definedName name="xxxColLabels2ex">1</definedName>
    <definedName name="xxxColLabels2ey">10</definedName>
    <definedName name="xxxCommon1DimValue1.1">100</definedName>
    <definedName name="xxxCommon1DimValue1.2">"INCOME STATEMENT"</definedName>
    <definedName name="xxxCommon1DimValue2.1">1198</definedName>
    <definedName name="xxxCommon1DimValue2.2">"XX"</definedName>
    <definedName name="xxxCommon1DimValue3.1">0</definedName>
    <definedName name="xxxCommon1DimValue3.2">"0000 Category"</definedName>
    <definedName name="xxxCommon1DimValue4.1">"Local"</definedName>
    <definedName name="xxxCommon1DimValue4.2">"Local Currency"</definedName>
    <definedName name="xxxCommon1DimValue5.1">"Reported"</definedName>
    <definedName name="xxxCommon1DimValue5.2">"Reported Datatype"</definedName>
    <definedName name="xxxCommon1DimValue6.1">"C"</definedName>
    <definedName name="xxxCommon1DimValue6.2">"ACTUAL OPER"</definedName>
    <definedName name="xxxCommon1DimValue7.1">1998</definedName>
    <definedName name="xxxCommon1DimValue7.2">1998</definedName>
    <definedName name="xxxCommon2DimValue1.1">100</definedName>
    <definedName name="xxxCommon2DimValue1.2">"INCOME STATEMENT"</definedName>
    <definedName name="xxxCommon2DimValue2.1">2</definedName>
    <definedName name="xxxCommon2DimValue2.2">"February"</definedName>
    <definedName name="xxxCommon2DimValue3.1">7891</definedName>
    <definedName name="xxxCommon2DimValue3.2">"CASCO ADH. (ASIA) PTE LTD"</definedName>
    <definedName name="xxxCommon2DimValue4.1">0</definedName>
    <definedName name="xxxCommon2DimValue4.2">"0000 Category"</definedName>
    <definedName name="xxxCommon2DimValue5.1">"Local"</definedName>
    <definedName name="xxxCommon2DimValue5.2">"Local Currency"</definedName>
    <definedName name="xxxCommon2DimValue6.1">"Reported"</definedName>
    <definedName name="xxxCommon2DimValue6.2">"Reported Datatype"</definedName>
    <definedName name="xxxCommon2DimValue7.1">1998</definedName>
    <definedName name="xxxCommon2DimValue7.2">1998</definedName>
    <definedName name="xxxCommonArea1bx">0</definedName>
    <definedName name="xxxCommonArea1by">2</definedName>
    <definedName name="xxxCommonArea1ex">2</definedName>
    <definedName name="xxxCommonArea1ey">8</definedName>
    <definedName name="xxxCommonArea2bx">0</definedName>
    <definedName name="xxxCommonArea2by">2</definedName>
    <definedName name="xxxCommonArea2ex">2</definedName>
    <definedName name="xxxCommonArea2ey">8</definedName>
    <definedName name="xxxDataBlock1bx">1</definedName>
    <definedName name="xxxDataBlock1by">14</definedName>
    <definedName name="xxxDataBlock1ex">2</definedName>
    <definedName name="xxxDataBlock1ey">103</definedName>
    <definedName name="xxxDataBlock2bx">1</definedName>
    <definedName name="xxxDataBlock2by">14</definedName>
    <definedName name="xxxDataBlock2ex">1</definedName>
    <definedName name="xxxDataBlock2ey">89</definedName>
    <definedName name="xxxEntireArea1bx">0</definedName>
    <definedName name="xxxEntireArea1by">2</definedName>
    <definedName name="xxxEntireArea1ex">2</definedName>
    <definedName name="xxxEntireArea1ey">103</definedName>
    <definedName name="xxxEntireArea2bx">0</definedName>
    <definedName name="xxxEntireArea2by">2</definedName>
    <definedName name="xxxEntireArea2ex">1</definedName>
    <definedName name="xxxEntireArea2ey">89</definedName>
    <definedName name="xxxGNVFileName">"INDAT2P.GNV"</definedName>
    <definedName name="xxxHeaderCols1Count">0</definedName>
    <definedName name="xxxHeaderCols2Count">0</definedName>
    <definedName name="xxxHeaderRows1Count">9</definedName>
    <definedName name="xxxHeaderRows1Number0">17</definedName>
    <definedName name="xxxHeaderRows1Number1">31</definedName>
    <definedName name="xxxHeaderRows1Number10">76</definedName>
    <definedName name="xxxHeaderRows1Number11">79</definedName>
    <definedName name="xxxHeaderRows1Number2">40</definedName>
    <definedName name="xxxHeaderRows1Number3">73</definedName>
    <definedName name="xxxHeaderRows1Number4">74</definedName>
    <definedName name="xxxHeaderRows1Number5">84</definedName>
    <definedName name="xxxHeaderRows1Number6">92</definedName>
    <definedName name="xxxHeaderRows1Number7">93</definedName>
    <definedName name="xxxHeaderRows1Number8">97</definedName>
    <definedName name="xxxHeaderRows1Number9">74</definedName>
    <definedName name="xxxHeaderRows1Over0">0</definedName>
    <definedName name="xxxHeaderRows1Over1">0</definedName>
    <definedName name="xxxHeaderRows1Over10">0</definedName>
    <definedName name="xxxHeaderRows1Over11">0</definedName>
    <definedName name="xxxHeaderRows1Over2">0</definedName>
    <definedName name="xxxHeaderRows1Over3">0</definedName>
    <definedName name="xxxHeaderRows1Over4">0</definedName>
    <definedName name="xxxHeaderRows1Over5">0</definedName>
    <definedName name="xxxHeaderRows1Over6">0</definedName>
    <definedName name="xxxHeaderRows1Over7">0</definedName>
    <definedName name="xxxHeaderRows1Over8">0</definedName>
    <definedName name="xxxHeaderRows1Over9">0</definedName>
    <definedName name="xxxHeaderRows1Submit0">1</definedName>
    <definedName name="xxxHeaderRows1Submit1">1</definedName>
    <definedName name="xxxHeaderRows1Submit10">1</definedName>
    <definedName name="xxxHeaderRows1Submit11">1</definedName>
    <definedName name="xxxHeaderRows1Submit2">1</definedName>
    <definedName name="xxxHeaderRows1Submit3">1</definedName>
    <definedName name="xxxHeaderRows1Submit4">1</definedName>
    <definedName name="xxxHeaderRows1Submit5">1</definedName>
    <definedName name="xxxHeaderRows1Submit6">1</definedName>
    <definedName name="xxxHeaderRows1Submit7">1</definedName>
    <definedName name="xxxHeaderRows1Submit8">1</definedName>
    <definedName name="xxxHeaderRows1Submit9">1</definedName>
    <definedName name="xxxHeaderRows2Count">6</definedName>
    <definedName name="xxxHeaderRows2Number0">14</definedName>
    <definedName name="xxxHeaderRows2Number1">18</definedName>
    <definedName name="xxxHeaderRows2Number2">32</definedName>
    <definedName name="xxxHeaderRows2Number3">41</definedName>
    <definedName name="xxxHeaderRows2Number4">57</definedName>
    <definedName name="xxxHeaderRows2Number5">65</definedName>
    <definedName name="xxxHeaderRows2Over0">0</definedName>
    <definedName name="xxxHeaderRows2Over1">0</definedName>
    <definedName name="xxxHeaderRows2Over2">0</definedName>
    <definedName name="xxxHeaderRows2Over3">0</definedName>
    <definedName name="xxxHeaderRows2Over4">0</definedName>
    <definedName name="xxxHeaderRows2Over5">0</definedName>
    <definedName name="xxxHeaderRows2Submit0">1</definedName>
    <definedName name="xxxHeaderRows2Submit1">1</definedName>
    <definedName name="xxxHeaderRows2Submit2">1</definedName>
    <definedName name="xxxHeaderRows2Submit3">1</definedName>
    <definedName name="xxxHeaderRows2Submit4">1</definedName>
    <definedName name="xxxHeaderRows2Submit5">1</definedName>
    <definedName name="xxxNumber_Areas">1</definedName>
    <definedName name="xxxODECols1Count">0</definedName>
    <definedName name="xxxODECols2Count">0</definedName>
    <definedName name="xxxODERows1Count">0</definedName>
    <definedName name="xxxODERows2Count">0</definedName>
    <definedName name="xxxRefreshable">1</definedName>
    <definedName name="xxxRowHeader1bx">0</definedName>
    <definedName name="xxxRowHeader1by">12</definedName>
    <definedName name="xxxRowHeader1ex">0</definedName>
    <definedName name="xxxRowHeader1ey">12</definedName>
    <definedName name="xxxRowHeader2bx">0</definedName>
    <definedName name="xxxRowHeader2by">12</definedName>
    <definedName name="xxxRowHeader2ex">0</definedName>
    <definedName name="xxxRowHeader2ey">12</definedName>
    <definedName name="xxxRowLabels1bx">0</definedName>
    <definedName name="xxxRowLabels1by">14</definedName>
    <definedName name="xxxRowLabels1ex">0</definedName>
    <definedName name="xxxRowLabels1ey">103</definedName>
    <definedName name="xxxRowLabels2bx">0</definedName>
    <definedName name="xxxRowLabels2by">14</definedName>
    <definedName name="xxxRowLabels2ex">0</definedName>
    <definedName name="xxxRowLabels2ey">89</definedName>
    <definedName name="xxxSubmittable">1</definedName>
    <definedName name="xxxUDCols1Count">0</definedName>
    <definedName name="xxxUDCols2Count">0</definedName>
    <definedName name="xxxUDRows1Count">0</definedName>
    <definedName name="xxxUDRows2Count">0</definedName>
    <definedName name="Z">[60]A!$A$1:$IV$14</definedName>
    <definedName name="ZZ" localSheetId="0">#REF!</definedName>
    <definedName name="ZZ">#REF!</definedName>
  </definedNames>
  <calcPr calcId="181029" iterate="1"/>
</workbook>
</file>

<file path=xl/calcChain.xml><?xml version="1.0" encoding="utf-8"?>
<calcChain xmlns="http://schemas.openxmlformats.org/spreadsheetml/2006/main">
  <c r="E107" i="44" l="1"/>
  <c r="D107" i="44"/>
  <c r="E105" i="44"/>
  <c r="D105" i="44"/>
  <c r="D103" i="44"/>
  <c r="H58" i="86"/>
  <c r="H54" i="86"/>
  <c r="H52" i="86"/>
  <c r="H50" i="86"/>
  <c r="H48" i="86"/>
  <c r="H46" i="86"/>
  <c r="H44" i="86"/>
  <c r="H42" i="86"/>
  <c r="H40" i="86"/>
  <c r="H38" i="86"/>
  <c r="H36" i="86"/>
  <c r="H33" i="86"/>
  <c r="H24" i="86"/>
  <c r="H21" i="86"/>
  <c r="H15" i="86"/>
  <c r="H7" i="86"/>
  <c r="H59" i="86" s="1"/>
  <c r="E103" i="44" l="1"/>
  <c r="D98" i="44"/>
  <c r="D100" i="44" s="1"/>
  <c r="F63" i="85"/>
  <c r="F66" i="85" s="1"/>
  <c r="F61" i="85"/>
  <c r="F59" i="85"/>
  <c r="F57" i="85"/>
  <c r="F55" i="85"/>
  <c r="F53" i="85"/>
  <c r="F51" i="85"/>
  <c r="F49" i="85"/>
  <c r="F47" i="85"/>
  <c r="F44" i="85"/>
  <c r="F42" i="85"/>
  <c r="F40" i="85"/>
  <c r="F37" i="85"/>
  <c r="F35" i="85"/>
  <c r="F26" i="85"/>
  <c r="F21" i="85"/>
  <c r="F12" i="85"/>
  <c r="F7" i="85"/>
  <c r="D102" i="44" l="1"/>
  <c r="E102" i="44" s="1"/>
  <c r="E98" i="44"/>
  <c r="F32" i="82"/>
  <c r="E100" i="44" l="1"/>
  <c r="G10" i="79"/>
  <c r="G17" i="79"/>
  <c r="AB15" i="79"/>
  <c r="AC15" i="79" s="1"/>
  <c r="Y15" i="79"/>
  <c r="V15" i="79"/>
  <c r="S15" i="79"/>
  <c r="P15" i="79"/>
  <c r="M15" i="79"/>
  <c r="AB14" i="79"/>
  <c r="Y14" i="79"/>
  <c r="V14" i="79"/>
  <c r="S14" i="79"/>
  <c r="P14" i="79"/>
  <c r="M14" i="79"/>
  <c r="M13" i="79"/>
  <c r="AB13" i="79"/>
  <c r="AC13" i="79" s="1"/>
  <c r="Y13" i="79"/>
  <c r="P13" i="79"/>
  <c r="V13" i="79"/>
  <c r="S13" i="79"/>
  <c r="H15" i="79"/>
  <c r="H14" i="79"/>
  <c r="H13" i="79"/>
  <c r="Y8" i="79"/>
  <c r="V8" i="79"/>
  <c r="S8" i="79"/>
  <c r="P8" i="79"/>
  <c r="M8" i="79"/>
  <c r="Y7" i="79"/>
  <c r="V7" i="79"/>
  <c r="S7" i="79"/>
  <c r="P7" i="79"/>
  <c r="M7" i="79"/>
  <c r="Y6" i="79"/>
  <c r="V6" i="79"/>
  <c r="S6" i="79"/>
  <c r="P6" i="79"/>
  <c r="M6" i="79"/>
  <c r="Y5" i="79"/>
  <c r="V5" i="79"/>
  <c r="S5" i="79"/>
  <c r="P5" i="79"/>
  <c r="M5" i="79"/>
  <c r="AC14" i="79" l="1"/>
  <c r="AD14" i="79" s="1"/>
  <c r="Z5" i="79"/>
  <c r="AD13" i="79"/>
  <c r="AD15" i="79"/>
  <c r="Z6" i="79"/>
  <c r="Z7" i="79"/>
  <c r="Z8" i="79"/>
  <c r="F30" i="82" l="1"/>
  <c r="F31" i="82" l="1"/>
  <c r="D93" i="44"/>
  <c r="D97" i="44" s="1"/>
  <c r="E97" i="44" s="1"/>
  <c r="I44" i="83"/>
  <c r="K44" i="83" s="1"/>
  <c r="K43" i="83"/>
  <c r="K42" i="83"/>
  <c r="D148" i="44" l="1"/>
  <c r="D150" i="44" s="1"/>
  <c r="K22" i="83"/>
  <c r="K21" i="83"/>
  <c r="D154" i="44" l="1"/>
  <c r="D155" i="44" s="1"/>
  <c r="K20" i="83"/>
  <c r="K19" i="83"/>
  <c r="K18" i="83"/>
  <c r="K17" i="83"/>
  <c r="K16" i="83"/>
  <c r="K15" i="83"/>
  <c r="K14" i="83"/>
  <c r="K13" i="83"/>
  <c r="I12" i="83"/>
  <c r="K11" i="83"/>
  <c r="I10" i="83"/>
  <c r="K9" i="83"/>
  <c r="K8" i="83"/>
  <c r="K7" i="83"/>
  <c r="I6" i="83"/>
  <c r="K5" i="83"/>
  <c r="I46" i="83" l="1"/>
  <c r="D92" i="44" s="1"/>
  <c r="K6" i="83"/>
  <c r="K10" i="83"/>
  <c r="K12" i="83"/>
  <c r="E93" i="44" l="1"/>
  <c r="E92" i="44"/>
  <c r="E87" i="44" l="1"/>
  <c r="H8" i="79" l="1"/>
  <c r="AA8" i="79" s="1"/>
  <c r="H7" i="79"/>
  <c r="AA7" i="79" s="1"/>
  <c r="H6" i="79"/>
  <c r="AA6" i="79" s="1"/>
  <c r="H5" i="79"/>
  <c r="AA5" i="79" s="1"/>
  <c r="H65" i="80"/>
  <c r="D88" i="44" s="1"/>
  <c r="G58" i="80"/>
  <c r="H57" i="80"/>
  <c r="H58" i="80" s="1"/>
  <c r="G56" i="80"/>
  <c r="H55" i="80"/>
  <c r="H56" i="80" s="1"/>
  <c r="G54" i="80"/>
  <c r="H53" i="80"/>
  <c r="H54" i="80" s="1"/>
  <c r="G52" i="80"/>
  <c r="H51" i="80"/>
  <c r="H52" i="80" s="1"/>
  <c r="G50" i="80"/>
  <c r="H49" i="80"/>
  <c r="H50" i="80" s="1"/>
  <c r="G48" i="80"/>
  <c r="H47" i="80"/>
  <c r="H48" i="80" s="1"/>
  <c r="G46" i="80"/>
  <c r="H45" i="80"/>
  <c r="H46" i="80" s="1"/>
  <c r="G44" i="80"/>
  <c r="H43" i="80"/>
  <c r="H44" i="80" s="1"/>
  <c r="G42" i="80"/>
  <c r="H41" i="80"/>
  <c r="H40" i="80"/>
  <c r="H39" i="80"/>
  <c r="H42" i="80" s="1"/>
  <c r="G38" i="80"/>
  <c r="H37" i="80"/>
  <c r="H36" i="80"/>
  <c r="G35" i="80"/>
  <c r="H34" i="80"/>
  <c r="H35" i="80" s="1"/>
  <c r="G33" i="80"/>
  <c r="H32" i="80"/>
  <c r="H31" i="80"/>
  <c r="H30" i="80"/>
  <c r="H29" i="80"/>
  <c r="H28" i="80"/>
  <c r="H27" i="80"/>
  <c r="G26" i="80"/>
  <c r="H25" i="80"/>
  <c r="H24" i="80"/>
  <c r="H23" i="80"/>
  <c r="H22" i="80"/>
  <c r="H21" i="80"/>
  <c r="H20" i="80"/>
  <c r="G19" i="80"/>
  <c r="H18" i="80"/>
  <c r="H17" i="80"/>
  <c r="H16" i="80"/>
  <c r="H15" i="80"/>
  <c r="H14" i="80"/>
  <c r="G13" i="80"/>
  <c r="H12" i="80"/>
  <c r="H13" i="80" s="1"/>
  <c r="G11" i="80"/>
  <c r="H10" i="80"/>
  <c r="H9" i="80"/>
  <c r="H8" i="80"/>
  <c r="H11" i="80" s="1"/>
  <c r="H7" i="80"/>
  <c r="H6" i="80"/>
  <c r="H38" i="80" l="1"/>
  <c r="H26" i="80"/>
  <c r="D147" i="44"/>
  <c r="E88" i="44"/>
  <c r="H19" i="80"/>
  <c r="H60" i="80" s="1"/>
  <c r="G60" i="80"/>
  <c r="H33" i="80"/>
  <c r="H54" i="78"/>
  <c r="H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23" i="78"/>
  <c r="G22" i="78"/>
  <c r="G55" i="78" s="1"/>
  <c r="G21" i="78"/>
  <c r="H20" i="78"/>
  <c r="H19" i="78"/>
  <c r="H18" i="78"/>
  <c r="H17" i="78"/>
  <c r="H21" i="78" s="1"/>
  <c r="G15" i="78"/>
  <c r="G14" i="78"/>
  <c r="H14" i="78" s="1"/>
  <c r="G13" i="78"/>
  <c r="H12" i="78"/>
  <c r="H11" i="78"/>
  <c r="H10" i="78"/>
  <c r="H9" i="78"/>
  <c r="H8" i="78"/>
  <c r="H7" i="78"/>
  <c r="H6" i="78"/>
  <c r="F25" i="75"/>
  <c r="H41" i="75"/>
  <c r="H20" i="75"/>
  <c r="H19" i="75"/>
  <c r="H18" i="75"/>
  <c r="G42" i="77"/>
  <c r="G41" i="77"/>
  <c r="G40" i="77"/>
  <c r="E39" i="77"/>
  <c r="F39" i="77" s="1"/>
  <c r="G39" i="77" s="1"/>
  <c r="F38" i="77"/>
  <c r="G38" i="77" s="1"/>
  <c r="E38" i="77"/>
  <c r="G37" i="77"/>
  <c r="G36" i="77"/>
  <c r="G35" i="77"/>
  <c r="G34" i="77"/>
  <c r="G33" i="77"/>
  <c r="G32" i="77"/>
  <c r="G31" i="77"/>
  <c r="G30" i="77"/>
  <c r="G29" i="77"/>
  <c r="G28" i="77"/>
  <c r="G27" i="77"/>
  <c r="E26" i="77"/>
  <c r="G25" i="77"/>
  <c r="E24" i="77"/>
  <c r="G23" i="77"/>
  <c r="G22" i="77"/>
  <c r="G21" i="77"/>
  <c r="G20" i="77"/>
  <c r="E19" i="77"/>
  <c r="F19" i="77" s="1"/>
  <c r="G19" i="77" s="1"/>
  <c r="E18" i="77"/>
  <c r="F18" i="77" s="1"/>
  <c r="G17" i="77"/>
  <c r="G16" i="77"/>
  <c r="G15" i="77"/>
  <c r="G14" i="77"/>
  <c r="G13" i="77"/>
  <c r="G12" i="77"/>
  <c r="G11" i="77"/>
  <c r="G10" i="77"/>
  <c r="G9" i="77"/>
  <c r="G8" i="77"/>
  <c r="G7" i="77"/>
  <c r="E6" i="77"/>
  <c r="F26" i="77" l="1"/>
  <c r="G26" i="77" s="1"/>
  <c r="E43" i="77"/>
  <c r="G16" i="78"/>
  <c r="G56" i="78"/>
  <c r="H15" i="78"/>
  <c r="H16" i="78" s="1"/>
  <c r="H22" i="78"/>
  <c r="H55" i="78" s="1"/>
  <c r="D81" i="44" s="1"/>
  <c r="E81" i="44" s="1"/>
  <c r="H13" i="78"/>
  <c r="H56" i="78" s="1"/>
  <c r="G18" i="77"/>
  <c r="F6" i="77"/>
  <c r="F43" i="77" s="1"/>
  <c r="F24" i="77"/>
  <c r="G24" i="77" s="1"/>
  <c r="G6" i="77"/>
  <c r="G43" i="77" l="1"/>
  <c r="F48" i="75"/>
  <c r="F46" i="75"/>
  <c r="F44" i="75"/>
  <c r="F42" i="75"/>
  <c r="F40" i="75"/>
  <c r="F35" i="75"/>
  <c r="F33" i="75"/>
  <c r="F31" i="75"/>
  <c r="F29" i="75"/>
  <c r="F27" i="75"/>
  <c r="F21" i="75"/>
  <c r="F17" i="75"/>
  <c r="H16" i="75"/>
  <c r="F15" i="75"/>
  <c r="H14" i="75"/>
  <c r="H50" i="75" s="1"/>
  <c r="F13" i="75"/>
  <c r="F10" i="75"/>
  <c r="F7" i="75"/>
  <c r="F50" i="75" l="1"/>
  <c r="I50" i="75" s="1"/>
  <c r="D83" i="44" s="1"/>
  <c r="E83" i="44" l="1"/>
  <c r="E82" i="44"/>
  <c r="H48" i="72" l="1"/>
  <c r="J43" i="72" l="1"/>
  <c r="J40" i="72"/>
  <c r="J39" i="72"/>
  <c r="J38" i="72"/>
  <c r="J37" i="72"/>
  <c r="J36" i="72"/>
  <c r="J45" i="72"/>
  <c r="J34" i="72"/>
  <c r="J33" i="72"/>
  <c r="F26" i="74"/>
  <c r="E26" i="74"/>
  <c r="G24" i="74"/>
  <c r="G23" i="74"/>
  <c r="G22" i="74"/>
  <c r="G21" i="74"/>
  <c r="G20" i="74"/>
  <c r="G19" i="74"/>
  <c r="G18" i="74"/>
  <c r="G17" i="74"/>
  <c r="G16" i="74"/>
  <c r="G15" i="74"/>
  <c r="G14" i="74"/>
  <c r="G13" i="74"/>
  <c r="G12" i="74"/>
  <c r="G11" i="74"/>
  <c r="G10" i="74"/>
  <c r="G9" i="74"/>
  <c r="G8" i="74"/>
  <c r="G7" i="74"/>
  <c r="G6" i="74"/>
  <c r="J12" i="72"/>
  <c r="J11" i="72"/>
  <c r="G26" i="74" l="1"/>
  <c r="D76" i="44"/>
  <c r="E76" i="44" s="1"/>
  <c r="L66" i="73"/>
  <c r="D75" i="44" s="1"/>
  <c r="K66" i="73"/>
  <c r="P65" i="73"/>
  <c r="P64" i="73"/>
  <c r="P63" i="73"/>
  <c r="P62" i="73"/>
  <c r="P61" i="73"/>
  <c r="P60" i="73"/>
  <c r="P59" i="73"/>
  <c r="P58" i="73"/>
  <c r="P57" i="73"/>
  <c r="P56" i="73"/>
  <c r="P55" i="73"/>
  <c r="P54" i="73"/>
  <c r="P53" i="73"/>
  <c r="P52" i="73"/>
  <c r="P51" i="73"/>
  <c r="P50" i="73"/>
  <c r="P49" i="73"/>
  <c r="P48" i="73"/>
  <c r="P47" i="73"/>
  <c r="P46" i="73"/>
  <c r="P45" i="73"/>
  <c r="P44" i="73"/>
  <c r="P43" i="73"/>
  <c r="P42" i="73"/>
  <c r="P41" i="73"/>
  <c r="P40" i="73"/>
  <c r="P39" i="73"/>
  <c r="P38" i="73"/>
  <c r="P37" i="73"/>
  <c r="P36" i="73"/>
  <c r="P35" i="73"/>
  <c r="P34" i="73"/>
  <c r="P33" i="73"/>
  <c r="P32" i="73"/>
  <c r="P31" i="73"/>
  <c r="U30" i="73"/>
  <c r="P30" i="73"/>
  <c r="P29" i="73"/>
  <c r="P28" i="73"/>
  <c r="P27" i="73"/>
  <c r="P26" i="73"/>
  <c r="U25" i="73"/>
  <c r="P25" i="73"/>
  <c r="P24" i="73"/>
  <c r="P23" i="73"/>
  <c r="P22" i="73"/>
  <c r="P21" i="73"/>
  <c r="P20" i="73"/>
  <c r="P19" i="73"/>
  <c r="P18" i="73"/>
  <c r="P17" i="73"/>
  <c r="P16" i="73"/>
  <c r="P15" i="73"/>
  <c r="P14" i="73"/>
  <c r="P13" i="73"/>
  <c r="P12" i="73"/>
  <c r="P11" i="73"/>
  <c r="P10" i="73"/>
  <c r="P9" i="73"/>
  <c r="P8" i="73"/>
  <c r="P7" i="73"/>
  <c r="P6" i="73"/>
  <c r="P5" i="73"/>
  <c r="P4" i="73"/>
  <c r="E75" i="44" l="1"/>
  <c r="P66" i="73"/>
  <c r="K46" i="72"/>
  <c r="H43" i="72"/>
  <c r="G42" i="72"/>
  <c r="G41" i="72"/>
  <c r="H40" i="72"/>
  <c r="H39" i="72"/>
  <c r="H38" i="72"/>
  <c r="H37" i="72"/>
  <c r="H36" i="72"/>
  <c r="H35" i="72"/>
  <c r="H34" i="72"/>
  <c r="H33" i="72"/>
  <c r="H32" i="72"/>
  <c r="I32" i="72" s="1"/>
  <c r="H31" i="72"/>
  <c r="I31" i="72" s="1"/>
  <c r="H30" i="72"/>
  <c r="I30" i="72" s="1"/>
  <c r="H29" i="72"/>
  <c r="I29" i="72" s="1"/>
  <c r="H28" i="72"/>
  <c r="I28" i="72" s="1"/>
  <c r="H27" i="72"/>
  <c r="I27" i="72" s="1"/>
  <c r="H26" i="72"/>
  <c r="I26" i="72" s="1"/>
  <c r="H25" i="72"/>
  <c r="I25" i="72" s="1"/>
  <c r="H24" i="72"/>
  <c r="I24" i="72" s="1"/>
  <c r="H23" i="72"/>
  <c r="I23" i="72" s="1"/>
  <c r="H22" i="72"/>
  <c r="I22" i="72" s="1"/>
  <c r="H21" i="72"/>
  <c r="I21" i="72" s="1"/>
  <c r="H20" i="72"/>
  <c r="I20" i="72" s="1"/>
  <c r="H19" i="72"/>
  <c r="I19" i="72" s="1"/>
  <c r="H18" i="72"/>
  <c r="I18" i="72" s="1"/>
  <c r="H17" i="72"/>
  <c r="I17" i="72" s="1"/>
  <c r="H16" i="72"/>
  <c r="I16" i="72" s="1"/>
  <c r="H15" i="72"/>
  <c r="I15" i="72" s="1"/>
  <c r="H14" i="72"/>
  <c r="I14" i="72" s="1"/>
  <c r="H13" i="72"/>
  <c r="I13" i="72" s="1"/>
  <c r="H12" i="72"/>
  <c r="H11" i="72"/>
  <c r="H10" i="72"/>
  <c r="I10" i="72" s="1"/>
  <c r="H9" i="72"/>
  <c r="I9" i="72" s="1"/>
  <c r="H8" i="72"/>
  <c r="I8" i="72" s="1"/>
  <c r="H7" i="72"/>
  <c r="I7" i="72" s="1"/>
  <c r="H6" i="72"/>
  <c r="I6" i="72" s="1"/>
  <c r="H47" i="72" s="1"/>
  <c r="H49" i="72" s="1"/>
  <c r="H41" i="72" l="1"/>
  <c r="J41" i="72"/>
  <c r="H42" i="72"/>
  <c r="J42" i="72"/>
  <c r="AH18" i="64"/>
  <c r="AG18" i="64"/>
  <c r="AF18" i="64"/>
  <c r="V18" i="64"/>
  <c r="S18" i="64"/>
  <c r="R18" i="64"/>
  <c r="U12" i="64"/>
  <c r="X15" i="64"/>
  <c r="X13" i="64"/>
  <c r="X14" i="64"/>
  <c r="M12" i="64"/>
  <c r="W9" i="64"/>
  <c r="M9" i="64" s="1"/>
  <c r="J47" i="72" l="1"/>
  <c r="D77" i="44"/>
  <c r="W18" i="64"/>
  <c r="I16" i="64"/>
  <c r="I15" i="64"/>
  <c r="I14" i="64"/>
  <c r="I13" i="64"/>
  <c r="AD20" i="71"/>
  <c r="AL20" i="71" s="1"/>
  <c r="W20" i="71"/>
  <c r="X20" i="71" s="1"/>
  <c r="T20" i="71"/>
  <c r="AD19" i="71"/>
  <c r="AL19" i="71" s="1"/>
  <c r="W19" i="71"/>
  <c r="X19" i="71" s="1"/>
  <c r="AD18" i="71"/>
  <c r="AL18" i="71" s="1"/>
  <c r="Z18" i="71"/>
  <c r="AB18" i="71" s="1"/>
  <c r="AC18" i="71" s="1"/>
  <c r="X18" i="71"/>
  <c r="W18" i="71"/>
  <c r="U18" i="71" s="1"/>
  <c r="T18" i="71"/>
  <c r="AD17" i="71"/>
  <c r="AL17" i="71" s="1"/>
  <c r="U17" i="71"/>
  <c r="W17" i="71" s="1"/>
  <c r="R17" i="71"/>
  <c r="Z17" i="71" s="1"/>
  <c r="AB17" i="71" s="1"/>
  <c r="AD16" i="71"/>
  <c r="AL16" i="71" s="1"/>
  <c r="Z16" i="71"/>
  <c r="AB16" i="71" s="1"/>
  <c r="AJ16" i="71" s="1"/>
  <c r="AK16" i="71" s="1"/>
  <c r="AD15" i="71"/>
  <c r="AL15" i="71" s="1"/>
  <c r="Z15" i="71"/>
  <c r="AB15" i="71" s="1"/>
  <c r="X15" i="71"/>
  <c r="W15" i="71"/>
  <c r="I15" i="71"/>
  <c r="AD14" i="71"/>
  <c r="AL14" i="71" s="1"/>
  <c r="Z14" i="71"/>
  <c r="AB14" i="71" s="1"/>
  <c r="W14" i="71"/>
  <c r="U14" i="71" s="1"/>
  <c r="T14" i="71" s="1"/>
  <c r="X14" i="71" s="1"/>
  <c r="I14" i="71"/>
  <c r="AD13" i="71"/>
  <c r="AL13" i="71" s="1"/>
  <c r="W13" i="71"/>
  <c r="U13" i="71" s="1"/>
  <c r="T13" i="71" s="1"/>
  <c r="R13" i="71"/>
  <c r="Z13" i="71" s="1"/>
  <c r="AB13" i="71" s="1"/>
  <c r="G13" i="71"/>
  <c r="I13" i="71" s="1"/>
  <c r="AD12" i="71"/>
  <c r="AL12" i="71" s="1"/>
  <c r="U12" i="71"/>
  <c r="X12" i="71" s="1"/>
  <c r="T12" i="71"/>
  <c r="Y12" i="71" s="1"/>
  <c r="I12" i="71"/>
  <c r="R5" i="71"/>
  <c r="Y20" i="71" l="1"/>
  <c r="Z20" i="71" s="1"/>
  <c r="AB20" i="71" s="1"/>
  <c r="AC20" i="71" s="1"/>
  <c r="E77" i="44"/>
  <c r="D79" i="44"/>
  <c r="X13" i="71"/>
  <c r="Z12" i="71"/>
  <c r="AB12" i="71" s="1"/>
  <c r="AJ14" i="71"/>
  <c r="AK14" i="71" s="1"/>
  <c r="AC14" i="71"/>
  <c r="AJ17" i="71"/>
  <c r="AK17" i="71" s="1"/>
  <c r="AC17" i="71"/>
  <c r="AC15" i="71"/>
  <c r="AJ15" i="71"/>
  <c r="AK15" i="71" s="1"/>
  <c r="AJ13" i="71"/>
  <c r="AK13" i="71" s="1"/>
  <c r="AC13" i="71"/>
  <c r="AC16" i="71"/>
  <c r="X17" i="71"/>
  <c r="AJ18" i="71"/>
  <c r="AK18" i="71" s="1"/>
  <c r="U19" i="71"/>
  <c r="T19" i="71" s="1"/>
  <c r="Y19" i="71" s="1"/>
  <c r="Z19" i="71" s="1"/>
  <c r="AB19" i="71" s="1"/>
  <c r="U20" i="71"/>
  <c r="AJ20" i="71" l="1"/>
  <c r="AK20" i="71" s="1"/>
  <c r="Y22" i="71"/>
  <c r="D85" i="44"/>
  <c r="D90" i="44" s="1"/>
  <c r="D95" i="44" s="1"/>
  <c r="E79" i="44"/>
  <c r="E85" i="44" s="1"/>
  <c r="E90" i="44" s="1"/>
  <c r="E95" i="44" s="1"/>
  <c r="AC19" i="71"/>
  <c r="AJ19" i="71"/>
  <c r="AK19" i="71" s="1"/>
  <c r="AJ12" i="71"/>
  <c r="AK12" i="71" s="1"/>
  <c r="AC12" i="71"/>
  <c r="H61" i="66" l="1"/>
  <c r="I59" i="66"/>
  <c r="J59" i="66" s="1"/>
  <c r="I58" i="66"/>
  <c r="J58" i="66" s="1"/>
  <c r="I57" i="66"/>
  <c r="I56" i="66"/>
  <c r="I55" i="66"/>
  <c r="I54" i="66"/>
  <c r="J54" i="66" s="1"/>
  <c r="J53" i="66"/>
  <c r="I53" i="66"/>
  <c r="I52" i="66"/>
  <c r="J52" i="66" s="1"/>
  <c r="I51" i="66"/>
  <c r="J51" i="66" s="1"/>
  <c r="I50" i="66"/>
  <c r="H34" i="66"/>
  <c r="G34" i="66"/>
  <c r="F34" i="66"/>
  <c r="E34" i="66"/>
  <c r="H33" i="66"/>
  <c r="I33" i="66" s="1"/>
  <c r="I34" i="66" s="1"/>
  <c r="J34" i="66" s="1"/>
  <c r="E40" i="66"/>
  <c r="E42" i="66"/>
  <c r="E43" i="66"/>
  <c r="I61" i="66" l="1"/>
  <c r="E45" i="66"/>
  <c r="E46" i="66" s="1"/>
  <c r="E61" i="66"/>
  <c r="J61" i="66" s="1"/>
  <c r="J50" i="66"/>
  <c r="J33" i="66"/>
  <c r="X10" i="64" l="1"/>
  <c r="U16" i="64" l="1"/>
  <c r="T16" i="64" s="1"/>
  <c r="AD16" i="64"/>
  <c r="AL16" i="64" s="1"/>
  <c r="U15" i="64"/>
  <c r="Z16" i="64" l="1"/>
  <c r="AB16" i="64" s="1"/>
  <c r="AJ16" i="64" s="1"/>
  <c r="AK16" i="64" s="1"/>
  <c r="X16" i="64"/>
  <c r="AC16" i="64" l="1"/>
  <c r="U11" i="64"/>
  <c r="T11" i="64" s="1"/>
  <c r="U10" i="64"/>
  <c r="X11" i="64" l="1"/>
  <c r="T18" i="64"/>
  <c r="Z14" i="64"/>
  <c r="AB14" i="64" s="1"/>
  <c r="U9" i="64"/>
  <c r="Z12" i="64"/>
  <c r="X12" i="64"/>
  <c r="AD15" i="64"/>
  <c r="AL15" i="64" s="1"/>
  <c r="AD14" i="64"/>
  <c r="AL14" i="64" s="1"/>
  <c r="AD13" i="64"/>
  <c r="AL13" i="64" s="1"/>
  <c r="Z15" i="64"/>
  <c r="Z13" i="64"/>
  <c r="AB13" i="64" s="1"/>
  <c r="Y9" i="64" l="1"/>
  <c r="U18" i="64"/>
  <c r="AB15" i="64"/>
  <c r="AJ15" i="64" s="1"/>
  <c r="AK15" i="64" s="1"/>
  <c r="X9" i="64"/>
  <c r="X18" i="64" s="1"/>
  <c r="Y18" i="64"/>
  <c r="Z9" i="64"/>
  <c r="AB9" i="64" s="1"/>
  <c r="AJ13" i="64"/>
  <c r="AK13" i="64" s="1"/>
  <c r="AC13" i="64"/>
  <c r="AJ14" i="64"/>
  <c r="AK14" i="64" s="1"/>
  <c r="AC14" i="64"/>
  <c r="I9" i="64"/>
  <c r="I10" i="64"/>
  <c r="I11" i="64"/>
  <c r="I12" i="64"/>
  <c r="AB12" i="64"/>
  <c r="AL12" i="64"/>
  <c r="AD11" i="64"/>
  <c r="AL11" i="64" s="1"/>
  <c r="Z11" i="64"/>
  <c r="AB11" i="64" s="1"/>
  <c r="AD10" i="64"/>
  <c r="AL10" i="64" s="1"/>
  <c r="Z10" i="64"/>
  <c r="AB10" i="64" s="1"/>
  <c r="Z18" i="64" l="1"/>
  <c r="AB18" i="64"/>
  <c r="AC15" i="64"/>
  <c r="AC10" i="64"/>
  <c r="AJ10" i="64"/>
  <c r="AK10" i="64" s="1"/>
  <c r="AC12" i="64"/>
  <c r="AJ12" i="64"/>
  <c r="AK12" i="64" s="1"/>
  <c r="AJ9" i="64"/>
  <c r="AC9" i="64"/>
  <c r="AC11" i="64"/>
  <c r="AJ11" i="64"/>
  <c r="AD9" i="64"/>
  <c r="D57" i="44"/>
  <c r="G52" i="44"/>
  <c r="F26" i="44"/>
  <c r="F25" i="44"/>
  <c r="G48" i="44" s="1"/>
  <c r="F24" i="44"/>
  <c r="F23" i="44"/>
  <c r="G46" i="44" s="1"/>
  <c r="G55" i="44"/>
  <c r="G54" i="44"/>
  <c r="G53" i="44"/>
  <c r="G57" i="44"/>
  <c r="C49" i="44"/>
  <c r="F55" i="44" s="1"/>
  <c r="F65" i="44" s="1"/>
  <c r="C48" i="44"/>
  <c r="F54" i="44" s="1"/>
  <c r="F64" i="44" s="1"/>
  <c r="C47" i="44"/>
  <c r="F53" i="44" s="1"/>
  <c r="F63" i="44" s="1"/>
  <c r="C46" i="44"/>
  <c r="F52" i="44" s="1"/>
  <c r="F62" i="44" s="1"/>
  <c r="E26" i="44"/>
  <c r="D49" i="44" s="1"/>
  <c r="E24" i="44"/>
  <c r="E23" i="44"/>
  <c r="D46" i="44" s="1"/>
  <c r="D26" i="44"/>
  <c r="D25" i="44"/>
  <c r="D24" i="44"/>
  <c r="D23" i="44"/>
  <c r="C26" i="44"/>
  <c r="C25" i="44"/>
  <c r="C24" i="44"/>
  <c r="C23" i="44"/>
  <c r="AL9" i="64" l="1"/>
  <c r="AL18" i="64" s="1"/>
  <c r="AD18" i="64"/>
  <c r="AC18" i="64"/>
  <c r="AK11" i="64"/>
  <c r="AJ18" i="64"/>
  <c r="AK9" i="64"/>
  <c r="G62" i="44"/>
  <c r="G64" i="44"/>
  <c r="C55" i="44"/>
  <c r="C65" i="44" s="1"/>
  <c r="C52" i="44"/>
  <c r="C62" i="44" s="1"/>
  <c r="C53" i="44"/>
  <c r="C63" i="44" s="1"/>
  <c r="C54" i="44"/>
  <c r="C64" i="44" s="1"/>
  <c r="D47" i="44"/>
  <c r="G23" i="44"/>
  <c r="H23" i="44" s="1"/>
  <c r="AK18" i="64" l="1"/>
  <c r="D53" i="44"/>
  <c r="D63" i="44" s="1"/>
  <c r="D55" i="44"/>
  <c r="D65" i="44" s="1"/>
  <c r="D52" i="44"/>
  <c r="D62" i="44" l="1"/>
  <c r="E25" i="44" l="1"/>
  <c r="C4" i="44"/>
  <c r="C2" i="44"/>
  <c r="D48" i="44" l="1"/>
  <c r="E27" i="44"/>
  <c r="G25" i="44"/>
  <c r="H25" i="44" s="1"/>
  <c r="D54" i="44"/>
  <c r="G49" i="44"/>
  <c r="G65" i="44" s="1"/>
  <c r="G26" i="44"/>
  <c r="H26" i="44" s="1"/>
  <c r="D64" i="44" l="1"/>
  <c r="D56" i="44"/>
  <c r="D58" i="44" s="1"/>
  <c r="D67" i="44" s="1"/>
  <c r="G56" i="44"/>
  <c r="G58" i="44" l="1"/>
  <c r="D68" i="44"/>
  <c r="E68" i="44" l="1"/>
  <c r="E116" i="44"/>
  <c r="G47" i="44"/>
  <c r="G63" i="44" s="1"/>
  <c r="G24" i="44"/>
  <c r="H24" i="44" s="1"/>
  <c r="F27" i="44"/>
  <c r="E118" i="44" l="1"/>
  <c r="F117" i="44"/>
  <c r="F118" i="44" s="1"/>
  <c r="D34" i="44" l="1"/>
  <c r="E34" i="44"/>
  <c r="F34" i="44"/>
  <c r="F35" i="44"/>
  <c r="H35" i="44"/>
  <c r="H36" i="44"/>
  <c r="F37" i="44"/>
  <c r="D39" i="44"/>
  <c r="E39" i="44"/>
  <c r="P39" i="44"/>
  <c r="F41" i="44"/>
  <c r="F42" i="44"/>
  <c r="F39" i="44" l="1"/>
  <c r="H39" i="44"/>
  <c r="I39" i="44" s="1"/>
  <c r="L36" i="44"/>
  <c r="L39" i="44" s="1"/>
  <c r="M39" i="44" s="1"/>
  <c r="N39" i="44" s="1"/>
  <c r="Q39" i="44" s="1"/>
  <c r="G27" i="44" l="1"/>
  <c r="H27" i="44" s="1"/>
  <c r="AC90" i="31" l="1"/>
  <c r="K18" i="38"/>
  <c r="K17" i="38"/>
  <c r="U64" i="31" l="1"/>
  <c r="U57" i="31" l="1"/>
  <c r="W56" i="31" s="1"/>
  <c r="S65" i="31"/>
  <c r="S64" i="31"/>
  <c r="H127" i="31" l="1"/>
  <c r="H126" i="31"/>
  <c r="H123" i="31"/>
  <c r="H139" i="31" l="1"/>
  <c r="G111" i="31"/>
  <c r="H114" i="31"/>
  <c r="H106" i="31"/>
  <c r="H125" i="31"/>
  <c r="H137" i="31"/>
  <c r="R155" i="31"/>
  <c r="R151" i="31"/>
  <c r="S155" i="31"/>
  <c r="F13" i="38"/>
  <c r="S151" i="31"/>
  <c r="P151" i="31"/>
  <c r="P146" i="31"/>
  <c r="O151" i="31" s="1"/>
  <c r="H122" i="31" l="1"/>
  <c r="H124" i="31" s="1"/>
  <c r="H128" i="31"/>
  <c r="H117" i="31"/>
  <c r="O152" i="31"/>
  <c r="H103" i="31"/>
  <c r="O79" i="31" l="1"/>
  <c r="H152" i="31"/>
  <c r="AE90" i="31" l="1"/>
  <c r="AW90" i="31"/>
  <c r="Y90" i="31"/>
  <c r="V90" i="31"/>
  <c r="S40" i="31"/>
  <c r="K16" i="38" s="1"/>
  <c r="K15" i="38" s="1"/>
  <c r="F19" i="38" s="1"/>
  <c r="F20" i="38" s="1"/>
  <c r="AY89" i="31"/>
  <c r="I84" i="31"/>
  <c r="I83" i="31"/>
  <c r="I79" i="31"/>
  <c r="K79" i="31" s="1"/>
  <c r="L79" i="31"/>
  <c r="M79" i="31"/>
  <c r="J80" i="31"/>
  <c r="S90" i="31" l="1"/>
  <c r="W90" i="31" s="1"/>
  <c r="S45" i="31"/>
  <c r="S48" i="31" s="1"/>
  <c r="I85" i="31"/>
  <c r="AZ90" i="31"/>
  <c r="S91" i="31"/>
  <c r="H116" i="31" s="1"/>
  <c r="L119" i="31"/>
  <c r="N79" i="31"/>
  <c r="Z34" i="31"/>
  <c r="AB34" i="31"/>
  <c r="AA34" i="31"/>
  <c r="U60" i="31" l="1"/>
  <c r="W57" i="31" s="1"/>
  <c r="W58" i="31" s="1"/>
  <c r="S63" i="31"/>
  <c r="AF90" i="31"/>
  <c r="AC34" i="31"/>
  <c r="AD90" i="31"/>
  <c r="AI90" i="31" l="1"/>
  <c r="AN90" i="31" s="1"/>
  <c r="AS90" i="31" s="1"/>
  <c r="AH90" i="31"/>
  <c r="AL90" i="31" l="1"/>
  <c r="G98" i="31"/>
  <c r="H99" i="31" s="1"/>
  <c r="H131" i="31" s="1"/>
  <c r="G130" i="31" s="1"/>
  <c r="AU90" i="31"/>
  <c r="H118" i="31" l="1"/>
  <c r="H119" i="31" l="1"/>
  <c r="H133" i="31" l="1"/>
  <c r="I133" i="31" s="1"/>
  <c r="J133" i="31" s="1"/>
  <c r="H109" i="31"/>
  <c r="H135" i="31" s="1"/>
  <c r="H144" i="31" s="1"/>
  <c r="H145" i="31" s="1"/>
  <c r="H136" i="31" l="1"/>
  <c r="O123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Edgard Rodriguez</author>
  </authors>
  <commentList>
    <comment ref="Y1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Edgard Rodriguez:</t>
        </r>
        <r>
          <rPr>
            <sz val="9"/>
            <color indexed="81"/>
            <rFont val="Tahoma"/>
            <family val="2"/>
          </rPr>
          <t xml:space="preserve">
Pendiente por suministrar</t>
        </r>
      </text>
    </comment>
  </commentList>
</comments>
</file>

<file path=xl/sharedStrings.xml><?xml version="1.0" encoding="utf-8"?>
<sst xmlns="http://schemas.openxmlformats.org/spreadsheetml/2006/main" count="4809" uniqueCount="1670">
  <si>
    <t>Diferencia</t>
  </si>
  <si>
    <t>63OC-3000016.01</t>
  </si>
  <si>
    <t>Procedimientos.-</t>
  </si>
  <si>
    <t>Conclusión:</t>
  </si>
  <si>
    <t>Siemens S.A.</t>
  </si>
  <si>
    <t>m</t>
  </si>
  <si>
    <t>Cuenta</t>
  </si>
  <si>
    <t>Sector</t>
  </si>
  <si>
    <t>Division</t>
  </si>
  <si>
    <t>Profit Center</t>
  </si>
  <si>
    <t>Project Number</t>
  </si>
  <si>
    <t>Project Description</t>
  </si>
  <si>
    <t>Status</t>
  </si>
  <si>
    <t>New Order</t>
  </si>
  <si>
    <t>Order on Hand</t>
  </si>
  <si>
    <t>Sales</t>
  </si>
  <si>
    <t>Plan Cost</t>
  </si>
  <si>
    <t>Committed Cost</t>
  </si>
  <si>
    <t>Actual Cost</t>
  </si>
  <si>
    <t>Accrual</t>
  </si>
  <si>
    <t>COS</t>
  </si>
  <si>
    <t>WIP/UC ML1</t>
  </si>
  <si>
    <t>P63301142</t>
  </si>
  <si>
    <t>CORREOS DEL ECUADOR</t>
  </si>
  <si>
    <t>Auditoría al 31 de diciembre del 2014</t>
  </si>
  <si>
    <t>Trabajo realizado.-</t>
  </si>
  <si>
    <t>Cod_HB1</t>
  </si>
  <si>
    <t>Descripción Cuenta</t>
  </si>
  <si>
    <t>Marcas de auditoría.-</t>
  </si>
  <si>
    <t>Ninguna</t>
  </si>
  <si>
    <t>Detalle o Reporte entregado por:</t>
  </si>
  <si>
    <t>Fecha de Entrega:</t>
  </si>
  <si>
    <t>Objetivo.-</t>
  </si>
  <si>
    <t>Análisis de composición</t>
  </si>
  <si>
    <t>Ninguna.</t>
  </si>
  <si>
    <t>Costos por facturar</t>
  </si>
  <si>
    <t>Saldos contables a probar.-</t>
  </si>
  <si>
    <t>4. Documentar los resultados, diferencias, observaciones y concluir sobre la razonabilidad del saldo analizado.</t>
  </si>
  <si>
    <t>3. Se efectúa un análisis de concentración del anexo al 30 de septiembre y al 31 de diciembre del 2014.</t>
  </si>
  <si>
    <t>WIP/UC ML2</t>
  </si>
  <si>
    <t>CMP</t>
  </si>
  <si>
    <t>MS</t>
  </si>
  <si>
    <t>Ajuste Correos del Ecuador</t>
  </si>
  <si>
    <t>Costes pendientes  (UC)</t>
  </si>
  <si>
    <t>Costes pendientes-manual</t>
  </si>
  <si>
    <t>Costos en Exceso - manual</t>
  </si>
  <si>
    <t>Correos del Ecuador</t>
  </si>
  <si>
    <t>El saldo de costos por facturar no se encuentra concentrado en uno o pocos clientes al 31 de diciembre del 2014.</t>
  </si>
  <si>
    <t>Saldo al 31/12/2014</t>
  </si>
  <si>
    <t>F-Sum</t>
  </si>
  <si>
    <t>F09</t>
  </si>
  <si>
    <t>Extracto anexo costos por facturar al 31-Dic-14 Correos del Ecuador</t>
  </si>
  <si>
    <t>Provisionado en 2013</t>
  </si>
  <si>
    <t>Costos en 2013</t>
  </si>
  <si>
    <t>Diferencia en Ingreso</t>
  </si>
  <si>
    <t>Diferencia en Costo</t>
  </si>
  <si>
    <t>Diferencia neta</t>
  </si>
  <si>
    <t>Costos por facturar ajustar</t>
  </si>
  <si>
    <t>Inventario</t>
  </si>
  <si>
    <t>Ingreso - costos de ventas</t>
  </si>
  <si>
    <t>Extracto anexo avance de obra al 31-Dic-14 Correos del Ecuador</t>
  </si>
  <si>
    <t>Análisis de avance de obra - Correos del Ecuador</t>
  </si>
  <si>
    <t>Inventarios - Ingresos - Costos de Ventas</t>
  </si>
  <si>
    <t>Obtener evidencia de auditoría de que las transacciones que componen el saldo de inventarios - ingresos - costos de ventas están completas, valuadas apropiadamente, y han sido contabilizadas y revelados apropiadamente.</t>
  </si>
  <si>
    <t>Para concluir/determinar si el importe monetario del saldo de inventarios - ignresos - costos de ventas se encuentra libre de aseveración equívoca material al cierre del periodo auditado.</t>
  </si>
  <si>
    <t>Asientos manuales</t>
  </si>
  <si>
    <t>1. Se obtiene de la administración (Paúl Abad, Controller Financiero) el anexo de costos por facturar y el anexo de análisis de avance de obra al 31 de diciembre del 2014.</t>
  </si>
  <si>
    <t>2. Se efectúa una conciliación del anexo con saldos contables al al 31 de diciembre del 2014.</t>
  </si>
  <si>
    <t>Análisis de avance de obra</t>
  </si>
  <si>
    <t>Monto contrato abierto en Ecuador</t>
  </si>
  <si>
    <t>PANTALLASOSO</t>
  </si>
  <si>
    <t>SALES</t>
  </si>
  <si>
    <t>NEW ORDER</t>
  </si>
  <si>
    <t>Actual cost</t>
  </si>
  <si>
    <t>Por facturar</t>
  </si>
  <si>
    <t>Order on hand</t>
  </si>
  <si>
    <t>Facturado a Dic-14</t>
  </si>
  <si>
    <t>Costo de ventas</t>
  </si>
  <si>
    <t>Costos totales a Dic-14</t>
  </si>
  <si>
    <t>Diferencia Verificación</t>
  </si>
  <si>
    <t>sistema Costo plan</t>
  </si>
  <si>
    <t>PAUL</t>
  </si>
  <si>
    <t>Patty</t>
  </si>
  <si>
    <t>Avance</t>
  </si>
  <si>
    <t>Ingreso a reconocer</t>
  </si>
  <si>
    <t>Ingresos a reconocer</t>
  </si>
  <si>
    <t>PPC</t>
  </si>
  <si>
    <t>PROYECTO</t>
  </si>
  <si>
    <t>a)</t>
  </si>
  <si>
    <t>Empleo de costo total en vez de Actual cost</t>
  </si>
  <si>
    <t>Ingreso no reconido aún</t>
  </si>
  <si>
    <t>por reconocer descontado lo reconocido en el 2013</t>
  </si>
  <si>
    <t>ENVIADO EN EL 2013 AL INGRESO</t>
  </si>
  <si>
    <t>verificación dianita en WP 2013</t>
  </si>
  <si>
    <t>Provisión 2014</t>
  </si>
  <si>
    <t>Cuentas por cobrar</t>
  </si>
  <si>
    <t>Debe</t>
  </si>
  <si>
    <t>Haber</t>
  </si>
  <si>
    <t>Ingreso - Cuentas por cobrar</t>
  </si>
  <si>
    <t xml:space="preserve">Costos por facturar - Costos de Ventas  </t>
  </si>
  <si>
    <t>WIP</t>
  </si>
  <si>
    <t>WIP YA ESTÁ CRUZADO</t>
  </si>
  <si>
    <t>(-) lo descontando en el año 2013</t>
  </si>
  <si>
    <t xml:space="preserve">Ahora si wip por reversar este año del ingreso </t>
  </si>
  <si>
    <t>(+)</t>
  </si>
  <si>
    <t>(-)</t>
  </si>
  <si>
    <t>Diferencia:</t>
  </si>
  <si>
    <t>Elemento PEP</t>
  </si>
  <si>
    <t>Proyecto</t>
  </si>
  <si>
    <t>Fecha de contrato</t>
  </si>
  <si>
    <t>Costos de venta</t>
  </si>
  <si>
    <t>Costo total</t>
  </si>
  <si>
    <t>Costos plan</t>
  </si>
  <si>
    <t>Margen</t>
  </si>
  <si>
    <t>Diferencia con saldo facturado</t>
  </si>
  <si>
    <t>Costos a ajustar</t>
  </si>
  <si>
    <t>SI</t>
  </si>
  <si>
    <t>PROVISIÓN DE COSTOS</t>
  </si>
  <si>
    <t>Plan cost</t>
  </si>
  <si>
    <t>ok</t>
  </si>
  <si>
    <t>review</t>
  </si>
  <si>
    <t>REL</t>
  </si>
  <si>
    <t>i&amp;C CMO IL CORREOS Maquinas clasifica</t>
  </si>
  <si>
    <t>EMPRESA PUBLICA CORREOS</t>
  </si>
  <si>
    <t>63OC-3000016</t>
  </si>
  <si>
    <t>New Orders =0</t>
  </si>
  <si>
    <t>New Orders/OOH/Sales &lt;0</t>
  </si>
  <si>
    <t>GM &gt; 50%</t>
  </si>
  <si>
    <t>Review</t>
  </si>
  <si>
    <t>Delay in completion date</t>
  </si>
  <si>
    <t>Potentially completed but not closed in SAP 
(OOH = 0)</t>
  </si>
  <si>
    <t>Whether planned cost updated (Plan costs &lt; Actual cost + comitted cost )</t>
  </si>
  <si>
    <t>Provision precios no compensatorios</t>
  </si>
  <si>
    <t>VSP</t>
  </si>
  <si>
    <t xml:space="preserve">Whether potential loss contract (New Orders - Actual cost - committed cost &lt;0)
</t>
  </si>
  <si>
    <t>Whether project is a Loss contract (New Orders - Plan costs &lt;0)</t>
  </si>
  <si>
    <t>Fecha Finalización</t>
  </si>
  <si>
    <t>Fecha Inicio</t>
  </si>
  <si>
    <t>Last Mvmt 6Mon</t>
  </si>
  <si>
    <t>RA Ck</t>
  </si>
  <si>
    <t>Ord. Bckl. GM %</t>
  </si>
  <si>
    <t>Act. GM %</t>
  </si>
  <si>
    <t>Pln. GM%</t>
  </si>
  <si>
    <t>Original Pln GM %</t>
  </si>
  <si>
    <t>WIP/UC</t>
  </si>
  <si>
    <t>Segment Profit center</t>
  </si>
  <si>
    <t>Project Nombre</t>
  </si>
  <si>
    <t>Costos incurridos:</t>
  </si>
  <si>
    <t>Tomar en cuenta que este proyecto se lleva bajo la modalidad de cero margen ("profit zero").</t>
  </si>
  <si>
    <t>Plan Cost:</t>
  </si>
  <si>
    <t>% Avance de obra:</t>
  </si>
  <si>
    <t>NO APLICA</t>
  </si>
  <si>
    <t>PENDIENTE</t>
  </si>
  <si>
    <t>(=)</t>
  </si>
  <si>
    <t>Anticipo de clientes:</t>
  </si>
  <si>
    <t>Ajuste Costos por facturar (WIP) - Costo de ventas (o Anticipo de Clientes)</t>
  </si>
  <si>
    <t>Ver en los siguientes enlaces:</t>
  </si>
  <si>
    <t>Enlaces:</t>
  </si>
  <si>
    <t>Saldo inicial de costos por facturar (WIP) sin ajustar:</t>
  </si>
  <si>
    <t>Anticipos de clientes:</t>
  </si>
  <si>
    <t>Anticipo de clientes al 31 de diciembre del 2014::</t>
  </si>
  <si>
    <t>Anticipos de clientes al 31-Dic-14</t>
  </si>
  <si>
    <t>Faltante en anticipo de clientes:</t>
  </si>
  <si>
    <t>Patrimonio</t>
  </si>
  <si>
    <t>Anticipos de clientes al 31 de diciembre del 2014:</t>
  </si>
  <si>
    <t>ESTO NO ES NADA PARA ECUADOR RECIBIÓ DINERO QUE TRANSFIRIÓ A ALEMANIA</t>
  </si>
  <si>
    <t>El proyecto de Correos del Ecuador se lleva a nivel corporativo bajo la modalidad de "Cero Margen" (Zero Profit")</t>
  </si>
  <si>
    <t>Ajuste de reverso Ingreso reconocido por error en el año 2013</t>
  </si>
  <si>
    <t>POR AJUSTAR</t>
  </si>
  <si>
    <t>Proyectos en curso CDE (en cuenta de costos por facturar):</t>
  </si>
  <si>
    <t>Proyectos en curso CDE - (Cuenta contable de costos por facturar)</t>
  </si>
  <si>
    <t>Costos de ventas</t>
  </si>
  <si>
    <t>Anticipos de proveedores</t>
  </si>
  <si>
    <t>Anticipo de clientes</t>
  </si>
  <si>
    <t>Efectivo y equiv. Efec.</t>
  </si>
  <si>
    <t>Saldo</t>
  </si>
  <si>
    <t>Anticipo a proveedor Alemania</t>
  </si>
  <si>
    <t>ESTA PARTE SE FUE A ALEMANIA</t>
  </si>
  <si>
    <t>ESTA PARTE SE RECONOCIÓ COMO INGRESO</t>
  </si>
  <si>
    <t>INVENTARIOS Y ESTÁ ACTIVADO</t>
  </si>
  <si>
    <t>Reverso Ingreso</t>
  </si>
  <si>
    <t>Proyectos en proceso</t>
  </si>
  <si>
    <t>Facturación Alemania:</t>
  </si>
  <si>
    <t>Reverso ingreso:</t>
  </si>
  <si>
    <t>COSTO DE VENTAS</t>
  </si>
  <si>
    <t xml:space="preserve">una factura grande inter roll </t>
  </si>
  <si>
    <t>más lo que yo revise menos la factura de interroll</t>
  </si>
  <si>
    <t>(-) costo</t>
  </si>
  <si>
    <t>según documentación soporte:</t>
  </si>
  <si>
    <t>SAG no facturado menos facturado:</t>
  </si>
  <si>
    <t>inventario y costo</t>
  </si>
  <si>
    <t>inventario</t>
  </si>
  <si>
    <t>costo</t>
  </si>
  <si>
    <t>Resto proyectos:</t>
  </si>
  <si>
    <t>correos del ecuador:</t>
  </si>
  <si>
    <t>Pedidos:</t>
  </si>
  <si>
    <t>Activado:</t>
  </si>
  <si>
    <t xml:space="preserve">INFORME </t>
  </si>
  <si>
    <t>Ajuste resto proyectos:</t>
  </si>
  <si>
    <t>Ajuste ordes de venta:</t>
  </si>
  <si>
    <r>
      <t>Σ</t>
    </r>
    <r>
      <rPr>
        <b/>
        <sz val="8"/>
        <color rgb="FFFF0000"/>
        <rFont val="Arial"/>
        <family val="2"/>
      </rPr>
      <t>Gasto</t>
    </r>
  </si>
  <si>
    <r>
      <t>Σ</t>
    </r>
    <r>
      <rPr>
        <b/>
        <sz val="8"/>
        <color rgb="FFFF0000"/>
        <rFont val="Arial"/>
        <family val="2"/>
      </rPr>
      <t>Inventario</t>
    </r>
  </si>
  <si>
    <t>Sobrecostos: bodegaje, renovación de pólizas, mano de obra</t>
  </si>
  <si>
    <t>Inventario equipos menores (Compras locales):</t>
  </si>
  <si>
    <t>Inventario 3 máquinas (Interroll):</t>
  </si>
  <si>
    <t>Inventario 3 máquinas (Alemania SAG):</t>
  </si>
  <si>
    <t>Costos de importación:</t>
  </si>
  <si>
    <t>Ingeniería (ensamblarlo), procesos, cargar software (a medida del pedido del cliente) está al 100%</t>
  </si>
  <si>
    <t>Pendiente un 30% (mano de obra equipo técnico alemán) para el sistema de montaje</t>
  </si>
  <si>
    <t>Personal: 3 personas dedicadas al 100% al proyecto. 2 personas fueron contratadas directamente para el proyecto, 1 ingeniero fue trasladado a esta división. Actividades: revisión de manuales, para asegurarse de tema de deterioro, limpieza, humedad.</t>
  </si>
  <si>
    <t xml:space="preserve">Entrega: con acta de </t>
  </si>
  <si>
    <t>Mantenimiento: preventivos (personal de Correos del Ecuador) en caso de dificultad se llama a Siemens. Plazo: 2 años de servicio técnico</t>
  </si>
  <si>
    <t>Informes: reportes internos constantes (3 o 4 hasta la fecha 9-abr-2015) e informes semanales.</t>
  </si>
  <si>
    <t>Rolando Rivadeneira: mantenimiento periódico. Hardware al 99% (pendientes roll containers) rolando.rivadeneira.@siemens.com</t>
  </si>
  <si>
    <t>Ingreso reconocido de correos en el año 2013:</t>
  </si>
  <si>
    <t>Ingreso reconocido de correos en el año 2012:</t>
  </si>
  <si>
    <t>Servicios (850000 facturado por alemania:</t>
  </si>
  <si>
    <t>Proyectos</t>
  </si>
  <si>
    <t>Resto de Proyectos</t>
  </si>
  <si>
    <t>Órdenes de venta</t>
  </si>
  <si>
    <t>Análisis de costos por facturar</t>
  </si>
  <si>
    <t>(-) Ajuste de costos por facturar:</t>
  </si>
  <si>
    <t>Saldo inicial de costos por facturar al 31-Dic-14 (sin ajustes):</t>
  </si>
  <si>
    <t>Saldo inicial de costos por facturar al 31-Dic-14 (ajustado):</t>
  </si>
  <si>
    <t>Análisis de avance de obra - Proyecto Correos del Ecuador</t>
  </si>
  <si>
    <t>Ingreso Presupuestado según Hoja de Cálculo</t>
  </si>
  <si>
    <t>Costo Presupuestado según Hoja de Cálculo</t>
  </si>
  <si>
    <t>Costos incurridos (aplicados y no aplicados):</t>
  </si>
  <si>
    <t>Ajuste manual de reverso:</t>
  </si>
  <si>
    <t>Activo:</t>
  </si>
  <si>
    <t>Costo de ventas:</t>
  </si>
  <si>
    <t>Composición actual según administración</t>
  </si>
  <si>
    <t>Software</t>
  </si>
  <si>
    <t>Inventarios - Equipos (Compras Alemania y locales:</t>
  </si>
  <si>
    <t>PPC - Resumen Proyecto CDE</t>
  </si>
  <si>
    <t>Total Costos incurridos y aplicados</t>
  </si>
  <si>
    <t>% de PoC</t>
  </si>
  <si>
    <t>(-) Ingresos Reconocidos en periodos posteriores</t>
  </si>
  <si>
    <t>(=) Ingresos a reconocer en el periodo 2014</t>
  </si>
  <si>
    <t>(=) Ingresos a reconocer</t>
  </si>
  <si>
    <t>Año 2012</t>
  </si>
  <si>
    <t>Año 2013</t>
  </si>
  <si>
    <t>Total costos (aplicados y no aplicados) según EY</t>
  </si>
  <si>
    <t>Diferencia con detalle de costos según adminstración</t>
  </si>
  <si>
    <t>Clasificación costos incurridos (aplicados y no aplicados) (presupuestados y no presupuestados)</t>
  </si>
  <si>
    <t>Ingresos</t>
  </si>
  <si>
    <t>Verificación partida doble</t>
  </si>
  <si>
    <t>COSTOS PoC</t>
  </si>
  <si>
    <t>Ingresos y costos presupuestados inicialmente</t>
  </si>
  <si>
    <t>Margen Presupuestado según Hoja de Cálculo</t>
  </si>
  <si>
    <t>% Margen Presupuestado según Hoja de Cálculo</t>
  </si>
  <si>
    <t>Rubro</t>
  </si>
  <si>
    <t>% Acumulado de Avance de Proyecto:</t>
  </si>
  <si>
    <t>Ingresos a reconocer por periodo:</t>
  </si>
  <si>
    <t>Ingresos Ordinarios y Costos de Venta</t>
  </si>
  <si>
    <t>Obtener evidencia de auditoría de que las transacciones que componen el saldo de ingresos ordinarios y costos de ventas están completas, valuadas apropiadamente, y han sido contabilizadas y revelados apropiadamente.</t>
  </si>
  <si>
    <t>Para concluir/determinar si el importe monetario del saldo de ingresos ordinarios y costos de ventas se encuentra libre de aseveración equívoca material al cierre del periodo auditado.</t>
  </si>
  <si>
    <t>3. Documentar los resultados, diferencias, observaciones y concluir sobre la razonabilidad del saldo analizado.</t>
  </si>
  <si>
    <t>Obtener evidencia de auditoría de que las transacciones que componen los saldos de ingresos - costos de ventas - cuentas por pagar están completas, valuadas apropiadamente, y han sido contabilizadas y revelados apropiadamente.</t>
  </si>
  <si>
    <t>Para concluir/determinar si el importe monetario de los saldos de ingresos - costos de ventas - cuentas por pagar se encuentran libre de aseveración equívoca material al cierre del periodo auditado.</t>
  </si>
  <si>
    <t>Costos reconocidos en años anteriores:</t>
  </si>
  <si>
    <t>Efecto ingresos:</t>
  </si>
  <si>
    <t xml:space="preserve">Analítica.- </t>
  </si>
  <si>
    <t>Agrupación</t>
  </si>
  <si>
    <t>se efectúa el análisis de avance de proyecto para efectuar el reconocimiento de ingresos con base en costos aplicados.</t>
  </si>
  <si>
    <t>(13.8)</t>
  </si>
  <si>
    <t xml:space="preserve">Ajuste Cuentas por cobrar - Ingresos </t>
  </si>
  <si>
    <t>Se corrige la cuenta por cobrar</t>
  </si>
  <si>
    <t>Se corrige el ingreso</t>
  </si>
  <si>
    <t>Efecto ingresos según administración:</t>
  </si>
  <si>
    <t>UA02.2.2</t>
  </si>
  <si>
    <t>SAD Corrected</t>
  </si>
  <si>
    <t>Al 31-Dic-XX</t>
  </si>
  <si>
    <t>Analítica Auditoría</t>
  </si>
  <si>
    <t>Obtenido de:</t>
  </si>
  <si>
    <t xml:space="preserve">Análisis de ajuste de avance de proyecto </t>
  </si>
  <si>
    <t>Item</t>
  </si>
  <si>
    <t>Cliente</t>
  </si>
  <si>
    <t>EMPRESA ELECTRICA QUITO S.A. E.E.Q.</t>
  </si>
  <si>
    <t>NESTLE ECUADOR S.A.</t>
  </si>
  <si>
    <t>PROVEFARMA S.A.</t>
  </si>
  <si>
    <t>UNIDAD DE LAVADO DE ACTIVOS DE ANALISIS FINANCIERO AUF</t>
  </si>
  <si>
    <t xml:space="preserve">Monto </t>
  </si>
  <si>
    <t>Costo Real 2015</t>
  </si>
  <si>
    <t>Costo Real Años anteriores</t>
  </si>
  <si>
    <t>Costo Facturado al 2015</t>
  </si>
  <si>
    <t>Inicio</t>
  </si>
  <si>
    <t>Anticipo</t>
  </si>
  <si>
    <t>Fin</t>
  </si>
  <si>
    <t>1. Se obtiene de la administración (Nataly Ruiz, Contadora) el anexo de status de proyectos y el análisis de costos del proyecto; y se revisó los proyectos abiertos en el sistema manejado por Kruger</t>
  </si>
  <si>
    <t>I. Obtención de análisis de avance de proyecto y análisis de costos de proyecto</t>
  </si>
  <si>
    <t xml:space="preserve">II. Análisis de Avance de Proyecto (Porcentaje of Completion PoC)  </t>
  </si>
  <si>
    <t>Costos de venta Sistema</t>
  </si>
  <si>
    <t>Provisionado en 2014</t>
  </si>
  <si>
    <t>Margen en 2014</t>
  </si>
  <si>
    <t>Costos en 2014</t>
  </si>
  <si>
    <t>Facturado 
a dic-15</t>
  </si>
  <si>
    <t>Provisión 2015</t>
  </si>
  <si>
    <t>Margen 2015</t>
  </si>
  <si>
    <t>Costos 2015</t>
  </si>
  <si>
    <t>Análisis de avance de proyecto</t>
  </si>
  <si>
    <t>Ingresos - Costos de Ventas - Cuentas por cobrar</t>
  </si>
  <si>
    <t>Costo según Hoja de Cálculo</t>
  </si>
  <si>
    <t>Ingresos planificados</t>
  </si>
  <si>
    <t>Costos planificados</t>
  </si>
  <si>
    <t>Costos acumulados al 31-Dic-15</t>
  </si>
  <si>
    <t>Costos reconocidos en el 2015</t>
  </si>
  <si>
    <t>Ingresos acumulados al 31-Dic-15</t>
  </si>
  <si>
    <t>Costo Total</t>
  </si>
  <si>
    <t>Costo por facturar</t>
  </si>
  <si>
    <t>Ingresos reconocidos en a Nov 2015</t>
  </si>
  <si>
    <t>Análisis de avance de proyectos</t>
  </si>
  <si>
    <t>Ajuste 13.8 - Diferencia Ajuste NIFF Avance de Proyecto 2015</t>
  </si>
  <si>
    <t>1. Se obtiene de la administración (Natali Ruiz, Contador General) el anexo de avance de proyecto y el análisis de costos del proyecto</t>
  </si>
  <si>
    <t xml:space="preserve">Corresponde al contrato mantenido con la UAF, entidad del estado, por el proyecto de lavado de activos. Por el cual la compañía KrugerCorporation S.A. </t>
  </si>
  <si>
    <t>ha culminado con la prestación de servicios al 31 de diciembre del 2015. En base a lo mencionado la compañía emitió la factura la cual fue rechazada</t>
  </si>
  <si>
    <t>por la UAF por temas presupuestarios lo cual generó una incertidumbre de cobro para la compañía.</t>
  </si>
  <si>
    <t xml:space="preserve">Adicionalmente se recibio por parte de la UAF un anticipo del 70% del contrato por un monto de USD 346.885, el cual fue reconocido como ingreso hasta </t>
  </si>
  <si>
    <t>el monto mencionado quedando una diferencia de USD148.665</t>
  </si>
  <si>
    <t>PPC - Análisis Avance proyecto</t>
  </si>
  <si>
    <t>PPC- Análisis status proyectos</t>
  </si>
  <si>
    <t>Ver en el siguiente enlace el Análisis de proyectos</t>
  </si>
  <si>
    <t>SRI</t>
  </si>
  <si>
    <t>Contrato Horas de Consultoría</t>
  </si>
  <si>
    <t>ETAPA</t>
  </si>
  <si>
    <t>Contrato Servicios de Consultoria</t>
  </si>
  <si>
    <t>ELASTO</t>
  </si>
  <si>
    <t>Qlik Sense Consultoría</t>
  </si>
  <si>
    <t>AZENDE</t>
  </si>
  <si>
    <t>Licencias Nprinting</t>
  </si>
  <si>
    <t>Orden de Compra</t>
  </si>
  <si>
    <t>PACIFPETROL</t>
  </si>
  <si>
    <t>SRI (TATA)</t>
  </si>
  <si>
    <t>Licencias 4 ambientes proyecto SRI</t>
  </si>
  <si>
    <t>GOBIERNO DE LA PROVINCIA DE PICHINCHA</t>
  </si>
  <si>
    <t>Programa de mejoramiento continuo para 20 PYMES ubicadas en la provincia de Pichincha</t>
  </si>
  <si>
    <t>Grupo Superior</t>
  </si>
  <si>
    <t>Diagnóstico de Supply Chain</t>
  </si>
  <si>
    <t>10 Dic. 2015</t>
  </si>
  <si>
    <t>Fedimetal</t>
  </si>
  <si>
    <t>Planificación Estratégica Sector Metalmecánico del Ecuador</t>
  </si>
  <si>
    <t>280$</t>
  </si>
  <si>
    <t>Cliente:</t>
  </si>
  <si>
    <t>Periodo:</t>
  </si>
  <si>
    <t>Expresado en Dólares de (E.U.A.)</t>
  </si>
  <si>
    <t>Novatech Sistemas De Mejoramiento Continuo  Cia. Ltda.</t>
  </si>
  <si>
    <t>Papel de Trabajo:</t>
  </si>
  <si>
    <t>PPC:</t>
  </si>
  <si>
    <t>Gerente Financiera</t>
  </si>
  <si>
    <t>Nohora Osorio</t>
  </si>
  <si>
    <t>Anexo de avance de proyecto al 31 de diciembre del 2016</t>
  </si>
  <si>
    <r>
      <t xml:space="preserve">Papel de Trabajo: </t>
    </r>
    <r>
      <rPr>
        <sz val="10"/>
        <rFont val="Arial"/>
        <family val="2"/>
      </rPr>
      <t>Sumaria</t>
    </r>
  </si>
  <si>
    <t>Elaborado por:</t>
  </si>
  <si>
    <t>Fecha:</t>
  </si>
  <si>
    <t xml:space="preserve">Revisado por: </t>
  </si>
  <si>
    <t>Objetivo:</t>
  </si>
  <si>
    <t>Realizar un resumen de las hojas de trabajo realizadas durante la realizacion de la visita preliminar a la Compañía</t>
  </si>
  <si>
    <t>Procedimiento:</t>
  </si>
  <si>
    <t>1) Solicitar la informacion correspondiente del area a revisar</t>
  </si>
  <si>
    <t>2) Realizar el movimiento de cuentas de mayores</t>
  </si>
  <si>
    <t>3) Preparar el cuadro de trabajo realizado con el detalle de las activididades respectivas con el vinculo respectivo</t>
  </si>
  <si>
    <t>Fuente de Información:</t>
  </si>
  <si>
    <t>1) Estados Financieros</t>
  </si>
  <si>
    <t>2) Anexos de cuentas de balance</t>
  </si>
  <si>
    <t>3) Mayores contables</t>
  </si>
  <si>
    <t>Resultado:</t>
  </si>
  <si>
    <t>Movimiento de cuentas con mayores</t>
  </si>
  <si>
    <t>Código</t>
  </si>
  <si>
    <t>Saldo al
31-Dic-15</t>
  </si>
  <si>
    <t>Saldo al
31-Dic-16</t>
  </si>
  <si>
    <t>Variación</t>
  </si>
  <si>
    <t>% Variación</t>
  </si>
  <si>
    <t>Ingresos Anticipados</t>
  </si>
  <si>
    <t>A1 Sumaria VF</t>
  </si>
  <si>
    <t>Movimiento de Ingresos diferidos:</t>
  </si>
  <si>
    <t>Saldo de Ingreso Diferido 2015:</t>
  </si>
  <si>
    <t>Reconocimiento</t>
  </si>
  <si>
    <t>Ingreso Diferido 2016</t>
  </si>
  <si>
    <t>Saldo de Ingreso Diferido 2016:</t>
  </si>
  <si>
    <t>410101</t>
  </si>
  <si>
    <t>Licencias</t>
  </si>
  <si>
    <t>410102</t>
  </si>
  <si>
    <t>Mantenimiento</t>
  </si>
  <si>
    <t>410103</t>
  </si>
  <si>
    <t>Servicios</t>
  </si>
  <si>
    <t>410104</t>
  </si>
  <si>
    <t>Customer Care</t>
  </si>
  <si>
    <t>410105</t>
  </si>
  <si>
    <t>Renta Software</t>
  </si>
  <si>
    <t>410107</t>
  </si>
  <si>
    <t>CC Desarrollo</t>
  </si>
  <si>
    <t>410108</t>
  </si>
  <si>
    <t>CC Soporte</t>
  </si>
  <si>
    <t>410109</t>
  </si>
  <si>
    <t>CC Técnico</t>
  </si>
  <si>
    <t>420210</t>
  </si>
  <si>
    <t>Otros Ingresos</t>
  </si>
  <si>
    <t>420101</t>
  </si>
  <si>
    <t>Venta de Activos Fijos</t>
  </si>
  <si>
    <t>Trabajo Realizado</t>
  </si>
  <si>
    <t xml:space="preserve"> </t>
  </si>
  <si>
    <t>Detalle</t>
  </si>
  <si>
    <t>Referencia</t>
  </si>
  <si>
    <t>Indice</t>
  </si>
  <si>
    <t>Indice!A1</t>
  </si>
  <si>
    <t>Observaciones:</t>
  </si>
  <si>
    <t>La compañía debe revisar los meses suministrados en los ingresos para el 2017 o aclarar el motivo en el cual fueron considerados dichos meses.</t>
  </si>
  <si>
    <t>Los ingresos diferidos que por mas que la diferencia neta sea inmaterial, esto puede generar un impacto por lo meses considerados en cada unas de las facturas.</t>
  </si>
  <si>
    <t>10.8.1 Analisis avance de proy'!A1</t>
  </si>
  <si>
    <t>30/02/2017</t>
  </si>
  <si>
    <t>Provisión 2016</t>
  </si>
  <si>
    <t>Margen 2016</t>
  </si>
  <si>
    <t>Costos 2016</t>
  </si>
  <si>
    <t>Provisionado en 2015</t>
  </si>
  <si>
    <t>Margen en 2015</t>
  </si>
  <si>
    <t>Costos en 2015</t>
  </si>
  <si>
    <t>Total</t>
  </si>
  <si>
    <t>Facturado 
a dic-16</t>
  </si>
  <si>
    <t>ARMILED CÍA LTDA.</t>
  </si>
  <si>
    <t>Al 31 de diciembre del 2019</t>
  </si>
  <si>
    <t>ARMILED CIA. LTDA.</t>
  </si>
  <si>
    <t>CLIENTES NO FACTURADOS AL 31 DE DICIEMBRE 2019</t>
  </si>
  <si>
    <t>SERVICIOS NO FACTURADOS</t>
  </si>
  <si>
    <t xml:space="preserve">No CTA </t>
  </si>
  <si>
    <t>NOMBRE CUENTA</t>
  </si>
  <si>
    <t>No CTA PROVISION CLIENTES</t>
  </si>
  <si>
    <t>No</t>
  </si>
  <si>
    <t>CLIENTES</t>
  </si>
  <si>
    <t xml:space="preserve">MES </t>
  </si>
  <si>
    <t>VALOR</t>
  </si>
  <si>
    <t>VALORES PENDIENTES DE FACTURAR AL 31-12-2019</t>
  </si>
  <si>
    <t>DETALLE</t>
  </si>
  <si>
    <t>SECTOR PÚBLICO</t>
  </si>
  <si>
    <t>CNT REGION 1</t>
  </si>
  <si>
    <t>DICIEMBRE</t>
  </si>
  <si>
    <t>SERVICIO DICIEMBRE 2019</t>
  </si>
  <si>
    <t>CNT REGION 2</t>
  </si>
  <si>
    <t>SERVICIO MONITOREO DICIEMBRE 2019</t>
  </si>
  <si>
    <t>CNT REGION 3</t>
  </si>
  <si>
    <t>OCTUBRE</t>
  </si>
  <si>
    <t>NOVIEMBRE</t>
  </si>
  <si>
    <t>ENERO</t>
  </si>
  <si>
    <t>SERVICIO DEL 1 AL 24 ENERO 2019</t>
  </si>
  <si>
    <t>SERVICIO NOVIEMBRE 2019</t>
  </si>
  <si>
    <t>CNT REGION 4</t>
  </si>
  <si>
    <t>ABRIL</t>
  </si>
  <si>
    <t>SERVICIO ABRIL 2019</t>
  </si>
  <si>
    <t>MAYO</t>
  </si>
  <si>
    <t>SERVICIO MAYO 2019</t>
  </si>
  <si>
    <t>JUNIO</t>
  </si>
  <si>
    <t>SERVICIO JUNIO 2019</t>
  </si>
  <si>
    <t>JULIO</t>
  </si>
  <si>
    <t>SERVICIO DEL 01 AL 16 JULIO 2019</t>
  </si>
  <si>
    <t>CNT REGION 5</t>
  </si>
  <si>
    <t>CNT REGION 7</t>
  </si>
  <si>
    <t>SERVICIO JULIO 2019</t>
  </si>
  <si>
    <t>AGOSTO</t>
  </si>
  <si>
    <t>SERVICIO AGOSTO 2019</t>
  </si>
  <si>
    <t>SEPTIEMBRE</t>
  </si>
  <si>
    <t>SERVICIO SEPTIEMBRE 2019</t>
  </si>
  <si>
    <t>SERVICIO OCTUBRE 2019</t>
  </si>
  <si>
    <t>FERROCARRILES DEL ECUADOR</t>
  </si>
  <si>
    <t>SERVICIO DEL 01 AL 15 NOVIEMBRE 2019</t>
  </si>
  <si>
    <t>AUTORIDAD PORTUARIA DE GUAYAQUIL</t>
  </si>
  <si>
    <t xml:space="preserve">SERV DEL 28 OCTAL 27 DE NOV 2019 </t>
  </si>
  <si>
    <t xml:space="preserve">SERV DEL 28  NOV AL 27 DE DIC 2019 </t>
  </si>
  <si>
    <t>PETROAMAZONAS</t>
  </si>
  <si>
    <t>CNEL</t>
  </si>
  <si>
    <t>SECTOR PRIVADO</t>
  </si>
  <si>
    <t>EDIFICIO COFIN</t>
  </si>
  <si>
    <t>CLUB TENIS BUENA VISTA</t>
  </si>
  <si>
    <t>CABEZAS GERSON</t>
  </si>
  <si>
    <t>C O C SOCIEDAD</t>
  </si>
  <si>
    <t>PETROKEM</t>
  </si>
  <si>
    <t>SERVICIO DRILLING TECNOLOGIES</t>
  </si>
  <si>
    <t>DATU DELI</t>
  </si>
  <si>
    <t xml:space="preserve"> MAYOR PUBLICOS</t>
  </si>
  <si>
    <t>MAYOR PRIVADOS</t>
  </si>
  <si>
    <t>TOTAL</t>
  </si>
  <si>
    <t>ELABORADO</t>
  </si>
  <si>
    <t>REVISADO</t>
  </si>
  <si>
    <t>APROBADO</t>
  </si>
  <si>
    <t xml:space="preserve">Contrato </t>
  </si>
  <si>
    <t xml:space="preserve">ARMILED </t>
  </si>
  <si>
    <t>Cálculo Avance de servicio</t>
  </si>
  <si>
    <t>Papel de trabajo</t>
  </si>
  <si>
    <t>REPORTE DE SERVICIO NO FACTURADO  AL 31/12/2018</t>
  </si>
  <si>
    <t xml:space="preserve">CUENTA   DESCRIPCION                                         </t>
  </si>
  <si>
    <t xml:space="preserve">CUENTA     </t>
  </si>
  <si>
    <t xml:space="preserve">DESCRIPCION                                       </t>
  </si>
  <si>
    <t xml:space="preserve">COMPROBANTE          </t>
  </si>
  <si>
    <t xml:space="preserve">FECHA     </t>
  </si>
  <si>
    <t xml:space="preserve">RUC          </t>
  </si>
  <si>
    <t xml:space="preserve">NOMBRE                        </t>
  </si>
  <si>
    <t xml:space="preserve">INVENTARIO-CRUCE-CHEQUE                                                              </t>
  </si>
  <si>
    <t xml:space="preserve">CC SCC  </t>
  </si>
  <si>
    <t xml:space="preserve">DEBITOS          </t>
  </si>
  <si>
    <t xml:space="preserve">CREDITOS         </t>
  </si>
  <si>
    <t xml:space="preserve">SALDO MOV.       </t>
  </si>
  <si>
    <t>OBSERVACIONE</t>
  </si>
  <si>
    <t>MES</t>
  </si>
  <si>
    <t>ACTIVO DIFERIDO</t>
  </si>
  <si>
    <t>REVISION COMP.03/09/2019</t>
  </si>
  <si>
    <t xml:space="preserve">41010199   VENTAS DE SERVICIOS NO FACTURADOS                 </t>
  </si>
  <si>
    <t xml:space="preserve">41010199   </t>
  </si>
  <si>
    <t xml:space="preserve">VENTAS DE SERVICIOS NO FACTURADOS                 </t>
  </si>
  <si>
    <t>L 002 00000017385 121</t>
  </si>
  <si>
    <t xml:space="preserve">ARMILED CIA. LTDA.            </t>
  </si>
  <si>
    <t xml:space="preserve">SDAUCAS SERVICIO DICIEMBRE 2016                   </t>
  </si>
  <si>
    <t>AUCAS</t>
  </si>
  <si>
    <t>0701 017</t>
  </si>
  <si>
    <t xml:space="preserve">                 </t>
  </si>
  <si>
    <t>L 002 00000017385 122</t>
  </si>
  <si>
    <t xml:space="preserve">SDAUCAS SERVICIO ENERO 2017                       </t>
  </si>
  <si>
    <t>L 002 00000017385 123</t>
  </si>
  <si>
    <t xml:space="preserve">SDAUCAS SERVICIO FEBRERO 2017                     </t>
  </si>
  <si>
    <t>L 002 00000017385 124</t>
  </si>
  <si>
    <t xml:space="preserve">SDAUCAS SERVICIO MARZO 2017                       </t>
  </si>
  <si>
    <t>L 002 00000017385 125</t>
  </si>
  <si>
    <t xml:space="preserve">SDAUCAS SERVICIOABRIL 2017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</si>
  <si>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</si>
  <si>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 002 00000017385 126</t>
  </si>
  <si>
    <t xml:space="preserve">SDAUCAS SERVICIO MAYO 2017                        </t>
  </si>
  <si>
    <t>L 002 00000017385 127</t>
  </si>
  <si>
    <t xml:space="preserve">SDAUCAS SERVICIO JUNIO 2017                       </t>
  </si>
  <si>
    <t>L 002 00000017385 128</t>
  </si>
  <si>
    <t xml:space="preserve">SDAUCAS SERVICIO JULIO 2017                       </t>
  </si>
  <si>
    <t>L 002 00000017385 129</t>
  </si>
  <si>
    <t xml:space="preserve">SDAUCAS SERVICIO AGOSTO 2017                      </t>
  </si>
  <si>
    <t>L 002 00000017385 130</t>
  </si>
  <si>
    <t xml:space="preserve">SDAUCAS SERVICIO SEPTIEMBRE 2017                  </t>
  </si>
  <si>
    <t>L 002 00000017385 131</t>
  </si>
  <si>
    <t xml:space="preserve">SDAUCAS SERVICIO OCTUBRE 2017                     </t>
  </si>
  <si>
    <t>L 002 00000017385 132</t>
  </si>
  <si>
    <t xml:space="preserve">SDAUCAS SERVICIO NOVIEMBRE 2017                   </t>
  </si>
  <si>
    <t>L 002 00000017385 133</t>
  </si>
  <si>
    <t xml:space="preserve">SDAUCAS SERVICIO DICIEMBRE 2017                   </t>
  </si>
  <si>
    <t>L 002 00000017385 134</t>
  </si>
  <si>
    <t xml:space="preserve">SDAUCAS SERVICIO ENERO 2018                       </t>
  </si>
  <si>
    <t>L 002 00000017385 135</t>
  </si>
  <si>
    <t xml:space="preserve">SDAUCAS SERVICIO FEBRERO 2018                     </t>
  </si>
  <si>
    <t>L 002 00000017385 136</t>
  </si>
  <si>
    <t xml:space="preserve">SDAUCAS SERVICIO MARZO 2018                       </t>
  </si>
  <si>
    <t>L 002 00000017385 137</t>
  </si>
  <si>
    <t xml:space="preserve">SDAUCAS SERVICIO ABRIL 2018                       </t>
  </si>
  <si>
    <t>L 002 00000017385 138</t>
  </si>
  <si>
    <t xml:space="preserve">SDAUCAS SERVICIO MAYO 2018                        </t>
  </si>
  <si>
    <t>L 002 00000017385 139</t>
  </si>
  <si>
    <t xml:space="preserve">SDAUCAS SERVICIO JUNIO 2018                       </t>
  </si>
  <si>
    <t>L 002 00000017385 140</t>
  </si>
  <si>
    <t xml:space="preserve">SDAUCAS SERVICIO JULIO 2018                       </t>
  </si>
  <si>
    <t>L 002 00000017385 141</t>
  </si>
  <si>
    <t xml:space="preserve">SDAUCAS SERVICIO AGOSTO 2018                      </t>
  </si>
  <si>
    <t>L 002 00000017783 024</t>
  </si>
  <si>
    <t xml:space="preserve">AUTPORT DE GYE SERVDEL 28 NOV AL 27 DIC  2018     </t>
  </si>
  <si>
    <t>AUGYE</t>
  </si>
  <si>
    <t>OK FACT2019</t>
  </si>
  <si>
    <t>L 002 00000017783 027</t>
  </si>
  <si>
    <t xml:space="preserve">GERSON CABEZAS SALOMON CABEZAS SERVDIC 2018       </t>
  </si>
  <si>
    <t>CABEZAS</t>
  </si>
  <si>
    <t>L 002 00000017849 022</t>
  </si>
  <si>
    <t>L 002 00000017652 022</t>
  </si>
  <si>
    <t xml:space="preserve">CNT REGION 1 SERVICIO NOVIEMBRE 2018              </t>
  </si>
  <si>
    <t>CNT R1</t>
  </si>
  <si>
    <t>L 002 00000018091 021</t>
  </si>
  <si>
    <t>L 002 00000017783 016</t>
  </si>
  <si>
    <t xml:space="preserve">CNT REGION 1 SERVICIO DICIEMBRE 2018              </t>
  </si>
  <si>
    <t>L 002 00000018091 021/L 002 00000018101 023</t>
  </si>
  <si>
    <t>L 002 00000017785 033</t>
  </si>
  <si>
    <t xml:space="preserve">AJ CNT REGION 1 SERVICIO NOVIEMBRE 2018           </t>
  </si>
  <si>
    <t>L 002 00000017783 017</t>
  </si>
  <si>
    <t xml:space="preserve">CNT REGION 2 SERVICIO DICIEMBRE 2018              </t>
  </si>
  <si>
    <t>CNT R2</t>
  </si>
  <si>
    <t>L 002 00000017385 085</t>
  </si>
  <si>
    <t xml:space="preserve">CNT R3 SERVICIO OCTUBRE 2018                      </t>
  </si>
  <si>
    <t>CNT R3</t>
  </si>
  <si>
    <t>L 002 00000017652 025</t>
  </si>
  <si>
    <t xml:space="preserve">CNT REGION 3 SERVICIO NOVIEMBRE 2018              </t>
  </si>
  <si>
    <t>L 002 00000017783 018</t>
  </si>
  <si>
    <t xml:space="preserve">CNT REGION 3 SERVICIO DICIEMBRE 2018              </t>
  </si>
  <si>
    <t>L 002 00000017783 019</t>
  </si>
  <si>
    <t xml:space="preserve">CNT REGION 3 SERVICIO MONITOREO DICIEMBRE 2018    </t>
  </si>
  <si>
    <t>L 002 00000018329 042</t>
  </si>
  <si>
    <t>L 002 00000017785 027</t>
  </si>
  <si>
    <t xml:space="preserve">AJ CNT R3 SERVICIO OCTUBRE 2018                   </t>
  </si>
  <si>
    <t>L 002 00000017785 035</t>
  </si>
  <si>
    <t xml:space="preserve">AJ CNT REGION 3 SERVICIO NOVIEMBRE 2018           </t>
  </si>
  <si>
    <t>L 002 00000017783 020</t>
  </si>
  <si>
    <t xml:space="preserve">CNT REGION 4 SERVICIO DICIEMBRE 2018              </t>
  </si>
  <si>
    <t>CNT R4</t>
  </si>
  <si>
    <t>L 002 00000018091 025</t>
  </si>
  <si>
    <t>L 002 00000017385 089</t>
  </si>
  <si>
    <t xml:space="preserve">CNT R5 SERVICIO OCTUBRE 2018                      </t>
  </si>
  <si>
    <t>CNT R5</t>
  </si>
  <si>
    <t>L 002 00000018091 029</t>
  </si>
  <si>
    <t>L 002 00000017652 028</t>
  </si>
  <si>
    <t xml:space="preserve">CNT REGION 5 SERVICIO NOVIEMBRE 2018              </t>
  </si>
  <si>
    <t>L 002 00000017783 021</t>
  </si>
  <si>
    <t xml:space="preserve">CNT REGION 5 SERVICIO DICIEMBRE 2018              </t>
  </si>
  <si>
    <t>DIF.0.01 VS FACTURADO</t>
  </si>
  <si>
    <t>L 002 00000018329 055</t>
  </si>
  <si>
    <t>L 002 00000017783 022</t>
  </si>
  <si>
    <t xml:space="preserve">CNT REGION 7 SERVICIO DICIEMBRE 2018              </t>
  </si>
  <si>
    <t>CNT R7</t>
  </si>
  <si>
    <t>L 002 00000017849 016</t>
  </si>
  <si>
    <t>L 002 00000017783 032</t>
  </si>
  <si>
    <t xml:space="preserve">C O C SOCIEDAD DICIEMBRE 2018  50%                </t>
  </si>
  <si>
    <t>COC</t>
  </si>
  <si>
    <t>L 002 00000017849 021</t>
  </si>
  <si>
    <t>L 002 00000017783 025</t>
  </si>
  <si>
    <t xml:space="preserve">EDIFICIO COFIN SERVICIO DICIEMBRE 2018            </t>
  </si>
  <si>
    <t>COFIN</t>
  </si>
  <si>
    <t>L 002 00000017849 019</t>
  </si>
  <si>
    <t>L 002 00000017783 030</t>
  </si>
  <si>
    <t xml:space="preserve">DATU DELI SERVICIO DICIEMBRE 2018                 </t>
  </si>
  <si>
    <t>DELI</t>
  </si>
  <si>
    <t>L 002 00000017849 026</t>
  </si>
  <si>
    <t>L 002 00000017783 029</t>
  </si>
  <si>
    <t xml:space="preserve">SERVICIO DRILLING TECNOLOGIES SERVICIO DIC 2018   </t>
  </si>
  <si>
    <t>DRILL</t>
  </si>
  <si>
    <t>L 002 00000017849 025</t>
  </si>
  <si>
    <t>L 002 00000017783 023</t>
  </si>
  <si>
    <t xml:space="preserve">ESPOL SERV DEL 28 NOV AL 27  DIC 2018             </t>
  </si>
  <si>
    <t>ESPOL</t>
  </si>
  <si>
    <t>L 002 00000017849 017</t>
  </si>
  <si>
    <t>L 002 00000017385 091</t>
  </si>
  <si>
    <t xml:space="preserve">FEEP SERVICIO JUNIO 2017                          </t>
  </si>
  <si>
    <t>FEEP</t>
  </si>
  <si>
    <t>DIF. 0.02 CON REP. TOTAL K.LEIME</t>
  </si>
  <si>
    <t>L 002 00000017385 092</t>
  </si>
  <si>
    <t xml:space="preserve">FEEP SERVICIO JULIO 2017                          </t>
  </si>
  <si>
    <t>L 002 00000017385 093</t>
  </si>
  <si>
    <t xml:space="preserve">FEEP SERVICIO AGOSTO 2017                         </t>
  </si>
  <si>
    <t>L 002 00000017385 094</t>
  </si>
  <si>
    <t xml:space="preserve">FEEP SERVICIO SEPTIEMBRE 2017                     </t>
  </si>
  <si>
    <t>L 002 00000017385 095</t>
  </si>
  <si>
    <t xml:space="preserve">FEEP SERVICIO OCTUBRE 2017                        </t>
  </si>
  <si>
    <t>L 002 00000017385 096</t>
  </si>
  <si>
    <t xml:space="preserve">FEEP SERVICIO NOVIEMBRE 2017                      </t>
  </si>
  <si>
    <t>L 002 00000017385 097</t>
  </si>
  <si>
    <t xml:space="preserve">FEEP SERVICIO DICIEMBRE 2017                      </t>
  </si>
  <si>
    <t>L 002 00000017385 098</t>
  </si>
  <si>
    <t xml:space="preserve">FEEP SERVICIO ENERO 2018                          </t>
  </si>
  <si>
    <t>L 002 00000017385 099</t>
  </si>
  <si>
    <t xml:space="preserve">FEEP SERVICIO 01 AL 18 FEBRERO  2018              </t>
  </si>
  <si>
    <t>L 002 00000017385 100</t>
  </si>
  <si>
    <t xml:space="preserve">FEEP SERVICIO FEBRERO 2018 MOTORIZADOS            </t>
  </si>
  <si>
    <t>L 002 00000017385 101</t>
  </si>
  <si>
    <t xml:space="preserve">FEEP SERVICIO MARZO 2018 MOTORIZADOS              </t>
  </si>
  <si>
    <t>L 002 00000017385 102</t>
  </si>
  <si>
    <t xml:space="preserve">FEEP SERV DEL 01 AL 22 DE ABRIL 2018 MOTO         </t>
  </si>
  <si>
    <t>L 002 00000017385 110</t>
  </si>
  <si>
    <t xml:space="preserve">MIN TRANSPORTE SERVICIO MARZO 2018                </t>
  </si>
  <si>
    <t>MTRA</t>
  </si>
  <si>
    <t>L 002 00000017385 111</t>
  </si>
  <si>
    <t xml:space="preserve">MIN TRANSPORTE SERVICIO ABRIL 2018                </t>
  </si>
  <si>
    <t>L 002 00000017785 029</t>
  </si>
  <si>
    <t xml:space="preserve">AJ MIN TRANSPORTE SERVICIO MARZO 2018             </t>
  </si>
  <si>
    <t>L 002 00000017785 031</t>
  </si>
  <si>
    <t xml:space="preserve">AJ MIN TRANSPORTE SERVICIO ABRIL 2018             </t>
  </si>
  <si>
    <t>L 002 00000017783 028</t>
  </si>
  <si>
    <t xml:space="preserve">PETROKEM SERVICIO DICIEMBRE 2018                  </t>
  </si>
  <si>
    <t>PETROK</t>
  </si>
  <si>
    <t>L 002 00000017849 024</t>
  </si>
  <si>
    <t>L 002 00000017785 017</t>
  </si>
  <si>
    <t xml:space="preserve">FT ANULADA PETROKEM SERVICIO NOVIEMBRE 2018       </t>
  </si>
  <si>
    <t>L 002 00000017849 023</t>
  </si>
  <si>
    <t>L 002 00000017783 026</t>
  </si>
  <si>
    <t xml:space="preserve">CLUB TENIS BUENA VISTA SERVICIO DICIEMBRE 2018    </t>
  </si>
  <si>
    <t>VISTA</t>
  </si>
  <si>
    <t>L 002 00000017849 020</t>
  </si>
  <si>
    <t>TOTALES</t>
  </si>
  <si>
    <t xml:space="preserve">Análisis de Pasivo por impuesto diferido </t>
  </si>
  <si>
    <t>Reconocimiento de Ingresos 2018</t>
  </si>
  <si>
    <t>Facturación 2019  por planillas aprobadas</t>
  </si>
  <si>
    <t xml:space="preserve">Total Ingresos </t>
  </si>
  <si>
    <t>Total Pasivo ID</t>
  </si>
  <si>
    <t xml:space="preserve">Reconocimiento de Ingresos 2019 </t>
  </si>
  <si>
    <t>REPORTE IVA EN VENTAS FEBRERO 2020</t>
  </si>
  <si>
    <t>FECHA</t>
  </si>
  <si>
    <t>FACTURA</t>
  </si>
  <si>
    <t>CLIENTE</t>
  </si>
  <si>
    <t>RUC</t>
  </si>
  <si>
    <t xml:space="preserve">IVA </t>
  </si>
  <si>
    <t>OBSERVACIONES</t>
  </si>
  <si>
    <t>REGION</t>
  </si>
  <si>
    <t>001-001-000029847</t>
  </si>
  <si>
    <t xml:space="preserve">CORPORACION NACIONAL DE TELECOMUNICACIONES CNT EP           </t>
  </si>
  <si>
    <t xml:space="preserve">1768152560001  </t>
  </si>
  <si>
    <t>SERVICIO DEL 01 AL 31 DE DICIEMBRE 2019</t>
  </si>
  <si>
    <t>RG4</t>
  </si>
  <si>
    <t>001-001-000029848</t>
  </si>
  <si>
    <t>RG2</t>
  </si>
  <si>
    <t>001-001-000029849</t>
  </si>
  <si>
    <t>RG5</t>
  </si>
  <si>
    <t>001-001-000029850</t>
  </si>
  <si>
    <t xml:space="preserve">CABEZAS BERNHARDT GERSON OSWALDO                            </t>
  </si>
  <si>
    <t xml:space="preserve">1705070926001  </t>
  </si>
  <si>
    <t>50% SERVICIO DEL 01 AL 31 DE DICIEMBRE 2019</t>
  </si>
  <si>
    <t>001-001-000029851</t>
  </si>
  <si>
    <t xml:space="preserve">C O C SOCIEDAD                                              </t>
  </si>
  <si>
    <t xml:space="preserve">1792662109001  </t>
  </si>
  <si>
    <t>001-001-000029852</t>
  </si>
  <si>
    <t xml:space="preserve">PETROKEM LOGGING SERVICES CIA  LTDA                         </t>
  </si>
  <si>
    <t xml:space="preserve">1791359135001  </t>
  </si>
  <si>
    <t>40% SERVICIO DEL 01 AL 31 DE DICIEMBRE 2019</t>
  </si>
  <si>
    <t>001-001-000029853</t>
  </si>
  <si>
    <t xml:space="preserve">DATU-DELI GOURMET CIA  LTDA                                 </t>
  </si>
  <si>
    <t xml:space="preserve">1792784999001  </t>
  </si>
  <si>
    <t>001-001-000029854</t>
  </si>
  <si>
    <t xml:space="preserve">CLUB DE TENIS BUENA VISTA                                   </t>
  </si>
  <si>
    <t xml:space="preserve">1790647439001  </t>
  </si>
  <si>
    <t>001-001-000029855</t>
  </si>
  <si>
    <t>SERVICIO DE MONITOREO DE DICIEMBRE 2019 REF CONTRATO 4100004845</t>
  </si>
  <si>
    <t>001-001-000029856</t>
  </si>
  <si>
    <t>SERVICIO DE MONITOREO DE DICIEMBRE 2019 CNT AGENCIA R7 CONTRATO 4100005820</t>
  </si>
  <si>
    <t>RG7</t>
  </si>
  <si>
    <t>001-001-000029857</t>
  </si>
  <si>
    <t>EMPRESA ELECTRICA PUBLICA ESTRATEGICA CORPORACION NACIONAL D</t>
  </si>
  <si>
    <t xml:space="preserve"> 968599020001  </t>
  </si>
  <si>
    <t>001-001-000029859</t>
  </si>
  <si>
    <t xml:space="preserve">EDIFICIO COFIN                                              </t>
  </si>
  <si>
    <t xml:space="preserve"> 992484950001  </t>
  </si>
  <si>
    <t>001-001-000029860</t>
  </si>
  <si>
    <t xml:space="preserve">SERVICIOS DRILLING TECHNOLOGIES                             </t>
  </si>
  <si>
    <t xml:space="preserve">1792380502001  </t>
  </si>
  <si>
    <t>60% SERVICIO DE GUARDIANIA DE DICIEMBRE DE 2019</t>
  </si>
  <si>
    <t>001-001-000029861</t>
  </si>
  <si>
    <t>RG1</t>
  </si>
  <si>
    <t>001-001-000029862</t>
  </si>
  <si>
    <t>EMPRESA PUBLICA DE EXPLORACION Y EXPLOTACIÓN DE HIDROCABUROS</t>
  </si>
  <si>
    <t xml:space="preserve">1768153880001  </t>
  </si>
  <si>
    <t>001-001-000029864</t>
  </si>
  <si>
    <t>SERVICIO DEL 01 AL 30 DE NOVIEMBRE 2019</t>
  </si>
  <si>
    <t>RG3</t>
  </si>
  <si>
    <t>001-001-000029865</t>
  </si>
  <si>
    <t>001-001-000029867</t>
  </si>
  <si>
    <t xml:space="preserve">ESCUELA SUPERIOR POLITECNICA DEL LITORAL ESPOL              </t>
  </si>
  <si>
    <t xml:space="preserve"> 960002780001  </t>
  </si>
  <si>
    <t>SERVICIO GUARDIANIA DEL 28 DICIEMBRE 2019 AL 27 ENERO 2020</t>
  </si>
  <si>
    <t>001-001-000029878</t>
  </si>
  <si>
    <t xml:space="preserve">AUTORIDAD PORTUARIA DE GUAYAQUIL                            </t>
  </si>
  <si>
    <t xml:space="preserve"> 968511110001  </t>
  </si>
  <si>
    <t>SERVICIO DEL 28 OCTUBRE 2019 AL 15 DE ENERO 2020</t>
  </si>
  <si>
    <t>TOTAL 1</t>
  </si>
  <si>
    <t>Saldo SG Auditoría</t>
  </si>
  <si>
    <t>AUCAS 2019</t>
  </si>
  <si>
    <t>Facturación 2020  por planillas aprobadas</t>
  </si>
  <si>
    <t>Reconocimiento de Ingresos 2020</t>
  </si>
  <si>
    <t>ANALISIS CUENTA 41010199 VENTAS DE SERVICIOS NO FACTURADOS</t>
  </si>
  <si>
    <t>DEL 01 DE ENERO AL 31 DE DICIEMBRE 2020</t>
  </si>
  <si>
    <t xml:space="preserve">     COMPROBANTE          </t>
  </si>
  <si>
    <t xml:space="preserve">    FECHA     </t>
  </si>
  <si>
    <t xml:space="preserve">           RUC          </t>
  </si>
  <si>
    <t xml:space="preserve">        NOMBRE                        </t>
  </si>
  <si>
    <t xml:space="preserve">                                DESCRIPCION                                       </t>
  </si>
  <si>
    <t xml:space="preserve">     CREDITOS         </t>
  </si>
  <si>
    <t>L 002 00000023627 018</t>
  </si>
  <si>
    <t xml:space="preserve">NO FACT CNT REGION 1 DEL 27 AL 30  DE DICIEMBRE 2020               </t>
  </si>
  <si>
    <t>TOTAL CNT REGION 1</t>
  </si>
  <si>
    <t>L 002 00000023627 019</t>
  </si>
  <si>
    <t xml:space="preserve">NO FACT CNT REGION 2 DICIEMBRE 2020               </t>
  </si>
  <si>
    <t>L 002 00000023627 020</t>
  </si>
  <si>
    <t>TOTAL CNT REGION 2</t>
  </si>
  <si>
    <t>L 002 00000023291 023</t>
  </si>
  <si>
    <t xml:space="preserve">NO FACT CNT REGION 3 NOVIEMBRE 2020               </t>
  </si>
  <si>
    <t>L 002 00000023627 021</t>
  </si>
  <si>
    <t xml:space="preserve">NO FACT CNT REGION 3 DICIEMBRE 2020               </t>
  </si>
  <si>
    <t>TOTAL CNT REGION 3</t>
  </si>
  <si>
    <t>L 002 00000023627 022</t>
  </si>
  <si>
    <t xml:space="preserve">NO FACT CNT REGION 4 DICIEMBRE 2020               </t>
  </si>
  <si>
    <t>TOTAL CNT REGION 4</t>
  </si>
  <si>
    <t>L 002 00000023627 023</t>
  </si>
  <si>
    <t xml:space="preserve">NO FACT CNT REGION 5 DICIEMBRE 2020               </t>
  </si>
  <si>
    <t>TOTAL CNT REGION 5</t>
  </si>
  <si>
    <t>L 002 00000022598 025</t>
  </si>
  <si>
    <t xml:space="preserve">NO FACT CNT REGION 7 OCTUBRE 2020                 </t>
  </si>
  <si>
    <t>L 002 00000023291 026</t>
  </si>
  <si>
    <t xml:space="preserve">NO FACT CNT REGION 7 NOVIEMBRE 2020               </t>
  </si>
  <si>
    <t>L 002 00000023627 024</t>
  </si>
  <si>
    <t xml:space="preserve">NO FACT CNT REGION 7 DICIEMBRE 2020               </t>
  </si>
  <si>
    <t>TOTAL CNT REGION 7</t>
  </si>
  <si>
    <t>L 002 00000022598 027</t>
  </si>
  <si>
    <t xml:space="preserve">NO FACT CNEL OCTUBRE 2020                         </t>
  </si>
  <si>
    <t>L 002 00000023291 028</t>
  </si>
  <si>
    <t xml:space="preserve">NO FACT CNEL NOVIEMBRE 2020                       </t>
  </si>
  <si>
    <t>L 002 00000023627 025</t>
  </si>
  <si>
    <t xml:space="preserve">NO FACT CNEL DICIEMBRE 2020                       </t>
  </si>
  <si>
    <t>TOTAL CNEL</t>
  </si>
  <si>
    <t>L 002 00000023627 026</t>
  </si>
  <si>
    <t xml:space="preserve">NO FACT CELEC DICIEMBRE 2020                      </t>
  </si>
  <si>
    <t>TOTAL CELEC</t>
  </si>
  <si>
    <t>L 002 00000023627 028</t>
  </si>
  <si>
    <t xml:space="preserve">NO FACT EDIFICIO COFIN DICIEMBRE 2020             </t>
  </si>
  <si>
    <t>TOTAL EDIFICIO COFIN</t>
  </si>
  <si>
    <t>L 002 00000023627 029</t>
  </si>
  <si>
    <t xml:space="preserve">NO FACT CLUB TENIS BUENA VISTA DICIEMBRE 2020     </t>
  </si>
  <si>
    <t>TOTAL CLUB TENIS BUENA VISTA</t>
  </si>
  <si>
    <t>L 002 00000023627 030</t>
  </si>
  <si>
    <t xml:space="preserve">NO FACT CABEZAS GERSON DICIEMBRE 2020             </t>
  </si>
  <si>
    <t>TOTAL CABEZAS GERSON</t>
  </si>
  <si>
    <t>L 002 00000023627 031</t>
  </si>
  <si>
    <t xml:space="preserve">NO FACT C O C SOCIEDAD DICIEMBRE 2020             </t>
  </si>
  <si>
    <t>TOTAL C O C SOCIEDAD</t>
  </si>
  <si>
    <t>L 002 00000020057 041</t>
  </si>
  <si>
    <t xml:space="preserve">NO FACT DRILLING TECNOLOGIES 60% SERV ENE 2020    </t>
  </si>
  <si>
    <t>L 002 00000020452 041</t>
  </si>
  <si>
    <t xml:space="preserve">NO FACT FEBRERO 60% SERVICIO FEBRERO 2020   DRILLING      </t>
  </si>
  <si>
    <t>L 002 00000020731 043</t>
  </si>
  <si>
    <t xml:space="preserve">NO FACT DRILLING TECNOLOGIES MARZO2020            </t>
  </si>
  <si>
    <t>L 002 00000021082 041</t>
  </si>
  <si>
    <t>NO FACT DRILLING TECNOLOGIES 01 AL 15 DE ABRIL 202</t>
  </si>
  <si>
    <t>TOTAL DRILLING TECNOLOGIES</t>
  </si>
  <si>
    <t>L 002 00000023627 032</t>
  </si>
  <si>
    <t xml:space="preserve">NO FACT DATU DELI DICIEMBRE 2020                  </t>
  </si>
  <si>
    <t>TOTAL DATU DELI</t>
  </si>
  <si>
    <t>L 002 00000023627 027</t>
  </si>
  <si>
    <t xml:space="preserve">NO FACT SEGUROS SUCRE DICIEMBRE 2020              </t>
  </si>
  <si>
    <t>TOTAL SEGUROS SUCRE</t>
  </si>
  <si>
    <t>L 002 00000023627 033</t>
  </si>
  <si>
    <t xml:space="preserve">NO FACT TEXTICOM CIA. LTDA. DICIEMBRE 2020        </t>
  </si>
  <si>
    <t>TOTAL  TEXTICOM</t>
  </si>
  <si>
    <t>L 002 00000023627 034</t>
  </si>
  <si>
    <t xml:space="preserve">NO FACT MANUEL FLORES SOTOMAYOR DIC 2020          </t>
  </si>
  <si>
    <t>TOTAL GENERAL</t>
  </si>
  <si>
    <t>ELABORADO POR</t>
  </si>
  <si>
    <t>REVISADO POR</t>
  </si>
  <si>
    <t>APROBADO POR</t>
  </si>
  <si>
    <t>Siigo - SERVICIOS DE SEGURIDAD ARMILED CIA. LTDA.</t>
  </si>
  <si>
    <t>ENE/28/2020</t>
  </si>
  <si>
    <t>MOVIMIENTO CUENTAS - GENERAL</t>
  </si>
  <si>
    <t>De: ENE  1/2020 A: DIC 31/2020</t>
  </si>
  <si>
    <t>Procesado en: 2021/01/28  16:19:29:64</t>
  </si>
  <si>
    <t xml:space="preserve">SALDO INICIAL    </t>
  </si>
  <si>
    <t xml:space="preserve">BASE            </t>
  </si>
  <si>
    <t xml:space="preserve">OBSERVACION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</si>
  <si>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21020102   PASIVO POR IMPUESTO A LA RENTA DIFERIDO           </t>
  </si>
  <si>
    <t xml:space="preserve">21020102   </t>
  </si>
  <si>
    <t xml:space="preserve">PASIVO POR IMPUESTO A LA RENTA DIFERIDO           </t>
  </si>
  <si>
    <t>L 002 00000023631 001</t>
  </si>
  <si>
    <t xml:space="preserve">REV FACT CNT R1 DIC2019 SERV 01 AL 31 DIC 2019    </t>
  </si>
  <si>
    <t xml:space="preserve">                                                                                     </t>
  </si>
  <si>
    <t xml:space="preserve">                </t>
  </si>
  <si>
    <t xml:space="preserve">        </t>
  </si>
  <si>
    <t>L 002 00000023631 002</t>
  </si>
  <si>
    <t xml:space="preserve">REV FACT CNT R2DIC2019 SERV DEL 01 AL 31 DIC 2019 </t>
  </si>
  <si>
    <t>L 002 00000023631 003</t>
  </si>
  <si>
    <t xml:space="preserve">REV FACT CNT R2 DIC2019 SERV MONIT 01 AL 31 DIC   </t>
  </si>
  <si>
    <t>L 002 00000023631 004</t>
  </si>
  <si>
    <t xml:space="preserve">REV FACT CNT R2 DIC2019 SERVICIO MONITOREO        </t>
  </si>
  <si>
    <t>L 002 00000023631 005</t>
  </si>
  <si>
    <t xml:space="preserve">REV FACT CNT R2 DIC2019 SERVICIO DE MONITOREO     </t>
  </si>
  <si>
    <t>L 002 00000023631 006</t>
  </si>
  <si>
    <t>REV FACT CNT R4 DIC2019 SERVICIO 01 AL 31 DIC 2019</t>
  </si>
  <si>
    <t>L 002 00000023631 007</t>
  </si>
  <si>
    <t xml:space="preserve">REV FACT CNT R4 DIC2019 SERVICIO MONIT 01 AL 31   </t>
  </si>
  <si>
    <t>L 002 00000023631 008</t>
  </si>
  <si>
    <t xml:space="preserve">REV FACTCNT R5 DIC2019 SERV 01 AL 31 DIC 2019     </t>
  </si>
  <si>
    <t>L 002 00000023631 009</t>
  </si>
  <si>
    <t xml:space="preserve">REV FACTCNT R5 DIC2019 SERV MONIT 01 AL 31 DIC    </t>
  </si>
  <si>
    <t>L 002 00000023631 010</t>
  </si>
  <si>
    <t xml:space="preserve">REV FACT CNEL DIC2019 SERV 01 AL 31 DE DIC 2019   </t>
  </si>
  <si>
    <t>L 002 00000023631 011</t>
  </si>
  <si>
    <t xml:space="preserve">REV FACT PETROAMA DIC2019 SERV 01 AL 31 DIC 2019  </t>
  </si>
  <si>
    <t>L 002 00000023631 012</t>
  </si>
  <si>
    <t xml:space="preserve">REV FT CNT REGION 3 NOVIEMBRE 2019                </t>
  </si>
  <si>
    <t>L 002 00000023631 013</t>
  </si>
  <si>
    <t xml:space="preserve">REV FT CNT REGION 3 DICIEMBRE 2019                </t>
  </si>
  <si>
    <t>L 002 00000023631 014</t>
  </si>
  <si>
    <t xml:space="preserve">REV FT AUTORIDAD PORTUARIA NOVIEMBRE 2019         </t>
  </si>
  <si>
    <t>L 002 00000023631 015</t>
  </si>
  <si>
    <t xml:space="preserve">REV FT AUTORIDAD PORTUARIA DICIEMBRE 2019         </t>
  </si>
  <si>
    <t>L 002 00000023631 016</t>
  </si>
  <si>
    <t>L 002 00000023631 017</t>
  </si>
  <si>
    <t xml:space="preserve">REV FT ESPOL DICIEMBRE 2019                       </t>
  </si>
  <si>
    <t>L 002 00000023631 018</t>
  </si>
  <si>
    <t xml:space="preserve">REV FT CNT REGION 4 CONVENIO ABRIL 2019           </t>
  </si>
  <si>
    <t>L 002 00000023631 019</t>
  </si>
  <si>
    <t xml:space="preserve">REV FT CNT REGION 4 CONVENIO MAYO 2019            </t>
  </si>
  <si>
    <t>L 002 00000023631 020</t>
  </si>
  <si>
    <t xml:space="preserve">REV FT CNT REGION 4 CONVENIO JUNIO 2019           </t>
  </si>
  <si>
    <t>L 002 00000023631 021</t>
  </si>
  <si>
    <t xml:space="preserve">REV FT CNT REGION 4 CONVENIO JULIO 2019           </t>
  </si>
  <si>
    <t>L 002 00000023631 022</t>
  </si>
  <si>
    <t xml:space="preserve">REV FT CNT REGION 7 JUNIO AÑO 2019                </t>
  </si>
  <si>
    <t>L 002 00000023631 023</t>
  </si>
  <si>
    <t xml:space="preserve">REV FT CNT REGION 7 JULIO AÑO 2019                </t>
  </si>
  <si>
    <t>L 002 00000023631 024</t>
  </si>
  <si>
    <t xml:space="preserve">REV FT CNT REGION 7 AGOSTO AÑO 2019               </t>
  </si>
  <si>
    <t>L 002 00000023631 025</t>
  </si>
  <si>
    <t xml:space="preserve">REV FT CNT REGION 7 SEPTIEMBRE AÑO 2019           </t>
  </si>
  <si>
    <t>L 002 00000023631 026</t>
  </si>
  <si>
    <t xml:space="preserve">REV FT CNT REGION 7 OCTUBRE AÑO 2019              </t>
  </si>
  <si>
    <t>L 002 00000023631 027</t>
  </si>
  <si>
    <t xml:space="preserve">REV FT CNT REGION 7 NOVIEMBRE AÑO 2019            </t>
  </si>
  <si>
    <t>L 002 00000023631 028</t>
  </si>
  <si>
    <t xml:space="preserve">REV FT CNT REGION 7 DICIEMBRE AÑO 2019            </t>
  </si>
  <si>
    <t>L 002 00000023631 029</t>
  </si>
  <si>
    <t xml:space="preserve">REV FT CNT REGION 3 OCTUBRE 2018                  </t>
  </si>
  <si>
    <t>L 002 00000023631 030</t>
  </si>
  <si>
    <t xml:space="preserve">REV FT CNT REGION 3 NOVIEMBRE 2018                </t>
  </si>
  <si>
    <t>L 002 00000023631 031</t>
  </si>
  <si>
    <t xml:space="preserve">REV FT CNT REGION 3 DICIEMBRE 2018                </t>
  </si>
  <si>
    <t>L 002 00000023631 032</t>
  </si>
  <si>
    <t xml:space="preserve">REV FT CNT REGION 3 ENERO 2018                    </t>
  </si>
  <si>
    <t>L 002 00000023631 033</t>
  </si>
  <si>
    <t xml:space="preserve">REV FACT COFIN DIC2019 SERV 01 AL 31 DIC 2019     </t>
  </si>
  <si>
    <t>L 002 00000023631 034</t>
  </si>
  <si>
    <t>REV FACT CLUB TENIS DIC2019 SERV 01 AL 31 DIC 2019</t>
  </si>
  <si>
    <t>L 002 00000023631 035</t>
  </si>
  <si>
    <t xml:space="preserve">REV FACT COC SOC DIC2019 50% SERV 01 AL 31 DIC    </t>
  </si>
  <si>
    <t>L 002 00000023631 036</t>
  </si>
  <si>
    <t xml:space="preserve">REV FACT PETROKEM DIC2019 40% SERV 01 AL 31 DIC   </t>
  </si>
  <si>
    <t>L 002 00000023631 037</t>
  </si>
  <si>
    <t xml:space="preserve">REV FACT DATU DELI DIC2019 SERV 01 AL 31 DIC 2019 </t>
  </si>
  <si>
    <t>L 002 00000023631 038</t>
  </si>
  <si>
    <t>REV FACT DRILLING DIC2019 SERV 01 AL 31 DE DIC 201</t>
  </si>
  <si>
    <t>L 002 00000023631 039</t>
  </si>
  <si>
    <t xml:space="preserve">REV FACT CABEZAS DIC2019 50% SERV 01 AL 31 DIC    </t>
  </si>
  <si>
    <t>L 002 00000023631 105</t>
  </si>
  <si>
    <t xml:space="preserve">PAS X IMP DIFERIDO  CNT REGION 1 DICIEMBRE 2020   </t>
  </si>
  <si>
    <t>L 002 00000023631 106</t>
  </si>
  <si>
    <t xml:space="preserve">PAS X IMP DIFERIDO  CNT REGION 2 DICIEMBRE 2020   </t>
  </si>
  <si>
    <t>L 002 00000023631 107</t>
  </si>
  <si>
    <t>L 002 00000023631 108</t>
  </si>
  <si>
    <t xml:space="preserve">PAS X IMP DIFERIDO  CNT REGION 3 NOVIEMBRE 2020   </t>
  </si>
  <si>
    <t>L 002 00000023631 109</t>
  </si>
  <si>
    <t xml:space="preserve">PAS X IMP DIFERIDO  CNT REGION 3 DICIEMBRE 2020   </t>
  </si>
  <si>
    <t>L 002 00000023631 110</t>
  </si>
  <si>
    <t xml:space="preserve">PAS X IMP DIFERIDO  CNT REGION 4 DICIEMBRE 2020   </t>
  </si>
  <si>
    <t>L 002 00000023631 111</t>
  </si>
  <si>
    <t xml:space="preserve">PAS X IMP DIFERIDO  CNT REGION 5 DICIEMBRE 2020   </t>
  </si>
  <si>
    <t>L 002 00000023631 112</t>
  </si>
  <si>
    <t xml:space="preserve">PAS X IMP DIFERIDO  CNT REGION 7 OCTUBRE 2020     </t>
  </si>
  <si>
    <t>L 002 00000023631 113</t>
  </si>
  <si>
    <t xml:space="preserve">PAS X IMP DIFERIDO  CNT REGION 7 NOVIEMBRE 2020   </t>
  </si>
  <si>
    <t>L 002 00000023631 114</t>
  </si>
  <si>
    <t xml:space="preserve">PAS X IMP DIFERIDO  CNT REGION 7 DICIEMBRE 2020   </t>
  </si>
  <si>
    <t>L 002 00000023631 115</t>
  </si>
  <si>
    <t xml:space="preserve">PAS X IMP DIFERIDO  CNEL OCTUBRE 2020             </t>
  </si>
  <si>
    <t>L 002 00000023631 116</t>
  </si>
  <si>
    <t xml:space="preserve">PAS X IMP DIFERIDO  CNEL NOVIEMBRE 2020           </t>
  </si>
  <si>
    <t>L 002 00000023631 117</t>
  </si>
  <si>
    <t xml:space="preserve">PAS X IMP DIFERIDO  CNEL DICIEMBRE 2020           </t>
  </si>
  <si>
    <t>L 002 00000023631 118</t>
  </si>
  <si>
    <t xml:space="preserve">PAS X IMP DIFERIDO  CELEC DICIEMBRE 2020          </t>
  </si>
  <si>
    <t>L 002 00000023631 119</t>
  </si>
  <si>
    <t xml:space="preserve">PAS X IMP DIFERIDO  SEG SUCRE DICIEMBRE 2020      </t>
  </si>
  <si>
    <t>L 002 00000023631 120</t>
  </si>
  <si>
    <t xml:space="preserve">PAS X IMP DIFERIDO  EDIFICIO COFIN DICIEMBRE 2020 </t>
  </si>
  <si>
    <t>L 002 00000023631 121</t>
  </si>
  <si>
    <t xml:space="preserve">PAS X IMP DIFERIDO  CLUB TENIS DIC 2020           </t>
  </si>
  <si>
    <t>L 002 00000023631 122</t>
  </si>
  <si>
    <t xml:space="preserve">PAS X IMP DIFERIDO  CABEZAS GERSON DIC 2020       </t>
  </si>
  <si>
    <t>L 002 00000023631 123</t>
  </si>
  <si>
    <t xml:space="preserve">PAS X IMP DIFERIDO  C O C SOCIEDAD DICIEMBRE 2020 </t>
  </si>
  <si>
    <t>L 002 00000023631 124</t>
  </si>
  <si>
    <t xml:space="preserve">PAS X IMP DIFERIDO  SERV DRILLING TEC ENERO 2020  </t>
  </si>
  <si>
    <t>L 002 00000023631 125</t>
  </si>
  <si>
    <t xml:space="preserve">PAS X IMP DIFERIDO  SERV DRILLING TEC FEB 2020    </t>
  </si>
  <si>
    <t>L 002 00000023631 126</t>
  </si>
  <si>
    <t xml:space="preserve">PAS X IMP DIFERIDO  SERV DRILLING TEC MARZO 2020  </t>
  </si>
  <si>
    <t>L 002 00000023631 127</t>
  </si>
  <si>
    <t xml:space="preserve">PAS X IMP DIFERIDO  SERV DRILLING TEC ABRIL 2020  </t>
  </si>
  <si>
    <t>L 002 00000023631 128</t>
  </si>
  <si>
    <t xml:space="preserve">PAS X IMP DIFERIDO  DATU DELI DICIEMBRE 2020      </t>
  </si>
  <si>
    <t>L 002 00000023631 129</t>
  </si>
  <si>
    <t xml:space="preserve">PAS X IMP DIFERIDO  TEXTICOM  DICIEMBRE 2020      </t>
  </si>
  <si>
    <t>L 002 00000023631 130</t>
  </si>
  <si>
    <t xml:space="preserve">PAS X IMP DIFERIDO  MANUEL FLORES S DIC 2020      </t>
  </si>
  <si>
    <t xml:space="preserve">Total 21020102   PASIVO POR IMPUESTO A LA RENTA DIFERIDO           </t>
  </si>
  <si>
    <t>Total general</t>
  </si>
  <si>
    <t>Facturación 2021</t>
  </si>
  <si>
    <t>REPORTE DE FACTURAS DE ENERO Y FEBRERO 2021</t>
  </si>
  <si>
    <t>SUBTOTAL</t>
  </si>
  <si>
    <t xml:space="preserve">IVA              </t>
  </si>
  <si>
    <t xml:space="preserve">TOTAL            </t>
  </si>
  <si>
    <t>SERVICIO DEL 01 AL 31 DE DICIEMBRE DE 2020</t>
  </si>
  <si>
    <t xml:space="preserve">TEXTICOM CIA LTDA                                           </t>
  </si>
  <si>
    <t xml:space="preserve">1791140877001  </t>
  </si>
  <si>
    <t xml:space="preserve">SEGUROS SUCRE S A                                           </t>
  </si>
  <si>
    <t xml:space="preserve"> 990064474001  </t>
  </si>
  <si>
    <t>SERVICIO DE MONITOREO DE DICIEMBRE 2020</t>
  </si>
  <si>
    <t xml:space="preserve">CELEC EP                                                    </t>
  </si>
  <si>
    <t xml:space="preserve">1768152800001  </t>
  </si>
  <si>
    <t>SERVICIO DEL 01 AL 30 DENOVIEMBRE 2020</t>
  </si>
  <si>
    <t>SERVICIO DEL 01 AL 31 DE OCTUBRE DE 2020</t>
  </si>
  <si>
    <t>SERVICIO DEL 01 AL 30 DE NOVIEMBRE DE 2020</t>
  </si>
  <si>
    <t>SERVICIO DEL 01 AL 31 DEDICIEMBRE DE 2020</t>
  </si>
  <si>
    <t>SERVICIO DEL01 AL 16 DE ENERO DE 2021</t>
  </si>
  <si>
    <t>SERVICIO DEL 01 AL 31 DE ENERO DE 2021</t>
  </si>
  <si>
    <t>SERVICIO DEL 01 AL 15 DE ENERO DE 2021</t>
  </si>
  <si>
    <t>SERVICIO DE ENERO 2021</t>
  </si>
  <si>
    <t xml:space="preserve">IRD INSTITUTO DE INVESTIGACION PARA EL DESARROLLO           </t>
  </si>
  <si>
    <t xml:space="preserve">1791965264001  </t>
  </si>
  <si>
    <t xml:space="preserve">FLORES SOTOMAYOR MANUEL GUILLERMO                           </t>
  </si>
  <si>
    <t xml:space="preserve"> 703967729001  </t>
  </si>
  <si>
    <t>SERVICIO DEL 18 AL 31 DE DICIEMBRE 2020</t>
  </si>
  <si>
    <t xml:space="preserve">SOCIEDAD FUNERARIA NACIONAL                                 </t>
  </si>
  <si>
    <t xml:space="preserve">1790050912001  </t>
  </si>
  <si>
    <t>SERVICIO DEL 01 AL 04 DE ENERO 2021</t>
  </si>
  <si>
    <t>SERVICIO DEL 05 AL 31 DE ENERO DE 2021</t>
  </si>
  <si>
    <t>SERVICIO DE MONITOREO DE ENERO 2021</t>
  </si>
  <si>
    <t>SERVICIO DEL 01 AL 24 DE ENERO DE 2021</t>
  </si>
  <si>
    <t>SERVICIO DEL 17 AL 31 D ENERO DE 2021</t>
  </si>
  <si>
    <t>Servicios que no se van a facturar</t>
  </si>
  <si>
    <t>Saldo final 2020</t>
  </si>
  <si>
    <t>CLIENTES NO FACTURADOS AL 31 DE DICIEMBRE DE 2020</t>
  </si>
  <si>
    <t>VALORES PENDIENTES DE FACTURAR AL        31-12-2020</t>
  </si>
  <si>
    <t>ESTE VALOR SI SE VA A FACTURAR CUANDO TERMINEN DE REVISAR LA INFORMACIÓN ENVIADA EL INTERVENTOR y DEFINAN EL CONVENIO DE PAGO</t>
  </si>
  <si>
    <t>Total FERROCARRILES DEL ECUADOR</t>
  </si>
  <si>
    <t>MINISTERIO DE TRANSPORTE</t>
  </si>
  <si>
    <t>SERVICIO MARZO 2018</t>
  </si>
  <si>
    <t>ESTE VALOR NO SE VA A PODER FACTURAR PORQUE HUBO UN ROBO Y ESTABA EN INVESTIGACIONES Y EL ADMINISTRADOR NO TENIA LA APROBACIÓN DE SOLICITAR LAS FACTURA</t>
  </si>
  <si>
    <t>SERVICIO ABRIL 2018</t>
  </si>
  <si>
    <t>Total MINISTERIO DE TRANSPORTE</t>
  </si>
  <si>
    <t>SERVICIO ENERO 2020</t>
  </si>
  <si>
    <t>ESTE VALOR SI SE VA A FACTURAR CON DEFINICIENDO DEL CLIENTE</t>
  </si>
  <si>
    <t>FEBRERO</t>
  </si>
  <si>
    <t>SERVICIO FEBRERO  2020</t>
  </si>
  <si>
    <t>MARZO</t>
  </si>
  <si>
    <t>SERVICIO MARZO 2020</t>
  </si>
  <si>
    <t>SERVICIO DEL 01 AL 15 ABRIL 2020</t>
  </si>
  <si>
    <t>Total SERVICIO DRILLING TECNOLOGIES</t>
  </si>
  <si>
    <t>SOCIEDAD DEPORTIVA AUCAS</t>
  </si>
  <si>
    <t>SERVICIO DICIEMBRE 2016</t>
  </si>
  <si>
    <t>POR FAVOR LA INFORMACIÓN DE ESTE CLIENTE CONVERSAR CON PAÚL CHERRES. GRACIAS</t>
  </si>
  <si>
    <t>SERVICIO ENERO 2017</t>
  </si>
  <si>
    <t>SERVICIO FEBRERO 2017</t>
  </si>
  <si>
    <t>SERVICIO MARZO 2017</t>
  </si>
  <si>
    <t>SERVICIOABRIL 2017</t>
  </si>
  <si>
    <t>SERVICIO MAYO 2017</t>
  </si>
  <si>
    <t>SERVICIO JUNIO 2017</t>
  </si>
  <si>
    <t>SERVICIO JULIO 2017</t>
  </si>
  <si>
    <t>SERVICIO AGOSTO 2017</t>
  </si>
  <si>
    <t>SERVICIO SEPTIEMBRE 2017</t>
  </si>
  <si>
    <t>SERVICIO OCTUBRE 2017</t>
  </si>
  <si>
    <t>SERVICIO NOVIEMBRE 2017</t>
  </si>
  <si>
    <t>SERVICIO DICIEMBRE 2017</t>
  </si>
  <si>
    <t>SERVICIO ENERO 2018</t>
  </si>
  <si>
    <t>SERVICIO FEBRERO 2018</t>
  </si>
  <si>
    <t>SERVICIO MAYO 2018</t>
  </si>
  <si>
    <t>SERVICIO JUNIO 2018</t>
  </si>
  <si>
    <t>SERVICIO JULIO 2018</t>
  </si>
  <si>
    <t>SERVICIO AGOSTO 2018</t>
  </si>
  <si>
    <t>SERVICIO ENERO 2019</t>
  </si>
  <si>
    <t>SERVICIO FEBRERO 2019</t>
  </si>
  <si>
    <t>SERVICIO MARZO 2019</t>
  </si>
  <si>
    <t>Total SOCIEDAD DEPORTIVA AUCAS</t>
  </si>
  <si>
    <t>Saldo SG Cía</t>
  </si>
  <si>
    <t>Saldo 2019</t>
  </si>
  <si>
    <t>CLIENTES NO FACTURADOS AL 31 DE DICIEMBRE DE 2021</t>
  </si>
  <si>
    <t>VALORES PENDIENTES DE FACTURAR AL       31-12-2021</t>
  </si>
  <si>
    <t>SERVICIO GUARDIANIA AGOSTO 2021</t>
  </si>
  <si>
    <t>SERVICIO GUARDIANIA SEPTIEMBRE 2021</t>
  </si>
  <si>
    <t>SERVICIO GUARDIANIA OCTUBRE 2021</t>
  </si>
  <si>
    <t>SERVICIO GUARDIANIA NOVIEMBRE 2021</t>
  </si>
  <si>
    <t>SERVICIO GUARDIANIA DICIEMBRE 2021</t>
  </si>
  <si>
    <t>Total CNT REGION 1</t>
  </si>
  <si>
    <t>Total CNT REGION 2</t>
  </si>
  <si>
    <t>Total CNT REGION 4</t>
  </si>
  <si>
    <t>SERVICIO GUARDIANIA ABRIL 2021</t>
  </si>
  <si>
    <t>SERVICIO GUARDIANIA MAYO 2021</t>
  </si>
  <si>
    <t>SERVICIO GUARDIANIA JUNIO 2021</t>
  </si>
  <si>
    <t>SERVICIO GUARDIANIA JULIO 2021</t>
  </si>
  <si>
    <t>SERVICIO GUARDIANIA DEL 01 AL 24 DE AGOSTO 2021</t>
  </si>
  <si>
    <t>SERVICIO GUIARDIANIADICIEMBRE 2021</t>
  </si>
  <si>
    <t>Total CNT REGION 5</t>
  </si>
  <si>
    <t>Total CNT REGION 7</t>
  </si>
  <si>
    <t>Total CNEL</t>
  </si>
  <si>
    <t>CELEC</t>
  </si>
  <si>
    <t>Total CELEC</t>
  </si>
  <si>
    <t>Total ESPOL</t>
  </si>
  <si>
    <t>Total EDIFICIO COFIN</t>
  </si>
  <si>
    <t>Total CLUB TENIS BUENA VISTA</t>
  </si>
  <si>
    <t>Total CABEZAS GERSON</t>
  </si>
  <si>
    <t>Total C O C SOCIEDAD</t>
  </si>
  <si>
    <t>Total DATU DELI</t>
  </si>
  <si>
    <t>TEXTICOM CIA. LTDA.</t>
  </si>
  <si>
    <t>Total TEXTICOM CIA. LTDA.</t>
  </si>
  <si>
    <t>SEGUROS SUCRE</t>
  </si>
  <si>
    <t>Total SEGUROS SUCRE</t>
  </si>
  <si>
    <t>BELUMA</t>
  </si>
  <si>
    <t>Total BELUMA</t>
  </si>
  <si>
    <t>Facturación 2021  por planillas aprobadas</t>
  </si>
  <si>
    <t>Saldo final 2021</t>
  </si>
  <si>
    <t xml:space="preserve">52021406 02GASTO IMPUESTO A LA RENTA DIFERIDO                </t>
  </si>
  <si>
    <t>L 002 00000028017 038</t>
  </si>
  <si>
    <t xml:space="preserve">                              </t>
  </si>
  <si>
    <t xml:space="preserve">REV PAS IMP DIF  CNT REGION 2 DICIEMBRE 2020      </t>
  </si>
  <si>
    <t>L 002 00000028017 039</t>
  </si>
  <si>
    <t xml:space="preserve">REV PAS IMP DIF  CNT REGION 3 NOVIEMBRE 2020      </t>
  </si>
  <si>
    <t>L 002 00000028017 040</t>
  </si>
  <si>
    <t xml:space="preserve">REV PAS IMP DIF  CNT REGION 3 DICIEMBRE 2020      </t>
  </si>
  <si>
    <t>L 002 00000028017 041</t>
  </si>
  <si>
    <t xml:space="preserve">REV PAS IMP DIF  CNT REGION 4 DICIEMBRE 2020      </t>
  </si>
  <si>
    <t>L 002 00000028017 042</t>
  </si>
  <si>
    <t xml:space="preserve">REV PAS IMP DIF  CNT REGION 5 DICIEMBRE 2020      </t>
  </si>
  <si>
    <t>L 002 00000028017 043</t>
  </si>
  <si>
    <t xml:space="preserve">REV PAS IMP DIF  CNT REGION 7 OCTUBRE 2020        </t>
  </si>
  <si>
    <t>L 002 00000028017 044</t>
  </si>
  <si>
    <t xml:space="preserve">REV PAS IMP DIF  CNT REGION 7 NOVIEMBRE 2020      </t>
  </si>
  <si>
    <t>L 002 00000028017 045</t>
  </si>
  <si>
    <t xml:space="preserve">REV PAS IMP DIF  CNT REGION 7 DICIEMBRE 2020      </t>
  </si>
  <si>
    <t>L 002 00000028017 046</t>
  </si>
  <si>
    <t xml:space="preserve">REV PAS IMP DIF  CELEC EP DICIEMBRE 2020          </t>
  </si>
  <si>
    <t>L 002 00000028017 047</t>
  </si>
  <si>
    <t xml:space="preserve">REV PAS IMP DIF  EDIFICIO COFIN DICIEMBRE 2020    </t>
  </si>
  <si>
    <t>L 002 00000028017 048</t>
  </si>
  <si>
    <t xml:space="preserve">REV PAS IMP DIF  COC SOCIEDAD DICIEMBRE 2020      </t>
  </si>
  <si>
    <t>L 002 00000028017 049</t>
  </si>
  <si>
    <t xml:space="preserve">REV PAS IMP DIF  CABEZAS BERNHARDT DIC 2020       </t>
  </si>
  <si>
    <t>L 002 00000028017 050</t>
  </si>
  <si>
    <t xml:space="preserve">REV PAS IMP DIF  SEGUROS SUCRE DICIEMBRE 2020     </t>
  </si>
  <si>
    <t>L 002 00000028017 051</t>
  </si>
  <si>
    <t xml:space="preserve">REV PAS IMP DIF  CLUB DE TENIS BUENA DIC 2020     </t>
  </si>
  <si>
    <t>L 002 00000028017 052</t>
  </si>
  <si>
    <t xml:space="preserve">REV PAS IMP DIF  DATU DELI GOURMET DIC 2020       </t>
  </si>
  <si>
    <t>L 002 00000028017 053</t>
  </si>
  <si>
    <t xml:space="preserve">REV PAS IMP DIF  TEXTICOM  DICIEMBRE 2020         </t>
  </si>
  <si>
    <t>L 002 00000028017 054</t>
  </si>
  <si>
    <t xml:space="preserve">REV PAS IMP DIF  MANUEL FLORES DIC 2020           </t>
  </si>
  <si>
    <t>L 002 00000028017 055</t>
  </si>
  <si>
    <t xml:space="preserve">REV PAS IMP DIF  CNEL OCTUBRE 2020                </t>
  </si>
  <si>
    <t>L 002 00000028017 056</t>
  </si>
  <si>
    <t xml:space="preserve">REV PAS IMP DIF  CNEL NOVIEMBRE 2020              </t>
  </si>
  <si>
    <t>L 002 00000028017 057</t>
  </si>
  <si>
    <t xml:space="preserve">REV PAS IMP DIF  CNEL DICIEMBRE 2020              </t>
  </si>
  <si>
    <t>L 002 00000028017 058</t>
  </si>
  <si>
    <t xml:space="preserve">REV PAS IMP DIF  FEEP MAYO 2019                   </t>
  </si>
  <si>
    <t>L 002 00000028017 059</t>
  </si>
  <si>
    <t xml:space="preserve">REV PAS IMP DIF  FEEP JUNIO 2019                  </t>
  </si>
  <si>
    <t>L 002 00000028017 060</t>
  </si>
  <si>
    <t xml:space="preserve">REV PAS IMP DIF  FEEP JULIO 2019                  </t>
  </si>
  <si>
    <t>L 002 00000028017 061</t>
  </si>
  <si>
    <t xml:space="preserve">REV PAS IMP DIF  FEEP SEPTIEMBRE 2019             </t>
  </si>
  <si>
    <t>L 002 00000028017 062</t>
  </si>
  <si>
    <t xml:space="preserve">REV PAS IMP DIF  FEEP AGOSTO 2019                 </t>
  </si>
  <si>
    <t>L 002 00000028017 063</t>
  </si>
  <si>
    <t xml:space="preserve">REV PAS IMP DIF  FEEP OCTUBRE 2019                </t>
  </si>
  <si>
    <t>L 002 00000028017 064</t>
  </si>
  <si>
    <t xml:space="preserve">REV PAS IMP DIF  FEEP NOVIEMBRE 2019              </t>
  </si>
  <si>
    <t>L 002 00000028017 065</t>
  </si>
  <si>
    <t xml:space="preserve">REV PAS IMP DIF  CNT RG1 DICIEMBRE 2020           </t>
  </si>
  <si>
    <t>L 002 00000028017 066</t>
  </si>
  <si>
    <t xml:space="preserve">REV PAS IMP DIF  DRILLING TECNOLOGIES ENE 2020    </t>
  </si>
  <si>
    <t>L 002 00000028017 067</t>
  </si>
  <si>
    <t xml:space="preserve">REV PAS IMP DIF  DRILLING TECNOLOGIES FEB 2020    </t>
  </si>
  <si>
    <t>L 002 00000028017 068</t>
  </si>
  <si>
    <t xml:space="preserve">REV PAS IMP DIF  DRILLING TECNOLOGIES MAR 2020    </t>
  </si>
  <si>
    <t>L 002 00000028017 069</t>
  </si>
  <si>
    <t xml:space="preserve">REV PAS IMP DIF  DRILLING TECNOL DIAS ABR 2020    </t>
  </si>
  <si>
    <t>L 002 00000028017 070</t>
  </si>
  <si>
    <t>L 002 00000028017 071</t>
  </si>
  <si>
    <t>L 002 00000028017 072</t>
  </si>
  <si>
    <t>L 002 00000028017 073</t>
  </si>
  <si>
    <t>L 002 00000028017 074</t>
  </si>
  <si>
    <t xml:space="preserve">AJ REV FT AÑOS ANTERIORES PID                     </t>
  </si>
  <si>
    <t>L 002 00000028018 001</t>
  </si>
  <si>
    <t xml:space="preserve">PAS IMP DIF CNT REGION 1 AGOSTO 2021              </t>
  </si>
  <si>
    <t>L 002 00000028018 002</t>
  </si>
  <si>
    <t xml:space="preserve">PAS IMP DIF CNT REGION 1 SEPTIEMBRE 2021          </t>
  </si>
  <si>
    <t>L 002 00000028018 003</t>
  </si>
  <si>
    <t xml:space="preserve">PAS IMP DIF CNT REGION 1 OCTUBRE 2021             </t>
  </si>
  <si>
    <t>L 002 00000028018 004</t>
  </si>
  <si>
    <t xml:space="preserve">PAS IMP DIF CNT REGION 1 NOVIEMBRE 2021           </t>
  </si>
  <si>
    <t>L 002 00000028018 005</t>
  </si>
  <si>
    <t xml:space="preserve">PAS IMP DIF CNT REGION 1 DICIEMBRE 2021           </t>
  </si>
  <si>
    <t>L 002 00000028018 006</t>
  </si>
  <si>
    <t xml:space="preserve">PAS IMP DIF CNT REGION 2 DICIEMBRE 2021           </t>
  </si>
  <si>
    <t>L 002 00000028018 007</t>
  </si>
  <si>
    <t xml:space="preserve">PAS IMP DIF CNT REGION 4 AGOSTO 2021              </t>
  </si>
  <si>
    <t>L 002 00000028018 008</t>
  </si>
  <si>
    <t xml:space="preserve">PAS IMP DIF CNT REGION 4 SEPTIEMBRE 2021          </t>
  </si>
  <si>
    <t>L 002 00000028018 009</t>
  </si>
  <si>
    <t xml:space="preserve">PAS IMP DIF CNT REGION 4 OCTUBRE 2021             </t>
  </si>
  <si>
    <t>L 002 00000028018 010</t>
  </si>
  <si>
    <t xml:space="preserve">PAS IMP DIF CNT REGION 4 NOVIEMBRE 2021           </t>
  </si>
  <si>
    <t>L 002 00000028018 011</t>
  </si>
  <si>
    <t xml:space="preserve">PAS IMP DIF CNT REGION 4 DICIEMBRE 2021           </t>
  </si>
  <si>
    <t>L 002 00000028018 012</t>
  </si>
  <si>
    <t xml:space="preserve">PAS IMP DIF CNT REGION 5 ABRIL 2021               </t>
  </si>
  <si>
    <t>L 002 00000028018 013</t>
  </si>
  <si>
    <t xml:space="preserve">PAS IMP DIF CNT REGION 5 MAYO 2021                </t>
  </si>
  <si>
    <t>L 002 00000028018 014</t>
  </si>
  <si>
    <t xml:space="preserve">PAS IMP DIF CNT REGION 5 JUNIO 2021               </t>
  </si>
  <si>
    <t>L 002 00000028018 015</t>
  </si>
  <si>
    <t xml:space="preserve">PAS IMP DIF CNT REGION 5 JULIO 2021               </t>
  </si>
  <si>
    <t>L 002 00000028018 016</t>
  </si>
  <si>
    <t xml:space="preserve">PAS IMP DIF CNT REGION 5 AGOSTO 2021              </t>
  </si>
  <si>
    <t>L 002 00000028018 017</t>
  </si>
  <si>
    <t xml:space="preserve">PAS IMP DIF CNT REGION 5 DICIEMBRE 2021           </t>
  </si>
  <si>
    <t>L 002 00000028018 018</t>
  </si>
  <si>
    <t xml:space="preserve">PAS IMP DIF CNT REGION 7 JULIO 2021               </t>
  </si>
  <si>
    <t>L 002 00000028018 019</t>
  </si>
  <si>
    <t xml:space="preserve">PAS IMP DIF CNT REGION 7 AGOSTO 2021              </t>
  </si>
  <si>
    <t>L 002 00000028018 020</t>
  </si>
  <si>
    <t xml:space="preserve">PAS IMP DIF CNT REGION 7 SEPTIEMBRE 2021          </t>
  </si>
  <si>
    <t>L 002 00000028018 021</t>
  </si>
  <si>
    <t xml:space="preserve">PAS IMP DIF CNT REGION 7 OCTUBRE 2021             </t>
  </si>
  <si>
    <t>L 002 00000028018 022</t>
  </si>
  <si>
    <t xml:space="preserve">PAS IMP DIF CNT REGION 7 NOVIEMBRE 2021           </t>
  </si>
  <si>
    <t>L 002 00000028018 023</t>
  </si>
  <si>
    <t xml:space="preserve">PAS IMP DIF CNT REGION 7 DICIEMBRE 2021           </t>
  </si>
  <si>
    <t>L 002 00000028018 024</t>
  </si>
  <si>
    <t xml:space="preserve">PAS IMP DIF CNEL DICIEMBRE 2021                   </t>
  </si>
  <si>
    <t>L 002 00000028018 025</t>
  </si>
  <si>
    <t xml:space="preserve">PAS IMP DIF ESPOL NOVIEMBRE 2021                  </t>
  </si>
  <si>
    <t>L 002 00000028018 026</t>
  </si>
  <si>
    <t xml:space="preserve">PAS IMP DIF ESPOL DICIEMBRE 2021                  </t>
  </si>
  <si>
    <t>L 002 00000028018 027</t>
  </si>
  <si>
    <t>L 002 00000028018 028</t>
  </si>
  <si>
    <t xml:space="preserve">PAS IMP DIF CELEC NOVIEMBRE 2021                  </t>
  </si>
  <si>
    <t>L 002 00000028018 029</t>
  </si>
  <si>
    <t xml:space="preserve">PAS IMP DIF CELEC DICIEMBRE 2021                  </t>
  </si>
  <si>
    <t>L 002 00000028018 030</t>
  </si>
  <si>
    <t xml:space="preserve">PAS IMP DIF EDIFICIO COFIN DICIEMBRE 2021         </t>
  </si>
  <si>
    <t>L 002 00000028018 031</t>
  </si>
  <si>
    <t xml:space="preserve">PAS IMP DIF CLUB TENIS BUENA VISTA DICIEMBRE 2021 </t>
  </si>
  <si>
    <t>L 002 00000028018 032</t>
  </si>
  <si>
    <t xml:space="preserve">PAS IMP DIF CABEZAS GERSON DICIEMBRE 2021         </t>
  </si>
  <si>
    <t>L 002 00000028018 033</t>
  </si>
  <si>
    <t xml:space="preserve">PAS IMP DIF C O C SOCIEDAD DICIEMBRE 2021         </t>
  </si>
  <si>
    <t>L 002 00000028018 034</t>
  </si>
  <si>
    <t xml:space="preserve">PAS IMP DIF DATU DELI DICIEMBRE 2021              </t>
  </si>
  <si>
    <t>L 002 00000028018 035</t>
  </si>
  <si>
    <t xml:space="preserve">PAS IMP DIF SEGUROS SUCRE DICIEMBRE 2021          </t>
  </si>
  <si>
    <t>L 002 00000028018 036</t>
  </si>
  <si>
    <t xml:space="preserve">PAS IMP DIF TEXTICOM CIA. LTDA. DICIEMBRE 2021    </t>
  </si>
  <si>
    <t>L 002 00000028018 037</t>
  </si>
  <si>
    <t xml:space="preserve">PAS IMP DIF BELUMA DICIEMBRE 2021                 </t>
  </si>
  <si>
    <t>Facturación 2022  por planillas aprobadas</t>
  </si>
  <si>
    <t>Reconocimiento de Ingresos 2021</t>
  </si>
  <si>
    <t>Reconocimiento de Ingresos 2022</t>
  </si>
  <si>
    <t>DEL 01 DE ENERO AL 31 DE DICIEMBRE DE 2022</t>
  </si>
  <si>
    <t>L 002 00000031789 019</t>
  </si>
  <si>
    <t xml:space="preserve">NO FT CNT REGION 1 OCTUBRE 2022                   </t>
  </si>
  <si>
    <t>L 002 00000033153 015</t>
  </si>
  <si>
    <t xml:space="preserve">NO FACT CNT REGION 2 DICIEMBRE 2022               </t>
  </si>
  <si>
    <t>L 002 00000031789 022</t>
  </si>
  <si>
    <t xml:space="preserve">NO FT CNT REGION 4 OCTUBRE 2022                   </t>
  </si>
  <si>
    <t>L 002 00000032606 018</t>
  </si>
  <si>
    <t xml:space="preserve">NO FACT CNT REGION 4 NOVIEMBRE 2022               </t>
  </si>
  <si>
    <t>L 002 00000033153 016</t>
  </si>
  <si>
    <t xml:space="preserve">NO FACT CNT REGION 4 DICIEMBRE 2022               </t>
  </si>
  <si>
    <t>L 002 00000033153 017</t>
  </si>
  <si>
    <t xml:space="preserve">NO FACT CNT REGION 5 DICIEMBRE 2022               </t>
  </si>
  <si>
    <t>L 002 00000031789 024</t>
  </si>
  <si>
    <t xml:space="preserve">NO FT CNT REGION 7 OCTUBRE 2022                   </t>
  </si>
  <si>
    <t>L 002 00000032606 020</t>
  </si>
  <si>
    <t xml:space="preserve">NO FACT CNT REGION 7 NOVIEMBRE 2022               </t>
  </si>
  <si>
    <t>L 002 00000033153 018</t>
  </si>
  <si>
    <t xml:space="preserve">NO FACT CNT REGION 7 DICIEMBRE 2022               </t>
  </si>
  <si>
    <t>L 002 00000033153 021</t>
  </si>
  <si>
    <t xml:space="preserve">NO FACT ESPOL DICIEMBRE 2022                      </t>
  </si>
  <si>
    <t>L 002 00000033153 022</t>
  </si>
  <si>
    <t>L 002 00000032606 022</t>
  </si>
  <si>
    <t xml:space="preserve">NO FACT CELEC NOVIEMBRE 2022                      </t>
  </si>
  <si>
    <t>L 002 00000033153 020</t>
  </si>
  <si>
    <t xml:space="preserve">NO FACT CELEC DICIEMBRE 2022                      </t>
  </si>
  <si>
    <t>L 002 00000031316 025</t>
  </si>
  <si>
    <t xml:space="preserve">NO FACT CNEL SEPTIEMBRE 2022                      </t>
  </si>
  <si>
    <t>L 002 00000031789 025</t>
  </si>
  <si>
    <t xml:space="preserve">NO FT CNEL OCTUBRE 2022                           </t>
  </si>
  <si>
    <t>L 002 00000032606 021</t>
  </si>
  <si>
    <t xml:space="preserve">NO FACT CNEL NOVIEMBRE 2022                       </t>
  </si>
  <si>
    <t>L 002 00000033153 019</t>
  </si>
  <si>
    <t xml:space="preserve">NO FACT CNEL DICIEMBRE 2022                       </t>
  </si>
  <si>
    <t>L 002 00000033153 023</t>
  </si>
  <si>
    <t xml:space="preserve">NO FACT EDIFICIO COFIN DICIEMBRE 2022             </t>
  </si>
  <si>
    <t>L 002 00000033153 024</t>
  </si>
  <si>
    <t xml:space="preserve">NO FACT CLUB TENIS BUENA VISTA DICIEMBRE 2022     </t>
  </si>
  <si>
    <t>L 002 00000033153 025</t>
  </si>
  <si>
    <t xml:space="preserve">NO FACT CABEZAS GERSON DICIEMBRE 2022             </t>
  </si>
  <si>
    <t>L 002 00000033153 026</t>
  </si>
  <si>
    <t xml:space="preserve">NO FACT C O C SOCIEDAD DICIEMBRE 2022             </t>
  </si>
  <si>
    <t>L 002 00000033153 028</t>
  </si>
  <si>
    <t xml:space="preserve">NO FACT DATU DELI DICIEMBRE 2022                  </t>
  </si>
  <si>
    <t>L 002 00000033153 027</t>
  </si>
  <si>
    <t xml:space="preserve">NO FACT EMPRESA ELECTRICA QUITO DICIEMBRE 2022    </t>
  </si>
  <si>
    <t>No CTA PROVISIÓN CLIENTES</t>
  </si>
  <si>
    <t>NOMBRE CLIENTE</t>
  </si>
  <si>
    <t>MES REPORTADO COMO NO FACTURADO</t>
  </si>
  <si>
    <t>VALOR PROV. SERVICIO (SIN IVA) REPORTADO</t>
  </si>
  <si>
    <t>FECHA DE FACTURACIÓN</t>
  </si>
  <si>
    <t>No FACTURA EMITIDA</t>
  </si>
  <si>
    <t>VALOR FACTURADO</t>
  </si>
  <si>
    <t>No CUENTA DE VENTA REGISTRO FACTURA</t>
  </si>
  <si>
    <t>DIFERENCIAS DE VALOR (AJUSTE)</t>
  </si>
  <si>
    <t>OBS. DIFERENCIAS Y/O NOVEDADES</t>
  </si>
  <si>
    <t>CNT RG2</t>
  </si>
  <si>
    <t>001-001-000030449</t>
  </si>
  <si>
    <t>SERVICIO DEL 01 AL 31 DE DICIEMBRE 2021</t>
  </si>
  <si>
    <t>SERVICIO DE MONITOREO DEL 01 AL 31 DE DICIEMBRE 2021</t>
  </si>
  <si>
    <t>CNT RG5</t>
  </si>
  <si>
    <t>001-001-000030448</t>
  </si>
  <si>
    <t>SERVICIO  DE MONITOREO DEL 01 AL 31 DE DICIEMBRE DE 2021</t>
  </si>
  <si>
    <t>CELEC EP</t>
  </si>
  <si>
    <t>001-001-000030451</t>
  </si>
  <si>
    <t>SERVICIO GUARDIANIA DEL 26 AL 30 DE NOVIEMBRE 2021</t>
  </si>
  <si>
    <t>PENDIENTE DE FACTURAR SERVICIO GUARDIANIA DEL 24 AL 31 DE DICIEMBRE 2021 1ER CONVENIO DE PAGO DIFERENCIA DE 18,576,63</t>
  </si>
  <si>
    <t>001-001-000030452</t>
  </si>
  <si>
    <t>SERVICIO DEL 17 AL 30 DE NOVIEMBRE 2021</t>
  </si>
  <si>
    <t>DIFERENCIA DEL 11 AL 15 DE DICIEMBRE DE 2021 PENDIENTE FACTURAR</t>
  </si>
  <si>
    <t>1102010299</t>
  </si>
  <si>
    <t>SEGUROS SUCRE S.A.</t>
  </si>
  <si>
    <t>001-001-000030453</t>
  </si>
  <si>
    <t>001-001-000030445</t>
  </si>
  <si>
    <t xml:space="preserve"> SERVICIO DEL 01 AL 31 DE DICIEMBRE 2021</t>
  </si>
  <si>
    <t>COC SOCIEDAD</t>
  </si>
  <si>
    <t>001-001-000030443</t>
  </si>
  <si>
    <t>CABEZAS BERNHARDT GERSON OSWALDO</t>
  </si>
  <si>
    <t>001-001-000030442</t>
  </si>
  <si>
    <t>CLUB DE TENIS BUENA VISTA</t>
  </si>
  <si>
    <t>001-001-000030441</t>
  </si>
  <si>
    <t>001-001-000030444</t>
  </si>
  <si>
    <t>DATU DELI GOURMET CIA. LTDA.</t>
  </si>
  <si>
    <t>001-001-000030446</t>
  </si>
  <si>
    <t>001-001-000030447</t>
  </si>
  <si>
    <t>001-001-000030454</t>
  </si>
  <si>
    <t>DIFERENCIA SERVICIO DEL 16 AL 31 DE DICIEMBRE DE 2021</t>
  </si>
  <si>
    <t>001-001-000030455</t>
  </si>
  <si>
    <t>CNT RG1</t>
  </si>
  <si>
    <t>001-001-000030493</t>
  </si>
  <si>
    <t>SERVICIO DEL 01 AL 31 DE AGOSTO DE 2021 (MEDIACIÓN)</t>
  </si>
  <si>
    <t>SERVICIO DEL 01 AL 30 DE SEPTIEMBRE 2021 (MEDIACIÓN)</t>
  </si>
  <si>
    <t>SERVICIO DEL 01 AL 31 DE OCTUBRE 2021 (MEDIACIÓN)</t>
  </si>
  <si>
    <t>SERVICIO DEL 01 AL 30 DE NOVIEMBRE 2021 (MEDIACIÓN)</t>
  </si>
  <si>
    <t>CNT RG4</t>
  </si>
  <si>
    <t>SERVICIO DEL 21 AL 30 DE ABRIL 2021 (MEDIACIÓN)</t>
  </si>
  <si>
    <t>SERVICIO DEL 01 AL 31 DE MAYO 2021 (MEDIACIÓN)</t>
  </si>
  <si>
    <t>SERVICIO DEL 01 AL 30 DE JUNIO 2021 (MEDIACIÓN)</t>
  </si>
  <si>
    <t>SERVICIO DEL 01 AL 31 DE JULIO 2021 (MEDIACIÓN)</t>
  </si>
  <si>
    <t>SERVICIO DEL 01 AL 24 DE AGOSTO 2021 (MEDIACIÓN)</t>
  </si>
  <si>
    <t>CNT RG7</t>
  </si>
  <si>
    <t>SERVICIO DEL 01 AL 31 DE AGOSTO 2021 (MEDIACIÓN)</t>
  </si>
  <si>
    <t>SERVICIO DEL 01 AL 31 DE SEPTIEMBRE 2021 (MEDIACIÓN)</t>
  </si>
  <si>
    <t>SERVICIO DEL 01 AL 31 DE NOVIEMBRE 2021 (MEDIACIÓN)</t>
  </si>
  <si>
    <t>DICIEMBRE 2021</t>
  </si>
  <si>
    <t>001-001-000030525</t>
  </si>
  <si>
    <t>SERVICIO DEL 24 AL 31 DE DICIEMBRE 2021 1ER CONVENIO</t>
  </si>
  <si>
    <t>001-001-000030653</t>
  </si>
  <si>
    <t>Total Facturado 2021</t>
  </si>
  <si>
    <t>Fecha</t>
  </si>
  <si>
    <t>Puesto Vigilancia 8 horas lunes a viernes</t>
  </si>
  <si>
    <t>N° Trabajadores</t>
  </si>
  <si>
    <t>PU</t>
  </si>
  <si>
    <t>Puesto Vigilancia 12 horas diurnas lunes a viernes</t>
  </si>
  <si>
    <t>Puesto Vigilancia 12 horas diurnas lunes a domingo</t>
  </si>
  <si>
    <t>Puesto Vigilancia 12 horas nocturnas lunes a domingo</t>
  </si>
  <si>
    <t>Puesto Vigilancia 24 horas lunes a domingo</t>
  </si>
  <si>
    <t>Total Planilla</t>
  </si>
  <si>
    <t>CNT</t>
  </si>
  <si>
    <t>Puesto Vigilancia 12 horas nocturnas lunes a sábado</t>
  </si>
  <si>
    <t>Puesto Vigilancia 48 horas lunes a domingo</t>
  </si>
  <si>
    <t xml:space="preserve">Total </t>
  </si>
  <si>
    <t>Saldo SG CIA X C</t>
  </si>
  <si>
    <t>Saldo SG AUD X F 2021</t>
  </si>
  <si>
    <t>Saldo SG AUD X F 2022</t>
  </si>
  <si>
    <t>Saldo final 2022</t>
  </si>
  <si>
    <t>2. Se efectúa un análisis de costos incurridos en el proyecto, y recálculo de avance de proyecto al 31 de diciembre del 2022</t>
  </si>
  <si>
    <t>CLIENTES FACTURADOS AL 31 DE DICIEMBRE 2022</t>
  </si>
  <si>
    <t>El saldo de ingresos ordinarios y costos de ventas se encuentra presentado razonablemente al 31 de diciembre del 2022</t>
  </si>
  <si>
    <t>Saldo final 2023</t>
  </si>
  <si>
    <t>Facturación 2023  por planillas aprobadas</t>
  </si>
  <si>
    <t>Reconocimiento de Ingresos 2023</t>
  </si>
  <si>
    <t>DEL 01 DE ENERO AL 31 DE DICIEMBRE DE 2023</t>
  </si>
  <si>
    <t>L 002 00000039310 020</t>
  </si>
  <si>
    <t xml:space="preserve">NO FACT CNT REGION 2 DICIEMBRE 2023               </t>
  </si>
  <si>
    <t>L 002 00000038307 028</t>
  </si>
  <si>
    <t xml:space="preserve">NO FACT CNT REGION 3 SEPTIEMBRE 2023              </t>
  </si>
  <si>
    <t>L 002 00000039308 026</t>
  </si>
  <si>
    <t xml:space="preserve">NO FACT CNT REGION 3 OCTUBRE 2023                 </t>
  </si>
  <si>
    <t>L 002 00000039309 026</t>
  </si>
  <si>
    <t xml:space="preserve">NO FACT CNT REGION 3 NOVIEMBRE 2023               </t>
  </si>
  <si>
    <t>L 002 00000039310 021</t>
  </si>
  <si>
    <t xml:space="preserve">NO FACT CNT REGION 3 DICIEMBRE 2023               </t>
  </si>
  <si>
    <t>L 002 00000036887 027</t>
  </si>
  <si>
    <t xml:space="preserve">NO FACT CNT REGION 4 MAYO 2023                    </t>
  </si>
  <si>
    <t>L 002 00000036888 027</t>
  </si>
  <si>
    <t xml:space="preserve">NO FACT CNT REGION 4 JUNIO 2023                   </t>
  </si>
  <si>
    <t>L 002 00000037438 031</t>
  </si>
  <si>
    <t xml:space="preserve">NO FACT  CNT REGION 4 JULIO 2023                  </t>
  </si>
  <si>
    <t>L 002 00000038126 028</t>
  </si>
  <si>
    <t xml:space="preserve">NO FACT CNT REGION 4 AGOSTO 2023                  </t>
  </si>
  <si>
    <t>L 002 00000038307 029</t>
  </si>
  <si>
    <t xml:space="preserve">NO FACT CNT REGION 4 SEPTIEMBRE 2023              </t>
  </si>
  <si>
    <t>L 002 00000039308 027</t>
  </si>
  <si>
    <t xml:space="preserve">NO FACT CNT REGION 4 OCTUBRE 2023                 </t>
  </si>
  <si>
    <t>L 002 00000039309 027</t>
  </si>
  <si>
    <t xml:space="preserve">NO FACT CNT REGION 4 NOVIEMBRE 2023               </t>
  </si>
  <si>
    <t>L 002 00000039310 022</t>
  </si>
  <si>
    <t xml:space="preserve">NO FACT CNT REGION 4 DICIEMBRE 2023               </t>
  </si>
  <si>
    <t>L 002 00000038307 031</t>
  </si>
  <si>
    <t xml:space="preserve">NO FACT CNT REGION 5 SEPTIEMBRE 2023              </t>
  </si>
  <si>
    <t>L 002 00000039308 028</t>
  </si>
  <si>
    <t xml:space="preserve">NO FACT CNT REGION 5 OCTUBRE 2023                 </t>
  </si>
  <si>
    <t>L 002 00000039309 028</t>
  </si>
  <si>
    <t xml:space="preserve">NO FACT CNT REGION 5 NOVIEMBRE 2023               </t>
  </si>
  <si>
    <t>L 002 00000039310 023</t>
  </si>
  <si>
    <t xml:space="preserve">NO FACT CNT REGION 5 DICIEMBRE 2023               </t>
  </si>
  <si>
    <t>L 002 00000036887 029</t>
  </si>
  <si>
    <t xml:space="preserve">NO FACT CNT REGION 7 MAYO 2023                    </t>
  </si>
  <si>
    <t>L 002 00000036888 029</t>
  </si>
  <si>
    <t xml:space="preserve">NO FACT CNT REGION 7 JUNIO 2023                   </t>
  </si>
  <si>
    <t>L 002 00000037438 033</t>
  </si>
  <si>
    <t xml:space="preserve">NO FACT  CNT REGION 7 JULIO 2023                  </t>
  </si>
  <si>
    <t>L 002 00000038126 030</t>
  </si>
  <si>
    <t xml:space="preserve">NO FACT CNT REGION 7 AGOSTO 2023                  </t>
  </si>
  <si>
    <t>L 002 00000038307 032</t>
  </si>
  <si>
    <t xml:space="preserve">NO FACT CNT REGION 7 SEPTIEMBRE 2023              </t>
  </si>
  <si>
    <t>L 002 00000039308 029</t>
  </si>
  <si>
    <t xml:space="preserve">NO FACT CNT REGION 7 OCTUBRE 2023                 </t>
  </si>
  <si>
    <t>L 002 00000039309 029</t>
  </si>
  <si>
    <t xml:space="preserve">NO FACT CNT REGION 7 NOVIEMBRE 2023               </t>
  </si>
  <si>
    <t>L 002 00000039310 024</t>
  </si>
  <si>
    <t xml:space="preserve">NO FACT CNT REGION 7 DICIEMBRE 2023               </t>
  </si>
  <si>
    <t>L 002 00000039310 025</t>
  </si>
  <si>
    <t xml:space="preserve">NO FACT ESPOL DICIEMBRE 2023                      </t>
  </si>
  <si>
    <t>TOTAL ESPOL</t>
  </si>
  <si>
    <t>L 002 00000039309 031</t>
  </si>
  <si>
    <t xml:space="preserve">NO FACT DIREC DIST PVO MANABI MTOP NOV 2023       </t>
  </si>
  <si>
    <t>L 002 00000039310 026</t>
  </si>
  <si>
    <t xml:space="preserve">NO FACT DIREC DIST PVO MANABI MTOP DIC 2023       </t>
  </si>
  <si>
    <t>TOTAL DIREC DIST13 D01-PORTOVIEJO</t>
  </si>
  <si>
    <t>L 002 00000039310 028</t>
  </si>
  <si>
    <t xml:space="preserve">NO FACT UAFE DICIEMBRE 2023                       </t>
  </si>
  <si>
    <t>TOTAL UAFE</t>
  </si>
  <si>
    <t>L 002 00000039310 029</t>
  </si>
  <si>
    <t xml:space="preserve">NO FACT IESS CARCHI DICIEMBRE 2023                </t>
  </si>
  <si>
    <t>TOTAL IESS CARCHI</t>
  </si>
  <si>
    <t>L 002 00000039309 040</t>
  </si>
  <si>
    <t xml:space="preserve">NO FACT EMP PUB OBRAS B Y S STA ELENA NOV 2023    </t>
  </si>
  <si>
    <t>L 002 00000039310 030</t>
  </si>
  <si>
    <t xml:space="preserve">NO FACT EMP PUB OBRAS B Y S STA ELENA DIC 2023    </t>
  </si>
  <si>
    <t>TOTAL  EMP PUB OBRAS ByS STA ELENA</t>
  </si>
  <si>
    <t>L 002 00000039310 037</t>
  </si>
  <si>
    <t xml:space="preserve">NO FACT FLACSO DICIEMBRE 2023                     </t>
  </si>
  <si>
    <t>TOTAL FLACSO EN LIQ</t>
  </si>
  <si>
    <t>L 002 00000039310 031</t>
  </si>
  <si>
    <t xml:space="preserve">NO FACT EDIFICIO COFIN DICIEMBRE 2023             </t>
  </si>
  <si>
    <t>L 002 00000039310 032</t>
  </si>
  <si>
    <t xml:space="preserve">NO FACT CLUB TENIS BUENA VISTA DICIEMBRE 2023     </t>
  </si>
  <si>
    <t>L 002 00000039310 033</t>
  </si>
  <si>
    <t xml:space="preserve">NO FACT CABEZAS GERSON DICIEMBRE 2023             </t>
  </si>
  <si>
    <t>L 002 00000039310 034</t>
  </si>
  <si>
    <t xml:space="preserve">NO FACT C O C SOCIEDAD DICIEMBRE 2023             </t>
  </si>
  <si>
    <t>L 002 00000039310 036</t>
  </si>
  <si>
    <t xml:space="preserve">NO FACT DATU DELI DICIEMBRE 2023                  </t>
  </si>
  <si>
    <t>L 002 00000039310 035</t>
  </si>
  <si>
    <t xml:space="preserve">NO FACT EMPRESA ELECTRICA QUITO DICIEMBRE 2023    </t>
  </si>
  <si>
    <t>TOTAL EMPRESA ELECTRICA QUITO</t>
  </si>
  <si>
    <t>L 002 00000039310 038</t>
  </si>
  <si>
    <t xml:space="preserve">NO FACT COMUNIDAD JUDIA ECUATORIANA DIC 2023      </t>
  </si>
  <si>
    <t>TOTAL COMUNIDAD JUDIA ECUATORIANA</t>
  </si>
  <si>
    <t>TOTAL GENERAL CLIENTES PRIVADOS</t>
  </si>
  <si>
    <t>Auditoría al 31 de diciembre del 2023</t>
  </si>
  <si>
    <t>Facturación 2024  por planillas aprobadas</t>
  </si>
  <si>
    <t>Reconocimiento de Ingresos 2024</t>
  </si>
  <si>
    <t>VENTAS DE SERVICIOS NO FACTURADOS</t>
  </si>
  <si>
    <t>DEL 01 DE ENERO AL 31 DE DICIEMBRE DE 2024</t>
  </si>
  <si>
    <t>FACTURADO AÑO 2025</t>
  </si>
  <si>
    <t>CUENTA</t>
  </si>
  <si>
    <t>CONTRATOS</t>
  </si>
  <si>
    <t xml:space="preserve">FECHA </t>
  </si>
  <si>
    <t xml:space="preserve">FACTURA </t>
  </si>
  <si>
    <t>CEDULA</t>
  </si>
  <si>
    <t xml:space="preserve">1102010199   CLIENTES POR FACTURAR SECTOR PUBLICO </t>
  </si>
  <si>
    <t>L 002 00000043691 002</t>
  </si>
  <si>
    <t xml:space="preserve">NO FACT CNT REGION 2 SERV DICIEMBRE 2024                </t>
  </si>
  <si>
    <t>001-001-000031223</t>
  </si>
  <si>
    <t>CORPORACION NACIONAL DE TELECOMUNICACIONES CN EP</t>
  </si>
  <si>
    <t>1768152560001</t>
  </si>
  <si>
    <t>SERVICIO DE GUARDIANIA DEL 01 AL 31 DE DICIEMBRE 2024</t>
  </si>
  <si>
    <t>L 002 00000039708 025</t>
  </si>
  <si>
    <t xml:space="preserve">NO FACT CNT REGION 3 ENERO 2024                   </t>
  </si>
  <si>
    <t>L 002 00000040619 016</t>
  </si>
  <si>
    <t xml:space="preserve">NO FACT CNT REGION 3 FEBRERO 2024                   </t>
  </si>
  <si>
    <t>L 002 00000040684 016</t>
  </si>
  <si>
    <t xml:space="preserve">NO FACT CNT REGION 3 MARZO 2024                   </t>
  </si>
  <si>
    <t>L 002 00000041008 014</t>
  </si>
  <si>
    <t xml:space="preserve">NO FACT CNT REGION 3 ABRIL 2024                   </t>
  </si>
  <si>
    <t>L 002 00000041324 010</t>
  </si>
  <si>
    <t xml:space="preserve">NO FACT CNT REGION 3 MAYO 2024                   </t>
  </si>
  <si>
    <t>L 002 00000041673 009</t>
  </si>
  <si>
    <t xml:space="preserve">NO FACT CNT REGION 3 JUNIO 2024                   </t>
  </si>
  <si>
    <t>L 002 00000042284 009</t>
  </si>
  <si>
    <t xml:space="preserve">NO FACT CNT REGION 3 JULIO 2024                   </t>
  </si>
  <si>
    <t>Total CNT REGION 3</t>
  </si>
  <si>
    <t>L 002 00000041324 011</t>
  </si>
  <si>
    <t xml:space="preserve">NO FACT CNT REGION 4 MAYO 2024                   </t>
  </si>
  <si>
    <t>L 002 00000041673 010</t>
  </si>
  <si>
    <t xml:space="preserve">NO FACT CNT REGION 4 JUNIO 2024                   </t>
  </si>
  <si>
    <t>L 002 00000042284 010</t>
  </si>
  <si>
    <t xml:space="preserve">NO FACT CNT REGION 4 JULIO 2024                   </t>
  </si>
  <si>
    <t>L 002 00000042779 007</t>
  </si>
  <si>
    <t xml:space="preserve">NO FACT CNT REGION 4 AGOSTO 2024                   </t>
  </si>
  <si>
    <t>L 002 00000042805 009</t>
  </si>
  <si>
    <t>NO FACT CNT REGION 4 DEL 01 AL 15 DE SEPTIEMBRE DE 2024</t>
  </si>
  <si>
    <t>L 002 00000041008 016</t>
  </si>
  <si>
    <t xml:space="preserve">NO FACT CNT REGION 5 ABRIL 2024                   </t>
  </si>
  <si>
    <t>001-001-000031233</t>
  </si>
  <si>
    <t>SERVICIO DE GUARDIANIA DEL 01 ABRIL AL 31 DE MAYO 2024</t>
  </si>
  <si>
    <t>L 002 00000041324 012</t>
  </si>
  <si>
    <t xml:space="preserve">NO FACT CNT REGION 5 MAYO 2024                   </t>
  </si>
  <si>
    <t>L 002 00000039708 028</t>
  </si>
  <si>
    <t xml:space="preserve">NO FACT CNT REGION 7 ENERO 2024                   </t>
  </si>
  <si>
    <t>L 002 00000040619 019</t>
  </si>
  <si>
    <t xml:space="preserve">NO FACT CNT REGION 7 FEBRERO 2024                   </t>
  </si>
  <si>
    <t>L 002 00000040684 019</t>
  </si>
  <si>
    <t xml:space="preserve">NO FACT CNT REGION 7 MARZO 2024                   </t>
  </si>
  <si>
    <t>L 002 00000041008 017</t>
  </si>
  <si>
    <t xml:space="preserve">NO FACT CNT REGION 7 ABRIL 2024                   </t>
  </si>
  <si>
    <t>L 002 00000041324 013</t>
  </si>
  <si>
    <t xml:space="preserve">NO FACT CNT REGION 7 MAYO 2024                   </t>
  </si>
  <si>
    <t>L 002 00000041673 011</t>
  </si>
  <si>
    <t xml:space="preserve">NO FACT CNT REGION 7 JUNIO 2024                   </t>
  </si>
  <si>
    <t>L 002 00000042284 011</t>
  </si>
  <si>
    <t xml:space="preserve">NO FACT CNT REGION 7 JULIO 2024                   </t>
  </si>
  <si>
    <t>L 002 00000042779 008</t>
  </si>
  <si>
    <t xml:space="preserve">NO FACT CNT REGION 7 DEL 01 AL 28 DE AGOSTO 2024       </t>
  </si>
  <si>
    <t>L 002 00000041673 013</t>
  </si>
  <si>
    <t xml:space="preserve">NO FACT EPDOBS SANTA ELENA DE JUNIO 2024          </t>
  </si>
  <si>
    <t xml:space="preserve">EPSOBS SANTA ELENA </t>
  </si>
  <si>
    <t>L 002 00000042284 013</t>
  </si>
  <si>
    <t xml:space="preserve">NO FACT EPDOBS SANTA ELENA DE JULIO 2024          </t>
  </si>
  <si>
    <t xml:space="preserve">Total EPSOBS SANTA ELENA </t>
  </si>
  <si>
    <t>L 002 00000043689 002</t>
  </si>
  <si>
    <t xml:space="preserve">NO FACT ESPOL SERV 1 AL18 NOVIEMBRE 2024          </t>
  </si>
  <si>
    <t>L 002 00000043691 004</t>
  </si>
  <si>
    <t xml:space="preserve">NO FACT EMGIRS SERV DICIEMBRE 2024                </t>
  </si>
  <si>
    <t>EMGIRS</t>
  </si>
  <si>
    <t>001-001-000031218</t>
  </si>
  <si>
    <t>EMPRESA PUBLICA METROPOLITANA DE GESTION</t>
  </si>
  <si>
    <t>1.768.158.410.001</t>
  </si>
  <si>
    <t>Total EMGIRS</t>
  </si>
  <si>
    <t>L 002 00000043691 006</t>
  </si>
  <si>
    <t xml:space="preserve">NO FACT CELEC SERV DICIEMBRE 2024                 </t>
  </si>
  <si>
    <t>001-001-000031217</t>
  </si>
  <si>
    <t xml:space="preserve">CELEC EP                                </t>
  </si>
  <si>
    <t>1.768.152.800.001</t>
  </si>
  <si>
    <t>L 002 00000043691 008</t>
  </si>
  <si>
    <t xml:space="preserve">NO FACT EMAPALA SERV DICIEMBRE 2024               </t>
  </si>
  <si>
    <t>EMAPALA</t>
  </si>
  <si>
    <t>001-001-000031243</t>
  </si>
  <si>
    <t>EMPRESA PUBLICA MUNICIPAL DE AGUA POTABL</t>
  </si>
  <si>
    <t>2.160.071.310.001</t>
  </si>
  <si>
    <t>Total EMAPALA</t>
  </si>
  <si>
    <t>1102010299   CLIENTES POR FACTURAR SECTOR PRIVADO</t>
  </si>
  <si>
    <t>L 002 00000043691 010</t>
  </si>
  <si>
    <t xml:space="preserve">NO FACT COFIN SERV DICIEMBRE 2024                 </t>
  </si>
  <si>
    <t>001-001-000031210</t>
  </si>
  <si>
    <t xml:space="preserve">EDIFICIO COFIN                          </t>
  </si>
  <si>
    <t>992.484.950.001</t>
  </si>
  <si>
    <t>Total COFIN</t>
  </si>
  <si>
    <t>L 002 00000043691 012</t>
  </si>
  <si>
    <t>NO FACT CLUB TENIS BUENA VISTA SERV DICIEMBRE 2024</t>
  </si>
  <si>
    <t>001-001-000031211</t>
  </si>
  <si>
    <t xml:space="preserve">CLUB DE TENIS BUENA VISTA               </t>
  </si>
  <si>
    <t>1.790.647.439.001</t>
  </si>
  <si>
    <t>L 002 00000043691 014</t>
  </si>
  <si>
    <t xml:space="preserve">NO FACT CABEZAS GERSON SERV DICIEMBRE 2024        </t>
  </si>
  <si>
    <t>001-001-000031212</t>
  </si>
  <si>
    <t xml:space="preserve">CABEZAS BERNHARDT GERSON OSWALDO        </t>
  </si>
  <si>
    <t>1.705.070.926.001</t>
  </si>
  <si>
    <t>L 002 00000043691 016</t>
  </si>
  <si>
    <t xml:space="preserve">NO FACT C O C SOCIEDAD SERV DICIEMBRE 2024        </t>
  </si>
  <si>
    <t>001-001-000031213</t>
  </si>
  <si>
    <t xml:space="preserve">C O C SOCIEDAD                          </t>
  </si>
  <si>
    <t>1.792.662.109.001</t>
  </si>
  <si>
    <t>L 002 00000043691 018</t>
  </si>
  <si>
    <t xml:space="preserve">NO FACT EEQ SERV DICIEMBRE 2024                   </t>
  </si>
  <si>
    <t>EEQ</t>
  </si>
  <si>
    <t>001-001-000031214</t>
  </si>
  <si>
    <t xml:space="preserve">EMPRESA ELECTRICA QUITO S A E E Q       </t>
  </si>
  <si>
    <t>1.790.053.881.001</t>
  </si>
  <si>
    <t>Total EEQ</t>
  </si>
  <si>
    <t>L 002 00000043691 020</t>
  </si>
  <si>
    <t xml:space="preserve">NO FACT FLACSO SERV DICIEMBRE 2024                </t>
  </si>
  <si>
    <t>FLACSO</t>
  </si>
  <si>
    <t>001-001-000031219</t>
  </si>
  <si>
    <t xml:space="preserve">FLACSO                                  </t>
  </si>
  <si>
    <t>1.791.036.514.001</t>
  </si>
  <si>
    <t>L 002 00000043691 022</t>
  </si>
  <si>
    <t xml:space="preserve">NO FACT FLACSO SERV DICIEMBRE TEMPORAL 2024       </t>
  </si>
  <si>
    <t>001-001-000031220</t>
  </si>
  <si>
    <t>L 002 00000043691 024</t>
  </si>
  <si>
    <t xml:space="preserve">NO FACT FLACSO SERV DICIEMBRE EVENTUAL 2024       </t>
  </si>
  <si>
    <t>001-001-000031222</t>
  </si>
  <si>
    <t>Total FLACSO</t>
  </si>
  <si>
    <t>Saldo final 2024</t>
  </si>
  <si>
    <t>Tipo Asiento</t>
  </si>
  <si>
    <t>Número</t>
  </si>
  <si>
    <t>Nombre</t>
  </si>
  <si>
    <t>Beneficiario</t>
  </si>
  <si>
    <t>Doc. Referencia</t>
  </si>
  <si>
    <t>Usuario Creación</t>
  </si>
  <si>
    <t>Fecha Creación</t>
  </si>
  <si>
    <t>Descripción</t>
  </si>
  <si>
    <t>Centro Costo</t>
  </si>
  <si>
    <t>L002C RECLASIF Y OT CONT</t>
  </si>
  <si>
    <t>L002C-000249</t>
  </si>
  <si>
    <t>4.1.01.01.01.</t>
  </si>
  <si>
    <t>Venta Servicio De Seguridad</t>
  </si>
  <si>
    <t/>
  </si>
  <si>
    <t>KATHERINE LEIME</t>
  </si>
  <si>
    <t>REV FACT ESPOL DICIEMBRE 2023</t>
  </si>
  <si>
    <t>CC Espol Guayas</t>
  </si>
  <si>
    <t>REV FACT UAFE DEL 03 AL 31 DE DICIEMBRE 2023</t>
  </si>
  <si>
    <t>CC Unidad De Analisis Financiero y Economico UAFE Pichincha</t>
  </si>
  <si>
    <t>REV FACT IESS CARCHI DE DICIEMBRE DE  2023</t>
  </si>
  <si>
    <t>CC IESS Carchi</t>
  </si>
  <si>
    <t>REV FACT EEQ DE DICIEMBRE DE  2023</t>
  </si>
  <si>
    <t>CC Empresa Eléctrica Quito Pichincha</t>
  </si>
  <si>
    <t>REV FACT EDIFICIO COFIN DE DICIEMBRE DE  2023</t>
  </si>
  <si>
    <t>CC Edificio Cofin Guayas</t>
  </si>
  <si>
    <t>REV FACT COC SOCIEDAD DE DICIEMBRE DE  2023</t>
  </si>
  <si>
    <t>CC C.O.C Sociedad Pichincha</t>
  </si>
  <si>
    <t>REV FACT GERSON CABEZAS DE DICIEMBRE DE 2023</t>
  </si>
  <si>
    <t>CC Dr Gerson Cabezas Pichincha</t>
  </si>
  <si>
    <t>REV FACT CLUB TENIS BUENA VISTA DE DICIEMBRE DE 2023</t>
  </si>
  <si>
    <t>CC Club Buena Vista Pichincha</t>
  </si>
  <si>
    <t>REV FACT DATU DELI DE DICIEMBRE DE 2023</t>
  </si>
  <si>
    <t>CC Datu Deli Pichincha</t>
  </si>
  <si>
    <t>REV FACT FLACSO DE DICIEMBRE DE 2023</t>
  </si>
  <si>
    <t>CC Flacso Pichincha</t>
  </si>
  <si>
    <t>REV FACT COMUNIDAD JUDIA ECUATORIANA DE DICIEMBRE DE 2023</t>
  </si>
  <si>
    <t>CC Comunidad Judía del Ecuador Pichincha</t>
  </si>
  <si>
    <t>REV FACT CNT RG2 DICIEMBRE 2023</t>
  </si>
  <si>
    <t>CC CNT Región 2 Pichincha</t>
  </si>
  <si>
    <t>L002C-000935</t>
  </si>
  <si>
    <t>REV FACT CNT RG4 DE NOVIEMBRE 2023</t>
  </si>
  <si>
    <t>CC CNT Región 4 Manabi</t>
  </si>
  <si>
    <t>REV FACT CNT RG4 DE DICIEMBRE 2023</t>
  </si>
  <si>
    <t>REV FACT CNT RG7 DE MAYO 2023</t>
  </si>
  <si>
    <t>CC CNT Región 7 El Oro</t>
  </si>
  <si>
    <t>REV FACT CNT RG7 DE JUNIO 2023</t>
  </si>
  <si>
    <t>REV FACT CNT RG7 DE JULIO 2023</t>
  </si>
  <si>
    <t>REV FACT CNT RG7 DE AGOSTO 2023</t>
  </si>
  <si>
    <t>REV FACT CNT RG7 DE SEPTIEMBRE 2023</t>
  </si>
  <si>
    <t>REV FACT CNT RG7 DE OCTUBRE 2023</t>
  </si>
  <si>
    <t>REV FACT CNT RG7 DE NOVIEMBRE 2023</t>
  </si>
  <si>
    <t>REV FACT CNT RG7 DE  DICIEMBRE 2023</t>
  </si>
  <si>
    <t>REV FACT CNT RG4 DE MAYO 2023</t>
  </si>
  <si>
    <t>REV FACT CNT RG4 DE JUNIO  2023</t>
  </si>
  <si>
    <t>REV FACT CNT RG4 DE JULIO  2023</t>
  </si>
  <si>
    <t>REV FACT CNT RG4 DE AGOSTO  2023</t>
  </si>
  <si>
    <t>REV FACT CNT RG4 DE SEPTIEMBRE  2023</t>
  </si>
  <si>
    <t>REV FACT CNT RG4 DE OCTUBRE 2023</t>
  </si>
  <si>
    <t>L002C-000995</t>
  </si>
  <si>
    <t>REV FACT EPDOS SANTA ELENA DE NOVIEMBRE 2023</t>
  </si>
  <si>
    <t>CC Empresa de Obras Publicas Santa elena</t>
  </si>
  <si>
    <t>REV FACT DIR DISTR 13D01 PORTOVIEJO MANABI MTOP DE DICIEMBRE 2023</t>
  </si>
  <si>
    <t>CC Dirección Distrital Portoviejo Manabi MTOP Manabi</t>
  </si>
  <si>
    <t>REV FACT EPDOS SANTA ELENA DE DICIEMBRE 2023</t>
  </si>
  <si>
    <t>REV FACT DIR DISTR 13D01 PORTOVIEJO MANABI MTOP DE NOVIEMBRE 2023</t>
  </si>
  <si>
    <t>L002C-001804</t>
  </si>
  <si>
    <t>REV FACT CNT RG5  DE NOVIEMBRE 2023</t>
  </si>
  <si>
    <t>CC CNT Región 5 Guayas</t>
  </si>
  <si>
    <t>REV FACT CNT RG5  DE DICIEMBRE 2023</t>
  </si>
  <si>
    <t>REV FACT CNT RG5  DE SEPTIEMBRE 2023</t>
  </si>
  <si>
    <t>REV FACT CNT RG5  DE OCTUBRE 2023</t>
  </si>
  <si>
    <t>L002C-002314</t>
  </si>
  <si>
    <t>REV FACT CNT RG3  DE DICIEMBRE 2023</t>
  </si>
  <si>
    <t>CC CNT Región 3 Tungurahua</t>
  </si>
  <si>
    <t>REV FACT CNT RG3  DE NOVIEMBRE 2023</t>
  </si>
  <si>
    <t>REV FACT CNT RG3  DE OCTUBRE 2023</t>
  </si>
  <si>
    <t>REV FACT CNT RG3  DE SEPTIEMBRE 2023</t>
  </si>
  <si>
    <t>4.1.01.01.04.</t>
  </si>
  <si>
    <t>Venta Servicio De Monitoreo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</si>
</sst>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8" formatCode="&quot;$&quot;#,##0.00;[Red]&quot;$&quot;\-#,##0.00"/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 * #,##0_ ;_ * \-#,##0_ ;_ * &quot;-&quot;??_ ;_ @_ "/>
    <numFmt numFmtId="169" formatCode="_(* #,##0_);_(* \(#,##0\);_(* &quot;-&quot;??_);_(@_)"/>
    <numFmt numFmtId="170" formatCode="[$-409]dd\-mmm\-yy;@"/>
    <numFmt numFmtId="171" formatCode="dd/mm/yyyy;@"/>
    <numFmt numFmtId="172" formatCode="#,##0\ ;\(#,##0\);\-\ \ \ \ \ "/>
    <numFmt numFmtId="173" formatCode="_ [$€]* #,##0.00_ ;_ [$€]* \-#,##0.00_ ;_ [$€]* &quot;-&quot;??_ ;_ @_ "/>
    <numFmt numFmtId="174" formatCode="0."/>
    <numFmt numFmtId="175" formatCode="#,##0;\(#,##0\)"/>
    <numFmt numFmtId="176" formatCode="0.00_)"/>
    <numFmt numFmtId="177" formatCode="#,##0_);\(#,##0\);&quot;–      &quot;"/>
    <numFmt numFmtId="178" formatCode="#,##0.0"/>
    <numFmt numFmtId="179" formatCode="&quot;$&quot;#,##0.00_);[Red]\(&quot;$&quot;#,##0.00\)"/>
    <numFmt numFmtId="180" formatCode="&quot;$&quot;#,##0_);[Red]\(&quot;$&quot;#,##0\)"/>
    <numFmt numFmtId="181" formatCode="_ * #,##0.0_ ;_ * \-#,##0.0_ ;_ * &quot;-&quot;??_ ;_ @_ "/>
    <numFmt numFmtId="182" formatCode="_-* #,##0.00\ _€_-;\-* #,##0.00\ _€_-;_-* &quot;-&quot;??\ _€_-;_-@_-"/>
    <numFmt numFmtId="183" formatCode="_([$€]* #,##0.00_);_([$€]* \(#,##0.00\);_([$€]* &quot;-&quot;??_);_(@_)"/>
    <numFmt numFmtId="184" formatCode="_(* #,##0.000000_);_(* \(#,##0.000000\);_(* &quot;-&quot;??_);_(@_)"/>
    <numFmt numFmtId="185" formatCode="#.##000"/>
    <numFmt numFmtId="186" formatCode="0.000_)"/>
    <numFmt numFmtId="187" formatCode="_-* #,##0\ _$_-;\-* #,##0\ _$_-;_-* &quot;-&quot;\ _$_-;_-@_-"/>
    <numFmt numFmtId="188" formatCode="\$#,#00"/>
    <numFmt numFmtId="189" formatCode="_(&quot;$&quot;* #,##0_);_(&quot;$&quot;* \(#,##0\);_(&quot;$&quot;* &quot;-&quot;_);_(@_)"/>
    <numFmt numFmtId="190" formatCode="_ &quot;S/&quot;* #,##0.00_ ;_ &quot;S/&quot;* \-#,##0.00_ ;_ &quot;S/&quot;* &quot;-&quot;??_ ;_ @_ "/>
    <numFmt numFmtId="191" formatCode="&quot;$&quot;#,##0_);\(&quot;$&quot;#,##0\)"/>
    <numFmt numFmtId="192" formatCode="&quot;Cr$&quot;\ #,##0_);[Red]\(&quot;Cr$&quot;\ #,##0\)"/>
    <numFmt numFmtId="193" formatCode="&quot;$&quot;#,##0"/>
    <numFmt numFmtId="194" formatCode="_ [$€-2]\ * #,##0.00_ ;_ [$€-2]\ * \-#,##0.00_ ;_ [$€-2]\ * &quot;-&quot;??_ "/>
    <numFmt numFmtId="195" formatCode="#."/>
    <numFmt numFmtId="196" formatCode="mmm"/>
    <numFmt numFmtId="197" formatCode="#,#00"/>
    <numFmt numFmtId="198" formatCode="#,"/>
    <numFmt numFmtId="199" formatCode="_-* #,##0\ _P_t_a_-;\-* #,##0\ _P_t_a_-;_-* &quot;-&quot;\ _P_t_a_-;_-@_-"/>
    <numFmt numFmtId="200" formatCode="_-* #,##0.00\ _P_t_a_-;\-* #,##0.00\ _P_t_a_-;_-* &quot;-&quot;??\ _P_t_a_-;_-@_-"/>
    <numFmt numFmtId="201" formatCode="&quot;$&quot;\ #,##0.00;[Red]&quot;$&quot;\ \-#,##0.00"/>
    <numFmt numFmtId="202" formatCode="&quot;$&quot;\ #,##0;[Red]&quot;$&quot;\ \-#,##0"/>
    <numFmt numFmtId="203" formatCode="_-* #,##0.00\ &quot;€&quot;_-;\-* #,##0.00\ &quot;€&quot;_-;_-* &quot;-&quot;??\ &quot;€&quot;_-;_-@_-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&quot;Ch$&quot;#,##0.00_);\(&quot;Ch$&quot;#,##0.00\)"/>
    <numFmt numFmtId="207" formatCode="&quot;Ch$&quot;#,##0_);\(&quot;Ch$&quot;#,##0\)"/>
    <numFmt numFmtId="208" formatCode="#,##0.00\ [$USD]"/>
    <numFmt numFmtId="209" formatCode="General_)"/>
    <numFmt numFmtId="210" formatCode="#,##0.00&quot;Pts&quot;_);\(#,##0.00&quot;Pts&quot;\)"/>
    <numFmt numFmtId="211" formatCode="_(* #,##0\ &quot;pta&quot;_);_(* \(#,##0\ &quot;pta&quot;\);_(* &quot;-&quot;??\ &quot;pta&quot;_);_(@_)"/>
    <numFmt numFmtId="212" formatCode="_-* #,##0\ &quot;Pts&quot;_-;\-* #,##0\ &quot;Pts&quot;_-;_-* &quot;-&quot;\ &quot;Pts&quot;_-;_-@_-"/>
    <numFmt numFmtId="213" formatCode="_-* #,##0.00\ &quot;Pts&quot;_-;\-* #,##0.00\ &quot;Pts&quot;_-;_-* &quot;-&quot;??\ &quot;Pts&quot;_-;_-@_-"/>
    <numFmt numFmtId="214" formatCode="yyyy\-mm\-dd;@"/>
    <numFmt numFmtId="215" formatCode="##,##0.00_);[Red]\(##,##0.00\)"/>
    <numFmt numFmtId="216" formatCode="#,##0.00;[Red]#,##0.00"/>
    <numFmt numFmtId="217" formatCode="yyyy/mm/dd"/>
    <numFmt numFmtId="218" formatCode="##,##0_);[Red]\(##,##0\)"/>
    <numFmt numFmtId="219" formatCode="mmm\-yyyy"/>
    <numFmt numFmtId="220" formatCode="0000000000000"/>
    <numFmt numFmtId="221" formatCode="00\1\-00\1\-000"/>
    <numFmt numFmtId="222" formatCode="00\1\-00\1\-000000000"/>
    <numFmt numFmtId="223" formatCode="dd\-mm\-yy;@"/>
    <numFmt numFmtId="224" formatCode="d&quot; de &quot;mmm&quot; de &quot;yy"/>
    <numFmt numFmtId="225" formatCode="#,##0.00_ ;[Red]\-#,##0.00\ "/>
    <numFmt numFmtId="226" formatCode="dd/mm/yyyy"/>
    <numFmt numFmtId="227" formatCode="d/mm/yy\ h:mm"/>
  </numFmts>
  <fonts count="231"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i/>
      <sz val="8"/>
      <color rgb="FF0000FF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9"/>
      <color indexed="10"/>
      <name val="Geneva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trike/>
      <sz val="8"/>
      <color rgb="FF3333CC"/>
      <name val="Arial"/>
      <family val="2"/>
    </font>
    <font>
      <sz val="8"/>
      <color rgb="FFFF0000"/>
      <name val="Arial"/>
      <family val="2"/>
    </font>
    <font>
      <b/>
      <u/>
      <sz val="8"/>
      <color theme="1"/>
      <name val="Arial"/>
      <family val="2"/>
    </font>
    <font>
      <b/>
      <u/>
      <sz val="8"/>
      <color theme="0" tint="-0.499984740745262"/>
      <name val="Arial"/>
      <family val="2"/>
    </font>
    <font>
      <u/>
      <sz val="11"/>
      <color theme="10"/>
      <name val="Arial"/>
      <family val="2"/>
    </font>
    <font>
      <b/>
      <u/>
      <sz val="8"/>
      <name val="Arial"/>
      <family val="2"/>
    </font>
    <font>
      <b/>
      <u/>
      <sz val="8"/>
      <color rgb="FF808080"/>
      <name val="Arial"/>
      <family val="2"/>
    </font>
    <font>
      <sz val="8"/>
      <color rgb="FF000000"/>
      <name val="Arial"/>
      <family val="2"/>
    </font>
    <font>
      <b/>
      <sz val="10"/>
      <color indexed="10"/>
      <name val="Arial"/>
      <family val="2"/>
    </font>
    <font>
      <b/>
      <sz val="8"/>
      <color rgb="FFFFFF00"/>
      <name val="Arial"/>
      <family val="2"/>
    </font>
    <font>
      <sz val="8"/>
      <color rgb="FFFFFF00"/>
      <name val="Arial"/>
      <family val="2"/>
    </font>
    <font>
      <sz val="8"/>
      <color indexed="8"/>
      <name val="Arial"/>
      <family val="2"/>
    </font>
    <font>
      <b/>
      <sz val="8"/>
      <color indexed="56"/>
      <name val="Arial"/>
      <family val="2"/>
    </font>
    <font>
      <b/>
      <sz val="8"/>
      <color indexed="8"/>
      <name val="Arial"/>
      <family val="2"/>
    </font>
    <font>
      <sz val="8"/>
      <color indexed="8"/>
      <name val="Tahoma"/>
      <family val="2"/>
    </font>
    <font>
      <b/>
      <strike/>
      <sz val="10"/>
      <color indexed="10"/>
      <name val="Arial"/>
      <family val="2"/>
    </font>
    <font>
      <sz val="10"/>
      <color theme="1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sz val="10"/>
      <name val="Times New Roman"/>
      <family val="1"/>
    </font>
    <font>
      <sz val="10"/>
      <name val="Helv"/>
    </font>
    <font>
      <sz val="11"/>
      <name val="ＭＳ 明朝"/>
      <family val="1"/>
      <charset val="128"/>
    </font>
    <font>
      <sz val="12"/>
      <name val="Times New Roman"/>
      <family val="1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1"/>
      <name val="Times New Roman"/>
      <family val="1"/>
    </font>
    <font>
      <sz val="12"/>
      <name val="System"/>
      <family val="3"/>
      <charset val="129"/>
    </font>
    <font>
      <sz val="10"/>
      <name val="±¼¸²Ã¼"/>
      <family val="3"/>
      <charset val="129"/>
    </font>
    <font>
      <b/>
      <sz val="11"/>
      <name val="Times New Roman"/>
      <family val="1"/>
    </font>
    <font>
      <b/>
      <sz val="10"/>
      <name val="Arial"/>
      <family val="2"/>
    </font>
    <font>
      <b/>
      <sz val="12"/>
      <name val="Tahoma"/>
      <family val="2"/>
    </font>
    <font>
      <b/>
      <sz val="6"/>
      <name val="Palatino"/>
      <family val="1"/>
    </font>
    <font>
      <b/>
      <sz val="7"/>
      <color indexed="8"/>
      <name val="Tms Rmn"/>
    </font>
    <font>
      <sz val="7"/>
      <color indexed="8"/>
      <name val="Tms Rmn"/>
    </font>
    <font>
      <u/>
      <sz val="12"/>
      <color indexed="12"/>
      <name val="Times New Roman"/>
      <family val="1"/>
    </font>
    <font>
      <sz val="10"/>
      <name val="MS Sans Serif"/>
      <family val="2"/>
    </font>
    <font>
      <sz val="10"/>
      <name val="Tahoma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0"/>
      <name val="MS Sans Serif"/>
      <family val="2"/>
    </font>
    <font>
      <u/>
      <sz val="11"/>
      <name val="Times New Roman"/>
      <family val="1"/>
    </font>
    <font>
      <b/>
      <sz val="10"/>
      <name val="Tahoma"/>
      <family val="2"/>
    </font>
    <font>
      <b/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rgb="FF0B3D9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3"/>
      <name val="Arial"/>
      <family val="2"/>
    </font>
    <font>
      <i/>
      <sz val="10"/>
      <color rgb="FF0000FF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sz val="10"/>
      <color rgb="FFFF0000"/>
      <name val="Arial"/>
      <family val="2"/>
    </font>
    <font>
      <b/>
      <u/>
      <sz val="10"/>
      <color indexed="10"/>
      <name val="Arial"/>
      <family val="2"/>
    </font>
    <font>
      <i/>
      <sz val="10"/>
      <color theme="0" tint="-0.499984740745262"/>
      <name val="Arial"/>
      <family val="2"/>
    </font>
    <font>
      <b/>
      <u/>
      <sz val="10"/>
      <color rgb="FF0B3D91"/>
      <name val="Arial"/>
      <family val="2"/>
    </font>
    <font>
      <u/>
      <sz val="10"/>
      <color theme="1"/>
      <name val="Arial"/>
      <family val="2"/>
    </font>
    <font>
      <b/>
      <sz val="10"/>
      <color indexed="56"/>
      <name val="Arial"/>
      <family val="2"/>
    </font>
    <font>
      <sz val="10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Helv"/>
      <family val="2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rgb="FFFA7D00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1"/>
      <name val="Tms Rmn"/>
      <family val="1"/>
    </font>
    <font>
      <sz val="12"/>
      <name val="Arial"/>
      <family val="2"/>
    </font>
    <font>
      <sz val="10"/>
      <name val="Avant Garde"/>
    </font>
    <font>
      <sz val="10"/>
      <color indexed="22"/>
      <name val="Arial"/>
      <family val="2"/>
    </font>
    <font>
      <sz val="10"/>
      <name val="MS Serif"/>
      <family val="1"/>
    </font>
    <font>
      <sz val="14"/>
      <name val="Times New Roman"/>
      <family val="1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u/>
      <sz val="12"/>
      <color indexed="36"/>
      <name val="Helv"/>
    </font>
    <font>
      <b/>
      <sz val="11"/>
      <color theme="0"/>
      <name val="Tahoma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u/>
      <sz val="9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8.8000000000000007"/>
      <color theme="10"/>
      <name val="Calibri"/>
      <family val="2"/>
    </font>
    <font>
      <u/>
      <sz val="12"/>
      <color indexed="12"/>
      <name val="Arial"/>
      <family val="2"/>
    </font>
    <font>
      <sz val="11"/>
      <color rgb="FF9C0006"/>
      <name val="Calibri"/>
      <family val="2"/>
      <scheme val="minor"/>
    </font>
    <font>
      <sz val="10"/>
      <name val="Geneva"/>
      <family val="2"/>
    </font>
    <font>
      <sz val="10"/>
      <color theme="1"/>
      <name val="Verdana"/>
      <family val="2"/>
    </font>
    <font>
      <sz val="10"/>
      <name val="Arial Unicode MS"/>
      <family val="2"/>
    </font>
    <font>
      <sz val="10"/>
      <name val="Courier"/>
      <family val="3"/>
    </font>
    <font>
      <sz val="12"/>
      <name val="Helv"/>
    </font>
    <font>
      <sz val="10"/>
      <name val="Verdana"/>
      <family val="2"/>
    </font>
    <font>
      <sz val="12"/>
      <name val="Courier"/>
      <family val="3"/>
    </font>
    <font>
      <sz val="8"/>
      <name val="Wingdings"/>
      <charset val="2"/>
    </font>
    <font>
      <sz val="8"/>
      <name val="Helv"/>
    </font>
    <font>
      <sz val="7"/>
      <color rgb="FF000000"/>
      <name val="Courier New"/>
      <family val="3"/>
    </font>
    <font>
      <b/>
      <sz val="8"/>
      <color rgb="FF000000"/>
      <name val="Courier New"/>
      <family val="3"/>
    </font>
    <font>
      <b/>
      <sz val="11"/>
      <color rgb="FF3F3F3F"/>
      <name val="Calibri"/>
      <family val="2"/>
      <scheme val="minor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9"/>
      <name val="Arial"/>
      <family val="2"/>
    </font>
    <font>
      <sz val="9"/>
      <name val="Arial"/>
      <family val="2"/>
    </font>
    <font>
      <b/>
      <sz val="11"/>
      <color indexed="36"/>
      <name val="Arial"/>
      <family val="2"/>
    </font>
    <font>
      <b/>
      <sz val="9"/>
      <color indexed="9"/>
      <name val="Arial"/>
      <family val="2"/>
    </font>
    <font>
      <sz val="8"/>
      <name val="MS Sans Serif"/>
      <family val="2"/>
    </font>
    <font>
      <sz val="10"/>
      <color indexed="8"/>
      <name val="HLV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color indexed="2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8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b/>
      <sz val="11"/>
      <name val="Arial"/>
      <family val="2"/>
    </font>
    <font>
      <sz val="10"/>
      <name val="Verdana   "/>
    </font>
    <font>
      <sz val="11"/>
      <name val="Verdana   "/>
    </font>
    <font>
      <b/>
      <sz val="10"/>
      <color theme="3"/>
      <name val="Tahoma"/>
      <family val="2"/>
    </font>
    <font>
      <b/>
      <sz val="12"/>
      <name val="Verdana   "/>
    </font>
    <font>
      <sz val="12"/>
      <name val="Verdana   "/>
    </font>
    <font>
      <b/>
      <sz val="14"/>
      <name val="Arial"/>
      <family val="2"/>
    </font>
    <font>
      <b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6"/>
      <color rgb="FFFF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Verdana   "/>
    </font>
    <font>
      <sz val="9"/>
      <name val="Verdana   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Verdana   "/>
    </font>
    <font>
      <sz val="10"/>
      <name val="Arial"/>
      <family val="2"/>
    </font>
    <font>
      <b/>
      <sz val="18"/>
      <name val="Verdana   "/>
    </font>
    <font>
      <b/>
      <sz val="10"/>
      <color rgb="FF00B0F0"/>
      <name val="Verdana   "/>
    </font>
    <font>
      <b/>
      <sz val="11"/>
      <name val="Verdana   "/>
    </font>
    <font>
      <b/>
      <sz val="8"/>
      <name val="Verdana   "/>
    </font>
    <font>
      <sz val="8"/>
      <name val="Verdana   "/>
    </font>
    <font>
      <b/>
      <sz val="10"/>
      <color theme="4" tint="-0.249977111117893"/>
      <name val="Arial"/>
      <family val="2"/>
    </font>
    <font>
      <b/>
      <sz val="10"/>
      <color theme="4" tint="-0.249977111117893"/>
      <name val="Verdana   "/>
    </font>
    <font>
      <b/>
      <sz val="10"/>
      <color theme="4" tint="-0.249977111117893"/>
      <name val="Tahoma"/>
      <family val="2"/>
    </font>
    <font>
      <b/>
      <sz val="11"/>
      <color theme="0"/>
      <name val="Arial"/>
      <family val="2"/>
    </font>
    <font>
      <sz val="9"/>
      <color rgb="FF000000"/>
      <name val="SansSerif"/>
      <family val="2"/>
    </font>
    <font>
      <sz val="7"/>
      <color rgb="FF000000"/>
      <name val="SansSerif"/>
      <family val="2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0"/>
      </patternFill>
    </fill>
    <fill>
      <patternFill patternType="solid">
        <fgColor indexed="43"/>
        <bgColor indexed="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9"/>
      </patternFill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0B3D91"/>
        <bgColor indexed="64"/>
      </patternFill>
    </fill>
    <fill>
      <patternFill patternType="solid">
        <fgColor theme="0"/>
        <bgColor indexed="2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006666"/>
        <bgColor indexed="64"/>
      </patternFill>
    </fill>
    <fill>
      <patternFill patternType="solid">
        <fgColor rgb="FFFFC7CE"/>
      </patternFill>
    </fill>
    <fill>
      <patternFill patternType="darkVertical"/>
    </fill>
    <fill>
      <patternFill patternType="solid">
        <fgColor rgb="FFC0C0C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CCFF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6666"/>
      </left>
      <right style="thin">
        <color theme="0"/>
      </right>
      <top style="thin">
        <color theme="0"/>
      </top>
      <bottom style="medium">
        <color rgb="FF006666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 style="thin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383">
    <xf numFmtId="0" fontId="0" fillId="0" borderId="0"/>
    <xf numFmtId="43" fontId="16" fillId="0" borderId="0" applyFont="0" applyFill="0" applyBorder="0" applyAlignment="0" applyProtection="0"/>
    <xf numFmtId="0" fontId="22" fillId="0" borderId="0"/>
    <xf numFmtId="0" fontId="16" fillId="0" borderId="0"/>
    <xf numFmtId="43" fontId="16" fillId="0" borderId="0" applyFont="0" applyFill="0" applyBorder="0" applyAlignment="0" applyProtection="0"/>
    <xf numFmtId="0" fontId="24" fillId="2" borderId="0" applyNumberFormat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0" applyNumberFormat="0" applyBorder="0" applyAlignment="0" applyProtection="0"/>
    <xf numFmtId="0" fontId="23" fillId="8" borderId="0" applyNumberFormat="0" applyBorder="0" applyAlignment="0" applyProtection="0"/>
    <xf numFmtId="0" fontId="24" fillId="9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5" borderId="0" applyNumberFormat="0" applyBorder="0" applyAlignment="0" applyProtection="0"/>
    <xf numFmtId="0" fontId="23" fillId="5" borderId="0" applyNumberFormat="0" applyBorder="0" applyAlignment="0" applyProtection="0"/>
    <xf numFmtId="0" fontId="24" fillId="8" borderId="0" applyNumberFormat="0" applyBorder="0" applyAlignment="0" applyProtection="0"/>
    <xf numFmtId="0" fontId="23" fillId="8" borderId="0" applyNumberFormat="0" applyBorder="0" applyAlignment="0" applyProtection="0"/>
    <xf numFmtId="0" fontId="24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5" fillId="12" borderId="0" applyNumberFormat="0" applyBorder="0" applyAlignment="0" applyProtection="0"/>
    <xf numFmtId="0" fontId="26" fillId="12" borderId="0" applyNumberFormat="0" applyBorder="0" applyAlignment="0" applyProtection="0"/>
    <xf numFmtId="0" fontId="25" fillId="9" borderId="0" applyNumberFormat="0" applyBorder="0" applyAlignment="0" applyProtection="0"/>
    <xf numFmtId="0" fontId="26" fillId="9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7" fillId="3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0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31" fillId="20" borderId="1" applyNumberFormat="0" applyAlignment="0" applyProtection="0"/>
    <xf numFmtId="0" fontId="16" fillId="0" borderId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32" fillId="21" borderId="2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39" fillId="0" borderId="4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2" fillId="0" borderId="5" applyNumberFormat="0" applyFill="0" applyAlignment="0" applyProtection="0"/>
    <xf numFmtId="0" fontId="43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36" fillId="7" borderId="1" applyNumberFormat="0" applyAlignment="0" applyProtection="0"/>
    <xf numFmtId="0" fontId="33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23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34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23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45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6" fillId="20" borderId="8" applyNumberFormat="0" applyAlignment="0" applyProtection="0"/>
    <xf numFmtId="0" fontId="4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48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51" fillId="0" borderId="0"/>
    <xf numFmtId="0" fontId="5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0" fontId="13" fillId="0" borderId="0"/>
    <xf numFmtId="166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167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0" fontId="16" fillId="0" borderId="0"/>
    <xf numFmtId="0" fontId="34" fillId="0" borderId="0"/>
    <xf numFmtId="0" fontId="34" fillId="0" borderId="0"/>
    <xf numFmtId="0" fontId="34" fillId="0" borderId="0"/>
    <xf numFmtId="167" fontId="69" fillId="0" borderId="0" applyFont="0" applyFill="0" applyBorder="0" applyAlignment="0" applyProtection="0"/>
    <xf numFmtId="0" fontId="70" fillId="0" borderId="0"/>
    <xf numFmtId="0" fontId="71" fillId="0" borderId="0"/>
    <xf numFmtId="0" fontId="71" fillId="0" borderId="0"/>
    <xf numFmtId="0" fontId="72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4" fillId="0" borderId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28" fillId="3" borderId="0" applyNumberFormat="0" applyBorder="0" applyAlignment="0" applyProtection="0"/>
    <xf numFmtId="172" fontId="77" fillId="0" borderId="17" applyNumberFormat="0" applyFill="0" applyAlignment="0" applyProtection="0">
      <alignment horizontal="center"/>
    </xf>
    <xf numFmtId="172" fontId="77" fillId="0" borderId="14" applyFill="0" applyAlignment="0" applyProtection="0">
      <alignment horizontal="center"/>
    </xf>
    <xf numFmtId="0" fontId="76" fillId="0" borderId="0"/>
    <xf numFmtId="0" fontId="78" fillId="0" borderId="0"/>
    <xf numFmtId="0" fontId="78" fillId="0" borderId="0"/>
    <xf numFmtId="0" fontId="75" fillId="0" borderId="0"/>
    <xf numFmtId="0" fontId="76" fillId="0" borderId="0"/>
    <xf numFmtId="0" fontId="75" fillId="0" borderId="0"/>
    <xf numFmtId="0" fontId="76" fillId="0" borderId="0"/>
    <xf numFmtId="0" fontId="75" fillId="0" borderId="0"/>
    <xf numFmtId="0" fontId="76" fillId="0" borderId="0"/>
    <xf numFmtId="0" fontId="79" fillId="0" borderId="0"/>
    <xf numFmtId="0" fontId="31" fillId="20" borderId="1" applyNumberFormat="0" applyAlignment="0" applyProtection="0"/>
    <xf numFmtId="0" fontId="32" fillId="21" borderId="2" applyNumberFormat="0" applyAlignment="0" applyProtection="0"/>
    <xf numFmtId="0" fontId="32" fillId="21" borderId="2" applyNumberFormat="0" applyAlignment="0" applyProtection="0"/>
    <xf numFmtId="0" fontId="80" fillId="0" borderId="0" applyProtection="0"/>
    <xf numFmtId="172" fontId="77" fillId="0" borderId="0" applyFill="0" applyBorder="0" applyProtection="0">
      <alignment horizontal="center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81" fillId="38" borderId="0" applyNumberFormat="0" applyFont="0" applyFill="0" applyBorder="0" applyProtection="0">
      <alignment horizontal="left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77" fillId="0" borderId="39" applyNumberFormat="0" applyFill="0" applyAlignment="0" applyProtection="0"/>
    <xf numFmtId="173" fontId="3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38" fontId="19" fillId="38" borderId="0" applyNumberFormat="0" applyBorder="0" applyAlignment="0" applyProtection="0"/>
    <xf numFmtId="174" fontId="82" fillId="39" borderId="0">
      <alignment horizontal="left" vertical="top"/>
    </xf>
    <xf numFmtId="0" fontId="40" fillId="0" borderId="4" applyNumberFormat="0" applyFill="0" applyAlignment="0" applyProtection="0"/>
    <xf numFmtId="0" fontId="42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3" fillId="0" borderId="0">
      <alignment horizontal="left"/>
    </xf>
    <xf numFmtId="0" fontId="84" fillId="0" borderId="0" applyNumberFormat="0" applyFill="0" applyBorder="0" applyAlignment="0" applyProtection="0">
      <alignment horizontal="center" vertical="top" wrapText="1"/>
    </xf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75" fontId="87" fillId="0" borderId="0" applyBorder="0"/>
    <xf numFmtId="0" fontId="88" fillId="39" borderId="0">
      <alignment horizontal="left" wrapText="1" indent="2"/>
    </xf>
    <xf numFmtId="10" fontId="19" fillId="39" borderId="11" applyNumberFormat="0" applyBorder="0" applyAlignment="0" applyProtection="0"/>
    <xf numFmtId="0" fontId="36" fillId="7" borderId="1" applyNumberFormat="0" applyAlignment="0" applyProtection="0"/>
    <xf numFmtId="0" fontId="36" fillId="7" borderId="1" applyNumberFormat="0" applyAlignment="0" applyProtection="0"/>
    <xf numFmtId="0" fontId="33" fillId="0" borderId="3" applyNumberFormat="0" applyFill="0" applyAlignment="0" applyProtection="0"/>
    <xf numFmtId="0" fontId="33" fillId="0" borderId="3" applyNumberFormat="0" applyFill="0" applyAlignment="0" applyProtection="0"/>
    <xf numFmtId="0" fontId="77" fillId="0" borderId="0" applyNumberFormat="0" applyFill="0" applyAlignment="0" applyProtection="0"/>
    <xf numFmtId="37" fontId="89" fillId="0" borderId="0"/>
    <xf numFmtId="176" fontId="90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1" fillId="0" borderId="0"/>
    <xf numFmtId="0" fontId="34" fillId="0" borderId="0"/>
    <xf numFmtId="177" fontId="77" fillId="0" borderId="0" applyFill="0" applyBorder="0" applyProtection="0">
      <alignment horizontal="right"/>
    </xf>
    <xf numFmtId="0" fontId="46" fillId="20" borderId="8" applyNumberFormat="0" applyAlignment="0" applyProtection="0"/>
    <xf numFmtId="178" fontId="23" fillId="40" borderId="0">
      <alignment horizontal="right"/>
    </xf>
    <xf numFmtId="0" fontId="92" fillId="41" borderId="0">
      <alignment horizontal="center"/>
    </xf>
    <xf numFmtId="0" fontId="32" fillId="42" borderId="28"/>
    <xf numFmtId="0" fontId="93" fillId="43" borderId="0" applyBorder="0">
      <alignment horizontal="centerContinuous"/>
    </xf>
    <xf numFmtId="0" fontId="94" fillId="42" borderId="0" applyBorder="0">
      <alignment horizontal="centerContinuous"/>
    </xf>
    <xf numFmtId="10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87" fillId="0" borderId="0" applyNumberFormat="0" applyFont="0" applyFill="0" applyBorder="0" applyAlignment="0" applyProtection="0">
      <alignment horizontal="left"/>
    </xf>
    <xf numFmtId="15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95" fillId="0" borderId="17">
      <alignment horizontal="center"/>
    </xf>
    <xf numFmtId="3" fontId="87" fillId="0" borderId="0" applyFont="0" applyFill="0" applyBorder="0" applyAlignment="0" applyProtection="0"/>
    <xf numFmtId="0" fontId="87" fillId="44" borderId="0" applyNumberFormat="0" applyFont="0" applyBorder="0" applyAlignment="0" applyProtection="0"/>
    <xf numFmtId="167" fontId="34" fillId="0" borderId="0" applyFont="0" applyFill="0" applyBorder="0" applyAlignment="0" applyProtection="0"/>
    <xf numFmtId="0" fontId="77" fillId="0" borderId="14" applyNumberFormat="0" applyFill="0" applyAlignment="0" applyProtection="0"/>
    <xf numFmtId="179" fontId="96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97" fillId="39" borderId="0">
      <alignment wrapText="1"/>
    </xf>
    <xf numFmtId="0" fontId="49" fillId="0" borderId="0" applyNumberFormat="0" applyFill="0" applyBorder="0" applyAlignment="0" applyProtection="0"/>
    <xf numFmtId="180" fontId="98" fillId="0" borderId="13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9" fillId="0" borderId="0"/>
    <xf numFmtId="167" fontId="63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" fillId="0" borderId="0"/>
    <xf numFmtId="0" fontId="34" fillId="0" borderId="0"/>
    <xf numFmtId="0" fontId="34" fillId="0" borderId="0"/>
    <xf numFmtId="0" fontId="5" fillId="0" borderId="0"/>
    <xf numFmtId="182" fontId="34" fillId="0" borderId="0" applyFont="0" applyFill="0" applyBorder="0" applyAlignment="0" applyProtection="0"/>
    <xf numFmtId="0" fontId="34" fillId="0" borderId="0"/>
    <xf numFmtId="43" fontId="5" fillId="0" borderId="0" applyFont="0" applyFill="0" applyBorder="0" applyAlignment="0" applyProtection="0"/>
    <xf numFmtId="167" fontId="6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83" fontId="87" fillId="0" borderId="0"/>
    <xf numFmtId="167" fontId="5" fillId="0" borderId="0" applyFon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4" fillId="0" borderId="0"/>
    <xf numFmtId="0" fontId="1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4" fillId="0" borderId="0"/>
    <xf numFmtId="0" fontId="34" fillId="0" borderId="0"/>
    <xf numFmtId="0" fontId="34" fillId="0" borderId="0" applyNumberFormat="0" applyFill="0" applyBorder="0" applyAlignment="0" applyProtection="0"/>
    <xf numFmtId="183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4" fillId="0" borderId="0"/>
    <xf numFmtId="0" fontId="34" fillId="0" borderId="0"/>
    <xf numFmtId="37" fontId="34" fillId="0" borderId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131" fillId="6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131" fillId="69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131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31" fillId="70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131" fillId="71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31" fillId="71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131" fillId="7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131" fillId="7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131" fillId="7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31" fillId="7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131" fillId="7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31" fillId="7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34" fillId="0" borderId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34" fillId="0" borderId="0">
      <alignment horizontal="left"/>
    </xf>
    <xf numFmtId="0" fontId="132" fillId="0" borderId="0">
      <alignment horizontal="center" wrapText="1"/>
      <protection locked="0"/>
    </xf>
    <xf numFmtId="0" fontId="27" fillId="3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33" fillId="4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33" fillId="4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21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21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21" fillId="50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84" fontId="34" fillId="0" borderId="0" applyFill="0" applyBorder="0" applyAlignment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30" fillId="20" borderId="1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30" fillId="20" borderId="1" applyNumberFormat="0" applyAlignment="0" applyProtection="0"/>
    <xf numFmtId="0" fontId="136" fillId="75" borderId="42" applyNumberFormat="0" applyAlignment="0" applyProtection="0"/>
    <xf numFmtId="0" fontId="136" fillId="75" borderId="42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136" fillId="75" borderId="42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30" fillId="20" borderId="1" applyNumberFormat="0" applyAlignment="0" applyProtection="0"/>
    <xf numFmtId="0" fontId="137" fillId="0" borderId="0" applyNumberFormat="0" applyFill="0" applyBorder="0" applyProtection="0">
      <alignment horizontal="left"/>
    </xf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38" fillId="21" borderId="2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38" fillId="21" borderId="2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25" fillId="53" borderId="44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25" fillId="53" borderId="44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25" fillId="53" borderId="44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8" fillId="21" borderId="2" applyNumberFormat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39" fillId="0" borderId="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39" fillId="0" borderId="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24" fillId="0" borderId="4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24" fillId="0" borderId="4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24" fillId="0" borderId="4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9" fillId="0" borderId="3" applyNumberFormat="0" applyFill="0" applyAlignment="0" applyProtection="0"/>
    <xf numFmtId="0" fontId="138" fillId="21" borderId="2" applyNumberFormat="0" applyAlignment="0" applyProtection="0"/>
    <xf numFmtId="0" fontId="18" fillId="0" borderId="47">
      <alignment horizontal="center"/>
    </xf>
    <xf numFmtId="185" fontId="140" fillId="0" borderId="0">
      <protection locked="0"/>
    </xf>
    <xf numFmtId="186" fontId="141" fillId="0" borderId="0"/>
    <xf numFmtId="186" fontId="141" fillId="0" borderId="0"/>
    <xf numFmtId="186" fontId="141" fillId="0" borderId="0"/>
    <xf numFmtId="186" fontId="141" fillId="0" borderId="0"/>
    <xf numFmtId="186" fontId="141" fillId="0" borderId="0"/>
    <xf numFmtId="186" fontId="141" fillId="0" borderId="0"/>
    <xf numFmtId="186" fontId="141" fillId="0" borderId="0"/>
    <xf numFmtId="186" fontId="141" fillId="0" borderId="0"/>
    <xf numFmtId="165" fontId="142" fillId="0" borderId="0" applyFont="0" applyFill="0" applyBorder="0" applyAlignment="0" applyProtection="0"/>
    <xf numFmtId="165" fontId="34" fillId="0" borderId="0" applyFont="0" applyFill="0" applyBorder="0" applyAlignment="0" applyProtection="0"/>
    <xf numFmtId="187" fontId="34" fillId="0" borderId="0" applyFont="0" applyFill="0" applyBorder="0" applyAlignment="0" applyProtection="0"/>
    <xf numFmtId="38" fontId="143" fillId="0" borderId="0"/>
    <xf numFmtId="167" fontId="34" fillId="0" borderId="0" applyFont="0" applyFill="0" applyBorder="0" applyAlignment="0" applyProtection="0"/>
    <xf numFmtId="3" fontId="144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145" fillId="0" borderId="0" applyNumberFormat="0" applyAlignment="0">
      <alignment horizontal="left"/>
    </xf>
    <xf numFmtId="188" fontId="140" fillId="0" borderId="0">
      <protection locked="0"/>
    </xf>
    <xf numFmtId="189" fontId="142" fillId="0" borderId="0" applyFont="0" applyFill="0" applyBorder="0" applyAlignment="0" applyProtection="0"/>
    <xf numFmtId="190" fontId="77" fillId="0" borderId="0" applyFont="0" applyFill="0" applyBorder="0" applyAlignment="0" applyProtection="0"/>
    <xf numFmtId="191" fontId="87" fillId="0" borderId="0" applyFont="0" applyFill="0" applyBorder="0" applyAlignment="0" applyProtection="0"/>
    <xf numFmtId="17" fontId="146" fillId="40" borderId="19" applyFont="0" applyBorder="0"/>
    <xf numFmtId="0" fontId="144" fillId="0" borderId="0" applyFont="0" applyFill="0" applyBorder="0" applyAlignment="0" applyProtection="0"/>
    <xf numFmtId="192" fontId="34" fillId="0" borderId="0" applyFill="0" applyBorder="0" applyProtection="0"/>
    <xf numFmtId="169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0" fontId="34" fillId="0" borderId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131" fillId="7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131" fillId="7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131" fillId="7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131" fillId="7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131" fillId="7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31" fillId="7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131" fillId="7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131" fillId="79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131" fillId="8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31" fillId="8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131" fillId="8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31" fillId="8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47" fillId="0" borderId="0" applyNumberFormat="0" applyAlignment="0">
      <alignment horizontal="left"/>
    </xf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48" fillId="7" borderId="1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48" fillId="7" borderId="1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23" fillId="52" borderId="42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23" fillId="52" borderId="42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23" fillId="52" borderId="42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148" fillId="7" borderId="1" applyNumberForma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95" fontId="149" fillId="0" borderId="0">
      <protection locked="0"/>
    </xf>
    <xf numFmtId="195" fontId="149" fillId="0" borderId="0">
      <protection locked="0"/>
    </xf>
    <xf numFmtId="195" fontId="150" fillId="0" borderId="0">
      <protection locked="0"/>
    </xf>
    <xf numFmtId="195" fontId="149" fillId="0" borderId="0">
      <protection locked="0"/>
    </xf>
    <xf numFmtId="195" fontId="149" fillId="0" borderId="0">
      <protection locked="0"/>
    </xf>
    <xf numFmtId="195" fontId="149" fillId="0" borderId="0">
      <protection locked="0"/>
    </xf>
    <xf numFmtId="195" fontId="150" fillId="0" borderId="0">
      <protection locked="0"/>
    </xf>
    <xf numFmtId="196" fontId="34" fillId="0" borderId="0" applyFill="0" applyBorder="0" applyAlignment="0" applyProtection="0"/>
    <xf numFmtId="2" fontId="34" fillId="0" borderId="0" applyFill="0" applyBorder="0" applyAlignment="0" applyProtection="0"/>
    <xf numFmtId="2" fontId="144" fillId="0" borderId="0" applyFont="0" applyFill="0" applyBorder="0" applyAlignment="0" applyProtection="0"/>
    <xf numFmtId="197" fontId="140" fillId="0" borderId="0"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2" fillId="82" borderId="52">
      <alignment vertical="center"/>
    </xf>
    <xf numFmtId="0" fontId="133" fillId="4" borderId="0" applyNumberFormat="0" applyBorder="0" applyAlignment="0" applyProtection="0"/>
    <xf numFmtId="0" fontId="135" fillId="0" borderId="22" applyNumberFormat="0" applyAlignment="0" applyProtection="0">
      <alignment horizontal="left" vertical="center"/>
    </xf>
    <xf numFmtId="0" fontId="135" fillId="0" borderId="30">
      <alignment horizontal="left" vertical="center"/>
    </xf>
    <xf numFmtId="0" fontId="135" fillId="0" borderId="30">
      <alignment horizontal="left" vertical="center"/>
    </xf>
    <xf numFmtId="0" fontId="39" fillId="0" borderId="4" applyNumberFormat="0" applyFill="0" applyAlignment="0" applyProtection="0"/>
    <xf numFmtId="0" fontId="41" fillId="0" borderId="5" applyNumberFormat="0" applyFill="0" applyAlignment="0" applyProtection="0"/>
    <xf numFmtId="0" fontId="43" fillId="0" borderId="6" applyNumberFormat="0" applyFill="0" applyAlignment="0" applyProtection="0"/>
    <xf numFmtId="0" fontId="43" fillId="0" borderId="0" applyNumberFormat="0" applyFill="0" applyBorder="0" applyAlignment="0" applyProtection="0"/>
    <xf numFmtId="198" fontId="149" fillId="0" borderId="0">
      <protection locked="0"/>
    </xf>
    <xf numFmtId="198" fontId="153" fillId="0" borderId="0">
      <protection locked="0"/>
    </xf>
    <xf numFmtId="198" fontId="149" fillId="0" borderId="0">
      <protection locked="0"/>
    </xf>
    <xf numFmtId="198" fontId="153" fillId="0" borderId="0">
      <protection locked="0"/>
    </xf>
    <xf numFmtId="0" fontId="154" fillId="0" borderId="0">
      <alignment horizontal="center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160" fillId="8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160" fillId="8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148" fillId="7" borderId="1" applyNumberFormat="0" applyAlignment="0" applyProtection="0"/>
    <xf numFmtId="0" fontId="139" fillId="0" borderId="3" applyNumberFormat="0" applyFill="0" applyAlignment="0" applyProtection="0"/>
    <xf numFmtId="165" fontId="34" fillId="0" borderId="0" applyFont="0" applyFill="0" applyBorder="0" applyAlignment="0" applyProtection="0"/>
    <xf numFmtId="199" fontId="34" fillId="0" borderId="0" applyFont="0" applyFill="0" applyBorder="0" applyAlignment="0" applyProtection="0"/>
    <xf numFmtId="200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4" fillId="0" borderId="0" applyFont="0" applyFill="0" applyBorder="0" applyAlignment="0" applyProtection="0"/>
    <xf numFmtId="201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161" fillId="0" borderId="0" applyFont="0" applyFill="0" applyBorder="0" applyAlignment="0" applyProtection="0"/>
    <xf numFmtId="167" fontId="16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3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82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80" fontId="34" fillId="0" borderId="0" applyFont="0" applyFill="0" applyBorder="0" applyAlignment="0" applyProtection="0"/>
    <xf numFmtId="43" fontId="163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2" fontId="34" fillId="0" borderId="0" applyFont="0" applyFill="0" applyBorder="0" applyAlignment="0" applyProtection="0"/>
    <xf numFmtId="204" fontId="34" fillId="0" borderId="0" applyFont="0" applyFill="0" applyBorder="0" applyAlignment="0" applyProtection="0"/>
    <xf numFmtId="205" fontId="34" fillId="0" borderId="0" applyFont="0" applyFill="0" applyBorder="0" applyAlignment="0" applyProtection="0"/>
    <xf numFmtId="20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166" fontId="137" fillId="0" borderId="0" applyFont="0" applyFill="0" applyBorder="0" applyAlignment="0" applyProtection="0"/>
    <xf numFmtId="203" fontId="34" fillId="0" borderId="0" applyFont="0" applyFill="0" applyBorder="0" applyAlignment="0" applyProtection="0"/>
    <xf numFmtId="166" fontId="5" fillId="0" borderId="0" applyFont="0" applyFill="0" applyBorder="0" applyAlignment="0" applyProtection="0"/>
    <xf numFmtId="206" fontId="34" fillId="0" borderId="0" applyFill="0" applyBorder="0" applyAlignment="0" applyProtection="0"/>
    <xf numFmtId="207" fontId="34" fillId="0" borderId="0" applyFill="0" applyBorder="0" applyAlignment="0" applyProtection="0"/>
    <xf numFmtId="208" fontId="71" fillId="0" borderId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122" fillId="51" borderId="0" applyNumberFormat="0" applyBorder="0" applyAlignment="0" applyProtection="0"/>
    <xf numFmtId="0" fontId="44" fillId="22" borderId="0" applyNumberFormat="0" applyBorder="0" applyAlignment="0" applyProtection="0"/>
    <xf numFmtId="0" fontId="164" fillId="0" borderId="0"/>
    <xf numFmtId="209" fontId="1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3" fillId="0" borderId="0"/>
    <xf numFmtId="0" fontId="1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34" fillId="0" borderId="0"/>
    <xf numFmtId="0" fontId="5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>
      <alignment vertical="top"/>
    </xf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0" borderId="0"/>
    <xf numFmtId="183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0" borderId="0"/>
    <xf numFmtId="0" fontId="5" fillId="0" borderId="0"/>
    <xf numFmtId="0" fontId="5" fillId="0" borderId="0"/>
    <xf numFmtId="0" fontId="34" fillId="0" borderId="0"/>
    <xf numFmtId="183" fontId="34" fillId="0" borderId="0" applyNumberFormat="0" applyFill="0" applyBorder="0" applyAlignment="0" applyProtection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34" fillId="0" borderId="0"/>
    <xf numFmtId="0" fontId="34" fillId="0" borderId="0"/>
    <xf numFmtId="0" fontId="24" fillId="0" borderId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7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3" fontId="5" fillId="0" borderId="0"/>
    <xf numFmtId="183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24" fillId="23" borderId="7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34" fillId="23" borderId="7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5" fillId="54" borderId="45" applyNumberFormat="0" applyFont="0" applyAlignment="0" applyProtection="0"/>
    <xf numFmtId="0" fontId="45" fillId="20" borderId="8" applyNumberFormat="0" applyAlignment="0" applyProtection="0"/>
    <xf numFmtId="14" fontId="132" fillId="0" borderId="0">
      <alignment horizontal="center" wrapText="1"/>
      <protection locked="0"/>
    </xf>
    <xf numFmtId="9" fontId="5" fillId="0" borderId="0" applyFont="0" applyFill="0" applyBorder="0" applyAlignment="0" applyProtection="0"/>
    <xf numFmtId="210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14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8" fontId="34" fillId="0" borderId="0" applyFill="0" applyBorder="0" applyAlignment="0" applyProtection="0"/>
    <xf numFmtId="3" fontId="34" fillId="0" borderId="0" applyFill="0" applyBorder="0" applyAlignment="0" applyProtection="0"/>
    <xf numFmtId="0" fontId="168" fillId="84" borderId="0" applyNumberFormat="0" applyFont="0" applyBorder="0" applyAlignment="0">
      <alignment horizontal="center"/>
    </xf>
    <xf numFmtId="14" fontId="169" fillId="0" borderId="0" applyNumberFormat="0" applyFill="0" applyBorder="0" applyAlignment="0" applyProtection="0">
      <alignment horizontal="left"/>
    </xf>
    <xf numFmtId="0" fontId="170" fillId="0" borderId="0">
      <alignment horizontal="left" vertical="top"/>
    </xf>
    <xf numFmtId="0" fontId="170" fillId="0" borderId="0">
      <alignment horizontal="right" vertical="top"/>
    </xf>
    <xf numFmtId="0" fontId="171" fillId="85" borderId="0">
      <alignment horizontal="left" vertical="top"/>
    </xf>
    <xf numFmtId="0" fontId="171" fillId="85" borderId="0">
      <alignment horizontal="right" vertical="top"/>
    </xf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172" fillId="75" borderId="53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0" fontId="172" fillId="75" borderId="53" applyNumberFormat="0" applyAlignment="0" applyProtection="0"/>
    <xf numFmtId="0" fontId="45" fillId="20" borderId="8" applyNumberFormat="0" applyAlignment="0" applyProtection="0"/>
    <xf numFmtId="0" fontId="45" fillId="20" borderId="8" applyNumberFormat="0" applyAlignment="0" applyProtection="0"/>
    <xf numFmtId="4" fontId="32" fillId="22" borderId="11" applyNumberFormat="0" applyProtection="0">
      <alignment vertical="center"/>
    </xf>
    <xf numFmtId="4" fontId="173" fillId="33" borderId="54" applyNumberFormat="0" applyProtection="0">
      <alignment vertical="center"/>
    </xf>
    <xf numFmtId="4" fontId="32" fillId="22" borderId="11" applyNumberFormat="0" applyProtection="0">
      <alignment horizontal="left" vertical="center" indent="1"/>
    </xf>
    <xf numFmtId="0" fontId="32" fillId="22" borderId="54" applyNumberFormat="0" applyProtection="0">
      <alignment horizontal="left" vertical="top" indent="1"/>
    </xf>
    <xf numFmtId="4" fontId="32" fillId="22" borderId="11" applyNumberFormat="0" applyProtection="0">
      <alignment horizontal="left" vertical="center" indent="1"/>
    </xf>
    <xf numFmtId="4" fontId="23" fillId="3" borderId="54" applyNumberFormat="0" applyProtection="0">
      <alignment horizontal="right" vertical="center"/>
    </xf>
    <xf numFmtId="4" fontId="23" fillId="9" borderId="54" applyNumberFormat="0" applyProtection="0">
      <alignment horizontal="right" vertical="center"/>
    </xf>
    <xf numFmtId="4" fontId="23" fillId="17" borderId="54" applyNumberFormat="0" applyProtection="0">
      <alignment horizontal="right" vertical="center"/>
    </xf>
    <xf numFmtId="4" fontId="23" fillId="11" borderId="54" applyNumberFormat="0" applyProtection="0">
      <alignment horizontal="right" vertical="center"/>
    </xf>
    <xf numFmtId="4" fontId="23" fillId="15" borderId="54" applyNumberFormat="0" applyProtection="0">
      <alignment horizontal="right" vertical="center"/>
    </xf>
    <xf numFmtId="4" fontId="23" fillId="19" borderId="54" applyNumberFormat="0" applyProtection="0">
      <alignment horizontal="right" vertical="center"/>
    </xf>
    <xf numFmtId="4" fontId="23" fillId="18" borderId="54" applyNumberFormat="0" applyProtection="0">
      <alignment horizontal="right" vertical="center"/>
    </xf>
    <xf numFmtId="4" fontId="23" fillId="86" borderId="54" applyNumberFormat="0" applyProtection="0">
      <alignment horizontal="right" vertical="center"/>
    </xf>
    <xf numFmtId="4" fontId="23" fillId="10" borderId="54" applyNumberFormat="0" applyProtection="0">
      <alignment horizontal="right" vertical="center"/>
    </xf>
    <xf numFmtId="4" fontId="128" fillId="87" borderId="0" applyNumberFormat="0" applyProtection="0">
      <alignment horizontal="left" vertical="center" indent="1"/>
    </xf>
    <xf numFmtId="4" fontId="23" fillId="43" borderId="0" applyNumberFormat="0" applyProtection="0">
      <alignment horizontal="left" vertical="center" indent="1"/>
    </xf>
    <xf numFmtId="4" fontId="174" fillId="88" borderId="0" applyNumberFormat="0" applyProtection="0">
      <alignment horizontal="left" vertical="center" indent="1"/>
    </xf>
    <xf numFmtId="4" fontId="23" fillId="20" borderId="11" applyNumberFormat="0" applyProtection="0">
      <alignment horizontal="right" vertical="center"/>
    </xf>
    <xf numFmtId="4" fontId="23" fillId="89" borderId="0" applyNumberFormat="0" applyProtection="0">
      <alignment horizontal="left" vertical="center" indent="1"/>
    </xf>
    <xf numFmtId="4" fontId="23" fillId="90" borderId="0" applyNumberFormat="0" applyProtection="0">
      <alignment horizontal="left" vertical="center" indent="1"/>
    </xf>
    <xf numFmtId="0" fontId="34" fillId="20" borderId="11" applyNumberFormat="0" applyProtection="0">
      <alignment horizontal="left" vertical="center" indent="1"/>
    </xf>
    <xf numFmtId="0" fontId="34" fillId="20" borderId="11" applyNumberFormat="0" applyProtection="0">
      <alignment horizontal="left" vertical="top" indent="1"/>
    </xf>
    <xf numFmtId="0" fontId="34" fillId="20" borderId="11" applyNumberFormat="0" applyProtection="0">
      <alignment horizontal="left" vertical="center" indent="1"/>
    </xf>
    <xf numFmtId="0" fontId="34" fillId="20" borderId="11" applyNumberFormat="0" applyProtection="0">
      <alignment horizontal="left" vertical="top" indent="1"/>
    </xf>
    <xf numFmtId="0" fontId="34" fillId="20" borderId="11" applyNumberFormat="0" applyProtection="0">
      <alignment horizontal="left" vertical="center" indent="1"/>
    </xf>
    <xf numFmtId="0" fontId="34" fillId="20" borderId="11" applyNumberFormat="0" applyProtection="0">
      <alignment horizontal="left" vertical="top" indent="1"/>
    </xf>
    <xf numFmtId="0" fontId="34" fillId="43" borderId="11" applyNumberFormat="0" applyProtection="0">
      <alignment horizontal="left" vertical="center" indent="1"/>
    </xf>
    <xf numFmtId="0" fontId="34" fillId="20" borderId="11" applyNumberFormat="0" applyProtection="0">
      <alignment horizontal="left" vertical="top" indent="1"/>
    </xf>
    <xf numFmtId="4" fontId="23" fillId="39" borderId="54" applyNumberFormat="0" applyProtection="0">
      <alignment vertical="center"/>
    </xf>
    <xf numFmtId="4" fontId="175" fillId="39" borderId="54" applyNumberFormat="0" applyProtection="0">
      <alignment vertical="center"/>
    </xf>
    <xf numFmtId="4" fontId="23" fillId="39" borderId="11" applyNumberFormat="0" applyProtection="0">
      <alignment horizontal="left" vertical="center" indent="1"/>
    </xf>
    <xf numFmtId="0" fontId="23" fillId="39" borderId="54" applyNumberFormat="0" applyProtection="0">
      <alignment horizontal="left" vertical="top" indent="1"/>
    </xf>
    <xf numFmtId="4" fontId="23" fillId="43" borderId="11" applyNumberFormat="0" applyProtection="0">
      <alignment horizontal="right" vertical="center"/>
    </xf>
    <xf numFmtId="4" fontId="175" fillId="89" borderId="54" applyNumberFormat="0" applyProtection="0">
      <alignment horizontal="right" vertical="center"/>
    </xf>
    <xf numFmtId="4" fontId="23" fillId="20" borderId="11" applyNumberFormat="0" applyProtection="0">
      <alignment horizontal="left" vertical="center" indent="1"/>
    </xf>
    <xf numFmtId="0" fontId="26" fillId="22" borderId="11" applyNumberFormat="0" applyProtection="0">
      <alignment horizontal="left" vertical="top" indent="1"/>
    </xf>
    <xf numFmtId="4" fontId="176" fillId="0" borderId="0" applyNumberFormat="0" applyProtection="0">
      <alignment horizontal="left" vertical="center" indent="6"/>
    </xf>
    <xf numFmtId="4" fontId="48" fillId="43" borderId="11" applyNumberFormat="0" applyProtection="0">
      <alignment horizontal="right" vertical="center"/>
    </xf>
    <xf numFmtId="49" fontId="177" fillId="91" borderId="0"/>
    <xf numFmtId="49" fontId="178" fillId="91" borderId="55">
      <alignment horizontal="center"/>
    </xf>
    <xf numFmtId="49" fontId="178" fillId="91" borderId="30"/>
    <xf numFmtId="0" fontId="177" fillId="40" borderId="56">
      <protection locked="0"/>
    </xf>
    <xf numFmtId="0" fontId="177" fillId="91" borderId="0"/>
    <xf numFmtId="0" fontId="179" fillId="92" borderId="30"/>
    <xf numFmtId="0" fontId="168" fillId="1" borderId="30" applyNumberFormat="0" applyFont="0" applyAlignment="0">
      <alignment horizontal="center"/>
    </xf>
    <xf numFmtId="0" fontId="180" fillId="0" borderId="0" applyNumberFormat="0" applyFill="0" applyBorder="0" applyAlignment="0">
      <alignment horizontal="center"/>
    </xf>
    <xf numFmtId="209" fontId="165" fillId="0" borderId="0"/>
    <xf numFmtId="0" fontId="181" fillId="93" borderId="0"/>
    <xf numFmtId="0" fontId="181" fillId="93" borderId="0"/>
    <xf numFmtId="0" fontId="181" fillId="93" borderId="0"/>
    <xf numFmtId="0" fontId="181" fillId="93" borderId="0"/>
    <xf numFmtId="0" fontId="181" fillId="93" borderId="0"/>
    <xf numFmtId="0" fontId="181" fillId="93" borderId="0"/>
    <xf numFmtId="0" fontId="181" fillId="93" borderId="0"/>
    <xf numFmtId="0" fontId="181" fillId="93" borderId="0"/>
    <xf numFmtId="40" fontId="182" fillId="0" borderId="0" applyBorder="0">
      <alignment horizontal="right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Fill="0" applyBorder="0" applyProtection="0">
      <alignment horizontal="left" vertical="top"/>
    </xf>
    <xf numFmtId="0" fontId="49" fillId="0" borderId="0" applyNumberFormat="0" applyFill="0" applyBorder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185" fillId="0" borderId="57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85" fillId="0" borderId="57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186" fillId="0" borderId="58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186" fillId="0" borderId="58" applyNumberFormat="0" applyFill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120" fillId="0" borderId="59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99" fillId="0" borderId="46" applyNumberFormat="0" applyFill="0" applyAlignment="0" applyProtection="0"/>
    <xf numFmtId="0" fontId="50" fillId="0" borderId="9" applyNumberFormat="0" applyFill="0" applyAlignment="0" applyProtection="0"/>
    <xf numFmtId="0" fontId="188" fillId="0" borderId="49" applyNumberFormat="0" applyFont="0" applyFill="0" applyAlignment="0" applyProtection="0"/>
    <xf numFmtId="211" fontId="34" fillId="0" borderId="0" applyFont="0" applyFill="0" applyBorder="0" applyAlignment="0" applyProtection="0"/>
    <xf numFmtId="212" fontId="74" fillId="0" borderId="0" applyFont="0" applyFill="0" applyBorder="0" applyAlignment="0" applyProtection="0"/>
    <xf numFmtId="213" fontId="74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23" fillId="94" borderId="0" applyNumberFormat="0" applyFont="0" applyBorder="0" applyAlignment="0" applyProtection="0">
      <alignment vertical="top"/>
    </xf>
    <xf numFmtId="0" fontId="23" fillId="10" borderId="0" applyNumberFormat="0" applyFont="0" applyBorder="0" applyAlignment="0" applyProtection="0">
      <alignment vertical="top"/>
    </xf>
    <xf numFmtId="0" fontId="23" fillId="15" borderId="0" applyNumberFormat="0" applyFont="0" applyBorder="0" applyAlignment="0" applyProtection="0">
      <alignment vertical="top"/>
    </xf>
    <xf numFmtId="0" fontId="23" fillId="17" borderId="0" applyNumberFormat="0" applyFont="0" applyBorder="0" applyAlignment="0" applyProtection="0">
      <alignment vertical="top"/>
    </xf>
    <xf numFmtId="0" fontId="23" fillId="41" borderId="0" applyNumberFormat="0" applyFont="0" applyBorder="0" applyAlignment="0" applyProtection="0">
      <alignment vertical="top"/>
    </xf>
    <xf numFmtId="0" fontId="191" fillId="0" borderId="0"/>
    <xf numFmtId="0" fontId="197" fillId="0" borderId="0"/>
    <xf numFmtId="0" fontId="120" fillId="0" borderId="0" applyNumberFormat="0" applyFill="0" applyBorder="0" applyAlignment="0" applyProtection="0"/>
    <xf numFmtId="0" fontId="121" fillId="50" borderId="0" applyNumberFormat="0" applyBorder="0" applyAlignment="0" applyProtection="0"/>
    <xf numFmtId="0" fontId="122" fillId="51" borderId="0" applyNumberFormat="0" applyBorder="0" applyAlignment="0" applyProtection="0"/>
    <xf numFmtId="0" fontId="123" fillId="52" borderId="42" applyNumberFormat="0" applyAlignment="0" applyProtection="0"/>
    <xf numFmtId="0" fontId="124" fillId="0" borderId="43" applyNumberFormat="0" applyFill="0" applyAlignment="0" applyProtection="0"/>
    <xf numFmtId="0" fontId="125" fillId="53" borderId="44" applyNumberFormat="0" applyAlignment="0" applyProtection="0"/>
    <xf numFmtId="0" fontId="126" fillId="0" borderId="0" applyNumberFormat="0" applyFill="0" applyBorder="0" applyAlignment="0" applyProtection="0"/>
    <xf numFmtId="0" fontId="99" fillId="0" borderId="46" applyNumberFormat="0" applyFill="0" applyAlignment="0" applyProtection="0"/>
    <xf numFmtId="0" fontId="197" fillId="0" borderId="0"/>
    <xf numFmtId="0" fontId="212" fillId="0" borderId="0" applyNumberFormat="0" applyFill="0" applyBorder="0" applyAlignment="0" applyProtection="0"/>
    <xf numFmtId="0" fontId="185" fillId="0" borderId="57" applyNumberFormat="0" applyFill="0" applyAlignment="0" applyProtection="0"/>
    <xf numFmtId="0" fontId="4" fillId="54" borderId="45" applyNumberFormat="0" applyFont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62" borderId="0" applyNumberFormat="0" applyBorder="0" applyAlignment="0" applyProtection="0"/>
    <xf numFmtId="0" fontId="4" fillId="68" borderId="0" applyNumberFormat="0" applyBorder="0" applyAlignment="0" applyProtection="0"/>
    <xf numFmtId="0" fontId="4" fillId="54" borderId="45" applyNumberFormat="0" applyFont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62" borderId="0" applyNumberFormat="0" applyBorder="0" applyAlignment="0" applyProtection="0"/>
    <xf numFmtId="0" fontId="4" fillId="68" borderId="0" applyNumberFormat="0" applyBorder="0" applyAlignment="0" applyProtection="0"/>
    <xf numFmtId="0" fontId="4" fillId="54" borderId="45" applyNumberFormat="0" applyFont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62" borderId="0" applyNumberFormat="0" applyBorder="0" applyAlignment="0" applyProtection="0"/>
    <xf numFmtId="0" fontId="4" fillId="68" borderId="0" applyNumberFormat="0" applyBorder="0" applyAlignment="0" applyProtection="0"/>
    <xf numFmtId="0" fontId="213" fillId="0" borderId="0"/>
    <xf numFmtId="0" fontId="197" fillId="0" borderId="0"/>
    <xf numFmtId="0" fontId="213" fillId="0" borderId="0"/>
    <xf numFmtId="182" fontId="34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16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182" fontId="34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4" fillId="0" borderId="0"/>
    <xf numFmtId="182" fontId="34" fillId="0" borderId="0" applyFont="0" applyFill="0" applyBorder="0" applyAlignment="0" applyProtection="0"/>
    <xf numFmtId="0" fontId="197" fillId="0" borderId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3" fillId="54" borderId="45" applyNumberFormat="0" applyFont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62" borderId="0" applyNumberFormat="0" applyBorder="0" applyAlignment="0" applyProtection="0"/>
    <xf numFmtId="0" fontId="3" fillId="68" borderId="0" applyNumberFormat="0" applyBorder="0" applyAlignment="0" applyProtection="0"/>
    <xf numFmtId="0" fontId="2" fillId="0" borderId="0"/>
    <xf numFmtId="0" fontId="197" fillId="0" borderId="0"/>
    <xf numFmtId="9" fontId="2" fillId="0" borderId="0" applyFont="0" applyFill="0" applyBorder="0" applyAlignment="0" applyProtection="0"/>
    <xf numFmtId="0" fontId="218" fillId="0" borderId="0" applyNumberFormat="0" applyFill="0" applyBorder="0" applyAlignment="0" applyProtection="0"/>
    <xf numFmtId="0" fontId="219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4" fillId="0" borderId="0" applyFont="0" applyFill="0" applyBorder="0" applyAlignment="0" applyProtection="0"/>
    <xf numFmtId="0" fontId="34" fillId="0" borderId="0"/>
    <xf numFmtId="0" fontId="34" fillId="0" borderId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45" applyNumberFormat="0" applyFont="0" applyAlignment="0" applyProtection="0"/>
    <xf numFmtId="0" fontId="1" fillId="0" borderId="0"/>
    <xf numFmtId="224" fontId="34" fillId="0" borderId="0" applyFont="0" applyFill="0" applyBorder="0" applyAlignment="0" applyProtection="0"/>
    <xf numFmtId="225" fontId="34" fillId="0" borderId="0" applyFont="0" applyFill="0" applyBorder="0" applyAlignment="0" applyProtection="0"/>
    <xf numFmtId="0" fontId="34" fillId="0" borderId="0"/>
    <xf numFmtId="0" fontId="197" fillId="0" borderId="0"/>
    <xf numFmtId="0" fontId="109" fillId="0" borderId="0" applyNumberFormat="0" applyFill="0" applyBorder="0" applyAlignment="0" applyProtection="0"/>
  </cellStyleXfs>
  <cellXfs count="1076">
    <xf numFmtId="0" fontId="0" fillId="0" borderId="0" xfId="0"/>
    <xf numFmtId="0" fontId="15" fillId="0" borderId="0" xfId="0" applyFont="1"/>
    <xf numFmtId="0" fontId="19" fillId="0" borderId="0" xfId="0" applyFont="1"/>
    <xf numFmtId="0" fontId="19" fillId="0" borderId="0" xfId="3530" applyFont="1" applyBorder="1" applyAlignment="1">
      <alignment vertical="center"/>
    </xf>
    <xf numFmtId="0" fontId="17" fillId="0" borderId="0" xfId="3530" applyFont="1" applyBorder="1" applyAlignment="1">
      <alignment horizontal="center" vertical="center"/>
    </xf>
    <xf numFmtId="0" fontId="14" fillId="0" borderId="0" xfId="2570" applyFont="1"/>
    <xf numFmtId="0" fontId="21" fillId="0" borderId="0" xfId="2570" applyFont="1"/>
    <xf numFmtId="0" fontId="19" fillId="0" borderId="0" xfId="3530" applyFont="1" applyFill="1" applyBorder="1" applyAlignment="1">
      <alignment vertical="center"/>
    </xf>
    <xf numFmtId="0" fontId="19" fillId="0" borderId="0" xfId="2570" applyFont="1"/>
    <xf numFmtId="168" fontId="14" fillId="0" borderId="0" xfId="1" applyNumberFormat="1" applyFont="1"/>
    <xf numFmtId="0" fontId="17" fillId="0" borderId="0" xfId="2570" applyFont="1"/>
    <xf numFmtId="0" fontId="52" fillId="0" borderId="0" xfId="2570" applyNumberFormat="1" applyFont="1" applyAlignment="1">
      <alignment horizontal="left"/>
    </xf>
    <xf numFmtId="0" fontId="19" fillId="0" borderId="0" xfId="3530" applyFont="1" applyBorder="1"/>
    <xf numFmtId="0" fontId="52" fillId="0" borderId="0" xfId="2570" applyNumberFormat="1" applyFont="1" applyAlignment="1">
      <alignment horizontal="center"/>
    </xf>
    <xf numFmtId="0" fontId="54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55" fillId="0" borderId="0" xfId="3530" applyFont="1" applyFill="1" applyBorder="1" applyAlignment="1">
      <alignment vertical="center"/>
    </xf>
    <xf numFmtId="0" fontId="21" fillId="0" borderId="0" xfId="2570" applyFont="1" applyAlignment="1">
      <alignment horizontal="left" indent="2"/>
    </xf>
    <xf numFmtId="0" fontId="19" fillId="24" borderId="0" xfId="3530" applyFont="1" applyFill="1" applyBorder="1" applyAlignment="1">
      <alignment vertical="center"/>
    </xf>
    <xf numFmtId="0" fontId="19" fillId="24" borderId="0" xfId="0" applyFont="1" applyFill="1"/>
    <xf numFmtId="0" fontId="55" fillId="0" borderId="0" xfId="2570" applyFont="1"/>
    <xf numFmtId="0" fontId="19" fillId="24" borderId="0" xfId="3530" applyFont="1" applyFill="1" applyBorder="1"/>
    <xf numFmtId="0" fontId="20" fillId="0" borderId="0" xfId="3530" applyNumberFormat="1" applyFont="1" applyFill="1" applyBorder="1" applyAlignment="1">
      <alignment horizontal="center"/>
    </xf>
    <xf numFmtId="0" fontId="54" fillId="0" borderId="0" xfId="0" applyFont="1" applyFill="1"/>
    <xf numFmtId="0" fontId="58" fillId="0" borderId="0" xfId="0" applyFont="1" applyFill="1" applyBorder="1"/>
    <xf numFmtId="0" fontId="59" fillId="0" borderId="0" xfId="0" applyFont="1" applyFill="1" applyBorder="1"/>
    <xf numFmtId="168" fontId="19" fillId="0" borderId="0" xfId="0" applyNumberFormat="1" applyFont="1"/>
    <xf numFmtId="0" fontId="0" fillId="0" borderId="0" xfId="0" applyAlignment="1">
      <alignment shrinkToFit="1"/>
    </xf>
    <xf numFmtId="0" fontId="19" fillId="0" borderId="0" xfId="0" applyFont="1" applyFill="1" applyBorder="1"/>
    <xf numFmtId="0" fontId="19" fillId="0" borderId="0" xfId="2708" applyFont="1" applyFill="1" applyBorder="1" applyAlignment="1"/>
    <xf numFmtId="43" fontId="19" fillId="0" borderId="0" xfId="1" applyFont="1" applyFill="1" applyBorder="1" applyAlignment="1"/>
    <xf numFmtId="49" fontId="19" fillId="0" borderId="0" xfId="2708" applyNumberFormat="1" applyFont="1" applyFill="1" applyBorder="1" applyAlignment="1"/>
    <xf numFmtId="0" fontId="18" fillId="25" borderId="0" xfId="0" applyFont="1" applyFill="1" applyBorder="1" applyAlignment="1">
      <alignment horizontal="center"/>
    </xf>
    <xf numFmtId="0" fontId="53" fillId="0" borderId="0" xfId="0" applyFont="1" applyFill="1" applyBorder="1"/>
    <xf numFmtId="0" fontId="17" fillId="0" borderId="0" xfId="0" applyFont="1" applyFill="1" applyBorder="1"/>
    <xf numFmtId="0" fontId="60" fillId="0" borderId="0" xfId="0" applyNumberFormat="1" applyFont="1" applyFill="1" applyBorder="1" applyAlignment="1"/>
    <xf numFmtId="0" fontId="60" fillId="0" borderId="0" xfId="0" applyNumberFormat="1" applyFont="1" applyFill="1" applyBorder="1" applyAlignment="1">
      <alignment horizontal="center"/>
    </xf>
    <xf numFmtId="0" fontId="19" fillId="0" borderId="0" xfId="2708" applyFont="1" applyFill="1" applyBorder="1" applyAlignment="1">
      <alignment horizontal="center"/>
    </xf>
    <xf numFmtId="0" fontId="60" fillId="0" borderId="0" xfId="0" applyNumberFormat="1" applyFont="1" applyFill="1" applyBorder="1" applyAlignment="1">
      <alignment horizontal="right"/>
    </xf>
    <xf numFmtId="169" fontId="19" fillId="0" borderId="0" xfId="1" applyNumberFormat="1" applyFont="1" applyFill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wrapText="1"/>
    </xf>
    <xf numFmtId="43" fontId="19" fillId="0" borderId="0" xfId="0" applyNumberFormat="1" applyFont="1" applyFill="1" applyBorder="1"/>
    <xf numFmtId="0" fontId="57" fillId="0" borderId="0" xfId="0" applyFont="1" applyFill="1" applyBorder="1"/>
    <xf numFmtId="168" fontId="19" fillId="0" borderId="0" xfId="1" applyNumberFormat="1" applyFont="1" applyFill="1" applyBorder="1"/>
    <xf numFmtId="168" fontId="19" fillId="25" borderId="0" xfId="1" applyNumberFormat="1" applyFont="1" applyFill="1" applyBorder="1"/>
    <xf numFmtId="0" fontId="18" fillId="25" borderId="0" xfId="1" applyNumberFormat="1" applyFont="1" applyFill="1" applyBorder="1" applyAlignment="1">
      <alignment horizontal="center" vertical="center" wrapText="1"/>
    </xf>
    <xf numFmtId="0" fontId="61" fillId="24" borderId="0" xfId="0" applyFont="1" applyFill="1" applyBorder="1" applyAlignment="1">
      <alignment horizontal="center" wrapText="1"/>
    </xf>
    <xf numFmtId="0" fontId="61" fillId="24" borderId="15" xfId="0" applyFont="1" applyFill="1" applyBorder="1" applyAlignment="1">
      <alignment horizontal="center" wrapText="1"/>
    </xf>
    <xf numFmtId="0" fontId="61" fillId="24" borderId="16" xfId="0" applyFont="1" applyFill="1" applyBorder="1" applyAlignment="1">
      <alignment horizontal="center" wrapText="1"/>
    </xf>
    <xf numFmtId="168" fontId="19" fillId="25" borderId="17" xfId="1" applyNumberFormat="1" applyFont="1" applyFill="1" applyBorder="1"/>
    <xf numFmtId="168" fontId="19" fillId="25" borderId="18" xfId="1" applyNumberFormat="1" applyFont="1" applyFill="1" applyBorder="1"/>
    <xf numFmtId="0" fontId="61" fillId="24" borderId="19" xfId="0" applyFont="1" applyFill="1" applyBorder="1" applyAlignment="1">
      <alignment horizontal="center" wrapText="1"/>
    </xf>
    <xf numFmtId="168" fontId="19" fillId="25" borderId="20" xfId="1" applyNumberFormat="1" applyFont="1" applyFill="1" applyBorder="1"/>
    <xf numFmtId="0" fontId="57" fillId="0" borderId="0" xfId="0" applyFont="1" applyFill="1" applyBorder="1" applyAlignment="1">
      <alignment horizontal="left" indent="2"/>
    </xf>
    <xf numFmtId="0" fontId="18" fillId="0" borderId="0" xfId="0" applyFont="1" applyFill="1" applyBorder="1" applyAlignment="1">
      <alignment horizontal="center" wrapText="1"/>
    </xf>
    <xf numFmtId="168" fontId="19" fillId="0" borderId="0" xfId="0" applyNumberFormat="1" applyFont="1" applyFill="1" applyBorder="1"/>
    <xf numFmtId="0" fontId="19" fillId="26" borderId="0" xfId="0" applyFont="1" applyFill="1" applyBorder="1" applyAlignment="1">
      <alignment horizontal="center"/>
    </xf>
    <xf numFmtId="0" fontId="19" fillId="26" borderId="0" xfId="0" applyFont="1" applyFill="1" applyBorder="1"/>
    <xf numFmtId="0" fontId="19" fillId="25" borderId="0" xfId="0" applyFont="1" applyFill="1" applyBorder="1"/>
    <xf numFmtId="9" fontId="19" fillId="0" borderId="0" xfId="3532" applyFont="1" applyFill="1" applyBorder="1" applyAlignment="1">
      <alignment horizontal="center"/>
    </xf>
    <xf numFmtId="168" fontId="18" fillId="0" borderId="13" xfId="0" applyNumberFormat="1" applyFont="1" applyFill="1" applyBorder="1"/>
    <xf numFmtId="0" fontId="61" fillId="24" borderId="0" xfId="0" applyFont="1" applyFill="1" applyBorder="1" applyAlignment="1">
      <alignment horizontal="center"/>
    </xf>
    <xf numFmtId="0" fontId="62" fillId="24" borderId="0" xfId="0" applyFont="1" applyFill="1" applyBorder="1"/>
    <xf numFmtId="0" fontId="64" fillId="0" borderId="21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/>
    <xf numFmtId="43" fontId="18" fillId="0" borderId="13" xfId="0" applyNumberFormat="1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right"/>
    </xf>
    <xf numFmtId="0" fontId="20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right"/>
    </xf>
    <xf numFmtId="0" fontId="19" fillId="0" borderId="0" xfId="0" applyFont="1" applyFill="1"/>
    <xf numFmtId="168" fontId="19" fillId="0" borderId="0" xfId="4" applyNumberFormat="1" applyFont="1"/>
    <xf numFmtId="14" fontId="19" fillId="0" borderId="0" xfId="0" applyNumberFormat="1" applyFont="1" applyFill="1"/>
    <xf numFmtId="3" fontId="66" fillId="30" borderId="12" xfId="0" applyNumberFormat="1" applyFont="1" applyFill="1" applyBorder="1" applyAlignment="1" applyProtection="1">
      <alignment horizontal="center" vertical="top" wrapText="1"/>
      <protection locked="0"/>
    </xf>
    <xf numFmtId="3" fontId="66" fillId="31" borderId="12" xfId="0" applyNumberFormat="1" applyFont="1" applyFill="1" applyBorder="1" applyAlignment="1" applyProtection="1">
      <alignment horizontal="center" vertical="top" wrapText="1"/>
      <protection locked="0"/>
    </xf>
    <xf numFmtId="0" fontId="63" fillId="31" borderId="12" xfId="0" applyFont="1" applyFill="1" applyBorder="1" applyAlignment="1" applyProtection="1">
      <alignment horizontal="center" vertical="top" wrapText="1"/>
      <protection locked="0"/>
    </xf>
    <xf numFmtId="171" fontId="66" fillId="30" borderId="12" xfId="0" applyNumberFormat="1" applyFont="1" applyFill="1" applyBorder="1" applyAlignment="1" applyProtection="1">
      <alignment horizontal="center" vertical="top" wrapText="1"/>
      <protection locked="0"/>
    </xf>
    <xf numFmtId="0" fontId="19" fillId="33" borderId="12" xfId="0" applyFont="1" applyFill="1" applyBorder="1" applyAlignment="1">
      <alignment horizontal="center"/>
    </xf>
    <xf numFmtId="0" fontId="19" fillId="32" borderId="0" xfId="0" applyFont="1" applyFill="1" applyAlignment="1">
      <alignment horizont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169" fontId="19" fillId="0" borderId="13" xfId="3537" applyNumberFormat="1" applyFont="1" applyBorder="1"/>
    <xf numFmtId="9" fontId="19" fillId="0" borderId="0" xfId="3538" applyFont="1"/>
    <xf numFmtId="169" fontId="19" fillId="0" borderId="0" xfId="3537" applyNumberFormat="1" applyFont="1"/>
    <xf numFmtId="9" fontId="53" fillId="0" borderId="0" xfId="0" applyNumberFormat="1" applyFont="1" applyFill="1" applyBorder="1"/>
    <xf numFmtId="168" fontId="53" fillId="0" borderId="0" xfId="1" applyNumberFormat="1" applyFont="1" applyFill="1" applyBorder="1"/>
    <xf numFmtId="0" fontId="18" fillId="0" borderId="0" xfId="0" applyFont="1" applyFill="1" applyBorder="1"/>
    <xf numFmtId="168" fontId="19" fillId="25" borderId="0" xfId="0" applyNumberFormat="1" applyFont="1" applyFill="1" applyBorder="1"/>
    <xf numFmtId="0" fontId="11" fillId="0" borderId="0" xfId="0" applyFont="1"/>
    <xf numFmtId="0" fontId="11" fillId="0" borderId="0" xfId="2570" applyFont="1"/>
    <xf numFmtId="0" fontId="18" fillId="0" borderId="14" xfId="0" applyFont="1" applyFill="1" applyBorder="1" applyAlignment="1">
      <alignment horizontal="center"/>
    </xf>
    <xf numFmtId="168" fontId="53" fillId="25" borderId="0" xfId="1" applyNumberFormat="1" applyFont="1" applyFill="1" applyBorder="1"/>
    <xf numFmtId="168" fontId="19" fillId="0" borderId="13" xfId="1" applyNumberFormat="1" applyFont="1" applyFill="1" applyBorder="1"/>
    <xf numFmtId="0" fontId="19" fillId="29" borderId="0" xfId="0" applyFont="1" applyFill="1" applyBorder="1"/>
    <xf numFmtId="168" fontId="19" fillId="0" borderId="13" xfId="0" applyNumberFormat="1" applyFont="1" applyFill="1" applyBorder="1"/>
    <xf numFmtId="0" fontId="19" fillId="0" borderId="28" xfId="0" applyFont="1" applyFill="1" applyBorder="1"/>
    <xf numFmtId="0" fontId="19" fillId="0" borderId="29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left" indent="2"/>
    </xf>
    <xf numFmtId="0" fontId="19" fillId="0" borderId="14" xfId="0" applyFont="1" applyFill="1" applyBorder="1"/>
    <xf numFmtId="0" fontId="19" fillId="0" borderId="30" xfId="0" applyFont="1" applyFill="1" applyBorder="1" applyAlignment="1">
      <alignment horizontal="center"/>
    </xf>
    <xf numFmtId="0" fontId="19" fillId="0" borderId="32" xfId="0" applyFont="1" applyFill="1" applyBorder="1" applyAlignment="1">
      <alignment horizontal="center"/>
    </xf>
    <xf numFmtId="168" fontId="19" fillId="0" borderId="28" xfId="0" applyNumberFormat="1" applyFont="1" applyFill="1" applyBorder="1"/>
    <xf numFmtId="168" fontId="18" fillId="0" borderId="31" xfId="0" applyNumberFormat="1" applyFont="1" applyFill="1" applyBorder="1"/>
    <xf numFmtId="0" fontId="18" fillId="0" borderId="14" xfId="0" applyFont="1" applyFill="1" applyBorder="1" applyAlignment="1">
      <alignment horizontal="left"/>
    </xf>
    <xf numFmtId="168" fontId="19" fillId="0" borderId="0" xfId="1" applyNumberFormat="1" applyFont="1"/>
    <xf numFmtId="0" fontId="19" fillId="0" borderId="0" xfId="0" applyFont="1" applyAlignment="1">
      <alignment horizontal="right"/>
    </xf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center"/>
    </xf>
    <xf numFmtId="168" fontId="19" fillId="25" borderId="13" xfId="0" applyNumberFormat="1" applyFont="1" applyFill="1" applyBorder="1"/>
    <xf numFmtId="166" fontId="19" fillId="0" borderId="0" xfId="0" applyNumberFormat="1" applyFont="1" applyFill="1" applyBorder="1"/>
    <xf numFmtId="168" fontId="53" fillId="0" borderId="0" xfId="0" applyNumberFormat="1" applyFont="1" applyFill="1" applyBorder="1"/>
    <xf numFmtId="169" fontId="19" fillId="37" borderId="0" xfId="0" applyNumberFormat="1" applyFont="1" applyFill="1" applyBorder="1"/>
    <xf numFmtId="168" fontId="19" fillId="37" borderId="0" xfId="0" applyNumberFormat="1" applyFont="1" applyFill="1" applyBorder="1"/>
    <xf numFmtId="9" fontId="19" fillId="37" borderId="0" xfId="3532" applyFont="1" applyFill="1" applyBorder="1" applyAlignment="1">
      <alignment horizontal="center"/>
    </xf>
    <xf numFmtId="43" fontId="19" fillId="0" borderId="0" xfId="1" applyFont="1" applyFill="1" applyBorder="1"/>
    <xf numFmtId="43" fontId="18" fillId="0" borderId="0" xfId="1" applyFont="1" applyFill="1" applyBorder="1"/>
    <xf numFmtId="43" fontId="18" fillId="0" borderId="13" xfId="1" applyFont="1" applyFill="1" applyBorder="1"/>
    <xf numFmtId="43" fontId="19" fillId="26" borderId="20" xfId="1" applyFont="1" applyFill="1" applyBorder="1"/>
    <xf numFmtId="43" fontId="19" fillId="26" borderId="0" xfId="1" applyFont="1" applyFill="1" applyBorder="1"/>
    <xf numFmtId="168" fontId="18" fillId="0" borderId="13" xfId="1" applyNumberFormat="1" applyFont="1" applyFill="1" applyBorder="1"/>
    <xf numFmtId="168" fontId="18" fillId="0" borderId="0" xfId="0" applyNumberFormat="1" applyFont="1" applyFill="1" applyBorder="1"/>
    <xf numFmtId="0" fontId="19" fillId="0" borderId="0" xfId="2733" applyFont="1" applyFill="1" applyBorder="1" applyAlignment="1">
      <alignment horizontal="right"/>
    </xf>
    <xf numFmtId="0" fontId="19" fillId="25" borderId="0" xfId="0" applyFont="1" applyFill="1"/>
    <xf numFmtId="0" fontId="18" fillId="25" borderId="0" xfId="0" applyFont="1" applyFill="1"/>
    <xf numFmtId="168" fontId="19" fillId="25" borderId="33" xfId="0" applyNumberFormat="1" applyFont="1" applyFill="1" applyBorder="1"/>
    <xf numFmtId="168" fontId="19" fillId="25" borderId="33" xfId="1" applyNumberFormat="1" applyFont="1" applyFill="1" applyBorder="1"/>
    <xf numFmtId="168" fontId="10" fillId="25" borderId="13" xfId="1" applyNumberFormat="1" applyFont="1" applyFill="1" applyBorder="1"/>
    <xf numFmtId="168" fontId="19" fillId="0" borderId="13" xfId="0" applyNumberFormat="1" applyFont="1" applyBorder="1"/>
    <xf numFmtId="0" fontId="67" fillId="0" borderId="0" xfId="0" applyNumberFormat="1" applyFont="1" applyAlignment="1">
      <alignment horizontal="left"/>
    </xf>
    <xf numFmtId="0" fontId="17" fillId="0" borderId="0" xfId="0" applyFont="1"/>
    <xf numFmtId="0" fontId="60" fillId="0" borderId="0" xfId="0" applyNumberFormat="1" applyFont="1" applyAlignment="1"/>
    <xf numFmtId="0" fontId="60" fillId="0" borderId="0" xfId="0" applyNumberFormat="1" applyFont="1" applyFill="1" applyAlignment="1"/>
    <xf numFmtId="0" fontId="60" fillId="0" borderId="0" xfId="0" applyNumberFormat="1" applyFont="1" applyAlignment="1">
      <alignment horizontal="center"/>
    </xf>
    <xf numFmtId="0" fontId="60" fillId="0" borderId="0" xfId="0" applyNumberFormat="1" applyFont="1" applyAlignment="1">
      <alignment horizontal="right"/>
    </xf>
    <xf numFmtId="0" fontId="100" fillId="49" borderId="0" xfId="3782" applyFont="1" applyFill="1"/>
    <xf numFmtId="0" fontId="34" fillId="0" borderId="0" xfId="3530" applyFont="1" applyBorder="1" applyAlignment="1">
      <alignment vertical="center"/>
    </xf>
    <xf numFmtId="0" fontId="101" fillId="0" borderId="0" xfId="0" applyFont="1"/>
    <xf numFmtId="0" fontId="68" fillId="0" borderId="0" xfId="0" applyFont="1"/>
    <xf numFmtId="0" fontId="102" fillId="0" borderId="0" xfId="0" applyFont="1" applyFill="1"/>
    <xf numFmtId="0" fontId="103" fillId="0" borderId="0" xfId="3530" applyFont="1" applyBorder="1" applyAlignment="1">
      <alignment horizontal="center" vertical="center"/>
    </xf>
    <xf numFmtId="0" fontId="104" fillId="0" borderId="0" xfId="3530" applyFont="1" applyFill="1" applyBorder="1" applyAlignment="1">
      <alignment vertical="center"/>
    </xf>
    <xf numFmtId="0" fontId="105" fillId="0" borderId="0" xfId="2570" applyFont="1" applyAlignment="1">
      <alignment horizontal="left" indent="2"/>
    </xf>
    <xf numFmtId="0" fontId="105" fillId="0" borderId="0" xfId="2570" applyFont="1"/>
    <xf numFmtId="0" fontId="104" fillId="0" borderId="0" xfId="0" applyFont="1" applyFill="1" applyBorder="1"/>
    <xf numFmtId="0" fontId="106" fillId="0" borderId="0" xfId="0" applyFont="1" applyFill="1" applyBorder="1"/>
    <xf numFmtId="0" fontId="106" fillId="0" borderId="0" xfId="0" applyFont="1" applyFill="1" applyBorder="1" applyAlignment="1">
      <alignment horizontal="left" wrapText="1"/>
    </xf>
    <xf numFmtId="0" fontId="34" fillId="0" borderId="0" xfId="0" applyFont="1"/>
    <xf numFmtId="0" fontId="34" fillId="46" borderId="0" xfId="0" applyFont="1" applyFill="1"/>
    <xf numFmtId="0" fontId="34" fillId="0" borderId="0" xfId="3530" applyFont="1" applyFill="1" applyBorder="1" applyAlignment="1">
      <alignment vertical="center"/>
    </xf>
    <xf numFmtId="0" fontId="107" fillId="0" borderId="0" xfId="3530" applyFont="1" applyBorder="1" applyAlignment="1">
      <alignment vertical="center"/>
    </xf>
    <xf numFmtId="0" fontId="60" fillId="0" borderId="0" xfId="3530" applyNumberFormat="1" applyFont="1" applyFill="1" applyBorder="1" applyAlignment="1">
      <alignment horizontal="center"/>
    </xf>
    <xf numFmtId="0" fontId="81" fillId="0" borderId="0" xfId="0" applyFont="1" applyAlignment="1">
      <alignment horizontal="left" indent="2"/>
    </xf>
    <xf numFmtId="0" fontId="108" fillId="0" borderId="0" xfId="3530" applyFont="1" applyBorder="1" applyAlignment="1">
      <alignment vertical="center"/>
    </xf>
    <xf numFmtId="0" fontId="109" fillId="0" borderId="0" xfId="3531" quotePrefix="1" applyFont="1" applyBorder="1" applyAlignment="1">
      <alignment vertical="center"/>
    </xf>
    <xf numFmtId="0" fontId="109" fillId="0" borderId="0" xfId="3531" quotePrefix="1" applyFont="1"/>
    <xf numFmtId="0" fontId="109" fillId="0" borderId="0" xfId="3531" quotePrefix="1" applyNumberFormat="1" applyFont="1" applyBorder="1" applyAlignment="1">
      <alignment horizontal="left"/>
    </xf>
    <xf numFmtId="0" fontId="34" fillId="0" borderId="0" xfId="3530" applyFont="1" applyFill="1" applyBorder="1" applyAlignment="1">
      <alignment horizontal="left" vertical="center"/>
    </xf>
    <xf numFmtId="0" fontId="104" fillId="0" borderId="0" xfId="2570" applyFont="1"/>
    <xf numFmtId="0" fontId="34" fillId="0" borderId="0" xfId="3530" applyFont="1" applyBorder="1"/>
    <xf numFmtId="0" fontId="68" fillId="0" borderId="0" xfId="2570" applyFont="1"/>
    <xf numFmtId="0" fontId="103" fillId="0" borderId="0" xfId="0" applyFont="1"/>
    <xf numFmtId="0" fontId="110" fillId="46" borderId="0" xfId="0" applyFont="1" applyFill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168" fontId="34" fillId="0" borderId="41" xfId="1" applyNumberFormat="1" applyFont="1" applyFill="1" applyBorder="1" applyAlignment="1">
      <alignment horizontal="center"/>
    </xf>
    <xf numFmtId="168" fontId="34" fillId="0" borderId="41" xfId="1" applyNumberFormat="1" applyFont="1" applyFill="1" applyBorder="1" applyAlignment="1">
      <alignment horizontal="center" wrapText="1"/>
    </xf>
    <xf numFmtId="168" fontId="34" fillId="0" borderId="41" xfId="0" applyNumberFormat="1" applyFont="1" applyFill="1" applyBorder="1" applyAlignment="1">
      <alignment horizontal="center" wrapText="1"/>
    </xf>
    <xf numFmtId="9" fontId="81" fillId="0" borderId="37" xfId="3532" applyFont="1" applyFill="1" applyBorder="1" applyAlignment="1">
      <alignment horizont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168" fontId="34" fillId="0" borderId="0" xfId="1" applyNumberFormat="1" applyFont="1" applyFill="1" applyBorder="1" applyAlignment="1">
      <alignment horizontal="center"/>
    </xf>
    <xf numFmtId="168" fontId="34" fillId="0" borderId="0" xfId="1" applyNumberFormat="1" applyFont="1" applyFill="1" applyBorder="1" applyAlignment="1">
      <alignment horizontal="center" wrapText="1"/>
    </xf>
    <xf numFmtId="168" fontId="34" fillId="0" borderId="0" xfId="0" applyNumberFormat="1" applyFont="1" applyFill="1" applyBorder="1" applyAlignment="1">
      <alignment horizontal="center" wrapText="1"/>
    </xf>
    <xf numFmtId="9" fontId="81" fillId="0" borderId="28" xfId="3532" applyFont="1" applyFill="1" applyBorder="1" applyAlignment="1">
      <alignment horizont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68" fontId="34" fillId="0" borderId="14" xfId="1" applyNumberFormat="1" applyFont="1" applyFill="1" applyBorder="1" applyAlignment="1">
      <alignment horizontal="center"/>
    </xf>
    <xf numFmtId="168" fontId="34" fillId="0" borderId="14" xfId="1" applyNumberFormat="1" applyFont="1" applyFill="1" applyBorder="1" applyAlignment="1">
      <alignment horizontal="center" wrapText="1"/>
    </xf>
    <xf numFmtId="168" fontId="34" fillId="0" borderId="14" xfId="0" applyNumberFormat="1" applyFont="1" applyFill="1" applyBorder="1" applyAlignment="1">
      <alignment horizontal="center" wrapText="1"/>
    </xf>
    <xf numFmtId="9" fontId="81" fillId="0" borderId="29" xfId="3532" applyFont="1" applyFill="1" applyBorder="1" applyAlignment="1">
      <alignment horizontal="center" wrapText="1"/>
    </xf>
    <xf numFmtId="0" fontId="103" fillId="0" borderId="0" xfId="0" applyFont="1" applyAlignment="1">
      <alignment horizontal="left"/>
    </xf>
    <xf numFmtId="168" fontId="81" fillId="0" borderId="13" xfId="1" applyNumberFormat="1" applyFont="1" applyBorder="1"/>
    <xf numFmtId="9" fontId="81" fillId="0" borderId="13" xfId="3532" applyFont="1" applyBorder="1" applyAlignment="1">
      <alignment horizontal="center"/>
    </xf>
    <xf numFmtId="0" fontId="103" fillId="0" borderId="0" xfId="0" applyFont="1" applyAlignment="1">
      <alignment horizontal="right"/>
    </xf>
    <xf numFmtId="0" fontId="111" fillId="24" borderId="10" xfId="0" applyFont="1" applyFill="1" applyBorder="1" applyAlignment="1">
      <alignment horizontal="center" wrapText="1"/>
    </xf>
    <xf numFmtId="0" fontId="81" fillId="36" borderId="0" xfId="0" applyFont="1" applyFill="1" applyAlignment="1">
      <alignment horizontal="center" wrapText="1"/>
    </xf>
    <xf numFmtId="0" fontId="111" fillId="24" borderId="0" xfId="0" applyFont="1" applyFill="1" applyAlignment="1">
      <alignment horizontal="center" wrapText="1"/>
    </xf>
    <xf numFmtId="0" fontId="103" fillId="25" borderId="0" xfId="0" applyFont="1" applyFill="1" applyAlignment="1">
      <alignment horizontal="center" wrapText="1"/>
    </xf>
    <xf numFmtId="0" fontId="111" fillId="24" borderId="19" xfId="0" applyFont="1" applyFill="1" applyBorder="1" applyAlignment="1">
      <alignment horizontal="center" wrapText="1"/>
    </xf>
    <xf numFmtId="0" fontId="112" fillId="24" borderId="0" xfId="0" applyFont="1" applyFill="1"/>
    <xf numFmtId="0" fontId="81" fillId="0" borderId="0" xfId="0" applyFont="1" applyAlignment="1">
      <alignment horizontal="center" wrapText="1"/>
    </xf>
    <xf numFmtId="0" fontId="81" fillId="25" borderId="0" xfId="0" applyFont="1" applyFill="1" applyAlignment="1">
      <alignment horizontal="center"/>
    </xf>
    <xf numFmtId="0" fontId="81" fillId="25" borderId="0" xfId="0" applyFont="1" applyFill="1" applyAlignment="1">
      <alignment horizontal="center" wrapText="1"/>
    </xf>
    <xf numFmtId="0" fontId="34" fillId="0" borderId="34" xfId="0" applyFont="1" applyBorder="1"/>
    <xf numFmtId="168" fontId="34" fillId="0" borderId="0" xfId="1" applyNumberFormat="1" applyFont="1"/>
    <xf numFmtId="0" fontId="34" fillId="0" borderId="0" xfId="0" applyFont="1" applyAlignment="1">
      <alignment horizontal="right"/>
    </xf>
    <xf numFmtId="168" fontId="34" fillId="0" borderId="34" xfId="0" applyNumberFormat="1" applyFont="1" applyBorder="1"/>
    <xf numFmtId="168" fontId="81" fillId="0" borderId="13" xfId="0" applyNumberFormat="1" applyFont="1" applyBorder="1"/>
    <xf numFmtId="0" fontId="81" fillId="0" borderId="0" xfId="0" applyFont="1"/>
    <xf numFmtId="168" fontId="81" fillId="0" borderId="0" xfId="1" applyNumberFormat="1" applyFont="1" applyBorder="1"/>
    <xf numFmtId="168" fontId="81" fillId="0" borderId="35" xfId="1" applyNumberFormat="1" applyFont="1" applyBorder="1"/>
    <xf numFmtId="9" fontId="81" fillId="0" borderId="0" xfId="3532" applyFont="1" applyAlignment="1">
      <alignment horizontal="center"/>
    </xf>
    <xf numFmtId="168" fontId="81" fillId="0" borderId="0" xfId="0" applyNumberFormat="1" applyFont="1"/>
    <xf numFmtId="168" fontId="81" fillId="0" borderId="0" xfId="1" applyNumberFormat="1" applyFont="1" applyAlignment="1">
      <alignment horizontal="right"/>
    </xf>
    <xf numFmtId="0" fontId="67" fillId="0" borderId="0" xfId="0" applyNumberFormat="1" applyFont="1" applyAlignment="1">
      <alignment horizontal="center"/>
    </xf>
    <xf numFmtId="0" fontId="81" fillId="25" borderId="36" xfId="0" applyFont="1" applyFill="1" applyBorder="1" applyAlignment="1">
      <alignment horizontal="center"/>
    </xf>
    <xf numFmtId="0" fontId="81" fillId="25" borderId="37" xfId="0" applyFont="1" applyFill="1" applyBorder="1" applyAlignment="1">
      <alignment horizontal="center"/>
    </xf>
    <xf numFmtId="0" fontId="34" fillId="0" borderId="27" xfId="0" applyFont="1" applyBorder="1"/>
    <xf numFmtId="168" fontId="34" fillId="0" borderId="28" xfId="0" applyNumberFormat="1" applyFont="1" applyBorder="1"/>
    <xf numFmtId="168" fontId="34" fillId="0" borderId="28" xfId="1" applyNumberFormat="1" applyFont="1" applyBorder="1"/>
    <xf numFmtId="0" fontId="34" fillId="0" borderId="38" xfId="0" applyFont="1" applyBorder="1" applyAlignment="1">
      <alignment wrapText="1"/>
    </xf>
    <xf numFmtId="168" fontId="34" fillId="0" borderId="29" xfId="0" applyNumberFormat="1" applyFont="1" applyBorder="1"/>
    <xf numFmtId="168" fontId="34" fillId="0" borderId="29" xfId="1" applyNumberFormat="1" applyFont="1" applyBorder="1"/>
    <xf numFmtId="0" fontId="34" fillId="0" borderId="36" xfId="0" applyFont="1" applyBorder="1"/>
    <xf numFmtId="168" fontId="34" fillId="0" borderId="37" xfId="1" applyNumberFormat="1" applyFont="1" applyBorder="1"/>
    <xf numFmtId="168" fontId="34" fillId="0" borderId="0" xfId="0" applyNumberFormat="1" applyFont="1"/>
    <xf numFmtId="0" fontId="34" fillId="0" borderId="27" xfId="0" applyFont="1" applyBorder="1" applyAlignment="1">
      <alignment wrapText="1"/>
    </xf>
    <xf numFmtId="0" fontId="81" fillId="0" borderId="36" xfId="0" applyFont="1" applyBorder="1"/>
    <xf numFmtId="0" fontId="81" fillId="0" borderId="40" xfId="0" applyFont="1" applyBorder="1"/>
    <xf numFmtId="168" fontId="81" fillId="0" borderId="32" xfId="1" applyNumberFormat="1" applyFont="1" applyBorder="1"/>
    <xf numFmtId="168" fontId="34" fillId="0" borderId="37" xfId="1" applyNumberFormat="1" applyFont="1" applyBorder="1" applyAlignment="1">
      <alignment horizontal="center"/>
    </xf>
    <xf numFmtId="168" fontId="34" fillId="0" borderId="37" xfId="0" applyNumberFormat="1" applyFont="1" applyBorder="1"/>
    <xf numFmtId="0" fontId="34" fillId="0" borderId="38" xfId="0" applyFont="1" applyBorder="1"/>
    <xf numFmtId="168" fontId="34" fillId="0" borderId="29" xfId="1" applyNumberFormat="1" applyFont="1" applyFill="1" applyBorder="1" applyAlignment="1">
      <alignment horizontal="center"/>
    </xf>
    <xf numFmtId="9" fontId="81" fillId="0" borderId="32" xfId="3532" applyFont="1" applyBorder="1" applyAlignment="1">
      <alignment horizontal="center"/>
    </xf>
    <xf numFmtId="9" fontId="34" fillId="0" borderId="37" xfId="3532" applyFont="1" applyBorder="1" applyAlignment="1">
      <alignment horizontal="center"/>
    </xf>
    <xf numFmtId="9" fontId="34" fillId="0" borderId="28" xfId="3532" applyFont="1" applyBorder="1" applyAlignment="1">
      <alignment horizontal="center"/>
    </xf>
    <xf numFmtId="9" fontId="34" fillId="0" borderId="29" xfId="3532" applyFont="1" applyBorder="1" applyAlignment="1">
      <alignment horizontal="center"/>
    </xf>
    <xf numFmtId="0" fontId="34" fillId="0" borderId="0" xfId="0" applyFont="1" applyBorder="1"/>
    <xf numFmtId="9" fontId="34" fillId="0" borderId="0" xfId="3532" applyFont="1" applyBorder="1" applyAlignment="1">
      <alignment horizontal="center"/>
    </xf>
    <xf numFmtId="0" fontId="34" fillId="0" borderId="23" xfId="0" applyFont="1" applyBorder="1"/>
    <xf numFmtId="168" fontId="110" fillId="46" borderId="16" xfId="0" applyNumberFormat="1" applyFont="1" applyFill="1" applyBorder="1"/>
    <xf numFmtId="0" fontId="113" fillId="0" borderId="24" xfId="0" applyFont="1" applyBorder="1"/>
    <xf numFmtId="168" fontId="113" fillId="0" borderId="25" xfId="1" applyNumberFormat="1" applyFont="1" applyFill="1" applyBorder="1"/>
    <xf numFmtId="9" fontId="113" fillId="0" borderId="0" xfId="3532" applyFont="1" applyAlignment="1">
      <alignment horizontal="center"/>
    </xf>
    <xf numFmtId="0" fontId="34" fillId="0" borderId="26" xfId="0" applyFont="1" applyBorder="1"/>
    <xf numFmtId="168" fontId="81" fillId="0" borderId="18" xfId="0" applyNumberFormat="1" applyFont="1" applyFill="1" applyBorder="1"/>
    <xf numFmtId="168" fontId="81" fillId="0" borderId="0" xfId="0" applyNumberFormat="1" applyFont="1" applyFill="1"/>
    <xf numFmtId="0" fontId="114" fillId="0" borderId="0" xfId="0" applyNumberFormat="1" applyFont="1" applyAlignment="1"/>
    <xf numFmtId="0" fontId="34" fillId="25" borderId="0" xfId="0" applyFont="1" applyFill="1"/>
    <xf numFmtId="0" fontId="34" fillId="0" borderId="0" xfId="0" applyFont="1" applyFill="1"/>
    <xf numFmtId="0" fontId="103" fillId="0" borderId="0" xfId="0" applyFont="1" applyFill="1" applyBorder="1"/>
    <xf numFmtId="0" fontId="34" fillId="0" borderId="0" xfId="0" applyFont="1" applyFill="1" applyBorder="1"/>
    <xf numFmtId="0" fontId="81" fillId="0" borderId="14" xfId="0" applyFont="1" applyBorder="1" applyAlignment="1">
      <alignment horizontal="center"/>
    </xf>
    <xf numFmtId="0" fontId="110" fillId="46" borderId="0" xfId="0" applyFont="1" applyFill="1" applyAlignment="1">
      <alignment horizontal="center"/>
    </xf>
    <xf numFmtId="169" fontId="34" fillId="0" borderId="0" xfId="0" applyNumberFormat="1" applyFont="1" applyFill="1" applyBorder="1"/>
    <xf numFmtId="0" fontId="115" fillId="0" borderId="0" xfId="0" applyFont="1"/>
    <xf numFmtId="169" fontId="34" fillId="0" borderId="13" xfId="0" applyNumberFormat="1" applyFont="1" applyFill="1" applyBorder="1"/>
    <xf numFmtId="0" fontId="34" fillId="0" borderId="0" xfId="0" applyFont="1" applyFill="1" applyBorder="1" applyAlignment="1">
      <alignment horizontal="left"/>
    </xf>
    <xf numFmtId="0" fontId="103" fillId="0" borderId="0" xfId="0" applyFont="1" applyAlignment="1">
      <alignment horizontal="center"/>
    </xf>
    <xf numFmtId="1" fontId="116" fillId="49" borderId="0" xfId="0" applyNumberFormat="1" applyFont="1" applyFill="1"/>
    <xf numFmtId="0" fontId="68" fillId="49" borderId="0" xfId="0" applyFont="1" applyFill="1" applyAlignment="1">
      <alignment horizontal="left"/>
    </xf>
    <xf numFmtId="0" fontId="116" fillId="49" borderId="0" xfId="0" applyFont="1" applyFill="1"/>
    <xf numFmtId="14" fontId="68" fillId="49" borderId="0" xfId="0" applyNumberFormat="1" applyFont="1" applyFill="1" applyAlignment="1">
      <alignment horizontal="left"/>
    </xf>
    <xf numFmtId="0" fontId="117" fillId="0" borderId="0" xfId="2733" applyFont="1" applyAlignment="1">
      <alignment horizontal="left" vertical="center"/>
    </xf>
    <xf numFmtId="0" fontId="34" fillId="0" borderId="0" xfId="3" applyFont="1" applyAlignment="1"/>
    <xf numFmtId="0" fontId="34" fillId="0" borderId="0" xfId="0" applyFont="1" applyAlignment="1"/>
    <xf numFmtId="0" fontId="34" fillId="24" borderId="0" xfId="2708" applyFont="1" applyFill="1" applyAlignment="1"/>
    <xf numFmtId="0" fontId="103" fillId="47" borderId="0" xfId="0" applyFont="1" applyFill="1" applyAlignment="1">
      <alignment horizontal="center"/>
    </xf>
    <xf numFmtId="167" fontId="34" fillId="0" borderId="0" xfId="3537" applyFont="1"/>
    <xf numFmtId="9" fontId="34" fillId="0" borderId="0" xfId="0" applyNumberFormat="1" applyFont="1" applyAlignment="1"/>
    <xf numFmtId="43" fontId="34" fillId="0" borderId="0" xfId="4" applyFont="1" applyAlignment="1"/>
    <xf numFmtId="169" fontId="34" fillId="0" borderId="0" xfId="0" applyNumberFormat="1" applyFont="1" applyAlignment="1"/>
    <xf numFmtId="0" fontId="68" fillId="0" borderId="0" xfId="3536" applyFont="1"/>
    <xf numFmtId="169" fontId="34" fillId="0" borderId="0" xfId="3537" applyNumberFormat="1" applyFont="1"/>
    <xf numFmtId="0" fontId="32" fillId="28" borderId="15" xfId="3774" applyFont="1" applyFill="1" applyBorder="1" applyAlignment="1">
      <alignment horizontal="center" vertical="center" wrapText="1"/>
    </xf>
    <xf numFmtId="167" fontId="32" fillId="28" borderId="15" xfId="3775" applyFont="1" applyFill="1" applyBorder="1" applyAlignment="1">
      <alignment horizontal="center" vertical="center" wrapText="1"/>
    </xf>
    <xf numFmtId="0" fontId="68" fillId="0" borderId="0" xfId="3774" applyFont="1"/>
    <xf numFmtId="0" fontId="118" fillId="45" borderId="23" xfId="3774" applyFont="1" applyFill="1" applyBorder="1" applyAlignment="1">
      <alignment horizontal="center" vertical="center" wrapText="1"/>
    </xf>
    <xf numFmtId="0" fontId="118" fillId="45" borderId="15" xfId="3774" applyFont="1" applyFill="1" applyBorder="1" applyAlignment="1">
      <alignment horizontal="center" vertical="center" wrapText="1"/>
    </xf>
    <xf numFmtId="167" fontId="118" fillId="45" borderId="15" xfId="3775" applyFont="1" applyFill="1" applyBorder="1" applyAlignment="1">
      <alignment horizontal="center" vertical="center" wrapText="1"/>
    </xf>
    <xf numFmtId="167" fontId="118" fillId="27" borderId="15" xfId="3775" applyFont="1" applyFill="1" applyBorder="1" applyAlignment="1">
      <alignment horizontal="center" vertical="center" wrapText="1"/>
    </xf>
    <xf numFmtId="167" fontId="118" fillId="48" borderId="15" xfId="3775" applyFont="1" applyFill="1" applyBorder="1" applyAlignment="1">
      <alignment horizontal="center" vertical="center" wrapText="1"/>
    </xf>
    <xf numFmtId="0" fontId="110" fillId="46" borderId="23" xfId="3775" applyNumberFormat="1" applyFont="1" applyFill="1" applyBorder="1" applyAlignment="1">
      <alignment horizontal="center" vertical="center" wrapText="1"/>
    </xf>
    <xf numFmtId="0" fontId="110" fillId="46" borderId="15" xfId="3775" applyNumberFormat="1" applyFont="1" applyFill="1" applyBorder="1" applyAlignment="1">
      <alignment horizontal="center" vertical="center" wrapText="1"/>
    </xf>
    <xf numFmtId="0" fontId="110" fillId="46" borderId="16" xfId="3775" applyNumberFormat="1" applyFont="1" applyFill="1" applyBorder="1" applyAlignment="1">
      <alignment horizontal="center" vertical="center" wrapText="1"/>
    </xf>
    <xf numFmtId="0" fontId="68" fillId="0" borderId="11" xfId="3774" applyFont="1" applyFill="1" applyBorder="1"/>
    <xf numFmtId="0" fontId="119" fillId="0" borderId="11" xfId="3774" applyFont="1" applyFill="1" applyBorder="1"/>
    <xf numFmtId="0" fontId="68" fillId="0" borderId="11" xfId="3774" applyFont="1" applyFill="1" applyBorder="1" applyAlignment="1">
      <alignment wrapText="1"/>
    </xf>
    <xf numFmtId="43" fontId="68" fillId="0" borderId="11" xfId="1" applyFont="1" applyFill="1" applyBorder="1"/>
    <xf numFmtId="181" fontId="68" fillId="0" borderId="11" xfId="1" applyNumberFormat="1" applyFont="1" applyFill="1" applyBorder="1"/>
    <xf numFmtId="181" fontId="119" fillId="0" borderId="11" xfId="1" applyNumberFormat="1" applyFont="1" applyFill="1" applyBorder="1"/>
    <xf numFmtId="167" fontId="34" fillId="0" borderId="0" xfId="3775" applyFont="1" applyFill="1"/>
    <xf numFmtId="170" fontId="68" fillId="0" borderId="11" xfId="3774" applyNumberFormat="1" applyFont="1" applyFill="1" applyBorder="1"/>
    <xf numFmtId="167" fontId="34" fillId="0" borderId="11" xfId="3775" applyFont="1" applyFill="1" applyBorder="1"/>
    <xf numFmtId="167" fontId="23" fillId="0" borderId="11" xfId="3775" applyFont="1" applyFill="1" applyBorder="1"/>
    <xf numFmtId="167" fontId="68" fillId="0" borderId="11" xfId="3775" applyFont="1" applyFill="1" applyBorder="1"/>
    <xf numFmtId="9" fontId="34" fillId="0" borderId="11" xfId="3673" applyFont="1" applyFill="1" applyBorder="1"/>
    <xf numFmtId="169" fontId="68" fillId="0" borderId="11" xfId="3774" applyNumberFormat="1" applyFont="1" applyFill="1" applyBorder="1"/>
    <xf numFmtId="169" fontId="34" fillId="0" borderId="11" xfId="3775" applyNumberFormat="1" applyFont="1" applyFill="1" applyBorder="1"/>
    <xf numFmtId="0" fontId="68" fillId="0" borderId="0" xfId="3774" applyFont="1" applyFill="1"/>
    <xf numFmtId="43" fontId="34" fillId="0" borderId="11" xfId="1" applyFont="1" applyFill="1" applyBorder="1"/>
    <xf numFmtId="0" fontId="68" fillId="0" borderId="11" xfId="3774" applyFont="1" applyBorder="1"/>
    <xf numFmtId="43" fontId="68" fillId="0" borderId="11" xfId="1" applyFont="1" applyBorder="1"/>
    <xf numFmtId="167" fontId="34" fillId="0" borderId="11" xfId="3775" applyFont="1" applyBorder="1"/>
    <xf numFmtId="14" fontId="68" fillId="0" borderId="11" xfId="3774" applyNumberFormat="1" applyFont="1" applyBorder="1"/>
    <xf numFmtId="9" fontId="68" fillId="0" borderId="11" xfId="3774" applyNumberFormat="1" applyFont="1" applyBorder="1"/>
    <xf numFmtId="43" fontId="68" fillId="0" borderId="11" xfId="3774" applyNumberFormat="1" applyFont="1" applyBorder="1"/>
    <xf numFmtId="167" fontId="34" fillId="0" borderId="0" xfId="3775" applyFont="1"/>
    <xf numFmtId="9" fontId="68" fillId="0" borderId="0" xfId="3774" applyNumberFormat="1" applyFont="1"/>
    <xf numFmtId="169" fontId="34" fillId="0" borderId="0" xfId="3775" applyNumberFormat="1" applyFont="1"/>
    <xf numFmtId="8" fontId="71" fillId="0" borderId="0" xfId="0" applyNumberFormat="1" applyFont="1" applyAlignment="1">
      <alignment vertical="center"/>
    </xf>
    <xf numFmtId="0" fontId="71" fillId="0" borderId="0" xfId="0" applyFont="1"/>
    <xf numFmtId="0" fontId="34" fillId="49" borderId="0" xfId="3783" applyFont="1" applyFill="1"/>
    <xf numFmtId="0" fontId="34" fillId="40" borderId="0" xfId="3784" applyFont="1" applyFill="1" applyAlignment="1">
      <alignment vertical="center"/>
    </xf>
    <xf numFmtId="0" fontId="81" fillId="49" borderId="0" xfId="3783" applyFont="1" applyFill="1" applyAlignment="1">
      <alignment horizontal="right"/>
    </xf>
    <xf numFmtId="0" fontId="100" fillId="49" borderId="0" xfId="3785" applyFont="1" applyFill="1"/>
    <xf numFmtId="0" fontId="101" fillId="49" borderId="0" xfId="3785" applyFont="1" applyFill="1" applyAlignment="1">
      <alignment vertical="center"/>
    </xf>
    <xf numFmtId="0" fontId="68" fillId="49" borderId="0" xfId="3783" applyFont="1" applyFill="1" applyAlignment="1">
      <alignment vertical="center"/>
    </xf>
    <xf numFmtId="182" fontId="34" fillId="40" borderId="0" xfId="3786" applyFont="1" applyFill="1" applyAlignment="1">
      <alignment vertical="center"/>
    </xf>
    <xf numFmtId="0" fontId="110" fillId="49" borderId="0" xfId="3783" applyFont="1" applyFill="1" applyAlignment="1">
      <alignment horizontal="right"/>
    </xf>
    <xf numFmtId="15" fontId="127" fillId="49" borderId="0" xfId="3787" applyNumberFormat="1" applyFont="1" applyFill="1" applyAlignment="1">
      <alignment horizontal="center" vertical="center"/>
    </xf>
    <xf numFmtId="0" fontId="68" fillId="49" borderId="0" xfId="3783" applyFont="1" applyFill="1"/>
    <xf numFmtId="14" fontId="127" fillId="49" borderId="0" xfId="3787" applyNumberFormat="1" applyFont="1" applyFill="1" applyAlignment="1">
      <alignment horizontal="center" vertical="center"/>
    </xf>
    <xf numFmtId="0" fontId="127" fillId="49" borderId="0" xfId="3783" applyFont="1" applyFill="1" applyAlignment="1">
      <alignment horizontal="center" vertical="center"/>
    </xf>
    <xf numFmtId="14" fontId="127" fillId="49" borderId="0" xfId="3783" applyNumberFormat="1" applyFont="1" applyFill="1" applyAlignment="1">
      <alignment horizontal="center" vertical="center"/>
    </xf>
    <xf numFmtId="182" fontId="81" fillId="49" borderId="0" xfId="3788" applyNumberFormat="1" applyFont="1" applyFill="1" applyAlignment="1">
      <alignment horizontal="right" vertical="center"/>
    </xf>
    <xf numFmtId="182" fontId="34" fillId="49" borderId="0" xfId="3788" applyNumberFormat="1" applyFont="1" applyFill="1" applyAlignment="1">
      <alignment horizontal="center" vertical="center"/>
    </xf>
    <xf numFmtId="0" fontId="68" fillId="0" borderId="0" xfId="3783" quotePrefix="1" applyFont="1" applyFill="1"/>
    <xf numFmtId="0" fontId="68" fillId="49" borderId="0" xfId="3785" applyFont="1" applyFill="1" applyAlignment="1">
      <alignment vertical="center"/>
    </xf>
    <xf numFmtId="0" fontId="34" fillId="49" borderId="0" xfId="3783" applyFont="1" applyFill="1" applyAlignment="1">
      <alignment vertical="center"/>
    </xf>
    <xf numFmtId="0" fontId="34" fillId="49" borderId="0" xfId="3783" applyFont="1" applyFill="1" applyAlignment="1">
      <alignment horizontal="left" vertical="center"/>
    </xf>
    <xf numFmtId="0" fontId="34" fillId="49" borderId="0" xfId="3783" applyFont="1" applyFill="1" applyAlignment="1">
      <alignment horizontal="right" vertical="center"/>
    </xf>
    <xf numFmtId="0" fontId="34" fillId="0" borderId="0" xfId="3783" quotePrefix="1" applyFont="1" applyFill="1"/>
    <xf numFmtId="0" fontId="116" fillId="49" borderId="0" xfId="3789" applyNumberFormat="1" applyFont="1" applyFill="1" applyBorder="1" applyAlignment="1">
      <alignment vertical="center"/>
    </xf>
    <xf numFmtId="9" fontId="100" fillId="49" borderId="0" xfId="3790" applyFont="1" applyFill="1"/>
    <xf numFmtId="0" fontId="34" fillId="49" borderId="0" xfId="3783" quotePrefix="1" applyFont="1" applyFill="1"/>
    <xf numFmtId="0" fontId="127" fillId="55" borderId="47" xfId="3785" applyFont="1" applyFill="1" applyBorder="1" applyAlignment="1">
      <alignment vertical="center" wrapText="1"/>
    </xf>
    <xf numFmtId="0" fontId="34" fillId="49" borderId="0" xfId="3791" applyFont="1" applyFill="1"/>
    <xf numFmtId="0" fontId="113" fillId="0" borderId="0" xfId="3783" applyFont="1" applyAlignment="1">
      <alignment horizontal="center"/>
    </xf>
    <xf numFmtId="183" fontId="113" fillId="49" borderId="41" xfId="3792" applyFont="1" applyFill="1" applyBorder="1" applyAlignment="1">
      <alignment horizontal="center" vertical="center"/>
    </xf>
    <xf numFmtId="182" fontId="34" fillId="49" borderId="0" xfId="3786" applyFont="1" applyFill="1" applyAlignment="1">
      <alignment horizontal="center" vertical="center"/>
    </xf>
    <xf numFmtId="182" fontId="34" fillId="49" borderId="0" xfId="3786" applyFont="1" applyFill="1" applyBorder="1" applyAlignment="1">
      <alignment horizontal="center" vertical="center"/>
    </xf>
    <xf numFmtId="9" fontId="34" fillId="49" borderId="0" xfId="3790" applyFont="1" applyFill="1" applyAlignment="1">
      <alignment horizontal="center" vertical="center"/>
    </xf>
    <xf numFmtId="182" fontId="81" fillId="56" borderId="13" xfId="3786" applyFont="1" applyFill="1" applyBorder="1" applyAlignment="1">
      <alignment vertical="top"/>
    </xf>
    <xf numFmtId="9" fontId="34" fillId="49" borderId="13" xfId="3790" applyFont="1" applyFill="1" applyBorder="1" applyAlignment="1">
      <alignment horizontal="center" vertical="center"/>
    </xf>
    <xf numFmtId="0" fontId="113" fillId="49" borderId="0" xfId="3783" applyFont="1" applyFill="1" applyAlignment="1">
      <alignment horizontal="center"/>
    </xf>
    <xf numFmtId="183" fontId="113" fillId="49" borderId="0" xfId="3792" applyFont="1" applyFill="1" applyBorder="1" applyAlignment="1">
      <alignment horizontal="center" vertical="center"/>
    </xf>
    <xf numFmtId="0" fontId="81" fillId="49" borderId="0" xfId="3791" applyFont="1" applyFill="1"/>
    <xf numFmtId="0" fontId="81" fillId="49" borderId="51" xfId="3791" applyFont="1" applyFill="1" applyBorder="1"/>
    <xf numFmtId="182" fontId="81" fillId="49" borderId="51" xfId="3786" applyFont="1" applyFill="1" applyBorder="1" applyAlignment="1">
      <alignment horizontal="center"/>
    </xf>
    <xf numFmtId="182" fontId="34" fillId="49" borderId="0" xfId="3786" applyFont="1" applyFill="1" applyAlignment="1">
      <alignment horizontal="center"/>
    </xf>
    <xf numFmtId="0" fontId="34" fillId="49" borderId="51" xfId="3791" applyFont="1" applyFill="1" applyBorder="1"/>
    <xf numFmtId="182" fontId="34" fillId="49" borderId="51" xfId="3786" applyFont="1" applyFill="1" applyBorder="1" applyAlignment="1">
      <alignment horizontal="center"/>
    </xf>
    <xf numFmtId="182" fontId="81" fillId="49" borderId="13" xfId="3786" applyFont="1" applyFill="1" applyBorder="1" applyAlignment="1">
      <alignment horizontal="center"/>
    </xf>
    <xf numFmtId="164" fontId="113" fillId="49" borderId="0" xfId="3783" applyNumberFormat="1" applyFont="1" applyFill="1" applyAlignment="1">
      <alignment horizontal="center"/>
    </xf>
    <xf numFmtId="0" fontId="34" fillId="49" borderId="0" xfId="3791" applyFont="1" applyFill="1" applyAlignment="1">
      <alignment horizontal="left"/>
    </xf>
    <xf numFmtId="167" fontId="34" fillId="49" borderId="0" xfId="3793" applyFont="1" applyFill="1" applyAlignment="1">
      <alignment horizontal="center" vertical="center"/>
    </xf>
    <xf numFmtId="169" fontId="34" fillId="49" borderId="0" xfId="3786" applyNumberFormat="1" applyFont="1" applyFill="1" applyAlignment="1">
      <alignment horizontal="center" vertical="center"/>
    </xf>
    <xf numFmtId="167" fontId="128" fillId="56" borderId="13" xfId="3793" applyFont="1" applyFill="1" applyBorder="1" applyAlignment="1">
      <alignment vertical="top"/>
    </xf>
    <xf numFmtId="0" fontId="81" fillId="49" borderId="0" xfId="3783" quotePrefix="1" applyFont="1" applyFill="1"/>
    <xf numFmtId="0" fontId="34" fillId="40" borderId="0" xfId="3784" applyFont="1" applyFill="1" applyAlignment="1">
      <alignment horizontal="center" vertical="center"/>
    </xf>
    <xf numFmtId="0" fontId="127" fillId="55" borderId="0" xfId="3785" applyFont="1" applyFill="1" applyBorder="1" applyAlignment="1">
      <alignment vertical="center" wrapText="1"/>
    </xf>
    <xf numFmtId="0" fontId="34" fillId="40" borderId="40" xfId="3784" applyFont="1" applyFill="1" applyBorder="1" applyAlignment="1">
      <alignment vertical="center"/>
    </xf>
    <xf numFmtId="0" fontId="129" fillId="40" borderId="11" xfId="3794" quotePrefix="1" applyFont="1" applyFill="1" applyBorder="1" applyAlignment="1" applyProtection="1">
      <alignment horizontal="center" vertical="center"/>
    </xf>
    <xf numFmtId="0" fontId="129" fillId="40" borderId="0" xfId="3794" quotePrefix="1" applyFont="1" applyFill="1" applyBorder="1" applyAlignment="1" applyProtection="1">
      <alignment horizontal="center" vertical="center"/>
    </xf>
    <xf numFmtId="0" fontId="103" fillId="49" borderId="0" xfId="3784" applyFont="1" applyFill="1" applyAlignment="1">
      <alignment horizontal="center" vertical="center"/>
    </xf>
    <xf numFmtId="169" fontId="34" fillId="49" borderId="0" xfId="3784" applyNumberFormat="1" applyFont="1" applyFill="1" applyAlignment="1">
      <alignment horizontal="left" vertical="center"/>
    </xf>
    <xf numFmtId="169" fontId="103" fillId="49" borderId="0" xfId="3784" applyNumberFormat="1" applyFont="1" applyFill="1" applyAlignment="1">
      <alignment horizontal="right" vertical="center"/>
    </xf>
    <xf numFmtId="0" fontId="103" fillId="40" borderId="0" xfId="3784" applyFont="1" applyFill="1" applyAlignment="1">
      <alignment horizontal="right" vertical="center"/>
    </xf>
    <xf numFmtId="0" fontId="81" fillId="40" borderId="0" xfId="3784" applyFont="1" applyFill="1" applyAlignment="1">
      <alignment vertical="center"/>
    </xf>
    <xf numFmtId="10" fontId="34" fillId="40" borderId="0" xfId="3784" applyNumberFormat="1" applyFont="1" applyFill="1" applyAlignment="1">
      <alignment vertical="center"/>
    </xf>
    <xf numFmtId="0" fontId="56" fillId="0" borderId="0" xfId="3531" quotePrefix="1" applyNumberFormat="1" applyBorder="1" applyAlignment="1">
      <alignment horizontal="left"/>
    </xf>
    <xf numFmtId="0" fontId="68" fillId="0" borderId="0" xfId="3774" applyFont="1" applyAlignment="1">
      <alignment horizontal="center" vertical="center"/>
    </xf>
    <xf numFmtId="0" fontId="127" fillId="49" borderId="0" xfId="0" applyFont="1" applyFill="1" applyAlignment="1"/>
    <xf numFmtId="0" fontId="127" fillId="49" borderId="0" xfId="3536" applyFont="1" applyFill="1"/>
    <xf numFmtId="167" fontId="127" fillId="49" borderId="0" xfId="3537" applyFont="1" applyFill="1"/>
    <xf numFmtId="0" fontId="127" fillId="49" borderId="0" xfId="3774" applyFont="1" applyFill="1"/>
    <xf numFmtId="0" fontId="68" fillId="0" borderId="0" xfId="3774" applyFont="1" applyBorder="1"/>
    <xf numFmtId="0" fontId="127" fillId="55" borderId="51" xfId="3785" applyFont="1" applyFill="1" applyBorder="1" applyAlignment="1">
      <alignment horizontal="center" vertical="center" wrapText="1"/>
    </xf>
    <xf numFmtId="0" fontId="68" fillId="0" borderId="51" xfId="3774" applyFont="1" applyFill="1" applyBorder="1"/>
    <xf numFmtId="0" fontId="68" fillId="0" borderId="51" xfId="3774" applyFont="1" applyFill="1" applyBorder="1" applyAlignment="1">
      <alignment wrapText="1"/>
    </xf>
    <xf numFmtId="43" fontId="68" fillId="0" borderId="51" xfId="1" applyFont="1" applyFill="1" applyBorder="1"/>
    <xf numFmtId="181" fontId="68" fillId="0" borderId="51" xfId="1" applyNumberFormat="1" applyFont="1" applyFill="1" applyBorder="1"/>
    <xf numFmtId="43" fontId="34" fillId="0" borderId="51" xfId="1" applyFont="1" applyFill="1" applyBorder="1"/>
    <xf numFmtId="0" fontId="68" fillId="0" borderId="51" xfId="3774" applyFont="1" applyBorder="1"/>
    <xf numFmtId="43" fontId="68" fillId="0" borderId="51" xfId="1" applyFont="1" applyBorder="1"/>
    <xf numFmtId="167" fontId="34" fillId="0" borderId="51" xfId="3775" applyFont="1" applyBorder="1"/>
    <xf numFmtId="170" fontId="68" fillId="0" borderId="51" xfId="3774" applyNumberFormat="1" applyFont="1" applyFill="1" applyBorder="1"/>
    <xf numFmtId="167" fontId="34" fillId="0" borderId="51" xfId="3775" applyFont="1" applyFill="1" applyBorder="1"/>
    <xf numFmtId="167" fontId="23" fillId="0" borderId="51" xfId="3775" applyFont="1" applyFill="1" applyBorder="1"/>
    <xf numFmtId="167" fontId="68" fillId="0" borderId="51" xfId="3775" applyFont="1" applyFill="1" applyBorder="1"/>
    <xf numFmtId="9" fontId="34" fillId="0" borderId="51" xfId="3673" applyFont="1" applyFill="1" applyBorder="1"/>
    <xf numFmtId="14" fontId="68" fillId="0" borderId="51" xfId="3774" applyNumberFormat="1" applyFont="1" applyBorder="1"/>
    <xf numFmtId="9" fontId="68" fillId="0" borderId="51" xfId="3774" applyNumberFormat="1" applyFont="1" applyBorder="1"/>
    <xf numFmtId="169" fontId="68" fillId="0" borderId="51" xfId="3774" applyNumberFormat="1" applyFont="1" applyFill="1" applyBorder="1"/>
    <xf numFmtId="169" fontId="34" fillId="0" borderId="51" xfId="3775" applyNumberFormat="1" applyFont="1" applyFill="1" applyBorder="1"/>
    <xf numFmtId="0" fontId="101" fillId="0" borderId="0" xfId="3774" applyFont="1"/>
    <xf numFmtId="167" fontId="81" fillId="0" borderId="13" xfId="3775" applyFont="1" applyBorder="1"/>
    <xf numFmtId="9" fontId="101" fillId="0" borderId="13" xfId="3774" applyNumberFormat="1" applyFont="1" applyBorder="1"/>
    <xf numFmtId="167" fontId="110" fillId="49" borderId="13" xfId="3537" applyFont="1" applyFill="1" applyBorder="1"/>
    <xf numFmtId="0" fontId="101" fillId="0" borderId="13" xfId="3774" applyFont="1" applyBorder="1"/>
    <xf numFmtId="9" fontId="68" fillId="29" borderId="51" xfId="3774" applyNumberFormat="1" applyFont="1" applyFill="1" applyBorder="1"/>
    <xf numFmtId="0" fontId="34" fillId="0" borderId="0" xfId="14405" applyFont="1" applyFill="1"/>
    <xf numFmtId="1" fontId="193" fillId="0" borderId="0" xfId="14405" applyNumberFormat="1" applyFont="1" applyFill="1" applyBorder="1" applyAlignment="1">
      <alignment horizontal="center"/>
    </xf>
    <xf numFmtId="4" fontId="193" fillId="0" borderId="0" xfId="14405" applyNumberFormat="1" applyFont="1" applyFill="1" applyBorder="1" applyAlignment="1"/>
    <xf numFmtId="4" fontId="194" fillId="0" borderId="0" xfId="14405" applyNumberFormat="1" applyFont="1" applyFill="1" applyAlignment="1">
      <alignment horizontal="right"/>
    </xf>
    <xf numFmtId="214" fontId="81" fillId="0" borderId="0" xfId="14405" applyNumberFormat="1" applyFont="1" applyFill="1" applyAlignment="1">
      <alignment horizontal="left"/>
    </xf>
    <xf numFmtId="1" fontId="81" fillId="0" borderId="11" xfId="14405" applyNumberFormat="1" applyFont="1" applyFill="1" applyBorder="1" applyAlignment="1">
      <alignment horizontal="center"/>
    </xf>
    <xf numFmtId="1" fontId="97" fillId="49" borderId="11" xfId="14405" applyNumberFormat="1" applyFont="1" applyFill="1" applyBorder="1" applyAlignment="1">
      <alignment horizontal="center"/>
    </xf>
    <xf numFmtId="1" fontId="97" fillId="49" borderId="11" xfId="14405" applyNumberFormat="1" applyFont="1" applyFill="1" applyBorder="1" applyAlignment="1">
      <alignment horizontal="center" wrapText="1"/>
    </xf>
    <xf numFmtId="0" fontId="97" fillId="49" borderId="11" xfId="14405" applyFont="1" applyFill="1" applyBorder="1" applyAlignment="1">
      <alignment horizontal="center" wrapText="1"/>
    </xf>
    <xf numFmtId="4" fontId="97" fillId="49" borderId="11" xfId="14405" applyNumberFormat="1" applyFont="1" applyFill="1" applyBorder="1" applyAlignment="1">
      <alignment horizontal="center"/>
    </xf>
    <xf numFmtId="4" fontId="195" fillId="49" borderId="11" xfId="14405" applyNumberFormat="1" applyFont="1" applyFill="1" applyBorder="1" applyAlignment="1">
      <alignment horizontal="center" wrapText="1"/>
    </xf>
    <xf numFmtId="4" fontId="195" fillId="49" borderId="11" xfId="14405" applyNumberFormat="1" applyFont="1" applyFill="1" applyBorder="1" applyAlignment="1">
      <alignment horizontal="center" vertical="center" wrapText="1"/>
    </xf>
    <xf numFmtId="0" fontId="97" fillId="49" borderId="11" xfId="14405" applyFont="1" applyFill="1" applyBorder="1" applyAlignment="1">
      <alignment horizontal="left"/>
    </xf>
    <xf numFmtId="1" fontId="88" fillId="49" borderId="11" xfId="14405" applyNumberFormat="1" applyFont="1" applyFill="1" applyBorder="1" applyAlignment="1">
      <alignment horizontal="center"/>
    </xf>
    <xf numFmtId="4" fontId="194" fillId="49" borderId="11" xfId="14405" applyNumberFormat="1" applyFont="1" applyFill="1" applyBorder="1" applyAlignment="1"/>
    <xf numFmtId="4" fontId="194" fillId="49" borderId="11" xfId="14405" applyNumberFormat="1" applyFont="1" applyFill="1" applyBorder="1" applyAlignment="1">
      <alignment horizontal="right"/>
    </xf>
    <xf numFmtId="214" fontId="196" fillId="49" borderId="11" xfId="14405" applyNumberFormat="1" applyFont="1" applyFill="1" applyBorder="1" applyAlignment="1">
      <alignment horizontal="left"/>
    </xf>
    <xf numFmtId="1" fontId="88" fillId="49" borderId="11" xfId="14405" applyNumberFormat="1" applyFont="1" applyFill="1" applyBorder="1" applyAlignment="1">
      <alignment horizontal="center" wrapText="1"/>
    </xf>
    <xf numFmtId="214" fontId="81" fillId="49" borderId="11" xfId="14405" applyNumberFormat="1" applyFont="1" applyFill="1" applyBorder="1" applyAlignment="1">
      <alignment horizontal="left"/>
    </xf>
    <xf numFmtId="4" fontId="88" fillId="49" borderId="11" xfId="14405" applyNumberFormat="1" applyFont="1" applyFill="1" applyBorder="1" applyAlignment="1">
      <alignment wrapText="1"/>
    </xf>
    <xf numFmtId="215" fontId="16" fillId="0" borderId="11" xfId="14405" applyNumberFormat="1" applyFont="1" applyBorder="1"/>
    <xf numFmtId="215" fontId="16" fillId="0" borderId="11" xfId="14405" applyNumberFormat="1" applyFont="1" applyFill="1" applyBorder="1"/>
    <xf numFmtId="178" fontId="97" fillId="49" borderId="11" xfId="14405" applyNumberFormat="1" applyFont="1" applyFill="1" applyBorder="1" applyAlignment="1">
      <alignment horizontal="center"/>
    </xf>
    <xf numFmtId="178" fontId="88" fillId="49" borderId="11" xfId="14405" applyNumberFormat="1" applyFont="1" applyFill="1" applyBorder="1" applyAlignment="1">
      <alignment horizontal="center"/>
    </xf>
    <xf numFmtId="0" fontId="81" fillId="49" borderId="11" xfId="14405" applyFont="1" applyFill="1" applyBorder="1" applyAlignment="1">
      <alignment horizontal="left"/>
    </xf>
    <xf numFmtId="4" fontId="88" fillId="49" borderId="11" xfId="14405" applyNumberFormat="1" applyFont="1" applyFill="1" applyBorder="1" applyAlignment="1">
      <alignment horizontal="center" wrapText="1"/>
    </xf>
    <xf numFmtId="0" fontId="81" fillId="49" borderId="11" xfId="14405" applyFont="1" applyFill="1" applyBorder="1" applyAlignment="1">
      <alignment vertical="center" wrapText="1"/>
    </xf>
    <xf numFmtId="0" fontId="34" fillId="49" borderId="11" xfId="14405" applyFont="1" applyFill="1" applyBorder="1"/>
    <xf numFmtId="1" fontId="199" fillId="49" borderId="11" xfId="14405" applyNumberFormat="1" applyFont="1" applyFill="1" applyBorder="1" applyAlignment="1">
      <alignment horizontal="center"/>
    </xf>
    <xf numFmtId="4" fontId="97" fillId="49" borderId="11" xfId="14405" applyNumberFormat="1" applyFont="1" applyFill="1" applyBorder="1"/>
    <xf numFmtId="4" fontId="97" fillId="49" borderId="11" xfId="14405" applyNumberFormat="1" applyFont="1" applyFill="1" applyBorder="1" applyAlignment="1">
      <alignment horizontal="left"/>
    </xf>
    <xf numFmtId="178" fontId="97" fillId="49" borderId="11" xfId="14405" applyNumberFormat="1" applyFont="1" applyFill="1" applyBorder="1" applyAlignment="1">
      <alignment horizontal="center" wrapText="1"/>
    </xf>
    <xf numFmtId="0" fontId="97" fillId="49" borderId="11" xfId="14405" applyFont="1" applyFill="1" applyBorder="1"/>
    <xf numFmtId="0" fontId="34" fillId="49" borderId="0" xfId="14405" applyFont="1" applyFill="1"/>
    <xf numFmtId="4" fontId="97" fillId="49" borderId="11" xfId="14405" applyNumberFormat="1" applyFont="1" applyFill="1" applyBorder="1" applyAlignment="1">
      <alignment wrapText="1"/>
    </xf>
    <xf numFmtId="4" fontId="195" fillId="49" borderId="11" xfId="14405" applyNumberFormat="1" applyFont="1" applyFill="1" applyBorder="1" applyAlignment="1">
      <alignment horizontal="right"/>
    </xf>
    <xf numFmtId="1" fontId="88" fillId="0" borderId="0" xfId="14405" applyNumberFormat="1" applyFont="1" applyFill="1" applyAlignment="1">
      <alignment horizontal="center"/>
    </xf>
    <xf numFmtId="4" fontId="88" fillId="0" borderId="0" xfId="14405" applyNumberFormat="1" applyFont="1" applyFill="1" applyAlignment="1"/>
    <xf numFmtId="4" fontId="195" fillId="0" borderId="0" xfId="14405" applyNumberFormat="1" applyFont="1" applyFill="1" applyAlignment="1">
      <alignment horizontal="right"/>
    </xf>
    <xf numFmtId="4" fontId="81" fillId="0" borderId="0" xfId="14405" applyNumberFormat="1" applyFont="1" applyFill="1" applyAlignment="1">
      <alignment horizontal="left"/>
    </xf>
    <xf numFmtId="4" fontId="97" fillId="0" borderId="11" xfId="14405" applyNumberFormat="1" applyFont="1" applyFill="1" applyBorder="1" applyAlignment="1">
      <alignment horizontal="right"/>
    </xf>
    <xf numFmtId="216" fontId="200" fillId="0" borderId="11" xfId="14406" applyNumberFormat="1" applyFont="1" applyBorder="1"/>
    <xf numFmtId="0" fontId="135" fillId="0" borderId="0" xfId="14405" applyFont="1" applyFill="1"/>
    <xf numFmtId="4" fontId="97" fillId="0" borderId="11" xfId="14405" applyNumberFormat="1" applyFont="1" applyFill="1" applyBorder="1" applyAlignment="1">
      <alignment horizontal="center"/>
    </xf>
    <xf numFmtId="4" fontId="195" fillId="0" borderId="11" xfId="14405" applyNumberFormat="1" applyFont="1" applyFill="1" applyBorder="1" applyAlignment="1">
      <alignment horizontal="right"/>
    </xf>
    <xf numFmtId="0" fontId="202" fillId="0" borderId="0" xfId="14405" applyFont="1" applyFill="1"/>
    <xf numFmtId="4" fontId="88" fillId="0" borderId="0" xfId="14405" applyNumberFormat="1" applyFont="1" applyFill="1" applyAlignment="1">
      <alignment horizontal="right"/>
    </xf>
    <xf numFmtId="4" fontId="195" fillId="0" borderId="0" xfId="14405" applyNumberFormat="1" applyFont="1" applyFill="1" applyBorder="1" applyAlignment="1">
      <alignment horizontal="right"/>
    </xf>
    <xf numFmtId="0" fontId="195" fillId="0" borderId="0" xfId="14405" applyFont="1" applyFill="1" applyAlignment="1">
      <alignment horizontal="right"/>
    </xf>
    <xf numFmtId="1" fontId="97" fillId="0" borderId="0" xfId="14405" applyNumberFormat="1" applyFont="1" applyFill="1" applyAlignment="1">
      <alignment horizontal="center"/>
    </xf>
    <xf numFmtId="214" fontId="81" fillId="0" borderId="0" xfId="14405" applyNumberFormat="1" applyFont="1" applyFill="1" applyAlignment="1">
      <alignment horizontal="center"/>
    </xf>
    <xf numFmtId="4" fontId="16" fillId="0" borderId="0" xfId="14405" applyNumberFormat="1" applyFont="1" applyFill="1" applyAlignment="1">
      <alignment horizontal="right"/>
    </xf>
    <xf numFmtId="1" fontId="34" fillId="0" borderId="0" xfId="14405" applyNumberFormat="1" applyFont="1" applyFill="1" applyAlignment="1">
      <alignment horizontal="center"/>
    </xf>
    <xf numFmtId="4" fontId="34" fillId="0" borderId="0" xfId="14405" applyNumberFormat="1" applyFont="1" applyFill="1" applyAlignment="1"/>
    <xf numFmtId="0" fontId="34" fillId="0" borderId="51" xfId="3774" applyFont="1" applyFill="1" applyBorder="1"/>
    <xf numFmtId="181" fontId="34" fillId="0" borderId="51" xfId="1" applyNumberFormat="1" applyFont="1" applyFill="1" applyBorder="1"/>
    <xf numFmtId="8" fontId="34" fillId="0" borderId="0" xfId="0" applyNumberFormat="1" applyFont="1" applyAlignment="1">
      <alignment vertical="center"/>
    </xf>
    <xf numFmtId="0" fontId="197" fillId="0" borderId="0" xfId="14406"/>
    <xf numFmtId="0" fontId="206" fillId="0" borderId="0" xfId="14406" applyFont="1"/>
    <xf numFmtId="0" fontId="207" fillId="95" borderId="11" xfId="14406" applyFont="1" applyFill="1" applyBorder="1"/>
    <xf numFmtId="49" fontId="207" fillId="95" borderId="11" xfId="14406" applyNumberFormat="1" applyFont="1" applyFill="1" applyBorder="1"/>
    <xf numFmtId="0" fontId="207" fillId="95" borderId="11" xfId="14406" applyNumberFormat="1" applyFont="1" applyFill="1" applyBorder="1"/>
    <xf numFmtId="217" fontId="207" fillId="95" borderId="11" xfId="14406" applyNumberFormat="1" applyFont="1" applyFill="1" applyBorder="1"/>
    <xf numFmtId="218" fontId="207" fillId="95" borderId="11" xfId="14406" applyNumberFormat="1" applyFont="1" applyFill="1" applyBorder="1"/>
    <xf numFmtId="215" fontId="207" fillId="95" borderId="11" xfId="14406" applyNumberFormat="1" applyFont="1" applyFill="1" applyBorder="1"/>
    <xf numFmtId="215" fontId="208" fillId="95" borderId="11" xfId="14406" applyNumberFormat="1" applyFont="1" applyFill="1" applyBorder="1"/>
    <xf numFmtId="0" fontId="208" fillId="95" borderId="0" xfId="14406" applyNumberFormat="1" applyFont="1" applyFill="1"/>
    <xf numFmtId="0" fontId="208" fillId="0" borderId="0" xfId="14406" applyFont="1"/>
    <xf numFmtId="49" fontId="206" fillId="0" borderId="11" xfId="14406" applyNumberFormat="1" applyFont="1" applyBorder="1"/>
    <xf numFmtId="0" fontId="206" fillId="0" borderId="11" xfId="14406" applyNumberFormat="1" applyFont="1" applyBorder="1"/>
    <xf numFmtId="217" fontId="206" fillId="0" borderId="11" xfId="14406" applyNumberFormat="1" applyFont="1" applyBorder="1"/>
    <xf numFmtId="218" fontId="206" fillId="0" borderId="11" xfId="14406" applyNumberFormat="1" applyFont="1" applyBorder="1"/>
    <xf numFmtId="4" fontId="206" fillId="0" borderId="11" xfId="14406" applyNumberFormat="1" applyFont="1" applyBorder="1"/>
    <xf numFmtId="4" fontId="206" fillId="37" borderId="11" xfId="14406" applyNumberFormat="1" applyFont="1" applyFill="1" applyBorder="1"/>
    <xf numFmtId="215" fontId="197" fillId="0" borderId="11" xfId="14406" applyNumberFormat="1" applyBorder="1"/>
    <xf numFmtId="17" fontId="197" fillId="0" borderId="0" xfId="14406" applyNumberFormat="1"/>
    <xf numFmtId="219" fontId="197" fillId="0" borderId="0" xfId="14406" applyNumberFormat="1"/>
    <xf numFmtId="0" fontId="197" fillId="0" borderId="0" xfId="14406" applyNumberFormat="1"/>
    <xf numFmtId="219" fontId="34" fillId="0" borderId="0" xfId="14406" applyNumberFormat="1" applyFont="1"/>
    <xf numFmtId="49" fontId="197" fillId="0" borderId="0" xfId="14406" applyNumberFormat="1"/>
    <xf numFmtId="49" fontId="209" fillId="0" borderId="0" xfId="14406" applyNumberFormat="1" applyFont="1"/>
    <xf numFmtId="0" fontId="210" fillId="0" borderId="0" xfId="14406" applyFont="1"/>
    <xf numFmtId="49" fontId="211" fillId="0" borderId="60" xfId="14406" applyNumberFormat="1" applyFont="1" applyFill="1" applyBorder="1"/>
    <xf numFmtId="4" fontId="211" fillId="0" borderId="13" xfId="14406" applyNumberFormat="1" applyFont="1" applyBorder="1"/>
    <xf numFmtId="4" fontId="34" fillId="0" borderId="0" xfId="0" applyNumberFormat="1" applyFont="1"/>
    <xf numFmtId="43" fontId="34" fillId="0" borderId="0" xfId="1" applyFont="1"/>
    <xf numFmtId="43" fontId="34" fillId="0" borderId="0" xfId="0" applyNumberFormat="1" applyFont="1"/>
    <xf numFmtId="0" fontId="197" fillId="0" borderId="0" xfId="14415"/>
    <xf numFmtId="0" fontId="197" fillId="96" borderId="0" xfId="14415" applyFill="1"/>
    <xf numFmtId="215" fontId="16" fillId="29" borderId="11" xfId="14405" applyNumberFormat="1" applyFont="1" applyFill="1" applyBorder="1"/>
    <xf numFmtId="215" fontId="197" fillId="29" borderId="0" xfId="14406" applyNumberFormat="1" applyFill="1"/>
    <xf numFmtId="215" fontId="198" fillId="29" borderId="0" xfId="14406" applyNumberFormat="1" applyFont="1" applyFill="1"/>
    <xf numFmtId="215" fontId="191" fillId="29" borderId="11" xfId="14405" applyNumberFormat="1" applyFill="1" applyBorder="1"/>
    <xf numFmtId="4" fontId="194" fillId="29" borderId="11" xfId="14405" applyNumberFormat="1" applyFont="1" applyFill="1" applyBorder="1" applyAlignment="1"/>
    <xf numFmtId="4" fontId="194" fillId="29" borderId="11" xfId="14405" applyNumberFormat="1" applyFont="1" applyFill="1" applyBorder="1" applyAlignment="1">
      <alignment wrapText="1"/>
    </xf>
    <xf numFmtId="215" fontId="198" fillId="29" borderId="11" xfId="14406" applyNumberFormat="1" applyFont="1" applyFill="1" applyBorder="1"/>
    <xf numFmtId="1" fontId="81" fillId="0" borderId="0" xfId="14405" applyNumberFormat="1" applyFont="1" applyFill="1" applyBorder="1" applyAlignment="1">
      <alignment horizontal="center"/>
    </xf>
    <xf numFmtId="216" fontId="200" fillId="0" borderId="0" xfId="14406" applyNumberFormat="1" applyFont="1" applyBorder="1"/>
    <xf numFmtId="215" fontId="201" fillId="0" borderId="0" xfId="14406" applyNumberFormat="1" applyFont="1" applyBorder="1"/>
    <xf numFmtId="0" fontId="213" fillId="49" borderId="0" xfId="14457" applyFill="1" applyAlignment="1">
      <alignment vertical="center"/>
    </xf>
    <xf numFmtId="220" fontId="213" fillId="49" borderId="0" xfId="14457" applyNumberFormat="1" applyFill="1" applyAlignment="1">
      <alignment horizontal="center" vertical="center"/>
    </xf>
    <xf numFmtId="4" fontId="213" fillId="0" borderId="0" xfId="14457" applyNumberFormat="1" applyFill="1" applyAlignment="1">
      <alignment vertical="center"/>
    </xf>
    <xf numFmtId="4" fontId="213" fillId="49" borderId="0" xfId="14457" applyNumberFormat="1" applyFill="1" applyAlignment="1">
      <alignment vertical="center"/>
    </xf>
    <xf numFmtId="4" fontId="213" fillId="0" borderId="0" xfId="14457" applyNumberFormat="1" applyFill="1" applyAlignment="1">
      <alignment horizontal="right" vertical="center"/>
    </xf>
    <xf numFmtId="0" fontId="34" fillId="49" borderId="0" xfId="14457" applyFont="1" applyFill="1" applyAlignment="1">
      <alignment vertical="center"/>
    </xf>
    <xf numFmtId="0" fontId="213" fillId="49" borderId="0" xfId="14457" applyFill="1" applyAlignment="1">
      <alignment horizontal="center" vertical="center"/>
    </xf>
    <xf numFmtId="0" fontId="215" fillId="49" borderId="0" xfId="14457" applyFont="1" applyFill="1" applyAlignment="1">
      <alignment vertical="center"/>
    </xf>
    <xf numFmtId="0" fontId="81" fillId="49" borderId="11" xfId="14457" applyFont="1" applyFill="1" applyBorder="1" applyAlignment="1">
      <alignment horizontal="center" vertical="center"/>
    </xf>
    <xf numFmtId="220" fontId="81" fillId="49" borderId="11" xfId="14457" applyNumberFormat="1" applyFont="1" applyFill="1" applyBorder="1" applyAlignment="1">
      <alignment horizontal="center" vertical="center"/>
    </xf>
    <xf numFmtId="4" fontId="81" fillId="0" borderId="11" xfId="14457" applyNumberFormat="1" applyFont="1" applyFill="1" applyBorder="1" applyAlignment="1">
      <alignment horizontal="center" vertical="center"/>
    </xf>
    <xf numFmtId="4" fontId="81" fillId="49" borderId="11" xfId="14457" applyNumberFormat="1" applyFont="1" applyFill="1" applyBorder="1" applyAlignment="1">
      <alignment horizontal="center" vertical="center"/>
    </xf>
    <xf numFmtId="217" fontId="197" fillId="0" borderId="11" xfId="14458" applyNumberFormat="1" applyBorder="1"/>
    <xf numFmtId="221" fontId="34" fillId="0" borderId="11" xfId="14457" applyNumberFormat="1" applyFont="1" applyBorder="1" applyAlignment="1">
      <alignment horizontal="right" vertical="center"/>
    </xf>
    <xf numFmtId="0" fontId="213" fillId="0" borderId="11" xfId="14457" applyNumberFormat="1" applyBorder="1"/>
    <xf numFmtId="49" fontId="213" fillId="0" borderId="11" xfId="14457" applyNumberFormat="1" applyBorder="1"/>
    <xf numFmtId="215" fontId="197" fillId="0" borderId="11" xfId="14458" applyNumberFormat="1" applyBorder="1"/>
    <xf numFmtId="4" fontId="34" fillId="0" borderId="11" xfId="7143" applyNumberFormat="1" applyFont="1" applyFill="1" applyBorder="1" applyAlignment="1">
      <alignment horizontal="right" vertical="center"/>
    </xf>
    <xf numFmtId="4" fontId="34" fillId="0" borderId="11" xfId="7143" applyNumberFormat="1" applyFont="1" applyFill="1" applyBorder="1" applyAlignment="1">
      <alignment horizontal="left" vertical="center"/>
    </xf>
    <xf numFmtId="215" fontId="197" fillId="0" borderId="11" xfId="14458" applyNumberFormat="1" applyFill="1" applyBorder="1"/>
    <xf numFmtId="4" fontId="34" fillId="49" borderId="11" xfId="7143" applyNumberFormat="1" applyFont="1" applyFill="1" applyBorder="1" applyAlignment="1">
      <alignment horizontal="left" vertical="center"/>
    </xf>
    <xf numFmtId="215" fontId="197" fillId="29" borderId="11" xfId="14458" applyNumberFormat="1" applyFill="1" applyBorder="1"/>
    <xf numFmtId="0" fontId="197" fillId="0" borderId="11" xfId="14458" applyNumberFormat="1" applyBorder="1"/>
    <xf numFmtId="49" fontId="197" fillId="0" borderId="11" xfId="14458" applyNumberFormat="1" applyBorder="1"/>
    <xf numFmtId="0" fontId="34" fillId="49" borderId="11" xfId="14457" applyFont="1" applyFill="1" applyBorder="1" applyAlignment="1">
      <alignment horizontal="center" vertical="center"/>
    </xf>
    <xf numFmtId="182" fontId="34" fillId="49" borderId="0" xfId="7143" applyFont="1" applyFill="1" applyAlignment="1">
      <alignment vertical="center"/>
    </xf>
    <xf numFmtId="167" fontId="213" fillId="49" borderId="0" xfId="14457" applyNumberFormat="1" applyFill="1" applyAlignment="1">
      <alignment vertical="center"/>
    </xf>
    <xf numFmtId="214" fontId="34" fillId="0" borderId="11" xfId="14457" applyNumberFormat="1" applyFont="1" applyBorder="1" applyAlignment="1">
      <alignment horizontal="center" vertical="center"/>
    </xf>
    <xf numFmtId="221" fontId="34" fillId="0" borderId="11" xfId="14457" applyNumberFormat="1" applyFont="1" applyBorder="1" applyAlignment="1">
      <alignment vertical="center"/>
    </xf>
    <xf numFmtId="49" fontId="34" fillId="49" borderId="11" xfId="3783" applyNumberFormat="1" applyFont="1" applyFill="1" applyBorder="1" applyAlignment="1">
      <alignment horizontal="center" vertical="center"/>
    </xf>
    <xf numFmtId="4" fontId="34" fillId="49" borderId="11" xfId="7143" applyNumberFormat="1" applyFont="1" applyFill="1" applyBorder="1" applyAlignment="1">
      <alignment vertical="center"/>
    </xf>
    <xf numFmtId="4" fontId="34" fillId="49" borderId="11" xfId="7143" applyNumberFormat="1" applyFont="1" applyFill="1" applyBorder="1" applyAlignment="1">
      <alignment horizontal="left" vertical="center" wrapText="1"/>
    </xf>
    <xf numFmtId="15" fontId="34" fillId="49" borderId="11" xfId="14457" applyNumberFormat="1" applyFont="1" applyFill="1" applyBorder="1" applyAlignment="1">
      <alignment vertical="center"/>
    </xf>
    <xf numFmtId="0" fontId="81" fillId="49" borderId="11" xfId="14457" applyFont="1" applyFill="1" applyBorder="1" applyAlignment="1">
      <alignment vertical="center"/>
    </xf>
    <xf numFmtId="220" fontId="34" fillId="49" borderId="11" xfId="14457" applyNumberFormat="1" applyFont="1" applyFill="1" applyBorder="1" applyAlignment="1">
      <alignment horizontal="center" vertical="center"/>
    </xf>
    <xf numFmtId="4" fontId="81" fillId="49" borderId="11" xfId="14457" applyNumberFormat="1" applyFont="1" applyFill="1" applyBorder="1" applyAlignment="1">
      <alignment vertical="center"/>
    </xf>
    <xf numFmtId="4" fontId="34" fillId="49" borderId="0" xfId="14457" applyNumberFormat="1" applyFont="1" applyFill="1" applyAlignment="1">
      <alignment vertical="center"/>
    </xf>
    <xf numFmtId="15" fontId="34" fillId="49" borderId="0" xfId="14457" applyNumberFormat="1" applyFont="1" applyFill="1" applyBorder="1" applyAlignment="1">
      <alignment vertical="center"/>
    </xf>
    <xf numFmtId="221" fontId="34" fillId="0" borderId="0" xfId="14457" applyNumberFormat="1" applyFont="1" applyBorder="1" applyAlignment="1">
      <alignment vertical="center"/>
    </xf>
    <xf numFmtId="0" fontId="81" fillId="49" borderId="0" xfId="14457" applyFont="1" applyFill="1" applyBorder="1" applyAlignment="1">
      <alignment vertical="center"/>
    </xf>
    <xf numFmtId="220" fontId="34" fillId="49" borderId="0" xfId="14457" applyNumberFormat="1" applyFont="1" applyFill="1" applyBorder="1" applyAlignment="1">
      <alignment horizontal="center" vertical="center"/>
    </xf>
    <xf numFmtId="4" fontId="81" fillId="49" borderId="0" xfId="14457" applyNumberFormat="1" applyFont="1" applyFill="1" applyBorder="1" applyAlignment="1">
      <alignment vertical="center"/>
    </xf>
    <xf numFmtId="220" fontId="34" fillId="49" borderId="0" xfId="14457" applyNumberFormat="1" applyFont="1" applyFill="1" applyAlignment="1">
      <alignment horizontal="center" vertical="center"/>
    </xf>
    <xf numFmtId="4" fontId="34" fillId="0" borderId="0" xfId="14457" applyNumberFormat="1" applyFont="1" applyFill="1" applyAlignment="1">
      <alignment vertical="center"/>
    </xf>
    <xf numFmtId="4" fontId="34" fillId="0" borderId="0" xfId="14457" applyNumberFormat="1" applyFont="1" applyFill="1" applyAlignment="1">
      <alignment horizontal="right" vertical="center"/>
    </xf>
    <xf numFmtId="0" fontId="34" fillId="49" borderId="0" xfId="14457" applyFont="1" applyFill="1" applyAlignment="1">
      <alignment horizontal="center" vertical="center"/>
    </xf>
    <xf numFmtId="0" fontId="34" fillId="49" borderId="0" xfId="14457" applyFont="1" applyFill="1" applyAlignment="1">
      <alignment horizontal="left" vertical="center"/>
    </xf>
    <xf numFmtId="220" fontId="34" fillId="49" borderId="0" xfId="14457" applyNumberFormat="1" applyFont="1" applyFill="1" applyAlignment="1">
      <alignment horizontal="left" vertical="center"/>
    </xf>
    <xf numFmtId="215" fontId="197" fillId="0" borderId="11" xfId="14458" applyNumberFormat="1" applyBorder="1"/>
    <xf numFmtId="0" fontId="2" fillId="0" borderId="0" xfId="40330"/>
    <xf numFmtId="49" fontId="81" fillId="95" borderId="11" xfId="40330" applyNumberFormat="1" applyFont="1" applyFill="1" applyBorder="1"/>
    <xf numFmtId="217" fontId="81" fillId="95" borderId="11" xfId="40330" applyNumberFormat="1" applyFont="1" applyFill="1" applyBorder="1"/>
    <xf numFmtId="218" fontId="81" fillId="95" borderId="11" xfId="40330" applyNumberFormat="1" applyFont="1" applyFill="1" applyBorder="1"/>
    <xf numFmtId="0" fontId="81" fillId="95" borderId="11" xfId="40330" applyNumberFormat="1" applyFont="1" applyFill="1" applyBorder="1" applyAlignment="1"/>
    <xf numFmtId="0" fontId="81" fillId="95" borderId="11" xfId="40330" applyNumberFormat="1" applyFont="1" applyFill="1" applyBorder="1" applyAlignment="1">
      <alignment horizontal="center"/>
    </xf>
    <xf numFmtId="49" fontId="2" fillId="0" borderId="11" xfId="40330" applyNumberFormat="1" applyBorder="1"/>
    <xf numFmtId="217" fontId="2" fillId="0" borderId="11" xfId="40330" applyNumberFormat="1" applyBorder="1"/>
    <xf numFmtId="218" fontId="2" fillId="0" borderId="11" xfId="40330" applyNumberFormat="1" applyBorder="1"/>
    <xf numFmtId="0" fontId="2" fillId="0" borderId="11" xfId="40330" applyNumberFormat="1" applyBorder="1"/>
    <xf numFmtId="49" fontId="68" fillId="0" borderId="11" xfId="40330" applyNumberFormat="1" applyFont="1" applyBorder="1"/>
    <xf numFmtId="217" fontId="68" fillId="0" borderId="11" xfId="40330" applyNumberFormat="1" applyFont="1" applyBorder="1"/>
    <xf numFmtId="218" fontId="68" fillId="0" borderId="11" xfId="40330" applyNumberFormat="1" applyFont="1" applyBorder="1"/>
    <xf numFmtId="0" fontId="68" fillId="0" borderId="11" xfId="40330" applyNumberFormat="1" applyFont="1" applyBorder="1" applyAlignment="1"/>
    <xf numFmtId="0" fontId="101" fillId="0" borderId="11" xfId="40330" applyNumberFormat="1" applyFont="1" applyBorder="1" applyAlignment="1">
      <alignment horizontal="right"/>
    </xf>
    <xf numFmtId="4" fontId="2" fillId="0" borderId="0" xfId="40330" applyNumberFormat="1"/>
    <xf numFmtId="215" fontId="197" fillId="0" borderId="0" xfId="40331" applyNumberFormat="1"/>
    <xf numFmtId="49" fontId="197" fillId="0" borderId="11" xfId="40331" applyNumberFormat="1" applyBorder="1"/>
    <xf numFmtId="217" fontId="197" fillId="0" borderId="11" xfId="40331" applyNumberFormat="1" applyBorder="1"/>
    <xf numFmtId="218" fontId="197" fillId="0" borderId="11" xfId="40331" applyNumberFormat="1" applyBorder="1"/>
    <xf numFmtId="0" fontId="197" fillId="0" borderId="11" xfId="40331" applyNumberFormat="1" applyBorder="1"/>
    <xf numFmtId="0" fontId="68" fillId="0" borderId="11" xfId="40330" applyFont="1" applyBorder="1"/>
    <xf numFmtId="0" fontId="2" fillId="0" borderId="0" xfId="40330" applyAlignment="1"/>
    <xf numFmtId="4" fontId="2" fillId="49" borderId="0" xfId="40330" applyNumberFormat="1" applyFill="1"/>
    <xf numFmtId="215" fontId="197" fillId="49" borderId="0" xfId="40331" applyNumberFormat="1" applyFill="1"/>
    <xf numFmtId="4" fontId="2" fillId="0" borderId="0" xfId="40330" applyNumberFormat="1" applyAlignment="1">
      <alignment horizontal="center"/>
    </xf>
    <xf numFmtId="0" fontId="2" fillId="49" borderId="0" xfId="40330" applyFill="1"/>
    <xf numFmtId="0" fontId="208" fillId="95" borderId="0" xfId="14406" applyNumberFormat="1" applyFont="1" applyFill="1" applyAlignment="1">
      <alignment horizontal="right"/>
    </xf>
    <xf numFmtId="0" fontId="219" fillId="0" borderId="0" xfId="40334"/>
    <xf numFmtId="0" fontId="197" fillId="95" borderId="0" xfId="14406" applyFill="1"/>
    <xf numFmtId="0" fontId="197" fillId="95" borderId="0" xfId="14406" applyNumberFormat="1" applyFill="1"/>
    <xf numFmtId="215" fontId="197" fillId="95" borderId="0" xfId="14406" applyNumberFormat="1" applyFill="1"/>
    <xf numFmtId="217" fontId="197" fillId="95" borderId="0" xfId="14406" applyNumberFormat="1" applyFill="1"/>
    <xf numFmtId="218" fontId="197" fillId="95" borderId="0" xfId="14406" applyNumberFormat="1" applyFill="1"/>
    <xf numFmtId="0" fontId="208" fillId="95" borderId="0" xfId="14406" applyFont="1" applyFill="1"/>
    <xf numFmtId="49" fontId="208" fillId="95" borderId="0" xfId="14406" applyNumberFormat="1" applyFont="1" applyFill="1"/>
    <xf numFmtId="215" fontId="208" fillId="95" borderId="0" xfId="14406" applyNumberFormat="1" applyFont="1" applyFill="1"/>
    <xf numFmtId="217" fontId="208" fillId="95" borderId="0" xfId="14406" applyNumberFormat="1" applyFont="1" applyFill="1"/>
    <xf numFmtId="218" fontId="208" fillId="95" borderId="0" xfId="14406" applyNumberFormat="1" applyFont="1" applyFill="1"/>
    <xf numFmtId="215" fontId="197" fillId="0" borderId="0" xfId="14406" applyNumberFormat="1"/>
    <xf numFmtId="217" fontId="197" fillId="0" borderId="0" xfId="14406" applyNumberFormat="1"/>
    <xf numFmtId="218" fontId="197" fillId="0" borderId="0" xfId="14406" applyNumberFormat="1"/>
    <xf numFmtId="0" fontId="208" fillId="0" borderId="0" xfId="14406" applyNumberFormat="1" applyFont="1"/>
    <xf numFmtId="43" fontId="81" fillId="49" borderId="11" xfId="1" applyFont="1" applyFill="1" applyBorder="1" applyAlignment="1">
      <alignment horizontal="center"/>
    </xf>
    <xf numFmtId="43" fontId="197" fillId="49" borderId="11" xfId="1" applyFont="1" applyFill="1" applyBorder="1"/>
    <xf numFmtId="43" fontId="101" fillId="49" borderId="11" xfId="1" applyFont="1" applyFill="1" applyBorder="1"/>
    <xf numFmtId="43" fontId="68" fillId="49" borderId="11" xfId="1" applyFont="1" applyFill="1" applyBorder="1"/>
    <xf numFmtId="43" fontId="68" fillId="29" borderId="11" xfId="1" applyFont="1" applyFill="1" applyBorder="1"/>
    <xf numFmtId="43" fontId="197" fillId="49" borderId="11" xfId="1" applyFont="1" applyFill="1" applyBorder="1" applyAlignment="1">
      <alignment wrapText="1"/>
    </xf>
    <xf numFmtId="43" fontId="2" fillId="0" borderId="11" xfId="1" applyFont="1" applyBorder="1"/>
    <xf numFmtId="43" fontId="218" fillId="49" borderId="11" xfId="1" applyFont="1" applyFill="1" applyBorder="1"/>
    <xf numFmtId="43" fontId="2" fillId="0" borderId="11" xfId="1" quotePrefix="1" applyFont="1" applyBorder="1"/>
    <xf numFmtId="43" fontId="197" fillId="0" borderId="11" xfId="1" applyFont="1" applyBorder="1"/>
    <xf numFmtId="43" fontId="0" fillId="0" borderId="11" xfId="1" applyFont="1" applyBorder="1"/>
    <xf numFmtId="43" fontId="99" fillId="0" borderId="11" xfId="1" applyFont="1" applyBorder="1"/>
    <xf numFmtId="0" fontId="197" fillId="0" borderId="0" xfId="40331" applyFont="1"/>
    <xf numFmtId="0" fontId="197" fillId="0" borderId="0" xfId="40331"/>
    <xf numFmtId="217" fontId="208" fillId="49" borderId="11" xfId="40331" applyNumberFormat="1" applyFont="1" applyFill="1" applyBorder="1" applyAlignment="1">
      <alignment horizontal="center"/>
    </xf>
    <xf numFmtId="222" fontId="208" fillId="49" borderId="11" xfId="40331" applyNumberFormat="1" applyFont="1" applyFill="1" applyBorder="1" applyAlignment="1">
      <alignment horizontal="center"/>
    </xf>
    <xf numFmtId="0" fontId="208" fillId="49" borderId="11" xfId="40331" applyNumberFormat="1" applyFont="1" applyFill="1" applyBorder="1" applyAlignment="1">
      <alignment horizontal="center"/>
    </xf>
    <xf numFmtId="49" fontId="208" fillId="49" borderId="11" xfId="40331" applyNumberFormat="1" applyFont="1" applyFill="1" applyBorder="1" applyAlignment="1">
      <alignment horizontal="center"/>
    </xf>
    <xf numFmtId="215" fontId="208" fillId="49" borderId="11" xfId="40331" applyNumberFormat="1" applyFont="1" applyFill="1" applyBorder="1" applyAlignment="1">
      <alignment horizontal="center"/>
    </xf>
    <xf numFmtId="0" fontId="81" fillId="49" borderId="11" xfId="40331" applyFont="1" applyFill="1" applyBorder="1" applyAlignment="1">
      <alignment horizontal="center" vertical="center"/>
    </xf>
    <xf numFmtId="0" fontId="208" fillId="0" borderId="0" xfId="40331" applyFont="1"/>
    <xf numFmtId="222" fontId="197" fillId="0" borderId="11" xfId="40331" applyNumberFormat="1" applyFont="1" applyBorder="1"/>
    <xf numFmtId="215" fontId="197" fillId="0" borderId="11" xfId="40331" applyNumberFormat="1" applyBorder="1"/>
    <xf numFmtId="215" fontId="197" fillId="0" borderId="11" xfId="40331" applyNumberFormat="1" applyFont="1" applyBorder="1"/>
    <xf numFmtId="0" fontId="197" fillId="0" borderId="11" xfId="40331" applyFont="1" applyBorder="1"/>
    <xf numFmtId="0" fontId="197" fillId="0" borderId="11" xfId="40331" applyFont="1" applyBorder="1" applyAlignment="1">
      <alignment horizontal="center"/>
    </xf>
    <xf numFmtId="0" fontId="197" fillId="0" borderId="11" xfId="40331" applyNumberFormat="1" applyFont="1" applyBorder="1"/>
    <xf numFmtId="49" fontId="197" fillId="0" borderId="11" xfId="40331" applyNumberFormat="1" applyFont="1" applyBorder="1"/>
    <xf numFmtId="0" fontId="221" fillId="0" borderId="11" xfId="40331" applyFont="1" applyBorder="1" applyAlignment="1">
      <alignment horizontal="center"/>
    </xf>
    <xf numFmtId="0" fontId="197" fillId="49" borderId="0" xfId="40331" applyFont="1" applyFill="1" applyAlignment="1">
      <alignment vertical="center"/>
    </xf>
    <xf numFmtId="0" fontId="197" fillId="49" borderId="0" xfId="40331" applyFill="1" applyAlignment="1">
      <alignment vertical="center"/>
    </xf>
    <xf numFmtId="0" fontId="197" fillId="49" borderId="11" xfId="40331" applyNumberFormat="1" applyFill="1" applyBorder="1"/>
    <xf numFmtId="217" fontId="197" fillId="49" borderId="11" xfId="40331" applyNumberFormat="1" applyFont="1" applyFill="1" applyBorder="1"/>
    <xf numFmtId="222" fontId="197" fillId="49" borderId="11" xfId="40331" applyNumberFormat="1" applyFont="1" applyFill="1" applyBorder="1"/>
    <xf numFmtId="0" fontId="197" fillId="49" borderId="11" xfId="40331" applyNumberFormat="1" applyFont="1" applyFill="1" applyBorder="1"/>
    <xf numFmtId="49" fontId="197" fillId="49" borderId="11" xfId="40331" applyNumberFormat="1" applyFont="1" applyFill="1" applyBorder="1"/>
    <xf numFmtId="215" fontId="197" fillId="49" borderId="11" xfId="40331" applyNumberFormat="1" applyFont="1" applyFill="1" applyBorder="1"/>
    <xf numFmtId="0" fontId="197" fillId="49" borderId="11" xfId="40331" applyFont="1" applyFill="1" applyBorder="1"/>
    <xf numFmtId="0" fontId="197" fillId="49" borderId="11" xfId="40331" applyFont="1" applyFill="1" applyBorder="1" applyAlignment="1">
      <alignment horizontal="center"/>
    </xf>
    <xf numFmtId="217" fontId="197" fillId="0" borderId="11" xfId="40331" applyNumberFormat="1" applyFont="1" applyBorder="1"/>
    <xf numFmtId="49" fontId="208" fillId="0" borderId="11" xfId="40331" applyNumberFormat="1" applyFont="1" applyBorder="1" applyAlignment="1">
      <alignment horizontal="center"/>
    </xf>
    <xf numFmtId="215" fontId="222" fillId="0" borderId="11" xfId="40331" applyNumberFormat="1" applyFont="1" applyBorder="1"/>
    <xf numFmtId="217" fontId="197" fillId="0" borderId="0" xfId="40331" applyNumberFormat="1"/>
    <xf numFmtId="222" fontId="197" fillId="0" borderId="0" xfId="40331" applyNumberFormat="1"/>
    <xf numFmtId="0" fontId="197" fillId="0" borderId="0" xfId="40331" applyNumberFormat="1"/>
    <xf numFmtId="0" fontId="197" fillId="0" borderId="0" xfId="40331" applyFont="1" applyAlignment="1">
      <alignment horizontal="center"/>
    </xf>
    <xf numFmtId="43" fontId="2" fillId="0" borderId="0" xfId="40330" applyNumberFormat="1"/>
    <xf numFmtId="4" fontId="192" fillId="0" borderId="0" xfId="40334" applyNumberFormat="1" applyFont="1" applyFill="1" applyAlignment="1">
      <alignment horizontal="center"/>
    </xf>
    <xf numFmtId="0" fontId="192" fillId="0" borderId="0" xfId="40334" applyFont="1" applyFill="1" applyAlignment="1">
      <alignment horizontal="center"/>
    </xf>
    <xf numFmtId="0" fontId="34" fillId="0" borderId="0" xfId="40334" applyFont="1" applyFill="1"/>
    <xf numFmtId="4" fontId="193" fillId="0" borderId="0" xfId="40334" applyNumberFormat="1" applyFont="1" applyFill="1" applyBorder="1" applyAlignment="1">
      <alignment horizontal="center"/>
    </xf>
    <xf numFmtId="0" fontId="193" fillId="0" borderId="0" xfId="40334" applyFont="1" applyFill="1" applyBorder="1" applyAlignment="1">
      <alignment horizontal="center"/>
    </xf>
    <xf numFmtId="1" fontId="193" fillId="0" borderId="0" xfId="40334" applyNumberFormat="1" applyFont="1" applyFill="1" applyBorder="1" applyAlignment="1">
      <alignment horizontal="center"/>
    </xf>
    <xf numFmtId="4" fontId="193" fillId="0" borderId="0" xfId="40334" applyNumberFormat="1" applyFont="1" applyFill="1" applyBorder="1" applyAlignment="1"/>
    <xf numFmtId="4" fontId="194" fillId="0" borderId="0" xfId="40334" applyNumberFormat="1" applyFont="1" applyFill="1" applyAlignment="1">
      <alignment horizontal="right"/>
    </xf>
    <xf numFmtId="214" fontId="81" fillId="0" borderId="0" xfId="40334" applyNumberFormat="1" applyFont="1" applyFill="1" applyAlignment="1">
      <alignment horizontal="left"/>
    </xf>
    <xf numFmtId="4" fontId="81" fillId="0" borderId="0" xfId="40334" applyNumberFormat="1" applyFont="1" applyFill="1" applyAlignment="1">
      <alignment horizontal="left"/>
    </xf>
    <xf numFmtId="1" fontId="81" fillId="0" borderId="32" xfId="40334" applyNumberFormat="1" applyFont="1" applyFill="1" applyBorder="1" applyAlignment="1">
      <alignment horizontal="center"/>
    </xf>
    <xf numFmtId="1" fontId="97" fillId="49" borderId="11" xfId="40334" applyNumberFormat="1" applyFont="1" applyFill="1" applyBorder="1" applyAlignment="1">
      <alignment horizontal="center"/>
    </xf>
    <xf numFmtId="1" fontId="97" fillId="49" borderId="11" xfId="40334" applyNumberFormat="1" applyFont="1" applyFill="1" applyBorder="1" applyAlignment="1">
      <alignment horizontal="center" wrapText="1"/>
    </xf>
    <xf numFmtId="0" fontId="97" fillId="49" borderId="11" xfId="40334" applyFont="1" applyFill="1" applyBorder="1" applyAlignment="1">
      <alignment horizontal="center" wrapText="1"/>
    </xf>
    <xf numFmtId="4" fontId="97" fillId="49" borderId="11" xfId="40334" applyNumberFormat="1" applyFont="1" applyFill="1" applyBorder="1" applyAlignment="1">
      <alignment horizontal="center"/>
    </xf>
    <xf numFmtId="4" fontId="195" fillId="49" borderId="11" xfId="40334" applyNumberFormat="1" applyFont="1" applyFill="1" applyBorder="1" applyAlignment="1">
      <alignment horizontal="center" wrapText="1"/>
    </xf>
    <xf numFmtId="4" fontId="195" fillId="49" borderId="11" xfId="40334" applyNumberFormat="1" applyFont="1" applyFill="1" applyBorder="1" applyAlignment="1">
      <alignment horizontal="center" vertical="center" wrapText="1"/>
    </xf>
    <xf numFmtId="4" fontId="195" fillId="49" borderId="0" xfId="40334" applyNumberFormat="1" applyFont="1" applyFill="1" applyBorder="1" applyAlignment="1">
      <alignment horizontal="center" vertical="center" wrapText="1"/>
    </xf>
    <xf numFmtId="1" fontId="97" fillId="29" borderId="11" xfId="40334" applyNumberFormat="1" applyFont="1" applyFill="1" applyBorder="1" applyAlignment="1">
      <alignment horizontal="center"/>
    </xf>
    <xf numFmtId="1" fontId="97" fillId="29" borderId="11" xfId="40334" applyNumberFormat="1" applyFont="1" applyFill="1" applyBorder="1" applyAlignment="1">
      <alignment horizontal="center" wrapText="1"/>
    </xf>
    <xf numFmtId="0" fontId="97" fillId="29" borderId="11" xfId="40334" applyFont="1" applyFill="1" applyBorder="1" applyAlignment="1">
      <alignment horizontal="left"/>
    </xf>
    <xf numFmtId="1" fontId="88" fillId="29" borderId="11" xfId="40334" applyNumberFormat="1" applyFont="1" applyFill="1" applyBorder="1" applyAlignment="1">
      <alignment horizontal="center" wrapText="1"/>
    </xf>
    <xf numFmtId="4" fontId="88" fillId="29" borderId="11" xfId="40334" applyNumberFormat="1" applyFont="1" applyFill="1" applyBorder="1" applyAlignment="1">
      <alignment wrapText="1"/>
    </xf>
    <xf numFmtId="4" fontId="194" fillId="29" borderId="11" xfId="40334" applyNumberFormat="1" applyFont="1" applyFill="1" applyBorder="1" applyAlignment="1">
      <alignment horizontal="right"/>
    </xf>
    <xf numFmtId="214" fontId="81" fillId="29" borderId="11" xfId="40334" applyNumberFormat="1" applyFont="1" applyFill="1" applyBorder="1" applyAlignment="1">
      <alignment horizontal="left"/>
    </xf>
    <xf numFmtId="214" fontId="81" fillId="49" borderId="0" xfId="40334" applyNumberFormat="1" applyFont="1" applyFill="1" applyBorder="1" applyAlignment="1">
      <alignment horizontal="left"/>
    </xf>
    <xf numFmtId="4" fontId="97" fillId="29" borderId="11" xfId="40334" applyNumberFormat="1" applyFont="1" applyFill="1" applyBorder="1" applyAlignment="1">
      <alignment wrapText="1"/>
    </xf>
    <xf numFmtId="4" fontId="195" fillId="29" borderId="11" xfId="40334" applyNumberFormat="1" applyFont="1" applyFill="1" applyBorder="1" applyAlignment="1">
      <alignment horizontal="right"/>
    </xf>
    <xf numFmtId="1" fontId="97" fillId="97" borderId="11" xfId="40334" applyNumberFormat="1" applyFont="1" applyFill="1" applyBorder="1" applyAlignment="1">
      <alignment horizontal="center" wrapText="1"/>
    </xf>
    <xf numFmtId="0" fontId="97" fillId="97" borderId="11" xfId="40334" applyFont="1" applyFill="1" applyBorder="1" applyAlignment="1">
      <alignment horizontal="left"/>
    </xf>
    <xf numFmtId="1" fontId="88" fillId="97" borderId="11" xfId="40334" applyNumberFormat="1" applyFont="1" applyFill="1" applyBorder="1" applyAlignment="1">
      <alignment horizontal="center" wrapText="1"/>
    </xf>
    <xf numFmtId="4" fontId="194" fillId="97" borderId="11" xfId="40334" applyNumberFormat="1" applyFont="1" applyFill="1" applyBorder="1" applyAlignment="1"/>
    <xf numFmtId="4" fontId="194" fillId="97" borderId="11" xfId="40334" applyNumberFormat="1" applyFont="1" applyFill="1" applyBorder="1" applyAlignment="1">
      <alignment horizontal="right"/>
    </xf>
    <xf numFmtId="214" fontId="81" fillId="97" borderId="11" xfId="40334" applyNumberFormat="1" applyFont="1" applyFill="1" applyBorder="1" applyAlignment="1">
      <alignment horizontal="left"/>
    </xf>
    <xf numFmtId="4" fontId="195" fillId="97" borderId="11" xfId="40334" applyNumberFormat="1" applyFont="1" applyFill="1" applyBorder="1" applyAlignment="1"/>
    <xf numFmtId="4" fontId="195" fillId="97" borderId="11" xfId="40334" applyNumberFormat="1" applyFont="1" applyFill="1" applyBorder="1" applyAlignment="1">
      <alignment horizontal="right"/>
    </xf>
    <xf numFmtId="1" fontId="199" fillId="49" borderId="11" xfId="40334" applyNumberFormat="1" applyFont="1" applyFill="1" applyBorder="1" applyAlignment="1">
      <alignment horizontal="center"/>
    </xf>
    <xf numFmtId="0" fontId="97" fillId="29" borderId="11" xfId="40334" applyFont="1" applyFill="1" applyBorder="1"/>
    <xf numFmtId="215" fontId="222" fillId="29" borderId="0" xfId="14406" applyNumberFormat="1" applyFont="1" applyFill="1" applyBorder="1"/>
    <xf numFmtId="4" fontId="195" fillId="29" borderId="47" xfId="40334" applyNumberFormat="1" applyFont="1" applyFill="1" applyBorder="1" applyAlignment="1">
      <alignment horizontal="right"/>
    </xf>
    <xf numFmtId="1" fontId="97" fillId="98" borderId="11" xfId="40334" applyNumberFormat="1" applyFont="1" applyFill="1" applyBorder="1" applyAlignment="1">
      <alignment horizontal="center" wrapText="1"/>
    </xf>
    <xf numFmtId="0" fontId="97" fillId="98" borderId="11" xfId="40334" applyFont="1" applyFill="1" applyBorder="1"/>
    <xf numFmtId="0" fontId="88" fillId="98" borderId="11" xfId="40334" applyFont="1" applyFill="1" applyBorder="1" applyAlignment="1">
      <alignment horizontal="center"/>
    </xf>
    <xf numFmtId="4" fontId="194" fillId="98" borderId="11" xfId="40334" applyNumberFormat="1" applyFont="1" applyFill="1" applyBorder="1" applyAlignment="1"/>
    <xf numFmtId="4" fontId="194" fillId="98" borderId="11" xfId="40334" applyNumberFormat="1" applyFont="1" applyFill="1" applyBorder="1" applyAlignment="1">
      <alignment horizontal="right"/>
    </xf>
    <xf numFmtId="214" fontId="81" fillId="98" borderId="11" xfId="40334" applyNumberFormat="1" applyFont="1" applyFill="1" applyBorder="1" applyAlignment="1">
      <alignment horizontal="left"/>
    </xf>
    <xf numFmtId="0" fontId="34" fillId="49" borderId="0" xfId="40334" applyFont="1" applyFill="1"/>
    <xf numFmtId="4" fontId="195" fillId="98" borderId="11" xfId="40334" applyNumberFormat="1" applyFont="1" applyFill="1" applyBorder="1" applyAlignment="1"/>
    <xf numFmtId="4" fontId="195" fillId="98" borderId="11" xfId="40334" applyNumberFormat="1" applyFont="1" applyFill="1" applyBorder="1" applyAlignment="1">
      <alignment horizontal="right"/>
    </xf>
    <xf numFmtId="0" fontId="34" fillId="49" borderId="11" xfId="40334" applyFont="1" applyFill="1" applyBorder="1"/>
    <xf numFmtId="0" fontId="97" fillId="49" borderId="11" xfId="40334" applyFont="1" applyFill="1" applyBorder="1"/>
    <xf numFmtId="0" fontId="88" fillId="49" borderId="11" xfId="40334" applyFont="1" applyFill="1" applyBorder="1" applyAlignment="1">
      <alignment horizontal="center"/>
    </xf>
    <xf numFmtId="4" fontId="195" fillId="49" borderId="11" xfId="40334" applyNumberFormat="1" applyFont="1" applyFill="1" applyBorder="1" applyAlignment="1"/>
    <xf numFmtId="4" fontId="195" fillId="49" borderId="11" xfId="40334" applyNumberFormat="1" applyFont="1" applyFill="1" applyBorder="1" applyAlignment="1">
      <alignment horizontal="right"/>
    </xf>
    <xf numFmtId="214" fontId="81" fillId="49" borderId="11" xfId="40334" applyNumberFormat="1" applyFont="1" applyFill="1" applyBorder="1" applyAlignment="1">
      <alignment horizontal="left"/>
    </xf>
    <xf numFmtId="4" fontId="81" fillId="49" borderId="11" xfId="40334" applyNumberFormat="1" applyFont="1" applyFill="1" applyBorder="1" applyAlignment="1">
      <alignment horizontal="left"/>
    </xf>
    <xf numFmtId="4" fontId="97" fillId="49" borderId="11" xfId="40334" applyNumberFormat="1" applyFont="1" applyFill="1" applyBorder="1" applyAlignment="1">
      <alignment wrapText="1"/>
    </xf>
    <xf numFmtId="1" fontId="88" fillId="0" borderId="0" xfId="40334" applyNumberFormat="1" applyFont="1" applyFill="1" applyAlignment="1">
      <alignment horizontal="center"/>
    </xf>
    <xf numFmtId="4" fontId="88" fillId="0" borderId="0" xfId="40334" applyNumberFormat="1" applyFont="1" applyFill="1" applyAlignment="1"/>
    <xf numFmtId="4" fontId="195" fillId="0" borderId="0" xfId="40334" applyNumberFormat="1" applyFont="1" applyFill="1" applyAlignment="1">
      <alignment horizontal="right"/>
    </xf>
    <xf numFmtId="4" fontId="81" fillId="0" borderId="0" xfId="40334" applyNumberFormat="1" applyFont="1" applyFill="1" applyBorder="1" applyAlignment="1">
      <alignment horizontal="left"/>
    </xf>
    <xf numFmtId="0" fontId="202" fillId="0" borderId="0" xfId="40334" applyFont="1" applyFill="1"/>
    <xf numFmtId="4" fontId="195" fillId="0" borderId="0" xfId="40334" applyNumberFormat="1" applyFont="1" applyFill="1" applyBorder="1" applyAlignment="1">
      <alignment horizontal="right"/>
    </xf>
    <xf numFmtId="214" fontId="81" fillId="0" borderId="0" xfId="40334" applyNumberFormat="1" applyFont="1" applyFill="1" applyBorder="1" applyAlignment="1">
      <alignment horizontal="left"/>
    </xf>
    <xf numFmtId="0" fontId="195" fillId="0" borderId="0" xfId="40334" applyFont="1" applyFill="1" applyAlignment="1">
      <alignment horizontal="right"/>
    </xf>
    <xf numFmtId="1" fontId="97" fillId="0" borderId="0" xfId="40334" applyNumberFormat="1" applyFont="1" applyFill="1" applyAlignment="1">
      <alignment horizontal="center"/>
    </xf>
    <xf numFmtId="214" fontId="81" fillId="0" borderId="0" xfId="40334" applyNumberFormat="1" applyFont="1" applyFill="1" applyAlignment="1">
      <alignment horizontal="center"/>
    </xf>
    <xf numFmtId="4" fontId="81" fillId="0" borderId="0" xfId="40334" applyNumberFormat="1" applyFont="1" applyFill="1" applyAlignment="1">
      <alignment horizontal="center"/>
    </xf>
    <xf numFmtId="214" fontId="81" fillId="0" borderId="0" xfId="40334" applyNumberFormat="1" applyFont="1" applyFill="1" applyBorder="1" applyAlignment="1">
      <alignment horizontal="center"/>
    </xf>
    <xf numFmtId="4" fontId="16" fillId="0" borderId="0" xfId="40334" applyNumberFormat="1" applyFont="1" applyFill="1" applyAlignment="1">
      <alignment horizontal="right"/>
    </xf>
    <xf numFmtId="1" fontId="34" fillId="0" borderId="0" xfId="40334" applyNumberFormat="1" applyFont="1" applyFill="1" applyAlignment="1">
      <alignment horizontal="center"/>
    </xf>
    <xf numFmtId="4" fontId="34" fillId="0" borderId="0" xfId="40334" applyNumberFormat="1" applyFont="1" applyFill="1" applyAlignment="1"/>
    <xf numFmtId="0" fontId="81" fillId="0" borderId="40" xfId="0" applyFont="1" applyBorder="1" applyAlignment="1">
      <alignment horizontal="center"/>
    </xf>
    <xf numFmtId="0" fontId="81" fillId="0" borderId="32" xfId="0" applyFont="1" applyBorder="1" applyAlignment="1">
      <alignment horizontal="center"/>
    </xf>
    <xf numFmtId="4" fontId="34" fillId="0" borderId="36" xfId="0" applyNumberFormat="1" applyFont="1" applyBorder="1"/>
    <xf numFmtId="43" fontId="34" fillId="0" borderId="37" xfId="1" applyFont="1" applyBorder="1"/>
    <xf numFmtId="167" fontId="34" fillId="0" borderId="27" xfId="1" applyNumberFormat="1" applyFont="1" applyBorder="1"/>
    <xf numFmtId="167" fontId="34" fillId="0" borderId="28" xfId="1" applyNumberFormat="1" applyFont="1" applyBorder="1"/>
    <xf numFmtId="4" fontId="34" fillId="0" borderId="38" xfId="0" applyNumberFormat="1" applyFont="1" applyBorder="1"/>
    <xf numFmtId="43" fontId="34" fillId="0" borderId="29" xfId="1" applyFont="1" applyBorder="1"/>
    <xf numFmtId="0" fontId="81" fillId="0" borderId="47" xfId="0" applyFont="1" applyBorder="1" applyAlignment="1">
      <alignment horizontal="right"/>
    </xf>
    <xf numFmtId="0" fontId="81" fillId="0" borderId="12" xfId="0" applyFont="1" applyBorder="1" applyAlignment="1">
      <alignment horizontal="right"/>
    </xf>
    <xf numFmtId="0" fontId="81" fillId="0" borderId="61" xfId="0" applyFont="1" applyBorder="1"/>
    <xf numFmtId="167" fontId="34" fillId="0" borderId="41" xfId="1" applyNumberFormat="1" applyFont="1" applyBorder="1"/>
    <xf numFmtId="167" fontId="34" fillId="0" borderId="0" xfId="1" applyNumberFormat="1" applyFont="1" applyBorder="1"/>
    <xf numFmtId="43" fontId="34" fillId="0" borderId="28" xfId="1" applyFont="1" applyBorder="1"/>
    <xf numFmtId="43" fontId="34" fillId="0" borderId="14" xfId="1" applyFont="1" applyBorder="1"/>
    <xf numFmtId="0" fontId="81" fillId="0" borderId="40" xfId="0" applyFont="1" applyBorder="1" applyAlignment="1">
      <alignment horizontal="right"/>
    </xf>
    <xf numFmtId="167" fontId="81" fillId="0" borderId="30" xfId="1" applyNumberFormat="1" applyFont="1" applyBorder="1"/>
    <xf numFmtId="43" fontId="81" fillId="0" borderId="32" xfId="1" applyFont="1" applyBorder="1"/>
    <xf numFmtId="0" fontId="81" fillId="0" borderId="0" xfId="0" applyFont="1" applyBorder="1" applyAlignment="1">
      <alignment horizontal="right"/>
    </xf>
    <xf numFmtId="167" fontId="81" fillId="0" borderId="0" xfId="1" applyNumberFormat="1" applyFont="1" applyBorder="1"/>
    <xf numFmtId="43" fontId="81" fillId="0" borderId="0" xfId="1" applyFont="1" applyBorder="1"/>
    <xf numFmtId="0" fontId="81" fillId="0" borderId="36" xfId="0" applyFont="1" applyBorder="1" applyAlignment="1">
      <alignment horizontal="right"/>
    </xf>
    <xf numFmtId="0" fontId="81" fillId="0" borderId="27" xfId="0" applyFont="1" applyBorder="1" applyAlignment="1">
      <alignment horizontal="right"/>
    </xf>
    <xf numFmtId="0" fontId="81" fillId="0" borderId="38" xfId="0" applyFont="1" applyBorder="1"/>
    <xf numFmtId="167" fontId="81" fillId="0" borderId="30" xfId="0" applyNumberFormat="1" applyFont="1" applyBorder="1"/>
    <xf numFmtId="43" fontId="81" fillId="0" borderId="32" xfId="0" applyNumberFormat="1" applyFont="1" applyBorder="1"/>
    <xf numFmtId="43" fontId="34" fillId="0" borderId="11" xfId="0" applyNumberFormat="1" applyFont="1" applyBorder="1"/>
    <xf numFmtId="0" fontId="103" fillId="0" borderId="11" xfId="0" applyFont="1" applyBorder="1" applyAlignment="1">
      <alignment horizontal="right"/>
    </xf>
    <xf numFmtId="0" fontId="81" fillId="0" borderId="11" xfId="0" applyFont="1" applyBorder="1" applyAlignment="1">
      <alignment horizontal="right"/>
    </xf>
    <xf numFmtId="1" fontId="193" fillId="0" borderId="0" xfId="0" applyNumberFormat="1" applyFont="1" applyAlignment="1">
      <alignment horizontal="center"/>
    </xf>
    <xf numFmtId="4" fontId="193" fillId="0" borderId="0" xfId="0" applyNumberFormat="1" applyFont="1"/>
    <xf numFmtId="4" fontId="194" fillId="49" borderId="0" xfId="0" applyNumberFormat="1" applyFont="1" applyFill="1" applyAlignment="1">
      <alignment horizontal="right"/>
    </xf>
    <xf numFmtId="214" fontId="81" fillId="0" borderId="0" xfId="0" applyNumberFormat="1" applyFont="1" applyAlignment="1">
      <alignment horizontal="left"/>
    </xf>
    <xf numFmtId="1" fontId="81" fillId="49" borderId="32" xfId="0" applyNumberFormat="1" applyFont="1" applyFill="1" applyBorder="1" applyAlignment="1">
      <alignment horizontal="center"/>
    </xf>
    <xf numFmtId="1" fontId="97" fillId="49" borderId="11" xfId="0" applyNumberFormat="1" applyFont="1" applyFill="1" applyBorder="1" applyAlignment="1">
      <alignment horizontal="center"/>
    </xf>
    <xf numFmtId="1" fontId="97" fillId="49" borderId="11" xfId="0" applyNumberFormat="1" applyFont="1" applyFill="1" applyBorder="1" applyAlignment="1">
      <alignment horizontal="center" wrapText="1"/>
    </xf>
    <xf numFmtId="0" fontId="97" fillId="49" borderId="11" xfId="0" applyFont="1" applyFill="1" applyBorder="1" applyAlignment="1">
      <alignment horizontal="center" wrapText="1"/>
    </xf>
    <xf numFmtId="4" fontId="97" fillId="49" borderId="11" xfId="0" applyNumberFormat="1" applyFont="1" applyFill="1" applyBorder="1" applyAlignment="1">
      <alignment horizontal="center"/>
    </xf>
    <xf numFmtId="4" fontId="195" fillId="49" borderId="11" xfId="0" applyNumberFormat="1" applyFont="1" applyFill="1" applyBorder="1" applyAlignment="1">
      <alignment horizontal="center" wrapText="1"/>
    </xf>
    <xf numFmtId="4" fontId="195" fillId="49" borderId="11" xfId="0" applyNumberFormat="1" applyFont="1" applyFill="1" applyBorder="1" applyAlignment="1">
      <alignment horizontal="center" vertical="center" wrapText="1"/>
    </xf>
    <xf numFmtId="0" fontId="97" fillId="49" borderId="11" xfId="0" applyFont="1" applyFill="1" applyBorder="1" applyAlignment="1">
      <alignment horizontal="left"/>
    </xf>
    <xf numFmtId="1" fontId="88" fillId="0" borderId="11" xfId="0" applyNumberFormat="1" applyFont="1" applyBorder="1" applyAlignment="1">
      <alignment horizontal="center"/>
    </xf>
    <xf numFmtId="215" fontId="23" fillId="29" borderId="0" xfId="2744" applyNumberFormat="1" applyFill="1"/>
    <xf numFmtId="4" fontId="194" fillId="49" borderId="47" xfId="0" applyNumberFormat="1" applyFont="1" applyFill="1" applyBorder="1" applyAlignment="1">
      <alignment horizontal="right"/>
    </xf>
    <xf numFmtId="214" fontId="196" fillId="0" borderId="47" xfId="0" applyNumberFormat="1" applyFont="1" applyBorder="1" applyAlignment="1">
      <alignment horizontal="left"/>
    </xf>
    <xf numFmtId="215" fontId="34" fillId="0" borderId="11" xfId="10078" applyNumberFormat="1" applyBorder="1"/>
    <xf numFmtId="214" fontId="196" fillId="0" borderId="11" xfId="0" applyNumberFormat="1" applyFont="1" applyBorder="1" applyAlignment="1">
      <alignment horizontal="left"/>
    </xf>
    <xf numFmtId="1" fontId="97" fillId="49" borderId="11" xfId="0" applyNumberFormat="1" applyFont="1" applyFill="1" applyBorder="1" applyAlignment="1">
      <alignment horizontal="left"/>
    </xf>
    <xf numFmtId="215" fontId="222" fillId="99" borderId="11" xfId="2744" applyNumberFormat="1" applyFont="1" applyFill="1" applyBorder="1"/>
    <xf numFmtId="215" fontId="222" fillId="49" borderId="11" xfId="2744" applyNumberFormat="1" applyFont="1" applyFill="1" applyBorder="1"/>
    <xf numFmtId="216" fontId="0" fillId="0" borderId="0" xfId="0" applyNumberFormat="1"/>
    <xf numFmtId="1" fontId="88" fillId="49" borderId="11" xfId="0" applyNumberFormat="1" applyFont="1" applyFill="1" applyBorder="1" applyAlignment="1">
      <alignment horizontal="center" wrapText="1"/>
    </xf>
    <xf numFmtId="215" fontId="34" fillId="0" borderId="0" xfId="10078" applyNumberFormat="1"/>
    <xf numFmtId="4" fontId="194" fillId="49" borderId="11" xfId="0" applyNumberFormat="1" applyFont="1" applyFill="1" applyBorder="1" applyAlignment="1">
      <alignment horizontal="right"/>
    </xf>
    <xf numFmtId="1" fontId="88" fillId="49" borderId="11" xfId="0" applyNumberFormat="1" applyFont="1" applyFill="1" applyBorder="1" applyAlignment="1">
      <alignment horizontal="center"/>
    </xf>
    <xf numFmtId="215" fontId="198" fillId="0" borderId="11" xfId="2744" applyNumberFormat="1" applyFont="1" applyBorder="1"/>
    <xf numFmtId="214" fontId="81" fillId="0" borderId="11" xfId="0" applyNumberFormat="1" applyFont="1" applyBorder="1" applyAlignment="1">
      <alignment horizontal="left"/>
    </xf>
    <xf numFmtId="215" fontId="222" fillId="0" borderId="11" xfId="2744" applyNumberFormat="1" applyFont="1" applyBorder="1"/>
    <xf numFmtId="178" fontId="97" fillId="49" borderId="11" xfId="0" applyNumberFormat="1" applyFont="1" applyFill="1" applyBorder="1" applyAlignment="1">
      <alignment horizontal="center"/>
    </xf>
    <xf numFmtId="178" fontId="88" fillId="49" borderId="11" xfId="0" applyNumberFormat="1" applyFont="1" applyFill="1" applyBorder="1" applyAlignment="1">
      <alignment horizontal="center"/>
    </xf>
    <xf numFmtId="214" fontId="81" fillId="49" borderId="11" xfId="0" applyNumberFormat="1" applyFont="1" applyFill="1" applyBorder="1" applyAlignment="1">
      <alignment horizontal="left"/>
    </xf>
    <xf numFmtId="0" fontId="81" fillId="49" borderId="11" xfId="0" applyFont="1" applyFill="1" applyBorder="1" applyAlignment="1">
      <alignment vertical="center" wrapText="1"/>
    </xf>
    <xf numFmtId="1" fontId="199" fillId="49" borderId="11" xfId="0" applyNumberFormat="1" applyFont="1" applyFill="1" applyBorder="1" applyAlignment="1">
      <alignment horizontal="center"/>
    </xf>
    <xf numFmtId="4" fontId="97" fillId="49" borderId="11" xfId="0" applyNumberFormat="1" applyFont="1" applyFill="1" applyBorder="1"/>
    <xf numFmtId="4" fontId="195" fillId="100" borderId="11" xfId="0" applyNumberFormat="1" applyFont="1" applyFill="1" applyBorder="1" applyAlignment="1">
      <alignment horizontal="right"/>
    </xf>
    <xf numFmtId="4" fontId="97" fillId="49" borderId="11" xfId="0" applyNumberFormat="1" applyFont="1" applyFill="1" applyBorder="1" applyAlignment="1">
      <alignment horizontal="left"/>
    </xf>
    <xf numFmtId="4" fontId="194" fillId="49" borderId="11" xfId="0" applyNumberFormat="1" applyFont="1" applyFill="1" applyBorder="1" applyAlignment="1">
      <alignment wrapText="1"/>
    </xf>
    <xf numFmtId="4" fontId="195" fillId="49" borderId="11" xfId="0" applyNumberFormat="1" applyFont="1" applyFill="1" applyBorder="1" applyAlignment="1">
      <alignment wrapText="1"/>
    </xf>
    <xf numFmtId="215" fontId="198" fillId="0" borderId="0" xfId="2744" applyNumberFormat="1" applyFont="1"/>
    <xf numFmtId="4" fontId="0" fillId="0" borderId="0" xfId="0" applyNumberFormat="1"/>
    <xf numFmtId="178" fontId="97" fillId="49" borderId="11" xfId="0" applyNumberFormat="1" applyFont="1" applyFill="1" applyBorder="1" applyAlignment="1">
      <alignment horizontal="center" wrapText="1"/>
    </xf>
    <xf numFmtId="4" fontId="195" fillId="49" borderId="11" xfId="0" applyNumberFormat="1" applyFont="1" applyFill="1" applyBorder="1"/>
    <xf numFmtId="215" fontId="198" fillId="49" borderId="11" xfId="2744" applyNumberFormat="1" applyFont="1" applyFill="1" applyBorder="1"/>
    <xf numFmtId="0" fontId="34" fillId="49" borderId="11" xfId="0" applyFont="1" applyFill="1" applyBorder="1"/>
    <xf numFmtId="0" fontId="97" fillId="49" borderId="11" xfId="0" applyFont="1" applyFill="1" applyBorder="1"/>
    <xf numFmtId="0" fontId="88" fillId="49" borderId="11" xfId="0" applyFont="1" applyFill="1" applyBorder="1" applyAlignment="1">
      <alignment horizontal="center"/>
    </xf>
    <xf numFmtId="4" fontId="194" fillId="49" borderId="11" xfId="0" applyNumberFormat="1" applyFont="1" applyFill="1" applyBorder="1"/>
    <xf numFmtId="4" fontId="97" fillId="49" borderId="11" xfId="0" applyNumberFormat="1" applyFont="1" applyFill="1" applyBorder="1" applyAlignment="1">
      <alignment wrapText="1"/>
    </xf>
    <xf numFmtId="4" fontId="195" fillId="49" borderId="11" xfId="0" applyNumberFormat="1" applyFont="1" applyFill="1" applyBorder="1" applyAlignment="1">
      <alignment horizontal="right"/>
    </xf>
    <xf numFmtId="1" fontId="88" fillId="0" borderId="0" xfId="0" applyNumberFormat="1" applyFont="1" applyAlignment="1">
      <alignment horizontal="center"/>
    </xf>
    <xf numFmtId="4" fontId="88" fillId="0" borderId="0" xfId="0" applyNumberFormat="1" applyFont="1"/>
    <xf numFmtId="4" fontId="195" fillId="49" borderId="0" xfId="0" applyNumberFormat="1" applyFont="1" applyFill="1" applyAlignment="1">
      <alignment horizontal="right"/>
    </xf>
    <xf numFmtId="4" fontId="81" fillId="0" borderId="0" xfId="0" applyNumberFormat="1" applyFont="1" applyAlignment="1">
      <alignment horizontal="left"/>
    </xf>
    <xf numFmtId="4" fontId="97" fillId="0" borderId="11" xfId="0" applyNumberFormat="1" applyFont="1" applyBorder="1" applyAlignment="1">
      <alignment horizontal="right"/>
    </xf>
    <xf numFmtId="216" fontId="56" fillId="49" borderId="11" xfId="3531" applyNumberFormat="1" applyFill="1" applyBorder="1"/>
    <xf numFmtId="215" fontId="23" fillId="0" borderId="0" xfId="2744" applyNumberFormat="1"/>
    <xf numFmtId="215" fontId="56" fillId="49" borderId="11" xfId="3531" applyNumberFormat="1" applyFill="1" applyBorder="1"/>
    <xf numFmtId="0" fontId="135" fillId="0" borderId="0" xfId="0" applyFont="1"/>
    <xf numFmtId="4" fontId="97" fillId="0" borderId="11" xfId="0" applyNumberFormat="1" applyFont="1" applyBorder="1" applyAlignment="1">
      <alignment horizontal="center"/>
    </xf>
    <xf numFmtId="0" fontId="202" fillId="0" borderId="0" xfId="0" applyFont="1"/>
    <xf numFmtId="4" fontId="88" fillId="0" borderId="0" xfId="0" applyNumberFormat="1" applyFont="1" applyAlignment="1">
      <alignment horizontal="right"/>
    </xf>
    <xf numFmtId="0" fontId="195" fillId="0" borderId="0" xfId="0" applyFont="1" applyAlignment="1">
      <alignment horizontal="right"/>
    </xf>
    <xf numFmtId="1" fontId="97" fillId="0" borderId="0" xfId="0" applyNumberFormat="1" applyFont="1" applyAlignment="1">
      <alignment horizontal="center"/>
    </xf>
    <xf numFmtId="214" fontId="81" fillId="0" borderId="0" xfId="0" applyNumberFormat="1" applyFont="1" applyAlignment="1">
      <alignment horizontal="center"/>
    </xf>
    <xf numFmtId="0" fontId="0" fillId="49" borderId="0" xfId="0" applyFill="1"/>
    <xf numFmtId="214" fontId="34" fillId="0" borderId="11" xfId="0" applyNumberFormat="1" applyFont="1" applyBorder="1" applyAlignment="1">
      <alignment horizontal="left"/>
    </xf>
    <xf numFmtId="214" fontId="34" fillId="49" borderId="11" xfId="0" applyNumberFormat="1" applyFont="1" applyFill="1" applyBorder="1" applyAlignment="1">
      <alignment horizontal="left"/>
    </xf>
    <xf numFmtId="0" fontId="34" fillId="49" borderId="11" xfId="0" applyFont="1" applyFill="1" applyBorder="1" applyAlignment="1">
      <alignment vertical="center" wrapText="1"/>
    </xf>
    <xf numFmtId="1" fontId="34" fillId="49" borderId="11" xfId="0" applyNumberFormat="1" applyFont="1" applyFill="1" applyBorder="1" applyAlignment="1">
      <alignment horizontal="center"/>
    </xf>
    <xf numFmtId="1" fontId="34" fillId="49" borderId="11" xfId="0" applyNumberFormat="1" applyFont="1" applyFill="1" applyBorder="1" applyAlignment="1">
      <alignment horizontal="center" wrapText="1"/>
    </xf>
    <xf numFmtId="0" fontId="34" fillId="49" borderId="11" xfId="0" applyFont="1" applyFill="1" applyBorder="1" applyAlignment="1">
      <alignment horizontal="left"/>
    </xf>
    <xf numFmtId="1" fontId="34" fillId="0" borderId="11" xfId="0" applyNumberFormat="1" applyFont="1" applyBorder="1" applyAlignment="1">
      <alignment horizontal="center"/>
    </xf>
    <xf numFmtId="4" fontId="34" fillId="49" borderId="11" xfId="0" applyNumberFormat="1" applyFont="1" applyFill="1" applyBorder="1" applyAlignment="1">
      <alignment horizontal="right"/>
    </xf>
    <xf numFmtId="1" fontId="110" fillId="101" borderId="11" xfId="0" applyNumberFormat="1" applyFont="1" applyFill="1" applyBorder="1" applyAlignment="1">
      <alignment horizontal="center"/>
    </xf>
    <xf numFmtId="1" fontId="110" fillId="101" borderId="11" xfId="0" applyNumberFormat="1" applyFont="1" applyFill="1" applyBorder="1" applyAlignment="1">
      <alignment horizontal="center" wrapText="1"/>
    </xf>
    <xf numFmtId="0" fontId="110" fillId="101" borderId="11" xfId="0" applyFont="1" applyFill="1" applyBorder="1" applyAlignment="1">
      <alignment horizontal="center" wrapText="1"/>
    </xf>
    <xf numFmtId="4" fontId="110" fillId="101" borderId="11" xfId="0" applyNumberFormat="1" applyFont="1" applyFill="1" applyBorder="1" applyAlignment="1">
      <alignment horizontal="center"/>
    </xf>
    <xf numFmtId="0" fontId="110" fillId="101" borderId="11" xfId="0" applyNumberFormat="1" applyFont="1" applyFill="1" applyBorder="1" applyAlignment="1">
      <alignment horizontal="center" wrapText="1"/>
    </xf>
    <xf numFmtId="4" fontId="110" fillId="101" borderId="11" xfId="0" applyNumberFormat="1" applyFont="1" applyFill="1" applyBorder="1" applyAlignment="1">
      <alignment horizontal="center" vertical="center" wrapText="1"/>
    </xf>
    <xf numFmtId="167" fontId="81" fillId="0" borderId="0" xfId="0" applyNumberFormat="1" applyFont="1" applyBorder="1"/>
    <xf numFmtId="43" fontId="34" fillId="0" borderId="11" xfId="1" applyFont="1" applyBorder="1"/>
    <xf numFmtId="0" fontId="223" fillId="95" borderId="0" xfId="0" applyFont="1" applyFill="1"/>
    <xf numFmtId="215" fontId="223" fillId="95" borderId="0" xfId="0" applyNumberFormat="1" applyFont="1" applyFill="1"/>
    <xf numFmtId="49" fontId="223" fillId="95" borderId="0" xfId="0" applyNumberFormat="1" applyFont="1" applyFill="1"/>
    <xf numFmtId="217" fontId="223" fillId="95" borderId="0" xfId="0" applyNumberFormat="1" applyFont="1" applyFill="1"/>
    <xf numFmtId="218" fontId="223" fillId="95" borderId="0" xfId="0" applyNumberFormat="1" applyFont="1" applyFill="1"/>
    <xf numFmtId="0" fontId="223" fillId="95" borderId="0" xfId="0" applyNumberFormat="1" applyFont="1" applyFill="1"/>
    <xf numFmtId="49" fontId="224" fillId="0" borderId="0" xfId="0" applyNumberFormat="1" applyFont="1"/>
    <xf numFmtId="215" fontId="224" fillId="0" borderId="0" xfId="0" applyNumberFormat="1" applyFont="1"/>
    <xf numFmtId="217" fontId="224" fillId="0" borderId="0" xfId="0" applyNumberFormat="1" applyFont="1"/>
    <xf numFmtId="218" fontId="224" fillId="0" borderId="0" xfId="0" applyNumberFormat="1" applyFont="1"/>
    <xf numFmtId="0" fontId="224" fillId="0" borderId="0" xfId="0" applyNumberFormat="1" applyFont="1"/>
    <xf numFmtId="49" fontId="81" fillId="95" borderId="11" xfId="0" applyNumberFormat="1" applyFont="1" applyFill="1" applyBorder="1"/>
    <xf numFmtId="217" fontId="81" fillId="95" borderId="11" xfId="0" applyNumberFormat="1" applyFont="1" applyFill="1" applyBorder="1"/>
    <xf numFmtId="218" fontId="81" fillId="95" borderId="11" xfId="0" applyNumberFormat="1" applyFont="1" applyFill="1" applyBorder="1"/>
    <xf numFmtId="0" fontId="81" fillId="95" borderId="11" xfId="0" applyFont="1" applyFill="1" applyBorder="1"/>
    <xf numFmtId="0" fontId="81" fillId="95" borderId="11" xfId="0" applyFont="1" applyFill="1" applyBorder="1" applyAlignment="1">
      <alignment horizontal="center"/>
    </xf>
    <xf numFmtId="4" fontId="81" fillId="102" borderId="11" xfId="0" applyNumberFormat="1" applyFont="1" applyFill="1" applyBorder="1" applyAlignment="1">
      <alignment horizontal="center"/>
    </xf>
    <xf numFmtId="49" fontId="34" fillId="0" borderId="11" xfId="10078" applyNumberFormat="1" applyBorder="1"/>
    <xf numFmtId="217" fontId="34" fillId="0" borderId="11" xfId="10078" applyNumberFormat="1" applyBorder="1"/>
    <xf numFmtId="218" fontId="34" fillId="0" borderId="11" xfId="10078" applyNumberFormat="1" applyBorder="1"/>
    <xf numFmtId="0" fontId="34" fillId="0" borderId="11" xfId="10078" applyBorder="1"/>
    <xf numFmtId="215" fontId="34" fillId="49" borderId="11" xfId="10078" applyNumberFormat="1" applyFill="1" applyBorder="1"/>
    <xf numFmtId="215" fontId="34" fillId="29" borderId="11" xfId="10078" applyNumberFormat="1" applyFill="1" applyBorder="1"/>
    <xf numFmtId="4" fontId="68" fillId="49" borderId="11" xfId="0" applyNumberFormat="1" applyFont="1" applyFill="1" applyBorder="1"/>
    <xf numFmtId="4" fontId="0" fillId="49" borderId="0" xfId="0" applyNumberFormat="1" applyFill="1"/>
    <xf numFmtId="215" fontId="34" fillId="49" borderId="0" xfId="10078" applyNumberFormat="1" applyFill="1"/>
    <xf numFmtId="4" fontId="0" fillId="0" borderId="0" xfId="0" applyNumberFormat="1" applyAlignment="1">
      <alignment horizontal="center"/>
    </xf>
    <xf numFmtId="1" fontId="193" fillId="0" borderId="0" xfId="0" applyNumberFormat="1" applyFont="1" applyFill="1" applyBorder="1" applyAlignment="1">
      <alignment horizontal="center"/>
    </xf>
    <xf numFmtId="4" fontId="193" fillId="0" borderId="0" xfId="0" applyNumberFormat="1" applyFont="1" applyFill="1" applyBorder="1" applyAlignment="1">
      <alignment horizontal="right"/>
    </xf>
    <xf numFmtId="223" fontId="193" fillId="49" borderId="0" xfId="0" applyNumberFormat="1" applyFont="1" applyFill="1" applyBorder="1" applyAlignment="1">
      <alignment horizontal="center"/>
    </xf>
    <xf numFmtId="4" fontId="193" fillId="0" borderId="0" xfId="0" applyNumberFormat="1" applyFont="1" applyFill="1" applyBorder="1" applyAlignment="1">
      <alignment horizontal="center"/>
    </xf>
    <xf numFmtId="1" fontId="193" fillId="49" borderId="0" xfId="0" applyNumberFormat="1" applyFont="1" applyFill="1" applyBorder="1" applyAlignment="1">
      <alignment horizontal="center"/>
    </xf>
    <xf numFmtId="1" fontId="81" fillId="49" borderId="11" xfId="0" applyNumberFormat="1" applyFont="1" applyFill="1" applyBorder="1" applyAlignment="1">
      <alignment horizontal="center"/>
    </xf>
    <xf numFmtId="1" fontId="81" fillId="49" borderId="11" xfId="0" applyNumberFormat="1" applyFont="1" applyFill="1" applyBorder="1" applyAlignment="1">
      <alignment horizontal="center" wrapText="1"/>
    </xf>
    <xf numFmtId="0" fontId="81" fillId="49" borderId="11" xfId="0" applyFont="1" applyFill="1" applyBorder="1" applyAlignment="1">
      <alignment horizontal="center" wrapText="1"/>
    </xf>
    <xf numFmtId="4" fontId="81" fillId="49" borderId="11" xfId="0" applyNumberFormat="1" applyFont="1" applyFill="1" applyBorder="1" applyAlignment="1">
      <alignment horizontal="center" wrapText="1"/>
    </xf>
    <xf numFmtId="223" fontId="81" fillId="49" borderId="11" xfId="0" applyNumberFormat="1" applyFont="1" applyFill="1" applyBorder="1" applyAlignment="1">
      <alignment horizontal="center" wrapText="1"/>
    </xf>
    <xf numFmtId="4" fontId="81" fillId="49" borderId="11" xfId="0" applyNumberFormat="1" applyFont="1" applyFill="1" applyBorder="1" applyAlignment="1">
      <alignment horizontal="center"/>
    </xf>
    <xf numFmtId="49" fontId="34" fillId="49" borderId="11" xfId="0" applyNumberFormat="1" applyFont="1" applyFill="1" applyBorder="1" applyAlignment="1">
      <alignment horizontal="center"/>
    </xf>
    <xf numFmtId="0" fontId="34" fillId="49" borderId="11" xfId="0" applyFont="1" applyFill="1" applyBorder="1" applyAlignment="1">
      <alignment horizontal="center" wrapText="1"/>
    </xf>
    <xf numFmtId="4" fontId="34" fillId="49" borderId="11" xfId="0" applyNumberFormat="1" applyFont="1" applyFill="1" applyBorder="1" applyAlignment="1">
      <alignment horizontal="right" wrapText="1"/>
    </xf>
    <xf numFmtId="223" fontId="34" fillId="49" borderId="11" xfId="0" applyNumberFormat="1" applyFont="1" applyFill="1" applyBorder="1" applyAlignment="1">
      <alignment horizontal="center" wrapText="1"/>
    </xf>
    <xf numFmtId="4" fontId="34" fillId="49" borderId="11" xfId="0" applyNumberFormat="1" applyFont="1" applyFill="1" applyBorder="1"/>
    <xf numFmtId="1" fontId="34" fillId="49" borderId="11" xfId="0" applyNumberFormat="1" applyFont="1" applyFill="1" applyBorder="1" applyAlignment="1">
      <alignment horizontal="left" wrapText="1"/>
    </xf>
    <xf numFmtId="0" fontId="34" fillId="49" borderId="11" xfId="0" applyFont="1" applyFill="1" applyBorder="1" applyAlignment="1">
      <alignment horizontal="center"/>
    </xf>
    <xf numFmtId="223" fontId="34" fillId="49" borderId="11" xfId="0" applyNumberFormat="1" applyFont="1" applyFill="1" applyBorder="1" applyAlignment="1">
      <alignment horizontal="center"/>
    </xf>
    <xf numFmtId="4" fontId="34" fillId="49" borderId="11" xfId="0" applyNumberFormat="1" applyFont="1" applyFill="1" applyBorder="1" applyAlignment="1">
      <alignment horizontal="center" wrapText="1"/>
    </xf>
    <xf numFmtId="4" fontId="34" fillId="29" borderId="11" xfId="0" applyNumberFormat="1" applyFont="1" applyFill="1" applyBorder="1" applyAlignment="1">
      <alignment horizontal="right"/>
    </xf>
    <xf numFmtId="223" fontId="34" fillId="29" borderId="11" xfId="0" applyNumberFormat="1" applyFont="1" applyFill="1" applyBorder="1" applyAlignment="1">
      <alignment horizontal="center"/>
    </xf>
    <xf numFmtId="4" fontId="34" fillId="29" borderId="11" xfId="0" applyNumberFormat="1" applyFont="1" applyFill="1" applyBorder="1" applyAlignment="1">
      <alignment horizontal="center" wrapText="1"/>
    </xf>
    <xf numFmtId="0" fontId="34" fillId="29" borderId="11" xfId="0" applyFont="1" applyFill="1" applyBorder="1"/>
    <xf numFmtId="4" fontId="34" fillId="29" borderId="11" xfId="0" applyNumberFormat="1" applyFont="1" applyFill="1" applyBorder="1"/>
    <xf numFmtId="1" fontId="225" fillId="49" borderId="11" xfId="0" applyNumberFormat="1" applyFont="1" applyFill="1" applyBorder="1" applyAlignment="1">
      <alignment horizontal="center"/>
    </xf>
    <xf numFmtId="49" fontId="225" fillId="49" borderId="11" xfId="0" applyNumberFormat="1" applyFont="1" applyFill="1" applyBorder="1" applyAlignment="1">
      <alignment horizontal="center"/>
    </xf>
    <xf numFmtId="4" fontId="225" fillId="49" borderId="11" xfId="0" applyNumberFormat="1" applyFont="1" applyFill="1" applyBorder="1" applyAlignment="1">
      <alignment horizontal="center"/>
    </xf>
    <xf numFmtId="0" fontId="225" fillId="49" borderId="11" xfId="0" applyFont="1" applyFill="1" applyBorder="1" applyAlignment="1">
      <alignment horizontal="center"/>
    </xf>
    <xf numFmtId="4" fontId="225" fillId="49" borderId="11" xfId="0" applyNumberFormat="1" applyFont="1" applyFill="1" applyBorder="1" applyAlignment="1">
      <alignment horizontal="right"/>
    </xf>
    <xf numFmtId="223" fontId="226" fillId="49" borderId="11" xfId="2708" applyNumberFormat="1" applyFont="1" applyFill="1" applyBorder="1" applyAlignment="1">
      <alignment horizontal="center"/>
    </xf>
    <xf numFmtId="0" fontId="226" fillId="49" borderId="11" xfId="2708" applyNumberFormat="1" applyFont="1" applyFill="1" applyBorder="1" applyAlignment="1">
      <alignment horizontal="center"/>
    </xf>
    <xf numFmtId="0" fontId="225" fillId="49" borderId="11" xfId="0" applyFont="1" applyFill="1" applyBorder="1"/>
    <xf numFmtId="4" fontId="225" fillId="49" borderId="11" xfId="0" applyNumberFormat="1" applyFont="1" applyFill="1" applyBorder="1"/>
    <xf numFmtId="0" fontId="225" fillId="49" borderId="11" xfId="0" applyFont="1" applyFill="1" applyBorder="1" applyAlignment="1">
      <alignment vertical="center" wrapText="1"/>
    </xf>
    <xf numFmtId="223" fontId="225" fillId="49" borderId="11" xfId="0" applyNumberFormat="1" applyFont="1" applyFill="1" applyBorder="1" applyAlignment="1">
      <alignment horizontal="center"/>
    </xf>
    <xf numFmtId="4" fontId="225" fillId="49" borderId="11" xfId="0" applyNumberFormat="1" applyFont="1" applyFill="1" applyBorder="1" applyAlignment="1">
      <alignment horizontal="center" wrapText="1"/>
    </xf>
    <xf numFmtId="1" fontId="34" fillId="0" borderId="0" xfId="0" applyNumberFormat="1" applyFont="1" applyFill="1" applyAlignment="1">
      <alignment horizontal="center"/>
    </xf>
    <xf numFmtId="4" fontId="34" fillId="0" borderId="0" xfId="0" applyNumberFormat="1" applyFont="1" applyFill="1" applyAlignment="1">
      <alignment horizontal="right"/>
    </xf>
    <xf numFmtId="223" fontId="34" fillId="49" borderId="0" xfId="0" applyNumberFormat="1" applyFont="1" applyFill="1" applyAlignment="1">
      <alignment horizontal="center"/>
    </xf>
    <xf numFmtId="4" fontId="34" fillId="0" borderId="0" xfId="0" applyNumberFormat="1" applyFont="1" applyFill="1" applyAlignment="1">
      <alignment horizontal="center"/>
    </xf>
    <xf numFmtId="1" fontId="34" fillId="49" borderId="0" xfId="0" applyNumberFormat="1" applyFont="1" applyFill="1" applyAlignment="1">
      <alignment horizontal="center"/>
    </xf>
    <xf numFmtId="4" fontId="227" fillId="29" borderId="11" xfId="0" applyNumberFormat="1" applyFont="1" applyFill="1" applyBorder="1" applyAlignment="1">
      <alignment wrapText="1"/>
    </xf>
    <xf numFmtId="4" fontId="34" fillId="29" borderId="11" xfId="0" applyNumberFormat="1" applyFont="1" applyFill="1" applyBorder="1" applyAlignment="1">
      <alignment horizontal="right" wrapText="1"/>
    </xf>
    <xf numFmtId="17" fontId="34" fillId="49" borderId="11" xfId="0" applyNumberFormat="1" applyFont="1" applyFill="1" applyBorder="1" applyAlignment="1">
      <alignment horizontal="center" wrapText="1"/>
    </xf>
    <xf numFmtId="1" fontId="34" fillId="49" borderId="11" xfId="40335" applyNumberFormat="1" applyFont="1" applyFill="1" applyBorder="1" applyAlignment="1">
      <alignment horizontal="center" wrapText="1"/>
    </xf>
    <xf numFmtId="0" fontId="228" fillId="103" borderId="11" xfId="0" applyFont="1" applyFill="1" applyBorder="1" applyAlignment="1">
      <alignment horizontal="center"/>
    </xf>
    <xf numFmtId="0" fontId="228" fillId="24" borderId="12" xfId="0" applyFont="1" applyFill="1" applyBorder="1" applyAlignment="1">
      <alignment horizontal="center"/>
    </xf>
    <xf numFmtId="168" fontId="0" fillId="0" borderId="11" xfId="1" applyNumberFormat="1" applyFont="1" applyBorder="1"/>
    <xf numFmtId="0" fontId="196" fillId="102" borderId="11" xfId="0" applyFont="1" applyFill="1" applyBorder="1" applyAlignment="1">
      <alignment horizontal="center"/>
    </xf>
    <xf numFmtId="165" fontId="0" fillId="0" borderId="0" xfId="0" applyNumberFormat="1"/>
    <xf numFmtId="0" fontId="34" fillId="49" borderId="11" xfId="40335" applyFont="1" applyFill="1" applyBorder="1"/>
    <xf numFmtId="4" fontId="34" fillId="49" borderId="11" xfId="40335" applyNumberFormat="1" applyFont="1" applyFill="1" applyBorder="1"/>
    <xf numFmtId="1" fontId="34" fillId="49" borderId="11" xfId="40335" applyNumberFormat="1" applyFont="1" applyFill="1" applyBorder="1" applyAlignment="1">
      <alignment horizontal="center"/>
    </xf>
    <xf numFmtId="49" fontId="34" fillId="49" borderId="11" xfId="40335" applyNumberFormat="1" applyFont="1" applyFill="1" applyBorder="1" applyAlignment="1">
      <alignment horizontal="center"/>
    </xf>
    <xf numFmtId="4" fontId="34" fillId="49" borderId="11" xfId="40335" applyNumberFormat="1" applyFont="1" applyFill="1" applyBorder="1" applyAlignment="1">
      <alignment horizontal="right"/>
    </xf>
    <xf numFmtId="0" fontId="34" fillId="49" borderId="11" xfId="40335" applyFont="1" applyFill="1" applyBorder="1" applyAlignment="1">
      <alignment horizontal="center" wrapText="1"/>
    </xf>
    <xf numFmtId="223" fontId="34" fillId="49" borderId="11" xfId="40335" applyNumberFormat="1" applyFont="1" applyFill="1" applyBorder="1" applyAlignment="1">
      <alignment horizontal="center" wrapText="1"/>
    </xf>
    <xf numFmtId="1" fontId="34" fillId="49" borderId="11" xfId="40335" applyNumberFormat="1" applyFont="1" applyFill="1" applyBorder="1" applyAlignment="1">
      <alignment horizontal="left" wrapText="1"/>
    </xf>
    <xf numFmtId="0" fontId="34" fillId="29" borderId="11" xfId="40335" applyFont="1" applyFill="1" applyBorder="1"/>
    <xf numFmtId="1" fontId="34" fillId="29" borderId="11" xfId="40335" applyNumberFormat="1" applyFont="1" applyFill="1" applyBorder="1" applyAlignment="1">
      <alignment horizontal="center"/>
    </xf>
    <xf numFmtId="49" fontId="34" fillId="29" borderId="11" xfId="40335" applyNumberFormat="1" applyFont="1" applyFill="1" applyBorder="1" applyAlignment="1">
      <alignment horizontal="center"/>
    </xf>
    <xf numFmtId="0" fontId="34" fillId="29" borderId="11" xfId="40335" applyFont="1" applyFill="1" applyBorder="1" applyAlignment="1">
      <alignment horizontal="center" wrapText="1"/>
    </xf>
    <xf numFmtId="4" fontId="34" fillId="29" borderId="11" xfId="40335" applyNumberFormat="1" applyFont="1" applyFill="1" applyBorder="1" applyAlignment="1">
      <alignment horizontal="right"/>
    </xf>
    <xf numFmtId="223" fontId="34" fillId="29" borderId="11" xfId="40335" applyNumberFormat="1" applyFont="1" applyFill="1" applyBorder="1" applyAlignment="1">
      <alignment horizontal="center" wrapText="1"/>
    </xf>
    <xf numFmtId="4" fontId="34" fillId="29" borderId="11" xfId="40335" applyNumberFormat="1" applyFont="1" applyFill="1" applyBorder="1"/>
    <xf numFmtId="1" fontId="34" fillId="29" borderId="11" xfId="40335" applyNumberFormat="1" applyFont="1" applyFill="1" applyBorder="1" applyAlignment="1">
      <alignment horizontal="left" wrapText="1"/>
    </xf>
    <xf numFmtId="4" fontId="81" fillId="29" borderId="11" xfId="40335" applyNumberFormat="1" applyFont="1" applyFill="1" applyBorder="1" applyAlignment="1">
      <alignment horizontal="right"/>
    </xf>
    <xf numFmtId="165" fontId="34" fillId="0" borderId="11" xfId="1" applyNumberFormat="1" applyFont="1" applyBorder="1"/>
    <xf numFmtId="1" fontId="34" fillId="29" borderId="11" xfId="40335" applyNumberFormat="1" applyFont="1" applyFill="1" applyBorder="1" applyAlignment="1">
      <alignment horizontal="center" wrapText="1"/>
    </xf>
    <xf numFmtId="43" fontId="81" fillId="0" borderId="11" xfId="1" applyFont="1" applyFill="1" applyBorder="1" applyAlignment="1">
      <alignment horizontal="center"/>
    </xf>
    <xf numFmtId="4" fontId="225" fillId="29" borderId="11" xfId="0" applyNumberFormat="1" applyFont="1" applyFill="1" applyBorder="1" applyAlignment="1">
      <alignment horizontal="right"/>
    </xf>
    <xf numFmtId="168" fontId="0" fillId="0" borderId="0" xfId="0" applyNumberFormat="1"/>
    <xf numFmtId="0" fontId="196" fillId="105" borderId="11" xfId="0" applyFont="1" applyFill="1" applyBorder="1" applyAlignment="1">
      <alignment horizontal="center"/>
    </xf>
    <xf numFmtId="14" fontId="0" fillId="0" borderId="11" xfId="0" applyNumberFormat="1" applyBorder="1"/>
    <xf numFmtId="0" fontId="228" fillId="104" borderId="11" xfId="0" applyFont="1" applyFill="1" applyBorder="1" applyAlignment="1">
      <alignment horizontal="center"/>
    </xf>
    <xf numFmtId="0" fontId="228" fillId="101" borderId="11" xfId="0" applyFont="1" applyFill="1" applyBorder="1" applyAlignment="1">
      <alignment horizontal="center"/>
    </xf>
    <xf numFmtId="14" fontId="34" fillId="49" borderId="11" xfId="0" applyNumberFormat="1" applyFont="1" applyFill="1" applyBorder="1" applyAlignment="1">
      <alignment horizontal="center"/>
    </xf>
    <xf numFmtId="0" fontId="0" fillId="0" borderId="11" xfId="0" applyBorder="1"/>
    <xf numFmtId="1" fontId="34" fillId="49" borderId="11" xfId="40363" applyNumberFormat="1" applyFont="1" applyFill="1" applyBorder="1" applyAlignment="1">
      <alignment horizontal="center"/>
    </xf>
    <xf numFmtId="49" fontId="34" fillId="49" borderId="11" xfId="40363" applyNumberFormat="1" applyFont="1" applyFill="1" applyBorder="1" applyAlignment="1">
      <alignment horizontal="center"/>
    </xf>
    <xf numFmtId="1" fontId="34" fillId="49" borderId="11" xfId="40363" applyNumberFormat="1" applyFont="1" applyFill="1" applyBorder="1" applyAlignment="1">
      <alignment horizontal="left" wrapText="1"/>
    </xf>
    <xf numFmtId="0" fontId="34" fillId="29" borderId="11" xfId="40363" applyFont="1" applyFill="1" applyBorder="1" applyAlignment="1">
      <alignment horizontal="center"/>
    </xf>
    <xf numFmtId="17" fontId="34" fillId="29" borderId="11" xfId="40363" quotePrefix="1" applyNumberFormat="1" applyFont="1" applyFill="1" applyBorder="1" applyAlignment="1">
      <alignment horizontal="center"/>
    </xf>
    <xf numFmtId="4" fontId="34" fillId="29" borderId="11" xfId="40363" applyNumberFormat="1" applyFont="1" applyFill="1" applyBorder="1" applyAlignment="1">
      <alignment horizontal="right"/>
    </xf>
    <xf numFmtId="223" fontId="34" fillId="29" borderId="11" xfId="40363" applyNumberFormat="1" applyFont="1" applyFill="1" applyBorder="1" applyAlignment="1">
      <alignment horizontal="center"/>
    </xf>
    <xf numFmtId="4" fontId="34" fillId="29" borderId="11" xfId="40363" applyNumberFormat="1" applyFont="1" applyFill="1" applyBorder="1" applyAlignment="1">
      <alignment horizontal="center" wrapText="1"/>
    </xf>
    <xf numFmtId="0" fontId="34" fillId="29" borderId="11" xfId="40363" applyFont="1" applyFill="1" applyBorder="1"/>
    <xf numFmtId="4" fontId="34" fillId="29" borderId="11" xfId="40363" applyNumberFormat="1" applyFont="1" applyFill="1" applyBorder="1"/>
    <xf numFmtId="1" fontId="110" fillId="101" borderId="61" xfId="0" applyNumberFormat="1" applyFont="1" applyFill="1" applyBorder="1" applyAlignment="1">
      <alignment horizontal="center"/>
    </xf>
    <xf numFmtId="1" fontId="110" fillId="101" borderId="61" xfId="0" applyNumberFormat="1" applyFont="1" applyFill="1" applyBorder="1" applyAlignment="1">
      <alignment horizontal="center" wrapText="1"/>
    </xf>
    <xf numFmtId="0" fontId="110" fillId="101" borderId="61" xfId="0" applyFont="1" applyFill="1" applyBorder="1" applyAlignment="1">
      <alignment horizontal="center" wrapText="1"/>
    </xf>
    <xf numFmtId="4" fontId="110" fillId="101" borderId="61" xfId="0" applyNumberFormat="1" applyFont="1" applyFill="1" applyBorder="1" applyAlignment="1">
      <alignment horizontal="center"/>
    </xf>
    <xf numFmtId="0" fontId="110" fillId="101" borderId="61" xfId="0" applyNumberFormat="1" applyFont="1" applyFill="1" applyBorder="1" applyAlignment="1">
      <alignment horizontal="center" wrapText="1"/>
    </xf>
    <xf numFmtId="4" fontId="110" fillId="101" borderId="61" xfId="0" applyNumberFormat="1" applyFont="1" applyFill="1" applyBorder="1" applyAlignment="1">
      <alignment horizontal="center" vertical="center" wrapText="1"/>
    </xf>
    <xf numFmtId="1" fontId="34" fillId="49" borderId="0" xfId="0" applyNumberFormat="1" applyFont="1" applyFill="1" applyBorder="1" applyAlignment="1">
      <alignment horizontal="center"/>
    </xf>
    <xf numFmtId="14" fontId="34" fillId="49" borderId="0" xfId="0" applyNumberFormat="1" applyFont="1" applyFill="1" applyBorder="1" applyAlignment="1">
      <alignment horizontal="center"/>
    </xf>
    <xf numFmtId="0" fontId="34" fillId="49" borderId="0" xfId="0" applyFont="1" applyFill="1" applyBorder="1" applyAlignment="1">
      <alignment horizontal="left"/>
    </xf>
    <xf numFmtId="1" fontId="34" fillId="49" borderId="0" xfId="0" applyNumberFormat="1" applyFont="1" applyFill="1" applyBorder="1" applyAlignment="1">
      <alignment horizontal="center" wrapText="1"/>
    </xf>
    <xf numFmtId="165" fontId="34" fillId="0" borderId="0" xfId="1" applyNumberFormat="1" applyFont="1" applyBorder="1"/>
    <xf numFmtId="0" fontId="34" fillId="49" borderId="0" xfId="0" applyFont="1" applyFill="1" applyBorder="1" applyAlignment="1">
      <alignment vertical="center" wrapText="1"/>
    </xf>
    <xf numFmtId="165" fontId="81" fillId="0" borderId="11" xfId="1" applyNumberFormat="1" applyFont="1" applyBorder="1"/>
    <xf numFmtId="0" fontId="34" fillId="0" borderId="11" xfId="0" applyFont="1" applyBorder="1"/>
    <xf numFmtId="0" fontId="34" fillId="0" borderId="0" xfId="3783"/>
    <xf numFmtId="49" fontId="81" fillId="95" borderId="11" xfId="3783" applyNumberFormat="1" applyFont="1" applyFill="1" applyBorder="1"/>
    <xf numFmtId="217" fontId="81" fillId="95" borderId="11" xfId="3783" applyNumberFormat="1" applyFont="1" applyFill="1" applyBorder="1"/>
    <xf numFmtId="218" fontId="81" fillId="95" borderId="11" xfId="3783" applyNumberFormat="1" applyFont="1" applyFill="1" applyBorder="1"/>
    <xf numFmtId="0" fontId="81" fillId="95" borderId="11" xfId="3783" applyFont="1" applyFill="1" applyBorder="1"/>
    <xf numFmtId="0" fontId="81" fillId="95" borderId="11" xfId="3783" applyFont="1" applyFill="1" applyBorder="1" applyAlignment="1">
      <alignment horizontal="center"/>
    </xf>
    <xf numFmtId="4" fontId="81" fillId="102" borderId="11" xfId="3783" applyNumberFormat="1" applyFont="1" applyFill="1" applyBorder="1" applyAlignment="1">
      <alignment horizontal="center"/>
    </xf>
    <xf numFmtId="49" fontId="197" fillId="0" borderId="11" xfId="40381" applyNumberFormat="1" applyBorder="1"/>
    <xf numFmtId="217" fontId="197" fillId="0" borderId="11" xfId="40381" applyNumberFormat="1" applyBorder="1"/>
    <xf numFmtId="218" fontId="197" fillId="0" borderId="11" xfId="40381" applyNumberFormat="1" applyBorder="1"/>
    <xf numFmtId="0" fontId="197" fillId="0" borderId="11" xfId="40381" applyBorder="1"/>
    <xf numFmtId="215" fontId="197" fillId="0" borderId="11" xfId="40381" applyNumberFormat="1" applyBorder="1"/>
    <xf numFmtId="49" fontId="68" fillId="0" borderId="11" xfId="3783" applyNumberFormat="1" applyFont="1" applyBorder="1"/>
    <xf numFmtId="217" fontId="68" fillId="0" borderId="11" xfId="3783" applyNumberFormat="1" applyFont="1" applyBorder="1"/>
    <xf numFmtId="218" fontId="68" fillId="0" borderId="11" xfId="3783" applyNumberFormat="1" applyFont="1" applyBorder="1"/>
    <xf numFmtId="0" fontId="68" fillId="0" borderId="11" xfId="3783" applyFont="1" applyBorder="1"/>
    <xf numFmtId="0" fontId="101" fillId="0" borderId="11" xfId="3783" applyFont="1" applyBorder="1" applyAlignment="1">
      <alignment horizontal="right"/>
    </xf>
    <xf numFmtId="4" fontId="101" fillId="49" borderId="11" xfId="3783" applyNumberFormat="1" applyFont="1" applyFill="1" applyBorder="1"/>
    <xf numFmtId="4" fontId="34" fillId="0" borderId="0" xfId="3783" applyNumberFormat="1"/>
    <xf numFmtId="49" fontId="34" fillId="0" borderId="11" xfId="3783" applyNumberFormat="1" applyBorder="1"/>
    <xf numFmtId="217" fontId="34" fillId="0" borderId="11" xfId="3783" applyNumberFormat="1" applyBorder="1"/>
    <xf numFmtId="218" fontId="34" fillId="0" borderId="11" xfId="3783" applyNumberFormat="1" applyBorder="1"/>
    <xf numFmtId="0" fontId="34" fillId="0" borderId="11" xfId="3783" applyBorder="1"/>
    <xf numFmtId="215" fontId="197" fillId="49" borderId="11" xfId="40381" applyNumberFormat="1" applyFill="1" applyBorder="1"/>
    <xf numFmtId="215" fontId="197" fillId="29" borderId="11" xfId="40381" applyNumberFormat="1" applyFill="1" applyBorder="1"/>
    <xf numFmtId="4" fontId="109" fillId="49" borderId="11" xfId="40382" applyNumberFormat="1" applyFill="1" applyBorder="1"/>
    <xf numFmtId="4" fontId="34" fillId="49" borderId="0" xfId="3783" applyNumberFormat="1" applyFill="1"/>
    <xf numFmtId="0" fontId="34" fillId="0" borderId="0" xfId="3783" applyAlignment="1">
      <alignment horizontal="right"/>
    </xf>
    <xf numFmtId="0" fontId="34" fillId="49" borderId="0" xfId="3783" applyFill="1"/>
    <xf numFmtId="0" fontId="60" fillId="49" borderId="0" xfId="3783" applyFont="1" applyFill="1" applyBorder="1" applyAlignment="1">
      <alignment horizontal="center" vertical="center"/>
    </xf>
    <xf numFmtId="0" fontId="103" fillId="49" borderId="48" xfId="3783" applyFont="1" applyFill="1" applyBorder="1" applyAlignment="1">
      <alignment horizontal="center"/>
    </xf>
    <xf numFmtId="0" fontId="103" fillId="49" borderId="49" xfId="3783" applyFont="1" applyFill="1" applyBorder="1" applyAlignment="1">
      <alignment horizontal="center"/>
    </xf>
    <xf numFmtId="0" fontId="103" fillId="49" borderId="50" xfId="3783" applyFont="1" applyFill="1" applyBorder="1" applyAlignment="1">
      <alignment horizontal="center"/>
    </xf>
    <xf numFmtId="0" fontId="34" fillId="40" borderId="0" xfId="3784" applyFont="1" applyFill="1" applyAlignment="1">
      <alignment horizontal="left" vertical="center" wrapText="1"/>
    </xf>
    <xf numFmtId="0" fontId="18" fillId="34" borderId="11" xfId="0" applyFont="1" applyFill="1" applyBorder="1" applyAlignment="1">
      <alignment horizontal="center" vertical="center" wrapText="1"/>
    </xf>
    <xf numFmtId="3" fontId="65" fillId="35" borderId="27" xfId="0" applyNumberFormat="1" applyFont="1" applyFill="1" applyBorder="1" applyAlignment="1" applyProtection="1">
      <alignment horizontal="center" vertical="center" wrapText="1"/>
      <protection locked="0"/>
    </xf>
    <xf numFmtId="0" fontId="18" fillId="34" borderId="28" xfId="0" applyFont="1" applyFill="1" applyBorder="1" applyAlignment="1">
      <alignment horizontal="center" vertical="center" wrapText="1"/>
    </xf>
    <xf numFmtId="0" fontId="18" fillId="34" borderId="0" xfId="0" applyFont="1" applyFill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3" fontId="65" fillId="35" borderId="0" xfId="0" applyNumberFormat="1" applyFont="1" applyFill="1" applyBorder="1" applyAlignment="1" applyProtection="1">
      <alignment horizontal="center" vertical="center" wrapText="1"/>
      <protection locked="0"/>
    </xf>
    <xf numFmtId="0" fontId="65" fillId="35" borderId="0" xfId="0" applyFont="1" applyFill="1" applyBorder="1" applyAlignment="1" applyProtection="1">
      <alignment horizontal="center" vertical="center" wrapText="1"/>
      <protection locked="0"/>
    </xf>
    <xf numFmtId="0" fontId="18" fillId="34" borderId="27" xfId="0" applyFont="1" applyFill="1" applyBorder="1" applyAlignment="1">
      <alignment horizontal="center" vertical="center" wrapText="1"/>
    </xf>
    <xf numFmtId="0" fontId="196" fillId="102" borderId="11" xfId="0" applyFont="1" applyFill="1" applyBorder="1" applyAlignment="1">
      <alignment horizontal="center" wrapText="1"/>
    </xf>
    <xf numFmtId="0" fontId="196" fillId="105" borderId="11" xfId="0" applyFont="1" applyFill="1" applyBorder="1" applyAlignment="1">
      <alignment horizontal="center" wrapText="1"/>
    </xf>
    <xf numFmtId="0" fontId="228" fillId="101" borderId="11" xfId="0" applyFont="1" applyFill="1" applyBorder="1" applyAlignment="1">
      <alignment horizontal="center" wrapText="1"/>
    </xf>
    <xf numFmtId="0" fontId="228" fillId="103" borderId="11" xfId="0" applyFont="1" applyFill="1" applyBorder="1" applyAlignment="1">
      <alignment horizontal="center" wrapText="1"/>
    </xf>
    <xf numFmtId="0" fontId="228" fillId="104" borderId="11" xfId="0" applyFont="1" applyFill="1" applyBorder="1" applyAlignment="1">
      <alignment horizontal="center" wrapText="1"/>
    </xf>
    <xf numFmtId="0" fontId="134" fillId="49" borderId="0" xfId="3783" applyFont="1" applyFill="1" applyAlignment="1">
      <alignment horizontal="center"/>
    </xf>
    <xf numFmtId="0" fontId="135" fillId="49" borderId="0" xfId="3783" applyFont="1" applyFill="1" applyAlignment="1">
      <alignment horizontal="center"/>
    </xf>
    <xf numFmtId="0" fontId="217" fillId="0" borderId="14" xfId="3783" applyFont="1" applyBorder="1" applyAlignment="1">
      <alignment horizontal="center"/>
    </xf>
    <xf numFmtId="0" fontId="192" fillId="0" borderId="0" xfId="0" applyFont="1" applyFill="1" applyAlignment="1">
      <alignment horizontal="center"/>
    </xf>
    <xf numFmtId="0" fontId="193" fillId="0" borderId="0" xfId="0" applyFont="1" applyFill="1" applyBorder="1" applyAlignment="1">
      <alignment horizontal="center"/>
    </xf>
    <xf numFmtId="0" fontId="134" fillId="49" borderId="0" xfId="0" applyFont="1" applyFill="1" applyAlignment="1">
      <alignment horizontal="center"/>
    </xf>
    <xf numFmtId="0" fontId="135" fillId="49" borderId="0" xfId="0" applyFont="1" applyFill="1" applyAlignment="1">
      <alignment horizontal="center"/>
    </xf>
    <xf numFmtId="0" fontId="217" fillId="0" borderId="14" xfId="0" applyFont="1" applyBorder="1" applyAlignment="1">
      <alignment horizontal="center"/>
    </xf>
    <xf numFmtId="0" fontId="192" fillId="0" borderId="0" xfId="0" applyFont="1" applyAlignment="1">
      <alignment horizontal="center"/>
    </xf>
    <xf numFmtId="0" fontId="193" fillId="0" borderId="0" xfId="0" applyFont="1" applyAlignment="1">
      <alignment horizontal="center"/>
    </xf>
    <xf numFmtId="1" fontId="193" fillId="0" borderId="40" xfId="0" applyNumberFormat="1" applyFont="1" applyBorder="1" applyAlignment="1">
      <alignment horizontal="center"/>
    </xf>
    <xf numFmtId="1" fontId="193" fillId="0" borderId="32" xfId="0" applyNumberFormat="1" applyFont="1" applyBorder="1" applyAlignment="1">
      <alignment horizontal="center"/>
    </xf>
    <xf numFmtId="4" fontId="81" fillId="49" borderId="47" xfId="40334" applyNumberFormat="1" applyFont="1" applyFill="1" applyBorder="1" applyAlignment="1">
      <alignment horizontal="center" vertical="center" wrapText="1"/>
    </xf>
    <xf numFmtId="4" fontId="81" fillId="49" borderId="12" xfId="40334" applyNumberFormat="1" applyFont="1" applyFill="1" applyBorder="1" applyAlignment="1">
      <alignment horizontal="center" vertical="center" wrapText="1"/>
    </xf>
    <xf numFmtId="4" fontId="81" fillId="49" borderId="61" xfId="40334" applyNumberFormat="1" applyFont="1" applyFill="1" applyBorder="1" applyAlignment="1">
      <alignment horizontal="center" vertical="center" wrapText="1"/>
    </xf>
    <xf numFmtId="0" fontId="192" fillId="0" borderId="0" xfId="40334" applyFont="1" applyFill="1" applyAlignment="1">
      <alignment horizontal="center"/>
    </xf>
    <xf numFmtId="0" fontId="193" fillId="0" borderId="0" xfId="40334" applyFont="1" applyFill="1" applyBorder="1" applyAlignment="1">
      <alignment horizontal="center"/>
    </xf>
    <xf numFmtId="1" fontId="193" fillId="0" borderId="40" xfId="40334" applyNumberFormat="1" applyFont="1" applyFill="1" applyBorder="1" applyAlignment="1">
      <alignment horizontal="center"/>
    </xf>
    <xf numFmtId="1" fontId="193" fillId="0" borderId="32" xfId="40334" applyNumberFormat="1" applyFont="1" applyFill="1" applyBorder="1" applyAlignment="1">
      <alignment horizontal="center"/>
    </xf>
    <xf numFmtId="0" fontId="219" fillId="0" borderId="12" xfId="40334" applyBorder="1" applyAlignment="1">
      <alignment horizontal="center" vertical="center" wrapText="1"/>
    </xf>
    <xf numFmtId="0" fontId="219" fillId="0" borderId="61" xfId="40334" applyBorder="1" applyAlignment="1">
      <alignment horizontal="center" vertical="center" wrapText="1"/>
    </xf>
    <xf numFmtId="4" fontId="81" fillId="0" borderId="47" xfId="40334" applyNumberFormat="1" applyFont="1" applyFill="1" applyBorder="1" applyAlignment="1">
      <alignment horizontal="center" wrapText="1"/>
    </xf>
    <xf numFmtId="4" fontId="81" fillId="0" borderId="12" xfId="40334" applyNumberFormat="1" applyFont="1" applyFill="1" applyBorder="1" applyAlignment="1">
      <alignment horizontal="center" wrapText="1"/>
    </xf>
    <xf numFmtId="4" fontId="81" fillId="0" borderId="61" xfId="40334" applyNumberFormat="1" applyFont="1" applyFill="1" applyBorder="1" applyAlignment="1">
      <alignment horizontal="center" wrapText="1"/>
    </xf>
    <xf numFmtId="4" fontId="81" fillId="49" borderId="47" xfId="40334" applyNumberFormat="1" applyFont="1" applyFill="1" applyBorder="1" applyAlignment="1">
      <alignment horizontal="center" wrapText="1"/>
    </xf>
    <xf numFmtId="4" fontId="81" fillId="49" borderId="12" xfId="40334" applyNumberFormat="1" applyFont="1" applyFill="1" applyBorder="1" applyAlignment="1">
      <alignment horizontal="center" wrapText="1"/>
    </xf>
    <xf numFmtId="4" fontId="81" fillId="49" borderId="61" xfId="40334" applyNumberFormat="1" applyFont="1" applyFill="1" applyBorder="1" applyAlignment="1">
      <alignment horizontal="center" wrapText="1"/>
    </xf>
    <xf numFmtId="0" fontId="192" fillId="0" borderId="0" xfId="14405" applyFont="1" applyFill="1" applyAlignment="1">
      <alignment horizontal="center"/>
    </xf>
    <xf numFmtId="0" fontId="193" fillId="0" borderId="0" xfId="14405" applyFont="1" applyFill="1" applyBorder="1" applyAlignment="1">
      <alignment horizontal="center"/>
    </xf>
    <xf numFmtId="1" fontId="193" fillId="0" borderId="11" xfId="14405" applyNumberFormat="1" applyFont="1" applyFill="1" applyBorder="1" applyAlignment="1">
      <alignment horizontal="center"/>
    </xf>
    <xf numFmtId="0" fontId="134" fillId="49" borderId="0" xfId="40330" applyFont="1" applyFill="1" applyAlignment="1">
      <alignment horizontal="center"/>
    </xf>
    <xf numFmtId="0" fontId="135" fillId="49" borderId="0" xfId="40330" applyFont="1" applyFill="1" applyAlignment="1">
      <alignment horizontal="center"/>
    </xf>
    <xf numFmtId="0" fontId="217" fillId="0" borderId="14" xfId="40330" applyFont="1" applyBorder="1" applyAlignment="1">
      <alignment horizontal="center"/>
    </xf>
    <xf numFmtId="0" fontId="217" fillId="0" borderId="0" xfId="40330" applyFont="1" applyBorder="1" applyAlignment="1">
      <alignment horizontal="center"/>
    </xf>
    <xf numFmtId="0" fontId="203" fillId="0" borderId="0" xfId="14406" applyFont="1" applyAlignment="1">
      <alignment horizontal="center"/>
    </xf>
    <xf numFmtId="0" fontId="204" fillId="0" borderId="0" xfId="14406" applyFont="1" applyAlignment="1">
      <alignment horizontal="center"/>
    </xf>
    <xf numFmtId="0" fontId="205" fillId="0" borderId="0" xfId="14406" applyFont="1" applyAlignment="1">
      <alignment horizontal="center"/>
    </xf>
    <xf numFmtId="0" fontId="208" fillId="95" borderId="0" xfId="14406" applyFont="1" applyFill="1" applyAlignment="1">
      <alignment horizontal="left"/>
    </xf>
    <xf numFmtId="0" fontId="220" fillId="95" borderId="0" xfId="14406" applyFont="1" applyFill="1" applyAlignment="1">
      <alignment horizontal="center"/>
    </xf>
    <xf numFmtId="0" fontId="214" fillId="49" borderId="0" xfId="14457" applyFont="1" applyFill="1" applyAlignment="1">
      <alignment horizontal="center" vertical="center"/>
    </xf>
    <xf numFmtId="0" fontId="202" fillId="49" borderId="0" xfId="14457" applyFont="1" applyFill="1" applyAlignment="1">
      <alignment horizontal="center" vertical="center"/>
    </xf>
    <xf numFmtId="0" fontId="135" fillId="49" borderId="14" xfId="14457" applyFont="1" applyFill="1" applyBorder="1" applyAlignment="1">
      <alignment horizontal="center" vertical="center"/>
    </xf>
    <xf numFmtId="0" fontId="214" fillId="49" borderId="0" xfId="40331" applyFont="1" applyFill="1" applyAlignment="1">
      <alignment horizontal="center" vertical="center"/>
    </xf>
    <xf numFmtId="0" fontId="202" fillId="49" borderId="0" xfId="40331" applyFont="1" applyFill="1" applyAlignment="1">
      <alignment horizontal="center" vertical="center"/>
    </xf>
    <xf numFmtId="0" fontId="81" fillId="0" borderId="11" xfId="0" applyFont="1" applyBorder="1" applyAlignment="1">
      <alignment horizontal="center"/>
    </xf>
    <xf numFmtId="49" fontId="0" fillId="0" borderId="11" xfId="0" applyNumberFormat="1" applyBorder="1"/>
    <xf numFmtId="217" fontId="0" fillId="0" borderId="11" xfId="0" applyNumberFormat="1" applyBorder="1"/>
    <xf numFmtId="218" fontId="0" fillId="0" borderId="11" xfId="0" applyNumberFormat="1" applyBorder="1"/>
    <xf numFmtId="215" fontId="0" fillId="29" borderId="11" xfId="0" applyNumberFormat="1" applyFill="1" applyBorder="1"/>
    <xf numFmtId="217" fontId="0" fillId="0" borderId="11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215" fontId="0" fillId="0" borderId="11" xfId="0" applyNumberFormat="1" applyBorder="1"/>
    <xf numFmtId="0" fontId="0" fillId="0" borderId="11" xfId="0" applyBorder="1" applyAlignment="1">
      <alignment wrapText="1"/>
    </xf>
    <xf numFmtId="49" fontId="81" fillId="0" borderId="11" xfId="0" applyNumberFormat="1" applyFont="1" applyBorder="1"/>
    <xf numFmtId="215" fontId="81" fillId="0" borderId="11" xfId="0" applyNumberFormat="1" applyFont="1" applyBorder="1"/>
    <xf numFmtId="0" fontId="81" fillId="0" borderId="11" xfId="0" applyFont="1" applyBorder="1"/>
    <xf numFmtId="217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215" fontId="0" fillId="0" borderId="47" xfId="0" applyNumberForma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215" fontId="0" fillId="0" borderId="61" xfId="0" applyNumberForma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49" borderId="11" xfId="0" applyFill="1" applyBorder="1"/>
    <xf numFmtId="215" fontId="0" fillId="0" borderId="0" xfId="0" applyNumberFormat="1"/>
    <xf numFmtId="217" fontId="0" fillId="0" borderId="11" xfId="0" applyNumberFormat="1" applyBorder="1" applyAlignment="1">
      <alignment horizontal="center" vertical="center"/>
    </xf>
    <xf numFmtId="0" fontId="34" fillId="0" borderId="11" xfId="0" applyFont="1" applyBorder="1" applyAlignment="1">
      <alignment vertical="center"/>
    </xf>
    <xf numFmtId="0" fontId="34" fillId="49" borderId="11" xfId="0" applyFont="1" applyFill="1" applyBorder="1" applyAlignment="1">
      <alignment vertical="center"/>
    </xf>
    <xf numFmtId="49" fontId="0" fillId="0" borderId="11" xfId="0" applyNumberFormat="1" applyBorder="1" applyAlignment="1">
      <alignment horizontal="center" vertical="center"/>
    </xf>
    <xf numFmtId="49" fontId="68" fillId="0" borderId="0" xfId="0" applyNumberFormat="1" applyFont="1"/>
    <xf numFmtId="217" fontId="68" fillId="0" borderId="0" xfId="0" applyNumberFormat="1" applyFont="1"/>
    <xf numFmtId="218" fontId="68" fillId="0" borderId="0" xfId="0" applyNumberFormat="1" applyFont="1"/>
    <xf numFmtId="0" fontId="101" fillId="0" borderId="0" xfId="0" applyFont="1" applyAlignment="1">
      <alignment horizontal="right"/>
    </xf>
    <xf numFmtId="4" fontId="101" fillId="49" borderId="0" xfId="0" applyNumberFormat="1" applyFont="1" applyFill="1"/>
    <xf numFmtId="0" fontId="229" fillId="106" borderId="0" xfId="0" applyFont="1" applyFill="1" applyAlignment="1">
      <alignment horizontal="left" vertical="center"/>
    </xf>
    <xf numFmtId="0" fontId="229" fillId="106" borderId="0" xfId="0" applyFont="1" applyFill="1" applyAlignment="1">
      <alignment horizontal="right" vertical="center"/>
    </xf>
    <xf numFmtId="0" fontId="229" fillId="106" borderId="0" xfId="0" applyFont="1" applyFill="1" applyAlignment="1">
      <alignment horizontal="center" vertical="center"/>
    </xf>
    <xf numFmtId="226" fontId="230" fillId="0" borderId="0" xfId="0" applyNumberFormat="1" applyFont="1" applyAlignment="1">
      <alignment horizontal="left" vertical="center"/>
    </xf>
    <xf numFmtId="0" fontId="230" fillId="0" borderId="0" xfId="0" applyFont="1" applyAlignment="1">
      <alignment horizontal="left" vertical="center"/>
    </xf>
    <xf numFmtId="227" fontId="230" fillId="0" borderId="0" xfId="0" applyNumberFormat="1" applyFont="1" applyAlignment="1">
      <alignment horizontal="left" vertical="center"/>
    </xf>
    <xf numFmtId="4" fontId="230" fillId="0" borderId="0" xfId="0" applyNumberFormat="1" applyFont="1" applyAlignment="1">
      <alignment horizontal="right" vertical="center"/>
    </xf>
  </cellXfs>
  <cellStyles count="40383">
    <cellStyle name=" 1" xfId="3543" xr:uid="{00000000-0005-0000-0000-000000000000}"/>
    <cellStyle name="%" xfId="3544" xr:uid="{00000000-0005-0000-0000-000001000000}"/>
    <cellStyle name="%_Canales" xfId="3545" xr:uid="{00000000-0005-0000-0000-000002000000}"/>
    <cellStyle name="(z*¯_x000f_°(”,¯?À(¢,¯?Ð(°,¯?à(Â,¯?ð(Ô,¯?" xfId="3546" xr:uid="{00000000-0005-0000-0000-000003000000}"/>
    <cellStyle name="_AA.1 Provee.Nacionales Transx ECC 30-11-2007" xfId="3795" xr:uid="{00000000-0005-0000-0000-000004000000}"/>
    <cellStyle name="_Anexo PT HGA Guayaquil 07" xfId="3796" xr:uid="{00000000-0005-0000-0000-000005000000}"/>
    <cellStyle name="_Copy of O.6 IMSAPTEL - Impuestos Diferidos (REVISION a diciembre 2007)" xfId="3547" xr:uid="{00000000-0005-0000-0000-000006000000}"/>
    <cellStyle name="_Copy of T -1 Nestle-Impuestos" xfId="3797" xr:uid="{00000000-0005-0000-0000-000007000000}"/>
    <cellStyle name="_DD-Oblig. Fiscales Audioauto Dic..08" xfId="3798" xr:uid="{00000000-0005-0000-0000-000008000000}"/>
    <cellStyle name="_O-2 San Antonio- Detalle de Cuentas de Impuestos (diciembre 2008)" xfId="3548" xr:uid="{00000000-0005-0000-0000-000009000000}"/>
    <cellStyle name="_O-2.1..Cálculo del anticipo de impuesto a la renta para el año 2008" xfId="3549" xr:uid="{00000000-0005-0000-0000-00000A000000}"/>
    <cellStyle name="_PROVISION DIC_2008Def" xfId="3550" xr:uid="{00000000-0005-0000-0000-00000B000000}"/>
    <cellStyle name="_RD1.- Gtos Personal- Transnexa  GE 30-06-2009" xfId="3799" xr:uid="{00000000-0005-0000-0000-00000C000000}"/>
    <cellStyle name="_RD1.- Gtos Personal- Transnexa  GE 30-06-2009 10" xfId="3800" xr:uid="{00000000-0005-0000-0000-00000D000000}"/>
    <cellStyle name="_RD1.- Gtos Personal- Transnexa  GE 30-06-2009 11" xfId="3801" xr:uid="{00000000-0005-0000-0000-00000E000000}"/>
    <cellStyle name="_RD1.- Gtos Personal- Transnexa  GE 30-06-2009 12" xfId="3802" xr:uid="{00000000-0005-0000-0000-00000F000000}"/>
    <cellStyle name="_RD1.- Gtos Personal- Transnexa  GE 30-06-2009 13" xfId="3803" xr:uid="{00000000-0005-0000-0000-000010000000}"/>
    <cellStyle name="_RD1.- Gtos Personal- Transnexa  GE 30-06-2009 14" xfId="3804" xr:uid="{00000000-0005-0000-0000-000011000000}"/>
    <cellStyle name="_RD1.- Gtos Personal- Transnexa  GE 30-06-2009 15" xfId="3805" xr:uid="{00000000-0005-0000-0000-000012000000}"/>
    <cellStyle name="_RD1.- Gtos Personal- Transnexa  GE 30-06-2009 16" xfId="3806" xr:uid="{00000000-0005-0000-0000-000013000000}"/>
    <cellStyle name="_RD1.- Gtos Personal- Transnexa  GE 30-06-2009 17" xfId="3807" xr:uid="{00000000-0005-0000-0000-000014000000}"/>
    <cellStyle name="_RD1.- Gtos Personal- Transnexa  GE 30-06-2009 18" xfId="3808" xr:uid="{00000000-0005-0000-0000-000015000000}"/>
    <cellStyle name="_RD1.- Gtos Personal- Transnexa  GE 30-06-2009 19" xfId="3809" xr:uid="{00000000-0005-0000-0000-000016000000}"/>
    <cellStyle name="_RD1.- Gtos Personal- Transnexa  GE 30-06-2009 2" xfId="3810" xr:uid="{00000000-0005-0000-0000-000017000000}"/>
    <cellStyle name="_RD1.- Gtos Personal- Transnexa  GE 30-06-2009 2 10" xfId="3811" xr:uid="{00000000-0005-0000-0000-000018000000}"/>
    <cellStyle name="_RD1.- Gtos Personal- Transnexa  GE 30-06-2009 2 11" xfId="3812" xr:uid="{00000000-0005-0000-0000-000019000000}"/>
    <cellStyle name="_RD1.- Gtos Personal- Transnexa  GE 30-06-2009 2 12" xfId="3813" xr:uid="{00000000-0005-0000-0000-00001A000000}"/>
    <cellStyle name="_RD1.- Gtos Personal- Transnexa  GE 30-06-2009 2 13" xfId="3814" xr:uid="{00000000-0005-0000-0000-00001B000000}"/>
    <cellStyle name="_RD1.- Gtos Personal- Transnexa  GE 30-06-2009 2 14" xfId="3815" xr:uid="{00000000-0005-0000-0000-00001C000000}"/>
    <cellStyle name="_RD1.- Gtos Personal- Transnexa  GE 30-06-2009 2 15" xfId="3816" xr:uid="{00000000-0005-0000-0000-00001D000000}"/>
    <cellStyle name="_RD1.- Gtos Personal- Transnexa  GE 30-06-2009 2 16" xfId="3817" xr:uid="{00000000-0005-0000-0000-00001E000000}"/>
    <cellStyle name="_RD1.- Gtos Personal- Transnexa  GE 30-06-2009 2 17" xfId="3818" xr:uid="{00000000-0005-0000-0000-00001F000000}"/>
    <cellStyle name="_RD1.- Gtos Personal- Transnexa  GE 30-06-2009 2 18" xfId="3819" xr:uid="{00000000-0005-0000-0000-000020000000}"/>
    <cellStyle name="_RD1.- Gtos Personal- Transnexa  GE 30-06-2009 2 19" xfId="3820" xr:uid="{00000000-0005-0000-0000-000021000000}"/>
    <cellStyle name="_RD1.- Gtos Personal- Transnexa  GE 30-06-2009 2 2" xfId="3821" xr:uid="{00000000-0005-0000-0000-000022000000}"/>
    <cellStyle name="_RD1.- Gtos Personal- Transnexa  GE 30-06-2009 2 20" xfId="3822" xr:uid="{00000000-0005-0000-0000-000023000000}"/>
    <cellStyle name="_RD1.- Gtos Personal- Transnexa  GE 30-06-2009 2 21" xfId="3823" xr:uid="{00000000-0005-0000-0000-000024000000}"/>
    <cellStyle name="_RD1.- Gtos Personal- Transnexa  GE 30-06-2009 2 22" xfId="3824" xr:uid="{00000000-0005-0000-0000-000025000000}"/>
    <cellStyle name="_RD1.- Gtos Personal- Transnexa  GE 30-06-2009 2 23" xfId="3825" xr:uid="{00000000-0005-0000-0000-000026000000}"/>
    <cellStyle name="_RD1.- Gtos Personal- Transnexa  GE 30-06-2009 2 24" xfId="3826" xr:uid="{00000000-0005-0000-0000-000027000000}"/>
    <cellStyle name="_RD1.- Gtos Personal- Transnexa  GE 30-06-2009 2 3" xfId="3827" xr:uid="{00000000-0005-0000-0000-000028000000}"/>
    <cellStyle name="_RD1.- Gtos Personal- Transnexa  GE 30-06-2009 2 4" xfId="3828" xr:uid="{00000000-0005-0000-0000-000029000000}"/>
    <cellStyle name="_RD1.- Gtos Personal- Transnexa  GE 30-06-2009 2 5" xfId="3829" xr:uid="{00000000-0005-0000-0000-00002A000000}"/>
    <cellStyle name="_RD1.- Gtos Personal- Transnexa  GE 30-06-2009 2 6" xfId="3830" xr:uid="{00000000-0005-0000-0000-00002B000000}"/>
    <cellStyle name="_RD1.- Gtos Personal- Transnexa  GE 30-06-2009 2 7" xfId="3831" xr:uid="{00000000-0005-0000-0000-00002C000000}"/>
    <cellStyle name="_RD1.- Gtos Personal- Transnexa  GE 30-06-2009 2 8" xfId="3832" xr:uid="{00000000-0005-0000-0000-00002D000000}"/>
    <cellStyle name="_RD1.- Gtos Personal- Transnexa  GE 30-06-2009 2 9" xfId="3833" xr:uid="{00000000-0005-0000-0000-00002E000000}"/>
    <cellStyle name="_RD1.- Gtos Personal- Transnexa  GE 30-06-2009 20" xfId="3834" xr:uid="{00000000-0005-0000-0000-00002F000000}"/>
    <cellStyle name="_RD1.- Gtos Personal- Transnexa  GE 30-06-2009 21" xfId="3835" xr:uid="{00000000-0005-0000-0000-000030000000}"/>
    <cellStyle name="_RD1.- Gtos Personal- Transnexa  GE 30-06-2009 22" xfId="3836" xr:uid="{00000000-0005-0000-0000-000031000000}"/>
    <cellStyle name="_RD1.- Gtos Personal- Transnexa  GE 30-06-2009 23" xfId="3837" xr:uid="{00000000-0005-0000-0000-000032000000}"/>
    <cellStyle name="_RD1.- Gtos Personal- Transnexa  GE 30-06-2009 24" xfId="3838" xr:uid="{00000000-0005-0000-0000-000033000000}"/>
    <cellStyle name="_RD1.- Gtos Personal- Transnexa  GE 30-06-2009 25" xfId="3839" xr:uid="{00000000-0005-0000-0000-000034000000}"/>
    <cellStyle name="_RD1.- Gtos Personal- Transnexa  GE 30-06-2009 3" xfId="3840" xr:uid="{00000000-0005-0000-0000-000035000000}"/>
    <cellStyle name="_RD1.- Gtos Personal- Transnexa  GE 30-06-2009 4" xfId="3841" xr:uid="{00000000-0005-0000-0000-000036000000}"/>
    <cellStyle name="_RD1.- Gtos Personal- Transnexa  GE 30-06-2009 5" xfId="3842" xr:uid="{00000000-0005-0000-0000-000037000000}"/>
    <cellStyle name="_RD1.- Gtos Personal- Transnexa  GE 30-06-2009 6" xfId="3843" xr:uid="{00000000-0005-0000-0000-000038000000}"/>
    <cellStyle name="_RD1.- Gtos Personal- Transnexa  GE 30-06-2009 7" xfId="3844" xr:uid="{00000000-0005-0000-0000-000039000000}"/>
    <cellStyle name="_RD1.- Gtos Personal- Transnexa  GE 30-06-2009 8" xfId="3845" xr:uid="{00000000-0005-0000-0000-00003A000000}"/>
    <cellStyle name="_RD1.- Gtos Personal- Transnexa  GE 30-06-2009 9" xfId="3846" xr:uid="{00000000-0005-0000-0000-00003B000000}"/>
    <cellStyle name="_RR-Ingresos- Audioauto-GS -Ene- Oct 2008" xfId="3847" xr:uid="{00000000-0005-0000-0000-00003C000000}"/>
    <cellStyle name="_VV-5- Gastos diversos" xfId="3848" xr:uid="{00000000-0005-0000-0000-00003D000000}"/>
    <cellStyle name="=C:\WINDOWS\SYSTEM32\COMMAND.COM" xfId="3551" xr:uid="{00000000-0005-0000-0000-00003E000000}"/>
    <cellStyle name="=C:\WINNT\SYSTEM32\COMMAND.COM" xfId="3552" xr:uid="{00000000-0005-0000-0000-00003F000000}"/>
    <cellStyle name="=C:\WINNT\SYSTEM32\COMMAND.COM 2" xfId="3553" xr:uid="{00000000-0005-0000-0000-000040000000}"/>
    <cellStyle name="=C:\WINNT\SYSTEM32\COMMAND.COM 3" xfId="3849" xr:uid="{00000000-0005-0000-0000-000041000000}"/>
    <cellStyle name="=C:\WINNT\SYSTEM32\COMMAND.COM 4" xfId="3850" xr:uid="{00000000-0005-0000-0000-000042000000}"/>
    <cellStyle name="=C:\WINNT\SYSTEM32\COMMAND.COM 4 2" xfId="3851" xr:uid="{00000000-0005-0000-0000-000043000000}"/>
    <cellStyle name="=C:\WINNT\SYSTEM32\COMMAND.COM 4 3" xfId="3852" xr:uid="{00000000-0005-0000-0000-000044000000}"/>
    <cellStyle name="=C:\WINNT\SYSTEM32\COMMAND.COM 5" xfId="3853" xr:uid="{00000000-0005-0000-0000-000045000000}"/>
    <cellStyle name="=C:\WINNT\SYSTEM32\COMMAND.COM_Anexos 21 AUDITORIA K" xfId="3854" xr:uid="{00000000-0005-0000-0000-000046000000}"/>
    <cellStyle name="0,0_x000d__x000a_NA_x000d__x000a_" xfId="3855" xr:uid="{00000000-0005-0000-0000-000047000000}"/>
    <cellStyle name="0,0_x000d__x000a_NA_x000d__x000a_ 2" xfId="3856" xr:uid="{00000000-0005-0000-0000-000048000000}"/>
    <cellStyle name="14545" xfId="3857" xr:uid="{00000000-0005-0000-0000-000049000000}"/>
    <cellStyle name="20% - Accent1" xfId="3858" xr:uid="{00000000-0005-0000-0000-00004A000000}"/>
    <cellStyle name="20% - Accent1 10" xfId="3859" xr:uid="{00000000-0005-0000-0000-00004B000000}"/>
    <cellStyle name="20% - Accent1 10 2" xfId="3860" xr:uid="{00000000-0005-0000-0000-00004C000000}"/>
    <cellStyle name="20% - Accent1 10 2 2" xfId="3861" xr:uid="{00000000-0005-0000-0000-00004D000000}"/>
    <cellStyle name="20% - Accent1 10 3" xfId="3862" xr:uid="{00000000-0005-0000-0000-00004E000000}"/>
    <cellStyle name="20% - Accent1 11" xfId="3863" xr:uid="{00000000-0005-0000-0000-00004F000000}"/>
    <cellStyle name="20% - Accent1 11 2" xfId="3864" xr:uid="{00000000-0005-0000-0000-000050000000}"/>
    <cellStyle name="20% - Accent1 11 2 2" xfId="3865" xr:uid="{00000000-0005-0000-0000-000051000000}"/>
    <cellStyle name="20% - Accent1 11 3" xfId="3866" xr:uid="{00000000-0005-0000-0000-000052000000}"/>
    <cellStyle name="20% - Accent1 12" xfId="3867" xr:uid="{00000000-0005-0000-0000-000053000000}"/>
    <cellStyle name="20% - Accent1 12 2" xfId="3868" xr:uid="{00000000-0005-0000-0000-000054000000}"/>
    <cellStyle name="20% - Accent1 12 2 2" xfId="3869" xr:uid="{00000000-0005-0000-0000-000055000000}"/>
    <cellStyle name="20% - Accent1 12 3" xfId="3870" xr:uid="{00000000-0005-0000-0000-000056000000}"/>
    <cellStyle name="20% - Accent1 13" xfId="3871" xr:uid="{00000000-0005-0000-0000-000057000000}"/>
    <cellStyle name="20% - Accent1 13 2" xfId="3872" xr:uid="{00000000-0005-0000-0000-000058000000}"/>
    <cellStyle name="20% - Accent1 13 2 2" xfId="3873" xr:uid="{00000000-0005-0000-0000-000059000000}"/>
    <cellStyle name="20% - Accent1 13 3" xfId="3874" xr:uid="{00000000-0005-0000-0000-00005A000000}"/>
    <cellStyle name="20% - Accent1 14" xfId="3875" xr:uid="{00000000-0005-0000-0000-00005B000000}"/>
    <cellStyle name="20% - Accent1 14 2" xfId="3876" xr:uid="{00000000-0005-0000-0000-00005C000000}"/>
    <cellStyle name="20% - Accent1 2" xfId="5" xr:uid="{00000000-0005-0000-0000-00005D000000}"/>
    <cellStyle name="20% - Accent1 2 2" xfId="3877" xr:uid="{00000000-0005-0000-0000-00005E000000}"/>
    <cellStyle name="20% - Accent1 2 2 2" xfId="3878" xr:uid="{00000000-0005-0000-0000-00005F000000}"/>
    <cellStyle name="20% - Accent1 3" xfId="6" xr:uid="{00000000-0005-0000-0000-000060000000}"/>
    <cellStyle name="20% - Accent1 3 2" xfId="3879" xr:uid="{00000000-0005-0000-0000-000061000000}"/>
    <cellStyle name="20% - Accent1 3 2 2" xfId="3880" xr:uid="{00000000-0005-0000-0000-000062000000}"/>
    <cellStyle name="20% - Accent1 3 3" xfId="3881" xr:uid="{00000000-0005-0000-0000-000063000000}"/>
    <cellStyle name="20% - Accent1 4" xfId="3554" xr:uid="{00000000-0005-0000-0000-000064000000}"/>
    <cellStyle name="20% - Accent1 4 2" xfId="3882" xr:uid="{00000000-0005-0000-0000-000065000000}"/>
    <cellStyle name="20% - Accent1 4 2 2" xfId="3883" xr:uid="{00000000-0005-0000-0000-000066000000}"/>
    <cellStyle name="20% - Accent1 4 3" xfId="3884" xr:uid="{00000000-0005-0000-0000-000067000000}"/>
    <cellStyle name="20% - Accent1 5" xfId="3885" xr:uid="{00000000-0005-0000-0000-000068000000}"/>
    <cellStyle name="20% - Accent1 5 2" xfId="3886" xr:uid="{00000000-0005-0000-0000-000069000000}"/>
    <cellStyle name="20% - Accent1 5 2 2" xfId="3887" xr:uid="{00000000-0005-0000-0000-00006A000000}"/>
    <cellStyle name="20% - Accent1 5 3" xfId="3888" xr:uid="{00000000-0005-0000-0000-00006B000000}"/>
    <cellStyle name="20% - Accent1 6" xfId="3889" xr:uid="{00000000-0005-0000-0000-00006C000000}"/>
    <cellStyle name="20% - Accent1 6 2" xfId="3890" xr:uid="{00000000-0005-0000-0000-00006D000000}"/>
    <cellStyle name="20% - Accent1 6 2 2" xfId="3891" xr:uid="{00000000-0005-0000-0000-00006E000000}"/>
    <cellStyle name="20% - Accent1 6 3" xfId="3892" xr:uid="{00000000-0005-0000-0000-00006F000000}"/>
    <cellStyle name="20% - Accent1 7" xfId="3893" xr:uid="{00000000-0005-0000-0000-000070000000}"/>
    <cellStyle name="20% - Accent1 7 2" xfId="3894" xr:uid="{00000000-0005-0000-0000-000071000000}"/>
    <cellStyle name="20% - Accent1 7 2 2" xfId="3895" xr:uid="{00000000-0005-0000-0000-000072000000}"/>
    <cellStyle name="20% - Accent1 7 3" xfId="3896" xr:uid="{00000000-0005-0000-0000-000073000000}"/>
    <cellStyle name="20% - Accent1 8" xfId="3897" xr:uid="{00000000-0005-0000-0000-000074000000}"/>
    <cellStyle name="20% - Accent1 8 2" xfId="3898" xr:uid="{00000000-0005-0000-0000-000075000000}"/>
    <cellStyle name="20% - Accent1 8 2 2" xfId="3899" xr:uid="{00000000-0005-0000-0000-000076000000}"/>
    <cellStyle name="20% - Accent1 8 3" xfId="3900" xr:uid="{00000000-0005-0000-0000-000077000000}"/>
    <cellStyle name="20% - Accent1 9" xfId="3901" xr:uid="{00000000-0005-0000-0000-000078000000}"/>
    <cellStyle name="20% - Accent1 9 2" xfId="3902" xr:uid="{00000000-0005-0000-0000-000079000000}"/>
    <cellStyle name="20% - Accent1 9 2 2" xfId="3903" xr:uid="{00000000-0005-0000-0000-00007A000000}"/>
    <cellStyle name="20% - Accent1 9 3" xfId="3904" xr:uid="{00000000-0005-0000-0000-00007B000000}"/>
    <cellStyle name="20% - Accent2" xfId="3905" xr:uid="{00000000-0005-0000-0000-00007C000000}"/>
    <cellStyle name="20% - Accent2 10" xfId="3906" xr:uid="{00000000-0005-0000-0000-00007D000000}"/>
    <cellStyle name="20% - Accent2 10 2" xfId="3907" xr:uid="{00000000-0005-0000-0000-00007E000000}"/>
    <cellStyle name="20% - Accent2 10 2 2" xfId="3908" xr:uid="{00000000-0005-0000-0000-00007F000000}"/>
    <cellStyle name="20% - Accent2 10 3" xfId="3909" xr:uid="{00000000-0005-0000-0000-000080000000}"/>
    <cellStyle name="20% - Accent2 11" xfId="3910" xr:uid="{00000000-0005-0000-0000-000081000000}"/>
    <cellStyle name="20% - Accent2 11 2" xfId="3911" xr:uid="{00000000-0005-0000-0000-000082000000}"/>
    <cellStyle name="20% - Accent2 11 2 2" xfId="3912" xr:uid="{00000000-0005-0000-0000-000083000000}"/>
    <cellStyle name="20% - Accent2 11 3" xfId="3913" xr:uid="{00000000-0005-0000-0000-000084000000}"/>
    <cellStyle name="20% - Accent2 12" xfId="3914" xr:uid="{00000000-0005-0000-0000-000085000000}"/>
    <cellStyle name="20% - Accent2 12 2" xfId="3915" xr:uid="{00000000-0005-0000-0000-000086000000}"/>
    <cellStyle name="20% - Accent2 12 2 2" xfId="3916" xr:uid="{00000000-0005-0000-0000-000087000000}"/>
    <cellStyle name="20% - Accent2 12 3" xfId="3917" xr:uid="{00000000-0005-0000-0000-000088000000}"/>
    <cellStyle name="20% - Accent2 13" xfId="3918" xr:uid="{00000000-0005-0000-0000-000089000000}"/>
    <cellStyle name="20% - Accent2 13 2" xfId="3919" xr:uid="{00000000-0005-0000-0000-00008A000000}"/>
    <cellStyle name="20% - Accent2 13 2 2" xfId="3920" xr:uid="{00000000-0005-0000-0000-00008B000000}"/>
    <cellStyle name="20% - Accent2 13 3" xfId="3921" xr:uid="{00000000-0005-0000-0000-00008C000000}"/>
    <cellStyle name="20% - Accent2 14" xfId="3922" xr:uid="{00000000-0005-0000-0000-00008D000000}"/>
    <cellStyle name="20% - Accent2 14 2" xfId="3923" xr:uid="{00000000-0005-0000-0000-00008E000000}"/>
    <cellStyle name="20% - Accent2 2" xfId="7" xr:uid="{00000000-0005-0000-0000-00008F000000}"/>
    <cellStyle name="20% - Accent2 2 2" xfId="3924" xr:uid="{00000000-0005-0000-0000-000090000000}"/>
    <cellStyle name="20% - Accent2 2 2 2" xfId="3925" xr:uid="{00000000-0005-0000-0000-000091000000}"/>
    <cellStyle name="20% - Accent2 3" xfId="8" xr:uid="{00000000-0005-0000-0000-000092000000}"/>
    <cellStyle name="20% - Accent2 3 2" xfId="3926" xr:uid="{00000000-0005-0000-0000-000093000000}"/>
    <cellStyle name="20% - Accent2 3 2 2" xfId="3927" xr:uid="{00000000-0005-0000-0000-000094000000}"/>
    <cellStyle name="20% - Accent2 3 3" xfId="3928" xr:uid="{00000000-0005-0000-0000-000095000000}"/>
    <cellStyle name="20% - Accent2 4" xfId="3555" xr:uid="{00000000-0005-0000-0000-000096000000}"/>
    <cellStyle name="20% - Accent2 4 2" xfId="3929" xr:uid="{00000000-0005-0000-0000-000097000000}"/>
    <cellStyle name="20% - Accent2 4 2 2" xfId="3930" xr:uid="{00000000-0005-0000-0000-000098000000}"/>
    <cellStyle name="20% - Accent2 4 3" xfId="3931" xr:uid="{00000000-0005-0000-0000-000099000000}"/>
    <cellStyle name="20% - Accent2 5" xfId="3932" xr:uid="{00000000-0005-0000-0000-00009A000000}"/>
    <cellStyle name="20% - Accent2 5 2" xfId="3933" xr:uid="{00000000-0005-0000-0000-00009B000000}"/>
    <cellStyle name="20% - Accent2 5 2 2" xfId="3934" xr:uid="{00000000-0005-0000-0000-00009C000000}"/>
    <cellStyle name="20% - Accent2 5 3" xfId="3935" xr:uid="{00000000-0005-0000-0000-00009D000000}"/>
    <cellStyle name="20% - Accent2 6" xfId="3936" xr:uid="{00000000-0005-0000-0000-00009E000000}"/>
    <cellStyle name="20% - Accent2 6 2" xfId="3937" xr:uid="{00000000-0005-0000-0000-00009F000000}"/>
    <cellStyle name="20% - Accent2 6 2 2" xfId="3938" xr:uid="{00000000-0005-0000-0000-0000A0000000}"/>
    <cellStyle name="20% - Accent2 6 3" xfId="3939" xr:uid="{00000000-0005-0000-0000-0000A1000000}"/>
    <cellStyle name="20% - Accent2 7" xfId="3940" xr:uid="{00000000-0005-0000-0000-0000A2000000}"/>
    <cellStyle name="20% - Accent2 7 2" xfId="3941" xr:uid="{00000000-0005-0000-0000-0000A3000000}"/>
    <cellStyle name="20% - Accent2 7 2 2" xfId="3942" xr:uid="{00000000-0005-0000-0000-0000A4000000}"/>
    <cellStyle name="20% - Accent2 7 3" xfId="3943" xr:uid="{00000000-0005-0000-0000-0000A5000000}"/>
    <cellStyle name="20% - Accent2 8" xfId="3944" xr:uid="{00000000-0005-0000-0000-0000A6000000}"/>
    <cellStyle name="20% - Accent2 8 2" xfId="3945" xr:uid="{00000000-0005-0000-0000-0000A7000000}"/>
    <cellStyle name="20% - Accent2 8 2 2" xfId="3946" xr:uid="{00000000-0005-0000-0000-0000A8000000}"/>
    <cellStyle name="20% - Accent2 8 3" xfId="3947" xr:uid="{00000000-0005-0000-0000-0000A9000000}"/>
    <cellStyle name="20% - Accent2 9" xfId="3948" xr:uid="{00000000-0005-0000-0000-0000AA000000}"/>
    <cellStyle name="20% - Accent2 9 2" xfId="3949" xr:uid="{00000000-0005-0000-0000-0000AB000000}"/>
    <cellStyle name="20% - Accent2 9 2 2" xfId="3950" xr:uid="{00000000-0005-0000-0000-0000AC000000}"/>
    <cellStyle name="20% - Accent2 9 3" xfId="3951" xr:uid="{00000000-0005-0000-0000-0000AD000000}"/>
    <cellStyle name="20% - Accent3" xfId="3952" xr:uid="{00000000-0005-0000-0000-0000AE000000}"/>
    <cellStyle name="20% - Accent3 10" xfId="3953" xr:uid="{00000000-0005-0000-0000-0000AF000000}"/>
    <cellStyle name="20% - Accent3 10 2" xfId="3954" xr:uid="{00000000-0005-0000-0000-0000B0000000}"/>
    <cellStyle name="20% - Accent3 10 2 2" xfId="3955" xr:uid="{00000000-0005-0000-0000-0000B1000000}"/>
    <cellStyle name="20% - Accent3 10 3" xfId="3956" xr:uid="{00000000-0005-0000-0000-0000B2000000}"/>
    <cellStyle name="20% - Accent3 11" xfId="3957" xr:uid="{00000000-0005-0000-0000-0000B3000000}"/>
    <cellStyle name="20% - Accent3 11 2" xfId="3958" xr:uid="{00000000-0005-0000-0000-0000B4000000}"/>
    <cellStyle name="20% - Accent3 11 2 2" xfId="3959" xr:uid="{00000000-0005-0000-0000-0000B5000000}"/>
    <cellStyle name="20% - Accent3 11 3" xfId="3960" xr:uid="{00000000-0005-0000-0000-0000B6000000}"/>
    <cellStyle name="20% - Accent3 12" xfId="3961" xr:uid="{00000000-0005-0000-0000-0000B7000000}"/>
    <cellStyle name="20% - Accent3 12 2" xfId="3962" xr:uid="{00000000-0005-0000-0000-0000B8000000}"/>
    <cellStyle name="20% - Accent3 12 2 2" xfId="3963" xr:uid="{00000000-0005-0000-0000-0000B9000000}"/>
    <cellStyle name="20% - Accent3 12 3" xfId="3964" xr:uid="{00000000-0005-0000-0000-0000BA000000}"/>
    <cellStyle name="20% - Accent3 13" xfId="3965" xr:uid="{00000000-0005-0000-0000-0000BB000000}"/>
    <cellStyle name="20% - Accent3 13 2" xfId="3966" xr:uid="{00000000-0005-0000-0000-0000BC000000}"/>
    <cellStyle name="20% - Accent3 13 2 2" xfId="3967" xr:uid="{00000000-0005-0000-0000-0000BD000000}"/>
    <cellStyle name="20% - Accent3 13 3" xfId="3968" xr:uid="{00000000-0005-0000-0000-0000BE000000}"/>
    <cellStyle name="20% - Accent3 14" xfId="3969" xr:uid="{00000000-0005-0000-0000-0000BF000000}"/>
    <cellStyle name="20% - Accent3 14 2" xfId="3970" xr:uid="{00000000-0005-0000-0000-0000C0000000}"/>
    <cellStyle name="20% - Accent3 2" xfId="9" xr:uid="{00000000-0005-0000-0000-0000C1000000}"/>
    <cellStyle name="20% - Accent3 2 2" xfId="3971" xr:uid="{00000000-0005-0000-0000-0000C2000000}"/>
    <cellStyle name="20% - Accent3 2 2 2" xfId="3972" xr:uid="{00000000-0005-0000-0000-0000C3000000}"/>
    <cellStyle name="20% - Accent3 3" xfId="10" xr:uid="{00000000-0005-0000-0000-0000C4000000}"/>
    <cellStyle name="20% - Accent3 3 2" xfId="3973" xr:uid="{00000000-0005-0000-0000-0000C5000000}"/>
    <cellStyle name="20% - Accent3 3 2 2" xfId="3974" xr:uid="{00000000-0005-0000-0000-0000C6000000}"/>
    <cellStyle name="20% - Accent3 3 3" xfId="3975" xr:uid="{00000000-0005-0000-0000-0000C7000000}"/>
    <cellStyle name="20% - Accent3 4" xfId="3556" xr:uid="{00000000-0005-0000-0000-0000C8000000}"/>
    <cellStyle name="20% - Accent3 4 2" xfId="3976" xr:uid="{00000000-0005-0000-0000-0000C9000000}"/>
    <cellStyle name="20% - Accent3 4 2 2" xfId="3977" xr:uid="{00000000-0005-0000-0000-0000CA000000}"/>
    <cellStyle name="20% - Accent3 4 3" xfId="3978" xr:uid="{00000000-0005-0000-0000-0000CB000000}"/>
    <cellStyle name="20% - Accent3 5" xfId="3979" xr:uid="{00000000-0005-0000-0000-0000CC000000}"/>
    <cellStyle name="20% - Accent3 5 2" xfId="3980" xr:uid="{00000000-0005-0000-0000-0000CD000000}"/>
    <cellStyle name="20% - Accent3 5 2 2" xfId="3981" xr:uid="{00000000-0005-0000-0000-0000CE000000}"/>
    <cellStyle name="20% - Accent3 5 3" xfId="3982" xr:uid="{00000000-0005-0000-0000-0000CF000000}"/>
    <cellStyle name="20% - Accent3 6" xfId="3983" xr:uid="{00000000-0005-0000-0000-0000D0000000}"/>
    <cellStyle name="20% - Accent3 6 2" xfId="3984" xr:uid="{00000000-0005-0000-0000-0000D1000000}"/>
    <cellStyle name="20% - Accent3 6 2 2" xfId="3985" xr:uid="{00000000-0005-0000-0000-0000D2000000}"/>
    <cellStyle name="20% - Accent3 6 3" xfId="3986" xr:uid="{00000000-0005-0000-0000-0000D3000000}"/>
    <cellStyle name="20% - Accent3 7" xfId="3987" xr:uid="{00000000-0005-0000-0000-0000D4000000}"/>
    <cellStyle name="20% - Accent3 7 2" xfId="3988" xr:uid="{00000000-0005-0000-0000-0000D5000000}"/>
    <cellStyle name="20% - Accent3 7 2 2" xfId="3989" xr:uid="{00000000-0005-0000-0000-0000D6000000}"/>
    <cellStyle name="20% - Accent3 7 3" xfId="3990" xr:uid="{00000000-0005-0000-0000-0000D7000000}"/>
    <cellStyle name="20% - Accent3 8" xfId="3991" xr:uid="{00000000-0005-0000-0000-0000D8000000}"/>
    <cellStyle name="20% - Accent3 8 2" xfId="3992" xr:uid="{00000000-0005-0000-0000-0000D9000000}"/>
    <cellStyle name="20% - Accent3 8 2 2" xfId="3993" xr:uid="{00000000-0005-0000-0000-0000DA000000}"/>
    <cellStyle name="20% - Accent3 8 3" xfId="3994" xr:uid="{00000000-0005-0000-0000-0000DB000000}"/>
    <cellStyle name="20% - Accent3 9" xfId="3995" xr:uid="{00000000-0005-0000-0000-0000DC000000}"/>
    <cellStyle name="20% - Accent3 9 2" xfId="3996" xr:uid="{00000000-0005-0000-0000-0000DD000000}"/>
    <cellStyle name="20% - Accent3 9 2 2" xfId="3997" xr:uid="{00000000-0005-0000-0000-0000DE000000}"/>
    <cellStyle name="20% - Accent3 9 3" xfId="3998" xr:uid="{00000000-0005-0000-0000-0000DF000000}"/>
    <cellStyle name="20% - Accent4" xfId="3999" xr:uid="{00000000-0005-0000-0000-0000E0000000}"/>
    <cellStyle name="20% - Accent4 10" xfId="4000" xr:uid="{00000000-0005-0000-0000-0000E1000000}"/>
    <cellStyle name="20% - Accent4 10 2" xfId="4001" xr:uid="{00000000-0005-0000-0000-0000E2000000}"/>
    <cellStyle name="20% - Accent4 10 2 2" xfId="4002" xr:uid="{00000000-0005-0000-0000-0000E3000000}"/>
    <cellStyle name="20% - Accent4 10 3" xfId="4003" xr:uid="{00000000-0005-0000-0000-0000E4000000}"/>
    <cellStyle name="20% - Accent4 11" xfId="4004" xr:uid="{00000000-0005-0000-0000-0000E5000000}"/>
    <cellStyle name="20% - Accent4 11 2" xfId="4005" xr:uid="{00000000-0005-0000-0000-0000E6000000}"/>
    <cellStyle name="20% - Accent4 11 2 2" xfId="4006" xr:uid="{00000000-0005-0000-0000-0000E7000000}"/>
    <cellStyle name="20% - Accent4 11 3" xfId="4007" xr:uid="{00000000-0005-0000-0000-0000E8000000}"/>
    <cellStyle name="20% - Accent4 12" xfId="4008" xr:uid="{00000000-0005-0000-0000-0000E9000000}"/>
    <cellStyle name="20% - Accent4 12 2" xfId="4009" xr:uid="{00000000-0005-0000-0000-0000EA000000}"/>
    <cellStyle name="20% - Accent4 12 2 2" xfId="4010" xr:uid="{00000000-0005-0000-0000-0000EB000000}"/>
    <cellStyle name="20% - Accent4 12 3" xfId="4011" xr:uid="{00000000-0005-0000-0000-0000EC000000}"/>
    <cellStyle name="20% - Accent4 13" xfId="4012" xr:uid="{00000000-0005-0000-0000-0000ED000000}"/>
    <cellStyle name="20% - Accent4 13 2" xfId="4013" xr:uid="{00000000-0005-0000-0000-0000EE000000}"/>
    <cellStyle name="20% - Accent4 13 2 2" xfId="4014" xr:uid="{00000000-0005-0000-0000-0000EF000000}"/>
    <cellStyle name="20% - Accent4 13 3" xfId="4015" xr:uid="{00000000-0005-0000-0000-0000F0000000}"/>
    <cellStyle name="20% - Accent4 14" xfId="4016" xr:uid="{00000000-0005-0000-0000-0000F1000000}"/>
    <cellStyle name="20% - Accent4 14 2" xfId="4017" xr:uid="{00000000-0005-0000-0000-0000F2000000}"/>
    <cellStyle name="20% - Accent4 2" xfId="11" xr:uid="{00000000-0005-0000-0000-0000F3000000}"/>
    <cellStyle name="20% - Accent4 2 2" xfId="4018" xr:uid="{00000000-0005-0000-0000-0000F4000000}"/>
    <cellStyle name="20% - Accent4 2 2 2" xfId="4019" xr:uid="{00000000-0005-0000-0000-0000F5000000}"/>
    <cellStyle name="20% - Accent4 3" xfId="12" xr:uid="{00000000-0005-0000-0000-0000F6000000}"/>
    <cellStyle name="20% - Accent4 3 2" xfId="4020" xr:uid="{00000000-0005-0000-0000-0000F7000000}"/>
    <cellStyle name="20% - Accent4 3 2 2" xfId="4021" xr:uid="{00000000-0005-0000-0000-0000F8000000}"/>
    <cellStyle name="20% - Accent4 3 3" xfId="4022" xr:uid="{00000000-0005-0000-0000-0000F9000000}"/>
    <cellStyle name="20% - Accent4 4" xfId="3557" xr:uid="{00000000-0005-0000-0000-0000FA000000}"/>
    <cellStyle name="20% - Accent4 4 2" xfId="4023" xr:uid="{00000000-0005-0000-0000-0000FB000000}"/>
    <cellStyle name="20% - Accent4 4 2 2" xfId="4024" xr:uid="{00000000-0005-0000-0000-0000FC000000}"/>
    <cellStyle name="20% - Accent4 4 3" xfId="4025" xr:uid="{00000000-0005-0000-0000-0000FD000000}"/>
    <cellStyle name="20% - Accent4 5" xfId="4026" xr:uid="{00000000-0005-0000-0000-0000FE000000}"/>
    <cellStyle name="20% - Accent4 5 2" xfId="4027" xr:uid="{00000000-0005-0000-0000-0000FF000000}"/>
    <cellStyle name="20% - Accent4 5 2 2" xfId="4028" xr:uid="{00000000-0005-0000-0000-000000010000}"/>
    <cellStyle name="20% - Accent4 5 3" xfId="4029" xr:uid="{00000000-0005-0000-0000-000001010000}"/>
    <cellStyle name="20% - Accent4 6" xfId="4030" xr:uid="{00000000-0005-0000-0000-000002010000}"/>
    <cellStyle name="20% - Accent4 6 2" xfId="4031" xr:uid="{00000000-0005-0000-0000-000003010000}"/>
    <cellStyle name="20% - Accent4 6 2 2" xfId="4032" xr:uid="{00000000-0005-0000-0000-000004010000}"/>
    <cellStyle name="20% - Accent4 6 3" xfId="4033" xr:uid="{00000000-0005-0000-0000-000005010000}"/>
    <cellStyle name="20% - Accent4 7" xfId="4034" xr:uid="{00000000-0005-0000-0000-000006010000}"/>
    <cellStyle name="20% - Accent4 7 2" xfId="4035" xr:uid="{00000000-0005-0000-0000-000007010000}"/>
    <cellStyle name="20% - Accent4 7 2 2" xfId="4036" xr:uid="{00000000-0005-0000-0000-000008010000}"/>
    <cellStyle name="20% - Accent4 7 3" xfId="4037" xr:uid="{00000000-0005-0000-0000-000009010000}"/>
    <cellStyle name="20% - Accent4 8" xfId="4038" xr:uid="{00000000-0005-0000-0000-00000A010000}"/>
    <cellStyle name="20% - Accent4 8 2" xfId="4039" xr:uid="{00000000-0005-0000-0000-00000B010000}"/>
    <cellStyle name="20% - Accent4 8 2 2" xfId="4040" xr:uid="{00000000-0005-0000-0000-00000C010000}"/>
    <cellStyle name="20% - Accent4 8 3" xfId="4041" xr:uid="{00000000-0005-0000-0000-00000D010000}"/>
    <cellStyle name="20% - Accent4 9" xfId="4042" xr:uid="{00000000-0005-0000-0000-00000E010000}"/>
    <cellStyle name="20% - Accent4 9 2" xfId="4043" xr:uid="{00000000-0005-0000-0000-00000F010000}"/>
    <cellStyle name="20% - Accent4 9 2 2" xfId="4044" xr:uid="{00000000-0005-0000-0000-000010010000}"/>
    <cellStyle name="20% - Accent4 9 3" xfId="4045" xr:uid="{00000000-0005-0000-0000-000011010000}"/>
    <cellStyle name="20% - Accent5" xfId="4046" xr:uid="{00000000-0005-0000-0000-000012010000}"/>
    <cellStyle name="20% - Accent5 10" xfId="4047" xr:uid="{00000000-0005-0000-0000-000013010000}"/>
    <cellStyle name="20% - Accent5 10 2" xfId="4048" xr:uid="{00000000-0005-0000-0000-000014010000}"/>
    <cellStyle name="20% - Accent5 10 2 2" xfId="4049" xr:uid="{00000000-0005-0000-0000-000015010000}"/>
    <cellStyle name="20% - Accent5 10 3" xfId="4050" xr:uid="{00000000-0005-0000-0000-000016010000}"/>
    <cellStyle name="20% - Accent5 11" xfId="4051" xr:uid="{00000000-0005-0000-0000-000017010000}"/>
    <cellStyle name="20% - Accent5 11 2" xfId="4052" xr:uid="{00000000-0005-0000-0000-000018010000}"/>
    <cellStyle name="20% - Accent5 11 2 2" xfId="4053" xr:uid="{00000000-0005-0000-0000-000019010000}"/>
    <cellStyle name="20% - Accent5 11 3" xfId="4054" xr:uid="{00000000-0005-0000-0000-00001A010000}"/>
    <cellStyle name="20% - Accent5 12" xfId="4055" xr:uid="{00000000-0005-0000-0000-00001B010000}"/>
    <cellStyle name="20% - Accent5 12 2" xfId="4056" xr:uid="{00000000-0005-0000-0000-00001C010000}"/>
    <cellStyle name="20% - Accent5 12 2 2" xfId="4057" xr:uid="{00000000-0005-0000-0000-00001D010000}"/>
    <cellStyle name="20% - Accent5 12 3" xfId="4058" xr:uid="{00000000-0005-0000-0000-00001E010000}"/>
    <cellStyle name="20% - Accent5 13" xfId="4059" xr:uid="{00000000-0005-0000-0000-00001F010000}"/>
    <cellStyle name="20% - Accent5 13 2" xfId="4060" xr:uid="{00000000-0005-0000-0000-000020010000}"/>
    <cellStyle name="20% - Accent5 13 2 2" xfId="4061" xr:uid="{00000000-0005-0000-0000-000021010000}"/>
    <cellStyle name="20% - Accent5 13 3" xfId="4062" xr:uid="{00000000-0005-0000-0000-000022010000}"/>
    <cellStyle name="20% - Accent5 14" xfId="4063" xr:uid="{00000000-0005-0000-0000-000023010000}"/>
    <cellStyle name="20% - Accent5 14 2" xfId="4064" xr:uid="{00000000-0005-0000-0000-000024010000}"/>
    <cellStyle name="20% - Accent5 2" xfId="13" xr:uid="{00000000-0005-0000-0000-000025010000}"/>
    <cellStyle name="20% - Accent5 2 2" xfId="4065" xr:uid="{00000000-0005-0000-0000-000026010000}"/>
    <cellStyle name="20% - Accent5 2 2 2" xfId="4066" xr:uid="{00000000-0005-0000-0000-000027010000}"/>
    <cellStyle name="20% - Accent5 3" xfId="14" xr:uid="{00000000-0005-0000-0000-000028010000}"/>
    <cellStyle name="20% - Accent5 3 2" xfId="4067" xr:uid="{00000000-0005-0000-0000-000029010000}"/>
    <cellStyle name="20% - Accent5 3 2 2" xfId="4068" xr:uid="{00000000-0005-0000-0000-00002A010000}"/>
    <cellStyle name="20% - Accent5 3 3" xfId="4069" xr:uid="{00000000-0005-0000-0000-00002B010000}"/>
    <cellStyle name="20% - Accent5 4" xfId="3558" xr:uid="{00000000-0005-0000-0000-00002C010000}"/>
    <cellStyle name="20% - Accent5 4 2" xfId="4070" xr:uid="{00000000-0005-0000-0000-00002D010000}"/>
    <cellStyle name="20% - Accent5 4 2 2" xfId="4071" xr:uid="{00000000-0005-0000-0000-00002E010000}"/>
    <cellStyle name="20% - Accent5 4 3" xfId="4072" xr:uid="{00000000-0005-0000-0000-00002F010000}"/>
    <cellStyle name="20% - Accent5 5" xfId="4073" xr:uid="{00000000-0005-0000-0000-000030010000}"/>
    <cellStyle name="20% - Accent5 5 2" xfId="4074" xr:uid="{00000000-0005-0000-0000-000031010000}"/>
    <cellStyle name="20% - Accent5 5 2 2" xfId="4075" xr:uid="{00000000-0005-0000-0000-000032010000}"/>
    <cellStyle name="20% - Accent5 5 3" xfId="4076" xr:uid="{00000000-0005-0000-0000-000033010000}"/>
    <cellStyle name="20% - Accent5 6" xfId="4077" xr:uid="{00000000-0005-0000-0000-000034010000}"/>
    <cellStyle name="20% - Accent5 6 2" xfId="4078" xr:uid="{00000000-0005-0000-0000-000035010000}"/>
    <cellStyle name="20% - Accent5 6 2 2" xfId="4079" xr:uid="{00000000-0005-0000-0000-000036010000}"/>
    <cellStyle name="20% - Accent5 6 3" xfId="4080" xr:uid="{00000000-0005-0000-0000-000037010000}"/>
    <cellStyle name="20% - Accent5 7" xfId="4081" xr:uid="{00000000-0005-0000-0000-000038010000}"/>
    <cellStyle name="20% - Accent5 7 2" xfId="4082" xr:uid="{00000000-0005-0000-0000-000039010000}"/>
    <cellStyle name="20% - Accent5 7 2 2" xfId="4083" xr:uid="{00000000-0005-0000-0000-00003A010000}"/>
    <cellStyle name="20% - Accent5 7 3" xfId="4084" xr:uid="{00000000-0005-0000-0000-00003B010000}"/>
    <cellStyle name="20% - Accent5 8" xfId="4085" xr:uid="{00000000-0005-0000-0000-00003C010000}"/>
    <cellStyle name="20% - Accent5 8 2" xfId="4086" xr:uid="{00000000-0005-0000-0000-00003D010000}"/>
    <cellStyle name="20% - Accent5 8 2 2" xfId="4087" xr:uid="{00000000-0005-0000-0000-00003E010000}"/>
    <cellStyle name="20% - Accent5 8 3" xfId="4088" xr:uid="{00000000-0005-0000-0000-00003F010000}"/>
    <cellStyle name="20% - Accent5 9" xfId="4089" xr:uid="{00000000-0005-0000-0000-000040010000}"/>
    <cellStyle name="20% - Accent5 9 2" xfId="4090" xr:uid="{00000000-0005-0000-0000-000041010000}"/>
    <cellStyle name="20% - Accent5 9 2 2" xfId="4091" xr:uid="{00000000-0005-0000-0000-000042010000}"/>
    <cellStyle name="20% - Accent5 9 3" xfId="4092" xr:uid="{00000000-0005-0000-0000-000043010000}"/>
    <cellStyle name="20% - Accent6" xfId="4093" xr:uid="{00000000-0005-0000-0000-000044010000}"/>
    <cellStyle name="20% - Accent6 10" xfId="4094" xr:uid="{00000000-0005-0000-0000-000045010000}"/>
    <cellStyle name="20% - Accent6 10 2" xfId="4095" xr:uid="{00000000-0005-0000-0000-000046010000}"/>
    <cellStyle name="20% - Accent6 10 2 2" xfId="4096" xr:uid="{00000000-0005-0000-0000-000047010000}"/>
    <cellStyle name="20% - Accent6 10 3" xfId="4097" xr:uid="{00000000-0005-0000-0000-000048010000}"/>
    <cellStyle name="20% - Accent6 11" xfId="4098" xr:uid="{00000000-0005-0000-0000-000049010000}"/>
    <cellStyle name="20% - Accent6 11 2" xfId="4099" xr:uid="{00000000-0005-0000-0000-00004A010000}"/>
    <cellStyle name="20% - Accent6 11 2 2" xfId="4100" xr:uid="{00000000-0005-0000-0000-00004B010000}"/>
    <cellStyle name="20% - Accent6 11 3" xfId="4101" xr:uid="{00000000-0005-0000-0000-00004C010000}"/>
    <cellStyle name="20% - Accent6 12" xfId="4102" xr:uid="{00000000-0005-0000-0000-00004D010000}"/>
    <cellStyle name="20% - Accent6 12 2" xfId="4103" xr:uid="{00000000-0005-0000-0000-00004E010000}"/>
    <cellStyle name="20% - Accent6 12 2 2" xfId="4104" xr:uid="{00000000-0005-0000-0000-00004F010000}"/>
    <cellStyle name="20% - Accent6 12 3" xfId="4105" xr:uid="{00000000-0005-0000-0000-000050010000}"/>
    <cellStyle name="20% - Accent6 13" xfId="4106" xr:uid="{00000000-0005-0000-0000-000051010000}"/>
    <cellStyle name="20% - Accent6 13 2" xfId="4107" xr:uid="{00000000-0005-0000-0000-000052010000}"/>
    <cellStyle name="20% - Accent6 13 2 2" xfId="4108" xr:uid="{00000000-0005-0000-0000-000053010000}"/>
    <cellStyle name="20% - Accent6 13 3" xfId="4109" xr:uid="{00000000-0005-0000-0000-000054010000}"/>
    <cellStyle name="20% - Accent6 14" xfId="4110" xr:uid="{00000000-0005-0000-0000-000055010000}"/>
    <cellStyle name="20% - Accent6 14 2" xfId="4111" xr:uid="{00000000-0005-0000-0000-000056010000}"/>
    <cellStyle name="20% - Accent6 2" xfId="15" xr:uid="{00000000-0005-0000-0000-000057010000}"/>
    <cellStyle name="20% - Accent6 2 2" xfId="4112" xr:uid="{00000000-0005-0000-0000-000058010000}"/>
    <cellStyle name="20% - Accent6 2 2 2" xfId="4113" xr:uid="{00000000-0005-0000-0000-000059010000}"/>
    <cellStyle name="20% - Accent6 3" xfId="16" xr:uid="{00000000-0005-0000-0000-00005A010000}"/>
    <cellStyle name="20% - Accent6 3 2" xfId="4114" xr:uid="{00000000-0005-0000-0000-00005B010000}"/>
    <cellStyle name="20% - Accent6 3 2 2" xfId="4115" xr:uid="{00000000-0005-0000-0000-00005C010000}"/>
    <cellStyle name="20% - Accent6 3 3" xfId="4116" xr:uid="{00000000-0005-0000-0000-00005D010000}"/>
    <cellStyle name="20% - Accent6 4" xfId="3559" xr:uid="{00000000-0005-0000-0000-00005E010000}"/>
    <cellStyle name="20% - Accent6 4 2" xfId="4117" xr:uid="{00000000-0005-0000-0000-00005F010000}"/>
    <cellStyle name="20% - Accent6 4 2 2" xfId="4118" xr:uid="{00000000-0005-0000-0000-000060010000}"/>
    <cellStyle name="20% - Accent6 4 3" xfId="4119" xr:uid="{00000000-0005-0000-0000-000061010000}"/>
    <cellStyle name="20% - Accent6 5" xfId="4120" xr:uid="{00000000-0005-0000-0000-000062010000}"/>
    <cellStyle name="20% - Accent6 5 2" xfId="4121" xr:uid="{00000000-0005-0000-0000-000063010000}"/>
    <cellStyle name="20% - Accent6 5 2 2" xfId="4122" xr:uid="{00000000-0005-0000-0000-000064010000}"/>
    <cellStyle name="20% - Accent6 5 3" xfId="4123" xr:uid="{00000000-0005-0000-0000-000065010000}"/>
    <cellStyle name="20% - Accent6 6" xfId="4124" xr:uid="{00000000-0005-0000-0000-000066010000}"/>
    <cellStyle name="20% - Accent6 6 2" xfId="4125" xr:uid="{00000000-0005-0000-0000-000067010000}"/>
    <cellStyle name="20% - Accent6 6 2 2" xfId="4126" xr:uid="{00000000-0005-0000-0000-000068010000}"/>
    <cellStyle name="20% - Accent6 6 3" xfId="4127" xr:uid="{00000000-0005-0000-0000-000069010000}"/>
    <cellStyle name="20% - Accent6 7" xfId="4128" xr:uid="{00000000-0005-0000-0000-00006A010000}"/>
    <cellStyle name="20% - Accent6 7 2" xfId="4129" xr:uid="{00000000-0005-0000-0000-00006B010000}"/>
    <cellStyle name="20% - Accent6 7 2 2" xfId="4130" xr:uid="{00000000-0005-0000-0000-00006C010000}"/>
    <cellStyle name="20% - Accent6 7 3" xfId="4131" xr:uid="{00000000-0005-0000-0000-00006D010000}"/>
    <cellStyle name="20% - Accent6 8" xfId="4132" xr:uid="{00000000-0005-0000-0000-00006E010000}"/>
    <cellStyle name="20% - Accent6 8 2" xfId="4133" xr:uid="{00000000-0005-0000-0000-00006F010000}"/>
    <cellStyle name="20% - Accent6 8 2 2" xfId="4134" xr:uid="{00000000-0005-0000-0000-000070010000}"/>
    <cellStyle name="20% - Accent6 8 3" xfId="4135" xr:uid="{00000000-0005-0000-0000-000071010000}"/>
    <cellStyle name="20% - Accent6 9" xfId="4136" xr:uid="{00000000-0005-0000-0000-000072010000}"/>
    <cellStyle name="20% - Accent6 9 2" xfId="4137" xr:uid="{00000000-0005-0000-0000-000073010000}"/>
    <cellStyle name="20% - Accent6 9 2 2" xfId="4138" xr:uid="{00000000-0005-0000-0000-000074010000}"/>
    <cellStyle name="20% - Accent6 9 3" xfId="4139" xr:uid="{00000000-0005-0000-0000-000075010000}"/>
    <cellStyle name="20% - Énfasis1" xfId="17" xr:uid="{00000000-0005-0000-0000-000076010000}"/>
    <cellStyle name="20% - Énfasis1 10" xfId="18" xr:uid="{00000000-0005-0000-0000-000077010000}"/>
    <cellStyle name="20% - Énfasis1 10 2" xfId="15307" xr:uid="{00000000-0005-0000-0000-000078010000}"/>
    <cellStyle name="20% - Énfasis1 10 2 2" xfId="16482" xr:uid="{00000000-0005-0000-0000-000079010000}"/>
    <cellStyle name="20% - Énfasis1 10 2 2 2" xfId="18830" xr:uid="{00000000-0005-0000-0000-00007A010000}"/>
    <cellStyle name="20% - Énfasis1 10 2 2 2 2" xfId="31741" xr:uid="{00000000-0005-0000-0000-00007B010000}"/>
    <cellStyle name="20% - Énfasis1 10 2 2 3" xfId="22351" xr:uid="{00000000-0005-0000-0000-00007C010000}"/>
    <cellStyle name="20% - Énfasis1 10 2 2 3 2" xfId="35262" xr:uid="{00000000-0005-0000-0000-00007D010000}"/>
    <cellStyle name="20% - Énfasis1 10 2 2 4" xfId="25872" xr:uid="{00000000-0005-0000-0000-00007E010000}"/>
    <cellStyle name="20% - Énfasis1 10 2 2 4 2" xfId="38783" xr:uid="{00000000-0005-0000-0000-00007F010000}"/>
    <cellStyle name="20% - Énfasis1 10 2 2 5" xfId="29393" xr:uid="{00000000-0005-0000-0000-000080010000}"/>
    <cellStyle name="20% - Énfasis1 10 2 3" xfId="20003" xr:uid="{00000000-0005-0000-0000-000081010000}"/>
    <cellStyle name="20% - Énfasis1 10 2 3 2" xfId="23524" xr:uid="{00000000-0005-0000-0000-000082010000}"/>
    <cellStyle name="20% - Énfasis1 10 2 3 2 2" xfId="36435" xr:uid="{00000000-0005-0000-0000-000083010000}"/>
    <cellStyle name="20% - Énfasis1 10 2 3 3" xfId="27045" xr:uid="{00000000-0005-0000-0000-000084010000}"/>
    <cellStyle name="20% - Énfasis1 10 2 3 3 2" xfId="39956" xr:uid="{00000000-0005-0000-0000-000085010000}"/>
    <cellStyle name="20% - Énfasis1 10 2 3 4" xfId="32914" xr:uid="{00000000-0005-0000-0000-000086010000}"/>
    <cellStyle name="20% - Énfasis1 10 2 4" xfId="17655" xr:uid="{00000000-0005-0000-0000-000087010000}"/>
    <cellStyle name="20% - Énfasis1 10 2 4 2" xfId="30566" xr:uid="{00000000-0005-0000-0000-000088010000}"/>
    <cellStyle name="20% - Énfasis1 10 2 5" xfId="21176" xr:uid="{00000000-0005-0000-0000-000089010000}"/>
    <cellStyle name="20% - Énfasis1 10 2 5 2" xfId="34087" xr:uid="{00000000-0005-0000-0000-00008A010000}"/>
    <cellStyle name="20% - Énfasis1 10 2 6" xfId="24697" xr:uid="{00000000-0005-0000-0000-00008B010000}"/>
    <cellStyle name="20% - Énfasis1 10 2 6 2" xfId="37608" xr:uid="{00000000-0005-0000-0000-00008C010000}"/>
    <cellStyle name="20% - Énfasis1 10 2 7" xfId="28218" xr:uid="{00000000-0005-0000-0000-00008D010000}"/>
    <cellStyle name="20% - Énfasis1 10 3" xfId="15983" xr:uid="{00000000-0005-0000-0000-00008E010000}"/>
    <cellStyle name="20% - Énfasis1 10 3 2" xfId="18331" xr:uid="{00000000-0005-0000-0000-00008F010000}"/>
    <cellStyle name="20% - Énfasis1 10 3 2 2" xfId="31242" xr:uid="{00000000-0005-0000-0000-000090010000}"/>
    <cellStyle name="20% - Énfasis1 10 3 3" xfId="21852" xr:uid="{00000000-0005-0000-0000-000091010000}"/>
    <cellStyle name="20% - Énfasis1 10 3 3 2" xfId="34763" xr:uid="{00000000-0005-0000-0000-000092010000}"/>
    <cellStyle name="20% - Énfasis1 10 3 4" xfId="25373" xr:uid="{00000000-0005-0000-0000-000093010000}"/>
    <cellStyle name="20% - Énfasis1 10 3 4 2" xfId="38284" xr:uid="{00000000-0005-0000-0000-000094010000}"/>
    <cellStyle name="20% - Énfasis1 10 3 5" xfId="28894" xr:uid="{00000000-0005-0000-0000-000095010000}"/>
    <cellStyle name="20% - Énfasis1 10 4" xfId="19504" xr:uid="{00000000-0005-0000-0000-000096010000}"/>
    <cellStyle name="20% - Énfasis1 10 4 2" xfId="23025" xr:uid="{00000000-0005-0000-0000-000097010000}"/>
    <cellStyle name="20% - Énfasis1 10 4 2 2" xfId="35936" xr:uid="{00000000-0005-0000-0000-000098010000}"/>
    <cellStyle name="20% - Énfasis1 10 4 3" xfId="26546" xr:uid="{00000000-0005-0000-0000-000099010000}"/>
    <cellStyle name="20% - Énfasis1 10 4 3 2" xfId="39457" xr:uid="{00000000-0005-0000-0000-00009A010000}"/>
    <cellStyle name="20% - Énfasis1 10 4 4" xfId="32415" xr:uid="{00000000-0005-0000-0000-00009B010000}"/>
    <cellStyle name="20% - Énfasis1 10 5" xfId="17156" xr:uid="{00000000-0005-0000-0000-00009C010000}"/>
    <cellStyle name="20% - Énfasis1 10 5 2" xfId="30067" xr:uid="{00000000-0005-0000-0000-00009D010000}"/>
    <cellStyle name="20% - Énfasis1 10 6" xfId="20677" xr:uid="{00000000-0005-0000-0000-00009E010000}"/>
    <cellStyle name="20% - Énfasis1 10 6 2" xfId="33588" xr:uid="{00000000-0005-0000-0000-00009F010000}"/>
    <cellStyle name="20% - Énfasis1 10 7" xfId="24198" xr:uid="{00000000-0005-0000-0000-0000A0010000}"/>
    <cellStyle name="20% - Énfasis1 10 7 2" xfId="37109" xr:uid="{00000000-0005-0000-0000-0000A1010000}"/>
    <cellStyle name="20% - Énfasis1 10 8" xfId="27719" xr:uid="{00000000-0005-0000-0000-0000A2010000}"/>
    <cellStyle name="20% - Énfasis1 10 9" xfId="14808" xr:uid="{00000000-0005-0000-0000-0000A3010000}"/>
    <cellStyle name="20% - Énfasis1 11" xfId="19" xr:uid="{00000000-0005-0000-0000-0000A4010000}"/>
    <cellStyle name="20% - Énfasis1 11 2" xfId="16644" xr:uid="{00000000-0005-0000-0000-0000A5010000}"/>
    <cellStyle name="20% - Énfasis1 11 2 2" xfId="18992" xr:uid="{00000000-0005-0000-0000-0000A6010000}"/>
    <cellStyle name="20% - Énfasis1 11 2 2 2" xfId="31903" xr:uid="{00000000-0005-0000-0000-0000A7010000}"/>
    <cellStyle name="20% - Énfasis1 11 2 3" xfId="22513" xr:uid="{00000000-0005-0000-0000-0000A8010000}"/>
    <cellStyle name="20% - Énfasis1 11 2 3 2" xfId="35424" xr:uid="{00000000-0005-0000-0000-0000A9010000}"/>
    <cellStyle name="20% - Énfasis1 11 2 4" xfId="26034" xr:uid="{00000000-0005-0000-0000-0000AA010000}"/>
    <cellStyle name="20% - Énfasis1 11 2 4 2" xfId="38945" xr:uid="{00000000-0005-0000-0000-0000AB010000}"/>
    <cellStyle name="20% - Énfasis1 11 2 5" xfId="29555" xr:uid="{00000000-0005-0000-0000-0000AC010000}"/>
    <cellStyle name="20% - Énfasis1 11 3" xfId="20165" xr:uid="{00000000-0005-0000-0000-0000AD010000}"/>
    <cellStyle name="20% - Énfasis1 11 3 2" xfId="23686" xr:uid="{00000000-0005-0000-0000-0000AE010000}"/>
    <cellStyle name="20% - Énfasis1 11 3 2 2" xfId="36597" xr:uid="{00000000-0005-0000-0000-0000AF010000}"/>
    <cellStyle name="20% - Énfasis1 11 3 3" xfId="27207" xr:uid="{00000000-0005-0000-0000-0000B0010000}"/>
    <cellStyle name="20% - Énfasis1 11 3 3 2" xfId="40118" xr:uid="{00000000-0005-0000-0000-0000B1010000}"/>
    <cellStyle name="20% - Énfasis1 11 3 4" xfId="33076" xr:uid="{00000000-0005-0000-0000-0000B2010000}"/>
    <cellStyle name="20% - Énfasis1 11 4" xfId="17817" xr:uid="{00000000-0005-0000-0000-0000B3010000}"/>
    <cellStyle name="20% - Énfasis1 11 4 2" xfId="30728" xr:uid="{00000000-0005-0000-0000-0000B4010000}"/>
    <cellStyle name="20% - Énfasis1 11 5" xfId="21338" xr:uid="{00000000-0005-0000-0000-0000B5010000}"/>
    <cellStyle name="20% - Énfasis1 11 5 2" xfId="34249" xr:uid="{00000000-0005-0000-0000-0000B6010000}"/>
    <cellStyle name="20% - Énfasis1 11 6" xfId="24859" xr:uid="{00000000-0005-0000-0000-0000B7010000}"/>
    <cellStyle name="20% - Énfasis1 11 6 2" xfId="37770" xr:uid="{00000000-0005-0000-0000-0000B8010000}"/>
    <cellStyle name="20% - Énfasis1 11 7" xfId="28380" xr:uid="{00000000-0005-0000-0000-0000B9010000}"/>
    <cellStyle name="20% - Énfasis1 11 8" xfId="15469" xr:uid="{00000000-0005-0000-0000-0000BA010000}"/>
    <cellStyle name="20% - Énfasis1 12" xfId="20" xr:uid="{00000000-0005-0000-0000-0000BB010000}"/>
    <cellStyle name="20% - Énfasis1 12 2" xfId="21" xr:uid="{00000000-0005-0000-0000-0000BC010000}"/>
    <cellStyle name="20% - Énfasis1 12 2 2" xfId="19153" xr:uid="{00000000-0005-0000-0000-0000BD010000}"/>
    <cellStyle name="20% - Énfasis1 12 2 2 2" xfId="32064" xr:uid="{00000000-0005-0000-0000-0000BE010000}"/>
    <cellStyle name="20% - Énfasis1 12 2 3" xfId="22674" xr:uid="{00000000-0005-0000-0000-0000BF010000}"/>
    <cellStyle name="20% - Énfasis1 12 2 3 2" xfId="35585" xr:uid="{00000000-0005-0000-0000-0000C0010000}"/>
    <cellStyle name="20% - Énfasis1 12 2 4" xfId="26195" xr:uid="{00000000-0005-0000-0000-0000C1010000}"/>
    <cellStyle name="20% - Énfasis1 12 2 4 2" xfId="39106" xr:uid="{00000000-0005-0000-0000-0000C2010000}"/>
    <cellStyle name="20% - Énfasis1 12 2 5" xfId="29716" xr:uid="{00000000-0005-0000-0000-0000C3010000}"/>
    <cellStyle name="20% - Énfasis1 12 2 6" xfId="16805" xr:uid="{00000000-0005-0000-0000-0000C4010000}"/>
    <cellStyle name="20% - Énfasis1 12 3" xfId="22" xr:uid="{00000000-0005-0000-0000-0000C5010000}"/>
    <cellStyle name="20% - Énfasis1 12 3 2" xfId="23847" xr:uid="{00000000-0005-0000-0000-0000C6010000}"/>
    <cellStyle name="20% - Énfasis1 12 3 2 2" xfId="36758" xr:uid="{00000000-0005-0000-0000-0000C7010000}"/>
    <cellStyle name="20% - Énfasis1 12 3 3" xfId="27368" xr:uid="{00000000-0005-0000-0000-0000C8010000}"/>
    <cellStyle name="20% - Énfasis1 12 3 3 2" xfId="40279" xr:uid="{00000000-0005-0000-0000-0000C9010000}"/>
    <cellStyle name="20% - Énfasis1 12 3 4" xfId="33237" xr:uid="{00000000-0005-0000-0000-0000CA010000}"/>
    <cellStyle name="20% - Énfasis1 12 3 5" xfId="20326" xr:uid="{00000000-0005-0000-0000-0000CB010000}"/>
    <cellStyle name="20% - Énfasis1 12 4" xfId="23" xr:uid="{00000000-0005-0000-0000-0000CC010000}"/>
    <cellStyle name="20% - Énfasis1 12 4 2" xfId="30889" xr:uid="{00000000-0005-0000-0000-0000CD010000}"/>
    <cellStyle name="20% - Énfasis1 12 4 3" xfId="17978" xr:uid="{00000000-0005-0000-0000-0000CE010000}"/>
    <cellStyle name="20% - Énfasis1 12 5" xfId="24" xr:uid="{00000000-0005-0000-0000-0000CF010000}"/>
    <cellStyle name="20% - Énfasis1 12 5 2" xfId="34410" xr:uid="{00000000-0005-0000-0000-0000D0010000}"/>
    <cellStyle name="20% - Énfasis1 12 5 3" xfId="21499" xr:uid="{00000000-0005-0000-0000-0000D1010000}"/>
    <cellStyle name="20% - Énfasis1 12 6" xfId="25020" xr:uid="{00000000-0005-0000-0000-0000D2010000}"/>
    <cellStyle name="20% - Énfasis1 12 6 2" xfId="37931" xr:uid="{00000000-0005-0000-0000-0000D3010000}"/>
    <cellStyle name="20% - Énfasis1 12 7" xfId="28541" xr:uid="{00000000-0005-0000-0000-0000D4010000}"/>
    <cellStyle name="20% - Énfasis1 12 8" xfId="15630" xr:uid="{00000000-0005-0000-0000-0000D5010000}"/>
    <cellStyle name="20% - Énfasis1 13" xfId="25" xr:uid="{00000000-0005-0000-0000-0000D6010000}"/>
    <cellStyle name="20% - Énfasis1 13 2" xfId="26" xr:uid="{00000000-0005-0000-0000-0000D7010000}"/>
    <cellStyle name="20% - Énfasis1 13 2 2" xfId="18493" xr:uid="{00000000-0005-0000-0000-0000D8010000}"/>
    <cellStyle name="20% - Énfasis1 13 2 2 2" xfId="31404" xr:uid="{00000000-0005-0000-0000-0000D9010000}"/>
    <cellStyle name="20% - Énfasis1 13 2 3" xfId="22014" xr:uid="{00000000-0005-0000-0000-0000DA010000}"/>
    <cellStyle name="20% - Énfasis1 13 2 3 2" xfId="34925" xr:uid="{00000000-0005-0000-0000-0000DB010000}"/>
    <cellStyle name="20% - Énfasis1 13 2 4" xfId="25535" xr:uid="{00000000-0005-0000-0000-0000DC010000}"/>
    <cellStyle name="20% - Énfasis1 13 2 4 2" xfId="38446" xr:uid="{00000000-0005-0000-0000-0000DD010000}"/>
    <cellStyle name="20% - Énfasis1 13 2 5" xfId="29056" xr:uid="{00000000-0005-0000-0000-0000DE010000}"/>
    <cellStyle name="20% - Énfasis1 13 2 6" xfId="16145" xr:uid="{00000000-0005-0000-0000-0000DF010000}"/>
    <cellStyle name="20% - Énfasis1 13 3" xfId="27" xr:uid="{00000000-0005-0000-0000-0000E0010000}"/>
    <cellStyle name="20% - Énfasis1 13 3 2" xfId="23187" xr:uid="{00000000-0005-0000-0000-0000E1010000}"/>
    <cellStyle name="20% - Énfasis1 13 3 2 2" xfId="36098" xr:uid="{00000000-0005-0000-0000-0000E2010000}"/>
    <cellStyle name="20% - Énfasis1 13 3 3" xfId="26708" xr:uid="{00000000-0005-0000-0000-0000E3010000}"/>
    <cellStyle name="20% - Énfasis1 13 3 3 2" xfId="39619" xr:uid="{00000000-0005-0000-0000-0000E4010000}"/>
    <cellStyle name="20% - Énfasis1 13 3 4" xfId="32577" xr:uid="{00000000-0005-0000-0000-0000E5010000}"/>
    <cellStyle name="20% - Énfasis1 13 3 5" xfId="19666" xr:uid="{00000000-0005-0000-0000-0000E6010000}"/>
    <cellStyle name="20% - Énfasis1 13 4" xfId="28" xr:uid="{00000000-0005-0000-0000-0000E7010000}"/>
    <cellStyle name="20% - Énfasis1 13 4 2" xfId="30229" xr:uid="{00000000-0005-0000-0000-0000E8010000}"/>
    <cellStyle name="20% - Énfasis1 13 4 3" xfId="17318" xr:uid="{00000000-0005-0000-0000-0000E9010000}"/>
    <cellStyle name="20% - Énfasis1 13 5" xfId="29" xr:uid="{00000000-0005-0000-0000-0000EA010000}"/>
    <cellStyle name="20% - Énfasis1 13 5 2" xfId="33750" xr:uid="{00000000-0005-0000-0000-0000EB010000}"/>
    <cellStyle name="20% - Énfasis1 13 5 3" xfId="20839" xr:uid="{00000000-0005-0000-0000-0000EC010000}"/>
    <cellStyle name="20% - Énfasis1 13 6" xfId="24360" xr:uid="{00000000-0005-0000-0000-0000ED010000}"/>
    <cellStyle name="20% - Énfasis1 13 6 2" xfId="37271" xr:uid="{00000000-0005-0000-0000-0000EE010000}"/>
    <cellStyle name="20% - Énfasis1 13 7" xfId="27881" xr:uid="{00000000-0005-0000-0000-0000EF010000}"/>
    <cellStyle name="20% - Énfasis1 13 8" xfId="14970" xr:uid="{00000000-0005-0000-0000-0000F0010000}"/>
    <cellStyle name="20% - Énfasis1 14" xfId="30" xr:uid="{00000000-0005-0000-0000-0000F1010000}"/>
    <cellStyle name="20% - Énfasis1 14 2" xfId="31" xr:uid="{00000000-0005-0000-0000-0000F2010000}"/>
    <cellStyle name="20% - Énfasis1 14 2 2" xfId="30905" xr:uid="{00000000-0005-0000-0000-0000F3010000}"/>
    <cellStyle name="20% - Énfasis1 14 2 3" xfId="17994" xr:uid="{00000000-0005-0000-0000-0000F4010000}"/>
    <cellStyle name="20% - Énfasis1 14 3" xfId="32" xr:uid="{00000000-0005-0000-0000-0000F5010000}"/>
    <cellStyle name="20% - Énfasis1 14 3 2" xfId="34426" xr:uid="{00000000-0005-0000-0000-0000F6010000}"/>
    <cellStyle name="20% - Énfasis1 14 3 3" xfId="21515" xr:uid="{00000000-0005-0000-0000-0000F7010000}"/>
    <cellStyle name="20% - Énfasis1 14 4" xfId="33" xr:uid="{00000000-0005-0000-0000-0000F8010000}"/>
    <cellStyle name="20% - Énfasis1 14 4 2" xfId="37947" xr:uid="{00000000-0005-0000-0000-0000F9010000}"/>
    <cellStyle name="20% - Énfasis1 14 4 3" xfId="25036" xr:uid="{00000000-0005-0000-0000-0000FA010000}"/>
    <cellStyle name="20% - Énfasis1 14 5" xfId="28557" xr:uid="{00000000-0005-0000-0000-0000FB010000}"/>
    <cellStyle name="20% - Énfasis1 14 6" xfId="15646" xr:uid="{00000000-0005-0000-0000-0000FC010000}"/>
    <cellStyle name="20% - Énfasis1 15" xfId="34" xr:uid="{00000000-0005-0000-0000-0000FD010000}"/>
    <cellStyle name="20% - Énfasis1 15 2" xfId="35" xr:uid="{00000000-0005-0000-0000-0000FE010000}"/>
    <cellStyle name="20% - Énfasis1 15 2 2" xfId="35599" xr:uid="{00000000-0005-0000-0000-0000FF010000}"/>
    <cellStyle name="20% - Énfasis1 15 2 3" xfId="22688" xr:uid="{00000000-0005-0000-0000-000000020000}"/>
    <cellStyle name="20% - Énfasis1 15 3" xfId="36" xr:uid="{00000000-0005-0000-0000-000001020000}"/>
    <cellStyle name="20% - Énfasis1 15 3 2" xfId="39120" xr:uid="{00000000-0005-0000-0000-000002020000}"/>
    <cellStyle name="20% - Énfasis1 15 3 3" xfId="26209" xr:uid="{00000000-0005-0000-0000-000003020000}"/>
    <cellStyle name="20% - Énfasis1 15 4" xfId="37" xr:uid="{00000000-0005-0000-0000-000004020000}"/>
    <cellStyle name="20% - Énfasis1 15 4 2" xfId="32078" xr:uid="{00000000-0005-0000-0000-000005020000}"/>
    <cellStyle name="20% - Énfasis1 15 5" xfId="19167" xr:uid="{00000000-0005-0000-0000-000006020000}"/>
    <cellStyle name="20% - Énfasis1 16" xfId="38" xr:uid="{00000000-0005-0000-0000-000007020000}"/>
    <cellStyle name="20% - Énfasis1 16 2" xfId="39" xr:uid="{00000000-0005-0000-0000-000008020000}"/>
    <cellStyle name="20% - Énfasis1 16 2 2" xfId="29730" xr:uid="{00000000-0005-0000-0000-000009020000}"/>
    <cellStyle name="20% - Énfasis1 16 3" xfId="40" xr:uid="{00000000-0005-0000-0000-00000A020000}"/>
    <cellStyle name="20% - Énfasis1 16 4" xfId="41" xr:uid="{00000000-0005-0000-0000-00000B020000}"/>
    <cellStyle name="20% - Énfasis1 16 5" xfId="16819" xr:uid="{00000000-0005-0000-0000-00000C020000}"/>
    <cellStyle name="20% - Énfasis1 17" xfId="42" xr:uid="{00000000-0005-0000-0000-00000D020000}"/>
    <cellStyle name="20% - Énfasis1 17 2" xfId="43" xr:uid="{00000000-0005-0000-0000-00000E020000}"/>
    <cellStyle name="20% - Énfasis1 17 2 2" xfId="33251" xr:uid="{00000000-0005-0000-0000-00000F020000}"/>
    <cellStyle name="20% - Énfasis1 17 3" xfId="44" xr:uid="{00000000-0005-0000-0000-000010020000}"/>
    <cellStyle name="20% - Énfasis1 17 4" xfId="45" xr:uid="{00000000-0005-0000-0000-000011020000}"/>
    <cellStyle name="20% - Énfasis1 17 5" xfId="20340" xr:uid="{00000000-0005-0000-0000-000012020000}"/>
    <cellStyle name="20% - Énfasis1 18" xfId="46" xr:uid="{00000000-0005-0000-0000-000013020000}"/>
    <cellStyle name="20% - Énfasis1 18 2" xfId="47" xr:uid="{00000000-0005-0000-0000-000014020000}"/>
    <cellStyle name="20% - Énfasis1 18 2 2" xfId="36772" xr:uid="{00000000-0005-0000-0000-000015020000}"/>
    <cellStyle name="20% - Énfasis1 18 3" xfId="48" xr:uid="{00000000-0005-0000-0000-000016020000}"/>
    <cellStyle name="20% - Énfasis1 18 4" xfId="49" xr:uid="{00000000-0005-0000-0000-000017020000}"/>
    <cellStyle name="20% - Énfasis1 18 5" xfId="23861" xr:uid="{00000000-0005-0000-0000-000018020000}"/>
    <cellStyle name="20% - Énfasis1 19" xfId="50" xr:uid="{00000000-0005-0000-0000-000019020000}"/>
    <cellStyle name="20% - Énfasis1 19 2" xfId="51" xr:uid="{00000000-0005-0000-0000-00001A020000}"/>
    <cellStyle name="20% - Énfasis1 19 3" xfId="52" xr:uid="{00000000-0005-0000-0000-00001B020000}"/>
    <cellStyle name="20% - Énfasis1 19 4" xfId="53" xr:uid="{00000000-0005-0000-0000-00001C020000}"/>
    <cellStyle name="20% - Énfasis1 19 5" xfId="27382" xr:uid="{00000000-0005-0000-0000-00001D020000}"/>
    <cellStyle name="20% - Énfasis1 2" xfId="54" xr:uid="{00000000-0005-0000-0000-00001E020000}"/>
    <cellStyle name="20% - Énfasis1 2 10" xfId="4140" xr:uid="{00000000-0005-0000-0000-00001F020000}"/>
    <cellStyle name="20% - Énfasis1 2 10 2" xfId="29745" xr:uid="{00000000-0005-0000-0000-000020020000}"/>
    <cellStyle name="20% - Énfasis1 2 10 3" xfId="16834" xr:uid="{00000000-0005-0000-0000-000021020000}"/>
    <cellStyle name="20% - Énfasis1 2 11" xfId="4141" xr:uid="{00000000-0005-0000-0000-000022020000}"/>
    <cellStyle name="20% - Énfasis1 2 11 2" xfId="33266" xr:uid="{00000000-0005-0000-0000-000023020000}"/>
    <cellStyle name="20% - Énfasis1 2 11 3" xfId="20355" xr:uid="{00000000-0005-0000-0000-000024020000}"/>
    <cellStyle name="20% - Énfasis1 2 12" xfId="4142" xr:uid="{00000000-0005-0000-0000-000025020000}"/>
    <cellStyle name="20% - Énfasis1 2 12 2" xfId="36787" xr:uid="{00000000-0005-0000-0000-000026020000}"/>
    <cellStyle name="20% - Énfasis1 2 12 3" xfId="23876" xr:uid="{00000000-0005-0000-0000-000027020000}"/>
    <cellStyle name="20% - Énfasis1 2 13" xfId="4143" xr:uid="{00000000-0005-0000-0000-000028020000}"/>
    <cellStyle name="20% - Énfasis1 2 13 2" xfId="27397" xr:uid="{00000000-0005-0000-0000-000029020000}"/>
    <cellStyle name="20% - Énfasis1 2 14" xfId="4144" xr:uid="{00000000-0005-0000-0000-00002A020000}"/>
    <cellStyle name="20% - Énfasis1 2 15" xfId="4145" xr:uid="{00000000-0005-0000-0000-00002B020000}"/>
    <cellStyle name="20% - Énfasis1 2 16" xfId="4146" xr:uid="{00000000-0005-0000-0000-00002C020000}"/>
    <cellStyle name="20% - Énfasis1 2 17" xfId="4147" xr:uid="{00000000-0005-0000-0000-00002D020000}"/>
    <cellStyle name="20% - Énfasis1 2 18" xfId="4148" xr:uid="{00000000-0005-0000-0000-00002E020000}"/>
    <cellStyle name="20% - Énfasis1 2 19" xfId="4149" xr:uid="{00000000-0005-0000-0000-00002F020000}"/>
    <cellStyle name="20% - Énfasis1 2 2" xfId="55" xr:uid="{00000000-0005-0000-0000-000030020000}"/>
    <cellStyle name="20% - Énfasis1 2 2 10" xfId="4150" xr:uid="{00000000-0005-0000-0000-000031020000}"/>
    <cellStyle name="20% - Énfasis1 2 2 10 2" xfId="4151" xr:uid="{00000000-0005-0000-0000-000032020000}"/>
    <cellStyle name="20% - Énfasis1 2 2 10 2 2" xfId="4152" xr:uid="{00000000-0005-0000-0000-000033020000}"/>
    <cellStyle name="20% - Énfasis1 2 2 10 2 3" xfId="36843" xr:uid="{00000000-0005-0000-0000-000034020000}"/>
    <cellStyle name="20% - Énfasis1 2 2 10 3" xfId="4153" xr:uid="{00000000-0005-0000-0000-000035020000}"/>
    <cellStyle name="20% - Énfasis1 2 2 10 4" xfId="23932" xr:uid="{00000000-0005-0000-0000-000036020000}"/>
    <cellStyle name="20% - Énfasis1 2 2 11" xfId="4154" xr:uid="{00000000-0005-0000-0000-000037020000}"/>
    <cellStyle name="20% - Énfasis1 2 2 11 2" xfId="4155" xr:uid="{00000000-0005-0000-0000-000038020000}"/>
    <cellStyle name="20% - Énfasis1 2 2 11 2 2" xfId="4156" xr:uid="{00000000-0005-0000-0000-000039020000}"/>
    <cellStyle name="20% - Énfasis1 2 2 11 3" xfId="4157" xr:uid="{00000000-0005-0000-0000-00003A020000}"/>
    <cellStyle name="20% - Énfasis1 2 2 11 4" xfId="27453" xr:uid="{00000000-0005-0000-0000-00003B020000}"/>
    <cellStyle name="20% - Énfasis1 2 2 12" xfId="4158" xr:uid="{00000000-0005-0000-0000-00003C020000}"/>
    <cellStyle name="20% - Énfasis1 2 2 12 2" xfId="4159" xr:uid="{00000000-0005-0000-0000-00003D020000}"/>
    <cellStyle name="20% - Énfasis1 2 2 12 2 2" xfId="4160" xr:uid="{00000000-0005-0000-0000-00003E020000}"/>
    <cellStyle name="20% - Énfasis1 2 2 12 3" xfId="4161" xr:uid="{00000000-0005-0000-0000-00003F020000}"/>
    <cellStyle name="20% - Énfasis1 2 2 13" xfId="4162" xr:uid="{00000000-0005-0000-0000-000040020000}"/>
    <cellStyle name="20% - Énfasis1 2 2 13 2" xfId="4163" xr:uid="{00000000-0005-0000-0000-000041020000}"/>
    <cellStyle name="20% - Énfasis1 2 2 13 2 2" xfId="4164" xr:uid="{00000000-0005-0000-0000-000042020000}"/>
    <cellStyle name="20% - Énfasis1 2 2 13 3" xfId="4165" xr:uid="{00000000-0005-0000-0000-000043020000}"/>
    <cellStyle name="20% - Énfasis1 2 2 14" xfId="4166" xr:uid="{00000000-0005-0000-0000-000044020000}"/>
    <cellStyle name="20% - Énfasis1 2 2 14 2" xfId="4167" xr:uid="{00000000-0005-0000-0000-000045020000}"/>
    <cellStyle name="20% - Énfasis1 2 2 14 2 2" xfId="4168" xr:uid="{00000000-0005-0000-0000-000046020000}"/>
    <cellStyle name="20% - Énfasis1 2 2 14 3" xfId="4169" xr:uid="{00000000-0005-0000-0000-000047020000}"/>
    <cellStyle name="20% - Énfasis1 2 2 15" xfId="4170" xr:uid="{00000000-0005-0000-0000-000048020000}"/>
    <cellStyle name="20% - Énfasis1 2 2 15 2" xfId="4171" xr:uid="{00000000-0005-0000-0000-000049020000}"/>
    <cellStyle name="20% - Énfasis1 2 2 15 2 2" xfId="4172" xr:uid="{00000000-0005-0000-0000-00004A020000}"/>
    <cellStyle name="20% - Énfasis1 2 2 15 3" xfId="4173" xr:uid="{00000000-0005-0000-0000-00004B020000}"/>
    <cellStyle name="20% - Énfasis1 2 2 16" xfId="4174" xr:uid="{00000000-0005-0000-0000-00004C020000}"/>
    <cellStyle name="20% - Énfasis1 2 2 16 2" xfId="4175" xr:uid="{00000000-0005-0000-0000-00004D020000}"/>
    <cellStyle name="20% - Énfasis1 2 2 16 2 2" xfId="4176" xr:uid="{00000000-0005-0000-0000-00004E020000}"/>
    <cellStyle name="20% - Énfasis1 2 2 16 3" xfId="4177" xr:uid="{00000000-0005-0000-0000-00004F020000}"/>
    <cellStyle name="20% - Énfasis1 2 2 17" xfId="4178" xr:uid="{00000000-0005-0000-0000-000050020000}"/>
    <cellStyle name="20% - Énfasis1 2 2 17 2" xfId="4179" xr:uid="{00000000-0005-0000-0000-000051020000}"/>
    <cellStyle name="20% - Énfasis1 2 2 17 2 2" xfId="4180" xr:uid="{00000000-0005-0000-0000-000052020000}"/>
    <cellStyle name="20% - Énfasis1 2 2 17 3" xfId="4181" xr:uid="{00000000-0005-0000-0000-000053020000}"/>
    <cellStyle name="20% - Énfasis1 2 2 18" xfId="4182" xr:uid="{00000000-0005-0000-0000-000054020000}"/>
    <cellStyle name="20% - Énfasis1 2 2 18 2" xfId="4183" xr:uid="{00000000-0005-0000-0000-000055020000}"/>
    <cellStyle name="20% - Énfasis1 2 2 18 2 2" xfId="4184" xr:uid="{00000000-0005-0000-0000-000056020000}"/>
    <cellStyle name="20% - Énfasis1 2 2 18 3" xfId="4185" xr:uid="{00000000-0005-0000-0000-000057020000}"/>
    <cellStyle name="20% - Énfasis1 2 2 19" xfId="4186" xr:uid="{00000000-0005-0000-0000-000058020000}"/>
    <cellStyle name="20% - Énfasis1 2 2 19 2" xfId="4187" xr:uid="{00000000-0005-0000-0000-000059020000}"/>
    <cellStyle name="20% - Énfasis1 2 2 19 2 2" xfId="4188" xr:uid="{00000000-0005-0000-0000-00005A020000}"/>
    <cellStyle name="20% - Énfasis1 2 2 19 3" xfId="4189" xr:uid="{00000000-0005-0000-0000-00005B020000}"/>
    <cellStyle name="20% - Énfasis1 2 2 2" xfId="4190" xr:uid="{00000000-0005-0000-0000-00005C020000}"/>
    <cellStyle name="20% - Énfasis1 2 2 2 2" xfId="4191" xr:uid="{00000000-0005-0000-0000-00005D020000}"/>
    <cellStyle name="20% - Énfasis1 2 2 2 2 2" xfId="4192" xr:uid="{00000000-0005-0000-0000-00005E020000}"/>
    <cellStyle name="20% - Énfasis1 2 2 2 2 2 2" xfId="4193" xr:uid="{00000000-0005-0000-0000-00005F020000}"/>
    <cellStyle name="20% - Énfasis1 2 2 2 2 2 2 2" xfId="4194" xr:uid="{00000000-0005-0000-0000-000060020000}"/>
    <cellStyle name="20% - Énfasis1 2 2 2 2 2 2 2 2" xfId="31650" xr:uid="{00000000-0005-0000-0000-000061020000}"/>
    <cellStyle name="20% - Énfasis1 2 2 2 2 2 2 3" xfId="18739" xr:uid="{00000000-0005-0000-0000-000062020000}"/>
    <cellStyle name="20% - Énfasis1 2 2 2 2 2 3" xfId="4195" xr:uid="{00000000-0005-0000-0000-000063020000}"/>
    <cellStyle name="20% - Énfasis1 2 2 2 2 2 3 2" xfId="35171" xr:uid="{00000000-0005-0000-0000-000064020000}"/>
    <cellStyle name="20% - Énfasis1 2 2 2 2 2 3 3" xfId="22260" xr:uid="{00000000-0005-0000-0000-000065020000}"/>
    <cellStyle name="20% - Énfasis1 2 2 2 2 2 4" xfId="25781" xr:uid="{00000000-0005-0000-0000-000066020000}"/>
    <cellStyle name="20% - Énfasis1 2 2 2 2 2 4 2" xfId="38692" xr:uid="{00000000-0005-0000-0000-000067020000}"/>
    <cellStyle name="20% - Énfasis1 2 2 2 2 2 5" xfId="29302" xr:uid="{00000000-0005-0000-0000-000068020000}"/>
    <cellStyle name="20% - Énfasis1 2 2 2 2 2 6" xfId="16391" xr:uid="{00000000-0005-0000-0000-000069020000}"/>
    <cellStyle name="20% - Énfasis1 2 2 2 2 3" xfId="4196" xr:uid="{00000000-0005-0000-0000-00006A020000}"/>
    <cellStyle name="20% - Énfasis1 2 2 2 2 3 2" xfId="4197" xr:uid="{00000000-0005-0000-0000-00006B020000}"/>
    <cellStyle name="20% - Énfasis1 2 2 2 2 3 2 2" xfId="4198" xr:uid="{00000000-0005-0000-0000-00006C020000}"/>
    <cellStyle name="20% - Énfasis1 2 2 2 2 3 2 2 2" xfId="36344" xr:uid="{00000000-0005-0000-0000-00006D020000}"/>
    <cellStyle name="20% - Énfasis1 2 2 2 2 3 2 3" xfId="23433" xr:uid="{00000000-0005-0000-0000-00006E020000}"/>
    <cellStyle name="20% - Énfasis1 2 2 2 2 3 3" xfId="4199" xr:uid="{00000000-0005-0000-0000-00006F020000}"/>
    <cellStyle name="20% - Énfasis1 2 2 2 2 3 3 2" xfId="39865" xr:uid="{00000000-0005-0000-0000-000070020000}"/>
    <cellStyle name="20% - Énfasis1 2 2 2 2 3 3 3" xfId="26954" xr:uid="{00000000-0005-0000-0000-000071020000}"/>
    <cellStyle name="20% - Énfasis1 2 2 2 2 3 4" xfId="32823" xr:uid="{00000000-0005-0000-0000-000072020000}"/>
    <cellStyle name="20% - Énfasis1 2 2 2 2 3 5" xfId="19912" xr:uid="{00000000-0005-0000-0000-000073020000}"/>
    <cellStyle name="20% - Énfasis1 2 2 2 2 4" xfId="17564" xr:uid="{00000000-0005-0000-0000-000074020000}"/>
    <cellStyle name="20% - Énfasis1 2 2 2 2 4 2" xfId="30475" xr:uid="{00000000-0005-0000-0000-000075020000}"/>
    <cellStyle name="20% - Énfasis1 2 2 2 2 5" xfId="21085" xr:uid="{00000000-0005-0000-0000-000076020000}"/>
    <cellStyle name="20% - Énfasis1 2 2 2 2 5 2" xfId="33996" xr:uid="{00000000-0005-0000-0000-000077020000}"/>
    <cellStyle name="20% - Énfasis1 2 2 2 2 6" xfId="24606" xr:uid="{00000000-0005-0000-0000-000078020000}"/>
    <cellStyle name="20% - Énfasis1 2 2 2 2 6 2" xfId="37517" xr:uid="{00000000-0005-0000-0000-000079020000}"/>
    <cellStyle name="20% - Énfasis1 2 2 2 2 7" xfId="28127" xr:uid="{00000000-0005-0000-0000-00007A020000}"/>
    <cellStyle name="20% - Énfasis1 2 2 2 2 8" xfId="15216" xr:uid="{00000000-0005-0000-0000-00007B020000}"/>
    <cellStyle name="20% - Énfasis1 2 2 2 3" xfId="4200" xr:uid="{00000000-0005-0000-0000-00007C020000}"/>
    <cellStyle name="20% - Énfasis1 2 2 2 3 2" xfId="18240" xr:uid="{00000000-0005-0000-0000-00007D020000}"/>
    <cellStyle name="20% - Énfasis1 2 2 2 3 2 2" xfId="31151" xr:uid="{00000000-0005-0000-0000-00007E020000}"/>
    <cellStyle name="20% - Énfasis1 2 2 2 3 3" xfId="21761" xr:uid="{00000000-0005-0000-0000-00007F020000}"/>
    <cellStyle name="20% - Énfasis1 2 2 2 3 3 2" xfId="34672" xr:uid="{00000000-0005-0000-0000-000080020000}"/>
    <cellStyle name="20% - Énfasis1 2 2 2 3 4" xfId="25282" xr:uid="{00000000-0005-0000-0000-000081020000}"/>
    <cellStyle name="20% - Énfasis1 2 2 2 3 4 2" xfId="38193" xr:uid="{00000000-0005-0000-0000-000082020000}"/>
    <cellStyle name="20% - Énfasis1 2 2 2 3 5" xfId="28803" xr:uid="{00000000-0005-0000-0000-000083020000}"/>
    <cellStyle name="20% - Énfasis1 2 2 2 3 6" xfId="15892" xr:uid="{00000000-0005-0000-0000-000084020000}"/>
    <cellStyle name="20% - Énfasis1 2 2 2 4" xfId="4201" xr:uid="{00000000-0005-0000-0000-000085020000}"/>
    <cellStyle name="20% - Énfasis1 2 2 2 4 2" xfId="4202" xr:uid="{00000000-0005-0000-0000-000086020000}"/>
    <cellStyle name="20% - Énfasis1 2 2 2 4 2 2" xfId="35845" xr:uid="{00000000-0005-0000-0000-000087020000}"/>
    <cellStyle name="20% - Énfasis1 2 2 2 4 2 3" xfId="22934" xr:uid="{00000000-0005-0000-0000-000088020000}"/>
    <cellStyle name="20% - Énfasis1 2 2 2 4 3" xfId="26455" xr:uid="{00000000-0005-0000-0000-000089020000}"/>
    <cellStyle name="20% - Énfasis1 2 2 2 4 3 2" xfId="39366" xr:uid="{00000000-0005-0000-0000-00008A020000}"/>
    <cellStyle name="20% - Énfasis1 2 2 2 4 4" xfId="32324" xr:uid="{00000000-0005-0000-0000-00008B020000}"/>
    <cellStyle name="20% - Énfasis1 2 2 2 4 5" xfId="19413" xr:uid="{00000000-0005-0000-0000-00008C020000}"/>
    <cellStyle name="20% - Énfasis1 2 2 2 5" xfId="4203" xr:uid="{00000000-0005-0000-0000-00008D020000}"/>
    <cellStyle name="20% - Énfasis1 2 2 2 5 2" xfId="29976" xr:uid="{00000000-0005-0000-0000-00008E020000}"/>
    <cellStyle name="20% - Énfasis1 2 2 2 5 3" xfId="17065" xr:uid="{00000000-0005-0000-0000-00008F020000}"/>
    <cellStyle name="20% - Énfasis1 2 2 2 6" xfId="20586" xr:uid="{00000000-0005-0000-0000-000090020000}"/>
    <cellStyle name="20% - Énfasis1 2 2 2 6 2" xfId="33497" xr:uid="{00000000-0005-0000-0000-000091020000}"/>
    <cellStyle name="20% - Énfasis1 2 2 2 7" xfId="24107" xr:uid="{00000000-0005-0000-0000-000092020000}"/>
    <cellStyle name="20% - Énfasis1 2 2 2 7 2" xfId="37018" xr:uid="{00000000-0005-0000-0000-000093020000}"/>
    <cellStyle name="20% - Énfasis1 2 2 2 8" xfId="27628" xr:uid="{00000000-0005-0000-0000-000094020000}"/>
    <cellStyle name="20% - Énfasis1 2 2 2 9" xfId="14716" xr:uid="{00000000-0005-0000-0000-000095020000}"/>
    <cellStyle name="20% - Énfasis1 2 2 20" xfId="4204" xr:uid="{00000000-0005-0000-0000-000096020000}"/>
    <cellStyle name="20% - Énfasis1 2 2 20 2" xfId="4205" xr:uid="{00000000-0005-0000-0000-000097020000}"/>
    <cellStyle name="20% - Énfasis1 2 2 20 2 2" xfId="4206" xr:uid="{00000000-0005-0000-0000-000098020000}"/>
    <cellStyle name="20% - Énfasis1 2 2 20 3" xfId="4207" xr:uid="{00000000-0005-0000-0000-000099020000}"/>
    <cellStyle name="20% - Énfasis1 2 2 21" xfId="4208" xr:uid="{00000000-0005-0000-0000-00009A020000}"/>
    <cellStyle name="20% - Énfasis1 2 2 21 2" xfId="4209" xr:uid="{00000000-0005-0000-0000-00009B020000}"/>
    <cellStyle name="20% - Énfasis1 2 2 21 2 2" xfId="4210" xr:uid="{00000000-0005-0000-0000-00009C020000}"/>
    <cellStyle name="20% - Énfasis1 2 2 21 3" xfId="4211" xr:uid="{00000000-0005-0000-0000-00009D020000}"/>
    <cellStyle name="20% - Énfasis1 2 2 22" xfId="4212" xr:uid="{00000000-0005-0000-0000-00009E020000}"/>
    <cellStyle name="20% - Énfasis1 2 2 22 2" xfId="4213" xr:uid="{00000000-0005-0000-0000-00009F020000}"/>
    <cellStyle name="20% - Énfasis1 2 2 22 2 2" xfId="4214" xr:uid="{00000000-0005-0000-0000-0000A0020000}"/>
    <cellStyle name="20% - Énfasis1 2 2 22 3" xfId="4215" xr:uid="{00000000-0005-0000-0000-0000A1020000}"/>
    <cellStyle name="20% - Énfasis1 2 2 23" xfId="4216" xr:uid="{00000000-0005-0000-0000-0000A2020000}"/>
    <cellStyle name="20% - Énfasis1 2 2 23 2" xfId="4217" xr:uid="{00000000-0005-0000-0000-0000A3020000}"/>
    <cellStyle name="20% - Énfasis1 2 2 23 2 2" xfId="4218" xr:uid="{00000000-0005-0000-0000-0000A4020000}"/>
    <cellStyle name="20% - Énfasis1 2 2 23 3" xfId="4219" xr:uid="{00000000-0005-0000-0000-0000A5020000}"/>
    <cellStyle name="20% - Énfasis1 2 2 24" xfId="4220" xr:uid="{00000000-0005-0000-0000-0000A6020000}"/>
    <cellStyle name="20% - Énfasis1 2 2 24 2" xfId="4221" xr:uid="{00000000-0005-0000-0000-0000A7020000}"/>
    <cellStyle name="20% - Énfasis1 2 2 24 2 2" xfId="4222" xr:uid="{00000000-0005-0000-0000-0000A8020000}"/>
    <cellStyle name="20% - Énfasis1 2 2 24 3" xfId="4223" xr:uid="{00000000-0005-0000-0000-0000A9020000}"/>
    <cellStyle name="20% - Énfasis1 2 2 25" xfId="14538" xr:uid="{00000000-0005-0000-0000-0000AA020000}"/>
    <cellStyle name="20% - Énfasis1 2 2 3" xfId="4224" xr:uid="{00000000-0005-0000-0000-0000AB020000}"/>
    <cellStyle name="20% - Énfasis1 2 2 3 2" xfId="4225" xr:uid="{00000000-0005-0000-0000-0000AC020000}"/>
    <cellStyle name="20% - Énfasis1 2 2 3 2 2" xfId="4226" xr:uid="{00000000-0005-0000-0000-0000AD020000}"/>
    <cellStyle name="20% - Énfasis1 2 2 3 2 2 2" xfId="18901" xr:uid="{00000000-0005-0000-0000-0000AE020000}"/>
    <cellStyle name="20% - Énfasis1 2 2 3 2 2 2 2" xfId="31812" xr:uid="{00000000-0005-0000-0000-0000AF020000}"/>
    <cellStyle name="20% - Énfasis1 2 2 3 2 2 3" xfId="22422" xr:uid="{00000000-0005-0000-0000-0000B0020000}"/>
    <cellStyle name="20% - Énfasis1 2 2 3 2 2 3 2" xfId="35333" xr:uid="{00000000-0005-0000-0000-0000B1020000}"/>
    <cellStyle name="20% - Énfasis1 2 2 3 2 2 4" xfId="25943" xr:uid="{00000000-0005-0000-0000-0000B2020000}"/>
    <cellStyle name="20% - Énfasis1 2 2 3 2 2 4 2" xfId="38854" xr:uid="{00000000-0005-0000-0000-0000B3020000}"/>
    <cellStyle name="20% - Énfasis1 2 2 3 2 2 5" xfId="29464" xr:uid="{00000000-0005-0000-0000-0000B4020000}"/>
    <cellStyle name="20% - Énfasis1 2 2 3 2 2 6" xfId="16553" xr:uid="{00000000-0005-0000-0000-0000B5020000}"/>
    <cellStyle name="20% - Énfasis1 2 2 3 2 3" xfId="20074" xr:uid="{00000000-0005-0000-0000-0000B6020000}"/>
    <cellStyle name="20% - Énfasis1 2 2 3 2 3 2" xfId="23595" xr:uid="{00000000-0005-0000-0000-0000B7020000}"/>
    <cellStyle name="20% - Énfasis1 2 2 3 2 3 2 2" xfId="36506" xr:uid="{00000000-0005-0000-0000-0000B8020000}"/>
    <cellStyle name="20% - Énfasis1 2 2 3 2 3 3" xfId="27116" xr:uid="{00000000-0005-0000-0000-0000B9020000}"/>
    <cellStyle name="20% - Énfasis1 2 2 3 2 3 3 2" xfId="40027" xr:uid="{00000000-0005-0000-0000-0000BA020000}"/>
    <cellStyle name="20% - Énfasis1 2 2 3 2 3 4" xfId="32985" xr:uid="{00000000-0005-0000-0000-0000BB020000}"/>
    <cellStyle name="20% - Énfasis1 2 2 3 2 4" xfId="17726" xr:uid="{00000000-0005-0000-0000-0000BC020000}"/>
    <cellStyle name="20% - Énfasis1 2 2 3 2 4 2" xfId="30637" xr:uid="{00000000-0005-0000-0000-0000BD020000}"/>
    <cellStyle name="20% - Énfasis1 2 2 3 2 5" xfId="21247" xr:uid="{00000000-0005-0000-0000-0000BE020000}"/>
    <cellStyle name="20% - Énfasis1 2 2 3 2 5 2" xfId="34158" xr:uid="{00000000-0005-0000-0000-0000BF020000}"/>
    <cellStyle name="20% - Énfasis1 2 2 3 2 6" xfId="24768" xr:uid="{00000000-0005-0000-0000-0000C0020000}"/>
    <cellStyle name="20% - Énfasis1 2 2 3 2 6 2" xfId="37679" xr:uid="{00000000-0005-0000-0000-0000C1020000}"/>
    <cellStyle name="20% - Énfasis1 2 2 3 2 7" xfId="28289" xr:uid="{00000000-0005-0000-0000-0000C2020000}"/>
    <cellStyle name="20% - Énfasis1 2 2 3 2 8" xfId="15378" xr:uid="{00000000-0005-0000-0000-0000C3020000}"/>
    <cellStyle name="20% - Énfasis1 2 2 3 3" xfId="4227" xr:uid="{00000000-0005-0000-0000-0000C4020000}"/>
    <cellStyle name="20% - Énfasis1 2 2 3 3 2" xfId="18402" xr:uid="{00000000-0005-0000-0000-0000C5020000}"/>
    <cellStyle name="20% - Énfasis1 2 2 3 3 2 2" xfId="31313" xr:uid="{00000000-0005-0000-0000-0000C6020000}"/>
    <cellStyle name="20% - Énfasis1 2 2 3 3 3" xfId="21923" xr:uid="{00000000-0005-0000-0000-0000C7020000}"/>
    <cellStyle name="20% - Énfasis1 2 2 3 3 3 2" xfId="34834" xr:uid="{00000000-0005-0000-0000-0000C8020000}"/>
    <cellStyle name="20% - Énfasis1 2 2 3 3 4" xfId="25444" xr:uid="{00000000-0005-0000-0000-0000C9020000}"/>
    <cellStyle name="20% - Énfasis1 2 2 3 3 4 2" xfId="38355" xr:uid="{00000000-0005-0000-0000-0000CA020000}"/>
    <cellStyle name="20% - Énfasis1 2 2 3 3 5" xfId="28965" xr:uid="{00000000-0005-0000-0000-0000CB020000}"/>
    <cellStyle name="20% - Énfasis1 2 2 3 3 6" xfId="16054" xr:uid="{00000000-0005-0000-0000-0000CC020000}"/>
    <cellStyle name="20% - Énfasis1 2 2 3 4" xfId="19575" xr:uid="{00000000-0005-0000-0000-0000CD020000}"/>
    <cellStyle name="20% - Énfasis1 2 2 3 4 2" xfId="23096" xr:uid="{00000000-0005-0000-0000-0000CE020000}"/>
    <cellStyle name="20% - Énfasis1 2 2 3 4 2 2" xfId="36007" xr:uid="{00000000-0005-0000-0000-0000CF020000}"/>
    <cellStyle name="20% - Énfasis1 2 2 3 4 3" xfId="26617" xr:uid="{00000000-0005-0000-0000-0000D0020000}"/>
    <cellStyle name="20% - Énfasis1 2 2 3 4 3 2" xfId="39528" xr:uid="{00000000-0005-0000-0000-0000D1020000}"/>
    <cellStyle name="20% - Énfasis1 2 2 3 4 4" xfId="32486" xr:uid="{00000000-0005-0000-0000-0000D2020000}"/>
    <cellStyle name="20% - Énfasis1 2 2 3 5" xfId="17227" xr:uid="{00000000-0005-0000-0000-0000D3020000}"/>
    <cellStyle name="20% - Énfasis1 2 2 3 5 2" xfId="30138" xr:uid="{00000000-0005-0000-0000-0000D4020000}"/>
    <cellStyle name="20% - Énfasis1 2 2 3 6" xfId="20748" xr:uid="{00000000-0005-0000-0000-0000D5020000}"/>
    <cellStyle name="20% - Énfasis1 2 2 3 6 2" xfId="33659" xr:uid="{00000000-0005-0000-0000-0000D6020000}"/>
    <cellStyle name="20% - Énfasis1 2 2 3 7" xfId="24269" xr:uid="{00000000-0005-0000-0000-0000D7020000}"/>
    <cellStyle name="20% - Énfasis1 2 2 3 7 2" xfId="37180" xr:uid="{00000000-0005-0000-0000-0000D8020000}"/>
    <cellStyle name="20% - Énfasis1 2 2 3 8" xfId="27790" xr:uid="{00000000-0005-0000-0000-0000D9020000}"/>
    <cellStyle name="20% - Énfasis1 2 2 3 9" xfId="14879" xr:uid="{00000000-0005-0000-0000-0000DA020000}"/>
    <cellStyle name="20% - Énfasis1 2 2 4" xfId="4228" xr:uid="{00000000-0005-0000-0000-0000DB020000}"/>
    <cellStyle name="20% - Énfasis1 2 2 4 2" xfId="4229" xr:uid="{00000000-0005-0000-0000-0000DC020000}"/>
    <cellStyle name="20% - Énfasis1 2 2 4 2 2" xfId="4230" xr:uid="{00000000-0005-0000-0000-0000DD020000}"/>
    <cellStyle name="20% - Énfasis1 2 2 4 2 2 2" xfId="31974" xr:uid="{00000000-0005-0000-0000-0000DE020000}"/>
    <cellStyle name="20% - Énfasis1 2 2 4 2 2 3" xfId="19063" xr:uid="{00000000-0005-0000-0000-0000DF020000}"/>
    <cellStyle name="20% - Énfasis1 2 2 4 2 3" xfId="22584" xr:uid="{00000000-0005-0000-0000-0000E0020000}"/>
    <cellStyle name="20% - Énfasis1 2 2 4 2 3 2" xfId="35495" xr:uid="{00000000-0005-0000-0000-0000E1020000}"/>
    <cellStyle name="20% - Énfasis1 2 2 4 2 4" xfId="26105" xr:uid="{00000000-0005-0000-0000-0000E2020000}"/>
    <cellStyle name="20% - Énfasis1 2 2 4 2 4 2" xfId="39016" xr:uid="{00000000-0005-0000-0000-0000E3020000}"/>
    <cellStyle name="20% - Énfasis1 2 2 4 2 5" xfId="29626" xr:uid="{00000000-0005-0000-0000-0000E4020000}"/>
    <cellStyle name="20% - Énfasis1 2 2 4 2 6" xfId="16715" xr:uid="{00000000-0005-0000-0000-0000E5020000}"/>
    <cellStyle name="20% - Énfasis1 2 2 4 3" xfId="4231" xr:uid="{00000000-0005-0000-0000-0000E6020000}"/>
    <cellStyle name="20% - Énfasis1 2 2 4 3 2" xfId="23757" xr:uid="{00000000-0005-0000-0000-0000E7020000}"/>
    <cellStyle name="20% - Énfasis1 2 2 4 3 2 2" xfId="36668" xr:uid="{00000000-0005-0000-0000-0000E8020000}"/>
    <cellStyle name="20% - Énfasis1 2 2 4 3 3" xfId="27278" xr:uid="{00000000-0005-0000-0000-0000E9020000}"/>
    <cellStyle name="20% - Énfasis1 2 2 4 3 3 2" xfId="40189" xr:uid="{00000000-0005-0000-0000-0000EA020000}"/>
    <cellStyle name="20% - Énfasis1 2 2 4 3 4" xfId="33147" xr:uid="{00000000-0005-0000-0000-0000EB020000}"/>
    <cellStyle name="20% - Énfasis1 2 2 4 3 5" xfId="20236" xr:uid="{00000000-0005-0000-0000-0000EC020000}"/>
    <cellStyle name="20% - Énfasis1 2 2 4 4" xfId="17888" xr:uid="{00000000-0005-0000-0000-0000ED020000}"/>
    <cellStyle name="20% - Énfasis1 2 2 4 4 2" xfId="30799" xr:uid="{00000000-0005-0000-0000-0000EE020000}"/>
    <cellStyle name="20% - Énfasis1 2 2 4 5" xfId="21409" xr:uid="{00000000-0005-0000-0000-0000EF020000}"/>
    <cellStyle name="20% - Énfasis1 2 2 4 5 2" xfId="34320" xr:uid="{00000000-0005-0000-0000-0000F0020000}"/>
    <cellStyle name="20% - Énfasis1 2 2 4 6" xfId="24930" xr:uid="{00000000-0005-0000-0000-0000F1020000}"/>
    <cellStyle name="20% - Énfasis1 2 2 4 6 2" xfId="37841" xr:uid="{00000000-0005-0000-0000-0000F2020000}"/>
    <cellStyle name="20% - Énfasis1 2 2 4 7" xfId="28451" xr:uid="{00000000-0005-0000-0000-0000F3020000}"/>
    <cellStyle name="20% - Énfasis1 2 2 4 8" xfId="15540" xr:uid="{00000000-0005-0000-0000-0000F4020000}"/>
    <cellStyle name="20% - Énfasis1 2 2 5" xfId="4232" xr:uid="{00000000-0005-0000-0000-0000F5020000}"/>
    <cellStyle name="20% - Énfasis1 2 2 5 2" xfId="4233" xr:uid="{00000000-0005-0000-0000-0000F6020000}"/>
    <cellStyle name="20% - Énfasis1 2 2 5 2 2" xfId="4234" xr:uid="{00000000-0005-0000-0000-0000F7020000}"/>
    <cellStyle name="20% - Énfasis1 2 2 5 2 2 2" xfId="31475" xr:uid="{00000000-0005-0000-0000-0000F8020000}"/>
    <cellStyle name="20% - Énfasis1 2 2 5 2 2 3" xfId="18564" xr:uid="{00000000-0005-0000-0000-0000F9020000}"/>
    <cellStyle name="20% - Énfasis1 2 2 5 2 3" xfId="22085" xr:uid="{00000000-0005-0000-0000-0000FA020000}"/>
    <cellStyle name="20% - Énfasis1 2 2 5 2 3 2" xfId="34996" xr:uid="{00000000-0005-0000-0000-0000FB020000}"/>
    <cellStyle name="20% - Énfasis1 2 2 5 2 4" xfId="25606" xr:uid="{00000000-0005-0000-0000-0000FC020000}"/>
    <cellStyle name="20% - Énfasis1 2 2 5 2 4 2" xfId="38517" xr:uid="{00000000-0005-0000-0000-0000FD020000}"/>
    <cellStyle name="20% - Énfasis1 2 2 5 2 5" xfId="29127" xr:uid="{00000000-0005-0000-0000-0000FE020000}"/>
    <cellStyle name="20% - Énfasis1 2 2 5 2 6" xfId="16216" xr:uid="{00000000-0005-0000-0000-0000FF020000}"/>
    <cellStyle name="20% - Énfasis1 2 2 5 3" xfId="4235" xr:uid="{00000000-0005-0000-0000-000000030000}"/>
    <cellStyle name="20% - Énfasis1 2 2 5 3 2" xfId="23258" xr:uid="{00000000-0005-0000-0000-000001030000}"/>
    <cellStyle name="20% - Énfasis1 2 2 5 3 2 2" xfId="36169" xr:uid="{00000000-0005-0000-0000-000002030000}"/>
    <cellStyle name="20% - Énfasis1 2 2 5 3 3" xfId="26779" xr:uid="{00000000-0005-0000-0000-000003030000}"/>
    <cellStyle name="20% - Énfasis1 2 2 5 3 3 2" xfId="39690" xr:uid="{00000000-0005-0000-0000-000004030000}"/>
    <cellStyle name="20% - Énfasis1 2 2 5 3 4" xfId="32648" xr:uid="{00000000-0005-0000-0000-000005030000}"/>
    <cellStyle name="20% - Énfasis1 2 2 5 3 5" xfId="19737" xr:uid="{00000000-0005-0000-0000-000006030000}"/>
    <cellStyle name="20% - Énfasis1 2 2 5 4" xfId="17389" xr:uid="{00000000-0005-0000-0000-000007030000}"/>
    <cellStyle name="20% - Énfasis1 2 2 5 4 2" xfId="30300" xr:uid="{00000000-0005-0000-0000-000008030000}"/>
    <cellStyle name="20% - Énfasis1 2 2 5 5" xfId="20910" xr:uid="{00000000-0005-0000-0000-000009030000}"/>
    <cellStyle name="20% - Énfasis1 2 2 5 5 2" xfId="33821" xr:uid="{00000000-0005-0000-0000-00000A030000}"/>
    <cellStyle name="20% - Énfasis1 2 2 5 6" xfId="24431" xr:uid="{00000000-0005-0000-0000-00000B030000}"/>
    <cellStyle name="20% - Énfasis1 2 2 5 6 2" xfId="37342" xr:uid="{00000000-0005-0000-0000-00000C030000}"/>
    <cellStyle name="20% - Énfasis1 2 2 5 7" xfId="27952" xr:uid="{00000000-0005-0000-0000-00000D030000}"/>
    <cellStyle name="20% - Énfasis1 2 2 5 8" xfId="15041" xr:uid="{00000000-0005-0000-0000-00000E030000}"/>
    <cellStyle name="20% - Énfasis1 2 2 6" xfId="4236" xr:uid="{00000000-0005-0000-0000-00000F030000}"/>
    <cellStyle name="20% - Énfasis1 2 2 6 2" xfId="4237" xr:uid="{00000000-0005-0000-0000-000010030000}"/>
    <cellStyle name="20% - Énfasis1 2 2 6 2 2" xfId="4238" xr:uid="{00000000-0005-0000-0000-000011030000}"/>
    <cellStyle name="20% - Énfasis1 2 2 6 2 2 2" xfId="30976" xr:uid="{00000000-0005-0000-0000-000012030000}"/>
    <cellStyle name="20% - Énfasis1 2 2 6 2 3" xfId="18065" xr:uid="{00000000-0005-0000-0000-000013030000}"/>
    <cellStyle name="20% - Énfasis1 2 2 6 3" xfId="4239" xr:uid="{00000000-0005-0000-0000-000014030000}"/>
    <cellStyle name="20% - Énfasis1 2 2 6 3 2" xfId="34497" xr:uid="{00000000-0005-0000-0000-000015030000}"/>
    <cellStyle name="20% - Énfasis1 2 2 6 3 3" xfId="21586" xr:uid="{00000000-0005-0000-0000-000016030000}"/>
    <cellStyle name="20% - Énfasis1 2 2 6 4" xfId="25107" xr:uid="{00000000-0005-0000-0000-000017030000}"/>
    <cellStyle name="20% - Énfasis1 2 2 6 4 2" xfId="38018" xr:uid="{00000000-0005-0000-0000-000018030000}"/>
    <cellStyle name="20% - Énfasis1 2 2 6 5" xfId="28628" xr:uid="{00000000-0005-0000-0000-000019030000}"/>
    <cellStyle name="20% - Énfasis1 2 2 6 6" xfId="15717" xr:uid="{00000000-0005-0000-0000-00001A030000}"/>
    <cellStyle name="20% - Énfasis1 2 2 7" xfId="4240" xr:uid="{00000000-0005-0000-0000-00001B030000}"/>
    <cellStyle name="20% - Énfasis1 2 2 7 2" xfId="4241" xr:uid="{00000000-0005-0000-0000-00001C030000}"/>
    <cellStyle name="20% - Énfasis1 2 2 7 2 2" xfId="4242" xr:uid="{00000000-0005-0000-0000-00001D030000}"/>
    <cellStyle name="20% - Énfasis1 2 2 7 2 2 2" xfId="35670" xr:uid="{00000000-0005-0000-0000-00001E030000}"/>
    <cellStyle name="20% - Énfasis1 2 2 7 2 3" xfId="22759" xr:uid="{00000000-0005-0000-0000-00001F030000}"/>
    <cellStyle name="20% - Énfasis1 2 2 7 3" xfId="4243" xr:uid="{00000000-0005-0000-0000-000020030000}"/>
    <cellStyle name="20% - Énfasis1 2 2 7 3 2" xfId="39191" xr:uid="{00000000-0005-0000-0000-000021030000}"/>
    <cellStyle name="20% - Énfasis1 2 2 7 3 3" xfId="26280" xr:uid="{00000000-0005-0000-0000-000022030000}"/>
    <cellStyle name="20% - Énfasis1 2 2 7 4" xfId="32149" xr:uid="{00000000-0005-0000-0000-000023030000}"/>
    <cellStyle name="20% - Énfasis1 2 2 7 5" xfId="19238" xr:uid="{00000000-0005-0000-0000-000024030000}"/>
    <cellStyle name="20% - Énfasis1 2 2 8" xfId="4244" xr:uid="{00000000-0005-0000-0000-000025030000}"/>
    <cellStyle name="20% - Énfasis1 2 2 8 2" xfId="4245" xr:uid="{00000000-0005-0000-0000-000026030000}"/>
    <cellStyle name="20% - Énfasis1 2 2 8 2 2" xfId="4246" xr:uid="{00000000-0005-0000-0000-000027030000}"/>
    <cellStyle name="20% - Énfasis1 2 2 8 2 3" xfId="29801" xr:uid="{00000000-0005-0000-0000-000028030000}"/>
    <cellStyle name="20% - Énfasis1 2 2 8 3" xfId="4247" xr:uid="{00000000-0005-0000-0000-000029030000}"/>
    <cellStyle name="20% - Énfasis1 2 2 8 4" xfId="16890" xr:uid="{00000000-0005-0000-0000-00002A030000}"/>
    <cellStyle name="20% - Énfasis1 2 2 9" xfId="4248" xr:uid="{00000000-0005-0000-0000-00002B030000}"/>
    <cellStyle name="20% - Énfasis1 2 2 9 2" xfId="4249" xr:uid="{00000000-0005-0000-0000-00002C030000}"/>
    <cellStyle name="20% - Énfasis1 2 2 9 2 2" xfId="4250" xr:uid="{00000000-0005-0000-0000-00002D030000}"/>
    <cellStyle name="20% - Énfasis1 2 2 9 2 3" xfId="33322" xr:uid="{00000000-0005-0000-0000-00002E030000}"/>
    <cellStyle name="20% - Énfasis1 2 2 9 3" xfId="4251" xr:uid="{00000000-0005-0000-0000-00002F030000}"/>
    <cellStyle name="20% - Énfasis1 2 2 9 4" xfId="20411" xr:uid="{00000000-0005-0000-0000-000030030000}"/>
    <cellStyle name="20% - Énfasis1 2 20" xfId="4252" xr:uid="{00000000-0005-0000-0000-000031030000}"/>
    <cellStyle name="20% - Énfasis1 2 21" xfId="4253" xr:uid="{00000000-0005-0000-0000-000032030000}"/>
    <cellStyle name="20% - Énfasis1 2 22" xfId="4254" xr:uid="{00000000-0005-0000-0000-000033030000}"/>
    <cellStyle name="20% - Énfasis1 2 23" xfId="4255" xr:uid="{00000000-0005-0000-0000-000034030000}"/>
    <cellStyle name="20% - Énfasis1 2 24" xfId="4256" xr:uid="{00000000-0005-0000-0000-000035030000}"/>
    <cellStyle name="20% - Énfasis1 2 25" xfId="4257" xr:uid="{00000000-0005-0000-0000-000036030000}"/>
    <cellStyle name="20% - Énfasis1 2 25 2" xfId="4258" xr:uid="{00000000-0005-0000-0000-000037030000}"/>
    <cellStyle name="20% - Énfasis1 2 26" xfId="4259" xr:uid="{00000000-0005-0000-0000-000038030000}"/>
    <cellStyle name="20% - Énfasis1 2 27" xfId="14432" xr:uid="{00000000-0005-0000-0000-000039030000}"/>
    <cellStyle name="20% - Énfasis1 2 28" xfId="14478" xr:uid="{00000000-0005-0000-0000-00003A030000}"/>
    <cellStyle name="20% - Énfasis1 2 3" xfId="56" xr:uid="{00000000-0005-0000-0000-00003B030000}"/>
    <cellStyle name="20% - Énfasis1 2 3 10" xfId="23991" xr:uid="{00000000-0005-0000-0000-00003C030000}"/>
    <cellStyle name="20% - Énfasis1 2 3 10 2" xfId="36902" xr:uid="{00000000-0005-0000-0000-00003D030000}"/>
    <cellStyle name="20% - Énfasis1 2 3 11" xfId="27512" xr:uid="{00000000-0005-0000-0000-00003E030000}"/>
    <cellStyle name="20% - Énfasis1 2 3 12" xfId="14597" xr:uid="{00000000-0005-0000-0000-00003F030000}"/>
    <cellStyle name="20% - Énfasis1 2 3 2" xfId="57" xr:uid="{00000000-0005-0000-0000-000040030000}"/>
    <cellStyle name="20% - Énfasis1 2 3 2 2" xfId="4260" xr:uid="{00000000-0005-0000-0000-000041030000}"/>
    <cellStyle name="20% - Énfasis1 2 3 2 2 2" xfId="16450" xr:uid="{00000000-0005-0000-0000-000042030000}"/>
    <cellStyle name="20% - Énfasis1 2 3 2 2 2 2" xfId="18798" xr:uid="{00000000-0005-0000-0000-000043030000}"/>
    <cellStyle name="20% - Énfasis1 2 3 2 2 2 2 2" xfId="31709" xr:uid="{00000000-0005-0000-0000-000044030000}"/>
    <cellStyle name="20% - Énfasis1 2 3 2 2 2 3" xfId="22319" xr:uid="{00000000-0005-0000-0000-000045030000}"/>
    <cellStyle name="20% - Énfasis1 2 3 2 2 2 3 2" xfId="35230" xr:uid="{00000000-0005-0000-0000-000046030000}"/>
    <cellStyle name="20% - Énfasis1 2 3 2 2 2 4" xfId="25840" xr:uid="{00000000-0005-0000-0000-000047030000}"/>
    <cellStyle name="20% - Énfasis1 2 3 2 2 2 4 2" xfId="38751" xr:uid="{00000000-0005-0000-0000-000048030000}"/>
    <cellStyle name="20% - Énfasis1 2 3 2 2 2 5" xfId="29361" xr:uid="{00000000-0005-0000-0000-000049030000}"/>
    <cellStyle name="20% - Énfasis1 2 3 2 2 3" xfId="19971" xr:uid="{00000000-0005-0000-0000-00004A030000}"/>
    <cellStyle name="20% - Énfasis1 2 3 2 2 3 2" xfId="23492" xr:uid="{00000000-0005-0000-0000-00004B030000}"/>
    <cellStyle name="20% - Énfasis1 2 3 2 2 3 2 2" xfId="36403" xr:uid="{00000000-0005-0000-0000-00004C030000}"/>
    <cellStyle name="20% - Énfasis1 2 3 2 2 3 3" xfId="27013" xr:uid="{00000000-0005-0000-0000-00004D030000}"/>
    <cellStyle name="20% - Énfasis1 2 3 2 2 3 3 2" xfId="39924" xr:uid="{00000000-0005-0000-0000-00004E030000}"/>
    <cellStyle name="20% - Énfasis1 2 3 2 2 3 4" xfId="32882" xr:uid="{00000000-0005-0000-0000-00004F030000}"/>
    <cellStyle name="20% - Énfasis1 2 3 2 2 4" xfId="17623" xr:uid="{00000000-0005-0000-0000-000050030000}"/>
    <cellStyle name="20% - Énfasis1 2 3 2 2 4 2" xfId="30534" xr:uid="{00000000-0005-0000-0000-000051030000}"/>
    <cellStyle name="20% - Énfasis1 2 3 2 2 5" xfId="21144" xr:uid="{00000000-0005-0000-0000-000052030000}"/>
    <cellStyle name="20% - Énfasis1 2 3 2 2 5 2" xfId="34055" xr:uid="{00000000-0005-0000-0000-000053030000}"/>
    <cellStyle name="20% - Énfasis1 2 3 2 2 6" xfId="24665" xr:uid="{00000000-0005-0000-0000-000054030000}"/>
    <cellStyle name="20% - Énfasis1 2 3 2 2 6 2" xfId="37576" xr:uid="{00000000-0005-0000-0000-000055030000}"/>
    <cellStyle name="20% - Énfasis1 2 3 2 2 7" xfId="28186" xr:uid="{00000000-0005-0000-0000-000056030000}"/>
    <cellStyle name="20% - Énfasis1 2 3 2 2 8" xfId="15275" xr:uid="{00000000-0005-0000-0000-000057030000}"/>
    <cellStyle name="20% - Énfasis1 2 3 2 3" xfId="4261" xr:uid="{00000000-0005-0000-0000-000058030000}"/>
    <cellStyle name="20% - Énfasis1 2 3 2 3 2" xfId="18299" xr:uid="{00000000-0005-0000-0000-000059030000}"/>
    <cellStyle name="20% - Énfasis1 2 3 2 3 2 2" xfId="31210" xr:uid="{00000000-0005-0000-0000-00005A030000}"/>
    <cellStyle name="20% - Énfasis1 2 3 2 3 3" xfId="21820" xr:uid="{00000000-0005-0000-0000-00005B030000}"/>
    <cellStyle name="20% - Énfasis1 2 3 2 3 3 2" xfId="34731" xr:uid="{00000000-0005-0000-0000-00005C030000}"/>
    <cellStyle name="20% - Énfasis1 2 3 2 3 4" xfId="25341" xr:uid="{00000000-0005-0000-0000-00005D030000}"/>
    <cellStyle name="20% - Énfasis1 2 3 2 3 4 2" xfId="38252" xr:uid="{00000000-0005-0000-0000-00005E030000}"/>
    <cellStyle name="20% - Énfasis1 2 3 2 3 5" xfId="28862" xr:uid="{00000000-0005-0000-0000-00005F030000}"/>
    <cellStyle name="20% - Énfasis1 2 3 2 3 6" xfId="15951" xr:uid="{00000000-0005-0000-0000-000060030000}"/>
    <cellStyle name="20% - Énfasis1 2 3 2 4" xfId="4262" xr:uid="{00000000-0005-0000-0000-000061030000}"/>
    <cellStyle name="20% - Énfasis1 2 3 2 4 2" xfId="4263" xr:uid="{00000000-0005-0000-0000-000062030000}"/>
    <cellStyle name="20% - Énfasis1 2 3 2 4 2 2" xfId="35904" xr:uid="{00000000-0005-0000-0000-000063030000}"/>
    <cellStyle name="20% - Énfasis1 2 3 2 4 2 3" xfId="22993" xr:uid="{00000000-0005-0000-0000-000064030000}"/>
    <cellStyle name="20% - Énfasis1 2 3 2 4 3" xfId="26514" xr:uid="{00000000-0005-0000-0000-000065030000}"/>
    <cellStyle name="20% - Énfasis1 2 3 2 4 3 2" xfId="39425" xr:uid="{00000000-0005-0000-0000-000066030000}"/>
    <cellStyle name="20% - Énfasis1 2 3 2 4 4" xfId="32383" xr:uid="{00000000-0005-0000-0000-000067030000}"/>
    <cellStyle name="20% - Énfasis1 2 3 2 4 5" xfId="19472" xr:uid="{00000000-0005-0000-0000-000068030000}"/>
    <cellStyle name="20% - Énfasis1 2 3 2 5" xfId="4264" xr:uid="{00000000-0005-0000-0000-000069030000}"/>
    <cellStyle name="20% - Énfasis1 2 3 2 5 2" xfId="30035" xr:uid="{00000000-0005-0000-0000-00006A030000}"/>
    <cellStyle name="20% - Énfasis1 2 3 2 5 3" xfId="17124" xr:uid="{00000000-0005-0000-0000-00006B030000}"/>
    <cellStyle name="20% - Énfasis1 2 3 2 6" xfId="20645" xr:uid="{00000000-0005-0000-0000-00006C030000}"/>
    <cellStyle name="20% - Énfasis1 2 3 2 6 2" xfId="33556" xr:uid="{00000000-0005-0000-0000-00006D030000}"/>
    <cellStyle name="20% - Énfasis1 2 3 2 7" xfId="24166" xr:uid="{00000000-0005-0000-0000-00006E030000}"/>
    <cellStyle name="20% - Énfasis1 2 3 2 7 2" xfId="37077" xr:uid="{00000000-0005-0000-0000-00006F030000}"/>
    <cellStyle name="20% - Énfasis1 2 3 2 8" xfId="27687" xr:uid="{00000000-0005-0000-0000-000070030000}"/>
    <cellStyle name="20% - Énfasis1 2 3 2 9" xfId="14775" xr:uid="{00000000-0005-0000-0000-000071030000}"/>
    <cellStyle name="20% - Énfasis1 2 3 3" xfId="4265" xr:uid="{00000000-0005-0000-0000-000072030000}"/>
    <cellStyle name="20% - Énfasis1 2 3 3 2" xfId="4266" xr:uid="{00000000-0005-0000-0000-000073030000}"/>
    <cellStyle name="20% - Énfasis1 2 3 3 2 2" xfId="4267" xr:uid="{00000000-0005-0000-0000-000074030000}"/>
    <cellStyle name="20% - Énfasis1 2 3 3 2 2 2" xfId="18960" xr:uid="{00000000-0005-0000-0000-000075030000}"/>
    <cellStyle name="20% - Énfasis1 2 3 3 2 2 2 2" xfId="31871" xr:uid="{00000000-0005-0000-0000-000076030000}"/>
    <cellStyle name="20% - Énfasis1 2 3 3 2 2 3" xfId="22481" xr:uid="{00000000-0005-0000-0000-000077030000}"/>
    <cellStyle name="20% - Énfasis1 2 3 3 2 2 3 2" xfId="35392" xr:uid="{00000000-0005-0000-0000-000078030000}"/>
    <cellStyle name="20% - Énfasis1 2 3 3 2 2 4" xfId="26002" xr:uid="{00000000-0005-0000-0000-000079030000}"/>
    <cellStyle name="20% - Énfasis1 2 3 3 2 2 4 2" xfId="38913" xr:uid="{00000000-0005-0000-0000-00007A030000}"/>
    <cellStyle name="20% - Énfasis1 2 3 3 2 2 5" xfId="29523" xr:uid="{00000000-0005-0000-0000-00007B030000}"/>
    <cellStyle name="20% - Énfasis1 2 3 3 2 2 6" xfId="16612" xr:uid="{00000000-0005-0000-0000-00007C030000}"/>
    <cellStyle name="20% - Énfasis1 2 3 3 2 3" xfId="20133" xr:uid="{00000000-0005-0000-0000-00007D030000}"/>
    <cellStyle name="20% - Énfasis1 2 3 3 2 3 2" xfId="23654" xr:uid="{00000000-0005-0000-0000-00007E030000}"/>
    <cellStyle name="20% - Énfasis1 2 3 3 2 3 2 2" xfId="36565" xr:uid="{00000000-0005-0000-0000-00007F030000}"/>
    <cellStyle name="20% - Énfasis1 2 3 3 2 3 3" xfId="27175" xr:uid="{00000000-0005-0000-0000-000080030000}"/>
    <cellStyle name="20% - Énfasis1 2 3 3 2 3 3 2" xfId="40086" xr:uid="{00000000-0005-0000-0000-000081030000}"/>
    <cellStyle name="20% - Énfasis1 2 3 3 2 3 4" xfId="33044" xr:uid="{00000000-0005-0000-0000-000082030000}"/>
    <cellStyle name="20% - Énfasis1 2 3 3 2 4" xfId="17785" xr:uid="{00000000-0005-0000-0000-000083030000}"/>
    <cellStyle name="20% - Énfasis1 2 3 3 2 4 2" xfId="30696" xr:uid="{00000000-0005-0000-0000-000084030000}"/>
    <cellStyle name="20% - Énfasis1 2 3 3 2 5" xfId="21306" xr:uid="{00000000-0005-0000-0000-000085030000}"/>
    <cellStyle name="20% - Énfasis1 2 3 3 2 5 2" xfId="34217" xr:uid="{00000000-0005-0000-0000-000086030000}"/>
    <cellStyle name="20% - Énfasis1 2 3 3 2 6" xfId="24827" xr:uid="{00000000-0005-0000-0000-000087030000}"/>
    <cellStyle name="20% - Énfasis1 2 3 3 2 6 2" xfId="37738" xr:uid="{00000000-0005-0000-0000-000088030000}"/>
    <cellStyle name="20% - Énfasis1 2 3 3 2 7" xfId="28348" xr:uid="{00000000-0005-0000-0000-000089030000}"/>
    <cellStyle name="20% - Énfasis1 2 3 3 2 8" xfId="15437" xr:uid="{00000000-0005-0000-0000-00008A030000}"/>
    <cellStyle name="20% - Énfasis1 2 3 3 3" xfId="4268" xr:uid="{00000000-0005-0000-0000-00008B030000}"/>
    <cellStyle name="20% - Énfasis1 2 3 3 3 2" xfId="18461" xr:uid="{00000000-0005-0000-0000-00008C030000}"/>
    <cellStyle name="20% - Énfasis1 2 3 3 3 2 2" xfId="31372" xr:uid="{00000000-0005-0000-0000-00008D030000}"/>
    <cellStyle name="20% - Énfasis1 2 3 3 3 3" xfId="21982" xr:uid="{00000000-0005-0000-0000-00008E030000}"/>
    <cellStyle name="20% - Énfasis1 2 3 3 3 3 2" xfId="34893" xr:uid="{00000000-0005-0000-0000-00008F030000}"/>
    <cellStyle name="20% - Énfasis1 2 3 3 3 4" xfId="25503" xr:uid="{00000000-0005-0000-0000-000090030000}"/>
    <cellStyle name="20% - Énfasis1 2 3 3 3 4 2" xfId="38414" xr:uid="{00000000-0005-0000-0000-000091030000}"/>
    <cellStyle name="20% - Énfasis1 2 3 3 3 5" xfId="29024" xr:uid="{00000000-0005-0000-0000-000092030000}"/>
    <cellStyle name="20% - Énfasis1 2 3 3 3 6" xfId="16113" xr:uid="{00000000-0005-0000-0000-000093030000}"/>
    <cellStyle name="20% - Énfasis1 2 3 3 4" xfId="19634" xr:uid="{00000000-0005-0000-0000-000094030000}"/>
    <cellStyle name="20% - Énfasis1 2 3 3 4 2" xfId="23155" xr:uid="{00000000-0005-0000-0000-000095030000}"/>
    <cellStyle name="20% - Énfasis1 2 3 3 4 2 2" xfId="36066" xr:uid="{00000000-0005-0000-0000-000096030000}"/>
    <cellStyle name="20% - Énfasis1 2 3 3 4 3" xfId="26676" xr:uid="{00000000-0005-0000-0000-000097030000}"/>
    <cellStyle name="20% - Énfasis1 2 3 3 4 3 2" xfId="39587" xr:uid="{00000000-0005-0000-0000-000098030000}"/>
    <cellStyle name="20% - Énfasis1 2 3 3 4 4" xfId="32545" xr:uid="{00000000-0005-0000-0000-000099030000}"/>
    <cellStyle name="20% - Énfasis1 2 3 3 5" xfId="17286" xr:uid="{00000000-0005-0000-0000-00009A030000}"/>
    <cellStyle name="20% - Énfasis1 2 3 3 5 2" xfId="30197" xr:uid="{00000000-0005-0000-0000-00009B030000}"/>
    <cellStyle name="20% - Énfasis1 2 3 3 6" xfId="20807" xr:uid="{00000000-0005-0000-0000-00009C030000}"/>
    <cellStyle name="20% - Énfasis1 2 3 3 6 2" xfId="33718" xr:uid="{00000000-0005-0000-0000-00009D030000}"/>
    <cellStyle name="20% - Énfasis1 2 3 3 7" xfId="24328" xr:uid="{00000000-0005-0000-0000-00009E030000}"/>
    <cellStyle name="20% - Énfasis1 2 3 3 7 2" xfId="37239" xr:uid="{00000000-0005-0000-0000-00009F030000}"/>
    <cellStyle name="20% - Énfasis1 2 3 3 8" xfId="27849" xr:uid="{00000000-0005-0000-0000-0000A0030000}"/>
    <cellStyle name="20% - Énfasis1 2 3 3 9" xfId="14938" xr:uid="{00000000-0005-0000-0000-0000A1030000}"/>
    <cellStyle name="20% - Énfasis1 2 3 4" xfId="15599" xr:uid="{00000000-0005-0000-0000-0000A2030000}"/>
    <cellStyle name="20% - Énfasis1 2 3 4 2" xfId="16774" xr:uid="{00000000-0005-0000-0000-0000A3030000}"/>
    <cellStyle name="20% - Énfasis1 2 3 4 2 2" xfId="19122" xr:uid="{00000000-0005-0000-0000-0000A4030000}"/>
    <cellStyle name="20% - Énfasis1 2 3 4 2 2 2" xfId="32033" xr:uid="{00000000-0005-0000-0000-0000A5030000}"/>
    <cellStyle name="20% - Énfasis1 2 3 4 2 3" xfId="22643" xr:uid="{00000000-0005-0000-0000-0000A6030000}"/>
    <cellStyle name="20% - Énfasis1 2 3 4 2 3 2" xfId="35554" xr:uid="{00000000-0005-0000-0000-0000A7030000}"/>
    <cellStyle name="20% - Énfasis1 2 3 4 2 4" xfId="26164" xr:uid="{00000000-0005-0000-0000-0000A8030000}"/>
    <cellStyle name="20% - Énfasis1 2 3 4 2 4 2" xfId="39075" xr:uid="{00000000-0005-0000-0000-0000A9030000}"/>
    <cellStyle name="20% - Énfasis1 2 3 4 2 5" xfId="29685" xr:uid="{00000000-0005-0000-0000-0000AA030000}"/>
    <cellStyle name="20% - Énfasis1 2 3 4 3" xfId="20295" xr:uid="{00000000-0005-0000-0000-0000AB030000}"/>
    <cellStyle name="20% - Énfasis1 2 3 4 3 2" xfId="23816" xr:uid="{00000000-0005-0000-0000-0000AC030000}"/>
    <cellStyle name="20% - Énfasis1 2 3 4 3 2 2" xfId="36727" xr:uid="{00000000-0005-0000-0000-0000AD030000}"/>
    <cellStyle name="20% - Énfasis1 2 3 4 3 3" xfId="27337" xr:uid="{00000000-0005-0000-0000-0000AE030000}"/>
    <cellStyle name="20% - Énfasis1 2 3 4 3 3 2" xfId="40248" xr:uid="{00000000-0005-0000-0000-0000AF030000}"/>
    <cellStyle name="20% - Énfasis1 2 3 4 3 4" xfId="33206" xr:uid="{00000000-0005-0000-0000-0000B0030000}"/>
    <cellStyle name="20% - Énfasis1 2 3 4 4" xfId="17947" xr:uid="{00000000-0005-0000-0000-0000B1030000}"/>
    <cellStyle name="20% - Énfasis1 2 3 4 4 2" xfId="30858" xr:uid="{00000000-0005-0000-0000-0000B2030000}"/>
    <cellStyle name="20% - Énfasis1 2 3 4 5" xfId="21468" xr:uid="{00000000-0005-0000-0000-0000B3030000}"/>
    <cellStyle name="20% - Énfasis1 2 3 4 5 2" xfId="34379" xr:uid="{00000000-0005-0000-0000-0000B4030000}"/>
    <cellStyle name="20% - Énfasis1 2 3 4 6" xfId="24989" xr:uid="{00000000-0005-0000-0000-0000B5030000}"/>
    <cellStyle name="20% - Énfasis1 2 3 4 6 2" xfId="37900" xr:uid="{00000000-0005-0000-0000-0000B6030000}"/>
    <cellStyle name="20% - Énfasis1 2 3 4 7" xfId="28510" xr:uid="{00000000-0005-0000-0000-0000B7030000}"/>
    <cellStyle name="20% - Énfasis1 2 3 5" xfId="15100" xr:uid="{00000000-0005-0000-0000-0000B8030000}"/>
    <cellStyle name="20% - Énfasis1 2 3 5 2" xfId="16275" xr:uid="{00000000-0005-0000-0000-0000B9030000}"/>
    <cellStyle name="20% - Énfasis1 2 3 5 2 2" xfId="18623" xr:uid="{00000000-0005-0000-0000-0000BA030000}"/>
    <cellStyle name="20% - Énfasis1 2 3 5 2 2 2" xfId="31534" xr:uid="{00000000-0005-0000-0000-0000BB030000}"/>
    <cellStyle name="20% - Énfasis1 2 3 5 2 3" xfId="22144" xr:uid="{00000000-0005-0000-0000-0000BC030000}"/>
    <cellStyle name="20% - Énfasis1 2 3 5 2 3 2" xfId="35055" xr:uid="{00000000-0005-0000-0000-0000BD030000}"/>
    <cellStyle name="20% - Énfasis1 2 3 5 2 4" xfId="25665" xr:uid="{00000000-0005-0000-0000-0000BE030000}"/>
    <cellStyle name="20% - Énfasis1 2 3 5 2 4 2" xfId="38576" xr:uid="{00000000-0005-0000-0000-0000BF030000}"/>
    <cellStyle name="20% - Énfasis1 2 3 5 2 5" xfId="29186" xr:uid="{00000000-0005-0000-0000-0000C0030000}"/>
    <cellStyle name="20% - Énfasis1 2 3 5 3" xfId="19796" xr:uid="{00000000-0005-0000-0000-0000C1030000}"/>
    <cellStyle name="20% - Énfasis1 2 3 5 3 2" xfId="23317" xr:uid="{00000000-0005-0000-0000-0000C2030000}"/>
    <cellStyle name="20% - Énfasis1 2 3 5 3 2 2" xfId="36228" xr:uid="{00000000-0005-0000-0000-0000C3030000}"/>
    <cellStyle name="20% - Énfasis1 2 3 5 3 3" xfId="26838" xr:uid="{00000000-0005-0000-0000-0000C4030000}"/>
    <cellStyle name="20% - Énfasis1 2 3 5 3 3 2" xfId="39749" xr:uid="{00000000-0005-0000-0000-0000C5030000}"/>
    <cellStyle name="20% - Énfasis1 2 3 5 3 4" xfId="32707" xr:uid="{00000000-0005-0000-0000-0000C6030000}"/>
    <cellStyle name="20% - Énfasis1 2 3 5 4" xfId="17448" xr:uid="{00000000-0005-0000-0000-0000C7030000}"/>
    <cellStyle name="20% - Énfasis1 2 3 5 4 2" xfId="30359" xr:uid="{00000000-0005-0000-0000-0000C8030000}"/>
    <cellStyle name="20% - Énfasis1 2 3 5 5" xfId="20969" xr:uid="{00000000-0005-0000-0000-0000C9030000}"/>
    <cellStyle name="20% - Énfasis1 2 3 5 5 2" xfId="33880" xr:uid="{00000000-0005-0000-0000-0000CA030000}"/>
    <cellStyle name="20% - Énfasis1 2 3 5 6" xfId="24490" xr:uid="{00000000-0005-0000-0000-0000CB030000}"/>
    <cellStyle name="20% - Énfasis1 2 3 5 6 2" xfId="37401" xr:uid="{00000000-0005-0000-0000-0000CC030000}"/>
    <cellStyle name="20% - Énfasis1 2 3 5 7" xfId="28011" xr:uid="{00000000-0005-0000-0000-0000CD030000}"/>
    <cellStyle name="20% - Énfasis1 2 3 6" xfId="15776" xr:uid="{00000000-0005-0000-0000-0000CE030000}"/>
    <cellStyle name="20% - Énfasis1 2 3 6 2" xfId="18124" xr:uid="{00000000-0005-0000-0000-0000CF030000}"/>
    <cellStyle name="20% - Énfasis1 2 3 6 2 2" xfId="31035" xr:uid="{00000000-0005-0000-0000-0000D0030000}"/>
    <cellStyle name="20% - Énfasis1 2 3 6 3" xfId="21645" xr:uid="{00000000-0005-0000-0000-0000D1030000}"/>
    <cellStyle name="20% - Énfasis1 2 3 6 3 2" xfId="34556" xr:uid="{00000000-0005-0000-0000-0000D2030000}"/>
    <cellStyle name="20% - Énfasis1 2 3 6 4" xfId="25166" xr:uid="{00000000-0005-0000-0000-0000D3030000}"/>
    <cellStyle name="20% - Énfasis1 2 3 6 4 2" xfId="38077" xr:uid="{00000000-0005-0000-0000-0000D4030000}"/>
    <cellStyle name="20% - Énfasis1 2 3 6 5" xfId="28687" xr:uid="{00000000-0005-0000-0000-0000D5030000}"/>
    <cellStyle name="20% - Énfasis1 2 3 7" xfId="19297" xr:uid="{00000000-0005-0000-0000-0000D6030000}"/>
    <cellStyle name="20% - Énfasis1 2 3 7 2" xfId="22818" xr:uid="{00000000-0005-0000-0000-0000D7030000}"/>
    <cellStyle name="20% - Énfasis1 2 3 7 2 2" xfId="35729" xr:uid="{00000000-0005-0000-0000-0000D8030000}"/>
    <cellStyle name="20% - Énfasis1 2 3 7 3" xfId="26339" xr:uid="{00000000-0005-0000-0000-0000D9030000}"/>
    <cellStyle name="20% - Énfasis1 2 3 7 3 2" xfId="39250" xr:uid="{00000000-0005-0000-0000-0000DA030000}"/>
    <cellStyle name="20% - Énfasis1 2 3 7 4" xfId="32208" xr:uid="{00000000-0005-0000-0000-0000DB030000}"/>
    <cellStyle name="20% - Énfasis1 2 3 8" xfId="16949" xr:uid="{00000000-0005-0000-0000-0000DC030000}"/>
    <cellStyle name="20% - Énfasis1 2 3 8 2" xfId="29860" xr:uid="{00000000-0005-0000-0000-0000DD030000}"/>
    <cellStyle name="20% - Énfasis1 2 3 9" xfId="20470" xr:uid="{00000000-0005-0000-0000-0000DE030000}"/>
    <cellStyle name="20% - Énfasis1 2 3 9 2" xfId="33381" xr:uid="{00000000-0005-0000-0000-0000DF030000}"/>
    <cellStyle name="20% - Énfasis1 2 4" xfId="58" xr:uid="{00000000-0005-0000-0000-0000E0030000}"/>
    <cellStyle name="20% - Énfasis1 2 4 2" xfId="15160" xr:uid="{00000000-0005-0000-0000-0000E1030000}"/>
    <cellStyle name="20% - Énfasis1 2 4 2 2" xfId="16335" xr:uid="{00000000-0005-0000-0000-0000E2030000}"/>
    <cellStyle name="20% - Énfasis1 2 4 2 2 2" xfId="18683" xr:uid="{00000000-0005-0000-0000-0000E3030000}"/>
    <cellStyle name="20% - Énfasis1 2 4 2 2 2 2" xfId="31594" xr:uid="{00000000-0005-0000-0000-0000E4030000}"/>
    <cellStyle name="20% - Énfasis1 2 4 2 2 3" xfId="22204" xr:uid="{00000000-0005-0000-0000-0000E5030000}"/>
    <cellStyle name="20% - Énfasis1 2 4 2 2 3 2" xfId="35115" xr:uid="{00000000-0005-0000-0000-0000E6030000}"/>
    <cellStyle name="20% - Énfasis1 2 4 2 2 4" xfId="25725" xr:uid="{00000000-0005-0000-0000-0000E7030000}"/>
    <cellStyle name="20% - Énfasis1 2 4 2 2 4 2" xfId="38636" xr:uid="{00000000-0005-0000-0000-0000E8030000}"/>
    <cellStyle name="20% - Énfasis1 2 4 2 2 5" xfId="29246" xr:uid="{00000000-0005-0000-0000-0000E9030000}"/>
    <cellStyle name="20% - Énfasis1 2 4 2 3" xfId="19856" xr:uid="{00000000-0005-0000-0000-0000EA030000}"/>
    <cellStyle name="20% - Énfasis1 2 4 2 3 2" xfId="23377" xr:uid="{00000000-0005-0000-0000-0000EB030000}"/>
    <cellStyle name="20% - Énfasis1 2 4 2 3 2 2" xfId="36288" xr:uid="{00000000-0005-0000-0000-0000EC030000}"/>
    <cellStyle name="20% - Énfasis1 2 4 2 3 3" xfId="26898" xr:uid="{00000000-0005-0000-0000-0000ED030000}"/>
    <cellStyle name="20% - Énfasis1 2 4 2 3 3 2" xfId="39809" xr:uid="{00000000-0005-0000-0000-0000EE030000}"/>
    <cellStyle name="20% - Énfasis1 2 4 2 3 4" xfId="32767" xr:uid="{00000000-0005-0000-0000-0000EF030000}"/>
    <cellStyle name="20% - Énfasis1 2 4 2 4" xfId="17508" xr:uid="{00000000-0005-0000-0000-0000F0030000}"/>
    <cellStyle name="20% - Énfasis1 2 4 2 4 2" xfId="30419" xr:uid="{00000000-0005-0000-0000-0000F1030000}"/>
    <cellStyle name="20% - Énfasis1 2 4 2 5" xfId="21029" xr:uid="{00000000-0005-0000-0000-0000F2030000}"/>
    <cellStyle name="20% - Énfasis1 2 4 2 5 2" xfId="33940" xr:uid="{00000000-0005-0000-0000-0000F3030000}"/>
    <cellStyle name="20% - Énfasis1 2 4 2 6" xfId="24550" xr:uid="{00000000-0005-0000-0000-0000F4030000}"/>
    <cellStyle name="20% - Énfasis1 2 4 2 6 2" xfId="37461" xr:uid="{00000000-0005-0000-0000-0000F5030000}"/>
    <cellStyle name="20% - Énfasis1 2 4 2 7" xfId="28071" xr:uid="{00000000-0005-0000-0000-0000F6030000}"/>
    <cellStyle name="20% - Énfasis1 2 4 3" xfId="15836" xr:uid="{00000000-0005-0000-0000-0000F7030000}"/>
    <cellStyle name="20% - Énfasis1 2 4 3 2" xfId="18184" xr:uid="{00000000-0005-0000-0000-0000F8030000}"/>
    <cellStyle name="20% - Énfasis1 2 4 3 2 2" xfId="31095" xr:uid="{00000000-0005-0000-0000-0000F9030000}"/>
    <cellStyle name="20% - Énfasis1 2 4 3 3" xfId="21705" xr:uid="{00000000-0005-0000-0000-0000FA030000}"/>
    <cellStyle name="20% - Énfasis1 2 4 3 3 2" xfId="34616" xr:uid="{00000000-0005-0000-0000-0000FB030000}"/>
    <cellStyle name="20% - Énfasis1 2 4 3 4" xfId="25226" xr:uid="{00000000-0005-0000-0000-0000FC030000}"/>
    <cellStyle name="20% - Énfasis1 2 4 3 4 2" xfId="38137" xr:uid="{00000000-0005-0000-0000-0000FD030000}"/>
    <cellStyle name="20% - Énfasis1 2 4 3 5" xfId="28747" xr:uid="{00000000-0005-0000-0000-0000FE030000}"/>
    <cellStyle name="20% - Énfasis1 2 4 4" xfId="19357" xr:uid="{00000000-0005-0000-0000-0000FF030000}"/>
    <cellStyle name="20% - Énfasis1 2 4 4 2" xfId="22878" xr:uid="{00000000-0005-0000-0000-000000040000}"/>
    <cellStyle name="20% - Énfasis1 2 4 4 2 2" xfId="35789" xr:uid="{00000000-0005-0000-0000-000001040000}"/>
    <cellStyle name="20% - Énfasis1 2 4 4 3" xfId="26399" xr:uid="{00000000-0005-0000-0000-000002040000}"/>
    <cellStyle name="20% - Énfasis1 2 4 4 3 2" xfId="39310" xr:uid="{00000000-0005-0000-0000-000003040000}"/>
    <cellStyle name="20% - Énfasis1 2 4 4 4" xfId="32268" xr:uid="{00000000-0005-0000-0000-000004040000}"/>
    <cellStyle name="20% - Énfasis1 2 4 5" xfId="17009" xr:uid="{00000000-0005-0000-0000-000005040000}"/>
    <cellStyle name="20% - Énfasis1 2 4 5 2" xfId="29920" xr:uid="{00000000-0005-0000-0000-000006040000}"/>
    <cellStyle name="20% - Énfasis1 2 4 6" xfId="20530" xr:uid="{00000000-0005-0000-0000-000007040000}"/>
    <cellStyle name="20% - Énfasis1 2 4 6 2" xfId="33441" xr:uid="{00000000-0005-0000-0000-000008040000}"/>
    <cellStyle name="20% - Énfasis1 2 4 7" xfId="24051" xr:uid="{00000000-0005-0000-0000-000009040000}"/>
    <cellStyle name="20% - Énfasis1 2 4 7 2" xfId="36962" xr:uid="{00000000-0005-0000-0000-00000A040000}"/>
    <cellStyle name="20% - Énfasis1 2 4 8" xfId="27572" xr:uid="{00000000-0005-0000-0000-00000B040000}"/>
    <cellStyle name="20% - Énfasis1 2 4 9" xfId="14660" xr:uid="{00000000-0005-0000-0000-00000C040000}"/>
    <cellStyle name="20% - Énfasis1 2 5" xfId="59" xr:uid="{00000000-0005-0000-0000-00000D040000}"/>
    <cellStyle name="20% - Énfasis1 2 5 2" xfId="60" xr:uid="{00000000-0005-0000-0000-00000E040000}"/>
    <cellStyle name="20% - Énfasis1 2 5 2 2" xfId="16497" xr:uid="{00000000-0005-0000-0000-00000F040000}"/>
    <cellStyle name="20% - Énfasis1 2 5 2 2 2" xfId="18845" xr:uid="{00000000-0005-0000-0000-000010040000}"/>
    <cellStyle name="20% - Énfasis1 2 5 2 2 2 2" xfId="31756" xr:uid="{00000000-0005-0000-0000-000011040000}"/>
    <cellStyle name="20% - Énfasis1 2 5 2 2 3" xfId="22366" xr:uid="{00000000-0005-0000-0000-000012040000}"/>
    <cellStyle name="20% - Énfasis1 2 5 2 2 3 2" xfId="35277" xr:uid="{00000000-0005-0000-0000-000013040000}"/>
    <cellStyle name="20% - Énfasis1 2 5 2 2 4" xfId="25887" xr:uid="{00000000-0005-0000-0000-000014040000}"/>
    <cellStyle name="20% - Énfasis1 2 5 2 2 4 2" xfId="38798" xr:uid="{00000000-0005-0000-0000-000015040000}"/>
    <cellStyle name="20% - Énfasis1 2 5 2 2 5" xfId="29408" xr:uid="{00000000-0005-0000-0000-000016040000}"/>
    <cellStyle name="20% - Énfasis1 2 5 2 3" xfId="20018" xr:uid="{00000000-0005-0000-0000-000017040000}"/>
    <cellStyle name="20% - Énfasis1 2 5 2 3 2" xfId="23539" xr:uid="{00000000-0005-0000-0000-000018040000}"/>
    <cellStyle name="20% - Énfasis1 2 5 2 3 2 2" xfId="36450" xr:uid="{00000000-0005-0000-0000-000019040000}"/>
    <cellStyle name="20% - Énfasis1 2 5 2 3 3" xfId="27060" xr:uid="{00000000-0005-0000-0000-00001A040000}"/>
    <cellStyle name="20% - Énfasis1 2 5 2 3 3 2" xfId="39971" xr:uid="{00000000-0005-0000-0000-00001B040000}"/>
    <cellStyle name="20% - Énfasis1 2 5 2 3 4" xfId="32929" xr:uid="{00000000-0005-0000-0000-00001C040000}"/>
    <cellStyle name="20% - Énfasis1 2 5 2 4" xfId="17670" xr:uid="{00000000-0005-0000-0000-00001D040000}"/>
    <cellStyle name="20% - Énfasis1 2 5 2 4 2" xfId="30581" xr:uid="{00000000-0005-0000-0000-00001E040000}"/>
    <cellStyle name="20% - Énfasis1 2 5 2 5" xfId="21191" xr:uid="{00000000-0005-0000-0000-00001F040000}"/>
    <cellStyle name="20% - Énfasis1 2 5 2 5 2" xfId="34102" xr:uid="{00000000-0005-0000-0000-000020040000}"/>
    <cellStyle name="20% - Énfasis1 2 5 2 6" xfId="24712" xr:uid="{00000000-0005-0000-0000-000021040000}"/>
    <cellStyle name="20% - Énfasis1 2 5 2 6 2" xfId="37623" xr:uid="{00000000-0005-0000-0000-000022040000}"/>
    <cellStyle name="20% - Énfasis1 2 5 2 7" xfId="28233" xr:uid="{00000000-0005-0000-0000-000023040000}"/>
    <cellStyle name="20% - Énfasis1 2 5 2 8" xfId="15322" xr:uid="{00000000-0005-0000-0000-000024040000}"/>
    <cellStyle name="20% - Énfasis1 2 5 3" xfId="61" xr:uid="{00000000-0005-0000-0000-000025040000}"/>
    <cellStyle name="20% - Énfasis1 2 5 3 2" xfId="18346" xr:uid="{00000000-0005-0000-0000-000026040000}"/>
    <cellStyle name="20% - Énfasis1 2 5 3 2 2" xfId="31257" xr:uid="{00000000-0005-0000-0000-000027040000}"/>
    <cellStyle name="20% - Énfasis1 2 5 3 3" xfId="21867" xr:uid="{00000000-0005-0000-0000-000028040000}"/>
    <cellStyle name="20% - Énfasis1 2 5 3 3 2" xfId="34778" xr:uid="{00000000-0005-0000-0000-000029040000}"/>
    <cellStyle name="20% - Énfasis1 2 5 3 4" xfId="25388" xr:uid="{00000000-0005-0000-0000-00002A040000}"/>
    <cellStyle name="20% - Énfasis1 2 5 3 4 2" xfId="38299" xr:uid="{00000000-0005-0000-0000-00002B040000}"/>
    <cellStyle name="20% - Énfasis1 2 5 3 5" xfId="28909" xr:uid="{00000000-0005-0000-0000-00002C040000}"/>
    <cellStyle name="20% - Énfasis1 2 5 3 6" xfId="15998" xr:uid="{00000000-0005-0000-0000-00002D040000}"/>
    <cellStyle name="20% - Énfasis1 2 5 4" xfId="19519" xr:uid="{00000000-0005-0000-0000-00002E040000}"/>
    <cellStyle name="20% - Énfasis1 2 5 4 2" xfId="23040" xr:uid="{00000000-0005-0000-0000-00002F040000}"/>
    <cellStyle name="20% - Énfasis1 2 5 4 2 2" xfId="35951" xr:uid="{00000000-0005-0000-0000-000030040000}"/>
    <cellStyle name="20% - Énfasis1 2 5 4 3" xfId="26561" xr:uid="{00000000-0005-0000-0000-000031040000}"/>
    <cellStyle name="20% - Énfasis1 2 5 4 3 2" xfId="39472" xr:uid="{00000000-0005-0000-0000-000032040000}"/>
    <cellStyle name="20% - Énfasis1 2 5 4 4" xfId="32430" xr:uid="{00000000-0005-0000-0000-000033040000}"/>
    <cellStyle name="20% - Énfasis1 2 5 5" xfId="17171" xr:uid="{00000000-0005-0000-0000-000034040000}"/>
    <cellStyle name="20% - Énfasis1 2 5 5 2" xfId="30082" xr:uid="{00000000-0005-0000-0000-000035040000}"/>
    <cellStyle name="20% - Énfasis1 2 5 6" xfId="20692" xr:uid="{00000000-0005-0000-0000-000036040000}"/>
    <cellStyle name="20% - Énfasis1 2 5 6 2" xfId="33603" xr:uid="{00000000-0005-0000-0000-000037040000}"/>
    <cellStyle name="20% - Énfasis1 2 5 7" xfId="24213" xr:uid="{00000000-0005-0000-0000-000038040000}"/>
    <cellStyle name="20% - Énfasis1 2 5 7 2" xfId="37124" xr:uid="{00000000-0005-0000-0000-000039040000}"/>
    <cellStyle name="20% - Énfasis1 2 5 8" xfId="27734" xr:uid="{00000000-0005-0000-0000-00003A040000}"/>
    <cellStyle name="20% - Énfasis1 2 5 9" xfId="14823" xr:uid="{00000000-0005-0000-0000-00003B040000}"/>
    <cellStyle name="20% - Énfasis1 2 6" xfId="62" xr:uid="{00000000-0005-0000-0000-00003C040000}"/>
    <cellStyle name="20% - Énfasis1 2 6 2" xfId="16659" xr:uid="{00000000-0005-0000-0000-00003D040000}"/>
    <cellStyle name="20% - Énfasis1 2 6 2 2" xfId="19007" xr:uid="{00000000-0005-0000-0000-00003E040000}"/>
    <cellStyle name="20% - Énfasis1 2 6 2 2 2" xfId="31918" xr:uid="{00000000-0005-0000-0000-00003F040000}"/>
    <cellStyle name="20% - Énfasis1 2 6 2 3" xfId="22528" xr:uid="{00000000-0005-0000-0000-000040040000}"/>
    <cellStyle name="20% - Énfasis1 2 6 2 3 2" xfId="35439" xr:uid="{00000000-0005-0000-0000-000041040000}"/>
    <cellStyle name="20% - Énfasis1 2 6 2 4" xfId="26049" xr:uid="{00000000-0005-0000-0000-000042040000}"/>
    <cellStyle name="20% - Énfasis1 2 6 2 4 2" xfId="38960" xr:uid="{00000000-0005-0000-0000-000043040000}"/>
    <cellStyle name="20% - Énfasis1 2 6 2 5" xfId="29570" xr:uid="{00000000-0005-0000-0000-000044040000}"/>
    <cellStyle name="20% - Énfasis1 2 6 3" xfId="20180" xr:uid="{00000000-0005-0000-0000-000045040000}"/>
    <cellStyle name="20% - Énfasis1 2 6 3 2" xfId="23701" xr:uid="{00000000-0005-0000-0000-000046040000}"/>
    <cellStyle name="20% - Énfasis1 2 6 3 2 2" xfId="36612" xr:uid="{00000000-0005-0000-0000-000047040000}"/>
    <cellStyle name="20% - Énfasis1 2 6 3 3" xfId="27222" xr:uid="{00000000-0005-0000-0000-000048040000}"/>
    <cellStyle name="20% - Énfasis1 2 6 3 3 2" xfId="40133" xr:uid="{00000000-0005-0000-0000-000049040000}"/>
    <cellStyle name="20% - Énfasis1 2 6 3 4" xfId="33091" xr:uid="{00000000-0005-0000-0000-00004A040000}"/>
    <cellStyle name="20% - Énfasis1 2 6 4" xfId="17832" xr:uid="{00000000-0005-0000-0000-00004B040000}"/>
    <cellStyle name="20% - Énfasis1 2 6 4 2" xfId="30743" xr:uid="{00000000-0005-0000-0000-00004C040000}"/>
    <cellStyle name="20% - Énfasis1 2 6 5" xfId="21353" xr:uid="{00000000-0005-0000-0000-00004D040000}"/>
    <cellStyle name="20% - Énfasis1 2 6 5 2" xfId="34264" xr:uid="{00000000-0005-0000-0000-00004E040000}"/>
    <cellStyle name="20% - Énfasis1 2 6 6" xfId="24874" xr:uid="{00000000-0005-0000-0000-00004F040000}"/>
    <cellStyle name="20% - Énfasis1 2 6 6 2" xfId="37785" xr:uid="{00000000-0005-0000-0000-000050040000}"/>
    <cellStyle name="20% - Énfasis1 2 6 7" xfId="28395" xr:uid="{00000000-0005-0000-0000-000051040000}"/>
    <cellStyle name="20% - Énfasis1 2 6 8" xfId="15484" xr:uid="{00000000-0005-0000-0000-000052040000}"/>
    <cellStyle name="20% - Énfasis1 2 7" xfId="63" xr:uid="{00000000-0005-0000-0000-000053040000}"/>
    <cellStyle name="20% - Énfasis1 2 7 2" xfId="16160" xr:uid="{00000000-0005-0000-0000-000054040000}"/>
    <cellStyle name="20% - Énfasis1 2 7 2 2" xfId="18508" xr:uid="{00000000-0005-0000-0000-000055040000}"/>
    <cellStyle name="20% - Énfasis1 2 7 2 2 2" xfId="31419" xr:uid="{00000000-0005-0000-0000-000056040000}"/>
    <cellStyle name="20% - Énfasis1 2 7 2 3" xfId="22029" xr:uid="{00000000-0005-0000-0000-000057040000}"/>
    <cellStyle name="20% - Énfasis1 2 7 2 3 2" xfId="34940" xr:uid="{00000000-0005-0000-0000-000058040000}"/>
    <cellStyle name="20% - Énfasis1 2 7 2 4" xfId="25550" xr:uid="{00000000-0005-0000-0000-000059040000}"/>
    <cellStyle name="20% - Énfasis1 2 7 2 4 2" xfId="38461" xr:uid="{00000000-0005-0000-0000-00005A040000}"/>
    <cellStyle name="20% - Énfasis1 2 7 2 5" xfId="29071" xr:uid="{00000000-0005-0000-0000-00005B040000}"/>
    <cellStyle name="20% - Énfasis1 2 7 3" xfId="19681" xr:uid="{00000000-0005-0000-0000-00005C040000}"/>
    <cellStyle name="20% - Énfasis1 2 7 3 2" xfId="23202" xr:uid="{00000000-0005-0000-0000-00005D040000}"/>
    <cellStyle name="20% - Énfasis1 2 7 3 2 2" xfId="36113" xr:uid="{00000000-0005-0000-0000-00005E040000}"/>
    <cellStyle name="20% - Énfasis1 2 7 3 3" xfId="26723" xr:uid="{00000000-0005-0000-0000-00005F040000}"/>
    <cellStyle name="20% - Énfasis1 2 7 3 3 2" xfId="39634" xr:uid="{00000000-0005-0000-0000-000060040000}"/>
    <cellStyle name="20% - Énfasis1 2 7 3 4" xfId="32592" xr:uid="{00000000-0005-0000-0000-000061040000}"/>
    <cellStyle name="20% - Énfasis1 2 7 4" xfId="17333" xr:uid="{00000000-0005-0000-0000-000062040000}"/>
    <cellStyle name="20% - Énfasis1 2 7 4 2" xfId="30244" xr:uid="{00000000-0005-0000-0000-000063040000}"/>
    <cellStyle name="20% - Énfasis1 2 7 5" xfId="20854" xr:uid="{00000000-0005-0000-0000-000064040000}"/>
    <cellStyle name="20% - Énfasis1 2 7 5 2" xfId="33765" xr:uid="{00000000-0005-0000-0000-000065040000}"/>
    <cellStyle name="20% - Énfasis1 2 7 6" xfId="24375" xr:uid="{00000000-0005-0000-0000-000066040000}"/>
    <cellStyle name="20% - Énfasis1 2 7 6 2" xfId="37286" xr:uid="{00000000-0005-0000-0000-000067040000}"/>
    <cellStyle name="20% - Énfasis1 2 7 7" xfId="27896" xr:uid="{00000000-0005-0000-0000-000068040000}"/>
    <cellStyle name="20% - Énfasis1 2 7 8" xfId="14985" xr:uid="{00000000-0005-0000-0000-000069040000}"/>
    <cellStyle name="20% - Énfasis1 2 8" xfId="4269" xr:uid="{00000000-0005-0000-0000-00006A040000}"/>
    <cellStyle name="20% - Énfasis1 2 8 2" xfId="18009" xr:uid="{00000000-0005-0000-0000-00006B040000}"/>
    <cellStyle name="20% - Énfasis1 2 8 2 2" xfId="30920" xr:uid="{00000000-0005-0000-0000-00006C040000}"/>
    <cellStyle name="20% - Énfasis1 2 8 3" xfId="21530" xr:uid="{00000000-0005-0000-0000-00006D040000}"/>
    <cellStyle name="20% - Énfasis1 2 8 3 2" xfId="34441" xr:uid="{00000000-0005-0000-0000-00006E040000}"/>
    <cellStyle name="20% - Énfasis1 2 8 4" xfId="25051" xr:uid="{00000000-0005-0000-0000-00006F040000}"/>
    <cellStyle name="20% - Énfasis1 2 8 4 2" xfId="37962" xr:uid="{00000000-0005-0000-0000-000070040000}"/>
    <cellStyle name="20% - Énfasis1 2 8 5" xfId="28572" xr:uid="{00000000-0005-0000-0000-000071040000}"/>
    <cellStyle name="20% - Énfasis1 2 8 6" xfId="15661" xr:uid="{00000000-0005-0000-0000-000072040000}"/>
    <cellStyle name="20% - Énfasis1 2 9" xfId="4270" xr:uid="{00000000-0005-0000-0000-000073040000}"/>
    <cellStyle name="20% - Énfasis1 2 9 2" xfId="22703" xr:uid="{00000000-0005-0000-0000-000074040000}"/>
    <cellStyle name="20% - Énfasis1 2 9 2 2" xfId="35614" xr:uid="{00000000-0005-0000-0000-000075040000}"/>
    <cellStyle name="20% - Énfasis1 2 9 3" xfId="26224" xr:uid="{00000000-0005-0000-0000-000076040000}"/>
    <cellStyle name="20% - Énfasis1 2 9 3 2" xfId="39135" xr:uid="{00000000-0005-0000-0000-000077040000}"/>
    <cellStyle name="20% - Énfasis1 2 9 4" xfId="32093" xr:uid="{00000000-0005-0000-0000-000078040000}"/>
    <cellStyle name="20% - Énfasis1 2 9 5" xfId="19182" xr:uid="{00000000-0005-0000-0000-000079040000}"/>
    <cellStyle name="20% - Énfasis1 20" xfId="64" xr:uid="{00000000-0005-0000-0000-00007A040000}"/>
    <cellStyle name="20% - Énfasis1 20 2" xfId="65" xr:uid="{00000000-0005-0000-0000-00007B040000}"/>
    <cellStyle name="20% - Énfasis1 20 3" xfId="66" xr:uid="{00000000-0005-0000-0000-00007C040000}"/>
    <cellStyle name="20% - Énfasis1 20 4" xfId="67" xr:uid="{00000000-0005-0000-0000-00007D040000}"/>
    <cellStyle name="20% - Énfasis1 20 5" xfId="40292" xr:uid="{00000000-0005-0000-0000-00007E040000}"/>
    <cellStyle name="20% - Énfasis1 21" xfId="68" xr:uid="{00000000-0005-0000-0000-00007F040000}"/>
    <cellStyle name="20% - Énfasis1 21 2" xfId="69" xr:uid="{00000000-0005-0000-0000-000080040000}"/>
    <cellStyle name="20% - Énfasis1 21 3" xfId="70" xr:uid="{00000000-0005-0000-0000-000081040000}"/>
    <cellStyle name="20% - Énfasis1 21 4" xfId="71" xr:uid="{00000000-0005-0000-0000-000082040000}"/>
    <cellStyle name="20% - Énfasis1 21 5" xfId="40305" xr:uid="{00000000-0005-0000-0000-000083040000}"/>
    <cellStyle name="20% - Énfasis1 22" xfId="72" xr:uid="{00000000-0005-0000-0000-000084040000}"/>
    <cellStyle name="20% - Énfasis1 22 2" xfId="40318" xr:uid="{00000000-0005-0000-0000-000085040000}"/>
    <cellStyle name="20% - Énfasis1 23" xfId="73" xr:uid="{00000000-0005-0000-0000-000086040000}"/>
    <cellStyle name="20% - Énfasis1 24" xfId="74" xr:uid="{00000000-0005-0000-0000-000087040000}"/>
    <cellStyle name="20% - Énfasis1 24 2" xfId="75" xr:uid="{00000000-0005-0000-0000-000088040000}"/>
    <cellStyle name="20% - Énfasis1 24 3" xfId="76" xr:uid="{00000000-0005-0000-0000-000089040000}"/>
    <cellStyle name="20% - Énfasis1 25" xfId="77" xr:uid="{00000000-0005-0000-0000-00008A040000}"/>
    <cellStyle name="20% - Énfasis1 26" xfId="78" xr:uid="{00000000-0005-0000-0000-00008B040000}"/>
    <cellStyle name="20% - Énfasis1 27" xfId="79" xr:uid="{00000000-0005-0000-0000-00008C040000}"/>
    <cellStyle name="20% - Énfasis1 28" xfId="14419" xr:uid="{00000000-0005-0000-0000-00008D040000}"/>
    <cellStyle name="20% - Énfasis1 29" xfId="14463" xr:uid="{00000000-0005-0000-0000-00008E040000}"/>
    <cellStyle name="20% - Énfasis1 3" xfId="80" xr:uid="{00000000-0005-0000-0000-00008F040000}"/>
    <cellStyle name="20% - Énfasis1 3 10" xfId="16848" xr:uid="{00000000-0005-0000-0000-000090040000}"/>
    <cellStyle name="20% - Énfasis1 3 10 2" xfId="29759" xr:uid="{00000000-0005-0000-0000-000091040000}"/>
    <cellStyle name="20% - Énfasis1 3 11" xfId="20369" xr:uid="{00000000-0005-0000-0000-000092040000}"/>
    <cellStyle name="20% - Énfasis1 3 11 2" xfId="33280" xr:uid="{00000000-0005-0000-0000-000093040000}"/>
    <cellStyle name="20% - Énfasis1 3 12" xfId="23890" xr:uid="{00000000-0005-0000-0000-000094040000}"/>
    <cellStyle name="20% - Énfasis1 3 12 2" xfId="36801" xr:uid="{00000000-0005-0000-0000-000095040000}"/>
    <cellStyle name="20% - Énfasis1 3 13" xfId="27411" xr:uid="{00000000-0005-0000-0000-000096040000}"/>
    <cellStyle name="20% - Énfasis1 3 14" xfId="14495" xr:uid="{00000000-0005-0000-0000-000097040000}"/>
    <cellStyle name="20% - Énfasis1 3 2" xfId="81" xr:uid="{00000000-0005-0000-0000-000098040000}"/>
    <cellStyle name="20% - Énfasis1 3 2 10" xfId="23946" xr:uid="{00000000-0005-0000-0000-000099040000}"/>
    <cellStyle name="20% - Énfasis1 3 2 10 2" xfId="36857" xr:uid="{00000000-0005-0000-0000-00009A040000}"/>
    <cellStyle name="20% - Énfasis1 3 2 11" xfId="27467" xr:uid="{00000000-0005-0000-0000-00009B040000}"/>
    <cellStyle name="20% - Énfasis1 3 2 12" xfId="14552" xr:uid="{00000000-0005-0000-0000-00009C040000}"/>
    <cellStyle name="20% - Énfasis1 3 2 2" xfId="82" xr:uid="{00000000-0005-0000-0000-00009D040000}"/>
    <cellStyle name="20% - Énfasis1 3 2 2 2" xfId="15230" xr:uid="{00000000-0005-0000-0000-00009E040000}"/>
    <cellStyle name="20% - Énfasis1 3 2 2 2 2" xfId="16405" xr:uid="{00000000-0005-0000-0000-00009F040000}"/>
    <cellStyle name="20% - Énfasis1 3 2 2 2 2 2" xfId="18753" xr:uid="{00000000-0005-0000-0000-0000A0040000}"/>
    <cellStyle name="20% - Énfasis1 3 2 2 2 2 2 2" xfId="31664" xr:uid="{00000000-0005-0000-0000-0000A1040000}"/>
    <cellStyle name="20% - Énfasis1 3 2 2 2 2 3" xfId="22274" xr:uid="{00000000-0005-0000-0000-0000A2040000}"/>
    <cellStyle name="20% - Énfasis1 3 2 2 2 2 3 2" xfId="35185" xr:uid="{00000000-0005-0000-0000-0000A3040000}"/>
    <cellStyle name="20% - Énfasis1 3 2 2 2 2 4" xfId="25795" xr:uid="{00000000-0005-0000-0000-0000A4040000}"/>
    <cellStyle name="20% - Énfasis1 3 2 2 2 2 4 2" xfId="38706" xr:uid="{00000000-0005-0000-0000-0000A5040000}"/>
    <cellStyle name="20% - Énfasis1 3 2 2 2 2 5" xfId="29316" xr:uid="{00000000-0005-0000-0000-0000A6040000}"/>
    <cellStyle name="20% - Énfasis1 3 2 2 2 3" xfId="19926" xr:uid="{00000000-0005-0000-0000-0000A7040000}"/>
    <cellStyle name="20% - Énfasis1 3 2 2 2 3 2" xfId="23447" xr:uid="{00000000-0005-0000-0000-0000A8040000}"/>
    <cellStyle name="20% - Énfasis1 3 2 2 2 3 2 2" xfId="36358" xr:uid="{00000000-0005-0000-0000-0000A9040000}"/>
    <cellStyle name="20% - Énfasis1 3 2 2 2 3 3" xfId="26968" xr:uid="{00000000-0005-0000-0000-0000AA040000}"/>
    <cellStyle name="20% - Énfasis1 3 2 2 2 3 3 2" xfId="39879" xr:uid="{00000000-0005-0000-0000-0000AB040000}"/>
    <cellStyle name="20% - Énfasis1 3 2 2 2 3 4" xfId="32837" xr:uid="{00000000-0005-0000-0000-0000AC040000}"/>
    <cellStyle name="20% - Énfasis1 3 2 2 2 4" xfId="17578" xr:uid="{00000000-0005-0000-0000-0000AD040000}"/>
    <cellStyle name="20% - Énfasis1 3 2 2 2 4 2" xfId="30489" xr:uid="{00000000-0005-0000-0000-0000AE040000}"/>
    <cellStyle name="20% - Énfasis1 3 2 2 2 5" xfId="21099" xr:uid="{00000000-0005-0000-0000-0000AF040000}"/>
    <cellStyle name="20% - Énfasis1 3 2 2 2 5 2" xfId="34010" xr:uid="{00000000-0005-0000-0000-0000B0040000}"/>
    <cellStyle name="20% - Énfasis1 3 2 2 2 6" xfId="24620" xr:uid="{00000000-0005-0000-0000-0000B1040000}"/>
    <cellStyle name="20% - Énfasis1 3 2 2 2 6 2" xfId="37531" xr:uid="{00000000-0005-0000-0000-0000B2040000}"/>
    <cellStyle name="20% - Énfasis1 3 2 2 2 7" xfId="28141" xr:uid="{00000000-0005-0000-0000-0000B3040000}"/>
    <cellStyle name="20% - Énfasis1 3 2 2 3" xfId="15906" xr:uid="{00000000-0005-0000-0000-0000B4040000}"/>
    <cellStyle name="20% - Énfasis1 3 2 2 3 2" xfId="18254" xr:uid="{00000000-0005-0000-0000-0000B5040000}"/>
    <cellStyle name="20% - Énfasis1 3 2 2 3 2 2" xfId="31165" xr:uid="{00000000-0005-0000-0000-0000B6040000}"/>
    <cellStyle name="20% - Énfasis1 3 2 2 3 3" xfId="21775" xr:uid="{00000000-0005-0000-0000-0000B7040000}"/>
    <cellStyle name="20% - Énfasis1 3 2 2 3 3 2" xfId="34686" xr:uid="{00000000-0005-0000-0000-0000B8040000}"/>
    <cellStyle name="20% - Énfasis1 3 2 2 3 4" xfId="25296" xr:uid="{00000000-0005-0000-0000-0000B9040000}"/>
    <cellStyle name="20% - Énfasis1 3 2 2 3 4 2" xfId="38207" xr:uid="{00000000-0005-0000-0000-0000BA040000}"/>
    <cellStyle name="20% - Énfasis1 3 2 2 3 5" xfId="28817" xr:uid="{00000000-0005-0000-0000-0000BB040000}"/>
    <cellStyle name="20% - Énfasis1 3 2 2 4" xfId="19427" xr:uid="{00000000-0005-0000-0000-0000BC040000}"/>
    <cellStyle name="20% - Énfasis1 3 2 2 4 2" xfId="22948" xr:uid="{00000000-0005-0000-0000-0000BD040000}"/>
    <cellStyle name="20% - Énfasis1 3 2 2 4 2 2" xfId="35859" xr:uid="{00000000-0005-0000-0000-0000BE040000}"/>
    <cellStyle name="20% - Énfasis1 3 2 2 4 3" xfId="26469" xr:uid="{00000000-0005-0000-0000-0000BF040000}"/>
    <cellStyle name="20% - Énfasis1 3 2 2 4 3 2" xfId="39380" xr:uid="{00000000-0005-0000-0000-0000C0040000}"/>
    <cellStyle name="20% - Énfasis1 3 2 2 4 4" xfId="32338" xr:uid="{00000000-0005-0000-0000-0000C1040000}"/>
    <cellStyle name="20% - Énfasis1 3 2 2 5" xfId="17079" xr:uid="{00000000-0005-0000-0000-0000C2040000}"/>
    <cellStyle name="20% - Énfasis1 3 2 2 5 2" xfId="29990" xr:uid="{00000000-0005-0000-0000-0000C3040000}"/>
    <cellStyle name="20% - Énfasis1 3 2 2 6" xfId="20600" xr:uid="{00000000-0005-0000-0000-0000C4040000}"/>
    <cellStyle name="20% - Énfasis1 3 2 2 6 2" xfId="33511" xr:uid="{00000000-0005-0000-0000-0000C5040000}"/>
    <cellStyle name="20% - Énfasis1 3 2 2 7" xfId="24121" xr:uid="{00000000-0005-0000-0000-0000C6040000}"/>
    <cellStyle name="20% - Énfasis1 3 2 2 7 2" xfId="37032" xr:uid="{00000000-0005-0000-0000-0000C7040000}"/>
    <cellStyle name="20% - Énfasis1 3 2 2 8" xfId="27642" xr:uid="{00000000-0005-0000-0000-0000C8040000}"/>
    <cellStyle name="20% - Énfasis1 3 2 2 9" xfId="14730" xr:uid="{00000000-0005-0000-0000-0000C9040000}"/>
    <cellStyle name="20% - Énfasis1 3 2 3" xfId="14893" xr:uid="{00000000-0005-0000-0000-0000CA040000}"/>
    <cellStyle name="20% - Énfasis1 3 2 3 2" xfId="15392" xr:uid="{00000000-0005-0000-0000-0000CB040000}"/>
    <cellStyle name="20% - Énfasis1 3 2 3 2 2" xfId="16567" xr:uid="{00000000-0005-0000-0000-0000CC040000}"/>
    <cellStyle name="20% - Énfasis1 3 2 3 2 2 2" xfId="18915" xr:uid="{00000000-0005-0000-0000-0000CD040000}"/>
    <cellStyle name="20% - Énfasis1 3 2 3 2 2 2 2" xfId="31826" xr:uid="{00000000-0005-0000-0000-0000CE040000}"/>
    <cellStyle name="20% - Énfasis1 3 2 3 2 2 3" xfId="22436" xr:uid="{00000000-0005-0000-0000-0000CF040000}"/>
    <cellStyle name="20% - Énfasis1 3 2 3 2 2 3 2" xfId="35347" xr:uid="{00000000-0005-0000-0000-0000D0040000}"/>
    <cellStyle name="20% - Énfasis1 3 2 3 2 2 4" xfId="25957" xr:uid="{00000000-0005-0000-0000-0000D1040000}"/>
    <cellStyle name="20% - Énfasis1 3 2 3 2 2 4 2" xfId="38868" xr:uid="{00000000-0005-0000-0000-0000D2040000}"/>
    <cellStyle name="20% - Énfasis1 3 2 3 2 2 5" xfId="29478" xr:uid="{00000000-0005-0000-0000-0000D3040000}"/>
    <cellStyle name="20% - Énfasis1 3 2 3 2 3" xfId="20088" xr:uid="{00000000-0005-0000-0000-0000D4040000}"/>
    <cellStyle name="20% - Énfasis1 3 2 3 2 3 2" xfId="23609" xr:uid="{00000000-0005-0000-0000-0000D5040000}"/>
    <cellStyle name="20% - Énfasis1 3 2 3 2 3 2 2" xfId="36520" xr:uid="{00000000-0005-0000-0000-0000D6040000}"/>
    <cellStyle name="20% - Énfasis1 3 2 3 2 3 3" xfId="27130" xr:uid="{00000000-0005-0000-0000-0000D7040000}"/>
    <cellStyle name="20% - Énfasis1 3 2 3 2 3 3 2" xfId="40041" xr:uid="{00000000-0005-0000-0000-0000D8040000}"/>
    <cellStyle name="20% - Énfasis1 3 2 3 2 3 4" xfId="32999" xr:uid="{00000000-0005-0000-0000-0000D9040000}"/>
    <cellStyle name="20% - Énfasis1 3 2 3 2 4" xfId="17740" xr:uid="{00000000-0005-0000-0000-0000DA040000}"/>
    <cellStyle name="20% - Énfasis1 3 2 3 2 4 2" xfId="30651" xr:uid="{00000000-0005-0000-0000-0000DB040000}"/>
    <cellStyle name="20% - Énfasis1 3 2 3 2 5" xfId="21261" xr:uid="{00000000-0005-0000-0000-0000DC040000}"/>
    <cellStyle name="20% - Énfasis1 3 2 3 2 5 2" xfId="34172" xr:uid="{00000000-0005-0000-0000-0000DD040000}"/>
    <cellStyle name="20% - Énfasis1 3 2 3 2 6" xfId="24782" xr:uid="{00000000-0005-0000-0000-0000DE040000}"/>
    <cellStyle name="20% - Énfasis1 3 2 3 2 6 2" xfId="37693" xr:uid="{00000000-0005-0000-0000-0000DF040000}"/>
    <cellStyle name="20% - Énfasis1 3 2 3 2 7" xfId="28303" xr:uid="{00000000-0005-0000-0000-0000E0040000}"/>
    <cellStyle name="20% - Énfasis1 3 2 3 3" xfId="16068" xr:uid="{00000000-0005-0000-0000-0000E1040000}"/>
    <cellStyle name="20% - Énfasis1 3 2 3 3 2" xfId="18416" xr:uid="{00000000-0005-0000-0000-0000E2040000}"/>
    <cellStyle name="20% - Énfasis1 3 2 3 3 2 2" xfId="31327" xr:uid="{00000000-0005-0000-0000-0000E3040000}"/>
    <cellStyle name="20% - Énfasis1 3 2 3 3 3" xfId="21937" xr:uid="{00000000-0005-0000-0000-0000E4040000}"/>
    <cellStyle name="20% - Énfasis1 3 2 3 3 3 2" xfId="34848" xr:uid="{00000000-0005-0000-0000-0000E5040000}"/>
    <cellStyle name="20% - Énfasis1 3 2 3 3 4" xfId="25458" xr:uid="{00000000-0005-0000-0000-0000E6040000}"/>
    <cellStyle name="20% - Énfasis1 3 2 3 3 4 2" xfId="38369" xr:uid="{00000000-0005-0000-0000-0000E7040000}"/>
    <cellStyle name="20% - Énfasis1 3 2 3 3 5" xfId="28979" xr:uid="{00000000-0005-0000-0000-0000E8040000}"/>
    <cellStyle name="20% - Énfasis1 3 2 3 4" xfId="19589" xr:uid="{00000000-0005-0000-0000-0000E9040000}"/>
    <cellStyle name="20% - Énfasis1 3 2 3 4 2" xfId="23110" xr:uid="{00000000-0005-0000-0000-0000EA040000}"/>
    <cellStyle name="20% - Énfasis1 3 2 3 4 2 2" xfId="36021" xr:uid="{00000000-0005-0000-0000-0000EB040000}"/>
    <cellStyle name="20% - Énfasis1 3 2 3 4 3" xfId="26631" xr:uid="{00000000-0005-0000-0000-0000EC040000}"/>
    <cellStyle name="20% - Énfasis1 3 2 3 4 3 2" xfId="39542" xr:uid="{00000000-0005-0000-0000-0000ED040000}"/>
    <cellStyle name="20% - Énfasis1 3 2 3 4 4" xfId="32500" xr:uid="{00000000-0005-0000-0000-0000EE040000}"/>
    <cellStyle name="20% - Énfasis1 3 2 3 5" xfId="17241" xr:uid="{00000000-0005-0000-0000-0000EF040000}"/>
    <cellStyle name="20% - Énfasis1 3 2 3 5 2" xfId="30152" xr:uid="{00000000-0005-0000-0000-0000F0040000}"/>
    <cellStyle name="20% - Énfasis1 3 2 3 6" xfId="20762" xr:uid="{00000000-0005-0000-0000-0000F1040000}"/>
    <cellStyle name="20% - Énfasis1 3 2 3 6 2" xfId="33673" xr:uid="{00000000-0005-0000-0000-0000F2040000}"/>
    <cellStyle name="20% - Énfasis1 3 2 3 7" xfId="24283" xr:uid="{00000000-0005-0000-0000-0000F3040000}"/>
    <cellStyle name="20% - Énfasis1 3 2 3 7 2" xfId="37194" xr:uid="{00000000-0005-0000-0000-0000F4040000}"/>
    <cellStyle name="20% - Énfasis1 3 2 3 8" xfId="27804" xr:uid="{00000000-0005-0000-0000-0000F5040000}"/>
    <cellStyle name="20% - Énfasis1 3 2 4" xfId="15554" xr:uid="{00000000-0005-0000-0000-0000F6040000}"/>
    <cellStyle name="20% - Énfasis1 3 2 4 2" xfId="16729" xr:uid="{00000000-0005-0000-0000-0000F7040000}"/>
    <cellStyle name="20% - Énfasis1 3 2 4 2 2" xfId="19077" xr:uid="{00000000-0005-0000-0000-0000F8040000}"/>
    <cellStyle name="20% - Énfasis1 3 2 4 2 2 2" xfId="31988" xr:uid="{00000000-0005-0000-0000-0000F9040000}"/>
    <cellStyle name="20% - Énfasis1 3 2 4 2 3" xfId="22598" xr:uid="{00000000-0005-0000-0000-0000FA040000}"/>
    <cellStyle name="20% - Énfasis1 3 2 4 2 3 2" xfId="35509" xr:uid="{00000000-0005-0000-0000-0000FB040000}"/>
    <cellStyle name="20% - Énfasis1 3 2 4 2 4" xfId="26119" xr:uid="{00000000-0005-0000-0000-0000FC040000}"/>
    <cellStyle name="20% - Énfasis1 3 2 4 2 4 2" xfId="39030" xr:uid="{00000000-0005-0000-0000-0000FD040000}"/>
    <cellStyle name="20% - Énfasis1 3 2 4 2 5" xfId="29640" xr:uid="{00000000-0005-0000-0000-0000FE040000}"/>
    <cellStyle name="20% - Énfasis1 3 2 4 3" xfId="20250" xr:uid="{00000000-0005-0000-0000-0000FF040000}"/>
    <cellStyle name="20% - Énfasis1 3 2 4 3 2" xfId="23771" xr:uid="{00000000-0005-0000-0000-000000050000}"/>
    <cellStyle name="20% - Énfasis1 3 2 4 3 2 2" xfId="36682" xr:uid="{00000000-0005-0000-0000-000001050000}"/>
    <cellStyle name="20% - Énfasis1 3 2 4 3 3" xfId="27292" xr:uid="{00000000-0005-0000-0000-000002050000}"/>
    <cellStyle name="20% - Énfasis1 3 2 4 3 3 2" xfId="40203" xr:uid="{00000000-0005-0000-0000-000003050000}"/>
    <cellStyle name="20% - Énfasis1 3 2 4 3 4" xfId="33161" xr:uid="{00000000-0005-0000-0000-000004050000}"/>
    <cellStyle name="20% - Énfasis1 3 2 4 4" xfId="17902" xr:uid="{00000000-0005-0000-0000-000005050000}"/>
    <cellStyle name="20% - Énfasis1 3 2 4 4 2" xfId="30813" xr:uid="{00000000-0005-0000-0000-000006050000}"/>
    <cellStyle name="20% - Énfasis1 3 2 4 5" xfId="21423" xr:uid="{00000000-0005-0000-0000-000007050000}"/>
    <cellStyle name="20% - Énfasis1 3 2 4 5 2" xfId="34334" xr:uid="{00000000-0005-0000-0000-000008050000}"/>
    <cellStyle name="20% - Énfasis1 3 2 4 6" xfId="24944" xr:uid="{00000000-0005-0000-0000-000009050000}"/>
    <cellStyle name="20% - Énfasis1 3 2 4 6 2" xfId="37855" xr:uid="{00000000-0005-0000-0000-00000A050000}"/>
    <cellStyle name="20% - Énfasis1 3 2 4 7" xfId="28465" xr:uid="{00000000-0005-0000-0000-00000B050000}"/>
    <cellStyle name="20% - Énfasis1 3 2 5" xfId="15055" xr:uid="{00000000-0005-0000-0000-00000C050000}"/>
    <cellStyle name="20% - Énfasis1 3 2 5 2" xfId="16230" xr:uid="{00000000-0005-0000-0000-00000D050000}"/>
    <cellStyle name="20% - Énfasis1 3 2 5 2 2" xfId="18578" xr:uid="{00000000-0005-0000-0000-00000E050000}"/>
    <cellStyle name="20% - Énfasis1 3 2 5 2 2 2" xfId="31489" xr:uid="{00000000-0005-0000-0000-00000F050000}"/>
    <cellStyle name="20% - Énfasis1 3 2 5 2 3" xfId="22099" xr:uid="{00000000-0005-0000-0000-000010050000}"/>
    <cellStyle name="20% - Énfasis1 3 2 5 2 3 2" xfId="35010" xr:uid="{00000000-0005-0000-0000-000011050000}"/>
    <cellStyle name="20% - Énfasis1 3 2 5 2 4" xfId="25620" xr:uid="{00000000-0005-0000-0000-000012050000}"/>
    <cellStyle name="20% - Énfasis1 3 2 5 2 4 2" xfId="38531" xr:uid="{00000000-0005-0000-0000-000013050000}"/>
    <cellStyle name="20% - Énfasis1 3 2 5 2 5" xfId="29141" xr:uid="{00000000-0005-0000-0000-000014050000}"/>
    <cellStyle name="20% - Énfasis1 3 2 5 3" xfId="19751" xr:uid="{00000000-0005-0000-0000-000015050000}"/>
    <cellStyle name="20% - Énfasis1 3 2 5 3 2" xfId="23272" xr:uid="{00000000-0005-0000-0000-000016050000}"/>
    <cellStyle name="20% - Énfasis1 3 2 5 3 2 2" xfId="36183" xr:uid="{00000000-0005-0000-0000-000017050000}"/>
    <cellStyle name="20% - Énfasis1 3 2 5 3 3" xfId="26793" xr:uid="{00000000-0005-0000-0000-000018050000}"/>
    <cellStyle name="20% - Énfasis1 3 2 5 3 3 2" xfId="39704" xr:uid="{00000000-0005-0000-0000-000019050000}"/>
    <cellStyle name="20% - Énfasis1 3 2 5 3 4" xfId="32662" xr:uid="{00000000-0005-0000-0000-00001A050000}"/>
    <cellStyle name="20% - Énfasis1 3 2 5 4" xfId="17403" xr:uid="{00000000-0005-0000-0000-00001B050000}"/>
    <cellStyle name="20% - Énfasis1 3 2 5 4 2" xfId="30314" xr:uid="{00000000-0005-0000-0000-00001C050000}"/>
    <cellStyle name="20% - Énfasis1 3 2 5 5" xfId="20924" xr:uid="{00000000-0005-0000-0000-00001D050000}"/>
    <cellStyle name="20% - Énfasis1 3 2 5 5 2" xfId="33835" xr:uid="{00000000-0005-0000-0000-00001E050000}"/>
    <cellStyle name="20% - Énfasis1 3 2 5 6" xfId="24445" xr:uid="{00000000-0005-0000-0000-00001F050000}"/>
    <cellStyle name="20% - Énfasis1 3 2 5 6 2" xfId="37356" xr:uid="{00000000-0005-0000-0000-000020050000}"/>
    <cellStyle name="20% - Énfasis1 3 2 5 7" xfId="27966" xr:uid="{00000000-0005-0000-0000-000021050000}"/>
    <cellStyle name="20% - Énfasis1 3 2 6" xfId="15731" xr:uid="{00000000-0005-0000-0000-000022050000}"/>
    <cellStyle name="20% - Énfasis1 3 2 6 2" xfId="18079" xr:uid="{00000000-0005-0000-0000-000023050000}"/>
    <cellStyle name="20% - Énfasis1 3 2 6 2 2" xfId="30990" xr:uid="{00000000-0005-0000-0000-000024050000}"/>
    <cellStyle name="20% - Énfasis1 3 2 6 3" xfId="21600" xr:uid="{00000000-0005-0000-0000-000025050000}"/>
    <cellStyle name="20% - Énfasis1 3 2 6 3 2" xfId="34511" xr:uid="{00000000-0005-0000-0000-000026050000}"/>
    <cellStyle name="20% - Énfasis1 3 2 6 4" xfId="25121" xr:uid="{00000000-0005-0000-0000-000027050000}"/>
    <cellStyle name="20% - Énfasis1 3 2 6 4 2" xfId="38032" xr:uid="{00000000-0005-0000-0000-000028050000}"/>
    <cellStyle name="20% - Énfasis1 3 2 6 5" xfId="28642" xr:uid="{00000000-0005-0000-0000-000029050000}"/>
    <cellStyle name="20% - Énfasis1 3 2 7" xfId="19252" xr:uid="{00000000-0005-0000-0000-00002A050000}"/>
    <cellStyle name="20% - Énfasis1 3 2 7 2" xfId="22773" xr:uid="{00000000-0005-0000-0000-00002B050000}"/>
    <cellStyle name="20% - Énfasis1 3 2 7 2 2" xfId="35684" xr:uid="{00000000-0005-0000-0000-00002C050000}"/>
    <cellStyle name="20% - Énfasis1 3 2 7 3" xfId="26294" xr:uid="{00000000-0005-0000-0000-00002D050000}"/>
    <cellStyle name="20% - Énfasis1 3 2 7 3 2" xfId="39205" xr:uid="{00000000-0005-0000-0000-00002E050000}"/>
    <cellStyle name="20% - Énfasis1 3 2 7 4" xfId="32163" xr:uid="{00000000-0005-0000-0000-00002F050000}"/>
    <cellStyle name="20% - Énfasis1 3 2 8" xfId="16904" xr:uid="{00000000-0005-0000-0000-000030050000}"/>
    <cellStyle name="20% - Énfasis1 3 2 8 2" xfId="29815" xr:uid="{00000000-0005-0000-0000-000031050000}"/>
    <cellStyle name="20% - Énfasis1 3 2 9" xfId="20425" xr:uid="{00000000-0005-0000-0000-000032050000}"/>
    <cellStyle name="20% - Énfasis1 3 2 9 2" xfId="33336" xr:uid="{00000000-0005-0000-0000-000033050000}"/>
    <cellStyle name="20% - Énfasis1 3 3" xfId="4271" xr:uid="{00000000-0005-0000-0000-000034050000}"/>
    <cellStyle name="20% - Énfasis1 3 3 10" xfId="24007" xr:uid="{00000000-0005-0000-0000-000035050000}"/>
    <cellStyle name="20% - Énfasis1 3 3 10 2" xfId="36918" xr:uid="{00000000-0005-0000-0000-000036050000}"/>
    <cellStyle name="20% - Énfasis1 3 3 11" xfId="27528" xr:uid="{00000000-0005-0000-0000-000037050000}"/>
    <cellStyle name="20% - Énfasis1 3 3 12" xfId="14613" xr:uid="{00000000-0005-0000-0000-000038050000}"/>
    <cellStyle name="20% - Énfasis1 3 3 2" xfId="14791" xr:uid="{00000000-0005-0000-0000-000039050000}"/>
    <cellStyle name="20% - Énfasis1 3 3 2 2" xfId="15291" xr:uid="{00000000-0005-0000-0000-00003A050000}"/>
    <cellStyle name="20% - Énfasis1 3 3 2 2 2" xfId="16466" xr:uid="{00000000-0005-0000-0000-00003B050000}"/>
    <cellStyle name="20% - Énfasis1 3 3 2 2 2 2" xfId="18814" xr:uid="{00000000-0005-0000-0000-00003C050000}"/>
    <cellStyle name="20% - Énfasis1 3 3 2 2 2 2 2" xfId="31725" xr:uid="{00000000-0005-0000-0000-00003D050000}"/>
    <cellStyle name="20% - Énfasis1 3 3 2 2 2 3" xfId="22335" xr:uid="{00000000-0005-0000-0000-00003E050000}"/>
    <cellStyle name="20% - Énfasis1 3 3 2 2 2 3 2" xfId="35246" xr:uid="{00000000-0005-0000-0000-00003F050000}"/>
    <cellStyle name="20% - Énfasis1 3 3 2 2 2 4" xfId="25856" xr:uid="{00000000-0005-0000-0000-000040050000}"/>
    <cellStyle name="20% - Énfasis1 3 3 2 2 2 4 2" xfId="38767" xr:uid="{00000000-0005-0000-0000-000041050000}"/>
    <cellStyle name="20% - Énfasis1 3 3 2 2 2 5" xfId="29377" xr:uid="{00000000-0005-0000-0000-000042050000}"/>
    <cellStyle name="20% - Énfasis1 3 3 2 2 3" xfId="19987" xr:uid="{00000000-0005-0000-0000-000043050000}"/>
    <cellStyle name="20% - Énfasis1 3 3 2 2 3 2" xfId="23508" xr:uid="{00000000-0005-0000-0000-000044050000}"/>
    <cellStyle name="20% - Énfasis1 3 3 2 2 3 2 2" xfId="36419" xr:uid="{00000000-0005-0000-0000-000045050000}"/>
    <cellStyle name="20% - Énfasis1 3 3 2 2 3 3" xfId="27029" xr:uid="{00000000-0005-0000-0000-000046050000}"/>
    <cellStyle name="20% - Énfasis1 3 3 2 2 3 3 2" xfId="39940" xr:uid="{00000000-0005-0000-0000-000047050000}"/>
    <cellStyle name="20% - Énfasis1 3 3 2 2 3 4" xfId="32898" xr:uid="{00000000-0005-0000-0000-000048050000}"/>
    <cellStyle name="20% - Énfasis1 3 3 2 2 4" xfId="17639" xr:uid="{00000000-0005-0000-0000-000049050000}"/>
    <cellStyle name="20% - Énfasis1 3 3 2 2 4 2" xfId="30550" xr:uid="{00000000-0005-0000-0000-00004A050000}"/>
    <cellStyle name="20% - Énfasis1 3 3 2 2 5" xfId="21160" xr:uid="{00000000-0005-0000-0000-00004B050000}"/>
    <cellStyle name="20% - Énfasis1 3 3 2 2 5 2" xfId="34071" xr:uid="{00000000-0005-0000-0000-00004C050000}"/>
    <cellStyle name="20% - Énfasis1 3 3 2 2 6" xfId="24681" xr:uid="{00000000-0005-0000-0000-00004D050000}"/>
    <cellStyle name="20% - Énfasis1 3 3 2 2 6 2" xfId="37592" xr:uid="{00000000-0005-0000-0000-00004E050000}"/>
    <cellStyle name="20% - Énfasis1 3 3 2 2 7" xfId="28202" xr:uid="{00000000-0005-0000-0000-00004F050000}"/>
    <cellStyle name="20% - Énfasis1 3 3 2 3" xfId="15967" xr:uid="{00000000-0005-0000-0000-000050050000}"/>
    <cellStyle name="20% - Énfasis1 3 3 2 3 2" xfId="18315" xr:uid="{00000000-0005-0000-0000-000051050000}"/>
    <cellStyle name="20% - Énfasis1 3 3 2 3 2 2" xfId="31226" xr:uid="{00000000-0005-0000-0000-000052050000}"/>
    <cellStyle name="20% - Énfasis1 3 3 2 3 3" xfId="21836" xr:uid="{00000000-0005-0000-0000-000053050000}"/>
    <cellStyle name="20% - Énfasis1 3 3 2 3 3 2" xfId="34747" xr:uid="{00000000-0005-0000-0000-000054050000}"/>
    <cellStyle name="20% - Énfasis1 3 3 2 3 4" xfId="25357" xr:uid="{00000000-0005-0000-0000-000055050000}"/>
    <cellStyle name="20% - Énfasis1 3 3 2 3 4 2" xfId="38268" xr:uid="{00000000-0005-0000-0000-000056050000}"/>
    <cellStyle name="20% - Énfasis1 3 3 2 3 5" xfId="28878" xr:uid="{00000000-0005-0000-0000-000057050000}"/>
    <cellStyle name="20% - Énfasis1 3 3 2 4" xfId="19488" xr:uid="{00000000-0005-0000-0000-000058050000}"/>
    <cellStyle name="20% - Énfasis1 3 3 2 4 2" xfId="23009" xr:uid="{00000000-0005-0000-0000-000059050000}"/>
    <cellStyle name="20% - Énfasis1 3 3 2 4 2 2" xfId="35920" xr:uid="{00000000-0005-0000-0000-00005A050000}"/>
    <cellStyle name="20% - Énfasis1 3 3 2 4 3" xfId="26530" xr:uid="{00000000-0005-0000-0000-00005B050000}"/>
    <cellStyle name="20% - Énfasis1 3 3 2 4 3 2" xfId="39441" xr:uid="{00000000-0005-0000-0000-00005C050000}"/>
    <cellStyle name="20% - Énfasis1 3 3 2 4 4" xfId="32399" xr:uid="{00000000-0005-0000-0000-00005D050000}"/>
    <cellStyle name="20% - Énfasis1 3 3 2 5" xfId="17140" xr:uid="{00000000-0005-0000-0000-00005E050000}"/>
    <cellStyle name="20% - Énfasis1 3 3 2 5 2" xfId="30051" xr:uid="{00000000-0005-0000-0000-00005F050000}"/>
    <cellStyle name="20% - Énfasis1 3 3 2 6" xfId="20661" xr:uid="{00000000-0005-0000-0000-000060050000}"/>
    <cellStyle name="20% - Énfasis1 3 3 2 6 2" xfId="33572" xr:uid="{00000000-0005-0000-0000-000061050000}"/>
    <cellStyle name="20% - Énfasis1 3 3 2 7" xfId="24182" xr:uid="{00000000-0005-0000-0000-000062050000}"/>
    <cellStyle name="20% - Énfasis1 3 3 2 7 2" xfId="37093" xr:uid="{00000000-0005-0000-0000-000063050000}"/>
    <cellStyle name="20% - Énfasis1 3 3 2 8" xfId="27703" xr:uid="{00000000-0005-0000-0000-000064050000}"/>
    <cellStyle name="20% - Énfasis1 3 3 3" xfId="14954" xr:uid="{00000000-0005-0000-0000-000065050000}"/>
    <cellStyle name="20% - Énfasis1 3 3 3 2" xfId="15453" xr:uid="{00000000-0005-0000-0000-000066050000}"/>
    <cellStyle name="20% - Énfasis1 3 3 3 2 2" xfId="16628" xr:uid="{00000000-0005-0000-0000-000067050000}"/>
    <cellStyle name="20% - Énfasis1 3 3 3 2 2 2" xfId="18976" xr:uid="{00000000-0005-0000-0000-000068050000}"/>
    <cellStyle name="20% - Énfasis1 3 3 3 2 2 2 2" xfId="31887" xr:uid="{00000000-0005-0000-0000-000069050000}"/>
    <cellStyle name="20% - Énfasis1 3 3 3 2 2 3" xfId="22497" xr:uid="{00000000-0005-0000-0000-00006A050000}"/>
    <cellStyle name="20% - Énfasis1 3 3 3 2 2 3 2" xfId="35408" xr:uid="{00000000-0005-0000-0000-00006B050000}"/>
    <cellStyle name="20% - Énfasis1 3 3 3 2 2 4" xfId="26018" xr:uid="{00000000-0005-0000-0000-00006C050000}"/>
    <cellStyle name="20% - Énfasis1 3 3 3 2 2 4 2" xfId="38929" xr:uid="{00000000-0005-0000-0000-00006D050000}"/>
    <cellStyle name="20% - Énfasis1 3 3 3 2 2 5" xfId="29539" xr:uid="{00000000-0005-0000-0000-00006E050000}"/>
    <cellStyle name="20% - Énfasis1 3 3 3 2 3" xfId="20149" xr:uid="{00000000-0005-0000-0000-00006F050000}"/>
    <cellStyle name="20% - Énfasis1 3 3 3 2 3 2" xfId="23670" xr:uid="{00000000-0005-0000-0000-000070050000}"/>
    <cellStyle name="20% - Énfasis1 3 3 3 2 3 2 2" xfId="36581" xr:uid="{00000000-0005-0000-0000-000071050000}"/>
    <cellStyle name="20% - Énfasis1 3 3 3 2 3 3" xfId="27191" xr:uid="{00000000-0005-0000-0000-000072050000}"/>
    <cellStyle name="20% - Énfasis1 3 3 3 2 3 3 2" xfId="40102" xr:uid="{00000000-0005-0000-0000-000073050000}"/>
    <cellStyle name="20% - Énfasis1 3 3 3 2 3 4" xfId="33060" xr:uid="{00000000-0005-0000-0000-000074050000}"/>
    <cellStyle name="20% - Énfasis1 3 3 3 2 4" xfId="17801" xr:uid="{00000000-0005-0000-0000-000075050000}"/>
    <cellStyle name="20% - Énfasis1 3 3 3 2 4 2" xfId="30712" xr:uid="{00000000-0005-0000-0000-000076050000}"/>
    <cellStyle name="20% - Énfasis1 3 3 3 2 5" xfId="21322" xr:uid="{00000000-0005-0000-0000-000077050000}"/>
    <cellStyle name="20% - Énfasis1 3 3 3 2 5 2" xfId="34233" xr:uid="{00000000-0005-0000-0000-000078050000}"/>
    <cellStyle name="20% - Énfasis1 3 3 3 2 6" xfId="24843" xr:uid="{00000000-0005-0000-0000-000079050000}"/>
    <cellStyle name="20% - Énfasis1 3 3 3 2 6 2" xfId="37754" xr:uid="{00000000-0005-0000-0000-00007A050000}"/>
    <cellStyle name="20% - Énfasis1 3 3 3 2 7" xfId="28364" xr:uid="{00000000-0005-0000-0000-00007B050000}"/>
    <cellStyle name="20% - Énfasis1 3 3 3 3" xfId="16129" xr:uid="{00000000-0005-0000-0000-00007C050000}"/>
    <cellStyle name="20% - Énfasis1 3 3 3 3 2" xfId="18477" xr:uid="{00000000-0005-0000-0000-00007D050000}"/>
    <cellStyle name="20% - Énfasis1 3 3 3 3 2 2" xfId="31388" xr:uid="{00000000-0005-0000-0000-00007E050000}"/>
    <cellStyle name="20% - Énfasis1 3 3 3 3 3" xfId="21998" xr:uid="{00000000-0005-0000-0000-00007F050000}"/>
    <cellStyle name="20% - Énfasis1 3 3 3 3 3 2" xfId="34909" xr:uid="{00000000-0005-0000-0000-000080050000}"/>
    <cellStyle name="20% - Énfasis1 3 3 3 3 4" xfId="25519" xr:uid="{00000000-0005-0000-0000-000081050000}"/>
    <cellStyle name="20% - Énfasis1 3 3 3 3 4 2" xfId="38430" xr:uid="{00000000-0005-0000-0000-000082050000}"/>
    <cellStyle name="20% - Énfasis1 3 3 3 3 5" xfId="29040" xr:uid="{00000000-0005-0000-0000-000083050000}"/>
    <cellStyle name="20% - Énfasis1 3 3 3 4" xfId="19650" xr:uid="{00000000-0005-0000-0000-000084050000}"/>
    <cellStyle name="20% - Énfasis1 3 3 3 4 2" xfId="23171" xr:uid="{00000000-0005-0000-0000-000085050000}"/>
    <cellStyle name="20% - Énfasis1 3 3 3 4 2 2" xfId="36082" xr:uid="{00000000-0005-0000-0000-000086050000}"/>
    <cellStyle name="20% - Énfasis1 3 3 3 4 3" xfId="26692" xr:uid="{00000000-0005-0000-0000-000087050000}"/>
    <cellStyle name="20% - Énfasis1 3 3 3 4 3 2" xfId="39603" xr:uid="{00000000-0005-0000-0000-000088050000}"/>
    <cellStyle name="20% - Énfasis1 3 3 3 4 4" xfId="32561" xr:uid="{00000000-0005-0000-0000-000089050000}"/>
    <cellStyle name="20% - Énfasis1 3 3 3 5" xfId="17302" xr:uid="{00000000-0005-0000-0000-00008A050000}"/>
    <cellStyle name="20% - Énfasis1 3 3 3 5 2" xfId="30213" xr:uid="{00000000-0005-0000-0000-00008B050000}"/>
    <cellStyle name="20% - Énfasis1 3 3 3 6" xfId="20823" xr:uid="{00000000-0005-0000-0000-00008C050000}"/>
    <cellStyle name="20% - Énfasis1 3 3 3 6 2" xfId="33734" xr:uid="{00000000-0005-0000-0000-00008D050000}"/>
    <cellStyle name="20% - Énfasis1 3 3 3 7" xfId="24344" xr:uid="{00000000-0005-0000-0000-00008E050000}"/>
    <cellStyle name="20% - Énfasis1 3 3 3 7 2" xfId="37255" xr:uid="{00000000-0005-0000-0000-00008F050000}"/>
    <cellStyle name="20% - Énfasis1 3 3 3 8" xfId="27865" xr:uid="{00000000-0005-0000-0000-000090050000}"/>
    <cellStyle name="20% - Énfasis1 3 3 4" xfId="15615" xr:uid="{00000000-0005-0000-0000-000091050000}"/>
    <cellStyle name="20% - Énfasis1 3 3 4 2" xfId="16790" xr:uid="{00000000-0005-0000-0000-000092050000}"/>
    <cellStyle name="20% - Énfasis1 3 3 4 2 2" xfId="19138" xr:uid="{00000000-0005-0000-0000-000093050000}"/>
    <cellStyle name="20% - Énfasis1 3 3 4 2 2 2" xfId="32049" xr:uid="{00000000-0005-0000-0000-000094050000}"/>
    <cellStyle name="20% - Énfasis1 3 3 4 2 3" xfId="22659" xr:uid="{00000000-0005-0000-0000-000095050000}"/>
    <cellStyle name="20% - Énfasis1 3 3 4 2 3 2" xfId="35570" xr:uid="{00000000-0005-0000-0000-000096050000}"/>
    <cellStyle name="20% - Énfasis1 3 3 4 2 4" xfId="26180" xr:uid="{00000000-0005-0000-0000-000097050000}"/>
    <cellStyle name="20% - Énfasis1 3 3 4 2 4 2" xfId="39091" xr:uid="{00000000-0005-0000-0000-000098050000}"/>
    <cellStyle name="20% - Énfasis1 3 3 4 2 5" xfId="29701" xr:uid="{00000000-0005-0000-0000-000099050000}"/>
    <cellStyle name="20% - Énfasis1 3 3 4 3" xfId="20311" xr:uid="{00000000-0005-0000-0000-00009A050000}"/>
    <cellStyle name="20% - Énfasis1 3 3 4 3 2" xfId="23832" xr:uid="{00000000-0005-0000-0000-00009B050000}"/>
    <cellStyle name="20% - Énfasis1 3 3 4 3 2 2" xfId="36743" xr:uid="{00000000-0005-0000-0000-00009C050000}"/>
    <cellStyle name="20% - Énfasis1 3 3 4 3 3" xfId="27353" xr:uid="{00000000-0005-0000-0000-00009D050000}"/>
    <cellStyle name="20% - Énfasis1 3 3 4 3 3 2" xfId="40264" xr:uid="{00000000-0005-0000-0000-00009E050000}"/>
    <cellStyle name="20% - Énfasis1 3 3 4 3 4" xfId="33222" xr:uid="{00000000-0005-0000-0000-00009F050000}"/>
    <cellStyle name="20% - Énfasis1 3 3 4 4" xfId="17963" xr:uid="{00000000-0005-0000-0000-0000A0050000}"/>
    <cellStyle name="20% - Énfasis1 3 3 4 4 2" xfId="30874" xr:uid="{00000000-0005-0000-0000-0000A1050000}"/>
    <cellStyle name="20% - Énfasis1 3 3 4 5" xfId="21484" xr:uid="{00000000-0005-0000-0000-0000A2050000}"/>
    <cellStyle name="20% - Énfasis1 3 3 4 5 2" xfId="34395" xr:uid="{00000000-0005-0000-0000-0000A3050000}"/>
    <cellStyle name="20% - Énfasis1 3 3 4 6" xfId="25005" xr:uid="{00000000-0005-0000-0000-0000A4050000}"/>
    <cellStyle name="20% - Énfasis1 3 3 4 6 2" xfId="37916" xr:uid="{00000000-0005-0000-0000-0000A5050000}"/>
    <cellStyle name="20% - Énfasis1 3 3 4 7" xfId="28526" xr:uid="{00000000-0005-0000-0000-0000A6050000}"/>
    <cellStyle name="20% - Énfasis1 3 3 5" xfId="15116" xr:uid="{00000000-0005-0000-0000-0000A7050000}"/>
    <cellStyle name="20% - Énfasis1 3 3 5 2" xfId="16291" xr:uid="{00000000-0005-0000-0000-0000A8050000}"/>
    <cellStyle name="20% - Énfasis1 3 3 5 2 2" xfId="18639" xr:uid="{00000000-0005-0000-0000-0000A9050000}"/>
    <cellStyle name="20% - Énfasis1 3 3 5 2 2 2" xfId="31550" xr:uid="{00000000-0005-0000-0000-0000AA050000}"/>
    <cellStyle name="20% - Énfasis1 3 3 5 2 3" xfId="22160" xr:uid="{00000000-0005-0000-0000-0000AB050000}"/>
    <cellStyle name="20% - Énfasis1 3 3 5 2 3 2" xfId="35071" xr:uid="{00000000-0005-0000-0000-0000AC050000}"/>
    <cellStyle name="20% - Énfasis1 3 3 5 2 4" xfId="25681" xr:uid="{00000000-0005-0000-0000-0000AD050000}"/>
    <cellStyle name="20% - Énfasis1 3 3 5 2 4 2" xfId="38592" xr:uid="{00000000-0005-0000-0000-0000AE050000}"/>
    <cellStyle name="20% - Énfasis1 3 3 5 2 5" xfId="29202" xr:uid="{00000000-0005-0000-0000-0000AF050000}"/>
    <cellStyle name="20% - Énfasis1 3 3 5 3" xfId="19812" xr:uid="{00000000-0005-0000-0000-0000B0050000}"/>
    <cellStyle name="20% - Énfasis1 3 3 5 3 2" xfId="23333" xr:uid="{00000000-0005-0000-0000-0000B1050000}"/>
    <cellStyle name="20% - Énfasis1 3 3 5 3 2 2" xfId="36244" xr:uid="{00000000-0005-0000-0000-0000B2050000}"/>
    <cellStyle name="20% - Énfasis1 3 3 5 3 3" xfId="26854" xr:uid="{00000000-0005-0000-0000-0000B3050000}"/>
    <cellStyle name="20% - Énfasis1 3 3 5 3 3 2" xfId="39765" xr:uid="{00000000-0005-0000-0000-0000B4050000}"/>
    <cellStyle name="20% - Énfasis1 3 3 5 3 4" xfId="32723" xr:uid="{00000000-0005-0000-0000-0000B5050000}"/>
    <cellStyle name="20% - Énfasis1 3 3 5 4" xfId="17464" xr:uid="{00000000-0005-0000-0000-0000B6050000}"/>
    <cellStyle name="20% - Énfasis1 3 3 5 4 2" xfId="30375" xr:uid="{00000000-0005-0000-0000-0000B7050000}"/>
    <cellStyle name="20% - Énfasis1 3 3 5 5" xfId="20985" xr:uid="{00000000-0005-0000-0000-0000B8050000}"/>
    <cellStyle name="20% - Énfasis1 3 3 5 5 2" xfId="33896" xr:uid="{00000000-0005-0000-0000-0000B9050000}"/>
    <cellStyle name="20% - Énfasis1 3 3 5 6" xfId="24506" xr:uid="{00000000-0005-0000-0000-0000BA050000}"/>
    <cellStyle name="20% - Énfasis1 3 3 5 6 2" xfId="37417" xr:uid="{00000000-0005-0000-0000-0000BB050000}"/>
    <cellStyle name="20% - Énfasis1 3 3 5 7" xfId="28027" xr:uid="{00000000-0005-0000-0000-0000BC050000}"/>
    <cellStyle name="20% - Énfasis1 3 3 6" xfId="15792" xr:uid="{00000000-0005-0000-0000-0000BD050000}"/>
    <cellStyle name="20% - Énfasis1 3 3 6 2" xfId="18140" xr:uid="{00000000-0005-0000-0000-0000BE050000}"/>
    <cellStyle name="20% - Énfasis1 3 3 6 2 2" xfId="31051" xr:uid="{00000000-0005-0000-0000-0000BF050000}"/>
    <cellStyle name="20% - Énfasis1 3 3 6 3" xfId="21661" xr:uid="{00000000-0005-0000-0000-0000C0050000}"/>
    <cellStyle name="20% - Énfasis1 3 3 6 3 2" xfId="34572" xr:uid="{00000000-0005-0000-0000-0000C1050000}"/>
    <cellStyle name="20% - Énfasis1 3 3 6 4" xfId="25182" xr:uid="{00000000-0005-0000-0000-0000C2050000}"/>
    <cellStyle name="20% - Énfasis1 3 3 6 4 2" xfId="38093" xr:uid="{00000000-0005-0000-0000-0000C3050000}"/>
    <cellStyle name="20% - Énfasis1 3 3 6 5" xfId="28703" xr:uid="{00000000-0005-0000-0000-0000C4050000}"/>
    <cellStyle name="20% - Énfasis1 3 3 7" xfId="19313" xr:uid="{00000000-0005-0000-0000-0000C5050000}"/>
    <cellStyle name="20% - Énfasis1 3 3 7 2" xfId="22834" xr:uid="{00000000-0005-0000-0000-0000C6050000}"/>
    <cellStyle name="20% - Énfasis1 3 3 7 2 2" xfId="35745" xr:uid="{00000000-0005-0000-0000-0000C7050000}"/>
    <cellStyle name="20% - Énfasis1 3 3 7 3" xfId="26355" xr:uid="{00000000-0005-0000-0000-0000C8050000}"/>
    <cellStyle name="20% - Énfasis1 3 3 7 3 2" xfId="39266" xr:uid="{00000000-0005-0000-0000-0000C9050000}"/>
    <cellStyle name="20% - Énfasis1 3 3 7 4" xfId="32224" xr:uid="{00000000-0005-0000-0000-0000CA050000}"/>
    <cellStyle name="20% - Énfasis1 3 3 8" xfId="16965" xr:uid="{00000000-0005-0000-0000-0000CB050000}"/>
    <cellStyle name="20% - Énfasis1 3 3 8 2" xfId="29876" xr:uid="{00000000-0005-0000-0000-0000CC050000}"/>
    <cellStyle name="20% - Énfasis1 3 3 9" xfId="20486" xr:uid="{00000000-0005-0000-0000-0000CD050000}"/>
    <cellStyle name="20% - Énfasis1 3 3 9 2" xfId="33397" xr:uid="{00000000-0005-0000-0000-0000CE050000}"/>
    <cellStyle name="20% - Énfasis1 3 4" xfId="14445" xr:uid="{00000000-0005-0000-0000-0000CF050000}"/>
    <cellStyle name="20% - Énfasis1 3 4 2" xfId="15174" xr:uid="{00000000-0005-0000-0000-0000D0050000}"/>
    <cellStyle name="20% - Énfasis1 3 4 2 2" xfId="16349" xr:uid="{00000000-0005-0000-0000-0000D1050000}"/>
    <cellStyle name="20% - Énfasis1 3 4 2 2 2" xfId="18697" xr:uid="{00000000-0005-0000-0000-0000D2050000}"/>
    <cellStyle name="20% - Énfasis1 3 4 2 2 2 2" xfId="31608" xr:uid="{00000000-0005-0000-0000-0000D3050000}"/>
    <cellStyle name="20% - Énfasis1 3 4 2 2 3" xfId="22218" xr:uid="{00000000-0005-0000-0000-0000D4050000}"/>
    <cellStyle name="20% - Énfasis1 3 4 2 2 3 2" xfId="35129" xr:uid="{00000000-0005-0000-0000-0000D5050000}"/>
    <cellStyle name="20% - Énfasis1 3 4 2 2 4" xfId="25739" xr:uid="{00000000-0005-0000-0000-0000D6050000}"/>
    <cellStyle name="20% - Énfasis1 3 4 2 2 4 2" xfId="38650" xr:uid="{00000000-0005-0000-0000-0000D7050000}"/>
    <cellStyle name="20% - Énfasis1 3 4 2 2 5" xfId="29260" xr:uid="{00000000-0005-0000-0000-0000D8050000}"/>
    <cellStyle name="20% - Énfasis1 3 4 2 3" xfId="19870" xr:uid="{00000000-0005-0000-0000-0000D9050000}"/>
    <cellStyle name="20% - Énfasis1 3 4 2 3 2" xfId="23391" xr:uid="{00000000-0005-0000-0000-0000DA050000}"/>
    <cellStyle name="20% - Énfasis1 3 4 2 3 2 2" xfId="36302" xr:uid="{00000000-0005-0000-0000-0000DB050000}"/>
    <cellStyle name="20% - Énfasis1 3 4 2 3 3" xfId="26912" xr:uid="{00000000-0005-0000-0000-0000DC050000}"/>
    <cellStyle name="20% - Énfasis1 3 4 2 3 3 2" xfId="39823" xr:uid="{00000000-0005-0000-0000-0000DD050000}"/>
    <cellStyle name="20% - Énfasis1 3 4 2 3 4" xfId="32781" xr:uid="{00000000-0005-0000-0000-0000DE050000}"/>
    <cellStyle name="20% - Énfasis1 3 4 2 4" xfId="17522" xr:uid="{00000000-0005-0000-0000-0000DF050000}"/>
    <cellStyle name="20% - Énfasis1 3 4 2 4 2" xfId="30433" xr:uid="{00000000-0005-0000-0000-0000E0050000}"/>
    <cellStyle name="20% - Énfasis1 3 4 2 5" xfId="21043" xr:uid="{00000000-0005-0000-0000-0000E1050000}"/>
    <cellStyle name="20% - Énfasis1 3 4 2 5 2" xfId="33954" xr:uid="{00000000-0005-0000-0000-0000E2050000}"/>
    <cellStyle name="20% - Énfasis1 3 4 2 6" xfId="24564" xr:uid="{00000000-0005-0000-0000-0000E3050000}"/>
    <cellStyle name="20% - Énfasis1 3 4 2 6 2" xfId="37475" xr:uid="{00000000-0005-0000-0000-0000E4050000}"/>
    <cellStyle name="20% - Énfasis1 3 4 2 7" xfId="28085" xr:uid="{00000000-0005-0000-0000-0000E5050000}"/>
    <cellStyle name="20% - Énfasis1 3 4 3" xfId="15850" xr:uid="{00000000-0005-0000-0000-0000E6050000}"/>
    <cellStyle name="20% - Énfasis1 3 4 3 2" xfId="18198" xr:uid="{00000000-0005-0000-0000-0000E7050000}"/>
    <cellStyle name="20% - Énfasis1 3 4 3 2 2" xfId="31109" xr:uid="{00000000-0005-0000-0000-0000E8050000}"/>
    <cellStyle name="20% - Énfasis1 3 4 3 3" xfId="21719" xr:uid="{00000000-0005-0000-0000-0000E9050000}"/>
    <cellStyle name="20% - Énfasis1 3 4 3 3 2" xfId="34630" xr:uid="{00000000-0005-0000-0000-0000EA050000}"/>
    <cellStyle name="20% - Énfasis1 3 4 3 4" xfId="25240" xr:uid="{00000000-0005-0000-0000-0000EB050000}"/>
    <cellStyle name="20% - Énfasis1 3 4 3 4 2" xfId="38151" xr:uid="{00000000-0005-0000-0000-0000EC050000}"/>
    <cellStyle name="20% - Énfasis1 3 4 3 5" xfId="28761" xr:uid="{00000000-0005-0000-0000-0000ED050000}"/>
    <cellStyle name="20% - Énfasis1 3 4 4" xfId="19371" xr:uid="{00000000-0005-0000-0000-0000EE050000}"/>
    <cellStyle name="20% - Énfasis1 3 4 4 2" xfId="22892" xr:uid="{00000000-0005-0000-0000-0000EF050000}"/>
    <cellStyle name="20% - Énfasis1 3 4 4 2 2" xfId="35803" xr:uid="{00000000-0005-0000-0000-0000F0050000}"/>
    <cellStyle name="20% - Énfasis1 3 4 4 3" xfId="26413" xr:uid="{00000000-0005-0000-0000-0000F1050000}"/>
    <cellStyle name="20% - Énfasis1 3 4 4 3 2" xfId="39324" xr:uid="{00000000-0005-0000-0000-0000F2050000}"/>
    <cellStyle name="20% - Énfasis1 3 4 4 4" xfId="32282" xr:uid="{00000000-0005-0000-0000-0000F3050000}"/>
    <cellStyle name="20% - Énfasis1 3 4 5" xfId="17023" xr:uid="{00000000-0005-0000-0000-0000F4050000}"/>
    <cellStyle name="20% - Énfasis1 3 4 5 2" xfId="29934" xr:uid="{00000000-0005-0000-0000-0000F5050000}"/>
    <cellStyle name="20% - Énfasis1 3 4 6" xfId="20544" xr:uid="{00000000-0005-0000-0000-0000F6050000}"/>
    <cellStyle name="20% - Énfasis1 3 4 6 2" xfId="33455" xr:uid="{00000000-0005-0000-0000-0000F7050000}"/>
    <cellStyle name="20% - Énfasis1 3 4 7" xfId="24065" xr:uid="{00000000-0005-0000-0000-0000F8050000}"/>
    <cellStyle name="20% - Énfasis1 3 4 7 2" xfId="36976" xr:uid="{00000000-0005-0000-0000-0000F9050000}"/>
    <cellStyle name="20% - Énfasis1 3 4 8" xfId="27586" xr:uid="{00000000-0005-0000-0000-0000FA050000}"/>
    <cellStyle name="20% - Énfasis1 3 4 9" xfId="14674" xr:uid="{00000000-0005-0000-0000-0000FB050000}"/>
    <cellStyle name="20% - Énfasis1 3 5" xfId="14837" xr:uid="{00000000-0005-0000-0000-0000FC050000}"/>
    <cellStyle name="20% - Énfasis1 3 5 2" xfId="15336" xr:uid="{00000000-0005-0000-0000-0000FD050000}"/>
    <cellStyle name="20% - Énfasis1 3 5 2 2" xfId="16511" xr:uid="{00000000-0005-0000-0000-0000FE050000}"/>
    <cellStyle name="20% - Énfasis1 3 5 2 2 2" xfId="18859" xr:uid="{00000000-0005-0000-0000-0000FF050000}"/>
    <cellStyle name="20% - Énfasis1 3 5 2 2 2 2" xfId="31770" xr:uid="{00000000-0005-0000-0000-000000060000}"/>
    <cellStyle name="20% - Énfasis1 3 5 2 2 3" xfId="22380" xr:uid="{00000000-0005-0000-0000-000001060000}"/>
    <cellStyle name="20% - Énfasis1 3 5 2 2 3 2" xfId="35291" xr:uid="{00000000-0005-0000-0000-000002060000}"/>
    <cellStyle name="20% - Énfasis1 3 5 2 2 4" xfId="25901" xr:uid="{00000000-0005-0000-0000-000003060000}"/>
    <cellStyle name="20% - Énfasis1 3 5 2 2 4 2" xfId="38812" xr:uid="{00000000-0005-0000-0000-000004060000}"/>
    <cellStyle name="20% - Énfasis1 3 5 2 2 5" xfId="29422" xr:uid="{00000000-0005-0000-0000-000005060000}"/>
    <cellStyle name="20% - Énfasis1 3 5 2 3" xfId="20032" xr:uid="{00000000-0005-0000-0000-000006060000}"/>
    <cellStyle name="20% - Énfasis1 3 5 2 3 2" xfId="23553" xr:uid="{00000000-0005-0000-0000-000007060000}"/>
    <cellStyle name="20% - Énfasis1 3 5 2 3 2 2" xfId="36464" xr:uid="{00000000-0005-0000-0000-000008060000}"/>
    <cellStyle name="20% - Énfasis1 3 5 2 3 3" xfId="27074" xr:uid="{00000000-0005-0000-0000-000009060000}"/>
    <cellStyle name="20% - Énfasis1 3 5 2 3 3 2" xfId="39985" xr:uid="{00000000-0005-0000-0000-00000A060000}"/>
    <cellStyle name="20% - Énfasis1 3 5 2 3 4" xfId="32943" xr:uid="{00000000-0005-0000-0000-00000B060000}"/>
    <cellStyle name="20% - Énfasis1 3 5 2 4" xfId="17684" xr:uid="{00000000-0005-0000-0000-00000C060000}"/>
    <cellStyle name="20% - Énfasis1 3 5 2 4 2" xfId="30595" xr:uid="{00000000-0005-0000-0000-00000D060000}"/>
    <cellStyle name="20% - Énfasis1 3 5 2 5" xfId="21205" xr:uid="{00000000-0005-0000-0000-00000E060000}"/>
    <cellStyle name="20% - Énfasis1 3 5 2 5 2" xfId="34116" xr:uid="{00000000-0005-0000-0000-00000F060000}"/>
    <cellStyle name="20% - Énfasis1 3 5 2 6" xfId="24726" xr:uid="{00000000-0005-0000-0000-000010060000}"/>
    <cellStyle name="20% - Énfasis1 3 5 2 6 2" xfId="37637" xr:uid="{00000000-0005-0000-0000-000011060000}"/>
    <cellStyle name="20% - Énfasis1 3 5 2 7" xfId="28247" xr:uid="{00000000-0005-0000-0000-000012060000}"/>
    <cellStyle name="20% - Énfasis1 3 5 3" xfId="16012" xr:uid="{00000000-0005-0000-0000-000013060000}"/>
    <cellStyle name="20% - Énfasis1 3 5 3 2" xfId="18360" xr:uid="{00000000-0005-0000-0000-000014060000}"/>
    <cellStyle name="20% - Énfasis1 3 5 3 2 2" xfId="31271" xr:uid="{00000000-0005-0000-0000-000015060000}"/>
    <cellStyle name="20% - Énfasis1 3 5 3 3" xfId="21881" xr:uid="{00000000-0005-0000-0000-000016060000}"/>
    <cellStyle name="20% - Énfasis1 3 5 3 3 2" xfId="34792" xr:uid="{00000000-0005-0000-0000-000017060000}"/>
    <cellStyle name="20% - Énfasis1 3 5 3 4" xfId="25402" xr:uid="{00000000-0005-0000-0000-000018060000}"/>
    <cellStyle name="20% - Énfasis1 3 5 3 4 2" xfId="38313" xr:uid="{00000000-0005-0000-0000-000019060000}"/>
    <cellStyle name="20% - Énfasis1 3 5 3 5" xfId="28923" xr:uid="{00000000-0005-0000-0000-00001A060000}"/>
    <cellStyle name="20% - Énfasis1 3 5 4" xfId="19533" xr:uid="{00000000-0005-0000-0000-00001B060000}"/>
    <cellStyle name="20% - Énfasis1 3 5 4 2" xfId="23054" xr:uid="{00000000-0005-0000-0000-00001C060000}"/>
    <cellStyle name="20% - Énfasis1 3 5 4 2 2" xfId="35965" xr:uid="{00000000-0005-0000-0000-00001D060000}"/>
    <cellStyle name="20% - Énfasis1 3 5 4 3" xfId="26575" xr:uid="{00000000-0005-0000-0000-00001E060000}"/>
    <cellStyle name="20% - Énfasis1 3 5 4 3 2" xfId="39486" xr:uid="{00000000-0005-0000-0000-00001F060000}"/>
    <cellStyle name="20% - Énfasis1 3 5 4 4" xfId="32444" xr:uid="{00000000-0005-0000-0000-000020060000}"/>
    <cellStyle name="20% - Énfasis1 3 5 5" xfId="17185" xr:uid="{00000000-0005-0000-0000-000021060000}"/>
    <cellStyle name="20% - Énfasis1 3 5 5 2" xfId="30096" xr:uid="{00000000-0005-0000-0000-000022060000}"/>
    <cellStyle name="20% - Énfasis1 3 5 6" xfId="20706" xr:uid="{00000000-0005-0000-0000-000023060000}"/>
    <cellStyle name="20% - Énfasis1 3 5 6 2" xfId="33617" xr:uid="{00000000-0005-0000-0000-000024060000}"/>
    <cellStyle name="20% - Énfasis1 3 5 7" xfId="24227" xr:uid="{00000000-0005-0000-0000-000025060000}"/>
    <cellStyle name="20% - Énfasis1 3 5 7 2" xfId="37138" xr:uid="{00000000-0005-0000-0000-000026060000}"/>
    <cellStyle name="20% - Énfasis1 3 5 8" xfId="27748" xr:uid="{00000000-0005-0000-0000-000027060000}"/>
    <cellStyle name="20% - Énfasis1 3 6" xfId="15498" xr:uid="{00000000-0005-0000-0000-000028060000}"/>
    <cellStyle name="20% - Énfasis1 3 6 2" xfId="16673" xr:uid="{00000000-0005-0000-0000-000029060000}"/>
    <cellStyle name="20% - Énfasis1 3 6 2 2" xfId="19021" xr:uid="{00000000-0005-0000-0000-00002A060000}"/>
    <cellStyle name="20% - Énfasis1 3 6 2 2 2" xfId="31932" xr:uid="{00000000-0005-0000-0000-00002B060000}"/>
    <cellStyle name="20% - Énfasis1 3 6 2 3" xfId="22542" xr:uid="{00000000-0005-0000-0000-00002C060000}"/>
    <cellStyle name="20% - Énfasis1 3 6 2 3 2" xfId="35453" xr:uid="{00000000-0005-0000-0000-00002D060000}"/>
    <cellStyle name="20% - Énfasis1 3 6 2 4" xfId="26063" xr:uid="{00000000-0005-0000-0000-00002E060000}"/>
    <cellStyle name="20% - Énfasis1 3 6 2 4 2" xfId="38974" xr:uid="{00000000-0005-0000-0000-00002F060000}"/>
    <cellStyle name="20% - Énfasis1 3 6 2 5" xfId="29584" xr:uid="{00000000-0005-0000-0000-000030060000}"/>
    <cellStyle name="20% - Énfasis1 3 6 3" xfId="20194" xr:uid="{00000000-0005-0000-0000-000031060000}"/>
    <cellStyle name="20% - Énfasis1 3 6 3 2" xfId="23715" xr:uid="{00000000-0005-0000-0000-000032060000}"/>
    <cellStyle name="20% - Énfasis1 3 6 3 2 2" xfId="36626" xr:uid="{00000000-0005-0000-0000-000033060000}"/>
    <cellStyle name="20% - Énfasis1 3 6 3 3" xfId="27236" xr:uid="{00000000-0005-0000-0000-000034060000}"/>
    <cellStyle name="20% - Énfasis1 3 6 3 3 2" xfId="40147" xr:uid="{00000000-0005-0000-0000-000035060000}"/>
    <cellStyle name="20% - Énfasis1 3 6 3 4" xfId="33105" xr:uid="{00000000-0005-0000-0000-000036060000}"/>
    <cellStyle name="20% - Énfasis1 3 6 4" xfId="17846" xr:uid="{00000000-0005-0000-0000-000037060000}"/>
    <cellStyle name="20% - Énfasis1 3 6 4 2" xfId="30757" xr:uid="{00000000-0005-0000-0000-000038060000}"/>
    <cellStyle name="20% - Énfasis1 3 6 5" xfId="21367" xr:uid="{00000000-0005-0000-0000-000039060000}"/>
    <cellStyle name="20% - Énfasis1 3 6 5 2" xfId="34278" xr:uid="{00000000-0005-0000-0000-00003A060000}"/>
    <cellStyle name="20% - Énfasis1 3 6 6" xfId="24888" xr:uid="{00000000-0005-0000-0000-00003B060000}"/>
    <cellStyle name="20% - Énfasis1 3 6 6 2" xfId="37799" xr:uid="{00000000-0005-0000-0000-00003C060000}"/>
    <cellStyle name="20% - Énfasis1 3 6 7" xfId="28409" xr:uid="{00000000-0005-0000-0000-00003D060000}"/>
    <cellStyle name="20% - Énfasis1 3 7" xfId="14999" xr:uid="{00000000-0005-0000-0000-00003E060000}"/>
    <cellStyle name="20% - Énfasis1 3 7 2" xfId="16174" xr:uid="{00000000-0005-0000-0000-00003F060000}"/>
    <cellStyle name="20% - Énfasis1 3 7 2 2" xfId="18522" xr:uid="{00000000-0005-0000-0000-000040060000}"/>
    <cellStyle name="20% - Énfasis1 3 7 2 2 2" xfId="31433" xr:uid="{00000000-0005-0000-0000-000041060000}"/>
    <cellStyle name="20% - Énfasis1 3 7 2 3" xfId="22043" xr:uid="{00000000-0005-0000-0000-000042060000}"/>
    <cellStyle name="20% - Énfasis1 3 7 2 3 2" xfId="34954" xr:uid="{00000000-0005-0000-0000-000043060000}"/>
    <cellStyle name="20% - Énfasis1 3 7 2 4" xfId="25564" xr:uid="{00000000-0005-0000-0000-000044060000}"/>
    <cellStyle name="20% - Énfasis1 3 7 2 4 2" xfId="38475" xr:uid="{00000000-0005-0000-0000-000045060000}"/>
    <cellStyle name="20% - Énfasis1 3 7 2 5" xfId="29085" xr:uid="{00000000-0005-0000-0000-000046060000}"/>
    <cellStyle name="20% - Énfasis1 3 7 3" xfId="19695" xr:uid="{00000000-0005-0000-0000-000047060000}"/>
    <cellStyle name="20% - Énfasis1 3 7 3 2" xfId="23216" xr:uid="{00000000-0005-0000-0000-000048060000}"/>
    <cellStyle name="20% - Énfasis1 3 7 3 2 2" xfId="36127" xr:uid="{00000000-0005-0000-0000-000049060000}"/>
    <cellStyle name="20% - Énfasis1 3 7 3 3" xfId="26737" xr:uid="{00000000-0005-0000-0000-00004A060000}"/>
    <cellStyle name="20% - Énfasis1 3 7 3 3 2" xfId="39648" xr:uid="{00000000-0005-0000-0000-00004B060000}"/>
    <cellStyle name="20% - Énfasis1 3 7 3 4" xfId="32606" xr:uid="{00000000-0005-0000-0000-00004C060000}"/>
    <cellStyle name="20% - Énfasis1 3 7 4" xfId="17347" xr:uid="{00000000-0005-0000-0000-00004D060000}"/>
    <cellStyle name="20% - Énfasis1 3 7 4 2" xfId="30258" xr:uid="{00000000-0005-0000-0000-00004E060000}"/>
    <cellStyle name="20% - Énfasis1 3 7 5" xfId="20868" xr:uid="{00000000-0005-0000-0000-00004F060000}"/>
    <cellStyle name="20% - Énfasis1 3 7 5 2" xfId="33779" xr:uid="{00000000-0005-0000-0000-000050060000}"/>
    <cellStyle name="20% - Énfasis1 3 7 6" xfId="24389" xr:uid="{00000000-0005-0000-0000-000051060000}"/>
    <cellStyle name="20% - Énfasis1 3 7 6 2" xfId="37300" xr:uid="{00000000-0005-0000-0000-000052060000}"/>
    <cellStyle name="20% - Énfasis1 3 7 7" xfId="27910" xr:uid="{00000000-0005-0000-0000-000053060000}"/>
    <cellStyle name="20% - Énfasis1 3 8" xfId="15675" xr:uid="{00000000-0005-0000-0000-000054060000}"/>
    <cellStyle name="20% - Énfasis1 3 8 2" xfId="18023" xr:uid="{00000000-0005-0000-0000-000055060000}"/>
    <cellStyle name="20% - Énfasis1 3 8 2 2" xfId="30934" xr:uid="{00000000-0005-0000-0000-000056060000}"/>
    <cellStyle name="20% - Énfasis1 3 8 3" xfId="21544" xr:uid="{00000000-0005-0000-0000-000057060000}"/>
    <cellStyle name="20% - Énfasis1 3 8 3 2" xfId="34455" xr:uid="{00000000-0005-0000-0000-000058060000}"/>
    <cellStyle name="20% - Énfasis1 3 8 4" xfId="25065" xr:uid="{00000000-0005-0000-0000-000059060000}"/>
    <cellStyle name="20% - Énfasis1 3 8 4 2" xfId="37976" xr:uid="{00000000-0005-0000-0000-00005A060000}"/>
    <cellStyle name="20% - Énfasis1 3 8 5" xfId="28586" xr:uid="{00000000-0005-0000-0000-00005B060000}"/>
    <cellStyle name="20% - Énfasis1 3 9" xfId="19196" xr:uid="{00000000-0005-0000-0000-00005C060000}"/>
    <cellStyle name="20% - Énfasis1 3 9 2" xfId="22717" xr:uid="{00000000-0005-0000-0000-00005D060000}"/>
    <cellStyle name="20% - Énfasis1 3 9 2 2" xfId="35628" xr:uid="{00000000-0005-0000-0000-00005E060000}"/>
    <cellStyle name="20% - Énfasis1 3 9 3" xfId="26238" xr:uid="{00000000-0005-0000-0000-00005F060000}"/>
    <cellStyle name="20% - Énfasis1 3 9 3 2" xfId="39149" xr:uid="{00000000-0005-0000-0000-000060060000}"/>
    <cellStyle name="20% - Énfasis1 3 9 4" xfId="32107" xr:uid="{00000000-0005-0000-0000-000061060000}"/>
    <cellStyle name="20% - Énfasis1 30" xfId="40364" xr:uid="{00000000-0005-0000-0000-000062060000}"/>
    <cellStyle name="20% - Énfasis1 4" xfId="83" xr:uid="{00000000-0005-0000-0000-000063060000}"/>
    <cellStyle name="20% - Énfasis1 4 10" xfId="23917" xr:uid="{00000000-0005-0000-0000-000064060000}"/>
    <cellStyle name="20% - Énfasis1 4 10 2" xfId="36828" xr:uid="{00000000-0005-0000-0000-000065060000}"/>
    <cellStyle name="20% - Énfasis1 4 11" xfId="27438" xr:uid="{00000000-0005-0000-0000-000066060000}"/>
    <cellStyle name="20% - Énfasis1 4 12" xfId="14523" xr:uid="{00000000-0005-0000-0000-000067060000}"/>
    <cellStyle name="20% - Énfasis1 4 2" xfId="4272" xr:uid="{00000000-0005-0000-0000-000068060000}"/>
    <cellStyle name="20% - Énfasis1 4 2 2" xfId="4273" xr:uid="{00000000-0005-0000-0000-000069060000}"/>
    <cellStyle name="20% - Énfasis1 4 2 2 2" xfId="16376" xr:uid="{00000000-0005-0000-0000-00006A060000}"/>
    <cellStyle name="20% - Énfasis1 4 2 2 2 2" xfId="18724" xr:uid="{00000000-0005-0000-0000-00006B060000}"/>
    <cellStyle name="20% - Énfasis1 4 2 2 2 2 2" xfId="31635" xr:uid="{00000000-0005-0000-0000-00006C060000}"/>
    <cellStyle name="20% - Énfasis1 4 2 2 2 3" xfId="22245" xr:uid="{00000000-0005-0000-0000-00006D060000}"/>
    <cellStyle name="20% - Énfasis1 4 2 2 2 3 2" xfId="35156" xr:uid="{00000000-0005-0000-0000-00006E060000}"/>
    <cellStyle name="20% - Énfasis1 4 2 2 2 4" xfId="25766" xr:uid="{00000000-0005-0000-0000-00006F060000}"/>
    <cellStyle name="20% - Énfasis1 4 2 2 2 4 2" xfId="38677" xr:uid="{00000000-0005-0000-0000-000070060000}"/>
    <cellStyle name="20% - Énfasis1 4 2 2 2 5" xfId="29287" xr:uid="{00000000-0005-0000-0000-000071060000}"/>
    <cellStyle name="20% - Énfasis1 4 2 2 3" xfId="19897" xr:uid="{00000000-0005-0000-0000-000072060000}"/>
    <cellStyle name="20% - Énfasis1 4 2 2 3 2" xfId="23418" xr:uid="{00000000-0005-0000-0000-000073060000}"/>
    <cellStyle name="20% - Énfasis1 4 2 2 3 2 2" xfId="36329" xr:uid="{00000000-0005-0000-0000-000074060000}"/>
    <cellStyle name="20% - Énfasis1 4 2 2 3 3" xfId="26939" xr:uid="{00000000-0005-0000-0000-000075060000}"/>
    <cellStyle name="20% - Énfasis1 4 2 2 3 3 2" xfId="39850" xr:uid="{00000000-0005-0000-0000-000076060000}"/>
    <cellStyle name="20% - Énfasis1 4 2 2 3 4" xfId="32808" xr:uid="{00000000-0005-0000-0000-000077060000}"/>
    <cellStyle name="20% - Énfasis1 4 2 2 4" xfId="17549" xr:uid="{00000000-0005-0000-0000-000078060000}"/>
    <cellStyle name="20% - Énfasis1 4 2 2 4 2" xfId="30460" xr:uid="{00000000-0005-0000-0000-000079060000}"/>
    <cellStyle name="20% - Énfasis1 4 2 2 5" xfId="21070" xr:uid="{00000000-0005-0000-0000-00007A060000}"/>
    <cellStyle name="20% - Énfasis1 4 2 2 5 2" xfId="33981" xr:uid="{00000000-0005-0000-0000-00007B060000}"/>
    <cellStyle name="20% - Énfasis1 4 2 2 6" xfId="24591" xr:uid="{00000000-0005-0000-0000-00007C060000}"/>
    <cellStyle name="20% - Énfasis1 4 2 2 6 2" xfId="37502" xr:uid="{00000000-0005-0000-0000-00007D060000}"/>
    <cellStyle name="20% - Énfasis1 4 2 2 7" xfId="28112" xr:uid="{00000000-0005-0000-0000-00007E060000}"/>
    <cellStyle name="20% - Énfasis1 4 2 2 8" xfId="15201" xr:uid="{00000000-0005-0000-0000-00007F060000}"/>
    <cellStyle name="20% - Énfasis1 4 2 3" xfId="15877" xr:uid="{00000000-0005-0000-0000-000080060000}"/>
    <cellStyle name="20% - Énfasis1 4 2 3 2" xfId="18225" xr:uid="{00000000-0005-0000-0000-000081060000}"/>
    <cellStyle name="20% - Énfasis1 4 2 3 2 2" xfId="31136" xr:uid="{00000000-0005-0000-0000-000082060000}"/>
    <cellStyle name="20% - Énfasis1 4 2 3 3" xfId="21746" xr:uid="{00000000-0005-0000-0000-000083060000}"/>
    <cellStyle name="20% - Énfasis1 4 2 3 3 2" xfId="34657" xr:uid="{00000000-0005-0000-0000-000084060000}"/>
    <cellStyle name="20% - Énfasis1 4 2 3 4" xfId="25267" xr:uid="{00000000-0005-0000-0000-000085060000}"/>
    <cellStyle name="20% - Énfasis1 4 2 3 4 2" xfId="38178" xr:uid="{00000000-0005-0000-0000-000086060000}"/>
    <cellStyle name="20% - Énfasis1 4 2 3 5" xfId="28788" xr:uid="{00000000-0005-0000-0000-000087060000}"/>
    <cellStyle name="20% - Énfasis1 4 2 4" xfId="19398" xr:uid="{00000000-0005-0000-0000-000088060000}"/>
    <cellStyle name="20% - Énfasis1 4 2 4 2" xfId="22919" xr:uid="{00000000-0005-0000-0000-000089060000}"/>
    <cellStyle name="20% - Énfasis1 4 2 4 2 2" xfId="35830" xr:uid="{00000000-0005-0000-0000-00008A060000}"/>
    <cellStyle name="20% - Énfasis1 4 2 4 3" xfId="26440" xr:uid="{00000000-0005-0000-0000-00008B060000}"/>
    <cellStyle name="20% - Énfasis1 4 2 4 3 2" xfId="39351" xr:uid="{00000000-0005-0000-0000-00008C060000}"/>
    <cellStyle name="20% - Énfasis1 4 2 4 4" xfId="32309" xr:uid="{00000000-0005-0000-0000-00008D060000}"/>
    <cellStyle name="20% - Énfasis1 4 2 5" xfId="17050" xr:uid="{00000000-0005-0000-0000-00008E060000}"/>
    <cellStyle name="20% - Énfasis1 4 2 5 2" xfId="29961" xr:uid="{00000000-0005-0000-0000-00008F060000}"/>
    <cellStyle name="20% - Énfasis1 4 2 6" xfId="20571" xr:uid="{00000000-0005-0000-0000-000090060000}"/>
    <cellStyle name="20% - Énfasis1 4 2 6 2" xfId="33482" xr:uid="{00000000-0005-0000-0000-000091060000}"/>
    <cellStyle name="20% - Énfasis1 4 2 7" xfId="24092" xr:uid="{00000000-0005-0000-0000-000092060000}"/>
    <cellStyle name="20% - Énfasis1 4 2 7 2" xfId="37003" xr:uid="{00000000-0005-0000-0000-000093060000}"/>
    <cellStyle name="20% - Énfasis1 4 2 8" xfId="27613" xr:uid="{00000000-0005-0000-0000-000094060000}"/>
    <cellStyle name="20% - Énfasis1 4 2 9" xfId="14701" xr:uid="{00000000-0005-0000-0000-000095060000}"/>
    <cellStyle name="20% - Énfasis1 4 3" xfId="4274" xr:uid="{00000000-0005-0000-0000-000096060000}"/>
    <cellStyle name="20% - Énfasis1 4 3 2" xfId="15363" xr:uid="{00000000-0005-0000-0000-000097060000}"/>
    <cellStyle name="20% - Énfasis1 4 3 2 2" xfId="16538" xr:uid="{00000000-0005-0000-0000-000098060000}"/>
    <cellStyle name="20% - Énfasis1 4 3 2 2 2" xfId="18886" xr:uid="{00000000-0005-0000-0000-000099060000}"/>
    <cellStyle name="20% - Énfasis1 4 3 2 2 2 2" xfId="31797" xr:uid="{00000000-0005-0000-0000-00009A060000}"/>
    <cellStyle name="20% - Énfasis1 4 3 2 2 3" xfId="22407" xr:uid="{00000000-0005-0000-0000-00009B060000}"/>
    <cellStyle name="20% - Énfasis1 4 3 2 2 3 2" xfId="35318" xr:uid="{00000000-0005-0000-0000-00009C060000}"/>
    <cellStyle name="20% - Énfasis1 4 3 2 2 4" xfId="25928" xr:uid="{00000000-0005-0000-0000-00009D060000}"/>
    <cellStyle name="20% - Énfasis1 4 3 2 2 4 2" xfId="38839" xr:uid="{00000000-0005-0000-0000-00009E060000}"/>
    <cellStyle name="20% - Énfasis1 4 3 2 2 5" xfId="29449" xr:uid="{00000000-0005-0000-0000-00009F060000}"/>
    <cellStyle name="20% - Énfasis1 4 3 2 3" xfId="20059" xr:uid="{00000000-0005-0000-0000-0000A0060000}"/>
    <cellStyle name="20% - Énfasis1 4 3 2 3 2" xfId="23580" xr:uid="{00000000-0005-0000-0000-0000A1060000}"/>
    <cellStyle name="20% - Énfasis1 4 3 2 3 2 2" xfId="36491" xr:uid="{00000000-0005-0000-0000-0000A2060000}"/>
    <cellStyle name="20% - Énfasis1 4 3 2 3 3" xfId="27101" xr:uid="{00000000-0005-0000-0000-0000A3060000}"/>
    <cellStyle name="20% - Énfasis1 4 3 2 3 3 2" xfId="40012" xr:uid="{00000000-0005-0000-0000-0000A4060000}"/>
    <cellStyle name="20% - Énfasis1 4 3 2 3 4" xfId="32970" xr:uid="{00000000-0005-0000-0000-0000A5060000}"/>
    <cellStyle name="20% - Énfasis1 4 3 2 4" xfId="17711" xr:uid="{00000000-0005-0000-0000-0000A6060000}"/>
    <cellStyle name="20% - Énfasis1 4 3 2 4 2" xfId="30622" xr:uid="{00000000-0005-0000-0000-0000A7060000}"/>
    <cellStyle name="20% - Énfasis1 4 3 2 5" xfId="21232" xr:uid="{00000000-0005-0000-0000-0000A8060000}"/>
    <cellStyle name="20% - Énfasis1 4 3 2 5 2" xfId="34143" xr:uid="{00000000-0005-0000-0000-0000A9060000}"/>
    <cellStyle name="20% - Énfasis1 4 3 2 6" xfId="24753" xr:uid="{00000000-0005-0000-0000-0000AA060000}"/>
    <cellStyle name="20% - Énfasis1 4 3 2 6 2" xfId="37664" xr:uid="{00000000-0005-0000-0000-0000AB060000}"/>
    <cellStyle name="20% - Énfasis1 4 3 2 7" xfId="28274" xr:uid="{00000000-0005-0000-0000-0000AC060000}"/>
    <cellStyle name="20% - Énfasis1 4 3 3" xfId="16039" xr:uid="{00000000-0005-0000-0000-0000AD060000}"/>
    <cellStyle name="20% - Énfasis1 4 3 3 2" xfId="18387" xr:uid="{00000000-0005-0000-0000-0000AE060000}"/>
    <cellStyle name="20% - Énfasis1 4 3 3 2 2" xfId="31298" xr:uid="{00000000-0005-0000-0000-0000AF060000}"/>
    <cellStyle name="20% - Énfasis1 4 3 3 3" xfId="21908" xr:uid="{00000000-0005-0000-0000-0000B0060000}"/>
    <cellStyle name="20% - Énfasis1 4 3 3 3 2" xfId="34819" xr:uid="{00000000-0005-0000-0000-0000B1060000}"/>
    <cellStyle name="20% - Énfasis1 4 3 3 4" xfId="25429" xr:uid="{00000000-0005-0000-0000-0000B2060000}"/>
    <cellStyle name="20% - Énfasis1 4 3 3 4 2" xfId="38340" xr:uid="{00000000-0005-0000-0000-0000B3060000}"/>
    <cellStyle name="20% - Énfasis1 4 3 3 5" xfId="28950" xr:uid="{00000000-0005-0000-0000-0000B4060000}"/>
    <cellStyle name="20% - Énfasis1 4 3 4" xfId="19560" xr:uid="{00000000-0005-0000-0000-0000B5060000}"/>
    <cellStyle name="20% - Énfasis1 4 3 4 2" xfId="23081" xr:uid="{00000000-0005-0000-0000-0000B6060000}"/>
    <cellStyle name="20% - Énfasis1 4 3 4 2 2" xfId="35992" xr:uid="{00000000-0005-0000-0000-0000B7060000}"/>
    <cellStyle name="20% - Énfasis1 4 3 4 3" xfId="26602" xr:uid="{00000000-0005-0000-0000-0000B8060000}"/>
    <cellStyle name="20% - Énfasis1 4 3 4 3 2" xfId="39513" xr:uid="{00000000-0005-0000-0000-0000B9060000}"/>
    <cellStyle name="20% - Énfasis1 4 3 4 4" xfId="32471" xr:uid="{00000000-0005-0000-0000-0000BA060000}"/>
    <cellStyle name="20% - Énfasis1 4 3 5" xfId="17212" xr:uid="{00000000-0005-0000-0000-0000BB060000}"/>
    <cellStyle name="20% - Énfasis1 4 3 5 2" xfId="30123" xr:uid="{00000000-0005-0000-0000-0000BC060000}"/>
    <cellStyle name="20% - Énfasis1 4 3 6" xfId="20733" xr:uid="{00000000-0005-0000-0000-0000BD060000}"/>
    <cellStyle name="20% - Énfasis1 4 3 6 2" xfId="33644" xr:uid="{00000000-0005-0000-0000-0000BE060000}"/>
    <cellStyle name="20% - Énfasis1 4 3 7" xfId="24254" xr:uid="{00000000-0005-0000-0000-0000BF060000}"/>
    <cellStyle name="20% - Énfasis1 4 3 7 2" xfId="37165" xr:uid="{00000000-0005-0000-0000-0000C0060000}"/>
    <cellStyle name="20% - Énfasis1 4 3 8" xfId="27775" xr:uid="{00000000-0005-0000-0000-0000C1060000}"/>
    <cellStyle name="20% - Énfasis1 4 3 9" xfId="14864" xr:uid="{00000000-0005-0000-0000-0000C2060000}"/>
    <cellStyle name="20% - Énfasis1 4 4" xfId="15525" xr:uid="{00000000-0005-0000-0000-0000C3060000}"/>
    <cellStyle name="20% - Énfasis1 4 4 2" xfId="16700" xr:uid="{00000000-0005-0000-0000-0000C4060000}"/>
    <cellStyle name="20% - Énfasis1 4 4 2 2" xfId="19048" xr:uid="{00000000-0005-0000-0000-0000C5060000}"/>
    <cellStyle name="20% - Énfasis1 4 4 2 2 2" xfId="31959" xr:uid="{00000000-0005-0000-0000-0000C6060000}"/>
    <cellStyle name="20% - Énfasis1 4 4 2 3" xfId="22569" xr:uid="{00000000-0005-0000-0000-0000C7060000}"/>
    <cellStyle name="20% - Énfasis1 4 4 2 3 2" xfId="35480" xr:uid="{00000000-0005-0000-0000-0000C8060000}"/>
    <cellStyle name="20% - Énfasis1 4 4 2 4" xfId="26090" xr:uid="{00000000-0005-0000-0000-0000C9060000}"/>
    <cellStyle name="20% - Énfasis1 4 4 2 4 2" xfId="39001" xr:uid="{00000000-0005-0000-0000-0000CA060000}"/>
    <cellStyle name="20% - Énfasis1 4 4 2 5" xfId="29611" xr:uid="{00000000-0005-0000-0000-0000CB060000}"/>
    <cellStyle name="20% - Énfasis1 4 4 3" xfId="20221" xr:uid="{00000000-0005-0000-0000-0000CC060000}"/>
    <cellStyle name="20% - Énfasis1 4 4 3 2" xfId="23742" xr:uid="{00000000-0005-0000-0000-0000CD060000}"/>
    <cellStyle name="20% - Énfasis1 4 4 3 2 2" xfId="36653" xr:uid="{00000000-0005-0000-0000-0000CE060000}"/>
    <cellStyle name="20% - Énfasis1 4 4 3 3" xfId="27263" xr:uid="{00000000-0005-0000-0000-0000CF060000}"/>
    <cellStyle name="20% - Énfasis1 4 4 3 3 2" xfId="40174" xr:uid="{00000000-0005-0000-0000-0000D0060000}"/>
    <cellStyle name="20% - Énfasis1 4 4 3 4" xfId="33132" xr:uid="{00000000-0005-0000-0000-0000D1060000}"/>
    <cellStyle name="20% - Énfasis1 4 4 4" xfId="17873" xr:uid="{00000000-0005-0000-0000-0000D2060000}"/>
    <cellStyle name="20% - Énfasis1 4 4 4 2" xfId="30784" xr:uid="{00000000-0005-0000-0000-0000D3060000}"/>
    <cellStyle name="20% - Énfasis1 4 4 5" xfId="21394" xr:uid="{00000000-0005-0000-0000-0000D4060000}"/>
    <cellStyle name="20% - Énfasis1 4 4 5 2" xfId="34305" xr:uid="{00000000-0005-0000-0000-0000D5060000}"/>
    <cellStyle name="20% - Énfasis1 4 4 6" xfId="24915" xr:uid="{00000000-0005-0000-0000-0000D6060000}"/>
    <cellStyle name="20% - Énfasis1 4 4 6 2" xfId="37826" xr:uid="{00000000-0005-0000-0000-0000D7060000}"/>
    <cellStyle name="20% - Énfasis1 4 4 7" xfId="28436" xr:uid="{00000000-0005-0000-0000-0000D8060000}"/>
    <cellStyle name="20% - Énfasis1 4 5" xfId="15026" xr:uid="{00000000-0005-0000-0000-0000D9060000}"/>
    <cellStyle name="20% - Énfasis1 4 5 2" xfId="16201" xr:uid="{00000000-0005-0000-0000-0000DA060000}"/>
    <cellStyle name="20% - Énfasis1 4 5 2 2" xfId="18549" xr:uid="{00000000-0005-0000-0000-0000DB060000}"/>
    <cellStyle name="20% - Énfasis1 4 5 2 2 2" xfId="31460" xr:uid="{00000000-0005-0000-0000-0000DC060000}"/>
    <cellStyle name="20% - Énfasis1 4 5 2 3" xfId="22070" xr:uid="{00000000-0005-0000-0000-0000DD060000}"/>
    <cellStyle name="20% - Énfasis1 4 5 2 3 2" xfId="34981" xr:uid="{00000000-0005-0000-0000-0000DE060000}"/>
    <cellStyle name="20% - Énfasis1 4 5 2 4" xfId="25591" xr:uid="{00000000-0005-0000-0000-0000DF060000}"/>
    <cellStyle name="20% - Énfasis1 4 5 2 4 2" xfId="38502" xr:uid="{00000000-0005-0000-0000-0000E0060000}"/>
    <cellStyle name="20% - Énfasis1 4 5 2 5" xfId="29112" xr:uid="{00000000-0005-0000-0000-0000E1060000}"/>
    <cellStyle name="20% - Énfasis1 4 5 3" xfId="19722" xr:uid="{00000000-0005-0000-0000-0000E2060000}"/>
    <cellStyle name="20% - Énfasis1 4 5 3 2" xfId="23243" xr:uid="{00000000-0005-0000-0000-0000E3060000}"/>
    <cellStyle name="20% - Énfasis1 4 5 3 2 2" xfId="36154" xr:uid="{00000000-0005-0000-0000-0000E4060000}"/>
    <cellStyle name="20% - Énfasis1 4 5 3 3" xfId="26764" xr:uid="{00000000-0005-0000-0000-0000E5060000}"/>
    <cellStyle name="20% - Énfasis1 4 5 3 3 2" xfId="39675" xr:uid="{00000000-0005-0000-0000-0000E6060000}"/>
    <cellStyle name="20% - Énfasis1 4 5 3 4" xfId="32633" xr:uid="{00000000-0005-0000-0000-0000E7060000}"/>
    <cellStyle name="20% - Énfasis1 4 5 4" xfId="17374" xr:uid="{00000000-0005-0000-0000-0000E8060000}"/>
    <cellStyle name="20% - Énfasis1 4 5 4 2" xfId="30285" xr:uid="{00000000-0005-0000-0000-0000E9060000}"/>
    <cellStyle name="20% - Énfasis1 4 5 5" xfId="20895" xr:uid="{00000000-0005-0000-0000-0000EA060000}"/>
    <cellStyle name="20% - Énfasis1 4 5 5 2" xfId="33806" xr:uid="{00000000-0005-0000-0000-0000EB060000}"/>
    <cellStyle name="20% - Énfasis1 4 5 6" xfId="24416" xr:uid="{00000000-0005-0000-0000-0000EC060000}"/>
    <cellStyle name="20% - Énfasis1 4 5 6 2" xfId="37327" xr:uid="{00000000-0005-0000-0000-0000ED060000}"/>
    <cellStyle name="20% - Énfasis1 4 5 7" xfId="27937" xr:uid="{00000000-0005-0000-0000-0000EE060000}"/>
    <cellStyle name="20% - Énfasis1 4 6" xfId="15702" xr:uid="{00000000-0005-0000-0000-0000EF060000}"/>
    <cellStyle name="20% - Énfasis1 4 6 2" xfId="18050" xr:uid="{00000000-0005-0000-0000-0000F0060000}"/>
    <cellStyle name="20% - Énfasis1 4 6 2 2" xfId="30961" xr:uid="{00000000-0005-0000-0000-0000F1060000}"/>
    <cellStyle name="20% - Énfasis1 4 6 3" xfId="21571" xr:uid="{00000000-0005-0000-0000-0000F2060000}"/>
    <cellStyle name="20% - Énfasis1 4 6 3 2" xfId="34482" xr:uid="{00000000-0005-0000-0000-0000F3060000}"/>
    <cellStyle name="20% - Énfasis1 4 6 4" xfId="25092" xr:uid="{00000000-0005-0000-0000-0000F4060000}"/>
    <cellStyle name="20% - Énfasis1 4 6 4 2" xfId="38003" xr:uid="{00000000-0005-0000-0000-0000F5060000}"/>
    <cellStyle name="20% - Énfasis1 4 6 5" xfId="28613" xr:uid="{00000000-0005-0000-0000-0000F6060000}"/>
    <cellStyle name="20% - Énfasis1 4 7" xfId="19223" xr:uid="{00000000-0005-0000-0000-0000F7060000}"/>
    <cellStyle name="20% - Énfasis1 4 7 2" xfId="22744" xr:uid="{00000000-0005-0000-0000-0000F8060000}"/>
    <cellStyle name="20% - Énfasis1 4 7 2 2" xfId="35655" xr:uid="{00000000-0005-0000-0000-0000F9060000}"/>
    <cellStyle name="20% - Énfasis1 4 7 3" xfId="26265" xr:uid="{00000000-0005-0000-0000-0000FA060000}"/>
    <cellStyle name="20% - Énfasis1 4 7 3 2" xfId="39176" xr:uid="{00000000-0005-0000-0000-0000FB060000}"/>
    <cellStyle name="20% - Énfasis1 4 7 4" xfId="32134" xr:uid="{00000000-0005-0000-0000-0000FC060000}"/>
    <cellStyle name="20% - Énfasis1 4 8" xfId="16875" xr:uid="{00000000-0005-0000-0000-0000FD060000}"/>
    <cellStyle name="20% - Énfasis1 4 8 2" xfId="29786" xr:uid="{00000000-0005-0000-0000-0000FE060000}"/>
    <cellStyle name="20% - Énfasis1 4 9" xfId="20396" xr:uid="{00000000-0005-0000-0000-0000FF060000}"/>
    <cellStyle name="20% - Énfasis1 4 9 2" xfId="33307" xr:uid="{00000000-0005-0000-0000-000000070000}"/>
    <cellStyle name="20% - Énfasis1 5" xfId="84" xr:uid="{00000000-0005-0000-0000-000001070000}"/>
    <cellStyle name="20% - Énfasis1 5 10" xfId="23903" xr:uid="{00000000-0005-0000-0000-000002070000}"/>
    <cellStyle name="20% - Énfasis1 5 10 2" xfId="36814" xr:uid="{00000000-0005-0000-0000-000003070000}"/>
    <cellStyle name="20% - Énfasis1 5 11" xfId="27424" xr:uid="{00000000-0005-0000-0000-000004070000}"/>
    <cellStyle name="20% - Énfasis1 5 12" xfId="14508" xr:uid="{00000000-0005-0000-0000-000005070000}"/>
    <cellStyle name="20% - Énfasis1 5 2" xfId="4275" xr:uid="{00000000-0005-0000-0000-000006070000}"/>
    <cellStyle name="20% - Énfasis1 5 2 2" xfId="4276" xr:uid="{00000000-0005-0000-0000-000007070000}"/>
    <cellStyle name="20% - Énfasis1 5 2 2 2" xfId="16362" xr:uid="{00000000-0005-0000-0000-000008070000}"/>
    <cellStyle name="20% - Énfasis1 5 2 2 2 2" xfId="18710" xr:uid="{00000000-0005-0000-0000-000009070000}"/>
    <cellStyle name="20% - Énfasis1 5 2 2 2 2 2" xfId="31621" xr:uid="{00000000-0005-0000-0000-00000A070000}"/>
    <cellStyle name="20% - Énfasis1 5 2 2 2 3" xfId="22231" xr:uid="{00000000-0005-0000-0000-00000B070000}"/>
    <cellStyle name="20% - Énfasis1 5 2 2 2 3 2" xfId="35142" xr:uid="{00000000-0005-0000-0000-00000C070000}"/>
    <cellStyle name="20% - Énfasis1 5 2 2 2 4" xfId="25752" xr:uid="{00000000-0005-0000-0000-00000D070000}"/>
    <cellStyle name="20% - Énfasis1 5 2 2 2 4 2" xfId="38663" xr:uid="{00000000-0005-0000-0000-00000E070000}"/>
    <cellStyle name="20% - Énfasis1 5 2 2 2 5" xfId="29273" xr:uid="{00000000-0005-0000-0000-00000F070000}"/>
    <cellStyle name="20% - Énfasis1 5 2 2 3" xfId="19883" xr:uid="{00000000-0005-0000-0000-000010070000}"/>
    <cellStyle name="20% - Énfasis1 5 2 2 3 2" xfId="23404" xr:uid="{00000000-0005-0000-0000-000011070000}"/>
    <cellStyle name="20% - Énfasis1 5 2 2 3 2 2" xfId="36315" xr:uid="{00000000-0005-0000-0000-000012070000}"/>
    <cellStyle name="20% - Énfasis1 5 2 2 3 3" xfId="26925" xr:uid="{00000000-0005-0000-0000-000013070000}"/>
    <cellStyle name="20% - Énfasis1 5 2 2 3 3 2" xfId="39836" xr:uid="{00000000-0005-0000-0000-000014070000}"/>
    <cellStyle name="20% - Énfasis1 5 2 2 3 4" xfId="32794" xr:uid="{00000000-0005-0000-0000-000015070000}"/>
    <cellStyle name="20% - Énfasis1 5 2 2 4" xfId="17535" xr:uid="{00000000-0005-0000-0000-000016070000}"/>
    <cellStyle name="20% - Énfasis1 5 2 2 4 2" xfId="30446" xr:uid="{00000000-0005-0000-0000-000017070000}"/>
    <cellStyle name="20% - Énfasis1 5 2 2 5" xfId="21056" xr:uid="{00000000-0005-0000-0000-000018070000}"/>
    <cellStyle name="20% - Énfasis1 5 2 2 5 2" xfId="33967" xr:uid="{00000000-0005-0000-0000-000019070000}"/>
    <cellStyle name="20% - Énfasis1 5 2 2 6" xfId="24577" xr:uid="{00000000-0005-0000-0000-00001A070000}"/>
    <cellStyle name="20% - Énfasis1 5 2 2 6 2" xfId="37488" xr:uid="{00000000-0005-0000-0000-00001B070000}"/>
    <cellStyle name="20% - Énfasis1 5 2 2 7" xfId="28098" xr:uid="{00000000-0005-0000-0000-00001C070000}"/>
    <cellStyle name="20% - Énfasis1 5 2 2 8" xfId="15187" xr:uid="{00000000-0005-0000-0000-00001D070000}"/>
    <cellStyle name="20% - Énfasis1 5 2 3" xfId="15863" xr:uid="{00000000-0005-0000-0000-00001E070000}"/>
    <cellStyle name="20% - Énfasis1 5 2 3 2" xfId="18211" xr:uid="{00000000-0005-0000-0000-00001F070000}"/>
    <cellStyle name="20% - Énfasis1 5 2 3 2 2" xfId="31122" xr:uid="{00000000-0005-0000-0000-000020070000}"/>
    <cellStyle name="20% - Énfasis1 5 2 3 3" xfId="21732" xr:uid="{00000000-0005-0000-0000-000021070000}"/>
    <cellStyle name="20% - Énfasis1 5 2 3 3 2" xfId="34643" xr:uid="{00000000-0005-0000-0000-000022070000}"/>
    <cellStyle name="20% - Énfasis1 5 2 3 4" xfId="25253" xr:uid="{00000000-0005-0000-0000-000023070000}"/>
    <cellStyle name="20% - Énfasis1 5 2 3 4 2" xfId="38164" xr:uid="{00000000-0005-0000-0000-000024070000}"/>
    <cellStyle name="20% - Énfasis1 5 2 3 5" xfId="28774" xr:uid="{00000000-0005-0000-0000-000025070000}"/>
    <cellStyle name="20% - Énfasis1 5 2 4" xfId="19384" xr:uid="{00000000-0005-0000-0000-000026070000}"/>
    <cellStyle name="20% - Énfasis1 5 2 4 2" xfId="22905" xr:uid="{00000000-0005-0000-0000-000027070000}"/>
    <cellStyle name="20% - Énfasis1 5 2 4 2 2" xfId="35816" xr:uid="{00000000-0005-0000-0000-000028070000}"/>
    <cellStyle name="20% - Énfasis1 5 2 4 3" xfId="26426" xr:uid="{00000000-0005-0000-0000-000029070000}"/>
    <cellStyle name="20% - Énfasis1 5 2 4 3 2" xfId="39337" xr:uid="{00000000-0005-0000-0000-00002A070000}"/>
    <cellStyle name="20% - Énfasis1 5 2 4 4" xfId="32295" xr:uid="{00000000-0005-0000-0000-00002B070000}"/>
    <cellStyle name="20% - Énfasis1 5 2 5" xfId="17036" xr:uid="{00000000-0005-0000-0000-00002C070000}"/>
    <cellStyle name="20% - Énfasis1 5 2 5 2" xfId="29947" xr:uid="{00000000-0005-0000-0000-00002D070000}"/>
    <cellStyle name="20% - Énfasis1 5 2 6" xfId="20557" xr:uid="{00000000-0005-0000-0000-00002E070000}"/>
    <cellStyle name="20% - Énfasis1 5 2 6 2" xfId="33468" xr:uid="{00000000-0005-0000-0000-00002F070000}"/>
    <cellStyle name="20% - Énfasis1 5 2 7" xfId="24078" xr:uid="{00000000-0005-0000-0000-000030070000}"/>
    <cellStyle name="20% - Énfasis1 5 2 7 2" xfId="36989" xr:uid="{00000000-0005-0000-0000-000031070000}"/>
    <cellStyle name="20% - Énfasis1 5 2 8" xfId="27599" xr:uid="{00000000-0005-0000-0000-000032070000}"/>
    <cellStyle name="20% - Énfasis1 5 2 9" xfId="14687" xr:uid="{00000000-0005-0000-0000-000033070000}"/>
    <cellStyle name="20% - Énfasis1 5 3" xfId="4277" xr:uid="{00000000-0005-0000-0000-000034070000}"/>
    <cellStyle name="20% - Énfasis1 5 3 2" xfId="15349" xr:uid="{00000000-0005-0000-0000-000035070000}"/>
    <cellStyle name="20% - Énfasis1 5 3 2 2" xfId="16524" xr:uid="{00000000-0005-0000-0000-000036070000}"/>
    <cellStyle name="20% - Énfasis1 5 3 2 2 2" xfId="18872" xr:uid="{00000000-0005-0000-0000-000037070000}"/>
    <cellStyle name="20% - Énfasis1 5 3 2 2 2 2" xfId="31783" xr:uid="{00000000-0005-0000-0000-000038070000}"/>
    <cellStyle name="20% - Énfasis1 5 3 2 2 3" xfId="22393" xr:uid="{00000000-0005-0000-0000-000039070000}"/>
    <cellStyle name="20% - Énfasis1 5 3 2 2 3 2" xfId="35304" xr:uid="{00000000-0005-0000-0000-00003A070000}"/>
    <cellStyle name="20% - Énfasis1 5 3 2 2 4" xfId="25914" xr:uid="{00000000-0005-0000-0000-00003B070000}"/>
    <cellStyle name="20% - Énfasis1 5 3 2 2 4 2" xfId="38825" xr:uid="{00000000-0005-0000-0000-00003C070000}"/>
    <cellStyle name="20% - Énfasis1 5 3 2 2 5" xfId="29435" xr:uid="{00000000-0005-0000-0000-00003D070000}"/>
    <cellStyle name="20% - Énfasis1 5 3 2 3" xfId="20045" xr:uid="{00000000-0005-0000-0000-00003E070000}"/>
    <cellStyle name="20% - Énfasis1 5 3 2 3 2" xfId="23566" xr:uid="{00000000-0005-0000-0000-00003F070000}"/>
    <cellStyle name="20% - Énfasis1 5 3 2 3 2 2" xfId="36477" xr:uid="{00000000-0005-0000-0000-000040070000}"/>
    <cellStyle name="20% - Énfasis1 5 3 2 3 3" xfId="27087" xr:uid="{00000000-0005-0000-0000-000041070000}"/>
    <cellStyle name="20% - Énfasis1 5 3 2 3 3 2" xfId="39998" xr:uid="{00000000-0005-0000-0000-000042070000}"/>
    <cellStyle name="20% - Énfasis1 5 3 2 3 4" xfId="32956" xr:uid="{00000000-0005-0000-0000-000043070000}"/>
    <cellStyle name="20% - Énfasis1 5 3 2 4" xfId="17697" xr:uid="{00000000-0005-0000-0000-000044070000}"/>
    <cellStyle name="20% - Énfasis1 5 3 2 4 2" xfId="30608" xr:uid="{00000000-0005-0000-0000-000045070000}"/>
    <cellStyle name="20% - Énfasis1 5 3 2 5" xfId="21218" xr:uid="{00000000-0005-0000-0000-000046070000}"/>
    <cellStyle name="20% - Énfasis1 5 3 2 5 2" xfId="34129" xr:uid="{00000000-0005-0000-0000-000047070000}"/>
    <cellStyle name="20% - Énfasis1 5 3 2 6" xfId="24739" xr:uid="{00000000-0005-0000-0000-000048070000}"/>
    <cellStyle name="20% - Énfasis1 5 3 2 6 2" xfId="37650" xr:uid="{00000000-0005-0000-0000-000049070000}"/>
    <cellStyle name="20% - Énfasis1 5 3 2 7" xfId="28260" xr:uid="{00000000-0005-0000-0000-00004A070000}"/>
    <cellStyle name="20% - Énfasis1 5 3 3" xfId="16025" xr:uid="{00000000-0005-0000-0000-00004B070000}"/>
    <cellStyle name="20% - Énfasis1 5 3 3 2" xfId="18373" xr:uid="{00000000-0005-0000-0000-00004C070000}"/>
    <cellStyle name="20% - Énfasis1 5 3 3 2 2" xfId="31284" xr:uid="{00000000-0005-0000-0000-00004D070000}"/>
    <cellStyle name="20% - Énfasis1 5 3 3 3" xfId="21894" xr:uid="{00000000-0005-0000-0000-00004E070000}"/>
    <cellStyle name="20% - Énfasis1 5 3 3 3 2" xfId="34805" xr:uid="{00000000-0005-0000-0000-00004F070000}"/>
    <cellStyle name="20% - Énfasis1 5 3 3 4" xfId="25415" xr:uid="{00000000-0005-0000-0000-000050070000}"/>
    <cellStyle name="20% - Énfasis1 5 3 3 4 2" xfId="38326" xr:uid="{00000000-0005-0000-0000-000051070000}"/>
    <cellStyle name="20% - Énfasis1 5 3 3 5" xfId="28936" xr:uid="{00000000-0005-0000-0000-000052070000}"/>
    <cellStyle name="20% - Énfasis1 5 3 4" xfId="19546" xr:uid="{00000000-0005-0000-0000-000053070000}"/>
    <cellStyle name="20% - Énfasis1 5 3 4 2" xfId="23067" xr:uid="{00000000-0005-0000-0000-000054070000}"/>
    <cellStyle name="20% - Énfasis1 5 3 4 2 2" xfId="35978" xr:uid="{00000000-0005-0000-0000-000055070000}"/>
    <cellStyle name="20% - Énfasis1 5 3 4 3" xfId="26588" xr:uid="{00000000-0005-0000-0000-000056070000}"/>
    <cellStyle name="20% - Énfasis1 5 3 4 3 2" xfId="39499" xr:uid="{00000000-0005-0000-0000-000057070000}"/>
    <cellStyle name="20% - Énfasis1 5 3 4 4" xfId="32457" xr:uid="{00000000-0005-0000-0000-000058070000}"/>
    <cellStyle name="20% - Énfasis1 5 3 5" xfId="17198" xr:uid="{00000000-0005-0000-0000-000059070000}"/>
    <cellStyle name="20% - Énfasis1 5 3 5 2" xfId="30109" xr:uid="{00000000-0005-0000-0000-00005A070000}"/>
    <cellStyle name="20% - Énfasis1 5 3 6" xfId="20719" xr:uid="{00000000-0005-0000-0000-00005B070000}"/>
    <cellStyle name="20% - Énfasis1 5 3 6 2" xfId="33630" xr:uid="{00000000-0005-0000-0000-00005C070000}"/>
    <cellStyle name="20% - Énfasis1 5 3 7" xfId="24240" xr:uid="{00000000-0005-0000-0000-00005D070000}"/>
    <cellStyle name="20% - Énfasis1 5 3 7 2" xfId="37151" xr:uid="{00000000-0005-0000-0000-00005E070000}"/>
    <cellStyle name="20% - Énfasis1 5 3 8" xfId="27761" xr:uid="{00000000-0005-0000-0000-00005F070000}"/>
    <cellStyle name="20% - Énfasis1 5 3 9" xfId="14850" xr:uid="{00000000-0005-0000-0000-000060070000}"/>
    <cellStyle name="20% - Énfasis1 5 4" xfId="15511" xr:uid="{00000000-0005-0000-0000-000061070000}"/>
    <cellStyle name="20% - Énfasis1 5 4 2" xfId="16686" xr:uid="{00000000-0005-0000-0000-000062070000}"/>
    <cellStyle name="20% - Énfasis1 5 4 2 2" xfId="19034" xr:uid="{00000000-0005-0000-0000-000063070000}"/>
    <cellStyle name="20% - Énfasis1 5 4 2 2 2" xfId="31945" xr:uid="{00000000-0005-0000-0000-000064070000}"/>
    <cellStyle name="20% - Énfasis1 5 4 2 3" xfId="22555" xr:uid="{00000000-0005-0000-0000-000065070000}"/>
    <cellStyle name="20% - Énfasis1 5 4 2 3 2" xfId="35466" xr:uid="{00000000-0005-0000-0000-000066070000}"/>
    <cellStyle name="20% - Énfasis1 5 4 2 4" xfId="26076" xr:uid="{00000000-0005-0000-0000-000067070000}"/>
    <cellStyle name="20% - Énfasis1 5 4 2 4 2" xfId="38987" xr:uid="{00000000-0005-0000-0000-000068070000}"/>
    <cellStyle name="20% - Énfasis1 5 4 2 5" xfId="29597" xr:uid="{00000000-0005-0000-0000-000069070000}"/>
    <cellStyle name="20% - Énfasis1 5 4 3" xfId="20207" xr:uid="{00000000-0005-0000-0000-00006A070000}"/>
    <cellStyle name="20% - Énfasis1 5 4 3 2" xfId="23728" xr:uid="{00000000-0005-0000-0000-00006B070000}"/>
    <cellStyle name="20% - Énfasis1 5 4 3 2 2" xfId="36639" xr:uid="{00000000-0005-0000-0000-00006C070000}"/>
    <cellStyle name="20% - Énfasis1 5 4 3 3" xfId="27249" xr:uid="{00000000-0005-0000-0000-00006D070000}"/>
    <cellStyle name="20% - Énfasis1 5 4 3 3 2" xfId="40160" xr:uid="{00000000-0005-0000-0000-00006E070000}"/>
    <cellStyle name="20% - Énfasis1 5 4 3 4" xfId="33118" xr:uid="{00000000-0005-0000-0000-00006F070000}"/>
    <cellStyle name="20% - Énfasis1 5 4 4" xfId="17859" xr:uid="{00000000-0005-0000-0000-000070070000}"/>
    <cellStyle name="20% - Énfasis1 5 4 4 2" xfId="30770" xr:uid="{00000000-0005-0000-0000-000071070000}"/>
    <cellStyle name="20% - Énfasis1 5 4 5" xfId="21380" xr:uid="{00000000-0005-0000-0000-000072070000}"/>
    <cellStyle name="20% - Énfasis1 5 4 5 2" xfId="34291" xr:uid="{00000000-0005-0000-0000-000073070000}"/>
    <cellStyle name="20% - Énfasis1 5 4 6" xfId="24901" xr:uid="{00000000-0005-0000-0000-000074070000}"/>
    <cellStyle name="20% - Énfasis1 5 4 6 2" xfId="37812" xr:uid="{00000000-0005-0000-0000-000075070000}"/>
    <cellStyle name="20% - Énfasis1 5 4 7" xfId="28422" xr:uid="{00000000-0005-0000-0000-000076070000}"/>
    <cellStyle name="20% - Énfasis1 5 5" xfId="15012" xr:uid="{00000000-0005-0000-0000-000077070000}"/>
    <cellStyle name="20% - Énfasis1 5 5 2" xfId="16187" xr:uid="{00000000-0005-0000-0000-000078070000}"/>
    <cellStyle name="20% - Énfasis1 5 5 2 2" xfId="18535" xr:uid="{00000000-0005-0000-0000-000079070000}"/>
    <cellStyle name="20% - Énfasis1 5 5 2 2 2" xfId="31446" xr:uid="{00000000-0005-0000-0000-00007A070000}"/>
    <cellStyle name="20% - Énfasis1 5 5 2 3" xfId="22056" xr:uid="{00000000-0005-0000-0000-00007B070000}"/>
    <cellStyle name="20% - Énfasis1 5 5 2 3 2" xfId="34967" xr:uid="{00000000-0005-0000-0000-00007C070000}"/>
    <cellStyle name="20% - Énfasis1 5 5 2 4" xfId="25577" xr:uid="{00000000-0005-0000-0000-00007D070000}"/>
    <cellStyle name="20% - Énfasis1 5 5 2 4 2" xfId="38488" xr:uid="{00000000-0005-0000-0000-00007E070000}"/>
    <cellStyle name="20% - Énfasis1 5 5 2 5" xfId="29098" xr:uid="{00000000-0005-0000-0000-00007F070000}"/>
    <cellStyle name="20% - Énfasis1 5 5 3" xfId="19708" xr:uid="{00000000-0005-0000-0000-000080070000}"/>
    <cellStyle name="20% - Énfasis1 5 5 3 2" xfId="23229" xr:uid="{00000000-0005-0000-0000-000081070000}"/>
    <cellStyle name="20% - Énfasis1 5 5 3 2 2" xfId="36140" xr:uid="{00000000-0005-0000-0000-000082070000}"/>
    <cellStyle name="20% - Énfasis1 5 5 3 3" xfId="26750" xr:uid="{00000000-0005-0000-0000-000083070000}"/>
    <cellStyle name="20% - Énfasis1 5 5 3 3 2" xfId="39661" xr:uid="{00000000-0005-0000-0000-000084070000}"/>
    <cellStyle name="20% - Énfasis1 5 5 3 4" xfId="32619" xr:uid="{00000000-0005-0000-0000-000085070000}"/>
    <cellStyle name="20% - Énfasis1 5 5 4" xfId="17360" xr:uid="{00000000-0005-0000-0000-000086070000}"/>
    <cellStyle name="20% - Énfasis1 5 5 4 2" xfId="30271" xr:uid="{00000000-0005-0000-0000-000087070000}"/>
    <cellStyle name="20% - Énfasis1 5 5 5" xfId="20881" xr:uid="{00000000-0005-0000-0000-000088070000}"/>
    <cellStyle name="20% - Énfasis1 5 5 5 2" xfId="33792" xr:uid="{00000000-0005-0000-0000-000089070000}"/>
    <cellStyle name="20% - Énfasis1 5 5 6" xfId="24402" xr:uid="{00000000-0005-0000-0000-00008A070000}"/>
    <cellStyle name="20% - Énfasis1 5 5 6 2" xfId="37313" xr:uid="{00000000-0005-0000-0000-00008B070000}"/>
    <cellStyle name="20% - Énfasis1 5 5 7" xfId="27923" xr:uid="{00000000-0005-0000-0000-00008C070000}"/>
    <cellStyle name="20% - Énfasis1 5 6" xfId="15688" xr:uid="{00000000-0005-0000-0000-00008D070000}"/>
    <cellStyle name="20% - Énfasis1 5 6 2" xfId="18036" xr:uid="{00000000-0005-0000-0000-00008E070000}"/>
    <cellStyle name="20% - Énfasis1 5 6 2 2" xfId="30947" xr:uid="{00000000-0005-0000-0000-00008F070000}"/>
    <cellStyle name="20% - Énfasis1 5 6 3" xfId="21557" xr:uid="{00000000-0005-0000-0000-000090070000}"/>
    <cellStyle name="20% - Énfasis1 5 6 3 2" xfId="34468" xr:uid="{00000000-0005-0000-0000-000091070000}"/>
    <cellStyle name="20% - Énfasis1 5 6 4" xfId="25078" xr:uid="{00000000-0005-0000-0000-000092070000}"/>
    <cellStyle name="20% - Énfasis1 5 6 4 2" xfId="37989" xr:uid="{00000000-0005-0000-0000-000093070000}"/>
    <cellStyle name="20% - Énfasis1 5 6 5" xfId="28599" xr:uid="{00000000-0005-0000-0000-000094070000}"/>
    <cellStyle name="20% - Énfasis1 5 7" xfId="19209" xr:uid="{00000000-0005-0000-0000-000095070000}"/>
    <cellStyle name="20% - Énfasis1 5 7 2" xfId="22730" xr:uid="{00000000-0005-0000-0000-000096070000}"/>
    <cellStyle name="20% - Énfasis1 5 7 2 2" xfId="35641" xr:uid="{00000000-0005-0000-0000-000097070000}"/>
    <cellStyle name="20% - Énfasis1 5 7 3" xfId="26251" xr:uid="{00000000-0005-0000-0000-000098070000}"/>
    <cellStyle name="20% - Énfasis1 5 7 3 2" xfId="39162" xr:uid="{00000000-0005-0000-0000-000099070000}"/>
    <cellStyle name="20% - Énfasis1 5 7 4" xfId="32120" xr:uid="{00000000-0005-0000-0000-00009A070000}"/>
    <cellStyle name="20% - Énfasis1 5 8" xfId="16861" xr:uid="{00000000-0005-0000-0000-00009B070000}"/>
    <cellStyle name="20% - Énfasis1 5 8 2" xfId="29772" xr:uid="{00000000-0005-0000-0000-00009C070000}"/>
    <cellStyle name="20% - Énfasis1 5 9" xfId="20382" xr:uid="{00000000-0005-0000-0000-00009D070000}"/>
    <cellStyle name="20% - Énfasis1 5 9 2" xfId="33293" xr:uid="{00000000-0005-0000-0000-00009E070000}"/>
    <cellStyle name="20% - Énfasis1 6" xfId="85" xr:uid="{00000000-0005-0000-0000-00009F070000}"/>
    <cellStyle name="20% - Énfasis1 6 10" xfId="23960" xr:uid="{00000000-0005-0000-0000-0000A0070000}"/>
    <cellStyle name="20% - Énfasis1 6 10 2" xfId="36871" xr:uid="{00000000-0005-0000-0000-0000A1070000}"/>
    <cellStyle name="20% - Énfasis1 6 11" xfId="27481" xr:uid="{00000000-0005-0000-0000-0000A2070000}"/>
    <cellStyle name="20% - Énfasis1 6 12" xfId="14566" xr:uid="{00000000-0005-0000-0000-0000A3070000}"/>
    <cellStyle name="20% - Énfasis1 6 2" xfId="4278" xr:uid="{00000000-0005-0000-0000-0000A4070000}"/>
    <cellStyle name="20% - Énfasis1 6 2 2" xfId="4279" xr:uid="{00000000-0005-0000-0000-0000A5070000}"/>
    <cellStyle name="20% - Énfasis1 6 2 2 2" xfId="16419" xr:uid="{00000000-0005-0000-0000-0000A6070000}"/>
    <cellStyle name="20% - Énfasis1 6 2 2 2 2" xfId="18767" xr:uid="{00000000-0005-0000-0000-0000A7070000}"/>
    <cellStyle name="20% - Énfasis1 6 2 2 2 2 2" xfId="31678" xr:uid="{00000000-0005-0000-0000-0000A8070000}"/>
    <cellStyle name="20% - Énfasis1 6 2 2 2 3" xfId="22288" xr:uid="{00000000-0005-0000-0000-0000A9070000}"/>
    <cellStyle name="20% - Énfasis1 6 2 2 2 3 2" xfId="35199" xr:uid="{00000000-0005-0000-0000-0000AA070000}"/>
    <cellStyle name="20% - Énfasis1 6 2 2 2 4" xfId="25809" xr:uid="{00000000-0005-0000-0000-0000AB070000}"/>
    <cellStyle name="20% - Énfasis1 6 2 2 2 4 2" xfId="38720" xr:uid="{00000000-0005-0000-0000-0000AC070000}"/>
    <cellStyle name="20% - Énfasis1 6 2 2 2 5" xfId="29330" xr:uid="{00000000-0005-0000-0000-0000AD070000}"/>
    <cellStyle name="20% - Énfasis1 6 2 2 3" xfId="19940" xr:uid="{00000000-0005-0000-0000-0000AE070000}"/>
    <cellStyle name="20% - Énfasis1 6 2 2 3 2" xfId="23461" xr:uid="{00000000-0005-0000-0000-0000AF070000}"/>
    <cellStyle name="20% - Énfasis1 6 2 2 3 2 2" xfId="36372" xr:uid="{00000000-0005-0000-0000-0000B0070000}"/>
    <cellStyle name="20% - Énfasis1 6 2 2 3 3" xfId="26982" xr:uid="{00000000-0005-0000-0000-0000B1070000}"/>
    <cellStyle name="20% - Énfasis1 6 2 2 3 3 2" xfId="39893" xr:uid="{00000000-0005-0000-0000-0000B2070000}"/>
    <cellStyle name="20% - Énfasis1 6 2 2 3 4" xfId="32851" xr:uid="{00000000-0005-0000-0000-0000B3070000}"/>
    <cellStyle name="20% - Énfasis1 6 2 2 4" xfId="17592" xr:uid="{00000000-0005-0000-0000-0000B4070000}"/>
    <cellStyle name="20% - Énfasis1 6 2 2 4 2" xfId="30503" xr:uid="{00000000-0005-0000-0000-0000B5070000}"/>
    <cellStyle name="20% - Énfasis1 6 2 2 5" xfId="21113" xr:uid="{00000000-0005-0000-0000-0000B6070000}"/>
    <cellStyle name="20% - Énfasis1 6 2 2 5 2" xfId="34024" xr:uid="{00000000-0005-0000-0000-0000B7070000}"/>
    <cellStyle name="20% - Énfasis1 6 2 2 6" xfId="24634" xr:uid="{00000000-0005-0000-0000-0000B8070000}"/>
    <cellStyle name="20% - Énfasis1 6 2 2 6 2" xfId="37545" xr:uid="{00000000-0005-0000-0000-0000B9070000}"/>
    <cellStyle name="20% - Énfasis1 6 2 2 7" xfId="28155" xr:uid="{00000000-0005-0000-0000-0000BA070000}"/>
    <cellStyle name="20% - Énfasis1 6 2 2 8" xfId="15244" xr:uid="{00000000-0005-0000-0000-0000BB070000}"/>
    <cellStyle name="20% - Énfasis1 6 2 3" xfId="15920" xr:uid="{00000000-0005-0000-0000-0000BC070000}"/>
    <cellStyle name="20% - Énfasis1 6 2 3 2" xfId="18268" xr:uid="{00000000-0005-0000-0000-0000BD070000}"/>
    <cellStyle name="20% - Énfasis1 6 2 3 2 2" xfId="31179" xr:uid="{00000000-0005-0000-0000-0000BE070000}"/>
    <cellStyle name="20% - Énfasis1 6 2 3 3" xfId="21789" xr:uid="{00000000-0005-0000-0000-0000BF070000}"/>
    <cellStyle name="20% - Énfasis1 6 2 3 3 2" xfId="34700" xr:uid="{00000000-0005-0000-0000-0000C0070000}"/>
    <cellStyle name="20% - Énfasis1 6 2 3 4" xfId="25310" xr:uid="{00000000-0005-0000-0000-0000C1070000}"/>
    <cellStyle name="20% - Énfasis1 6 2 3 4 2" xfId="38221" xr:uid="{00000000-0005-0000-0000-0000C2070000}"/>
    <cellStyle name="20% - Énfasis1 6 2 3 5" xfId="28831" xr:uid="{00000000-0005-0000-0000-0000C3070000}"/>
    <cellStyle name="20% - Énfasis1 6 2 4" xfId="19441" xr:uid="{00000000-0005-0000-0000-0000C4070000}"/>
    <cellStyle name="20% - Énfasis1 6 2 4 2" xfId="22962" xr:uid="{00000000-0005-0000-0000-0000C5070000}"/>
    <cellStyle name="20% - Énfasis1 6 2 4 2 2" xfId="35873" xr:uid="{00000000-0005-0000-0000-0000C6070000}"/>
    <cellStyle name="20% - Énfasis1 6 2 4 3" xfId="26483" xr:uid="{00000000-0005-0000-0000-0000C7070000}"/>
    <cellStyle name="20% - Énfasis1 6 2 4 3 2" xfId="39394" xr:uid="{00000000-0005-0000-0000-0000C8070000}"/>
    <cellStyle name="20% - Énfasis1 6 2 4 4" xfId="32352" xr:uid="{00000000-0005-0000-0000-0000C9070000}"/>
    <cellStyle name="20% - Énfasis1 6 2 5" xfId="17093" xr:uid="{00000000-0005-0000-0000-0000CA070000}"/>
    <cellStyle name="20% - Énfasis1 6 2 5 2" xfId="30004" xr:uid="{00000000-0005-0000-0000-0000CB070000}"/>
    <cellStyle name="20% - Énfasis1 6 2 6" xfId="20614" xr:uid="{00000000-0005-0000-0000-0000CC070000}"/>
    <cellStyle name="20% - Énfasis1 6 2 6 2" xfId="33525" xr:uid="{00000000-0005-0000-0000-0000CD070000}"/>
    <cellStyle name="20% - Énfasis1 6 2 7" xfId="24135" xr:uid="{00000000-0005-0000-0000-0000CE070000}"/>
    <cellStyle name="20% - Énfasis1 6 2 7 2" xfId="37046" xr:uid="{00000000-0005-0000-0000-0000CF070000}"/>
    <cellStyle name="20% - Énfasis1 6 2 8" xfId="27656" xr:uid="{00000000-0005-0000-0000-0000D0070000}"/>
    <cellStyle name="20% - Énfasis1 6 2 9" xfId="14744" xr:uid="{00000000-0005-0000-0000-0000D1070000}"/>
    <cellStyle name="20% - Énfasis1 6 3" xfId="4280" xr:uid="{00000000-0005-0000-0000-0000D2070000}"/>
    <cellStyle name="20% - Énfasis1 6 3 2" xfId="15406" xr:uid="{00000000-0005-0000-0000-0000D3070000}"/>
    <cellStyle name="20% - Énfasis1 6 3 2 2" xfId="16581" xr:uid="{00000000-0005-0000-0000-0000D4070000}"/>
    <cellStyle name="20% - Énfasis1 6 3 2 2 2" xfId="18929" xr:uid="{00000000-0005-0000-0000-0000D5070000}"/>
    <cellStyle name="20% - Énfasis1 6 3 2 2 2 2" xfId="31840" xr:uid="{00000000-0005-0000-0000-0000D6070000}"/>
    <cellStyle name="20% - Énfasis1 6 3 2 2 3" xfId="22450" xr:uid="{00000000-0005-0000-0000-0000D7070000}"/>
    <cellStyle name="20% - Énfasis1 6 3 2 2 3 2" xfId="35361" xr:uid="{00000000-0005-0000-0000-0000D8070000}"/>
    <cellStyle name="20% - Énfasis1 6 3 2 2 4" xfId="25971" xr:uid="{00000000-0005-0000-0000-0000D9070000}"/>
    <cellStyle name="20% - Énfasis1 6 3 2 2 4 2" xfId="38882" xr:uid="{00000000-0005-0000-0000-0000DA070000}"/>
    <cellStyle name="20% - Énfasis1 6 3 2 2 5" xfId="29492" xr:uid="{00000000-0005-0000-0000-0000DB070000}"/>
    <cellStyle name="20% - Énfasis1 6 3 2 3" xfId="20102" xr:uid="{00000000-0005-0000-0000-0000DC070000}"/>
    <cellStyle name="20% - Énfasis1 6 3 2 3 2" xfId="23623" xr:uid="{00000000-0005-0000-0000-0000DD070000}"/>
    <cellStyle name="20% - Énfasis1 6 3 2 3 2 2" xfId="36534" xr:uid="{00000000-0005-0000-0000-0000DE070000}"/>
    <cellStyle name="20% - Énfasis1 6 3 2 3 3" xfId="27144" xr:uid="{00000000-0005-0000-0000-0000DF070000}"/>
    <cellStyle name="20% - Énfasis1 6 3 2 3 3 2" xfId="40055" xr:uid="{00000000-0005-0000-0000-0000E0070000}"/>
    <cellStyle name="20% - Énfasis1 6 3 2 3 4" xfId="33013" xr:uid="{00000000-0005-0000-0000-0000E1070000}"/>
    <cellStyle name="20% - Énfasis1 6 3 2 4" xfId="17754" xr:uid="{00000000-0005-0000-0000-0000E2070000}"/>
    <cellStyle name="20% - Énfasis1 6 3 2 4 2" xfId="30665" xr:uid="{00000000-0005-0000-0000-0000E3070000}"/>
    <cellStyle name="20% - Énfasis1 6 3 2 5" xfId="21275" xr:uid="{00000000-0005-0000-0000-0000E4070000}"/>
    <cellStyle name="20% - Énfasis1 6 3 2 5 2" xfId="34186" xr:uid="{00000000-0005-0000-0000-0000E5070000}"/>
    <cellStyle name="20% - Énfasis1 6 3 2 6" xfId="24796" xr:uid="{00000000-0005-0000-0000-0000E6070000}"/>
    <cellStyle name="20% - Énfasis1 6 3 2 6 2" xfId="37707" xr:uid="{00000000-0005-0000-0000-0000E7070000}"/>
    <cellStyle name="20% - Énfasis1 6 3 2 7" xfId="28317" xr:uid="{00000000-0005-0000-0000-0000E8070000}"/>
    <cellStyle name="20% - Énfasis1 6 3 3" xfId="16082" xr:uid="{00000000-0005-0000-0000-0000E9070000}"/>
    <cellStyle name="20% - Énfasis1 6 3 3 2" xfId="18430" xr:uid="{00000000-0005-0000-0000-0000EA070000}"/>
    <cellStyle name="20% - Énfasis1 6 3 3 2 2" xfId="31341" xr:uid="{00000000-0005-0000-0000-0000EB070000}"/>
    <cellStyle name="20% - Énfasis1 6 3 3 3" xfId="21951" xr:uid="{00000000-0005-0000-0000-0000EC070000}"/>
    <cellStyle name="20% - Énfasis1 6 3 3 3 2" xfId="34862" xr:uid="{00000000-0005-0000-0000-0000ED070000}"/>
    <cellStyle name="20% - Énfasis1 6 3 3 4" xfId="25472" xr:uid="{00000000-0005-0000-0000-0000EE070000}"/>
    <cellStyle name="20% - Énfasis1 6 3 3 4 2" xfId="38383" xr:uid="{00000000-0005-0000-0000-0000EF070000}"/>
    <cellStyle name="20% - Énfasis1 6 3 3 5" xfId="28993" xr:uid="{00000000-0005-0000-0000-0000F0070000}"/>
    <cellStyle name="20% - Énfasis1 6 3 4" xfId="19603" xr:uid="{00000000-0005-0000-0000-0000F1070000}"/>
    <cellStyle name="20% - Énfasis1 6 3 4 2" xfId="23124" xr:uid="{00000000-0005-0000-0000-0000F2070000}"/>
    <cellStyle name="20% - Énfasis1 6 3 4 2 2" xfId="36035" xr:uid="{00000000-0005-0000-0000-0000F3070000}"/>
    <cellStyle name="20% - Énfasis1 6 3 4 3" xfId="26645" xr:uid="{00000000-0005-0000-0000-0000F4070000}"/>
    <cellStyle name="20% - Énfasis1 6 3 4 3 2" xfId="39556" xr:uid="{00000000-0005-0000-0000-0000F5070000}"/>
    <cellStyle name="20% - Énfasis1 6 3 4 4" xfId="32514" xr:uid="{00000000-0005-0000-0000-0000F6070000}"/>
    <cellStyle name="20% - Énfasis1 6 3 5" xfId="17255" xr:uid="{00000000-0005-0000-0000-0000F7070000}"/>
    <cellStyle name="20% - Énfasis1 6 3 5 2" xfId="30166" xr:uid="{00000000-0005-0000-0000-0000F8070000}"/>
    <cellStyle name="20% - Énfasis1 6 3 6" xfId="20776" xr:uid="{00000000-0005-0000-0000-0000F9070000}"/>
    <cellStyle name="20% - Énfasis1 6 3 6 2" xfId="33687" xr:uid="{00000000-0005-0000-0000-0000FA070000}"/>
    <cellStyle name="20% - Énfasis1 6 3 7" xfId="24297" xr:uid="{00000000-0005-0000-0000-0000FB070000}"/>
    <cellStyle name="20% - Énfasis1 6 3 7 2" xfId="37208" xr:uid="{00000000-0005-0000-0000-0000FC070000}"/>
    <cellStyle name="20% - Énfasis1 6 3 8" xfId="27818" xr:uid="{00000000-0005-0000-0000-0000FD070000}"/>
    <cellStyle name="20% - Énfasis1 6 3 9" xfId="14907" xr:uid="{00000000-0005-0000-0000-0000FE070000}"/>
    <cellStyle name="20% - Énfasis1 6 4" xfId="15568" xr:uid="{00000000-0005-0000-0000-0000FF070000}"/>
    <cellStyle name="20% - Énfasis1 6 4 2" xfId="16743" xr:uid="{00000000-0005-0000-0000-000000080000}"/>
    <cellStyle name="20% - Énfasis1 6 4 2 2" xfId="19091" xr:uid="{00000000-0005-0000-0000-000001080000}"/>
    <cellStyle name="20% - Énfasis1 6 4 2 2 2" xfId="32002" xr:uid="{00000000-0005-0000-0000-000002080000}"/>
    <cellStyle name="20% - Énfasis1 6 4 2 3" xfId="22612" xr:uid="{00000000-0005-0000-0000-000003080000}"/>
    <cellStyle name="20% - Énfasis1 6 4 2 3 2" xfId="35523" xr:uid="{00000000-0005-0000-0000-000004080000}"/>
    <cellStyle name="20% - Énfasis1 6 4 2 4" xfId="26133" xr:uid="{00000000-0005-0000-0000-000005080000}"/>
    <cellStyle name="20% - Énfasis1 6 4 2 4 2" xfId="39044" xr:uid="{00000000-0005-0000-0000-000006080000}"/>
    <cellStyle name="20% - Énfasis1 6 4 2 5" xfId="29654" xr:uid="{00000000-0005-0000-0000-000007080000}"/>
    <cellStyle name="20% - Énfasis1 6 4 3" xfId="20264" xr:uid="{00000000-0005-0000-0000-000008080000}"/>
    <cellStyle name="20% - Énfasis1 6 4 3 2" xfId="23785" xr:uid="{00000000-0005-0000-0000-000009080000}"/>
    <cellStyle name="20% - Énfasis1 6 4 3 2 2" xfId="36696" xr:uid="{00000000-0005-0000-0000-00000A080000}"/>
    <cellStyle name="20% - Énfasis1 6 4 3 3" xfId="27306" xr:uid="{00000000-0005-0000-0000-00000B080000}"/>
    <cellStyle name="20% - Énfasis1 6 4 3 3 2" xfId="40217" xr:uid="{00000000-0005-0000-0000-00000C080000}"/>
    <cellStyle name="20% - Énfasis1 6 4 3 4" xfId="33175" xr:uid="{00000000-0005-0000-0000-00000D080000}"/>
    <cellStyle name="20% - Énfasis1 6 4 4" xfId="17916" xr:uid="{00000000-0005-0000-0000-00000E080000}"/>
    <cellStyle name="20% - Énfasis1 6 4 4 2" xfId="30827" xr:uid="{00000000-0005-0000-0000-00000F080000}"/>
    <cellStyle name="20% - Énfasis1 6 4 5" xfId="21437" xr:uid="{00000000-0005-0000-0000-000010080000}"/>
    <cellStyle name="20% - Énfasis1 6 4 5 2" xfId="34348" xr:uid="{00000000-0005-0000-0000-000011080000}"/>
    <cellStyle name="20% - Énfasis1 6 4 6" xfId="24958" xr:uid="{00000000-0005-0000-0000-000012080000}"/>
    <cellStyle name="20% - Énfasis1 6 4 6 2" xfId="37869" xr:uid="{00000000-0005-0000-0000-000013080000}"/>
    <cellStyle name="20% - Énfasis1 6 4 7" xfId="28479" xr:uid="{00000000-0005-0000-0000-000014080000}"/>
    <cellStyle name="20% - Énfasis1 6 5" xfId="15069" xr:uid="{00000000-0005-0000-0000-000015080000}"/>
    <cellStyle name="20% - Énfasis1 6 5 2" xfId="16244" xr:uid="{00000000-0005-0000-0000-000016080000}"/>
    <cellStyle name="20% - Énfasis1 6 5 2 2" xfId="18592" xr:uid="{00000000-0005-0000-0000-000017080000}"/>
    <cellStyle name="20% - Énfasis1 6 5 2 2 2" xfId="31503" xr:uid="{00000000-0005-0000-0000-000018080000}"/>
    <cellStyle name="20% - Énfasis1 6 5 2 3" xfId="22113" xr:uid="{00000000-0005-0000-0000-000019080000}"/>
    <cellStyle name="20% - Énfasis1 6 5 2 3 2" xfId="35024" xr:uid="{00000000-0005-0000-0000-00001A080000}"/>
    <cellStyle name="20% - Énfasis1 6 5 2 4" xfId="25634" xr:uid="{00000000-0005-0000-0000-00001B080000}"/>
    <cellStyle name="20% - Énfasis1 6 5 2 4 2" xfId="38545" xr:uid="{00000000-0005-0000-0000-00001C080000}"/>
    <cellStyle name="20% - Énfasis1 6 5 2 5" xfId="29155" xr:uid="{00000000-0005-0000-0000-00001D080000}"/>
    <cellStyle name="20% - Énfasis1 6 5 3" xfId="19765" xr:uid="{00000000-0005-0000-0000-00001E080000}"/>
    <cellStyle name="20% - Énfasis1 6 5 3 2" xfId="23286" xr:uid="{00000000-0005-0000-0000-00001F080000}"/>
    <cellStyle name="20% - Énfasis1 6 5 3 2 2" xfId="36197" xr:uid="{00000000-0005-0000-0000-000020080000}"/>
    <cellStyle name="20% - Énfasis1 6 5 3 3" xfId="26807" xr:uid="{00000000-0005-0000-0000-000021080000}"/>
    <cellStyle name="20% - Énfasis1 6 5 3 3 2" xfId="39718" xr:uid="{00000000-0005-0000-0000-000022080000}"/>
    <cellStyle name="20% - Énfasis1 6 5 3 4" xfId="32676" xr:uid="{00000000-0005-0000-0000-000023080000}"/>
    <cellStyle name="20% - Énfasis1 6 5 4" xfId="17417" xr:uid="{00000000-0005-0000-0000-000024080000}"/>
    <cellStyle name="20% - Énfasis1 6 5 4 2" xfId="30328" xr:uid="{00000000-0005-0000-0000-000025080000}"/>
    <cellStyle name="20% - Énfasis1 6 5 5" xfId="20938" xr:uid="{00000000-0005-0000-0000-000026080000}"/>
    <cellStyle name="20% - Énfasis1 6 5 5 2" xfId="33849" xr:uid="{00000000-0005-0000-0000-000027080000}"/>
    <cellStyle name="20% - Énfasis1 6 5 6" xfId="24459" xr:uid="{00000000-0005-0000-0000-000028080000}"/>
    <cellStyle name="20% - Énfasis1 6 5 6 2" xfId="37370" xr:uid="{00000000-0005-0000-0000-000029080000}"/>
    <cellStyle name="20% - Énfasis1 6 5 7" xfId="27980" xr:uid="{00000000-0005-0000-0000-00002A080000}"/>
    <cellStyle name="20% - Énfasis1 6 6" xfId="15745" xr:uid="{00000000-0005-0000-0000-00002B080000}"/>
    <cellStyle name="20% - Énfasis1 6 6 2" xfId="18093" xr:uid="{00000000-0005-0000-0000-00002C080000}"/>
    <cellStyle name="20% - Énfasis1 6 6 2 2" xfId="31004" xr:uid="{00000000-0005-0000-0000-00002D080000}"/>
    <cellStyle name="20% - Énfasis1 6 6 3" xfId="21614" xr:uid="{00000000-0005-0000-0000-00002E080000}"/>
    <cellStyle name="20% - Énfasis1 6 6 3 2" xfId="34525" xr:uid="{00000000-0005-0000-0000-00002F080000}"/>
    <cellStyle name="20% - Énfasis1 6 6 4" xfId="25135" xr:uid="{00000000-0005-0000-0000-000030080000}"/>
    <cellStyle name="20% - Énfasis1 6 6 4 2" xfId="38046" xr:uid="{00000000-0005-0000-0000-000031080000}"/>
    <cellStyle name="20% - Énfasis1 6 6 5" xfId="28656" xr:uid="{00000000-0005-0000-0000-000032080000}"/>
    <cellStyle name="20% - Énfasis1 6 7" xfId="19266" xr:uid="{00000000-0005-0000-0000-000033080000}"/>
    <cellStyle name="20% - Énfasis1 6 7 2" xfId="22787" xr:uid="{00000000-0005-0000-0000-000034080000}"/>
    <cellStyle name="20% - Énfasis1 6 7 2 2" xfId="35698" xr:uid="{00000000-0005-0000-0000-000035080000}"/>
    <cellStyle name="20% - Énfasis1 6 7 3" xfId="26308" xr:uid="{00000000-0005-0000-0000-000036080000}"/>
    <cellStyle name="20% - Énfasis1 6 7 3 2" xfId="39219" xr:uid="{00000000-0005-0000-0000-000037080000}"/>
    <cellStyle name="20% - Énfasis1 6 7 4" xfId="32177" xr:uid="{00000000-0005-0000-0000-000038080000}"/>
    <cellStyle name="20% - Énfasis1 6 8" xfId="16918" xr:uid="{00000000-0005-0000-0000-000039080000}"/>
    <cellStyle name="20% - Énfasis1 6 8 2" xfId="29829" xr:uid="{00000000-0005-0000-0000-00003A080000}"/>
    <cellStyle name="20% - Énfasis1 6 9" xfId="20439" xr:uid="{00000000-0005-0000-0000-00003B080000}"/>
    <cellStyle name="20% - Énfasis1 6 9 2" xfId="33350" xr:uid="{00000000-0005-0000-0000-00003C080000}"/>
    <cellStyle name="20% - Énfasis1 7" xfId="86" xr:uid="{00000000-0005-0000-0000-00003D080000}"/>
    <cellStyle name="20% - Énfasis1 7 10" xfId="23976" xr:uid="{00000000-0005-0000-0000-00003E080000}"/>
    <cellStyle name="20% - Énfasis1 7 10 2" xfId="36887" xr:uid="{00000000-0005-0000-0000-00003F080000}"/>
    <cellStyle name="20% - Énfasis1 7 11" xfId="27497" xr:uid="{00000000-0005-0000-0000-000040080000}"/>
    <cellStyle name="20% - Énfasis1 7 12" xfId="14582" xr:uid="{00000000-0005-0000-0000-000041080000}"/>
    <cellStyle name="20% - Énfasis1 7 2" xfId="4281" xr:uid="{00000000-0005-0000-0000-000042080000}"/>
    <cellStyle name="20% - Énfasis1 7 2 2" xfId="4282" xr:uid="{00000000-0005-0000-0000-000043080000}"/>
    <cellStyle name="20% - Énfasis1 7 2 2 2" xfId="16435" xr:uid="{00000000-0005-0000-0000-000044080000}"/>
    <cellStyle name="20% - Énfasis1 7 2 2 2 2" xfId="18783" xr:uid="{00000000-0005-0000-0000-000045080000}"/>
    <cellStyle name="20% - Énfasis1 7 2 2 2 2 2" xfId="31694" xr:uid="{00000000-0005-0000-0000-000046080000}"/>
    <cellStyle name="20% - Énfasis1 7 2 2 2 3" xfId="22304" xr:uid="{00000000-0005-0000-0000-000047080000}"/>
    <cellStyle name="20% - Énfasis1 7 2 2 2 3 2" xfId="35215" xr:uid="{00000000-0005-0000-0000-000048080000}"/>
    <cellStyle name="20% - Énfasis1 7 2 2 2 4" xfId="25825" xr:uid="{00000000-0005-0000-0000-000049080000}"/>
    <cellStyle name="20% - Énfasis1 7 2 2 2 4 2" xfId="38736" xr:uid="{00000000-0005-0000-0000-00004A080000}"/>
    <cellStyle name="20% - Énfasis1 7 2 2 2 5" xfId="29346" xr:uid="{00000000-0005-0000-0000-00004B080000}"/>
    <cellStyle name="20% - Énfasis1 7 2 2 3" xfId="19956" xr:uid="{00000000-0005-0000-0000-00004C080000}"/>
    <cellStyle name="20% - Énfasis1 7 2 2 3 2" xfId="23477" xr:uid="{00000000-0005-0000-0000-00004D080000}"/>
    <cellStyle name="20% - Énfasis1 7 2 2 3 2 2" xfId="36388" xr:uid="{00000000-0005-0000-0000-00004E080000}"/>
    <cellStyle name="20% - Énfasis1 7 2 2 3 3" xfId="26998" xr:uid="{00000000-0005-0000-0000-00004F080000}"/>
    <cellStyle name="20% - Énfasis1 7 2 2 3 3 2" xfId="39909" xr:uid="{00000000-0005-0000-0000-000050080000}"/>
    <cellStyle name="20% - Énfasis1 7 2 2 3 4" xfId="32867" xr:uid="{00000000-0005-0000-0000-000051080000}"/>
    <cellStyle name="20% - Énfasis1 7 2 2 4" xfId="17608" xr:uid="{00000000-0005-0000-0000-000052080000}"/>
    <cellStyle name="20% - Énfasis1 7 2 2 4 2" xfId="30519" xr:uid="{00000000-0005-0000-0000-000053080000}"/>
    <cellStyle name="20% - Énfasis1 7 2 2 5" xfId="21129" xr:uid="{00000000-0005-0000-0000-000054080000}"/>
    <cellStyle name="20% - Énfasis1 7 2 2 5 2" xfId="34040" xr:uid="{00000000-0005-0000-0000-000055080000}"/>
    <cellStyle name="20% - Énfasis1 7 2 2 6" xfId="24650" xr:uid="{00000000-0005-0000-0000-000056080000}"/>
    <cellStyle name="20% - Énfasis1 7 2 2 6 2" xfId="37561" xr:uid="{00000000-0005-0000-0000-000057080000}"/>
    <cellStyle name="20% - Énfasis1 7 2 2 7" xfId="28171" xr:uid="{00000000-0005-0000-0000-000058080000}"/>
    <cellStyle name="20% - Énfasis1 7 2 2 8" xfId="15260" xr:uid="{00000000-0005-0000-0000-000059080000}"/>
    <cellStyle name="20% - Énfasis1 7 2 3" xfId="15936" xr:uid="{00000000-0005-0000-0000-00005A080000}"/>
    <cellStyle name="20% - Énfasis1 7 2 3 2" xfId="18284" xr:uid="{00000000-0005-0000-0000-00005B080000}"/>
    <cellStyle name="20% - Énfasis1 7 2 3 2 2" xfId="31195" xr:uid="{00000000-0005-0000-0000-00005C080000}"/>
    <cellStyle name="20% - Énfasis1 7 2 3 3" xfId="21805" xr:uid="{00000000-0005-0000-0000-00005D080000}"/>
    <cellStyle name="20% - Énfasis1 7 2 3 3 2" xfId="34716" xr:uid="{00000000-0005-0000-0000-00005E080000}"/>
    <cellStyle name="20% - Énfasis1 7 2 3 4" xfId="25326" xr:uid="{00000000-0005-0000-0000-00005F080000}"/>
    <cellStyle name="20% - Énfasis1 7 2 3 4 2" xfId="38237" xr:uid="{00000000-0005-0000-0000-000060080000}"/>
    <cellStyle name="20% - Énfasis1 7 2 3 5" xfId="28847" xr:uid="{00000000-0005-0000-0000-000061080000}"/>
    <cellStyle name="20% - Énfasis1 7 2 4" xfId="19457" xr:uid="{00000000-0005-0000-0000-000062080000}"/>
    <cellStyle name="20% - Énfasis1 7 2 4 2" xfId="22978" xr:uid="{00000000-0005-0000-0000-000063080000}"/>
    <cellStyle name="20% - Énfasis1 7 2 4 2 2" xfId="35889" xr:uid="{00000000-0005-0000-0000-000064080000}"/>
    <cellStyle name="20% - Énfasis1 7 2 4 3" xfId="26499" xr:uid="{00000000-0005-0000-0000-000065080000}"/>
    <cellStyle name="20% - Énfasis1 7 2 4 3 2" xfId="39410" xr:uid="{00000000-0005-0000-0000-000066080000}"/>
    <cellStyle name="20% - Énfasis1 7 2 4 4" xfId="32368" xr:uid="{00000000-0005-0000-0000-000067080000}"/>
    <cellStyle name="20% - Énfasis1 7 2 5" xfId="17109" xr:uid="{00000000-0005-0000-0000-000068080000}"/>
    <cellStyle name="20% - Énfasis1 7 2 5 2" xfId="30020" xr:uid="{00000000-0005-0000-0000-000069080000}"/>
    <cellStyle name="20% - Énfasis1 7 2 6" xfId="20630" xr:uid="{00000000-0005-0000-0000-00006A080000}"/>
    <cellStyle name="20% - Énfasis1 7 2 6 2" xfId="33541" xr:uid="{00000000-0005-0000-0000-00006B080000}"/>
    <cellStyle name="20% - Énfasis1 7 2 7" xfId="24151" xr:uid="{00000000-0005-0000-0000-00006C080000}"/>
    <cellStyle name="20% - Énfasis1 7 2 7 2" xfId="37062" xr:uid="{00000000-0005-0000-0000-00006D080000}"/>
    <cellStyle name="20% - Énfasis1 7 2 8" xfId="27672" xr:uid="{00000000-0005-0000-0000-00006E080000}"/>
    <cellStyle name="20% - Énfasis1 7 2 9" xfId="14760" xr:uid="{00000000-0005-0000-0000-00006F080000}"/>
    <cellStyle name="20% - Énfasis1 7 3" xfId="4283" xr:uid="{00000000-0005-0000-0000-000070080000}"/>
    <cellStyle name="20% - Énfasis1 7 3 2" xfId="15422" xr:uid="{00000000-0005-0000-0000-000071080000}"/>
    <cellStyle name="20% - Énfasis1 7 3 2 2" xfId="16597" xr:uid="{00000000-0005-0000-0000-000072080000}"/>
    <cellStyle name="20% - Énfasis1 7 3 2 2 2" xfId="18945" xr:uid="{00000000-0005-0000-0000-000073080000}"/>
    <cellStyle name="20% - Énfasis1 7 3 2 2 2 2" xfId="31856" xr:uid="{00000000-0005-0000-0000-000074080000}"/>
    <cellStyle name="20% - Énfasis1 7 3 2 2 3" xfId="22466" xr:uid="{00000000-0005-0000-0000-000075080000}"/>
    <cellStyle name="20% - Énfasis1 7 3 2 2 3 2" xfId="35377" xr:uid="{00000000-0005-0000-0000-000076080000}"/>
    <cellStyle name="20% - Énfasis1 7 3 2 2 4" xfId="25987" xr:uid="{00000000-0005-0000-0000-000077080000}"/>
    <cellStyle name="20% - Énfasis1 7 3 2 2 4 2" xfId="38898" xr:uid="{00000000-0005-0000-0000-000078080000}"/>
    <cellStyle name="20% - Énfasis1 7 3 2 2 5" xfId="29508" xr:uid="{00000000-0005-0000-0000-000079080000}"/>
    <cellStyle name="20% - Énfasis1 7 3 2 3" xfId="20118" xr:uid="{00000000-0005-0000-0000-00007A080000}"/>
    <cellStyle name="20% - Énfasis1 7 3 2 3 2" xfId="23639" xr:uid="{00000000-0005-0000-0000-00007B080000}"/>
    <cellStyle name="20% - Énfasis1 7 3 2 3 2 2" xfId="36550" xr:uid="{00000000-0005-0000-0000-00007C080000}"/>
    <cellStyle name="20% - Énfasis1 7 3 2 3 3" xfId="27160" xr:uid="{00000000-0005-0000-0000-00007D080000}"/>
    <cellStyle name="20% - Énfasis1 7 3 2 3 3 2" xfId="40071" xr:uid="{00000000-0005-0000-0000-00007E080000}"/>
    <cellStyle name="20% - Énfasis1 7 3 2 3 4" xfId="33029" xr:uid="{00000000-0005-0000-0000-00007F080000}"/>
    <cellStyle name="20% - Énfasis1 7 3 2 4" xfId="17770" xr:uid="{00000000-0005-0000-0000-000080080000}"/>
    <cellStyle name="20% - Énfasis1 7 3 2 4 2" xfId="30681" xr:uid="{00000000-0005-0000-0000-000081080000}"/>
    <cellStyle name="20% - Énfasis1 7 3 2 5" xfId="21291" xr:uid="{00000000-0005-0000-0000-000082080000}"/>
    <cellStyle name="20% - Énfasis1 7 3 2 5 2" xfId="34202" xr:uid="{00000000-0005-0000-0000-000083080000}"/>
    <cellStyle name="20% - Énfasis1 7 3 2 6" xfId="24812" xr:uid="{00000000-0005-0000-0000-000084080000}"/>
    <cellStyle name="20% - Énfasis1 7 3 2 6 2" xfId="37723" xr:uid="{00000000-0005-0000-0000-000085080000}"/>
    <cellStyle name="20% - Énfasis1 7 3 2 7" xfId="28333" xr:uid="{00000000-0005-0000-0000-000086080000}"/>
    <cellStyle name="20% - Énfasis1 7 3 3" xfId="16098" xr:uid="{00000000-0005-0000-0000-000087080000}"/>
    <cellStyle name="20% - Énfasis1 7 3 3 2" xfId="18446" xr:uid="{00000000-0005-0000-0000-000088080000}"/>
    <cellStyle name="20% - Énfasis1 7 3 3 2 2" xfId="31357" xr:uid="{00000000-0005-0000-0000-000089080000}"/>
    <cellStyle name="20% - Énfasis1 7 3 3 3" xfId="21967" xr:uid="{00000000-0005-0000-0000-00008A080000}"/>
    <cellStyle name="20% - Énfasis1 7 3 3 3 2" xfId="34878" xr:uid="{00000000-0005-0000-0000-00008B080000}"/>
    <cellStyle name="20% - Énfasis1 7 3 3 4" xfId="25488" xr:uid="{00000000-0005-0000-0000-00008C080000}"/>
    <cellStyle name="20% - Énfasis1 7 3 3 4 2" xfId="38399" xr:uid="{00000000-0005-0000-0000-00008D080000}"/>
    <cellStyle name="20% - Énfasis1 7 3 3 5" xfId="29009" xr:uid="{00000000-0005-0000-0000-00008E080000}"/>
    <cellStyle name="20% - Énfasis1 7 3 4" xfId="19619" xr:uid="{00000000-0005-0000-0000-00008F080000}"/>
    <cellStyle name="20% - Énfasis1 7 3 4 2" xfId="23140" xr:uid="{00000000-0005-0000-0000-000090080000}"/>
    <cellStyle name="20% - Énfasis1 7 3 4 2 2" xfId="36051" xr:uid="{00000000-0005-0000-0000-000091080000}"/>
    <cellStyle name="20% - Énfasis1 7 3 4 3" xfId="26661" xr:uid="{00000000-0005-0000-0000-000092080000}"/>
    <cellStyle name="20% - Énfasis1 7 3 4 3 2" xfId="39572" xr:uid="{00000000-0005-0000-0000-000093080000}"/>
    <cellStyle name="20% - Énfasis1 7 3 4 4" xfId="32530" xr:uid="{00000000-0005-0000-0000-000094080000}"/>
    <cellStyle name="20% - Énfasis1 7 3 5" xfId="17271" xr:uid="{00000000-0005-0000-0000-000095080000}"/>
    <cellStyle name="20% - Énfasis1 7 3 5 2" xfId="30182" xr:uid="{00000000-0005-0000-0000-000096080000}"/>
    <cellStyle name="20% - Énfasis1 7 3 6" xfId="20792" xr:uid="{00000000-0005-0000-0000-000097080000}"/>
    <cellStyle name="20% - Énfasis1 7 3 6 2" xfId="33703" xr:uid="{00000000-0005-0000-0000-000098080000}"/>
    <cellStyle name="20% - Énfasis1 7 3 7" xfId="24313" xr:uid="{00000000-0005-0000-0000-000099080000}"/>
    <cellStyle name="20% - Énfasis1 7 3 7 2" xfId="37224" xr:uid="{00000000-0005-0000-0000-00009A080000}"/>
    <cellStyle name="20% - Énfasis1 7 3 8" xfId="27834" xr:uid="{00000000-0005-0000-0000-00009B080000}"/>
    <cellStyle name="20% - Énfasis1 7 3 9" xfId="14923" xr:uid="{00000000-0005-0000-0000-00009C080000}"/>
    <cellStyle name="20% - Énfasis1 7 4" xfId="15584" xr:uid="{00000000-0005-0000-0000-00009D080000}"/>
    <cellStyle name="20% - Énfasis1 7 4 2" xfId="16759" xr:uid="{00000000-0005-0000-0000-00009E080000}"/>
    <cellStyle name="20% - Énfasis1 7 4 2 2" xfId="19107" xr:uid="{00000000-0005-0000-0000-00009F080000}"/>
    <cellStyle name="20% - Énfasis1 7 4 2 2 2" xfId="32018" xr:uid="{00000000-0005-0000-0000-0000A0080000}"/>
    <cellStyle name="20% - Énfasis1 7 4 2 3" xfId="22628" xr:uid="{00000000-0005-0000-0000-0000A1080000}"/>
    <cellStyle name="20% - Énfasis1 7 4 2 3 2" xfId="35539" xr:uid="{00000000-0005-0000-0000-0000A2080000}"/>
    <cellStyle name="20% - Énfasis1 7 4 2 4" xfId="26149" xr:uid="{00000000-0005-0000-0000-0000A3080000}"/>
    <cellStyle name="20% - Énfasis1 7 4 2 4 2" xfId="39060" xr:uid="{00000000-0005-0000-0000-0000A4080000}"/>
    <cellStyle name="20% - Énfasis1 7 4 2 5" xfId="29670" xr:uid="{00000000-0005-0000-0000-0000A5080000}"/>
    <cellStyle name="20% - Énfasis1 7 4 3" xfId="20280" xr:uid="{00000000-0005-0000-0000-0000A6080000}"/>
    <cellStyle name="20% - Énfasis1 7 4 3 2" xfId="23801" xr:uid="{00000000-0005-0000-0000-0000A7080000}"/>
    <cellStyle name="20% - Énfasis1 7 4 3 2 2" xfId="36712" xr:uid="{00000000-0005-0000-0000-0000A8080000}"/>
    <cellStyle name="20% - Énfasis1 7 4 3 3" xfId="27322" xr:uid="{00000000-0005-0000-0000-0000A9080000}"/>
    <cellStyle name="20% - Énfasis1 7 4 3 3 2" xfId="40233" xr:uid="{00000000-0005-0000-0000-0000AA080000}"/>
    <cellStyle name="20% - Énfasis1 7 4 3 4" xfId="33191" xr:uid="{00000000-0005-0000-0000-0000AB080000}"/>
    <cellStyle name="20% - Énfasis1 7 4 4" xfId="17932" xr:uid="{00000000-0005-0000-0000-0000AC080000}"/>
    <cellStyle name="20% - Énfasis1 7 4 4 2" xfId="30843" xr:uid="{00000000-0005-0000-0000-0000AD080000}"/>
    <cellStyle name="20% - Énfasis1 7 4 5" xfId="21453" xr:uid="{00000000-0005-0000-0000-0000AE080000}"/>
    <cellStyle name="20% - Énfasis1 7 4 5 2" xfId="34364" xr:uid="{00000000-0005-0000-0000-0000AF080000}"/>
    <cellStyle name="20% - Énfasis1 7 4 6" xfId="24974" xr:uid="{00000000-0005-0000-0000-0000B0080000}"/>
    <cellStyle name="20% - Énfasis1 7 4 6 2" xfId="37885" xr:uid="{00000000-0005-0000-0000-0000B1080000}"/>
    <cellStyle name="20% - Énfasis1 7 4 7" xfId="28495" xr:uid="{00000000-0005-0000-0000-0000B2080000}"/>
    <cellStyle name="20% - Énfasis1 7 5" xfId="15085" xr:uid="{00000000-0005-0000-0000-0000B3080000}"/>
    <cellStyle name="20% - Énfasis1 7 5 2" xfId="16260" xr:uid="{00000000-0005-0000-0000-0000B4080000}"/>
    <cellStyle name="20% - Énfasis1 7 5 2 2" xfId="18608" xr:uid="{00000000-0005-0000-0000-0000B5080000}"/>
    <cellStyle name="20% - Énfasis1 7 5 2 2 2" xfId="31519" xr:uid="{00000000-0005-0000-0000-0000B6080000}"/>
    <cellStyle name="20% - Énfasis1 7 5 2 3" xfId="22129" xr:uid="{00000000-0005-0000-0000-0000B7080000}"/>
    <cellStyle name="20% - Énfasis1 7 5 2 3 2" xfId="35040" xr:uid="{00000000-0005-0000-0000-0000B8080000}"/>
    <cellStyle name="20% - Énfasis1 7 5 2 4" xfId="25650" xr:uid="{00000000-0005-0000-0000-0000B9080000}"/>
    <cellStyle name="20% - Énfasis1 7 5 2 4 2" xfId="38561" xr:uid="{00000000-0005-0000-0000-0000BA080000}"/>
    <cellStyle name="20% - Énfasis1 7 5 2 5" xfId="29171" xr:uid="{00000000-0005-0000-0000-0000BB080000}"/>
    <cellStyle name="20% - Énfasis1 7 5 3" xfId="19781" xr:uid="{00000000-0005-0000-0000-0000BC080000}"/>
    <cellStyle name="20% - Énfasis1 7 5 3 2" xfId="23302" xr:uid="{00000000-0005-0000-0000-0000BD080000}"/>
    <cellStyle name="20% - Énfasis1 7 5 3 2 2" xfId="36213" xr:uid="{00000000-0005-0000-0000-0000BE080000}"/>
    <cellStyle name="20% - Énfasis1 7 5 3 3" xfId="26823" xr:uid="{00000000-0005-0000-0000-0000BF080000}"/>
    <cellStyle name="20% - Énfasis1 7 5 3 3 2" xfId="39734" xr:uid="{00000000-0005-0000-0000-0000C0080000}"/>
    <cellStyle name="20% - Énfasis1 7 5 3 4" xfId="32692" xr:uid="{00000000-0005-0000-0000-0000C1080000}"/>
    <cellStyle name="20% - Énfasis1 7 5 4" xfId="17433" xr:uid="{00000000-0005-0000-0000-0000C2080000}"/>
    <cellStyle name="20% - Énfasis1 7 5 4 2" xfId="30344" xr:uid="{00000000-0005-0000-0000-0000C3080000}"/>
    <cellStyle name="20% - Énfasis1 7 5 5" xfId="20954" xr:uid="{00000000-0005-0000-0000-0000C4080000}"/>
    <cellStyle name="20% - Énfasis1 7 5 5 2" xfId="33865" xr:uid="{00000000-0005-0000-0000-0000C5080000}"/>
    <cellStyle name="20% - Énfasis1 7 5 6" xfId="24475" xr:uid="{00000000-0005-0000-0000-0000C6080000}"/>
    <cellStyle name="20% - Énfasis1 7 5 6 2" xfId="37386" xr:uid="{00000000-0005-0000-0000-0000C7080000}"/>
    <cellStyle name="20% - Énfasis1 7 5 7" xfId="27996" xr:uid="{00000000-0005-0000-0000-0000C8080000}"/>
    <cellStyle name="20% - Énfasis1 7 6" xfId="15761" xr:uid="{00000000-0005-0000-0000-0000C9080000}"/>
    <cellStyle name="20% - Énfasis1 7 6 2" xfId="18109" xr:uid="{00000000-0005-0000-0000-0000CA080000}"/>
    <cellStyle name="20% - Énfasis1 7 6 2 2" xfId="31020" xr:uid="{00000000-0005-0000-0000-0000CB080000}"/>
    <cellStyle name="20% - Énfasis1 7 6 3" xfId="21630" xr:uid="{00000000-0005-0000-0000-0000CC080000}"/>
    <cellStyle name="20% - Énfasis1 7 6 3 2" xfId="34541" xr:uid="{00000000-0005-0000-0000-0000CD080000}"/>
    <cellStyle name="20% - Énfasis1 7 6 4" xfId="25151" xr:uid="{00000000-0005-0000-0000-0000CE080000}"/>
    <cellStyle name="20% - Énfasis1 7 6 4 2" xfId="38062" xr:uid="{00000000-0005-0000-0000-0000CF080000}"/>
    <cellStyle name="20% - Énfasis1 7 6 5" xfId="28672" xr:uid="{00000000-0005-0000-0000-0000D0080000}"/>
    <cellStyle name="20% - Énfasis1 7 7" xfId="19282" xr:uid="{00000000-0005-0000-0000-0000D1080000}"/>
    <cellStyle name="20% - Énfasis1 7 7 2" xfId="22803" xr:uid="{00000000-0005-0000-0000-0000D2080000}"/>
    <cellStyle name="20% - Énfasis1 7 7 2 2" xfId="35714" xr:uid="{00000000-0005-0000-0000-0000D3080000}"/>
    <cellStyle name="20% - Énfasis1 7 7 3" xfId="26324" xr:uid="{00000000-0005-0000-0000-0000D4080000}"/>
    <cellStyle name="20% - Énfasis1 7 7 3 2" xfId="39235" xr:uid="{00000000-0005-0000-0000-0000D5080000}"/>
    <cellStyle name="20% - Énfasis1 7 7 4" xfId="32193" xr:uid="{00000000-0005-0000-0000-0000D6080000}"/>
    <cellStyle name="20% - Énfasis1 7 8" xfId="16934" xr:uid="{00000000-0005-0000-0000-0000D7080000}"/>
    <cellStyle name="20% - Énfasis1 7 8 2" xfId="29845" xr:uid="{00000000-0005-0000-0000-0000D8080000}"/>
    <cellStyle name="20% - Énfasis1 7 9" xfId="20455" xr:uid="{00000000-0005-0000-0000-0000D9080000}"/>
    <cellStyle name="20% - Énfasis1 7 9 2" xfId="33366" xr:uid="{00000000-0005-0000-0000-0000DA080000}"/>
    <cellStyle name="20% - Énfasis1 8" xfId="87" xr:uid="{00000000-0005-0000-0000-0000DB080000}"/>
    <cellStyle name="20% - Énfasis1 8 2" xfId="15131" xr:uid="{00000000-0005-0000-0000-0000DC080000}"/>
    <cellStyle name="20% - Énfasis1 8 2 2" xfId="16306" xr:uid="{00000000-0005-0000-0000-0000DD080000}"/>
    <cellStyle name="20% - Énfasis1 8 2 2 2" xfId="18654" xr:uid="{00000000-0005-0000-0000-0000DE080000}"/>
    <cellStyle name="20% - Énfasis1 8 2 2 2 2" xfId="31565" xr:uid="{00000000-0005-0000-0000-0000DF080000}"/>
    <cellStyle name="20% - Énfasis1 8 2 2 3" xfId="22175" xr:uid="{00000000-0005-0000-0000-0000E0080000}"/>
    <cellStyle name="20% - Énfasis1 8 2 2 3 2" xfId="35086" xr:uid="{00000000-0005-0000-0000-0000E1080000}"/>
    <cellStyle name="20% - Énfasis1 8 2 2 4" xfId="25696" xr:uid="{00000000-0005-0000-0000-0000E2080000}"/>
    <cellStyle name="20% - Énfasis1 8 2 2 4 2" xfId="38607" xr:uid="{00000000-0005-0000-0000-0000E3080000}"/>
    <cellStyle name="20% - Énfasis1 8 2 2 5" xfId="29217" xr:uid="{00000000-0005-0000-0000-0000E4080000}"/>
    <cellStyle name="20% - Énfasis1 8 2 3" xfId="19827" xr:uid="{00000000-0005-0000-0000-0000E5080000}"/>
    <cellStyle name="20% - Énfasis1 8 2 3 2" xfId="23348" xr:uid="{00000000-0005-0000-0000-0000E6080000}"/>
    <cellStyle name="20% - Énfasis1 8 2 3 2 2" xfId="36259" xr:uid="{00000000-0005-0000-0000-0000E7080000}"/>
    <cellStyle name="20% - Énfasis1 8 2 3 3" xfId="26869" xr:uid="{00000000-0005-0000-0000-0000E8080000}"/>
    <cellStyle name="20% - Énfasis1 8 2 3 3 2" xfId="39780" xr:uid="{00000000-0005-0000-0000-0000E9080000}"/>
    <cellStyle name="20% - Énfasis1 8 2 3 4" xfId="32738" xr:uid="{00000000-0005-0000-0000-0000EA080000}"/>
    <cellStyle name="20% - Énfasis1 8 2 4" xfId="17479" xr:uid="{00000000-0005-0000-0000-0000EB080000}"/>
    <cellStyle name="20% - Énfasis1 8 2 4 2" xfId="30390" xr:uid="{00000000-0005-0000-0000-0000EC080000}"/>
    <cellStyle name="20% - Énfasis1 8 2 5" xfId="21000" xr:uid="{00000000-0005-0000-0000-0000ED080000}"/>
    <cellStyle name="20% - Énfasis1 8 2 5 2" xfId="33911" xr:uid="{00000000-0005-0000-0000-0000EE080000}"/>
    <cellStyle name="20% - Énfasis1 8 2 6" xfId="24521" xr:uid="{00000000-0005-0000-0000-0000EF080000}"/>
    <cellStyle name="20% - Énfasis1 8 2 6 2" xfId="37432" xr:uid="{00000000-0005-0000-0000-0000F0080000}"/>
    <cellStyle name="20% - Énfasis1 8 2 7" xfId="28042" xr:uid="{00000000-0005-0000-0000-0000F1080000}"/>
    <cellStyle name="20% - Énfasis1 8 3" xfId="15807" xr:uid="{00000000-0005-0000-0000-0000F2080000}"/>
    <cellStyle name="20% - Énfasis1 8 3 2" xfId="18155" xr:uid="{00000000-0005-0000-0000-0000F3080000}"/>
    <cellStyle name="20% - Énfasis1 8 3 2 2" xfId="31066" xr:uid="{00000000-0005-0000-0000-0000F4080000}"/>
    <cellStyle name="20% - Énfasis1 8 3 3" xfId="21676" xr:uid="{00000000-0005-0000-0000-0000F5080000}"/>
    <cellStyle name="20% - Énfasis1 8 3 3 2" xfId="34587" xr:uid="{00000000-0005-0000-0000-0000F6080000}"/>
    <cellStyle name="20% - Énfasis1 8 3 4" xfId="25197" xr:uid="{00000000-0005-0000-0000-0000F7080000}"/>
    <cellStyle name="20% - Énfasis1 8 3 4 2" xfId="38108" xr:uid="{00000000-0005-0000-0000-0000F8080000}"/>
    <cellStyle name="20% - Énfasis1 8 3 5" xfId="28718" xr:uid="{00000000-0005-0000-0000-0000F9080000}"/>
    <cellStyle name="20% - Énfasis1 8 4" xfId="19328" xr:uid="{00000000-0005-0000-0000-0000FA080000}"/>
    <cellStyle name="20% - Énfasis1 8 4 2" xfId="22849" xr:uid="{00000000-0005-0000-0000-0000FB080000}"/>
    <cellStyle name="20% - Énfasis1 8 4 2 2" xfId="35760" xr:uid="{00000000-0005-0000-0000-0000FC080000}"/>
    <cellStyle name="20% - Énfasis1 8 4 3" xfId="26370" xr:uid="{00000000-0005-0000-0000-0000FD080000}"/>
    <cellStyle name="20% - Énfasis1 8 4 3 2" xfId="39281" xr:uid="{00000000-0005-0000-0000-0000FE080000}"/>
    <cellStyle name="20% - Énfasis1 8 4 4" xfId="32239" xr:uid="{00000000-0005-0000-0000-0000FF080000}"/>
    <cellStyle name="20% - Énfasis1 8 5" xfId="16980" xr:uid="{00000000-0005-0000-0000-000000090000}"/>
    <cellStyle name="20% - Énfasis1 8 5 2" xfId="29891" xr:uid="{00000000-0005-0000-0000-000001090000}"/>
    <cellStyle name="20% - Énfasis1 8 6" xfId="20501" xr:uid="{00000000-0005-0000-0000-000002090000}"/>
    <cellStyle name="20% - Énfasis1 8 6 2" xfId="33412" xr:uid="{00000000-0005-0000-0000-000003090000}"/>
    <cellStyle name="20% - Énfasis1 8 7" xfId="24022" xr:uid="{00000000-0005-0000-0000-000004090000}"/>
    <cellStyle name="20% - Énfasis1 8 7 2" xfId="36933" xr:uid="{00000000-0005-0000-0000-000005090000}"/>
    <cellStyle name="20% - Énfasis1 8 8" xfId="27543" xr:uid="{00000000-0005-0000-0000-000006090000}"/>
    <cellStyle name="20% - Énfasis1 8 9" xfId="14631" xr:uid="{00000000-0005-0000-0000-000007090000}"/>
    <cellStyle name="20% - Énfasis1 9" xfId="88" xr:uid="{00000000-0005-0000-0000-000008090000}"/>
    <cellStyle name="20% - Énfasis1 9 2" xfId="4284" xr:uid="{00000000-0005-0000-0000-000009090000}"/>
    <cellStyle name="20% - Énfasis1 9 2 2" xfId="16320" xr:uid="{00000000-0005-0000-0000-00000A090000}"/>
    <cellStyle name="20% - Énfasis1 9 2 2 2" xfId="18668" xr:uid="{00000000-0005-0000-0000-00000B090000}"/>
    <cellStyle name="20% - Énfasis1 9 2 2 2 2" xfId="31579" xr:uid="{00000000-0005-0000-0000-00000C090000}"/>
    <cellStyle name="20% - Énfasis1 9 2 2 3" xfId="22189" xr:uid="{00000000-0005-0000-0000-00000D090000}"/>
    <cellStyle name="20% - Énfasis1 9 2 2 3 2" xfId="35100" xr:uid="{00000000-0005-0000-0000-00000E090000}"/>
    <cellStyle name="20% - Énfasis1 9 2 2 4" xfId="25710" xr:uid="{00000000-0005-0000-0000-00000F090000}"/>
    <cellStyle name="20% - Énfasis1 9 2 2 4 2" xfId="38621" xr:uid="{00000000-0005-0000-0000-000010090000}"/>
    <cellStyle name="20% - Énfasis1 9 2 2 5" xfId="29231" xr:uid="{00000000-0005-0000-0000-000011090000}"/>
    <cellStyle name="20% - Énfasis1 9 2 3" xfId="19841" xr:uid="{00000000-0005-0000-0000-000012090000}"/>
    <cellStyle name="20% - Énfasis1 9 2 3 2" xfId="23362" xr:uid="{00000000-0005-0000-0000-000013090000}"/>
    <cellStyle name="20% - Énfasis1 9 2 3 2 2" xfId="36273" xr:uid="{00000000-0005-0000-0000-000014090000}"/>
    <cellStyle name="20% - Énfasis1 9 2 3 3" xfId="26883" xr:uid="{00000000-0005-0000-0000-000015090000}"/>
    <cellStyle name="20% - Énfasis1 9 2 3 3 2" xfId="39794" xr:uid="{00000000-0005-0000-0000-000016090000}"/>
    <cellStyle name="20% - Énfasis1 9 2 3 4" xfId="32752" xr:uid="{00000000-0005-0000-0000-000017090000}"/>
    <cellStyle name="20% - Énfasis1 9 2 4" xfId="17493" xr:uid="{00000000-0005-0000-0000-000018090000}"/>
    <cellStyle name="20% - Énfasis1 9 2 4 2" xfId="30404" xr:uid="{00000000-0005-0000-0000-000019090000}"/>
    <cellStyle name="20% - Énfasis1 9 2 5" xfId="21014" xr:uid="{00000000-0005-0000-0000-00001A090000}"/>
    <cellStyle name="20% - Énfasis1 9 2 5 2" xfId="33925" xr:uid="{00000000-0005-0000-0000-00001B090000}"/>
    <cellStyle name="20% - Énfasis1 9 2 6" xfId="24535" xr:uid="{00000000-0005-0000-0000-00001C090000}"/>
    <cellStyle name="20% - Énfasis1 9 2 6 2" xfId="37446" xr:uid="{00000000-0005-0000-0000-00001D090000}"/>
    <cellStyle name="20% - Énfasis1 9 2 7" xfId="28056" xr:uid="{00000000-0005-0000-0000-00001E090000}"/>
    <cellStyle name="20% - Énfasis1 9 2 8" xfId="15145" xr:uid="{00000000-0005-0000-0000-00001F090000}"/>
    <cellStyle name="20% - Énfasis1 9 3" xfId="15821" xr:uid="{00000000-0005-0000-0000-000020090000}"/>
    <cellStyle name="20% - Énfasis1 9 3 2" xfId="18169" xr:uid="{00000000-0005-0000-0000-000021090000}"/>
    <cellStyle name="20% - Énfasis1 9 3 2 2" xfId="31080" xr:uid="{00000000-0005-0000-0000-000022090000}"/>
    <cellStyle name="20% - Énfasis1 9 3 3" xfId="21690" xr:uid="{00000000-0005-0000-0000-000023090000}"/>
    <cellStyle name="20% - Énfasis1 9 3 3 2" xfId="34601" xr:uid="{00000000-0005-0000-0000-000024090000}"/>
    <cellStyle name="20% - Énfasis1 9 3 4" xfId="25211" xr:uid="{00000000-0005-0000-0000-000025090000}"/>
    <cellStyle name="20% - Énfasis1 9 3 4 2" xfId="38122" xr:uid="{00000000-0005-0000-0000-000026090000}"/>
    <cellStyle name="20% - Énfasis1 9 3 5" xfId="28732" xr:uid="{00000000-0005-0000-0000-000027090000}"/>
    <cellStyle name="20% - Énfasis1 9 4" xfId="19342" xr:uid="{00000000-0005-0000-0000-000028090000}"/>
    <cellStyle name="20% - Énfasis1 9 4 2" xfId="22863" xr:uid="{00000000-0005-0000-0000-000029090000}"/>
    <cellStyle name="20% - Énfasis1 9 4 2 2" xfId="35774" xr:uid="{00000000-0005-0000-0000-00002A090000}"/>
    <cellStyle name="20% - Énfasis1 9 4 3" xfId="26384" xr:uid="{00000000-0005-0000-0000-00002B090000}"/>
    <cellStyle name="20% - Énfasis1 9 4 3 2" xfId="39295" xr:uid="{00000000-0005-0000-0000-00002C090000}"/>
    <cellStyle name="20% - Énfasis1 9 4 4" xfId="32253" xr:uid="{00000000-0005-0000-0000-00002D090000}"/>
    <cellStyle name="20% - Énfasis1 9 5" xfId="16994" xr:uid="{00000000-0005-0000-0000-00002E090000}"/>
    <cellStyle name="20% - Énfasis1 9 5 2" xfId="29905" xr:uid="{00000000-0005-0000-0000-00002F090000}"/>
    <cellStyle name="20% - Énfasis1 9 6" xfId="20515" xr:uid="{00000000-0005-0000-0000-000030090000}"/>
    <cellStyle name="20% - Énfasis1 9 6 2" xfId="33426" xr:uid="{00000000-0005-0000-0000-000031090000}"/>
    <cellStyle name="20% - Énfasis1 9 7" xfId="24036" xr:uid="{00000000-0005-0000-0000-000032090000}"/>
    <cellStyle name="20% - Énfasis1 9 7 2" xfId="36947" xr:uid="{00000000-0005-0000-0000-000033090000}"/>
    <cellStyle name="20% - Énfasis1 9 8" xfId="27557" xr:uid="{00000000-0005-0000-0000-000034090000}"/>
    <cellStyle name="20% - Énfasis1 9 9" xfId="14645" xr:uid="{00000000-0005-0000-0000-000035090000}"/>
    <cellStyle name="20% - Énfasis2" xfId="89" xr:uid="{00000000-0005-0000-0000-000036090000}"/>
    <cellStyle name="20% - Énfasis2 10" xfId="90" xr:uid="{00000000-0005-0000-0000-000037090000}"/>
    <cellStyle name="20% - Énfasis2 10 2" xfId="15309" xr:uid="{00000000-0005-0000-0000-000038090000}"/>
    <cellStyle name="20% - Énfasis2 10 2 2" xfId="16484" xr:uid="{00000000-0005-0000-0000-000039090000}"/>
    <cellStyle name="20% - Énfasis2 10 2 2 2" xfId="18832" xr:uid="{00000000-0005-0000-0000-00003A090000}"/>
    <cellStyle name="20% - Énfasis2 10 2 2 2 2" xfId="31743" xr:uid="{00000000-0005-0000-0000-00003B090000}"/>
    <cellStyle name="20% - Énfasis2 10 2 2 3" xfId="22353" xr:uid="{00000000-0005-0000-0000-00003C090000}"/>
    <cellStyle name="20% - Énfasis2 10 2 2 3 2" xfId="35264" xr:uid="{00000000-0005-0000-0000-00003D090000}"/>
    <cellStyle name="20% - Énfasis2 10 2 2 4" xfId="25874" xr:uid="{00000000-0005-0000-0000-00003E090000}"/>
    <cellStyle name="20% - Énfasis2 10 2 2 4 2" xfId="38785" xr:uid="{00000000-0005-0000-0000-00003F090000}"/>
    <cellStyle name="20% - Énfasis2 10 2 2 5" xfId="29395" xr:uid="{00000000-0005-0000-0000-000040090000}"/>
    <cellStyle name="20% - Énfasis2 10 2 3" xfId="20005" xr:uid="{00000000-0005-0000-0000-000041090000}"/>
    <cellStyle name="20% - Énfasis2 10 2 3 2" xfId="23526" xr:uid="{00000000-0005-0000-0000-000042090000}"/>
    <cellStyle name="20% - Énfasis2 10 2 3 2 2" xfId="36437" xr:uid="{00000000-0005-0000-0000-000043090000}"/>
    <cellStyle name="20% - Énfasis2 10 2 3 3" xfId="27047" xr:uid="{00000000-0005-0000-0000-000044090000}"/>
    <cellStyle name="20% - Énfasis2 10 2 3 3 2" xfId="39958" xr:uid="{00000000-0005-0000-0000-000045090000}"/>
    <cellStyle name="20% - Énfasis2 10 2 3 4" xfId="32916" xr:uid="{00000000-0005-0000-0000-000046090000}"/>
    <cellStyle name="20% - Énfasis2 10 2 4" xfId="17657" xr:uid="{00000000-0005-0000-0000-000047090000}"/>
    <cellStyle name="20% - Énfasis2 10 2 4 2" xfId="30568" xr:uid="{00000000-0005-0000-0000-000048090000}"/>
    <cellStyle name="20% - Énfasis2 10 2 5" xfId="21178" xr:uid="{00000000-0005-0000-0000-000049090000}"/>
    <cellStyle name="20% - Énfasis2 10 2 5 2" xfId="34089" xr:uid="{00000000-0005-0000-0000-00004A090000}"/>
    <cellStyle name="20% - Énfasis2 10 2 6" xfId="24699" xr:uid="{00000000-0005-0000-0000-00004B090000}"/>
    <cellStyle name="20% - Énfasis2 10 2 6 2" xfId="37610" xr:uid="{00000000-0005-0000-0000-00004C090000}"/>
    <cellStyle name="20% - Énfasis2 10 2 7" xfId="28220" xr:uid="{00000000-0005-0000-0000-00004D090000}"/>
    <cellStyle name="20% - Énfasis2 10 3" xfId="15985" xr:uid="{00000000-0005-0000-0000-00004E090000}"/>
    <cellStyle name="20% - Énfasis2 10 3 2" xfId="18333" xr:uid="{00000000-0005-0000-0000-00004F090000}"/>
    <cellStyle name="20% - Énfasis2 10 3 2 2" xfId="31244" xr:uid="{00000000-0005-0000-0000-000050090000}"/>
    <cellStyle name="20% - Énfasis2 10 3 3" xfId="21854" xr:uid="{00000000-0005-0000-0000-000051090000}"/>
    <cellStyle name="20% - Énfasis2 10 3 3 2" xfId="34765" xr:uid="{00000000-0005-0000-0000-000052090000}"/>
    <cellStyle name="20% - Énfasis2 10 3 4" xfId="25375" xr:uid="{00000000-0005-0000-0000-000053090000}"/>
    <cellStyle name="20% - Énfasis2 10 3 4 2" xfId="38286" xr:uid="{00000000-0005-0000-0000-000054090000}"/>
    <cellStyle name="20% - Énfasis2 10 3 5" xfId="28896" xr:uid="{00000000-0005-0000-0000-000055090000}"/>
    <cellStyle name="20% - Énfasis2 10 4" xfId="19506" xr:uid="{00000000-0005-0000-0000-000056090000}"/>
    <cellStyle name="20% - Énfasis2 10 4 2" xfId="23027" xr:uid="{00000000-0005-0000-0000-000057090000}"/>
    <cellStyle name="20% - Énfasis2 10 4 2 2" xfId="35938" xr:uid="{00000000-0005-0000-0000-000058090000}"/>
    <cellStyle name="20% - Énfasis2 10 4 3" xfId="26548" xr:uid="{00000000-0005-0000-0000-000059090000}"/>
    <cellStyle name="20% - Énfasis2 10 4 3 2" xfId="39459" xr:uid="{00000000-0005-0000-0000-00005A090000}"/>
    <cellStyle name="20% - Énfasis2 10 4 4" xfId="32417" xr:uid="{00000000-0005-0000-0000-00005B090000}"/>
    <cellStyle name="20% - Énfasis2 10 5" xfId="17158" xr:uid="{00000000-0005-0000-0000-00005C090000}"/>
    <cellStyle name="20% - Énfasis2 10 5 2" xfId="30069" xr:uid="{00000000-0005-0000-0000-00005D090000}"/>
    <cellStyle name="20% - Énfasis2 10 6" xfId="20679" xr:uid="{00000000-0005-0000-0000-00005E090000}"/>
    <cellStyle name="20% - Énfasis2 10 6 2" xfId="33590" xr:uid="{00000000-0005-0000-0000-00005F090000}"/>
    <cellStyle name="20% - Énfasis2 10 7" xfId="24200" xr:uid="{00000000-0005-0000-0000-000060090000}"/>
    <cellStyle name="20% - Énfasis2 10 7 2" xfId="37111" xr:uid="{00000000-0005-0000-0000-000061090000}"/>
    <cellStyle name="20% - Énfasis2 10 8" xfId="27721" xr:uid="{00000000-0005-0000-0000-000062090000}"/>
    <cellStyle name="20% - Énfasis2 10 9" xfId="14810" xr:uid="{00000000-0005-0000-0000-000063090000}"/>
    <cellStyle name="20% - Énfasis2 11" xfId="91" xr:uid="{00000000-0005-0000-0000-000064090000}"/>
    <cellStyle name="20% - Énfasis2 11 2" xfId="16646" xr:uid="{00000000-0005-0000-0000-000065090000}"/>
    <cellStyle name="20% - Énfasis2 11 2 2" xfId="18994" xr:uid="{00000000-0005-0000-0000-000066090000}"/>
    <cellStyle name="20% - Énfasis2 11 2 2 2" xfId="31905" xr:uid="{00000000-0005-0000-0000-000067090000}"/>
    <cellStyle name="20% - Énfasis2 11 2 3" xfId="22515" xr:uid="{00000000-0005-0000-0000-000068090000}"/>
    <cellStyle name="20% - Énfasis2 11 2 3 2" xfId="35426" xr:uid="{00000000-0005-0000-0000-000069090000}"/>
    <cellStyle name="20% - Énfasis2 11 2 4" xfId="26036" xr:uid="{00000000-0005-0000-0000-00006A090000}"/>
    <cellStyle name="20% - Énfasis2 11 2 4 2" xfId="38947" xr:uid="{00000000-0005-0000-0000-00006B090000}"/>
    <cellStyle name="20% - Énfasis2 11 2 5" xfId="29557" xr:uid="{00000000-0005-0000-0000-00006C090000}"/>
    <cellStyle name="20% - Énfasis2 11 3" xfId="20167" xr:uid="{00000000-0005-0000-0000-00006D090000}"/>
    <cellStyle name="20% - Énfasis2 11 3 2" xfId="23688" xr:uid="{00000000-0005-0000-0000-00006E090000}"/>
    <cellStyle name="20% - Énfasis2 11 3 2 2" xfId="36599" xr:uid="{00000000-0005-0000-0000-00006F090000}"/>
    <cellStyle name="20% - Énfasis2 11 3 3" xfId="27209" xr:uid="{00000000-0005-0000-0000-000070090000}"/>
    <cellStyle name="20% - Énfasis2 11 3 3 2" xfId="40120" xr:uid="{00000000-0005-0000-0000-000071090000}"/>
    <cellStyle name="20% - Énfasis2 11 3 4" xfId="33078" xr:uid="{00000000-0005-0000-0000-000072090000}"/>
    <cellStyle name="20% - Énfasis2 11 4" xfId="17819" xr:uid="{00000000-0005-0000-0000-000073090000}"/>
    <cellStyle name="20% - Énfasis2 11 4 2" xfId="30730" xr:uid="{00000000-0005-0000-0000-000074090000}"/>
    <cellStyle name="20% - Énfasis2 11 5" xfId="21340" xr:uid="{00000000-0005-0000-0000-000075090000}"/>
    <cellStyle name="20% - Énfasis2 11 5 2" xfId="34251" xr:uid="{00000000-0005-0000-0000-000076090000}"/>
    <cellStyle name="20% - Énfasis2 11 6" xfId="24861" xr:uid="{00000000-0005-0000-0000-000077090000}"/>
    <cellStyle name="20% - Énfasis2 11 6 2" xfId="37772" xr:uid="{00000000-0005-0000-0000-000078090000}"/>
    <cellStyle name="20% - Énfasis2 11 7" xfId="28382" xr:uid="{00000000-0005-0000-0000-000079090000}"/>
    <cellStyle name="20% - Énfasis2 11 8" xfId="15471" xr:uid="{00000000-0005-0000-0000-00007A090000}"/>
    <cellStyle name="20% - Énfasis2 12" xfId="92" xr:uid="{00000000-0005-0000-0000-00007B090000}"/>
    <cellStyle name="20% - Énfasis2 12 2" xfId="93" xr:uid="{00000000-0005-0000-0000-00007C090000}"/>
    <cellStyle name="20% - Énfasis2 12 2 2" xfId="19155" xr:uid="{00000000-0005-0000-0000-00007D090000}"/>
    <cellStyle name="20% - Énfasis2 12 2 2 2" xfId="32066" xr:uid="{00000000-0005-0000-0000-00007E090000}"/>
    <cellStyle name="20% - Énfasis2 12 2 3" xfId="22676" xr:uid="{00000000-0005-0000-0000-00007F090000}"/>
    <cellStyle name="20% - Énfasis2 12 2 3 2" xfId="35587" xr:uid="{00000000-0005-0000-0000-000080090000}"/>
    <cellStyle name="20% - Énfasis2 12 2 4" xfId="26197" xr:uid="{00000000-0005-0000-0000-000081090000}"/>
    <cellStyle name="20% - Énfasis2 12 2 4 2" xfId="39108" xr:uid="{00000000-0005-0000-0000-000082090000}"/>
    <cellStyle name="20% - Énfasis2 12 2 5" xfId="29718" xr:uid="{00000000-0005-0000-0000-000083090000}"/>
    <cellStyle name="20% - Énfasis2 12 2 6" xfId="16807" xr:uid="{00000000-0005-0000-0000-000084090000}"/>
    <cellStyle name="20% - Énfasis2 12 3" xfId="94" xr:uid="{00000000-0005-0000-0000-000085090000}"/>
    <cellStyle name="20% - Énfasis2 12 3 2" xfId="23849" xr:uid="{00000000-0005-0000-0000-000086090000}"/>
    <cellStyle name="20% - Énfasis2 12 3 2 2" xfId="36760" xr:uid="{00000000-0005-0000-0000-000087090000}"/>
    <cellStyle name="20% - Énfasis2 12 3 3" xfId="27370" xr:uid="{00000000-0005-0000-0000-000088090000}"/>
    <cellStyle name="20% - Énfasis2 12 3 3 2" xfId="40281" xr:uid="{00000000-0005-0000-0000-000089090000}"/>
    <cellStyle name="20% - Énfasis2 12 3 4" xfId="33239" xr:uid="{00000000-0005-0000-0000-00008A090000}"/>
    <cellStyle name="20% - Énfasis2 12 3 5" xfId="20328" xr:uid="{00000000-0005-0000-0000-00008B090000}"/>
    <cellStyle name="20% - Énfasis2 12 4" xfId="95" xr:uid="{00000000-0005-0000-0000-00008C090000}"/>
    <cellStyle name="20% - Énfasis2 12 4 2" xfId="30891" xr:uid="{00000000-0005-0000-0000-00008D090000}"/>
    <cellStyle name="20% - Énfasis2 12 4 3" xfId="17980" xr:uid="{00000000-0005-0000-0000-00008E090000}"/>
    <cellStyle name="20% - Énfasis2 12 5" xfId="96" xr:uid="{00000000-0005-0000-0000-00008F090000}"/>
    <cellStyle name="20% - Énfasis2 12 5 2" xfId="34412" xr:uid="{00000000-0005-0000-0000-000090090000}"/>
    <cellStyle name="20% - Énfasis2 12 5 3" xfId="21501" xr:uid="{00000000-0005-0000-0000-000091090000}"/>
    <cellStyle name="20% - Énfasis2 12 6" xfId="25022" xr:uid="{00000000-0005-0000-0000-000092090000}"/>
    <cellStyle name="20% - Énfasis2 12 6 2" xfId="37933" xr:uid="{00000000-0005-0000-0000-000093090000}"/>
    <cellStyle name="20% - Énfasis2 12 7" xfId="28543" xr:uid="{00000000-0005-0000-0000-000094090000}"/>
    <cellStyle name="20% - Énfasis2 12 8" xfId="15632" xr:uid="{00000000-0005-0000-0000-000095090000}"/>
    <cellStyle name="20% - Énfasis2 13" xfId="97" xr:uid="{00000000-0005-0000-0000-000096090000}"/>
    <cellStyle name="20% - Énfasis2 13 2" xfId="98" xr:uid="{00000000-0005-0000-0000-000097090000}"/>
    <cellStyle name="20% - Énfasis2 13 2 2" xfId="18495" xr:uid="{00000000-0005-0000-0000-000098090000}"/>
    <cellStyle name="20% - Énfasis2 13 2 2 2" xfId="31406" xr:uid="{00000000-0005-0000-0000-000099090000}"/>
    <cellStyle name="20% - Énfasis2 13 2 3" xfId="22016" xr:uid="{00000000-0005-0000-0000-00009A090000}"/>
    <cellStyle name="20% - Énfasis2 13 2 3 2" xfId="34927" xr:uid="{00000000-0005-0000-0000-00009B090000}"/>
    <cellStyle name="20% - Énfasis2 13 2 4" xfId="25537" xr:uid="{00000000-0005-0000-0000-00009C090000}"/>
    <cellStyle name="20% - Énfasis2 13 2 4 2" xfId="38448" xr:uid="{00000000-0005-0000-0000-00009D090000}"/>
    <cellStyle name="20% - Énfasis2 13 2 5" xfId="29058" xr:uid="{00000000-0005-0000-0000-00009E090000}"/>
    <cellStyle name="20% - Énfasis2 13 2 6" xfId="16147" xr:uid="{00000000-0005-0000-0000-00009F090000}"/>
    <cellStyle name="20% - Énfasis2 13 3" xfId="99" xr:uid="{00000000-0005-0000-0000-0000A0090000}"/>
    <cellStyle name="20% - Énfasis2 13 3 2" xfId="23189" xr:uid="{00000000-0005-0000-0000-0000A1090000}"/>
    <cellStyle name="20% - Énfasis2 13 3 2 2" xfId="36100" xr:uid="{00000000-0005-0000-0000-0000A2090000}"/>
    <cellStyle name="20% - Énfasis2 13 3 3" xfId="26710" xr:uid="{00000000-0005-0000-0000-0000A3090000}"/>
    <cellStyle name="20% - Énfasis2 13 3 3 2" xfId="39621" xr:uid="{00000000-0005-0000-0000-0000A4090000}"/>
    <cellStyle name="20% - Énfasis2 13 3 4" xfId="32579" xr:uid="{00000000-0005-0000-0000-0000A5090000}"/>
    <cellStyle name="20% - Énfasis2 13 3 5" xfId="19668" xr:uid="{00000000-0005-0000-0000-0000A6090000}"/>
    <cellStyle name="20% - Énfasis2 13 4" xfId="100" xr:uid="{00000000-0005-0000-0000-0000A7090000}"/>
    <cellStyle name="20% - Énfasis2 13 4 2" xfId="30231" xr:uid="{00000000-0005-0000-0000-0000A8090000}"/>
    <cellStyle name="20% - Énfasis2 13 4 3" xfId="17320" xr:uid="{00000000-0005-0000-0000-0000A9090000}"/>
    <cellStyle name="20% - Énfasis2 13 5" xfId="101" xr:uid="{00000000-0005-0000-0000-0000AA090000}"/>
    <cellStyle name="20% - Énfasis2 13 5 2" xfId="33752" xr:uid="{00000000-0005-0000-0000-0000AB090000}"/>
    <cellStyle name="20% - Énfasis2 13 5 3" xfId="20841" xr:uid="{00000000-0005-0000-0000-0000AC090000}"/>
    <cellStyle name="20% - Énfasis2 13 6" xfId="24362" xr:uid="{00000000-0005-0000-0000-0000AD090000}"/>
    <cellStyle name="20% - Énfasis2 13 6 2" xfId="37273" xr:uid="{00000000-0005-0000-0000-0000AE090000}"/>
    <cellStyle name="20% - Énfasis2 13 7" xfId="27883" xr:uid="{00000000-0005-0000-0000-0000AF090000}"/>
    <cellStyle name="20% - Énfasis2 13 8" xfId="14972" xr:uid="{00000000-0005-0000-0000-0000B0090000}"/>
    <cellStyle name="20% - Énfasis2 14" xfId="102" xr:uid="{00000000-0005-0000-0000-0000B1090000}"/>
    <cellStyle name="20% - Énfasis2 14 2" xfId="103" xr:uid="{00000000-0005-0000-0000-0000B2090000}"/>
    <cellStyle name="20% - Énfasis2 14 2 2" xfId="30907" xr:uid="{00000000-0005-0000-0000-0000B3090000}"/>
    <cellStyle name="20% - Énfasis2 14 2 3" xfId="17996" xr:uid="{00000000-0005-0000-0000-0000B4090000}"/>
    <cellStyle name="20% - Énfasis2 14 3" xfId="104" xr:uid="{00000000-0005-0000-0000-0000B5090000}"/>
    <cellStyle name="20% - Énfasis2 14 3 2" xfId="34428" xr:uid="{00000000-0005-0000-0000-0000B6090000}"/>
    <cellStyle name="20% - Énfasis2 14 3 3" xfId="21517" xr:uid="{00000000-0005-0000-0000-0000B7090000}"/>
    <cellStyle name="20% - Énfasis2 14 4" xfId="105" xr:uid="{00000000-0005-0000-0000-0000B8090000}"/>
    <cellStyle name="20% - Énfasis2 14 4 2" xfId="37949" xr:uid="{00000000-0005-0000-0000-0000B9090000}"/>
    <cellStyle name="20% - Énfasis2 14 4 3" xfId="25038" xr:uid="{00000000-0005-0000-0000-0000BA090000}"/>
    <cellStyle name="20% - Énfasis2 14 5" xfId="28559" xr:uid="{00000000-0005-0000-0000-0000BB090000}"/>
    <cellStyle name="20% - Énfasis2 14 6" xfId="15648" xr:uid="{00000000-0005-0000-0000-0000BC090000}"/>
    <cellStyle name="20% - Énfasis2 15" xfId="106" xr:uid="{00000000-0005-0000-0000-0000BD090000}"/>
    <cellStyle name="20% - Énfasis2 15 2" xfId="107" xr:uid="{00000000-0005-0000-0000-0000BE090000}"/>
    <cellStyle name="20% - Énfasis2 15 2 2" xfId="35601" xr:uid="{00000000-0005-0000-0000-0000BF090000}"/>
    <cellStyle name="20% - Énfasis2 15 2 3" xfId="22690" xr:uid="{00000000-0005-0000-0000-0000C0090000}"/>
    <cellStyle name="20% - Énfasis2 15 3" xfId="108" xr:uid="{00000000-0005-0000-0000-0000C1090000}"/>
    <cellStyle name="20% - Énfasis2 15 3 2" xfId="39122" xr:uid="{00000000-0005-0000-0000-0000C2090000}"/>
    <cellStyle name="20% - Énfasis2 15 3 3" xfId="26211" xr:uid="{00000000-0005-0000-0000-0000C3090000}"/>
    <cellStyle name="20% - Énfasis2 15 4" xfId="109" xr:uid="{00000000-0005-0000-0000-0000C4090000}"/>
    <cellStyle name="20% - Énfasis2 15 4 2" xfId="32080" xr:uid="{00000000-0005-0000-0000-0000C5090000}"/>
    <cellStyle name="20% - Énfasis2 15 5" xfId="19169" xr:uid="{00000000-0005-0000-0000-0000C6090000}"/>
    <cellStyle name="20% - Énfasis2 16" xfId="110" xr:uid="{00000000-0005-0000-0000-0000C7090000}"/>
    <cellStyle name="20% - Énfasis2 16 2" xfId="111" xr:uid="{00000000-0005-0000-0000-0000C8090000}"/>
    <cellStyle name="20% - Énfasis2 16 2 2" xfId="29732" xr:uid="{00000000-0005-0000-0000-0000C9090000}"/>
    <cellStyle name="20% - Énfasis2 16 3" xfId="112" xr:uid="{00000000-0005-0000-0000-0000CA090000}"/>
    <cellStyle name="20% - Énfasis2 16 4" xfId="113" xr:uid="{00000000-0005-0000-0000-0000CB090000}"/>
    <cellStyle name="20% - Énfasis2 16 5" xfId="16821" xr:uid="{00000000-0005-0000-0000-0000CC090000}"/>
    <cellStyle name="20% - Énfasis2 17" xfId="114" xr:uid="{00000000-0005-0000-0000-0000CD090000}"/>
    <cellStyle name="20% - Énfasis2 17 2" xfId="115" xr:uid="{00000000-0005-0000-0000-0000CE090000}"/>
    <cellStyle name="20% - Énfasis2 17 2 2" xfId="33253" xr:uid="{00000000-0005-0000-0000-0000CF090000}"/>
    <cellStyle name="20% - Énfasis2 17 3" xfId="116" xr:uid="{00000000-0005-0000-0000-0000D0090000}"/>
    <cellStyle name="20% - Énfasis2 17 4" xfId="117" xr:uid="{00000000-0005-0000-0000-0000D1090000}"/>
    <cellStyle name="20% - Énfasis2 17 5" xfId="20342" xr:uid="{00000000-0005-0000-0000-0000D2090000}"/>
    <cellStyle name="20% - Énfasis2 18" xfId="118" xr:uid="{00000000-0005-0000-0000-0000D3090000}"/>
    <cellStyle name="20% - Énfasis2 18 2" xfId="119" xr:uid="{00000000-0005-0000-0000-0000D4090000}"/>
    <cellStyle name="20% - Énfasis2 18 2 2" xfId="36774" xr:uid="{00000000-0005-0000-0000-0000D5090000}"/>
    <cellStyle name="20% - Énfasis2 18 3" xfId="120" xr:uid="{00000000-0005-0000-0000-0000D6090000}"/>
    <cellStyle name="20% - Énfasis2 18 4" xfId="121" xr:uid="{00000000-0005-0000-0000-0000D7090000}"/>
    <cellStyle name="20% - Énfasis2 18 5" xfId="23863" xr:uid="{00000000-0005-0000-0000-0000D8090000}"/>
    <cellStyle name="20% - Énfasis2 19" xfId="122" xr:uid="{00000000-0005-0000-0000-0000D9090000}"/>
    <cellStyle name="20% - Énfasis2 19 2" xfId="123" xr:uid="{00000000-0005-0000-0000-0000DA090000}"/>
    <cellStyle name="20% - Énfasis2 19 3" xfId="124" xr:uid="{00000000-0005-0000-0000-0000DB090000}"/>
    <cellStyle name="20% - Énfasis2 19 4" xfId="125" xr:uid="{00000000-0005-0000-0000-0000DC090000}"/>
    <cellStyle name="20% - Énfasis2 19 5" xfId="27384" xr:uid="{00000000-0005-0000-0000-0000DD090000}"/>
    <cellStyle name="20% - Énfasis2 2" xfId="126" xr:uid="{00000000-0005-0000-0000-0000DE090000}"/>
    <cellStyle name="20% - Énfasis2 2 10" xfId="4285" xr:uid="{00000000-0005-0000-0000-0000DF090000}"/>
    <cellStyle name="20% - Énfasis2 2 10 2" xfId="29747" xr:uid="{00000000-0005-0000-0000-0000E0090000}"/>
    <cellStyle name="20% - Énfasis2 2 10 3" xfId="16836" xr:uid="{00000000-0005-0000-0000-0000E1090000}"/>
    <cellStyle name="20% - Énfasis2 2 11" xfId="4286" xr:uid="{00000000-0005-0000-0000-0000E2090000}"/>
    <cellStyle name="20% - Énfasis2 2 11 2" xfId="33268" xr:uid="{00000000-0005-0000-0000-0000E3090000}"/>
    <cellStyle name="20% - Énfasis2 2 11 3" xfId="20357" xr:uid="{00000000-0005-0000-0000-0000E4090000}"/>
    <cellStyle name="20% - Énfasis2 2 12" xfId="4287" xr:uid="{00000000-0005-0000-0000-0000E5090000}"/>
    <cellStyle name="20% - Énfasis2 2 12 2" xfId="36789" xr:uid="{00000000-0005-0000-0000-0000E6090000}"/>
    <cellStyle name="20% - Énfasis2 2 12 3" xfId="23878" xr:uid="{00000000-0005-0000-0000-0000E7090000}"/>
    <cellStyle name="20% - Énfasis2 2 13" xfId="4288" xr:uid="{00000000-0005-0000-0000-0000E8090000}"/>
    <cellStyle name="20% - Énfasis2 2 13 2" xfId="27399" xr:uid="{00000000-0005-0000-0000-0000E9090000}"/>
    <cellStyle name="20% - Énfasis2 2 14" xfId="4289" xr:uid="{00000000-0005-0000-0000-0000EA090000}"/>
    <cellStyle name="20% - Énfasis2 2 15" xfId="4290" xr:uid="{00000000-0005-0000-0000-0000EB090000}"/>
    <cellStyle name="20% - Énfasis2 2 16" xfId="4291" xr:uid="{00000000-0005-0000-0000-0000EC090000}"/>
    <cellStyle name="20% - Énfasis2 2 17" xfId="4292" xr:uid="{00000000-0005-0000-0000-0000ED090000}"/>
    <cellStyle name="20% - Énfasis2 2 18" xfId="4293" xr:uid="{00000000-0005-0000-0000-0000EE090000}"/>
    <cellStyle name="20% - Énfasis2 2 19" xfId="4294" xr:uid="{00000000-0005-0000-0000-0000EF090000}"/>
    <cellStyle name="20% - Énfasis2 2 2" xfId="127" xr:uid="{00000000-0005-0000-0000-0000F0090000}"/>
    <cellStyle name="20% - Énfasis2 2 2 10" xfId="4295" xr:uid="{00000000-0005-0000-0000-0000F1090000}"/>
    <cellStyle name="20% - Énfasis2 2 2 10 2" xfId="4296" xr:uid="{00000000-0005-0000-0000-0000F2090000}"/>
    <cellStyle name="20% - Énfasis2 2 2 10 2 2" xfId="4297" xr:uid="{00000000-0005-0000-0000-0000F3090000}"/>
    <cellStyle name="20% - Énfasis2 2 2 10 2 3" xfId="36845" xr:uid="{00000000-0005-0000-0000-0000F4090000}"/>
    <cellStyle name="20% - Énfasis2 2 2 10 3" xfId="4298" xr:uid="{00000000-0005-0000-0000-0000F5090000}"/>
    <cellStyle name="20% - Énfasis2 2 2 10 4" xfId="23934" xr:uid="{00000000-0005-0000-0000-0000F6090000}"/>
    <cellStyle name="20% - Énfasis2 2 2 11" xfId="4299" xr:uid="{00000000-0005-0000-0000-0000F7090000}"/>
    <cellStyle name="20% - Énfasis2 2 2 11 2" xfId="4300" xr:uid="{00000000-0005-0000-0000-0000F8090000}"/>
    <cellStyle name="20% - Énfasis2 2 2 11 2 2" xfId="4301" xr:uid="{00000000-0005-0000-0000-0000F9090000}"/>
    <cellStyle name="20% - Énfasis2 2 2 11 3" xfId="4302" xr:uid="{00000000-0005-0000-0000-0000FA090000}"/>
    <cellStyle name="20% - Énfasis2 2 2 11 4" xfId="27455" xr:uid="{00000000-0005-0000-0000-0000FB090000}"/>
    <cellStyle name="20% - Énfasis2 2 2 12" xfId="4303" xr:uid="{00000000-0005-0000-0000-0000FC090000}"/>
    <cellStyle name="20% - Énfasis2 2 2 12 2" xfId="4304" xr:uid="{00000000-0005-0000-0000-0000FD090000}"/>
    <cellStyle name="20% - Énfasis2 2 2 12 2 2" xfId="4305" xr:uid="{00000000-0005-0000-0000-0000FE090000}"/>
    <cellStyle name="20% - Énfasis2 2 2 12 3" xfId="4306" xr:uid="{00000000-0005-0000-0000-0000FF090000}"/>
    <cellStyle name="20% - Énfasis2 2 2 13" xfId="4307" xr:uid="{00000000-0005-0000-0000-0000000A0000}"/>
    <cellStyle name="20% - Énfasis2 2 2 13 2" xfId="4308" xr:uid="{00000000-0005-0000-0000-0000010A0000}"/>
    <cellStyle name="20% - Énfasis2 2 2 13 2 2" xfId="4309" xr:uid="{00000000-0005-0000-0000-0000020A0000}"/>
    <cellStyle name="20% - Énfasis2 2 2 13 3" xfId="4310" xr:uid="{00000000-0005-0000-0000-0000030A0000}"/>
    <cellStyle name="20% - Énfasis2 2 2 14" xfId="4311" xr:uid="{00000000-0005-0000-0000-0000040A0000}"/>
    <cellStyle name="20% - Énfasis2 2 2 14 2" xfId="4312" xr:uid="{00000000-0005-0000-0000-0000050A0000}"/>
    <cellStyle name="20% - Énfasis2 2 2 14 2 2" xfId="4313" xr:uid="{00000000-0005-0000-0000-0000060A0000}"/>
    <cellStyle name="20% - Énfasis2 2 2 14 3" xfId="4314" xr:uid="{00000000-0005-0000-0000-0000070A0000}"/>
    <cellStyle name="20% - Énfasis2 2 2 15" xfId="4315" xr:uid="{00000000-0005-0000-0000-0000080A0000}"/>
    <cellStyle name="20% - Énfasis2 2 2 15 2" xfId="4316" xr:uid="{00000000-0005-0000-0000-0000090A0000}"/>
    <cellStyle name="20% - Énfasis2 2 2 15 2 2" xfId="4317" xr:uid="{00000000-0005-0000-0000-00000A0A0000}"/>
    <cellStyle name="20% - Énfasis2 2 2 15 3" xfId="4318" xr:uid="{00000000-0005-0000-0000-00000B0A0000}"/>
    <cellStyle name="20% - Énfasis2 2 2 16" xfId="4319" xr:uid="{00000000-0005-0000-0000-00000C0A0000}"/>
    <cellStyle name="20% - Énfasis2 2 2 16 2" xfId="4320" xr:uid="{00000000-0005-0000-0000-00000D0A0000}"/>
    <cellStyle name="20% - Énfasis2 2 2 16 2 2" xfId="4321" xr:uid="{00000000-0005-0000-0000-00000E0A0000}"/>
    <cellStyle name="20% - Énfasis2 2 2 16 3" xfId="4322" xr:uid="{00000000-0005-0000-0000-00000F0A0000}"/>
    <cellStyle name="20% - Énfasis2 2 2 17" xfId="4323" xr:uid="{00000000-0005-0000-0000-0000100A0000}"/>
    <cellStyle name="20% - Énfasis2 2 2 17 2" xfId="4324" xr:uid="{00000000-0005-0000-0000-0000110A0000}"/>
    <cellStyle name="20% - Énfasis2 2 2 17 2 2" xfId="4325" xr:uid="{00000000-0005-0000-0000-0000120A0000}"/>
    <cellStyle name="20% - Énfasis2 2 2 17 3" xfId="4326" xr:uid="{00000000-0005-0000-0000-0000130A0000}"/>
    <cellStyle name="20% - Énfasis2 2 2 18" xfId="4327" xr:uid="{00000000-0005-0000-0000-0000140A0000}"/>
    <cellStyle name="20% - Énfasis2 2 2 18 2" xfId="4328" xr:uid="{00000000-0005-0000-0000-0000150A0000}"/>
    <cellStyle name="20% - Énfasis2 2 2 18 2 2" xfId="4329" xr:uid="{00000000-0005-0000-0000-0000160A0000}"/>
    <cellStyle name="20% - Énfasis2 2 2 18 3" xfId="4330" xr:uid="{00000000-0005-0000-0000-0000170A0000}"/>
    <cellStyle name="20% - Énfasis2 2 2 19" xfId="4331" xr:uid="{00000000-0005-0000-0000-0000180A0000}"/>
    <cellStyle name="20% - Énfasis2 2 2 19 2" xfId="4332" xr:uid="{00000000-0005-0000-0000-0000190A0000}"/>
    <cellStyle name="20% - Énfasis2 2 2 19 2 2" xfId="4333" xr:uid="{00000000-0005-0000-0000-00001A0A0000}"/>
    <cellStyle name="20% - Énfasis2 2 2 19 3" xfId="4334" xr:uid="{00000000-0005-0000-0000-00001B0A0000}"/>
    <cellStyle name="20% - Énfasis2 2 2 2" xfId="4335" xr:uid="{00000000-0005-0000-0000-00001C0A0000}"/>
    <cellStyle name="20% - Énfasis2 2 2 2 2" xfId="4336" xr:uid="{00000000-0005-0000-0000-00001D0A0000}"/>
    <cellStyle name="20% - Énfasis2 2 2 2 2 2" xfId="4337" xr:uid="{00000000-0005-0000-0000-00001E0A0000}"/>
    <cellStyle name="20% - Énfasis2 2 2 2 2 2 2" xfId="4338" xr:uid="{00000000-0005-0000-0000-00001F0A0000}"/>
    <cellStyle name="20% - Énfasis2 2 2 2 2 2 2 2" xfId="4339" xr:uid="{00000000-0005-0000-0000-0000200A0000}"/>
    <cellStyle name="20% - Énfasis2 2 2 2 2 2 2 2 2" xfId="31652" xr:uid="{00000000-0005-0000-0000-0000210A0000}"/>
    <cellStyle name="20% - Énfasis2 2 2 2 2 2 2 3" xfId="18741" xr:uid="{00000000-0005-0000-0000-0000220A0000}"/>
    <cellStyle name="20% - Énfasis2 2 2 2 2 2 3" xfId="4340" xr:uid="{00000000-0005-0000-0000-0000230A0000}"/>
    <cellStyle name="20% - Énfasis2 2 2 2 2 2 3 2" xfId="35173" xr:uid="{00000000-0005-0000-0000-0000240A0000}"/>
    <cellStyle name="20% - Énfasis2 2 2 2 2 2 3 3" xfId="22262" xr:uid="{00000000-0005-0000-0000-0000250A0000}"/>
    <cellStyle name="20% - Énfasis2 2 2 2 2 2 4" xfId="25783" xr:uid="{00000000-0005-0000-0000-0000260A0000}"/>
    <cellStyle name="20% - Énfasis2 2 2 2 2 2 4 2" xfId="38694" xr:uid="{00000000-0005-0000-0000-0000270A0000}"/>
    <cellStyle name="20% - Énfasis2 2 2 2 2 2 5" xfId="29304" xr:uid="{00000000-0005-0000-0000-0000280A0000}"/>
    <cellStyle name="20% - Énfasis2 2 2 2 2 2 6" xfId="16393" xr:uid="{00000000-0005-0000-0000-0000290A0000}"/>
    <cellStyle name="20% - Énfasis2 2 2 2 2 3" xfId="4341" xr:uid="{00000000-0005-0000-0000-00002A0A0000}"/>
    <cellStyle name="20% - Énfasis2 2 2 2 2 3 2" xfId="4342" xr:uid="{00000000-0005-0000-0000-00002B0A0000}"/>
    <cellStyle name="20% - Énfasis2 2 2 2 2 3 2 2" xfId="4343" xr:uid="{00000000-0005-0000-0000-00002C0A0000}"/>
    <cellStyle name="20% - Énfasis2 2 2 2 2 3 2 2 2" xfId="36346" xr:uid="{00000000-0005-0000-0000-00002D0A0000}"/>
    <cellStyle name="20% - Énfasis2 2 2 2 2 3 2 3" xfId="23435" xr:uid="{00000000-0005-0000-0000-00002E0A0000}"/>
    <cellStyle name="20% - Énfasis2 2 2 2 2 3 3" xfId="4344" xr:uid="{00000000-0005-0000-0000-00002F0A0000}"/>
    <cellStyle name="20% - Énfasis2 2 2 2 2 3 3 2" xfId="39867" xr:uid="{00000000-0005-0000-0000-0000300A0000}"/>
    <cellStyle name="20% - Énfasis2 2 2 2 2 3 3 3" xfId="26956" xr:uid="{00000000-0005-0000-0000-0000310A0000}"/>
    <cellStyle name="20% - Énfasis2 2 2 2 2 3 4" xfId="32825" xr:uid="{00000000-0005-0000-0000-0000320A0000}"/>
    <cellStyle name="20% - Énfasis2 2 2 2 2 3 5" xfId="19914" xr:uid="{00000000-0005-0000-0000-0000330A0000}"/>
    <cellStyle name="20% - Énfasis2 2 2 2 2 4" xfId="17566" xr:uid="{00000000-0005-0000-0000-0000340A0000}"/>
    <cellStyle name="20% - Énfasis2 2 2 2 2 4 2" xfId="30477" xr:uid="{00000000-0005-0000-0000-0000350A0000}"/>
    <cellStyle name="20% - Énfasis2 2 2 2 2 5" xfId="21087" xr:uid="{00000000-0005-0000-0000-0000360A0000}"/>
    <cellStyle name="20% - Énfasis2 2 2 2 2 5 2" xfId="33998" xr:uid="{00000000-0005-0000-0000-0000370A0000}"/>
    <cellStyle name="20% - Énfasis2 2 2 2 2 6" xfId="24608" xr:uid="{00000000-0005-0000-0000-0000380A0000}"/>
    <cellStyle name="20% - Énfasis2 2 2 2 2 6 2" xfId="37519" xr:uid="{00000000-0005-0000-0000-0000390A0000}"/>
    <cellStyle name="20% - Énfasis2 2 2 2 2 7" xfId="28129" xr:uid="{00000000-0005-0000-0000-00003A0A0000}"/>
    <cellStyle name="20% - Énfasis2 2 2 2 2 8" xfId="15218" xr:uid="{00000000-0005-0000-0000-00003B0A0000}"/>
    <cellStyle name="20% - Énfasis2 2 2 2 3" xfId="4345" xr:uid="{00000000-0005-0000-0000-00003C0A0000}"/>
    <cellStyle name="20% - Énfasis2 2 2 2 3 2" xfId="18242" xr:uid="{00000000-0005-0000-0000-00003D0A0000}"/>
    <cellStyle name="20% - Énfasis2 2 2 2 3 2 2" xfId="31153" xr:uid="{00000000-0005-0000-0000-00003E0A0000}"/>
    <cellStyle name="20% - Énfasis2 2 2 2 3 3" xfId="21763" xr:uid="{00000000-0005-0000-0000-00003F0A0000}"/>
    <cellStyle name="20% - Énfasis2 2 2 2 3 3 2" xfId="34674" xr:uid="{00000000-0005-0000-0000-0000400A0000}"/>
    <cellStyle name="20% - Énfasis2 2 2 2 3 4" xfId="25284" xr:uid="{00000000-0005-0000-0000-0000410A0000}"/>
    <cellStyle name="20% - Énfasis2 2 2 2 3 4 2" xfId="38195" xr:uid="{00000000-0005-0000-0000-0000420A0000}"/>
    <cellStyle name="20% - Énfasis2 2 2 2 3 5" xfId="28805" xr:uid="{00000000-0005-0000-0000-0000430A0000}"/>
    <cellStyle name="20% - Énfasis2 2 2 2 3 6" xfId="15894" xr:uid="{00000000-0005-0000-0000-0000440A0000}"/>
    <cellStyle name="20% - Énfasis2 2 2 2 4" xfId="4346" xr:uid="{00000000-0005-0000-0000-0000450A0000}"/>
    <cellStyle name="20% - Énfasis2 2 2 2 4 2" xfId="4347" xr:uid="{00000000-0005-0000-0000-0000460A0000}"/>
    <cellStyle name="20% - Énfasis2 2 2 2 4 2 2" xfId="35847" xr:uid="{00000000-0005-0000-0000-0000470A0000}"/>
    <cellStyle name="20% - Énfasis2 2 2 2 4 2 3" xfId="22936" xr:uid="{00000000-0005-0000-0000-0000480A0000}"/>
    <cellStyle name="20% - Énfasis2 2 2 2 4 3" xfId="26457" xr:uid="{00000000-0005-0000-0000-0000490A0000}"/>
    <cellStyle name="20% - Énfasis2 2 2 2 4 3 2" xfId="39368" xr:uid="{00000000-0005-0000-0000-00004A0A0000}"/>
    <cellStyle name="20% - Énfasis2 2 2 2 4 4" xfId="32326" xr:uid="{00000000-0005-0000-0000-00004B0A0000}"/>
    <cellStyle name="20% - Énfasis2 2 2 2 4 5" xfId="19415" xr:uid="{00000000-0005-0000-0000-00004C0A0000}"/>
    <cellStyle name="20% - Énfasis2 2 2 2 5" xfId="4348" xr:uid="{00000000-0005-0000-0000-00004D0A0000}"/>
    <cellStyle name="20% - Énfasis2 2 2 2 5 2" xfId="29978" xr:uid="{00000000-0005-0000-0000-00004E0A0000}"/>
    <cellStyle name="20% - Énfasis2 2 2 2 5 3" xfId="17067" xr:uid="{00000000-0005-0000-0000-00004F0A0000}"/>
    <cellStyle name="20% - Énfasis2 2 2 2 6" xfId="20588" xr:uid="{00000000-0005-0000-0000-0000500A0000}"/>
    <cellStyle name="20% - Énfasis2 2 2 2 6 2" xfId="33499" xr:uid="{00000000-0005-0000-0000-0000510A0000}"/>
    <cellStyle name="20% - Énfasis2 2 2 2 7" xfId="24109" xr:uid="{00000000-0005-0000-0000-0000520A0000}"/>
    <cellStyle name="20% - Énfasis2 2 2 2 7 2" xfId="37020" xr:uid="{00000000-0005-0000-0000-0000530A0000}"/>
    <cellStyle name="20% - Énfasis2 2 2 2 8" xfId="27630" xr:uid="{00000000-0005-0000-0000-0000540A0000}"/>
    <cellStyle name="20% - Énfasis2 2 2 2 9" xfId="14718" xr:uid="{00000000-0005-0000-0000-0000550A0000}"/>
    <cellStyle name="20% - Énfasis2 2 2 20" xfId="4349" xr:uid="{00000000-0005-0000-0000-0000560A0000}"/>
    <cellStyle name="20% - Énfasis2 2 2 20 2" xfId="4350" xr:uid="{00000000-0005-0000-0000-0000570A0000}"/>
    <cellStyle name="20% - Énfasis2 2 2 20 2 2" xfId="4351" xr:uid="{00000000-0005-0000-0000-0000580A0000}"/>
    <cellStyle name="20% - Énfasis2 2 2 20 3" xfId="4352" xr:uid="{00000000-0005-0000-0000-0000590A0000}"/>
    <cellStyle name="20% - Énfasis2 2 2 21" xfId="4353" xr:uid="{00000000-0005-0000-0000-00005A0A0000}"/>
    <cellStyle name="20% - Énfasis2 2 2 21 2" xfId="4354" xr:uid="{00000000-0005-0000-0000-00005B0A0000}"/>
    <cellStyle name="20% - Énfasis2 2 2 21 2 2" xfId="4355" xr:uid="{00000000-0005-0000-0000-00005C0A0000}"/>
    <cellStyle name="20% - Énfasis2 2 2 21 3" xfId="4356" xr:uid="{00000000-0005-0000-0000-00005D0A0000}"/>
    <cellStyle name="20% - Énfasis2 2 2 22" xfId="4357" xr:uid="{00000000-0005-0000-0000-00005E0A0000}"/>
    <cellStyle name="20% - Énfasis2 2 2 22 2" xfId="4358" xr:uid="{00000000-0005-0000-0000-00005F0A0000}"/>
    <cellStyle name="20% - Énfasis2 2 2 22 2 2" xfId="4359" xr:uid="{00000000-0005-0000-0000-0000600A0000}"/>
    <cellStyle name="20% - Énfasis2 2 2 22 3" xfId="4360" xr:uid="{00000000-0005-0000-0000-0000610A0000}"/>
    <cellStyle name="20% - Énfasis2 2 2 23" xfId="4361" xr:uid="{00000000-0005-0000-0000-0000620A0000}"/>
    <cellStyle name="20% - Énfasis2 2 2 23 2" xfId="4362" xr:uid="{00000000-0005-0000-0000-0000630A0000}"/>
    <cellStyle name="20% - Énfasis2 2 2 23 2 2" xfId="4363" xr:uid="{00000000-0005-0000-0000-0000640A0000}"/>
    <cellStyle name="20% - Énfasis2 2 2 23 3" xfId="4364" xr:uid="{00000000-0005-0000-0000-0000650A0000}"/>
    <cellStyle name="20% - Énfasis2 2 2 24" xfId="4365" xr:uid="{00000000-0005-0000-0000-0000660A0000}"/>
    <cellStyle name="20% - Énfasis2 2 2 24 2" xfId="4366" xr:uid="{00000000-0005-0000-0000-0000670A0000}"/>
    <cellStyle name="20% - Énfasis2 2 2 24 2 2" xfId="4367" xr:uid="{00000000-0005-0000-0000-0000680A0000}"/>
    <cellStyle name="20% - Énfasis2 2 2 24 3" xfId="4368" xr:uid="{00000000-0005-0000-0000-0000690A0000}"/>
    <cellStyle name="20% - Énfasis2 2 2 25" xfId="14540" xr:uid="{00000000-0005-0000-0000-00006A0A0000}"/>
    <cellStyle name="20% - Énfasis2 2 2 3" xfId="4369" xr:uid="{00000000-0005-0000-0000-00006B0A0000}"/>
    <cellStyle name="20% - Énfasis2 2 2 3 2" xfId="4370" xr:uid="{00000000-0005-0000-0000-00006C0A0000}"/>
    <cellStyle name="20% - Énfasis2 2 2 3 2 2" xfId="4371" xr:uid="{00000000-0005-0000-0000-00006D0A0000}"/>
    <cellStyle name="20% - Énfasis2 2 2 3 2 2 2" xfId="18903" xr:uid="{00000000-0005-0000-0000-00006E0A0000}"/>
    <cellStyle name="20% - Énfasis2 2 2 3 2 2 2 2" xfId="31814" xr:uid="{00000000-0005-0000-0000-00006F0A0000}"/>
    <cellStyle name="20% - Énfasis2 2 2 3 2 2 3" xfId="22424" xr:uid="{00000000-0005-0000-0000-0000700A0000}"/>
    <cellStyle name="20% - Énfasis2 2 2 3 2 2 3 2" xfId="35335" xr:uid="{00000000-0005-0000-0000-0000710A0000}"/>
    <cellStyle name="20% - Énfasis2 2 2 3 2 2 4" xfId="25945" xr:uid="{00000000-0005-0000-0000-0000720A0000}"/>
    <cellStyle name="20% - Énfasis2 2 2 3 2 2 4 2" xfId="38856" xr:uid="{00000000-0005-0000-0000-0000730A0000}"/>
    <cellStyle name="20% - Énfasis2 2 2 3 2 2 5" xfId="29466" xr:uid="{00000000-0005-0000-0000-0000740A0000}"/>
    <cellStyle name="20% - Énfasis2 2 2 3 2 2 6" xfId="16555" xr:uid="{00000000-0005-0000-0000-0000750A0000}"/>
    <cellStyle name="20% - Énfasis2 2 2 3 2 3" xfId="20076" xr:uid="{00000000-0005-0000-0000-0000760A0000}"/>
    <cellStyle name="20% - Énfasis2 2 2 3 2 3 2" xfId="23597" xr:uid="{00000000-0005-0000-0000-0000770A0000}"/>
    <cellStyle name="20% - Énfasis2 2 2 3 2 3 2 2" xfId="36508" xr:uid="{00000000-0005-0000-0000-0000780A0000}"/>
    <cellStyle name="20% - Énfasis2 2 2 3 2 3 3" xfId="27118" xr:uid="{00000000-0005-0000-0000-0000790A0000}"/>
    <cellStyle name="20% - Énfasis2 2 2 3 2 3 3 2" xfId="40029" xr:uid="{00000000-0005-0000-0000-00007A0A0000}"/>
    <cellStyle name="20% - Énfasis2 2 2 3 2 3 4" xfId="32987" xr:uid="{00000000-0005-0000-0000-00007B0A0000}"/>
    <cellStyle name="20% - Énfasis2 2 2 3 2 4" xfId="17728" xr:uid="{00000000-0005-0000-0000-00007C0A0000}"/>
    <cellStyle name="20% - Énfasis2 2 2 3 2 4 2" xfId="30639" xr:uid="{00000000-0005-0000-0000-00007D0A0000}"/>
    <cellStyle name="20% - Énfasis2 2 2 3 2 5" xfId="21249" xr:uid="{00000000-0005-0000-0000-00007E0A0000}"/>
    <cellStyle name="20% - Énfasis2 2 2 3 2 5 2" xfId="34160" xr:uid="{00000000-0005-0000-0000-00007F0A0000}"/>
    <cellStyle name="20% - Énfasis2 2 2 3 2 6" xfId="24770" xr:uid="{00000000-0005-0000-0000-0000800A0000}"/>
    <cellStyle name="20% - Énfasis2 2 2 3 2 6 2" xfId="37681" xr:uid="{00000000-0005-0000-0000-0000810A0000}"/>
    <cellStyle name="20% - Énfasis2 2 2 3 2 7" xfId="28291" xr:uid="{00000000-0005-0000-0000-0000820A0000}"/>
    <cellStyle name="20% - Énfasis2 2 2 3 2 8" xfId="15380" xr:uid="{00000000-0005-0000-0000-0000830A0000}"/>
    <cellStyle name="20% - Énfasis2 2 2 3 3" xfId="4372" xr:uid="{00000000-0005-0000-0000-0000840A0000}"/>
    <cellStyle name="20% - Énfasis2 2 2 3 3 2" xfId="18404" xr:uid="{00000000-0005-0000-0000-0000850A0000}"/>
    <cellStyle name="20% - Énfasis2 2 2 3 3 2 2" xfId="31315" xr:uid="{00000000-0005-0000-0000-0000860A0000}"/>
    <cellStyle name="20% - Énfasis2 2 2 3 3 3" xfId="21925" xr:uid="{00000000-0005-0000-0000-0000870A0000}"/>
    <cellStyle name="20% - Énfasis2 2 2 3 3 3 2" xfId="34836" xr:uid="{00000000-0005-0000-0000-0000880A0000}"/>
    <cellStyle name="20% - Énfasis2 2 2 3 3 4" xfId="25446" xr:uid="{00000000-0005-0000-0000-0000890A0000}"/>
    <cellStyle name="20% - Énfasis2 2 2 3 3 4 2" xfId="38357" xr:uid="{00000000-0005-0000-0000-00008A0A0000}"/>
    <cellStyle name="20% - Énfasis2 2 2 3 3 5" xfId="28967" xr:uid="{00000000-0005-0000-0000-00008B0A0000}"/>
    <cellStyle name="20% - Énfasis2 2 2 3 3 6" xfId="16056" xr:uid="{00000000-0005-0000-0000-00008C0A0000}"/>
    <cellStyle name="20% - Énfasis2 2 2 3 4" xfId="19577" xr:uid="{00000000-0005-0000-0000-00008D0A0000}"/>
    <cellStyle name="20% - Énfasis2 2 2 3 4 2" xfId="23098" xr:uid="{00000000-0005-0000-0000-00008E0A0000}"/>
    <cellStyle name="20% - Énfasis2 2 2 3 4 2 2" xfId="36009" xr:uid="{00000000-0005-0000-0000-00008F0A0000}"/>
    <cellStyle name="20% - Énfasis2 2 2 3 4 3" xfId="26619" xr:uid="{00000000-0005-0000-0000-0000900A0000}"/>
    <cellStyle name="20% - Énfasis2 2 2 3 4 3 2" xfId="39530" xr:uid="{00000000-0005-0000-0000-0000910A0000}"/>
    <cellStyle name="20% - Énfasis2 2 2 3 4 4" xfId="32488" xr:uid="{00000000-0005-0000-0000-0000920A0000}"/>
    <cellStyle name="20% - Énfasis2 2 2 3 5" xfId="17229" xr:uid="{00000000-0005-0000-0000-0000930A0000}"/>
    <cellStyle name="20% - Énfasis2 2 2 3 5 2" xfId="30140" xr:uid="{00000000-0005-0000-0000-0000940A0000}"/>
    <cellStyle name="20% - Énfasis2 2 2 3 6" xfId="20750" xr:uid="{00000000-0005-0000-0000-0000950A0000}"/>
    <cellStyle name="20% - Énfasis2 2 2 3 6 2" xfId="33661" xr:uid="{00000000-0005-0000-0000-0000960A0000}"/>
    <cellStyle name="20% - Énfasis2 2 2 3 7" xfId="24271" xr:uid="{00000000-0005-0000-0000-0000970A0000}"/>
    <cellStyle name="20% - Énfasis2 2 2 3 7 2" xfId="37182" xr:uid="{00000000-0005-0000-0000-0000980A0000}"/>
    <cellStyle name="20% - Énfasis2 2 2 3 8" xfId="27792" xr:uid="{00000000-0005-0000-0000-0000990A0000}"/>
    <cellStyle name="20% - Énfasis2 2 2 3 9" xfId="14881" xr:uid="{00000000-0005-0000-0000-00009A0A0000}"/>
    <cellStyle name="20% - Énfasis2 2 2 4" xfId="4373" xr:uid="{00000000-0005-0000-0000-00009B0A0000}"/>
    <cellStyle name="20% - Énfasis2 2 2 4 2" xfId="4374" xr:uid="{00000000-0005-0000-0000-00009C0A0000}"/>
    <cellStyle name="20% - Énfasis2 2 2 4 2 2" xfId="4375" xr:uid="{00000000-0005-0000-0000-00009D0A0000}"/>
    <cellStyle name="20% - Énfasis2 2 2 4 2 2 2" xfId="31976" xr:uid="{00000000-0005-0000-0000-00009E0A0000}"/>
    <cellStyle name="20% - Énfasis2 2 2 4 2 2 3" xfId="19065" xr:uid="{00000000-0005-0000-0000-00009F0A0000}"/>
    <cellStyle name="20% - Énfasis2 2 2 4 2 3" xfId="22586" xr:uid="{00000000-0005-0000-0000-0000A00A0000}"/>
    <cellStyle name="20% - Énfasis2 2 2 4 2 3 2" xfId="35497" xr:uid="{00000000-0005-0000-0000-0000A10A0000}"/>
    <cellStyle name="20% - Énfasis2 2 2 4 2 4" xfId="26107" xr:uid="{00000000-0005-0000-0000-0000A20A0000}"/>
    <cellStyle name="20% - Énfasis2 2 2 4 2 4 2" xfId="39018" xr:uid="{00000000-0005-0000-0000-0000A30A0000}"/>
    <cellStyle name="20% - Énfasis2 2 2 4 2 5" xfId="29628" xr:uid="{00000000-0005-0000-0000-0000A40A0000}"/>
    <cellStyle name="20% - Énfasis2 2 2 4 2 6" xfId="16717" xr:uid="{00000000-0005-0000-0000-0000A50A0000}"/>
    <cellStyle name="20% - Énfasis2 2 2 4 3" xfId="4376" xr:uid="{00000000-0005-0000-0000-0000A60A0000}"/>
    <cellStyle name="20% - Énfasis2 2 2 4 3 2" xfId="23759" xr:uid="{00000000-0005-0000-0000-0000A70A0000}"/>
    <cellStyle name="20% - Énfasis2 2 2 4 3 2 2" xfId="36670" xr:uid="{00000000-0005-0000-0000-0000A80A0000}"/>
    <cellStyle name="20% - Énfasis2 2 2 4 3 3" xfId="27280" xr:uid="{00000000-0005-0000-0000-0000A90A0000}"/>
    <cellStyle name="20% - Énfasis2 2 2 4 3 3 2" xfId="40191" xr:uid="{00000000-0005-0000-0000-0000AA0A0000}"/>
    <cellStyle name="20% - Énfasis2 2 2 4 3 4" xfId="33149" xr:uid="{00000000-0005-0000-0000-0000AB0A0000}"/>
    <cellStyle name="20% - Énfasis2 2 2 4 3 5" xfId="20238" xr:uid="{00000000-0005-0000-0000-0000AC0A0000}"/>
    <cellStyle name="20% - Énfasis2 2 2 4 4" xfId="17890" xr:uid="{00000000-0005-0000-0000-0000AD0A0000}"/>
    <cellStyle name="20% - Énfasis2 2 2 4 4 2" xfId="30801" xr:uid="{00000000-0005-0000-0000-0000AE0A0000}"/>
    <cellStyle name="20% - Énfasis2 2 2 4 5" xfId="21411" xr:uid="{00000000-0005-0000-0000-0000AF0A0000}"/>
    <cellStyle name="20% - Énfasis2 2 2 4 5 2" xfId="34322" xr:uid="{00000000-0005-0000-0000-0000B00A0000}"/>
    <cellStyle name="20% - Énfasis2 2 2 4 6" xfId="24932" xr:uid="{00000000-0005-0000-0000-0000B10A0000}"/>
    <cellStyle name="20% - Énfasis2 2 2 4 6 2" xfId="37843" xr:uid="{00000000-0005-0000-0000-0000B20A0000}"/>
    <cellStyle name="20% - Énfasis2 2 2 4 7" xfId="28453" xr:uid="{00000000-0005-0000-0000-0000B30A0000}"/>
    <cellStyle name="20% - Énfasis2 2 2 4 8" xfId="15542" xr:uid="{00000000-0005-0000-0000-0000B40A0000}"/>
    <cellStyle name="20% - Énfasis2 2 2 5" xfId="4377" xr:uid="{00000000-0005-0000-0000-0000B50A0000}"/>
    <cellStyle name="20% - Énfasis2 2 2 5 2" xfId="4378" xr:uid="{00000000-0005-0000-0000-0000B60A0000}"/>
    <cellStyle name="20% - Énfasis2 2 2 5 2 2" xfId="4379" xr:uid="{00000000-0005-0000-0000-0000B70A0000}"/>
    <cellStyle name="20% - Énfasis2 2 2 5 2 2 2" xfId="31477" xr:uid="{00000000-0005-0000-0000-0000B80A0000}"/>
    <cellStyle name="20% - Énfasis2 2 2 5 2 2 3" xfId="18566" xr:uid="{00000000-0005-0000-0000-0000B90A0000}"/>
    <cellStyle name="20% - Énfasis2 2 2 5 2 3" xfId="22087" xr:uid="{00000000-0005-0000-0000-0000BA0A0000}"/>
    <cellStyle name="20% - Énfasis2 2 2 5 2 3 2" xfId="34998" xr:uid="{00000000-0005-0000-0000-0000BB0A0000}"/>
    <cellStyle name="20% - Énfasis2 2 2 5 2 4" xfId="25608" xr:uid="{00000000-0005-0000-0000-0000BC0A0000}"/>
    <cellStyle name="20% - Énfasis2 2 2 5 2 4 2" xfId="38519" xr:uid="{00000000-0005-0000-0000-0000BD0A0000}"/>
    <cellStyle name="20% - Énfasis2 2 2 5 2 5" xfId="29129" xr:uid="{00000000-0005-0000-0000-0000BE0A0000}"/>
    <cellStyle name="20% - Énfasis2 2 2 5 2 6" xfId="16218" xr:uid="{00000000-0005-0000-0000-0000BF0A0000}"/>
    <cellStyle name="20% - Énfasis2 2 2 5 3" xfId="4380" xr:uid="{00000000-0005-0000-0000-0000C00A0000}"/>
    <cellStyle name="20% - Énfasis2 2 2 5 3 2" xfId="23260" xr:uid="{00000000-0005-0000-0000-0000C10A0000}"/>
    <cellStyle name="20% - Énfasis2 2 2 5 3 2 2" xfId="36171" xr:uid="{00000000-0005-0000-0000-0000C20A0000}"/>
    <cellStyle name="20% - Énfasis2 2 2 5 3 3" xfId="26781" xr:uid="{00000000-0005-0000-0000-0000C30A0000}"/>
    <cellStyle name="20% - Énfasis2 2 2 5 3 3 2" xfId="39692" xr:uid="{00000000-0005-0000-0000-0000C40A0000}"/>
    <cellStyle name="20% - Énfasis2 2 2 5 3 4" xfId="32650" xr:uid="{00000000-0005-0000-0000-0000C50A0000}"/>
    <cellStyle name="20% - Énfasis2 2 2 5 3 5" xfId="19739" xr:uid="{00000000-0005-0000-0000-0000C60A0000}"/>
    <cellStyle name="20% - Énfasis2 2 2 5 4" xfId="17391" xr:uid="{00000000-0005-0000-0000-0000C70A0000}"/>
    <cellStyle name="20% - Énfasis2 2 2 5 4 2" xfId="30302" xr:uid="{00000000-0005-0000-0000-0000C80A0000}"/>
    <cellStyle name="20% - Énfasis2 2 2 5 5" xfId="20912" xr:uid="{00000000-0005-0000-0000-0000C90A0000}"/>
    <cellStyle name="20% - Énfasis2 2 2 5 5 2" xfId="33823" xr:uid="{00000000-0005-0000-0000-0000CA0A0000}"/>
    <cellStyle name="20% - Énfasis2 2 2 5 6" xfId="24433" xr:uid="{00000000-0005-0000-0000-0000CB0A0000}"/>
    <cellStyle name="20% - Énfasis2 2 2 5 6 2" xfId="37344" xr:uid="{00000000-0005-0000-0000-0000CC0A0000}"/>
    <cellStyle name="20% - Énfasis2 2 2 5 7" xfId="27954" xr:uid="{00000000-0005-0000-0000-0000CD0A0000}"/>
    <cellStyle name="20% - Énfasis2 2 2 5 8" xfId="15043" xr:uid="{00000000-0005-0000-0000-0000CE0A0000}"/>
    <cellStyle name="20% - Énfasis2 2 2 6" xfId="4381" xr:uid="{00000000-0005-0000-0000-0000CF0A0000}"/>
    <cellStyle name="20% - Énfasis2 2 2 6 2" xfId="4382" xr:uid="{00000000-0005-0000-0000-0000D00A0000}"/>
    <cellStyle name="20% - Énfasis2 2 2 6 2 2" xfId="4383" xr:uid="{00000000-0005-0000-0000-0000D10A0000}"/>
    <cellStyle name="20% - Énfasis2 2 2 6 2 2 2" xfId="30978" xr:uid="{00000000-0005-0000-0000-0000D20A0000}"/>
    <cellStyle name="20% - Énfasis2 2 2 6 2 3" xfId="18067" xr:uid="{00000000-0005-0000-0000-0000D30A0000}"/>
    <cellStyle name="20% - Énfasis2 2 2 6 3" xfId="4384" xr:uid="{00000000-0005-0000-0000-0000D40A0000}"/>
    <cellStyle name="20% - Énfasis2 2 2 6 3 2" xfId="34499" xr:uid="{00000000-0005-0000-0000-0000D50A0000}"/>
    <cellStyle name="20% - Énfasis2 2 2 6 3 3" xfId="21588" xr:uid="{00000000-0005-0000-0000-0000D60A0000}"/>
    <cellStyle name="20% - Énfasis2 2 2 6 4" xfId="25109" xr:uid="{00000000-0005-0000-0000-0000D70A0000}"/>
    <cellStyle name="20% - Énfasis2 2 2 6 4 2" xfId="38020" xr:uid="{00000000-0005-0000-0000-0000D80A0000}"/>
    <cellStyle name="20% - Énfasis2 2 2 6 5" xfId="28630" xr:uid="{00000000-0005-0000-0000-0000D90A0000}"/>
    <cellStyle name="20% - Énfasis2 2 2 6 6" xfId="15719" xr:uid="{00000000-0005-0000-0000-0000DA0A0000}"/>
    <cellStyle name="20% - Énfasis2 2 2 7" xfId="4385" xr:uid="{00000000-0005-0000-0000-0000DB0A0000}"/>
    <cellStyle name="20% - Énfasis2 2 2 7 2" xfId="4386" xr:uid="{00000000-0005-0000-0000-0000DC0A0000}"/>
    <cellStyle name="20% - Énfasis2 2 2 7 2 2" xfId="4387" xr:uid="{00000000-0005-0000-0000-0000DD0A0000}"/>
    <cellStyle name="20% - Énfasis2 2 2 7 2 2 2" xfId="35672" xr:uid="{00000000-0005-0000-0000-0000DE0A0000}"/>
    <cellStyle name="20% - Énfasis2 2 2 7 2 3" xfId="22761" xr:uid="{00000000-0005-0000-0000-0000DF0A0000}"/>
    <cellStyle name="20% - Énfasis2 2 2 7 3" xfId="4388" xr:uid="{00000000-0005-0000-0000-0000E00A0000}"/>
    <cellStyle name="20% - Énfasis2 2 2 7 3 2" xfId="39193" xr:uid="{00000000-0005-0000-0000-0000E10A0000}"/>
    <cellStyle name="20% - Énfasis2 2 2 7 3 3" xfId="26282" xr:uid="{00000000-0005-0000-0000-0000E20A0000}"/>
    <cellStyle name="20% - Énfasis2 2 2 7 4" xfId="32151" xr:uid="{00000000-0005-0000-0000-0000E30A0000}"/>
    <cellStyle name="20% - Énfasis2 2 2 7 5" xfId="19240" xr:uid="{00000000-0005-0000-0000-0000E40A0000}"/>
    <cellStyle name="20% - Énfasis2 2 2 8" xfId="4389" xr:uid="{00000000-0005-0000-0000-0000E50A0000}"/>
    <cellStyle name="20% - Énfasis2 2 2 8 2" xfId="4390" xr:uid="{00000000-0005-0000-0000-0000E60A0000}"/>
    <cellStyle name="20% - Énfasis2 2 2 8 2 2" xfId="4391" xr:uid="{00000000-0005-0000-0000-0000E70A0000}"/>
    <cellStyle name="20% - Énfasis2 2 2 8 2 3" xfId="29803" xr:uid="{00000000-0005-0000-0000-0000E80A0000}"/>
    <cellStyle name="20% - Énfasis2 2 2 8 3" xfId="4392" xr:uid="{00000000-0005-0000-0000-0000E90A0000}"/>
    <cellStyle name="20% - Énfasis2 2 2 8 4" xfId="16892" xr:uid="{00000000-0005-0000-0000-0000EA0A0000}"/>
    <cellStyle name="20% - Énfasis2 2 2 9" xfId="4393" xr:uid="{00000000-0005-0000-0000-0000EB0A0000}"/>
    <cellStyle name="20% - Énfasis2 2 2 9 2" xfId="4394" xr:uid="{00000000-0005-0000-0000-0000EC0A0000}"/>
    <cellStyle name="20% - Énfasis2 2 2 9 2 2" xfId="4395" xr:uid="{00000000-0005-0000-0000-0000ED0A0000}"/>
    <cellStyle name="20% - Énfasis2 2 2 9 2 3" xfId="33324" xr:uid="{00000000-0005-0000-0000-0000EE0A0000}"/>
    <cellStyle name="20% - Énfasis2 2 2 9 3" xfId="4396" xr:uid="{00000000-0005-0000-0000-0000EF0A0000}"/>
    <cellStyle name="20% - Énfasis2 2 2 9 4" xfId="20413" xr:uid="{00000000-0005-0000-0000-0000F00A0000}"/>
    <cellStyle name="20% - Énfasis2 2 20" xfId="4397" xr:uid="{00000000-0005-0000-0000-0000F10A0000}"/>
    <cellStyle name="20% - Énfasis2 2 21" xfId="4398" xr:uid="{00000000-0005-0000-0000-0000F20A0000}"/>
    <cellStyle name="20% - Énfasis2 2 22" xfId="4399" xr:uid="{00000000-0005-0000-0000-0000F30A0000}"/>
    <cellStyle name="20% - Énfasis2 2 23" xfId="4400" xr:uid="{00000000-0005-0000-0000-0000F40A0000}"/>
    <cellStyle name="20% - Énfasis2 2 24" xfId="4401" xr:uid="{00000000-0005-0000-0000-0000F50A0000}"/>
    <cellStyle name="20% - Énfasis2 2 25" xfId="4402" xr:uid="{00000000-0005-0000-0000-0000F60A0000}"/>
    <cellStyle name="20% - Énfasis2 2 25 2" xfId="4403" xr:uid="{00000000-0005-0000-0000-0000F70A0000}"/>
    <cellStyle name="20% - Énfasis2 2 26" xfId="4404" xr:uid="{00000000-0005-0000-0000-0000F80A0000}"/>
    <cellStyle name="20% - Énfasis2 2 27" xfId="14434" xr:uid="{00000000-0005-0000-0000-0000F90A0000}"/>
    <cellStyle name="20% - Énfasis2 2 28" xfId="14480" xr:uid="{00000000-0005-0000-0000-0000FA0A0000}"/>
    <cellStyle name="20% - Énfasis2 2 3" xfId="128" xr:uid="{00000000-0005-0000-0000-0000FB0A0000}"/>
    <cellStyle name="20% - Énfasis2 2 3 10" xfId="23993" xr:uid="{00000000-0005-0000-0000-0000FC0A0000}"/>
    <cellStyle name="20% - Énfasis2 2 3 10 2" xfId="36904" xr:uid="{00000000-0005-0000-0000-0000FD0A0000}"/>
    <cellStyle name="20% - Énfasis2 2 3 11" xfId="27514" xr:uid="{00000000-0005-0000-0000-0000FE0A0000}"/>
    <cellStyle name="20% - Énfasis2 2 3 12" xfId="14599" xr:uid="{00000000-0005-0000-0000-0000FF0A0000}"/>
    <cellStyle name="20% - Énfasis2 2 3 2" xfId="129" xr:uid="{00000000-0005-0000-0000-0000000B0000}"/>
    <cellStyle name="20% - Énfasis2 2 3 2 2" xfId="4405" xr:uid="{00000000-0005-0000-0000-0000010B0000}"/>
    <cellStyle name="20% - Énfasis2 2 3 2 2 2" xfId="16452" xr:uid="{00000000-0005-0000-0000-0000020B0000}"/>
    <cellStyle name="20% - Énfasis2 2 3 2 2 2 2" xfId="18800" xr:uid="{00000000-0005-0000-0000-0000030B0000}"/>
    <cellStyle name="20% - Énfasis2 2 3 2 2 2 2 2" xfId="31711" xr:uid="{00000000-0005-0000-0000-0000040B0000}"/>
    <cellStyle name="20% - Énfasis2 2 3 2 2 2 3" xfId="22321" xr:uid="{00000000-0005-0000-0000-0000050B0000}"/>
    <cellStyle name="20% - Énfasis2 2 3 2 2 2 3 2" xfId="35232" xr:uid="{00000000-0005-0000-0000-0000060B0000}"/>
    <cellStyle name="20% - Énfasis2 2 3 2 2 2 4" xfId="25842" xr:uid="{00000000-0005-0000-0000-0000070B0000}"/>
    <cellStyle name="20% - Énfasis2 2 3 2 2 2 4 2" xfId="38753" xr:uid="{00000000-0005-0000-0000-0000080B0000}"/>
    <cellStyle name="20% - Énfasis2 2 3 2 2 2 5" xfId="29363" xr:uid="{00000000-0005-0000-0000-0000090B0000}"/>
    <cellStyle name="20% - Énfasis2 2 3 2 2 3" xfId="19973" xr:uid="{00000000-0005-0000-0000-00000A0B0000}"/>
    <cellStyle name="20% - Énfasis2 2 3 2 2 3 2" xfId="23494" xr:uid="{00000000-0005-0000-0000-00000B0B0000}"/>
    <cellStyle name="20% - Énfasis2 2 3 2 2 3 2 2" xfId="36405" xr:uid="{00000000-0005-0000-0000-00000C0B0000}"/>
    <cellStyle name="20% - Énfasis2 2 3 2 2 3 3" xfId="27015" xr:uid="{00000000-0005-0000-0000-00000D0B0000}"/>
    <cellStyle name="20% - Énfasis2 2 3 2 2 3 3 2" xfId="39926" xr:uid="{00000000-0005-0000-0000-00000E0B0000}"/>
    <cellStyle name="20% - Énfasis2 2 3 2 2 3 4" xfId="32884" xr:uid="{00000000-0005-0000-0000-00000F0B0000}"/>
    <cellStyle name="20% - Énfasis2 2 3 2 2 4" xfId="17625" xr:uid="{00000000-0005-0000-0000-0000100B0000}"/>
    <cellStyle name="20% - Énfasis2 2 3 2 2 4 2" xfId="30536" xr:uid="{00000000-0005-0000-0000-0000110B0000}"/>
    <cellStyle name="20% - Énfasis2 2 3 2 2 5" xfId="21146" xr:uid="{00000000-0005-0000-0000-0000120B0000}"/>
    <cellStyle name="20% - Énfasis2 2 3 2 2 5 2" xfId="34057" xr:uid="{00000000-0005-0000-0000-0000130B0000}"/>
    <cellStyle name="20% - Énfasis2 2 3 2 2 6" xfId="24667" xr:uid="{00000000-0005-0000-0000-0000140B0000}"/>
    <cellStyle name="20% - Énfasis2 2 3 2 2 6 2" xfId="37578" xr:uid="{00000000-0005-0000-0000-0000150B0000}"/>
    <cellStyle name="20% - Énfasis2 2 3 2 2 7" xfId="28188" xr:uid="{00000000-0005-0000-0000-0000160B0000}"/>
    <cellStyle name="20% - Énfasis2 2 3 2 2 8" xfId="15277" xr:uid="{00000000-0005-0000-0000-0000170B0000}"/>
    <cellStyle name="20% - Énfasis2 2 3 2 3" xfId="4406" xr:uid="{00000000-0005-0000-0000-0000180B0000}"/>
    <cellStyle name="20% - Énfasis2 2 3 2 3 2" xfId="18301" xr:uid="{00000000-0005-0000-0000-0000190B0000}"/>
    <cellStyle name="20% - Énfasis2 2 3 2 3 2 2" xfId="31212" xr:uid="{00000000-0005-0000-0000-00001A0B0000}"/>
    <cellStyle name="20% - Énfasis2 2 3 2 3 3" xfId="21822" xr:uid="{00000000-0005-0000-0000-00001B0B0000}"/>
    <cellStyle name="20% - Énfasis2 2 3 2 3 3 2" xfId="34733" xr:uid="{00000000-0005-0000-0000-00001C0B0000}"/>
    <cellStyle name="20% - Énfasis2 2 3 2 3 4" xfId="25343" xr:uid="{00000000-0005-0000-0000-00001D0B0000}"/>
    <cellStyle name="20% - Énfasis2 2 3 2 3 4 2" xfId="38254" xr:uid="{00000000-0005-0000-0000-00001E0B0000}"/>
    <cellStyle name="20% - Énfasis2 2 3 2 3 5" xfId="28864" xr:uid="{00000000-0005-0000-0000-00001F0B0000}"/>
    <cellStyle name="20% - Énfasis2 2 3 2 3 6" xfId="15953" xr:uid="{00000000-0005-0000-0000-0000200B0000}"/>
    <cellStyle name="20% - Énfasis2 2 3 2 4" xfId="4407" xr:uid="{00000000-0005-0000-0000-0000210B0000}"/>
    <cellStyle name="20% - Énfasis2 2 3 2 4 2" xfId="4408" xr:uid="{00000000-0005-0000-0000-0000220B0000}"/>
    <cellStyle name="20% - Énfasis2 2 3 2 4 2 2" xfId="35906" xr:uid="{00000000-0005-0000-0000-0000230B0000}"/>
    <cellStyle name="20% - Énfasis2 2 3 2 4 2 3" xfId="22995" xr:uid="{00000000-0005-0000-0000-0000240B0000}"/>
    <cellStyle name="20% - Énfasis2 2 3 2 4 3" xfId="26516" xr:uid="{00000000-0005-0000-0000-0000250B0000}"/>
    <cellStyle name="20% - Énfasis2 2 3 2 4 3 2" xfId="39427" xr:uid="{00000000-0005-0000-0000-0000260B0000}"/>
    <cellStyle name="20% - Énfasis2 2 3 2 4 4" xfId="32385" xr:uid="{00000000-0005-0000-0000-0000270B0000}"/>
    <cellStyle name="20% - Énfasis2 2 3 2 4 5" xfId="19474" xr:uid="{00000000-0005-0000-0000-0000280B0000}"/>
    <cellStyle name="20% - Énfasis2 2 3 2 5" xfId="4409" xr:uid="{00000000-0005-0000-0000-0000290B0000}"/>
    <cellStyle name="20% - Énfasis2 2 3 2 5 2" xfId="30037" xr:uid="{00000000-0005-0000-0000-00002A0B0000}"/>
    <cellStyle name="20% - Énfasis2 2 3 2 5 3" xfId="17126" xr:uid="{00000000-0005-0000-0000-00002B0B0000}"/>
    <cellStyle name="20% - Énfasis2 2 3 2 6" xfId="20647" xr:uid="{00000000-0005-0000-0000-00002C0B0000}"/>
    <cellStyle name="20% - Énfasis2 2 3 2 6 2" xfId="33558" xr:uid="{00000000-0005-0000-0000-00002D0B0000}"/>
    <cellStyle name="20% - Énfasis2 2 3 2 7" xfId="24168" xr:uid="{00000000-0005-0000-0000-00002E0B0000}"/>
    <cellStyle name="20% - Énfasis2 2 3 2 7 2" xfId="37079" xr:uid="{00000000-0005-0000-0000-00002F0B0000}"/>
    <cellStyle name="20% - Énfasis2 2 3 2 8" xfId="27689" xr:uid="{00000000-0005-0000-0000-0000300B0000}"/>
    <cellStyle name="20% - Énfasis2 2 3 2 9" xfId="14777" xr:uid="{00000000-0005-0000-0000-0000310B0000}"/>
    <cellStyle name="20% - Énfasis2 2 3 3" xfId="4410" xr:uid="{00000000-0005-0000-0000-0000320B0000}"/>
    <cellStyle name="20% - Énfasis2 2 3 3 2" xfId="4411" xr:uid="{00000000-0005-0000-0000-0000330B0000}"/>
    <cellStyle name="20% - Énfasis2 2 3 3 2 2" xfId="4412" xr:uid="{00000000-0005-0000-0000-0000340B0000}"/>
    <cellStyle name="20% - Énfasis2 2 3 3 2 2 2" xfId="18962" xr:uid="{00000000-0005-0000-0000-0000350B0000}"/>
    <cellStyle name="20% - Énfasis2 2 3 3 2 2 2 2" xfId="31873" xr:uid="{00000000-0005-0000-0000-0000360B0000}"/>
    <cellStyle name="20% - Énfasis2 2 3 3 2 2 3" xfId="22483" xr:uid="{00000000-0005-0000-0000-0000370B0000}"/>
    <cellStyle name="20% - Énfasis2 2 3 3 2 2 3 2" xfId="35394" xr:uid="{00000000-0005-0000-0000-0000380B0000}"/>
    <cellStyle name="20% - Énfasis2 2 3 3 2 2 4" xfId="26004" xr:uid="{00000000-0005-0000-0000-0000390B0000}"/>
    <cellStyle name="20% - Énfasis2 2 3 3 2 2 4 2" xfId="38915" xr:uid="{00000000-0005-0000-0000-00003A0B0000}"/>
    <cellStyle name="20% - Énfasis2 2 3 3 2 2 5" xfId="29525" xr:uid="{00000000-0005-0000-0000-00003B0B0000}"/>
    <cellStyle name="20% - Énfasis2 2 3 3 2 2 6" xfId="16614" xr:uid="{00000000-0005-0000-0000-00003C0B0000}"/>
    <cellStyle name="20% - Énfasis2 2 3 3 2 3" xfId="20135" xr:uid="{00000000-0005-0000-0000-00003D0B0000}"/>
    <cellStyle name="20% - Énfasis2 2 3 3 2 3 2" xfId="23656" xr:uid="{00000000-0005-0000-0000-00003E0B0000}"/>
    <cellStyle name="20% - Énfasis2 2 3 3 2 3 2 2" xfId="36567" xr:uid="{00000000-0005-0000-0000-00003F0B0000}"/>
    <cellStyle name="20% - Énfasis2 2 3 3 2 3 3" xfId="27177" xr:uid="{00000000-0005-0000-0000-0000400B0000}"/>
    <cellStyle name="20% - Énfasis2 2 3 3 2 3 3 2" xfId="40088" xr:uid="{00000000-0005-0000-0000-0000410B0000}"/>
    <cellStyle name="20% - Énfasis2 2 3 3 2 3 4" xfId="33046" xr:uid="{00000000-0005-0000-0000-0000420B0000}"/>
    <cellStyle name="20% - Énfasis2 2 3 3 2 4" xfId="17787" xr:uid="{00000000-0005-0000-0000-0000430B0000}"/>
    <cellStyle name="20% - Énfasis2 2 3 3 2 4 2" xfId="30698" xr:uid="{00000000-0005-0000-0000-0000440B0000}"/>
    <cellStyle name="20% - Énfasis2 2 3 3 2 5" xfId="21308" xr:uid="{00000000-0005-0000-0000-0000450B0000}"/>
    <cellStyle name="20% - Énfasis2 2 3 3 2 5 2" xfId="34219" xr:uid="{00000000-0005-0000-0000-0000460B0000}"/>
    <cellStyle name="20% - Énfasis2 2 3 3 2 6" xfId="24829" xr:uid="{00000000-0005-0000-0000-0000470B0000}"/>
    <cellStyle name="20% - Énfasis2 2 3 3 2 6 2" xfId="37740" xr:uid="{00000000-0005-0000-0000-0000480B0000}"/>
    <cellStyle name="20% - Énfasis2 2 3 3 2 7" xfId="28350" xr:uid="{00000000-0005-0000-0000-0000490B0000}"/>
    <cellStyle name="20% - Énfasis2 2 3 3 2 8" xfId="15439" xr:uid="{00000000-0005-0000-0000-00004A0B0000}"/>
    <cellStyle name="20% - Énfasis2 2 3 3 3" xfId="4413" xr:uid="{00000000-0005-0000-0000-00004B0B0000}"/>
    <cellStyle name="20% - Énfasis2 2 3 3 3 2" xfId="18463" xr:uid="{00000000-0005-0000-0000-00004C0B0000}"/>
    <cellStyle name="20% - Énfasis2 2 3 3 3 2 2" xfId="31374" xr:uid="{00000000-0005-0000-0000-00004D0B0000}"/>
    <cellStyle name="20% - Énfasis2 2 3 3 3 3" xfId="21984" xr:uid="{00000000-0005-0000-0000-00004E0B0000}"/>
    <cellStyle name="20% - Énfasis2 2 3 3 3 3 2" xfId="34895" xr:uid="{00000000-0005-0000-0000-00004F0B0000}"/>
    <cellStyle name="20% - Énfasis2 2 3 3 3 4" xfId="25505" xr:uid="{00000000-0005-0000-0000-0000500B0000}"/>
    <cellStyle name="20% - Énfasis2 2 3 3 3 4 2" xfId="38416" xr:uid="{00000000-0005-0000-0000-0000510B0000}"/>
    <cellStyle name="20% - Énfasis2 2 3 3 3 5" xfId="29026" xr:uid="{00000000-0005-0000-0000-0000520B0000}"/>
    <cellStyle name="20% - Énfasis2 2 3 3 3 6" xfId="16115" xr:uid="{00000000-0005-0000-0000-0000530B0000}"/>
    <cellStyle name="20% - Énfasis2 2 3 3 4" xfId="19636" xr:uid="{00000000-0005-0000-0000-0000540B0000}"/>
    <cellStyle name="20% - Énfasis2 2 3 3 4 2" xfId="23157" xr:uid="{00000000-0005-0000-0000-0000550B0000}"/>
    <cellStyle name="20% - Énfasis2 2 3 3 4 2 2" xfId="36068" xr:uid="{00000000-0005-0000-0000-0000560B0000}"/>
    <cellStyle name="20% - Énfasis2 2 3 3 4 3" xfId="26678" xr:uid="{00000000-0005-0000-0000-0000570B0000}"/>
    <cellStyle name="20% - Énfasis2 2 3 3 4 3 2" xfId="39589" xr:uid="{00000000-0005-0000-0000-0000580B0000}"/>
    <cellStyle name="20% - Énfasis2 2 3 3 4 4" xfId="32547" xr:uid="{00000000-0005-0000-0000-0000590B0000}"/>
    <cellStyle name="20% - Énfasis2 2 3 3 5" xfId="17288" xr:uid="{00000000-0005-0000-0000-00005A0B0000}"/>
    <cellStyle name="20% - Énfasis2 2 3 3 5 2" xfId="30199" xr:uid="{00000000-0005-0000-0000-00005B0B0000}"/>
    <cellStyle name="20% - Énfasis2 2 3 3 6" xfId="20809" xr:uid="{00000000-0005-0000-0000-00005C0B0000}"/>
    <cellStyle name="20% - Énfasis2 2 3 3 6 2" xfId="33720" xr:uid="{00000000-0005-0000-0000-00005D0B0000}"/>
    <cellStyle name="20% - Énfasis2 2 3 3 7" xfId="24330" xr:uid="{00000000-0005-0000-0000-00005E0B0000}"/>
    <cellStyle name="20% - Énfasis2 2 3 3 7 2" xfId="37241" xr:uid="{00000000-0005-0000-0000-00005F0B0000}"/>
    <cellStyle name="20% - Énfasis2 2 3 3 8" xfId="27851" xr:uid="{00000000-0005-0000-0000-0000600B0000}"/>
    <cellStyle name="20% - Énfasis2 2 3 3 9" xfId="14940" xr:uid="{00000000-0005-0000-0000-0000610B0000}"/>
    <cellStyle name="20% - Énfasis2 2 3 4" xfId="15601" xr:uid="{00000000-0005-0000-0000-0000620B0000}"/>
    <cellStyle name="20% - Énfasis2 2 3 4 2" xfId="16776" xr:uid="{00000000-0005-0000-0000-0000630B0000}"/>
    <cellStyle name="20% - Énfasis2 2 3 4 2 2" xfId="19124" xr:uid="{00000000-0005-0000-0000-0000640B0000}"/>
    <cellStyle name="20% - Énfasis2 2 3 4 2 2 2" xfId="32035" xr:uid="{00000000-0005-0000-0000-0000650B0000}"/>
    <cellStyle name="20% - Énfasis2 2 3 4 2 3" xfId="22645" xr:uid="{00000000-0005-0000-0000-0000660B0000}"/>
    <cellStyle name="20% - Énfasis2 2 3 4 2 3 2" xfId="35556" xr:uid="{00000000-0005-0000-0000-0000670B0000}"/>
    <cellStyle name="20% - Énfasis2 2 3 4 2 4" xfId="26166" xr:uid="{00000000-0005-0000-0000-0000680B0000}"/>
    <cellStyle name="20% - Énfasis2 2 3 4 2 4 2" xfId="39077" xr:uid="{00000000-0005-0000-0000-0000690B0000}"/>
    <cellStyle name="20% - Énfasis2 2 3 4 2 5" xfId="29687" xr:uid="{00000000-0005-0000-0000-00006A0B0000}"/>
    <cellStyle name="20% - Énfasis2 2 3 4 3" xfId="20297" xr:uid="{00000000-0005-0000-0000-00006B0B0000}"/>
    <cellStyle name="20% - Énfasis2 2 3 4 3 2" xfId="23818" xr:uid="{00000000-0005-0000-0000-00006C0B0000}"/>
    <cellStyle name="20% - Énfasis2 2 3 4 3 2 2" xfId="36729" xr:uid="{00000000-0005-0000-0000-00006D0B0000}"/>
    <cellStyle name="20% - Énfasis2 2 3 4 3 3" xfId="27339" xr:uid="{00000000-0005-0000-0000-00006E0B0000}"/>
    <cellStyle name="20% - Énfasis2 2 3 4 3 3 2" xfId="40250" xr:uid="{00000000-0005-0000-0000-00006F0B0000}"/>
    <cellStyle name="20% - Énfasis2 2 3 4 3 4" xfId="33208" xr:uid="{00000000-0005-0000-0000-0000700B0000}"/>
    <cellStyle name="20% - Énfasis2 2 3 4 4" xfId="17949" xr:uid="{00000000-0005-0000-0000-0000710B0000}"/>
    <cellStyle name="20% - Énfasis2 2 3 4 4 2" xfId="30860" xr:uid="{00000000-0005-0000-0000-0000720B0000}"/>
    <cellStyle name="20% - Énfasis2 2 3 4 5" xfId="21470" xr:uid="{00000000-0005-0000-0000-0000730B0000}"/>
    <cellStyle name="20% - Énfasis2 2 3 4 5 2" xfId="34381" xr:uid="{00000000-0005-0000-0000-0000740B0000}"/>
    <cellStyle name="20% - Énfasis2 2 3 4 6" xfId="24991" xr:uid="{00000000-0005-0000-0000-0000750B0000}"/>
    <cellStyle name="20% - Énfasis2 2 3 4 6 2" xfId="37902" xr:uid="{00000000-0005-0000-0000-0000760B0000}"/>
    <cellStyle name="20% - Énfasis2 2 3 4 7" xfId="28512" xr:uid="{00000000-0005-0000-0000-0000770B0000}"/>
    <cellStyle name="20% - Énfasis2 2 3 5" xfId="15102" xr:uid="{00000000-0005-0000-0000-0000780B0000}"/>
    <cellStyle name="20% - Énfasis2 2 3 5 2" xfId="16277" xr:uid="{00000000-0005-0000-0000-0000790B0000}"/>
    <cellStyle name="20% - Énfasis2 2 3 5 2 2" xfId="18625" xr:uid="{00000000-0005-0000-0000-00007A0B0000}"/>
    <cellStyle name="20% - Énfasis2 2 3 5 2 2 2" xfId="31536" xr:uid="{00000000-0005-0000-0000-00007B0B0000}"/>
    <cellStyle name="20% - Énfasis2 2 3 5 2 3" xfId="22146" xr:uid="{00000000-0005-0000-0000-00007C0B0000}"/>
    <cellStyle name="20% - Énfasis2 2 3 5 2 3 2" xfId="35057" xr:uid="{00000000-0005-0000-0000-00007D0B0000}"/>
    <cellStyle name="20% - Énfasis2 2 3 5 2 4" xfId="25667" xr:uid="{00000000-0005-0000-0000-00007E0B0000}"/>
    <cellStyle name="20% - Énfasis2 2 3 5 2 4 2" xfId="38578" xr:uid="{00000000-0005-0000-0000-00007F0B0000}"/>
    <cellStyle name="20% - Énfasis2 2 3 5 2 5" xfId="29188" xr:uid="{00000000-0005-0000-0000-0000800B0000}"/>
    <cellStyle name="20% - Énfasis2 2 3 5 3" xfId="19798" xr:uid="{00000000-0005-0000-0000-0000810B0000}"/>
    <cellStyle name="20% - Énfasis2 2 3 5 3 2" xfId="23319" xr:uid="{00000000-0005-0000-0000-0000820B0000}"/>
    <cellStyle name="20% - Énfasis2 2 3 5 3 2 2" xfId="36230" xr:uid="{00000000-0005-0000-0000-0000830B0000}"/>
    <cellStyle name="20% - Énfasis2 2 3 5 3 3" xfId="26840" xr:uid="{00000000-0005-0000-0000-0000840B0000}"/>
    <cellStyle name="20% - Énfasis2 2 3 5 3 3 2" xfId="39751" xr:uid="{00000000-0005-0000-0000-0000850B0000}"/>
    <cellStyle name="20% - Énfasis2 2 3 5 3 4" xfId="32709" xr:uid="{00000000-0005-0000-0000-0000860B0000}"/>
    <cellStyle name="20% - Énfasis2 2 3 5 4" xfId="17450" xr:uid="{00000000-0005-0000-0000-0000870B0000}"/>
    <cellStyle name="20% - Énfasis2 2 3 5 4 2" xfId="30361" xr:uid="{00000000-0005-0000-0000-0000880B0000}"/>
    <cellStyle name="20% - Énfasis2 2 3 5 5" xfId="20971" xr:uid="{00000000-0005-0000-0000-0000890B0000}"/>
    <cellStyle name="20% - Énfasis2 2 3 5 5 2" xfId="33882" xr:uid="{00000000-0005-0000-0000-00008A0B0000}"/>
    <cellStyle name="20% - Énfasis2 2 3 5 6" xfId="24492" xr:uid="{00000000-0005-0000-0000-00008B0B0000}"/>
    <cellStyle name="20% - Énfasis2 2 3 5 6 2" xfId="37403" xr:uid="{00000000-0005-0000-0000-00008C0B0000}"/>
    <cellStyle name="20% - Énfasis2 2 3 5 7" xfId="28013" xr:uid="{00000000-0005-0000-0000-00008D0B0000}"/>
    <cellStyle name="20% - Énfasis2 2 3 6" xfId="15778" xr:uid="{00000000-0005-0000-0000-00008E0B0000}"/>
    <cellStyle name="20% - Énfasis2 2 3 6 2" xfId="18126" xr:uid="{00000000-0005-0000-0000-00008F0B0000}"/>
    <cellStyle name="20% - Énfasis2 2 3 6 2 2" xfId="31037" xr:uid="{00000000-0005-0000-0000-0000900B0000}"/>
    <cellStyle name="20% - Énfasis2 2 3 6 3" xfId="21647" xr:uid="{00000000-0005-0000-0000-0000910B0000}"/>
    <cellStyle name="20% - Énfasis2 2 3 6 3 2" xfId="34558" xr:uid="{00000000-0005-0000-0000-0000920B0000}"/>
    <cellStyle name="20% - Énfasis2 2 3 6 4" xfId="25168" xr:uid="{00000000-0005-0000-0000-0000930B0000}"/>
    <cellStyle name="20% - Énfasis2 2 3 6 4 2" xfId="38079" xr:uid="{00000000-0005-0000-0000-0000940B0000}"/>
    <cellStyle name="20% - Énfasis2 2 3 6 5" xfId="28689" xr:uid="{00000000-0005-0000-0000-0000950B0000}"/>
    <cellStyle name="20% - Énfasis2 2 3 7" xfId="19299" xr:uid="{00000000-0005-0000-0000-0000960B0000}"/>
    <cellStyle name="20% - Énfasis2 2 3 7 2" xfId="22820" xr:uid="{00000000-0005-0000-0000-0000970B0000}"/>
    <cellStyle name="20% - Énfasis2 2 3 7 2 2" xfId="35731" xr:uid="{00000000-0005-0000-0000-0000980B0000}"/>
    <cellStyle name="20% - Énfasis2 2 3 7 3" xfId="26341" xr:uid="{00000000-0005-0000-0000-0000990B0000}"/>
    <cellStyle name="20% - Énfasis2 2 3 7 3 2" xfId="39252" xr:uid="{00000000-0005-0000-0000-00009A0B0000}"/>
    <cellStyle name="20% - Énfasis2 2 3 7 4" xfId="32210" xr:uid="{00000000-0005-0000-0000-00009B0B0000}"/>
    <cellStyle name="20% - Énfasis2 2 3 8" xfId="16951" xr:uid="{00000000-0005-0000-0000-00009C0B0000}"/>
    <cellStyle name="20% - Énfasis2 2 3 8 2" xfId="29862" xr:uid="{00000000-0005-0000-0000-00009D0B0000}"/>
    <cellStyle name="20% - Énfasis2 2 3 9" xfId="20472" xr:uid="{00000000-0005-0000-0000-00009E0B0000}"/>
    <cellStyle name="20% - Énfasis2 2 3 9 2" xfId="33383" xr:uid="{00000000-0005-0000-0000-00009F0B0000}"/>
    <cellStyle name="20% - Énfasis2 2 4" xfId="130" xr:uid="{00000000-0005-0000-0000-0000A00B0000}"/>
    <cellStyle name="20% - Énfasis2 2 4 2" xfId="15162" xr:uid="{00000000-0005-0000-0000-0000A10B0000}"/>
    <cellStyle name="20% - Énfasis2 2 4 2 2" xfId="16337" xr:uid="{00000000-0005-0000-0000-0000A20B0000}"/>
    <cellStyle name="20% - Énfasis2 2 4 2 2 2" xfId="18685" xr:uid="{00000000-0005-0000-0000-0000A30B0000}"/>
    <cellStyle name="20% - Énfasis2 2 4 2 2 2 2" xfId="31596" xr:uid="{00000000-0005-0000-0000-0000A40B0000}"/>
    <cellStyle name="20% - Énfasis2 2 4 2 2 3" xfId="22206" xr:uid="{00000000-0005-0000-0000-0000A50B0000}"/>
    <cellStyle name="20% - Énfasis2 2 4 2 2 3 2" xfId="35117" xr:uid="{00000000-0005-0000-0000-0000A60B0000}"/>
    <cellStyle name="20% - Énfasis2 2 4 2 2 4" xfId="25727" xr:uid="{00000000-0005-0000-0000-0000A70B0000}"/>
    <cellStyle name="20% - Énfasis2 2 4 2 2 4 2" xfId="38638" xr:uid="{00000000-0005-0000-0000-0000A80B0000}"/>
    <cellStyle name="20% - Énfasis2 2 4 2 2 5" xfId="29248" xr:uid="{00000000-0005-0000-0000-0000A90B0000}"/>
    <cellStyle name="20% - Énfasis2 2 4 2 3" xfId="19858" xr:uid="{00000000-0005-0000-0000-0000AA0B0000}"/>
    <cellStyle name="20% - Énfasis2 2 4 2 3 2" xfId="23379" xr:uid="{00000000-0005-0000-0000-0000AB0B0000}"/>
    <cellStyle name="20% - Énfasis2 2 4 2 3 2 2" xfId="36290" xr:uid="{00000000-0005-0000-0000-0000AC0B0000}"/>
    <cellStyle name="20% - Énfasis2 2 4 2 3 3" xfId="26900" xr:uid="{00000000-0005-0000-0000-0000AD0B0000}"/>
    <cellStyle name="20% - Énfasis2 2 4 2 3 3 2" xfId="39811" xr:uid="{00000000-0005-0000-0000-0000AE0B0000}"/>
    <cellStyle name="20% - Énfasis2 2 4 2 3 4" xfId="32769" xr:uid="{00000000-0005-0000-0000-0000AF0B0000}"/>
    <cellStyle name="20% - Énfasis2 2 4 2 4" xfId="17510" xr:uid="{00000000-0005-0000-0000-0000B00B0000}"/>
    <cellStyle name="20% - Énfasis2 2 4 2 4 2" xfId="30421" xr:uid="{00000000-0005-0000-0000-0000B10B0000}"/>
    <cellStyle name="20% - Énfasis2 2 4 2 5" xfId="21031" xr:uid="{00000000-0005-0000-0000-0000B20B0000}"/>
    <cellStyle name="20% - Énfasis2 2 4 2 5 2" xfId="33942" xr:uid="{00000000-0005-0000-0000-0000B30B0000}"/>
    <cellStyle name="20% - Énfasis2 2 4 2 6" xfId="24552" xr:uid="{00000000-0005-0000-0000-0000B40B0000}"/>
    <cellStyle name="20% - Énfasis2 2 4 2 6 2" xfId="37463" xr:uid="{00000000-0005-0000-0000-0000B50B0000}"/>
    <cellStyle name="20% - Énfasis2 2 4 2 7" xfId="28073" xr:uid="{00000000-0005-0000-0000-0000B60B0000}"/>
    <cellStyle name="20% - Énfasis2 2 4 3" xfId="15838" xr:uid="{00000000-0005-0000-0000-0000B70B0000}"/>
    <cellStyle name="20% - Énfasis2 2 4 3 2" xfId="18186" xr:uid="{00000000-0005-0000-0000-0000B80B0000}"/>
    <cellStyle name="20% - Énfasis2 2 4 3 2 2" xfId="31097" xr:uid="{00000000-0005-0000-0000-0000B90B0000}"/>
    <cellStyle name="20% - Énfasis2 2 4 3 3" xfId="21707" xr:uid="{00000000-0005-0000-0000-0000BA0B0000}"/>
    <cellStyle name="20% - Énfasis2 2 4 3 3 2" xfId="34618" xr:uid="{00000000-0005-0000-0000-0000BB0B0000}"/>
    <cellStyle name="20% - Énfasis2 2 4 3 4" xfId="25228" xr:uid="{00000000-0005-0000-0000-0000BC0B0000}"/>
    <cellStyle name="20% - Énfasis2 2 4 3 4 2" xfId="38139" xr:uid="{00000000-0005-0000-0000-0000BD0B0000}"/>
    <cellStyle name="20% - Énfasis2 2 4 3 5" xfId="28749" xr:uid="{00000000-0005-0000-0000-0000BE0B0000}"/>
    <cellStyle name="20% - Énfasis2 2 4 4" xfId="19359" xr:uid="{00000000-0005-0000-0000-0000BF0B0000}"/>
    <cellStyle name="20% - Énfasis2 2 4 4 2" xfId="22880" xr:uid="{00000000-0005-0000-0000-0000C00B0000}"/>
    <cellStyle name="20% - Énfasis2 2 4 4 2 2" xfId="35791" xr:uid="{00000000-0005-0000-0000-0000C10B0000}"/>
    <cellStyle name="20% - Énfasis2 2 4 4 3" xfId="26401" xr:uid="{00000000-0005-0000-0000-0000C20B0000}"/>
    <cellStyle name="20% - Énfasis2 2 4 4 3 2" xfId="39312" xr:uid="{00000000-0005-0000-0000-0000C30B0000}"/>
    <cellStyle name="20% - Énfasis2 2 4 4 4" xfId="32270" xr:uid="{00000000-0005-0000-0000-0000C40B0000}"/>
    <cellStyle name="20% - Énfasis2 2 4 5" xfId="17011" xr:uid="{00000000-0005-0000-0000-0000C50B0000}"/>
    <cellStyle name="20% - Énfasis2 2 4 5 2" xfId="29922" xr:uid="{00000000-0005-0000-0000-0000C60B0000}"/>
    <cellStyle name="20% - Énfasis2 2 4 6" xfId="20532" xr:uid="{00000000-0005-0000-0000-0000C70B0000}"/>
    <cellStyle name="20% - Énfasis2 2 4 6 2" xfId="33443" xr:uid="{00000000-0005-0000-0000-0000C80B0000}"/>
    <cellStyle name="20% - Énfasis2 2 4 7" xfId="24053" xr:uid="{00000000-0005-0000-0000-0000C90B0000}"/>
    <cellStyle name="20% - Énfasis2 2 4 7 2" xfId="36964" xr:uid="{00000000-0005-0000-0000-0000CA0B0000}"/>
    <cellStyle name="20% - Énfasis2 2 4 8" xfId="27574" xr:uid="{00000000-0005-0000-0000-0000CB0B0000}"/>
    <cellStyle name="20% - Énfasis2 2 4 9" xfId="14662" xr:uid="{00000000-0005-0000-0000-0000CC0B0000}"/>
    <cellStyle name="20% - Énfasis2 2 5" xfId="131" xr:uid="{00000000-0005-0000-0000-0000CD0B0000}"/>
    <cellStyle name="20% - Énfasis2 2 5 2" xfId="132" xr:uid="{00000000-0005-0000-0000-0000CE0B0000}"/>
    <cellStyle name="20% - Énfasis2 2 5 2 2" xfId="16499" xr:uid="{00000000-0005-0000-0000-0000CF0B0000}"/>
    <cellStyle name="20% - Énfasis2 2 5 2 2 2" xfId="18847" xr:uid="{00000000-0005-0000-0000-0000D00B0000}"/>
    <cellStyle name="20% - Énfasis2 2 5 2 2 2 2" xfId="31758" xr:uid="{00000000-0005-0000-0000-0000D10B0000}"/>
    <cellStyle name="20% - Énfasis2 2 5 2 2 3" xfId="22368" xr:uid="{00000000-0005-0000-0000-0000D20B0000}"/>
    <cellStyle name="20% - Énfasis2 2 5 2 2 3 2" xfId="35279" xr:uid="{00000000-0005-0000-0000-0000D30B0000}"/>
    <cellStyle name="20% - Énfasis2 2 5 2 2 4" xfId="25889" xr:uid="{00000000-0005-0000-0000-0000D40B0000}"/>
    <cellStyle name="20% - Énfasis2 2 5 2 2 4 2" xfId="38800" xr:uid="{00000000-0005-0000-0000-0000D50B0000}"/>
    <cellStyle name="20% - Énfasis2 2 5 2 2 5" xfId="29410" xr:uid="{00000000-0005-0000-0000-0000D60B0000}"/>
    <cellStyle name="20% - Énfasis2 2 5 2 3" xfId="20020" xr:uid="{00000000-0005-0000-0000-0000D70B0000}"/>
    <cellStyle name="20% - Énfasis2 2 5 2 3 2" xfId="23541" xr:uid="{00000000-0005-0000-0000-0000D80B0000}"/>
    <cellStyle name="20% - Énfasis2 2 5 2 3 2 2" xfId="36452" xr:uid="{00000000-0005-0000-0000-0000D90B0000}"/>
    <cellStyle name="20% - Énfasis2 2 5 2 3 3" xfId="27062" xr:uid="{00000000-0005-0000-0000-0000DA0B0000}"/>
    <cellStyle name="20% - Énfasis2 2 5 2 3 3 2" xfId="39973" xr:uid="{00000000-0005-0000-0000-0000DB0B0000}"/>
    <cellStyle name="20% - Énfasis2 2 5 2 3 4" xfId="32931" xr:uid="{00000000-0005-0000-0000-0000DC0B0000}"/>
    <cellStyle name="20% - Énfasis2 2 5 2 4" xfId="17672" xr:uid="{00000000-0005-0000-0000-0000DD0B0000}"/>
    <cellStyle name="20% - Énfasis2 2 5 2 4 2" xfId="30583" xr:uid="{00000000-0005-0000-0000-0000DE0B0000}"/>
    <cellStyle name="20% - Énfasis2 2 5 2 5" xfId="21193" xr:uid="{00000000-0005-0000-0000-0000DF0B0000}"/>
    <cellStyle name="20% - Énfasis2 2 5 2 5 2" xfId="34104" xr:uid="{00000000-0005-0000-0000-0000E00B0000}"/>
    <cellStyle name="20% - Énfasis2 2 5 2 6" xfId="24714" xr:uid="{00000000-0005-0000-0000-0000E10B0000}"/>
    <cellStyle name="20% - Énfasis2 2 5 2 6 2" xfId="37625" xr:uid="{00000000-0005-0000-0000-0000E20B0000}"/>
    <cellStyle name="20% - Énfasis2 2 5 2 7" xfId="28235" xr:uid="{00000000-0005-0000-0000-0000E30B0000}"/>
    <cellStyle name="20% - Énfasis2 2 5 2 8" xfId="15324" xr:uid="{00000000-0005-0000-0000-0000E40B0000}"/>
    <cellStyle name="20% - Énfasis2 2 5 3" xfId="133" xr:uid="{00000000-0005-0000-0000-0000E50B0000}"/>
    <cellStyle name="20% - Énfasis2 2 5 3 2" xfId="18348" xr:uid="{00000000-0005-0000-0000-0000E60B0000}"/>
    <cellStyle name="20% - Énfasis2 2 5 3 2 2" xfId="31259" xr:uid="{00000000-0005-0000-0000-0000E70B0000}"/>
    <cellStyle name="20% - Énfasis2 2 5 3 3" xfId="21869" xr:uid="{00000000-0005-0000-0000-0000E80B0000}"/>
    <cellStyle name="20% - Énfasis2 2 5 3 3 2" xfId="34780" xr:uid="{00000000-0005-0000-0000-0000E90B0000}"/>
    <cellStyle name="20% - Énfasis2 2 5 3 4" xfId="25390" xr:uid="{00000000-0005-0000-0000-0000EA0B0000}"/>
    <cellStyle name="20% - Énfasis2 2 5 3 4 2" xfId="38301" xr:uid="{00000000-0005-0000-0000-0000EB0B0000}"/>
    <cellStyle name="20% - Énfasis2 2 5 3 5" xfId="28911" xr:uid="{00000000-0005-0000-0000-0000EC0B0000}"/>
    <cellStyle name="20% - Énfasis2 2 5 3 6" xfId="16000" xr:uid="{00000000-0005-0000-0000-0000ED0B0000}"/>
    <cellStyle name="20% - Énfasis2 2 5 4" xfId="19521" xr:uid="{00000000-0005-0000-0000-0000EE0B0000}"/>
    <cellStyle name="20% - Énfasis2 2 5 4 2" xfId="23042" xr:uid="{00000000-0005-0000-0000-0000EF0B0000}"/>
    <cellStyle name="20% - Énfasis2 2 5 4 2 2" xfId="35953" xr:uid="{00000000-0005-0000-0000-0000F00B0000}"/>
    <cellStyle name="20% - Énfasis2 2 5 4 3" xfId="26563" xr:uid="{00000000-0005-0000-0000-0000F10B0000}"/>
    <cellStyle name="20% - Énfasis2 2 5 4 3 2" xfId="39474" xr:uid="{00000000-0005-0000-0000-0000F20B0000}"/>
    <cellStyle name="20% - Énfasis2 2 5 4 4" xfId="32432" xr:uid="{00000000-0005-0000-0000-0000F30B0000}"/>
    <cellStyle name="20% - Énfasis2 2 5 5" xfId="17173" xr:uid="{00000000-0005-0000-0000-0000F40B0000}"/>
    <cellStyle name="20% - Énfasis2 2 5 5 2" xfId="30084" xr:uid="{00000000-0005-0000-0000-0000F50B0000}"/>
    <cellStyle name="20% - Énfasis2 2 5 6" xfId="20694" xr:uid="{00000000-0005-0000-0000-0000F60B0000}"/>
    <cellStyle name="20% - Énfasis2 2 5 6 2" xfId="33605" xr:uid="{00000000-0005-0000-0000-0000F70B0000}"/>
    <cellStyle name="20% - Énfasis2 2 5 7" xfId="24215" xr:uid="{00000000-0005-0000-0000-0000F80B0000}"/>
    <cellStyle name="20% - Énfasis2 2 5 7 2" xfId="37126" xr:uid="{00000000-0005-0000-0000-0000F90B0000}"/>
    <cellStyle name="20% - Énfasis2 2 5 8" xfId="27736" xr:uid="{00000000-0005-0000-0000-0000FA0B0000}"/>
    <cellStyle name="20% - Énfasis2 2 5 9" xfId="14825" xr:uid="{00000000-0005-0000-0000-0000FB0B0000}"/>
    <cellStyle name="20% - Énfasis2 2 6" xfId="134" xr:uid="{00000000-0005-0000-0000-0000FC0B0000}"/>
    <cellStyle name="20% - Énfasis2 2 6 2" xfId="16661" xr:uid="{00000000-0005-0000-0000-0000FD0B0000}"/>
    <cellStyle name="20% - Énfasis2 2 6 2 2" xfId="19009" xr:uid="{00000000-0005-0000-0000-0000FE0B0000}"/>
    <cellStyle name="20% - Énfasis2 2 6 2 2 2" xfId="31920" xr:uid="{00000000-0005-0000-0000-0000FF0B0000}"/>
    <cellStyle name="20% - Énfasis2 2 6 2 3" xfId="22530" xr:uid="{00000000-0005-0000-0000-0000000C0000}"/>
    <cellStyle name="20% - Énfasis2 2 6 2 3 2" xfId="35441" xr:uid="{00000000-0005-0000-0000-0000010C0000}"/>
    <cellStyle name="20% - Énfasis2 2 6 2 4" xfId="26051" xr:uid="{00000000-0005-0000-0000-0000020C0000}"/>
    <cellStyle name="20% - Énfasis2 2 6 2 4 2" xfId="38962" xr:uid="{00000000-0005-0000-0000-0000030C0000}"/>
    <cellStyle name="20% - Énfasis2 2 6 2 5" xfId="29572" xr:uid="{00000000-0005-0000-0000-0000040C0000}"/>
    <cellStyle name="20% - Énfasis2 2 6 3" xfId="20182" xr:uid="{00000000-0005-0000-0000-0000050C0000}"/>
    <cellStyle name="20% - Énfasis2 2 6 3 2" xfId="23703" xr:uid="{00000000-0005-0000-0000-0000060C0000}"/>
    <cellStyle name="20% - Énfasis2 2 6 3 2 2" xfId="36614" xr:uid="{00000000-0005-0000-0000-0000070C0000}"/>
    <cellStyle name="20% - Énfasis2 2 6 3 3" xfId="27224" xr:uid="{00000000-0005-0000-0000-0000080C0000}"/>
    <cellStyle name="20% - Énfasis2 2 6 3 3 2" xfId="40135" xr:uid="{00000000-0005-0000-0000-0000090C0000}"/>
    <cellStyle name="20% - Énfasis2 2 6 3 4" xfId="33093" xr:uid="{00000000-0005-0000-0000-00000A0C0000}"/>
    <cellStyle name="20% - Énfasis2 2 6 4" xfId="17834" xr:uid="{00000000-0005-0000-0000-00000B0C0000}"/>
    <cellStyle name="20% - Énfasis2 2 6 4 2" xfId="30745" xr:uid="{00000000-0005-0000-0000-00000C0C0000}"/>
    <cellStyle name="20% - Énfasis2 2 6 5" xfId="21355" xr:uid="{00000000-0005-0000-0000-00000D0C0000}"/>
    <cellStyle name="20% - Énfasis2 2 6 5 2" xfId="34266" xr:uid="{00000000-0005-0000-0000-00000E0C0000}"/>
    <cellStyle name="20% - Énfasis2 2 6 6" xfId="24876" xr:uid="{00000000-0005-0000-0000-00000F0C0000}"/>
    <cellStyle name="20% - Énfasis2 2 6 6 2" xfId="37787" xr:uid="{00000000-0005-0000-0000-0000100C0000}"/>
    <cellStyle name="20% - Énfasis2 2 6 7" xfId="28397" xr:uid="{00000000-0005-0000-0000-0000110C0000}"/>
    <cellStyle name="20% - Énfasis2 2 6 8" xfId="15486" xr:uid="{00000000-0005-0000-0000-0000120C0000}"/>
    <cellStyle name="20% - Énfasis2 2 7" xfId="135" xr:uid="{00000000-0005-0000-0000-0000130C0000}"/>
    <cellStyle name="20% - Énfasis2 2 7 2" xfId="16162" xr:uid="{00000000-0005-0000-0000-0000140C0000}"/>
    <cellStyle name="20% - Énfasis2 2 7 2 2" xfId="18510" xr:uid="{00000000-0005-0000-0000-0000150C0000}"/>
    <cellStyle name="20% - Énfasis2 2 7 2 2 2" xfId="31421" xr:uid="{00000000-0005-0000-0000-0000160C0000}"/>
    <cellStyle name="20% - Énfasis2 2 7 2 3" xfId="22031" xr:uid="{00000000-0005-0000-0000-0000170C0000}"/>
    <cellStyle name="20% - Énfasis2 2 7 2 3 2" xfId="34942" xr:uid="{00000000-0005-0000-0000-0000180C0000}"/>
    <cellStyle name="20% - Énfasis2 2 7 2 4" xfId="25552" xr:uid="{00000000-0005-0000-0000-0000190C0000}"/>
    <cellStyle name="20% - Énfasis2 2 7 2 4 2" xfId="38463" xr:uid="{00000000-0005-0000-0000-00001A0C0000}"/>
    <cellStyle name="20% - Énfasis2 2 7 2 5" xfId="29073" xr:uid="{00000000-0005-0000-0000-00001B0C0000}"/>
    <cellStyle name="20% - Énfasis2 2 7 3" xfId="19683" xr:uid="{00000000-0005-0000-0000-00001C0C0000}"/>
    <cellStyle name="20% - Énfasis2 2 7 3 2" xfId="23204" xr:uid="{00000000-0005-0000-0000-00001D0C0000}"/>
    <cellStyle name="20% - Énfasis2 2 7 3 2 2" xfId="36115" xr:uid="{00000000-0005-0000-0000-00001E0C0000}"/>
    <cellStyle name="20% - Énfasis2 2 7 3 3" xfId="26725" xr:uid="{00000000-0005-0000-0000-00001F0C0000}"/>
    <cellStyle name="20% - Énfasis2 2 7 3 3 2" xfId="39636" xr:uid="{00000000-0005-0000-0000-0000200C0000}"/>
    <cellStyle name="20% - Énfasis2 2 7 3 4" xfId="32594" xr:uid="{00000000-0005-0000-0000-0000210C0000}"/>
    <cellStyle name="20% - Énfasis2 2 7 4" xfId="17335" xr:uid="{00000000-0005-0000-0000-0000220C0000}"/>
    <cellStyle name="20% - Énfasis2 2 7 4 2" xfId="30246" xr:uid="{00000000-0005-0000-0000-0000230C0000}"/>
    <cellStyle name="20% - Énfasis2 2 7 5" xfId="20856" xr:uid="{00000000-0005-0000-0000-0000240C0000}"/>
    <cellStyle name="20% - Énfasis2 2 7 5 2" xfId="33767" xr:uid="{00000000-0005-0000-0000-0000250C0000}"/>
    <cellStyle name="20% - Énfasis2 2 7 6" xfId="24377" xr:uid="{00000000-0005-0000-0000-0000260C0000}"/>
    <cellStyle name="20% - Énfasis2 2 7 6 2" xfId="37288" xr:uid="{00000000-0005-0000-0000-0000270C0000}"/>
    <cellStyle name="20% - Énfasis2 2 7 7" xfId="27898" xr:uid="{00000000-0005-0000-0000-0000280C0000}"/>
    <cellStyle name="20% - Énfasis2 2 7 8" xfId="14987" xr:uid="{00000000-0005-0000-0000-0000290C0000}"/>
    <cellStyle name="20% - Énfasis2 2 8" xfId="4414" xr:uid="{00000000-0005-0000-0000-00002A0C0000}"/>
    <cellStyle name="20% - Énfasis2 2 8 2" xfId="18011" xr:uid="{00000000-0005-0000-0000-00002B0C0000}"/>
    <cellStyle name="20% - Énfasis2 2 8 2 2" xfId="30922" xr:uid="{00000000-0005-0000-0000-00002C0C0000}"/>
    <cellStyle name="20% - Énfasis2 2 8 3" xfId="21532" xr:uid="{00000000-0005-0000-0000-00002D0C0000}"/>
    <cellStyle name="20% - Énfasis2 2 8 3 2" xfId="34443" xr:uid="{00000000-0005-0000-0000-00002E0C0000}"/>
    <cellStyle name="20% - Énfasis2 2 8 4" xfId="25053" xr:uid="{00000000-0005-0000-0000-00002F0C0000}"/>
    <cellStyle name="20% - Énfasis2 2 8 4 2" xfId="37964" xr:uid="{00000000-0005-0000-0000-0000300C0000}"/>
    <cellStyle name="20% - Énfasis2 2 8 5" xfId="28574" xr:uid="{00000000-0005-0000-0000-0000310C0000}"/>
    <cellStyle name="20% - Énfasis2 2 8 6" xfId="15663" xr:uid="{00000000-0005-0000-0000-0000320C0000}"/>
    <cellStyle name="20% - Énfasis2 2 9" xfId="4415" xr:uid="{00000000-0005-0000-0000-0000330C0000}"/>
    <cellStyle name="20% - Énfasis2 2 9 2" xfId="22705" xr:uid="{00000000-0005-0000-0000-0000340C0000}"/>
    <cellStyle name="20% - Énfasis2 2 9 2 2" xfId="35616" xr:uid="{00000000-0005-0000-0000-0000350C0000}"/>
    <cellStyle name="20% - Énfasis2 2 9 3" xfId="26226" xr:uid="{00000000-0005-0000-0000-0000360C0000}"/>
    <cellStyle name="20% - Énfasis2 2 9 3 2" xfId="39137" xr:uid="{00000000-0005-0000-0000-0000370C0000}"/>
    <cellStyle name="20% - Énfasis2 2 9 4" xfId="32095" xr:uid="{00000000-0005-0000-0000-0000380C0000}"/>
    <cellStyle name="20% - Énfasis2 2 9 5" xfId="19184" xr:uid="{00000000-0005-0000-0000-0000390C0000}"/>
    <cellStyle name="20% - Énfasis2 20" xfId="136" xr:uid="{00000000-0005-0000-0000-00003A0C0000}"/>
    <cellStyle name="20% - Énfasis2 20 2" xfId="137" xr:uid="{00000000-0005-0000-0000-00003B0C0000}"/>
    <cellStyle name="20% - Énfasis2 20 3" xfId="138" xr:uid="{00000000-0005-0000-0000-00003C0C0000}"/>
    <cellStyle name="20% - Énfasis2 20 4" xfId="139" xr:uid="{00000000-0005-0000-0000-00003D0C0000}"/>
    <cellStyle name="20% - Énfasis2 20 5" xfId="40294" xr:uid="{00000000-0005-0000-0000-00003E0C0000}"/>
    <cellStyle name="20% - Énfasis2 21" xfId="140" xr:uid="{00000000-0005-0000-0000-00003F0C0000}"/>
    <cellStyle name="20% - Énfasis2 21 2" xfId="141" xr:uid="{00000000-0005-0000-0000-0000400C0000}"/>
    <cellStyle name="20% - Énfasis2 21 3" xfId="142" xr:uid="{00000000-0005-0000-0000-0000410C0000}"/>
    <cellStyle name="20% - Énfasis2 21 4" xfId="143" xr:uid="{00000000-0005-0000-0000-0000420C0000}"/>
    <cellStyle name="20% - Énfasis2 21 5" xfId="40307" xr:uid="{00000000-0005-0000-0000-0000430C0000}"/>
    <cellStyle name="20% - Énfasis2 22" xfId="144" xr:uid="{00000000-0005-0000-0000-0000440C0000}"/>
    <cellStyle name="20% - Énfasis2 22 2" xfId="40320" xr:uid="{00000000-0005-0000-0000-0000450C0000}"/>
    <cellStyle name="20% - Énfasis2 23" xfId="145" xr:uid="{00000000-0005-0000-0000-0000460C0000}"/>
    <cellStyle name="20% - Énfasis2 24" xfId="146" xr:uid="{00000000-0005-0000-0000-0000470C0000}"/>
    <cellStyle name="20% - Énfasis2 24 2" xfId="147" xr:uid="{00000000-0005-0000-0000-0000480C0000}"/>
    <cellStyle name="20% - Énfasis2 24 3" xfId="148" xr:uid="{00000000-0005-0000-0000-0000490C0000}"/>
    <cellStyle name="20% - Énfasis2 25" xfId="149" xr:uid="{00000000-0005-0000-0000-00004A0C0000}"/>
    <cellStyle name="20% - Énfasis2 26" xfId="150" xr:uid="{00000000-0005-0000-0000-00004B0C0000}"/>
    <cellStyle name="20% - Énfasis2 27" xfId="151" xr:uid="{00000000-0005-0000-0000-00004C0C0000}"/>
    <cellStyle name="20% - Énfasis2 28" xfId="14421" xr:uid="{00000000-0005-0000-0000-00004D0C0000}"/>
    <cellStyle name="20% - Énfasis2 29" xfId="14465" xr:uid="{00000000-0005-0000-0000-00004E0C0000}"/>
    <cellStyle name="20% - Énfasis2 3" xfId="152" xr:uid="{00000000-0005-0000-0000-00004F0C0000}"/>
    <cellStyle name="20% - Énfasis2 3 10" xfId="16850" xr:uid="{00000000-0005-0000-0000-0000500C0000}"/>
    <cellStyle name="20% - Énfasis2 3 10 2" xfId="29761" xr:uid="{00000000-0005-0000-0000-0000510C0000}"/>
    <cellStyle name="20% - Énfasis2 3 11" xfId="20371" xr:uid="{00000000-0005-0000-0000-0000520C0000}"/>
    <cellStyle name="20% - Énfasis2 3 11 2" xfId="33282" xr:uid="{00000000-0005-0000-0000-0000530C0000}"/>
    <cellStyle name="20% - Énfasis2 3 12" xfId="23892" xr:uid="{00000000-0005-0000-0000-0000540C0000}"/>
    <cellStyle name="20% - Énfasis2 3 12 2" xfId="36803" xr:uid="{00000000-0005-0000-0000-0000550C0000}"/>
    <cellStyle name="20% - Énfasis2 3 13" xfId="27413" xr:uid="{00000000-0005-0000-0000-0000560C0000}"/>
    <cellStyle name="20% - Énfasis2 3 14" xfId="14497" xr:uid="{00000000-0005-0000-0000-0000570C0000}"/>
    <cellStyle name="20% - Énfasis2 3 2" xfId="153" xr:uid="{00000000-0005-0000-0000-0000580C0000}"/>
    <cellStyle name="20% - Énfasis2 3 2 10" xfId="23948" xr:uid="{00000000-0005-0000-0000-0000590C0000}"/>
    <cellStyle name="20% - Énfasis2 3 2 10 2" xfId="36859" xr:uid="{00000000-0005-0000-0000-00005A0C0000}"/>
    <cellStyle name="20% - Énfasis2 3 2 11" xfId="27469" xr:uid="{00000000-0005-0000-0000-00005B0C0000}"/>
    <cellStyle name="20% - Énfasis2 3 2 12" xfId="14554" xr:uid="{00000000-0005-0000-0000-00005C0C0000}"/>
    <cellStyle name="20% - Énfasis2 3 2 2" xfId="154" xr:uid="{00000000-0005-0000-0000-00005D0C0000}"/>
    <cellStyle name="20% - Énfasis2 3 2 2 2" xfId="15232" xr:uid="{00000000-0005-0000-0000-00005E0C0000}"/>
    <cellStyle name="20% - Énfasis2 3 2 2 2 2" xfId="16407" xr:uid="{00000000-0005-0000-0000-00005F0C0000}"/>
    <cellStyle name="20% - Énfasis2 3 2 2 2 2 2" xfId="18755" xr:uid="{00000000-0005-0000-0000-0000600C0000}"/>
    <cellStyle name="20% - Énfasis2 3 2 2 2 2 2 2" xfId="31666" xr:uid="{00000000-0005-0000-0000-0000610C0000}"/>
    <cellStyle name="20% - Énfasis2 3 2 2 2 2 3" xfId="22276" xr:uid="{00000000-0005-0000-0000-0000620C0000}"/>
    <cellStyle name="20% - Énfasis2 3 2 2 2 2 3 2" xfId="35187" xr:uid="{00000000-0005-0000-0000-0000630C0000}"/>
    <cellStyle name="20% - Énfasis2 3 2 2 2 2 4" xfId="25797" xr:uid="{00000000-0005-0000-0000-0000640C0000}"/>
    <cellStyle name="20% - Énfasis2 3 2 2 2 2 4 2" xfId="38708" xr:uid="{00000000-0005-0000-0000-0000650C0000}"/>
    <cellStyle name="20% - Énfasis2 3 2 2 2 2 5" xfId="29318" xr:uid="{00000000-0005-0000-0000-0000660C0000}"/>
    <cellStyle name="20% - Énfasis2 3 2 2 2 3" xfId="19928" xr:uid="{00000000-0005-0000-0000-0000670C0000}"/>
    <cellStyle name="20% - Énfasis2 3 2 2 2 3 2" xfId="23449" xr:uid="{00000000-0005-0000-0000-0000680C0000}"/>
    <cellStyle name="20% - Énfasis2 3 2 2 2 3 2 2" xfId="36360" xr:uid="{00000000-0005-0000-0000-0000690C0000}"/>
    <cellStyle name="20% - Énfasis2 3 2 2 2 3 3" xfId="26970" xr:uid="{00000000-0005-0000-0000-00006A0C0000}"/>
    <cellStyle name="20% - Énfasis2 3 2 2 2 3 3 2" xfId="39881" xr:uid="{00000000-0005-0000-0000-00006B0C0000}"/>
    <cellStyle name="20% - Énfasis2 3 2 2 2 3 4" xfId="32839" xr:uid="{00000000-0005-0000-0000-00006C0C0000}"/>
    <cellStyle name="20% - Énfasis2 3 2 2 2 4" xfId="17580" xr:uid="{00000000-0005-0000-0000-00006D0C0000}"/>
    <cellStyle name="20% - Énfasis2 3 2 2 2 4 2" xfId="30491" xr:uid="{00000000-0005-0000-0000-00006E0C0000}"/>
    <cellStyle name="20% - Énfasis2 3 2 2 2 5" xfId="21101" xr:uid="{00000000-0005-0000-0000-00006F0C0000}"/>
    <cellStyle name="20% - Énfasis2 3 2 2 2 5 2" xfId="34012" xr:uid="{00000000-0005-0000-0000-0000700C0000}"/>
    <cellStyle name="20% - Énfasis2 3 2 2 2 6" xfId="24622" xr:uid="{00000000-0005-0000-0000-0000710C0000}"/>
    <cellStyle name="20% - Énfasis2 3 2 2 2 6 2" xfId="37533" xr:uid="{00000000-0005-0000-0000-0000720C0000}"/>
    <cellStyle name="20% - Énfasis2 3 2 2 2 7" xfId="28143" xr:uid="{00000000-0005-0000-0000-0000730C0000}"/>
    <cellStyle name="20% - Énfasis2 3 2 2 3" xfId="15908" xr:uid="{00000000-0005-0000-0000-0000740C0000}"/>
    <cellStyle name="20% - Énfasis2 3 2 2 3 2" xfId="18256" xr:uid="{00000000-0005-0000-0000-0000750C0000}"/>
    <cellStyle name="20% - Énfasis2 3 2 2 3 2 2" xfId="31167" xr:uid="{00000000-0005-0000-0000-0000760C0000}"/>
    <cellStyle name="20% - Énfasis2 3 2 2 3 3" xfId="21777" xr:uid="{00000000-0005-0000-0000-0000770C0000}"/>
    <cellStyle name="20% - Énfasis2 3 2 2 3 3 2" xfId="34688" xr:uid="{00000000-0005-0000-0000-0000780C0000}"/>
    <cellStyle name="20% - Énfasis2 3 2 2 3 4" xfId="25298" xr:uid="{00000000-0005-0000-0000-0000790C0000}"/>
    <cellStyle name="20% - Énfasis2 3 2 2 3 4 2" xfId="38209" xr:uid="{00000000-0005-0000-0000-00007A0C0000}"/>
    <cellStyle name="20% - Énfasis2 3 2 2 3 5" xfId="28819" xr:uid="{00000000-0005-0000-0000-00007B0C0000}"/>
    <cellStyle name="20% - Énfasis2 3 2 2 4" xfId="19429" xr:uid="{00000000-0005-0000-0000-00007C0C0000}"/>
    <cellStyle name="20% - Énfasis2 3 2 2 4 2" xfId="22950" xr:uid="{00000000-0005-0000-0000-00007D0C0000}"/>
    <cellStyle name="20% - Énfasis2 3 2 2 4 2 2" xfId="35861" xr:uid="{00000000-0005-0000-0000-00007E0C0000}"/>
    <cellStyle name="20% - Énfasis2 3 2 2 4 3" xfId="26471" xr:uid="{00000000-0005-0000-0000-00007F0C0000}"/>
    <cellStyle name="20% - Énfasis2 3 2 2 4 3 2" xfId="39382" xr:uid="{00000000-0005-0000-0000-0000800C0000}"/>
    <cellStyle name="20% - Énfasis2 3 2 2 4 4" xfId="32340" xr:uid="{00000000-0005-0000-0000-0000810C0000}"/>
    <cellStyle name="20% - Énfasis2 3 2 2 5" xfId="17081" xr:uid="{00000000-0005-0000-0000-0000820C0000}"/>
    <cellStyle name="20% - Énfasis2 3 2 2 5 2" xfId="29992" xr:uid="{00000000-0005-0000-0000-0000830C0000}"/>
    <cellStyle name="20% - Énfasis2 3 2 2 6" xfId="20602" xr:uid="{00000000-0005-0000-0000-0000840C0000}"/>
    <cellStyle name="20% - Énfasis2 3 2 2 6 2" xfId="33513" xr:uid="{00000000-0005-0000-0000-0000850C0000}"/>
    <cellStyle name="20% - Énfasis2 3 2 2 7" xfId="24123" xr:uid="{00000000-0005-0000-0000-0000860C0000}"/>
    <cellStyle name="20% - Énfasis2 3 2 2 7 2" xfId="37034" xr:uid="{00000000-0005-0000-0000-0000870C0000}"/>
    <cellStyle name="20% - Énfasis2 3 2 2 8" xfId="27644" xr:uid="{00000000-0005-0000-0000-0000880C0000}"/>
    <cellStyle name="20% - Énfasis2 3 2 2 9" xfId="14732" xr:uid="{00000000-0005-0000-0000-0000890C0000}"/>
    <cellStyle name="20% - Énfasis2 3 2 3" xfId="14895" xr:uid="{00000000-0005-0000-0000-00008A0C0000}"/>
    <cellStyle name="20% - Énfasis2 3 2 3 2" xfId="15394" xr:uid="{00000000-0005-0000-0000-00008B0C0000}"/>
    <cellStyle name="20% - Énfasis2 3 2 3 2 2" xfId="16569" xr:uid="{00000000-0005-0000-0000-00008C0C0000}"/>
    <cellStyle name="20% - Énfasis2 3 2 3 2 2 2" xfId="18917" xr:uid="{00000000-0005-0000-0000-00008D0C0000}"/>
    <cellStyle name="20% - Énfasis2 3 2 3 2 2 2 2" xfId="31828" xr:uid="{00000000-0005-0000-0000-00008E0C0000}"/>
    <cellStyle name="20% - Énfasis2 3 2 3 2 2 3" xfId="22438" xr:uid="{00000000-0005-0000-0000-00008F0C0000}"/>
    <cellStyle name="20% - Énfasis2 3 2 3 2 2 3 2" xfId="35349" xr:uid="{00000000-0005-0000-0000-0000900C0000}"/>
    <cellStyle name="20% - Énfasis2 3 2 3 2 2 4" xfId="25959" xr:uid="{00000000-0005-0000-0000-0000910C0000}"/>
    <cellStyle name="20% - Énfasis2 3 2 3 2 2 4 2" xfId="38870" xr:uid="{00000000-0005-0000-0000-0000920C0000}"/>
    <cellStyle name="20% - Énfasis2 3 2 3 2 2 5" xfId="29480" xr:uid="{00000000-0005-0000-0000-0000930C0000}"/>
    <cellStyle name="20% - Énfasis2 3 2 3 2 3" xfId="20090" xr:uid="{00000000-0005-0000-0000-0000940C0000}"/>
    <cellStyle name="20% - Énfasis2 3 2 3 2 3 2" xfId="23611" xr:uid="{00000000-0005-0000-0000-0000950C0000}"/>
    <cellStyle name="20% - Énfasis2 3 2 3 2 3 2 2" xfId="36522" xr:uid="{00000000-0005-0000-0000-0000960C0000}"/>
    <cellStyle name="20% - Énfasis2 3 2 3 2 3 3" xfId="27132" xr:uid="{00000000-0005-0000-0000-0000970C0000}"/>
    <cellStyle name="20% - Énfasis2 3 2 3 2 3 3 2" xfId="40043" xr:uid="{00000000-0005-0000-0000-0000980C0000}"/>
    <cellStyle name="20% - Énfasis2 3 2 3 2 3 4" xfId="33001" xr:uid="{00000000-0005-0000-0000-0000990C0000}"/>
    <cellStyle name="20% - Énfasis2 3 2 3 2 4" xfId="17742" xr:uid="{00000000-0005-0000-0000-00009A0C0000}"/>
    <cellStyle name="20% - Énfasis2 3 2 3 2 4 2" xfId="30653" xr:uid="{00000000-0005-0000-0000-00009B0C0000}"/>
    <cellStyle name="20% - Énfasis2 3 2 3 2 5" xfId="21263" xr:uid="{00000000-0005-0000-0000-00009C0C0000}"/>
    <cellStyle name="20% - Énfasis2 3 2 3 2 5 2" xfId="34174" xr:uid="{00000000-0005-0000-0000-00009D0C0000}"/>
    <cellStyle name="20% - Énfasis2 3 2 3 2 6" xfId="24784" xr:uid="{00000000-0005-0000-0000-00009E0C0000}"/>
    <cellStyle name="20% - Énfasis2 3 2 3 2 6 2" xfId="37695" xr:uid="{00000000-0005-0000-0000-00009F0C0000}"/>
    <cellStyle name="20% - Énfasis2 3 2 3 2 7" xfId="28305" xr:uid="{00000000-0005-0000-0000-0000A00C0000}"/>
    <cellStyle name="20% - Énfasis2 3 2 3 3" xfId="16070" xr:uid="{00000000-0005-0000-0000-0000A10C0000}"/>
    <cellStyle name="20% - Énfasis2 3 2 3 3 2" xfId="18418" xr:uid="{00000000-0005-0000-0000-0000A20C0000}"/>
    <cellStyle name="20% - Énfasis2 3 2 3 3 2 2" xfId="31329" xr:uid="{00000000-0005-0000-0000-0000A30C0000}"/>
    <cellStyle name="20% - Énfasis2 3 2 3 3 3" xfId="21939" xr:uid="{00000000-0005-0000-0000-0000A40C0000}"/>
    <cellStyle name="20% - Énfasis2 3 2 3 3 3 2" xfId="34850" xr:uid="{00000000-0005-0000-0000-0000A50C0000}"/>
    <cellStyle name="20% - Énfasis2 3 2 3 3 4" xfId="25460" xr:uid="{00000000-0005-0000-0000-0000A60C0000}"/>
    <cellStyle name="20% - Énfasis2 3 2 3 3 4 2" xfId="38371" xr:uid="{00000000-0005-0000-0000-0000A70C0000}"/>
    <cellStyle name="20% - Énfasis2 3 2 3 3 5" xfId="28981" xr:uid="{00000000-0005-0000-0000-0000A80C0000}"/>
    <cellStyle name="20% - Énfasis2 3 2 3 4" xfId="19591" xr:uid="{00000000-0005-0000-0000-0000A90C0000}"/>
    <cellStyle name="20% - Énfasis2 3 2 3 4 2" xfId="23112" xr:uid="{00000000-0005-0000-0000-0000AA0C0000}"/>
    <cellStyle name="20% - Énfasis2 3 2 3 4 2 2" xfId="36023" xr:uid="{00000000-0005-0000-0000-0000AB0C0000}"/>
    <cellStyle name="20% - Énfasis2 3 2 3 4 3" xfId="26633" xr:uid="{00000000-0005-0000-0000-0000AC0C0000}"/>
    <cellStyle name="20% - Énfasis2 3 2 3 4 3 2" xfId="39544" xr:uid="{00000000-0005-0000-0000-0000AD0C0000}"/>
    <cellStyle name="20% - Énfasis2 3 2 3 4 4" xfId="32502" xr:uid="{00000000-0005-0000-0000-0000AE0C0000}"/>
    <cellStyle name="20% - Énfasis2 3 2 3 5" xfId="17243" xr:uid="{00000000-0005-0000-0000-0000AF0C0000}"/>
    <cellStyle name="20% - Énfasis2 3 2 3 5 2" xfId="30154" xr:uid="{00000000-0005-0000-0000-0000B00C0000}"/>
    <cellStyle name="20% - Énfasis2 3 2 3 6" xfId="20764" xr:uid="{00000000-0005-0000-0000-0000B10C0000}"/>
    <cellStyle name="20% - Énfasis2 3 2 3 6 2" xfId="33675" xr:uid="{00000000-0005-0000-0000-0000B20C0000}"/>
    <cellStyle name="20% - Énfasis2 3 2 3 7" xfId="24285" xr:uid="{00000000-0005-0000-0000-0000B30C0000}"/>
    <cellStyle name="20% - Énfasis2 3 2 3 7 2" xfId="37196" xr:uid="{00000000-0005-0000-0000-0000B40C0000}"/>
    <cellStyle name="20% - Énfasis2 3 2 3 8" xfId="27806" xr:uid="{00000000-0005-0000-0000-0000B50C0000}"/>
    <cellStyle name="20% - Énfasis2 3 2 4" xfId="15556" xr:uid="{00000000-0005-0000-0000-0000B60C0000}"/>
    <cellStyle name="20% - Énfasis2 3 2 4 2" xfId="16731" xr:uid="{00000000-0005-0000-0000-0000B70C0000}"/>
    <cellStyle name="20% - Énfasis2 3 2 4 2 2" xfId="19079" xr:uid="{00000000-0005-0000-0000-0000B80C0000}"/>
    <cellStyle name="20% - Énfasis2 3 2 4 2 2 2" xfId="31990" xr:uid="{00000000-0005-0000-0000-0000B90C0000}"/>
    <cellStyle name="20% - Énfasis2 3 2 4 2 3" xfId="22600" xr:uid="{00000000-0005-0000-0000-0000BA0C0000}"/>
    <cellStyle name="20% - Énfasis2 3 2 4 2 3 2" xfId="35511" xr:uid="{00000000-0005-0000-0000-0000BB0C0000}"/>
    <cellStyle name="20% - Énfasis2 3 2 4 2 4" xfId="26121" xr:uid="{00000000-0005-0000-0000-0000BC0C0000}"/>
    <cellStyle name="20% - Énfasis2 3 2 4 2 4 2" xfId="39032" xr:uid="{00000000-0005-0000-0000-0000BD0C0000}"/>
    <cellStyle name="20% - Énfasis2 3 2 4 2 5" xfId="29642" xr:uid="{00000000-0005-0000-0000-0000BE0C0000}"/>
    <cellStyle name="20% - Énfasis2 3 2 4 3" xfId="20252" xr:uid="{00000000-0005-0000-0000-0000BF0C0000}"/>
    <cellStyle name="20% - Énfasis2 3 2 4 3 2" xfId="23773" xr:uid="{00000000-0005-0000-0000-0000C00C0000}"/>
    <cellStyle name="20% - Énfasis2 3 2 4 3 2 2" xfId="36684" xr:uid="{00000000-0005-0000-0000-0000C10C0000}"/>
    <cellStyle name="20% - Énfasis2 3 2 4 3 3" xfId="27294" xr:uid="{00000000-0005-0000-0000-0000C20C0000}"/>
    <cellStyle name="20% - Énfasis2 3 2 4 3 3 2" xfId="40205" xr:uid="{00000000-0005-0000-0000-0000C30C0000}"/>
    <cellStyle name="20% - Énfasis2 3 2 4 3 4" xfId="33163" xr:uid="{00000000-0005-0000-0000-0000C40C0000}"/>
    <cellStyle name="20% - Énfasis2 3 2 4 4" xfId="17904" xr:uid="{00000000-0005-0000-0000-0000C50C0000}"/>
    <cellStyle name="20% - Énfasis2 3 2 4 4 2" xfId="30815" xr:uid="{00000000-0005-0000-0000-0000C60C0000}"/>
    <cellStyle name="20% - Énfasis2 3 2 4 5" xfId="21425" xr:uid="{00000000-0005-0000-0000-0000C70C0000}"/>
    <cellStyle name="20% - Énfasis2 3 2 4 5 2" xfId="34336" xr:uid="{00000000-0005-0000-0000-0000C80C0000}"/>
    <cellStyle name="20% - Énfasis2 3 2 4 6" xfId="24946" xr:uid="{00000000-0005-0000-0000-0000C90C0000}"/>
    <cellStyle name="20% - Énfasis2 3 2 4 6 2" xfId="37857" xr:uid="{00000000-0005-0000-0000-0000CA0C0000}"/>
    <cellStyle name="20% - Énfasis2 3 2 4 7" xfId="28467" xr:uid="{00000000-0005-0000-0000-0000CB0C0000}"/>
    <cellStyle name="20% - Énfasis2 3 2 5" xfId="15057" xr:uid="{00000000-0005-0000-0000-0000CC0C0000}"/>
    <cellStyle name="20% - Énfasis2 3 2 5 2" xfId="16232" xr:uid="{00000000-0005-0000-0000-0000CD0C0000}"/>
    <cellStyle name="20% - Énfasis2 3 2 5 2 2" xfId="18580" xr:uid="{00000000-0005-0000-0000-0000CE0C0000}"/>
    <cellStyle name="20% - Énfasis2 3 2 5 2 2 2" xfId="31491" xr:uid="{00000000-0005-0000-0000-0000CF0C0000}"/>
    <cellStyle name="20% - Énfasis2 3 2 5 2 3" xfId="22101" xr:uid="{00000000-0005-0000-0000-0000D00C0000}"/>
    <cellStyle name="20% - Énfasis2 3 2 5 2 3 2" xfId="35012" xr:uid="{00000000-0005-0000-0000-0000D10C0000}"/>
    <cellStyle name="20% - Énfasis2 3 2 5 2 4" xfId="25622" xr:uid="{00000000-0005-0000-0000-0000D20C0000}"/>
    <cellStyle name="20% - Énfasis2 3 2 5 2 4 2" xfId="38533" xr:uid="{00000000-0005-0000-0000-0000D30C0000}"/>
    <cellStyle name="20% - Énfasis2 3 2 5 2 5" xfId="29143" xr:uid="{00000000-0005-0000-0000-0000D40C0000}"/>
    <cellStyle name="20% - Énfasis2 3 2 5 3" xfId="19753" xr:uid="{00000000-0005-0000-0000-0000D50C0000}"/>
    <cellStyle name="20% - Énfasis2 3 2 5 3 2" xfId="23274" xr:uid="{00000000-0005-0000-0000-0000D60C0000}"/>
    <cellStyle name="20% - Énfasis2 3 2 5 3 2 2" xfId="36185" xr:uid="{00000000-0005-0000-0000-0000D70C0000}"/>
    <cellStyle name="20% - Énfasis2 3 2 5 3 3" xfId="26795" xr:uid="{00000000-0005-0000-0000-0000D80C0000}"/>
    <cellStyle name="20% - Énfasis2 3 2 5 3 3 2" xfId="39706" xr:uid="{00000000-0005-0000-0000-0000D90C0000}"/>
    <cellStyle name="20% - Énfasis2 3 2 5 3 4" xfId="32664" xr:uid="{00000000-0005-0000-0000-0000DA0C0000}"/>
    <cellStyle name="20% - Énfasis2 3 2 5 4" xfId="17405" xr:uid="{00000000-0005-0000-0000-0000DB0C0000}"/>
    <cellStyle name="20% - Énfasis2 3 2 5 4 2" xfId="30316" xr:uid="{00000000-0005-0000-0000-0000DC0C0000}"/>
    <cellStyle name="20% - Énfasis2 3 2 5 5" xfId="20926" xr:uid="{00000000-0005-0000-0000-0000DD0C0000}"/>
    <cellStyle name="20% - Énfasis2 3 2 5 5 2" xfId="33837" xr:uid="{00000000-0005-0000-0000-0000DE0C0000}"/>
    <cellStyle name="20% - Énfasis2 3 2 5 6" xfId="24447" xr:uid="{00000000-0005-0000-0000-0000DF0C0000}"/>
    <cellStyle name="20% - Énfasis2 3 2 5 6 2" xfId="37358" xr:uid="{00000000-0005-0000-0000-0000E00C0000}"/>
    <cellStyle name="20% - Énfasis2 3 2 5 7" xfId="27968" xr:uid="{00000000-0005-0000-0000-0000E10C0000}"/>
    <cellStyle name="20% - Énfasis2 3 2 6" xfId="15733" xr:uid="{00000000-0005-0000-0000-0000E20C0000}"/>
    <cellStyle name="20% - Énfasis2 3 2 6 2" xfId="18081" xr:uid="{00000000-0005-0000-0000-0000E30C0000}"/>
    <cellStyle name="20% - Énfasis2 3 2 6 2 2" xfId="30992" xr:uid="{00000000-0005-0000-0000-0000E40C0000}"/>
    <cellStyle name="20% - Énfasis2 3 2 6 3" xfId="21602" xr:uid="{00000000-0005-0000-0000-0000E50C0000}"/>
    <cellStyle name="20% - Énfasis2 3 2 6 3 2" xfId="34513" xr:uid="{00000000-0005-0000-0000-0000E60C0000}"/>
    <cellStyle name="20% - Énfasis2 3 2 6 4" xfId="25123" xr:uid="{00000000-0005-0000-0000-0000E70C0000}"/>
    <cellStyle name="20% - Énfasis2 3 2 6 4 2" xfId="38034" xr:uid="{00000000-0005-0000-0000-0000E80C0000}"/>
    <cellStyle name="20% - Énfasis2 3 2 6 5" xfId="28644" xr:uid="{00000000-0005-0000-0000-0000E90C0000}"/>
    <cellStyle name="20% - Énfasis2 3 2 7" xfId="19254" xr:uid="{00000000-0005-0000-0000-0000EA0C0000}"/>
    <cellStyle name="20% - Énfasis2 3 2 7 2" xfId="22775" xr:uid="{00000000-0005-0000-0000-0000EB0C0000}"/>
    <cellStyle name="20% - Énfasis2 3 2 7 2 2" xfId="35686" xr:uid="{00000000-0005-0000-0000-0000EC0C0000}"/>
    <cellStyle name="20% - Énfasis2 3 2 7 3" xfId="26296" xr:uid="{00000000-0005-0000-0000-0000ED0C0000}"/>
    <cellStyle name="20% - Énfasis2 3 2 7 3 2" xfId="39207" xr:uid="{00000000-0005-0000-0000-0000EE0C0000}"/>
    <cellStyle name="20% - Énfasis2 3 2 7 4" xfId="32165" xr:uid="{00000000-0005-0000-0000-0000EF0C0000}"/>
    <cellStyle name="20% - Énfasis2 3 2 8" xfId="16906" xr:uid="{00000000-0005-0000-0000-0000F00C0000}"/>
    <cellStyle name="20% - Énfasis2 3 2 8 2" xfId="29817" xr:uid="{00000000-0005-0000-0000-0000F10C0000}"/>
    <cellStyle name="20% - Énfasis2 3 2 9" xfId="20427" xr:uid="{00000000-0005-0000-0000-0000F20C0000}"/>
    <cellStyle name="20% - Énfasis2 3 2 9 2" xfId="33338" xr:uid="{00000000-0005-0000-0000-0000F30C0000}"/>
    <cellStyle name="20% - Énfasis2 3 3" xfId="4416" xr:uid="{00000000-0005-0000-0000-0000F40C0000}"/>
    <cellStyle name="20% - Énfasis2 3 3 10" xfId="24009" xr:uid="{00000000-0005-0000-0000-0000F50C0000}"/>
    <cellStyle name="20% - Énfasis2 3 3 10 2" xfId="36920" xr:uid="{00000000-0005-0000-0000-0000F60C0000}"/>
    <cellStyle name="20% - Énfasis2 3 3 11" xfId="27530" xr:uid="{00000000-0005-0000-0000-0000F70C0000}"/>
    <cellStyle name="20% - Énfasis2 3 3 12" xfId="14615" xr:uid="{00000000-0005-0000-0000-0000F80C0000}"/>
    <cellStyle name="20% - Énfasis2 3 3 2" xfId="14793" xr:uid="{00000000-0005-0000-0000-0000F90C0000}"/>
    <cellStyle name="20% - Énfasis2 3 3 2 2" xfId="15293" xr:uid="{00000000-0005-0000-0000-0000FA0C0000}"/>
    <cellStyle name="20% - Énfasis2 3 3 2 2 2" xfId="16468" xr:uid="{00000000-0005-0000-0000-0000FB0C0000}"/>
    <cellStyle name="20% - Énfasis2 3 3 2 2 2 2" xfId="18816" xr:uid="{00000000-0005-0000-0000-0000FC0C0000}"/>
    <cellStyle name="20% - Énfasis2 3 3 2 2 2 2 2" xfId="31727" xr:uid="{00000000-0005-0000-0000-0000FD0C0000}"/>
    <cellStyle name="20% - Énfasis2 3 3 2 2 2 3" xfId="22337" xr:uid="{00000000-0005-0000-0000-0000FE0C0000}"/>
    <cellStyle name="20% - Énfasis2 3 3 2 2 2 3 2" xfId="35248" xr:uid="{00000000-0005-0000-0000-0000FF0C0000}"/>
    <cellStyle name="20% - Énfasis2 3 3 2 2 2 4" xfId="25858" xr:uid="{00000000-0005-0000-0000-0000000D0000}"/>
    <cellStyle name="20% - Énfasis2 3 3 2 2 2 4 2" xfId="38769" xr:uid="{00000000-0005-0000-0000-0000010D0000}"/>
    <cellStyle name="20% - Énfasis2 3 3 2 2 2 5" xfId="29379" xr:uid="{00000000-0005-0000-0000-0000020D0000}"/>
    <cellStyle name="20% - Énfasis2 3 3 2 2 3" xfId="19989" xr:uid="{00000000-0005-0000-0000-0000030D0000}"/>
    <cellStyle name="20% - Énfasis2 3 3 2 2 3 2" xfId="23510" xr:uid="{00000000-0005-0000-0000-0000040D0000}"/>
    <cellStyle name="20% - Énfasis2 3 3 2 2 3 2 2" xfId="36421" xr:uid="{00000000-0005-0000-0000-0000050D0000}"/>
    <cellStyle name="20% - Énfasis2 3 3 2 2 3 3" xfId="27031" xr:uid="{00000000-0005-0000-0000-0000060D0000}"/>
    <cellStyle name="20% - Énfasis2 3 3 2 2 3 3 2" xfId="39942" xr:uid="{00000000-0005-0000-0000-0000070D0000}"/>
    <cellStyle name="20% - Énfasis2 3 3 2 2 3 4" xfId="32900" xr:uid="{00000000-0005-0000-0000-0000080D0000}"/>
    <cellStyle name="20% - Énfasis2 3 3 2 2 4" xfId="17641" xr:uid="{00000000-0005-0000-0000-0000090D0000}"/>
    <cellStyle name="20% - Énfasis2 3 3 2 2 4 2" xfId="30552" xr:uid="{00000000-0005-0000-0000-00000A0D0000}"/>
    <cellStyle name="20% - Énfasis2 3 3 2 2 5" xfId="21162" xr:uid="{00000000-0005-0000-0000-00000B0D0000}"/>
    <cellStyle name="20% - Énfasis2 3 3 2 2 5 2" xfId="34073" xr:uid="{00000000-0005-0000-0000-00000C0D0000}"/>
    <cellStyle name="20% - Énfasis2 3 3 2 2 6" xfId="24683" xr:uid="{00000000-0005-0000-0000-00000D0D0000}"/>
    <cellStyle name="20% - Énfasis2 3 3 2 2 6 2" xfId="37594" xr:uid="{00000000-0005-0000-0000-00000E0D0000}"/>
    <cellStyle name="20% - Énfasis2 3 3 2 2 7" xfId="28204" xr:uid="{00000000-0005-0000-0000-00000F0D0000}"/>
    <cellStyle name="20% - Énfasis2 3 3 2 3" xfId="15969" xr:uid="{00000000-0005-0000-0000-0000100D0000}"/>
    <cellStyle name="20% - Énfasis2 3 3 2 3 2" xfId="18317" xr:uid="{00000000-0005-0000-0000-0000110D0000}"/>
    <cellStyle name="20% - Énfasis2 3 3 2 3 2 2" xfId="31228" xr:uid="{00000000-0005-0000-0000-0000120D0000}"/>
    <cellStyle name="20% - Énfasis2 3 3 2 3 3" xfId="21838" xr:uid="{00000000-0005-0000-0000-0000130D0000}"/>
    <cellStyle name="20% - Énfasis2 3 3 2 3 3 2" xfId="34749" xr:uid="{00000000-0005-0000-0000-0000140D0000}"/>
    <cellStyle name="20% - Énfasis2 3 3 2 3 4" xfId="25359" xr:uid="{00000000-0005-0000-0000-0000150D0000}"/>
    <cellStyle name="20% - Énfasis2 3 3 2 3 4 2" xfId="38270" xr:uid="{00000000-0005-0000-0000-0000160D0000}"/>
    <cellStyle name="20% - Énfasis2 3 3 2 3 5" xfId="28880" xr:uid="{00000000-0005-0000-0000-0000170D0000}"/>
    <cellStyle name="20% - Énfasis2 3 3 2 4" xfId="19490" xr:uid="{00000000-0005-0000-0000-0000180D0000}"/>
    <cellStyle name="20% - Énfasis2 3 3 2 4 2" xfId="23011" xr:uid="{00000000-0005-0000-0000-0000190D0000}"/>
    <cellStyle name="20% - Énfasis2 3 3 2 4 2 2" xfId="35922" xr:uid="{00000000-0005-0000-0000-00001A0D0000}"/>
    <cellStyle name="20% - Énfasis2 3 3 2 4 3" xfId="26532" xr:uid="{00000000-0005-0000-0000-00001B0D0000}"/>
    <cellStyle name="20% - Énfasis2 3 3 2 4 3 2" xfId="39443" xr:uid="{00000000-0005-0000-0000-00001C0D0000}"/>
    <cellStyle name="20% - Énfasis2 3 3 2 4 4" xfId="32401" xr:uid="{00000000-0005-0000-0000-00001D0D0000}"/>
    <cellStyle name="20% - Énfasis2 3 3 2 5" xfId="17142" xr:uid="{00000000-0005-0000-0000-00001E0D0000}"/>
    <cellStyle name="20% - Énfasis2 3 3 2 5 2" xfId="30053" xr:uid="{00000000-0005-0000-0000-00001F0D0000}"/>
    <cellStyle name="20% - Énfasis2 3 3 2 6" xfId="20663" xr:uid="{00000000-0005-0000-0000-0000200D0000}"/>
    <cellStyle name="20% - Énfasis2 3 3 2 6 2" xfId="33574" xr:uid="{00000000-0005-0000-0000-0000210D0000}"/>
    <cellStyle name="20% - Énfasis2 3 3 2 7" xfId="24184" xr:uid="{00000000-0005-0000-0000-0000220D0000}"/>
    <cellStyle name="20% - Énfasis2 3 3 2 7 2" xfId="37095" xr:uid="{00000000-0005-0000-0000-0000230D0000}"/>
    <cellStyle name="20% - Énfasis2 3 3 2 8" xfId="27705" xr:uid="{00000000-0005-0000-0000-0000240D0000}"/>
    <cellStyle name="20% - Énfasis2 3 3 3" xfId="14956" xr:uid="{00000000-0005-0000-0000-0000250D0000}"/>
    <cellStyle name="20% - Énfasis2 3 3 3 2" xfId="15455" xr:uid="{00000000-0005-0000-0000-0000260D0000}"/>
    <cellStyle name="20% - Énfasis2 3 3 3 2 2" xfId="16630" xr:uid="{00000000-0005-0000-0000-0000270D0000}"/>
    <cellStyle name="20% - Énfasis2 3 3 3 2 2 2" xfId="18978" xr:uid="{00000000-0005-0000-0000-0000280D0000}"/>
    <cellStyle name="20% - Énfasis2 3 3 3 2 2 2 2" xfId="31889" xr:uid="{00000000-0005-0000-0000-0000290D0000}"/>
    <cellStyle name="20% - Énfasis2 3 3 3 2 2 3" xfId="22499" xr:uid="{00000000-0005-0000-0000-00002A0D0000}"/>
    <cellStyle name="20% - Énfasis2 3 3 3 2 2 3 2" xfId="35410" xr:uid="{00000000-0005-0000-0000-00002B0D0000}"/>
    <cellStyle name="20% - Énfasis2 3 3 3 2 2 4" xfId="26020" xr:uid="{00000000-0005-0000-0000-00002C0D0000}"/>
    <cellStyle name="20% - Énfasis2 3 3 3 2 2 4 2" xfId="38931" xr:uid="{00000000-0005-0000-0000-00002D0D0000}"/>
    <cellStyle name="20% - Énfasis2 3 3 3 2 2 5" xfId="29541" xr:uid="{00000000-0005-0000-0000-00002E0D0000}"/>
    <cellStyle name="20% - Énfasis2 3 3 3 2 3" xfId="20151" xr:uid="{00000000-0005-0000-0000-00002F0D0000}"/>
    <cellStyle name="20% - Énfasis2 3 3 3 2 3 2" xfId="23672" xr:uid="{00000000-0005-0000-0000-0000300D0000}"/>
    <cellStyle name="20% - Énfasis2 3 3 3 2 3 2 2" xfId="36583" xr:uid="{00000000-0005-0000-0000-0000310D0000}"/>
    <cellStyle name="20% - Énfasis2 3 3 3 2 3 3" xfId="27193" xr:uid="{00000000-0005-0000-0000-0000320D0000}"/>
    <cellStyle name="20% - Énfasis2 3 3 3 2 3 3 2" xfId="40104" xr:uid="{00000000-0005-0000-0000-0000330D0000}"/>
    <cellStyle name="20% - Énfasis2 3 3 3 2 3 4" xfId="33062" xr:uid="{00000000-0005-0000-0000-0000340D0000}"/>
    <cellStyle name="20% - Énfasis2 3 3 3 2 4" xfId="17803" xr:uid="{00000000-0005-0000-0000-0000350D0000}"/>
    <cellStyle name="20% - Énfasis2 3 3 3 2 4 2" xfId="30714" xr:uid="{00000000-0005-0000-0000-0000360D0000}"/>
    <cellStyle name="20% - Énfasis2 3 3 3 2 5" xfId="21324" xr:uid="{00000000-0005-0000-0000-0000370D0000}"/>
    <cellStyle name="20% - Énfasis2 3 3 3 2 5 2" xfId="34235" xr:uid="{00000000-0005-0000-0000-0000380D0000}"/>
    <cellStyle name="20% - Énfasis2 3 3 3 2 6" xfId="24845" xr:uid="{00000000-0005-0000-0000-0000390D0000}"/>
    <cellStyle name="20% - Énfasis2 3 3 3 2 6 2" xfId="37756" xr:uid="{00000000-0005-0000-0000-00003A0D0000}"/>
    <cellStyle name="20% - Énfasis2 3 3 3 2 7" xfId="28366" xr:uid="{00000000-0005-0000-0000-00003B0D0000}"/>
    <cellStyle name="20% - Énfasis2 3 3 3 3" xfId="16131" xr:uid="{00000000-0005-0000-0000-00003C0D0000}"/>
    <cellStyle name="20% - Énfasis2 3 3 3 3 2" xfId="18479" xr:uid="{00000000-0005-0000-0000-00003D0D0000}"/>
    <cellStyle name="20% - Énfasis2 3 3 3 3 2 2" xfId="31390" xr:uid="{00000000-0005-0000-0000-00003E0D0000}"/>
    <cellStyle name="20% - Énfasis2 3 3 3 3 3" xfId="22000" xr:uid="{00000000-0005-0000-0000-00003F0D0000}"/>
    <cellStyle name="20% - Énfasis2 3 3 3 3 3 2" xfId="34911" xr:uid="{00000000-0005-0000-0000-0000400D0000}"/>
    <cellStyle name="20% - Énfasis2 3 3 3 3 4" xfId="25521" xr:uid="{00000000-0005-0000-0000-0000410D0000}"/>
    <cellStyle name="20% - Énfasis2 3 3 3 3 4 2" xfId="38432" xr:uid="{00000000-0005-0000-0000-0000420D0000}"/>
    <cellStyle name="20% - Énfasis2 3 3 3 3 5" xfId="29042" xr:uid="{00000000-0005-0000-0000-0000430D0000}"/>
    <cellStyle name="20% - Énfasis2 3 3 3 4" xfId="19652" xr:uid="{00000000-0005-0000-0000-0000440D0000}"/>
    <cellStyle name="20% - Énfasis2 3 3 3 4 2" xfId="23173" xr:uid="{00000000-0005-0000-0000-0000450D0000}"/>
    <cellStyle name="20% - Énfasis2 3 3 3 4 2 2" xfId="36084" xr:uid="{00000000-0005-0000-0000-0000460D0000}"/>
    <cellStyle name="20% - Énfasis2 3 3 3 4 3" xfId="26694" xr:uid="{00000000-0005-0000-0000-0000470D0000}"/>
    <cellStyle name="20% - Énfasis2 3 3 3 4 3 2" xfId="39605" xr:uid="{00000000-0005-0000-0000-0000480D0000}"/>
    <cellStyle name="20% - Énfasis2 3 3 3 4 4" xfId="32563" xr:uid="{00000000-0005-0000-0000-0000490D0000}"/>
    <cellStyle name="20% - Énfasis2 3 3 3 5" xfId="17304" xr:uid="{00000000-0005-0000-0000-00004A0D0000}"/>
    <cellStyle name="20% - Énfasis2 3 3 3 5 2" xfId="30215" xr:uid="{00000000-0005-0000-0000-00004B0D0000}"/>
    <cellStyle name="20% - Énfasis2 3 3 3 6" xfId="20825" xr:uid="{00000000-0005-0000-0000-00004C0D0000}"/>
    <cellStyle name="20% - Énfasis2 3 3 3 6 2" xfId="33736" xr:uid="{00000000-0005-0000-0000-00004D0D0000}"/>
    <cellStyle name="20% - Énfasis2 3 3 3 7" xfId="24346" xr:uid="{00000000-0005-0000-0000-00004E0D0000}"/>
    <cellStyle name="20% - Énfasis2 3 3 3 7 2" xfId="37257" xr:uid="{00000000-0005-0000-0000-00004F0D0000}"/>
    <cellStyle name="20% - Énfasis2 3 3 3 8" xfId="27867" xr:uid="{00000000-0005-0000-0000-0000500D0000}"/>
    <cellStyle name="20% - Énfasis2 3 3 4" xfId="15617" xr:uid="{00000000-0005-0000-0000-0000510D0000}"/>
    <cellStyle name="20% - Énfasis2 3 3 4 2" xfId="16792" xr:uid="{00000000-0005-0000-0000-0000520D0000}"/>
    <cellStyle name="20% - Énfasis2 3 3 4 2 2" xfId="19140" xr:uid="{00000000-0005-0000-0000-0000530D0000}"/>
    <cellStyle name="20% - Énfasis2 3 3 4 2 2 2" xfId="32051" xr:uid="{00000000-0005-0000-0000-0000540D0000}"/>
    <cellStyle name="20% - Énfasis2 3 3 4 2 3" xfId="22661" xr:uid="{00000000-0005-0000-0000-0000550D0000}"/>
    <cellStyle name="20% - Énfasis2 3 3 4 2 3 2" xfId="35572" xr:uid="{00000000-0005-0000-0000-0000560D0000}"/>
    <cellStyle name="20% - Énfasis2 3 3 4 2 4" xfId="26182" xr:uid="{00000000-0005-0000-0000-0000570D0000}"/>
    <cellStyle name="20% - Énfasis2 3 3 4 2 4 2" xfId="39093" xr:uid="{00000000-0005-0000-0000-0000580D0000}"/>
    <cellStyle name="20% - Énfasis2 3 3 4 2 5" xfId="29703" xr:uid="{00000000-0005-0000-0000-0000590D0000}"/>
    <cellStyle name="20% - Énfasis2 3 3 4 3" xfId="20313" xr:uid="{00000000-0005-0000-0000-00005A0D0000}"/>
    <cellStyle name="20% - Énfasis2 3 3 4 3 2" xfId="23834" xr:uid="{00000000-0005-0000-0000-00005B0D0000}"/>
    <cellStyle name="20% - Énfasis2 3 3 4 3 2 2" xfId="36745" xr:uid="{00000000-0005-0000-0000-00005C0D0000}"/>
    <cellStyle name="20% - Énfasis2 3 3 4 3 3" xfId="27355" xr:uid="{00000000-0005-0000-0000-00005D0D0000}"/>
    <cellStyle name="20% - Énfasis2 3 3 4 3 3 2" xfId="40266" xr:uid="{00000000-0005-0000-0000-00005E0D0000}"/>
    <cellStyle name="20% - Énfasis2 3 3 4 3 4" xfId="33224" xr:uid="{00000000-0005-0000-0000-00005F0D0000}"/>
    <cellStyle name="20% - Énfasis2 3 3 4 4" xfId="17965" xr:uid="{00000000-0005-0000-0000-0000600D0000}"/>
    <cellStyle name="20% - Énfasis2 3 3 4 4 2" xfId="30876" xr:uid="{00000000-0005-0000-0000-0000610D0000}"/>
    <cellStyle name="20% - Énfasis2 3 3 4 5" xfId="21486" xr:uid="{00000000-0005-0000-0000-0000620D0000}"/>
    <cellStyle name="20% - Énfasis2 3 3 4 5 2" xfId="34397" xr:uid="{00000000-0005-0000-0000-0000630D0000}"/>
    <cellStyle name="20% - Énfasis2 3 3 4 6" xfId="25007" xr:uid="{00000000-0005-0000-0000-0000640D0000}"/>
    <cellStyle name="20% - Énfasis2 3 3 4 6 2" xfId="37918" xr:uid="{00000000-0005-0000-0000-0000650D0000}"/>
    <cellStyle name="20% - Énfasis2 3 3 4 7" xfId="28528" xr:uid="{00000000-0005-0000-0000-0000660D0000}"/>
    <cellStyle name="20% - Énfasis2 3 3 5" xfId="15118" xr:uid="{00000000-0005-0000-0000-0000670D0000}"/>
    <cellStyle name="20% - Énfasis2 3 3 5 2" xfId="16293" xr:uid="{00000000-0005-0000-0000-0000680D0000}"/>
    <cellStyle name="20% - Énfasis2 3 3 5 2 2" xfId="18641" xr:uid="{00000000-0005-0000-0000-0000690D0000}"/>
    <cellStyle name="20% - Énfasis2 3 3 5 2 2 2" xfId="31552" xr:uid="{00000000-0005-0000-0000-00006A0D0000}"/>
    <cellStyle name="20% - Énfasis2 3 3 5 2 3" xfId="22162" xr:uid="{00000000-0005-0000-0000-00006B0D0000}"/>
    <cellStyle name="20% - Énfasis2 3 3 5 2 3 2" xfId="35073" xr:uid="{00000000-0005-0000-0000-00006C0D0000}"/>
    <cellStyle name="20% - Énfasis2 3 3 5 2 4" xfId="25683" xr:uid="{00000000-0005-0000-0000-00006D0D0000}"/>
    <cellStyle name="20% - Énfasis2 3 3 5 2 4 2" xfId="38594" xr:uid="{00000000-0005-0000-0000-00006E0D0000}"/>
    <cellStyle name="20% - Énfasis2 3 3 5 2 5" xfId="29204" xr:uid="{00000000-0005-0000-0000-00006F0D0000}"/>
    <cellStyle name="20% - Énfasis2 3 3 5 3" xfId="19814" xr:uid="{00000000-0005-0000-0000-0000700D0000}"/>
    <cellStyle name="20% - Énfasis2 3 3 5 3 2" xfId="23335" xr:uid="{00000000-0005-0000-0000-0000710D0000}"/>
    <cellStyle name="20% - Énfasis2 3 3 5 3 2 2" xfId="36246" xr:uid="{00000000-0005-0000-0000-0000720D0000}"/>
    <cellStyle name="20% - Énfasis2 3 3 5 3 3" xfId="26856" xr:uid="{00000000-0005-0000-0000-0000730D0000}"/>
    <cellStyle name="20% - Énfasis2 3 3 5 3 3 2" xfId="39767" xr:uid="{00000000-0005-0000-0000-0000740D0000}"/>
    <cellStyle name="20% - Énfasis2 3 3 5 3 4" xfId="32725" xr:uid="{00000000-0005-0000-0000-0000750D0000}"/>
    <cellStyle name="20% - Énfasis2 3 3 5 4" xfId="17466" xr:uid="{00000000-0005-0000-0000-0000760D0000}"/>
    <cellStyle name="20% - Énfasis2 3 3 5 4 2" xfId="30377" xr:uid="{00000000-0005-0000-0000-0000770D0000}"/>
    <cellStyle name="20% - Énfasis2 3 3 5 5" xfId="20987" xr:uid="{00000000-0005-0000-0000-0000780D0000}"/>
    <cellStyle name="20% - Énfasis2 3 3 5 5 2" xfId="33898" xr:uid="{00000000-0005-0000-0000-0000790D0000}"/>
    <cellStyle name="20% - Énfasis2 3 3 5 6" xfId="24508" xr:uid="{00000000-0005-0000-0000-00007A0D0000}"/>
    <cellStyle name="20% - Énfasis2 3 3 5 6 2" xfId="37419" xr:uid="{00000000-0005-0000-0000-00007B0D0000}"/>
    <cellStyle name="20% - Énfasis2 3 3 5 7" xfId="28029" xr:uid="{00000000-0005-0000-0000-00007C0D0000}"/>
    <cellStyle name="20% - Énfasis2 3 3 6" xfId="15794" xr:uid="{00000000-0005-0000-0000-00007D0D0000}"/>
    <cellStyle name="20% - Énfasis2 3 3 6 2" xfId="18142" xr:uid="{00000000-0005-0000-0000-00007E0D0000}"/>
    <cellStyle name="20% - Énfasis2 3 3 6 2 2" xfId="31053" xr:uid="{00000000-0005-0000-0000-00007F0D0000}"/>
    <cellStyle name="20% - Énfasis2 3 3 6 3" xfId="21663" xr:uid="{00000000-0005-0000-0000-0000800D0000}"/>
    <cellStyle name="20% - Énfasis2 3 3 6 3 2" xfId="34574" xr:uid="{00000000-0005-0000-0000-0000810D0000}"/>
    <cellStyle name="20% - Énfasis2 3 3 6 4" xfId="25184" xr:uid="{00000000-0005-0000-0000-0000820D0000}"/>
    <cellStyle name="20% - Énfasis2 3 3 6 4 2" xfId="38095" xr:uid="{00000000-0005-0000-0000-0000830D0000}"/>
    <cellStyle name="20% - Énfasis2 3 3 6 5" xfId="28705" xr:uid="{00000000-0005-0000-0000-0000840D0000}"/>
    <cellStyle name="20% - Énfasis2 3 3 7" xfId="19315" xr:uid="{00000000-0005-0000-0000-0000850D0000}"/>
    <cellStyle name="20% - Énfasis2 3 3 7 2" xfId="22836" xr:uid="{00000000-0005-0000-0000-0000860D0000}"/>
    <cellStyle name="20% - Énfasis2 3 3 7 2 2" xfId="35747" xr:uid="{00000000-0005-0000-0000-0000870D0000}"/>
    <cellStyle name="20% - Énfasis2 3 3 7 3" xfId="26357" xr:uid="{00000000-0005-0000-0000-0000880D0000}"/>
    <cellStyle name="20% - Énfasis2 3 3 7 3 2" xfId="39268" xr:uid="{00000000-0005-0000-0000-0000890D0000}"/>
    <cellStyle name="20% - Énfasis2 3 3 7 4" xfId="32226" xr:uid="{00000000-0005-0000-0000-00008A0D0000}"/>
    <cellStyle name="20% - Énfasis2 3 3 8" xfId="16967" xr:uid="{00000000-0005-0000-0000-00008B0D0000}"/>
    <cellStyle name="20% - Énfasis2 3 3 8 2" xfId="29878" xr:uid="{00000000-0005-0000-0000-00008C0D0000}"/>
    <cellStyle name="20% - Énfasis2 3 3 9" xfId="20488" xr:uid="{00000000-0005-0000-0000-00008D0D0000}"/>
    <cellStyle name="20% - Énfasis2 3 3 9 2" xfId="33399" xr:uid="{00000000-0005-0000-0000-00008E0D0000}"/>
    <cellStyle name="20% - Énfasis2 3 4" xfId="14447" xr:uid="{00000000-0005-0000-0000-00008F0D0000}"/>
    <cellStyle name="20% - Énfasis2 3 4 2" xfId="15176" xr:uid="{00000000-0005-0000-0000-0000900D0000}"/>
    <cellStyle name="20% - Énfasis2 3 4 2 2" xfId="16351" xr:uid="{00000000-0005-0000-0000-0000910D0000}"/>
    <cellStyle name="20% - Énfasis2 3 4 2 2 2" xfId="18699" xr:uid="{00000000-0005-0000-0000-0000920D0000}"/>
    <cellStyle name="20% - Énfasis2 3 4 2 2 2 2" xfId="31610" xr:uid="{00000000-0005-0000-0000-0000930D0000}"/>
    <cellStyle name="20% - Énfasis2 3 4 2 2 3" xfId="22220" xr:uid="{00000000-0005-0000-0000-0000940D0000}"/>
    <cellStyle name="20% - Énfasis2 3 4 2 2 3 2" xfId="35131" xr:uid="{00000000-0005-0000-0000-0000950D0000}"/>
    <cellStyle name="20% - Énfasis2 3 4 2 2 4" xfId="25741" xr:uid="{00000000-0005-0000-0000-0000960D0000}"/>
    <cellStyle name="20% - Énfasis2 3 4 2 2 4 2" xfId="38652" xr:uid="{00000000-0005-0000-0000-0000970D0000}"/>
    <cellStyle name="20% - Énfasis2 3 4 2 2 5" xfId="29262" xr:uid="{00000000-0005-0000-0000-0000980D0000}"/>
    <cellStyle name="20% - Énfasis2 3 4 2 3" xfId="19872" xr:uid="{00000000-0005-0000-0000-0000990D0000}"/>
    <cellStyle name="20% - Énfasis2 3 4 2 3 2" xfId="23393" xr:uid="{00000000-0005-0000-0000-00009A0D0000}"/>
    <cellStyle name="20% - Énfasis2 3 4 2 3 2 2" xfId="36304" xr:uid="{00000000-0005-0000-0000-00009B0D0000}"/>
    <cellStyle name="20% - Énfasis2 3 4 2 3 3" xfId="26914" xr:uid="{00000000-0005-0000-0000-00009C0D0000}"/>
    <cellStyle name="20% - Énfasis2 3 4 2 3 3 2" xfId="39825" xr:uid="{00000000-0005-0000-0000-00009D0D0000}"/>
    <cellStyle name="20% - Énfasis2 3 4 2 3 4" xfId="32783" xr:uid="{00000000-0005-0000-0000-00009E0D0000}"/>
    <cellStyle name="20% - Énfasis2 3 4 2 4" xfId="17524" xr:uid="{00000000-0005-0000-0000-00009F0D0000}"/>
    <cellStyle name="20% - Énfasis2 3 4 2 4 2" xfId="30435" xr:uid="{00000000-0005-0000-0000-0000A00D0000}"/>
    <cellStyle name="20% - Énfasis2 3 4 2 5" xfId="21045" xr:uid="{00000000-0005-0000-0000-0000A10D0000}"/>
    <cellStyle name="20% - Énfasis2 3 4 2 5 2" xfId="33956" xr:uid="{00000000-0005-0000-0000-0000A20D0000}"/>
    <cellStyle name="20% - Énfasis2 3 4 2 6" xfId="24566" xr:uid="{00000000-0005-0000-0000-0000A30D0000}"/>
    <cellStyle name="20% - Énfasis2 3 4 2 6 2" xfId="37477" xr:uid="{00000000-0005-0000-0000-0000A40D0000}"/>
    <cellStyle name="20% - Énfasis2 3 4 2 7" xfId="28087" xr:uid="{00000000-0005-0000-0000-0000A50D0000}"/>
    <cellStyle name="20% - Énfasis2 3 4 3" xfId="15852" xr:uid="{00000000-0005-0000-0000-0000A60D0000}"/>
    <cellStyle name="20% - Énfasis2 3 4 3 2" xfId="18200" xr:uid="{00000000-0005-0000-0000-0000A70D0000}"/>
    <cellStyle name="20% - Énfasis2 3 4 3 2 2" xfId="31111" xr:uid="{00000000-0005-0000-0000-0000A80D0000}"/>
    <cellStyle name="20% - Énfasis2 3 4 3 3" xfId="21721" xr:uid="{00000000-0005-0000-0000-0000A90D0000}"/>
    <cellStyle name="20% - Énfasis2 3 4 3 3 2" xfId="34632" xr:uid="{00000000-0005-0000-0000-0000AA0D0000}"/>
    <cellStyle name="20% - Énfasis2 3 4 3 4" xfId="25242" xr:uid="{00000000-0005-0000-0000-0000AB0D0000}"/>
    <cellStyle name="20% - Énfasis2 3 4 3 4 2" xfId="38153" xr:uid="{00000000-0005-0000-0000-0000AC0D0000}"/>
    <cellStyle name="20% - Énfasis2 3 4 3 5" xfId="28763" xr:uid="{00000000-0005-0000-0000-0000AD0D0000}"/>
    <cellStyle name="20% - Énfasis2 3 4 4" xfId="19373" xr:uid="{00000000-0005-0000-0000-0000AE0D0000}"/>
    <cellStyle name="20% - Énfasis2 3 4 4 2" xfId="22894" xr:uid="{00000000-0005-0000-0000-0000AF0D0000}"/>
    <cellStyle name="20% - Énfasis2 3 4 4 2 2" xfId="35805" xr:uid="{00000000-0005-0000-0000-0000B00D0000}"/>
    <cellStyle name="20% - Énfasis2 3 4 4 3" xfId="26415" xr:uid="{00000000-0005-0000-0000-0000B10D0000}"/>
    <cellStyle name="20% - Énfasis2 3 4 4 3 2" xfId="39326" xr:uid="{00000000-0005-0000-0000-0000B20D0000}"/>
    <cellStyle name="20% - Énfasis2 3 4 4 4" xfId="32284" xr:uid="{00000000-0005-0000-0000-0000B30D0000}"/>
    <cellStyle name="20% - Énfasis2 3 4 5" xfId="17025" xr:uid="{00000000-0005-0000-0000-0000B40D0000}"/>
    <cellStyle name="20% - Énfasis2 3 4 5 2" xfId="29936" xr:uid="{00000000-0005-0000-0000-0000B50D0000}"/>
    <cellStyle name="20% - Énfasis2 3 4 6" xfId="20546" xr:uid="{00000000-0005-0000-0000-0000B60D0000}"/>
    <cellStyle name="20% - Énfasis2 3 4 6 2" xfId="33457" xr:uid="{00000000-0005-0000-0000-0000B70D0000}"/>
    <cellStyle name="20% - Énfasis2 3 4 7" xfId="24067" xr:uid="{00000000-0005-0000-0000-0000B80D0000}"/>
    <cellStyle name="20% - Énfasis2 3 4 7 2" xfId="36978" xr:uid="{00000000-0005-0000-0000-0000B90D0000}"/>
    <cellStyle name="20% - Énfasis2 3 4 8" xfId="27588" xr:uid="{00000000-0005-0000-0000-0000BA0D0000}"/>
    <cellStyle name="20% - Énfasis2 3 4 9" xfId="14676" xr:uid="{00000000-0005-0000-0000-0000BB0D0000}"/>
    <cellStyle name="20% - Énfasis2 3 5" xfId="14839" xr:uid="{00000000-0005-0000-0000-0000BC0D0000}"/>
    <cellStyle name="20% - Énfasis2 3 5 2" xfId="15338" xr:uid="{00000000-0005-0000-0000-0000BD0D0000}"/>
    <cellStyle name="20% - Énfasis2 3 5 2 2" xfId="16513" xr:uid="{00000000-0005-0000-0000-0000BE0D0000}"/>
    <cellStyle name="20% - Énfasis2 3 5 2 2 2" xfId="18861" xr:uid="{00000000-0005-0000-0000-0000BF0D0000}"/>
    <cellStyle name="20% - Énfasis2 3 5 2 2 2 2" xfId="31772" xr:uid="{00000000-0005-0000-0000-0000C00D0000}"/>
    <cellStyle name="20% - Énfasis2 3 5 2 2 3" xfId="22382" xr:uid="{00000000-0005-0000-0000-0000C10D0000}"/>
    <cellStyle name="20% - Énfasis2 3 5 2 2 3 2" xfId="35293" xr:uid="{00000000-0005-0000-0000-0000C20D0000}"/>
    <cellStyle name="20% - Énfasis2 3 5 2 2 4" xfId="25903" xr:uid="{00000000-0005-0000-0000-0000C30D0000}"/>
    <cellStyle name="20% - Énfasis2 3 5 2 2 4 2" xfId="38814" xr:uid="{00000000-0005-0000-0000-0000C40D0000}"/>
    <cellStyle name="20% - Énfasis2 3 5 2 2 5" xfId="29424" xr:uid="{00000000-0005-0000-0000-0000C50D0000}"/>
    <cellStyle name="20% - Énfasis2 3 5 2 3" xfId="20034" xr:uid="{00000000-0005-0000-0000-0000C60D0000}"/>
    <cellStyle name="20% - Énfasis2 3 5 2 3 2" xfId="23555" xr:uid="{00000000-0005-0000-0000-0000C70D0000}"/>
    <cellStyle name="20% - Énfasis2 3 5 2 3 2 2" xfId="36466" xr:uid="{00000000-0005-0000-0000-0000C80D0000}"/>
    <cellStyle name="20% - Énfasis2 3 5 2 3 3" xfId="27076" xr:uid="{00000000-0005-0000-0000-0000C90D0000}"/>
    <cellStyle name="20% - Énfasis2 3 5 2 3 3 2" xfId="39987" xr:uid="{00000000-0005-0000-0000-0000CA0D0000}"/>
    <cellStyle name="20% - Énfasis2 3 5 2 3 4" xfId="32945" xr:uid="{00000000-0005-0000-0000-0000CB0D0000}"/>
    <cellStyle name="20% - Énfasis2 3 5 2 4" xfId="17686" xr:uid="{00000000-0005-0000-0000-0000CC0D0000}"/>
    <cellStyle name="20% - Énfasis2 3 5 2 4 2" xfId="30597" xr:uid="{00000000-0005-0000-0000-0000CD0D0000}"/>
    <cellStyle name="20% - Énfasis2 3 5 2 5" xfId="21207" xr:uid="{00000000-0005-0000-0000-0000CE0D0000}"/>
    <cellStyle name="20% - Énfasis2 3 5 2 5 2" xfId="34118" xr:uid="{00000000-0005-0000-0000-0000CF0D0000}"/>
    <cellStyle name="20% - Énfasis2 3 5 2 6" xfId="24728" xr:uid="{00000000-0005-0000-0000-0000D00D0000}"/>
    <cellStyle name="20% - Énfasis2 3 5 2 6 2" xfId="37639" xr:uid="{00000000-0005-0000-0000-0000D10D0000}"/>
    <cellStyle name="20% - Énfasis2 3 5 2 7" xfId="28249" xr:uid="{00000000-0005-0000-0000-0000D20D0000}"/>
    <cellStyle name="20% - Énfasis2 3 5 3" xfId="16014" xr:uid="{00000000-0005-0000-0000-0000D30D0000}"/>
    <cellStyle name="20% - Énfasis2 3 5 3 2" xfId="18362" xr:uid="{00000000-0005-0000-0000-0000D40D0000}"/>
    <cellStyle name="20% - Énfasis2 3 5 3 2 2" xfId="31273" xr:uid="{00000000-0005-0000-0000-0000D50D0000}"/>
    <cellStyle name="20% - Énfasis2 3 5 3 3" xfId="21883" xr:uid="{00000000-0005-0000-0000-0000D60D0000}"/>
    <cellStyle name="20% - Énfasis2 3 5 3 3 2" xfId="34794" xr:uid="{00000000-0005-0000-0000-0000D70D0000}"/>
    <cellStyle name="20% - Énfasis2 3 5 3 4" xfId="25404" xr:uid="{00000000-0005-0000-0000-0000D80D0000}"/>
    <cellStyle name="20% - Énfasis2 3 5 3 4 2" xfId="38315" xr:uid="{00000000-0005-0000-0000-0000D90D0000}"/>
    <cellStyle name="20% - Énfasis2 3 5 3 5" xfId="28925" xr:uid="{00000000-0005-0000-0000-0000DA0D0000}"/>
    <cellStyle name="20% - Énfasis2 3 5 4" xfId="19535" xr:uid="{00000000-0005-0000-0000-0000DB0D0000}"/>
    <cellStyle name="20% - Énfasis2 3 5 4 2" xfId="23056" xr:uid="{00000000-0005-0000-0000-0000DC0D0000}"/>
    <cellStyle name="20% - Énfasis2 3 5 4 2 2" xfId="35967" xr:uid="{00000000-0005-0000-0000-0000DD0D0000}"/>
    <cellStyle name="20% - Énfasis2 3 5 4 3" xfId="26577" xr:uid="{00000000-0005-0000-0000-0000DE0D0000}"/>
    <cellStyle name="20% - Énfasis2 3 5 4 3 2" xfId="39488" xr:uid="{00000000-0005-0000-0000-0000DF0D0000}"/>
    <cellStyle name="20% - Énfasis2 3 5 4 4" xfId="32446" xr:uid="{00000000-0005-0000-0000-0000E00D0000}"/>
    <cellStyle name="20% - Énfasis2 3 5 5" xfId="17187" xr:uid="{00000000-0005-0000-0000-0000E10D0000}"/>
    <cellStyle name="20% - Énfasis2 3 5 5 2" xfId="30098" xr:uid="{00000000-0005-0000-0000-0000E20D0000}"/>
    <cellStyle name="20% - Énfasis2 3 5 6" xfId="20708" xr:uid="{00000000-0005-0000-0000-0000E30D0000}"/>
    <cellStyle name="20% - Énfasis2 3 5 6 2" xfId="33619" xr:uid="{00000000-0005-0000-0000-0000E40D0000}"/>
    <cellStyle name="20% - Énfasis2 3 5 7" xfId="24229" xr:uid="{00000000-0005-0000-0000-0000E50D0000}"/>
    <cellStyle name="20% - Énfasis2 3 5 7 2" xfId="37140" xr:uid="{00000000-0005-0000-0000-0000E60D0000}"/>
    <cellStyle name="20% - Énfasis2 3 5 8" xfId="27750" xr:uid="{00000000-0005-0000-0000-0000E70D0000}"/>
    <cellStyle name="20% - Énfasis2 3 6" xfId="15500" xr:uid="{00000000-0005-0000-0000-0000E80D0000}"/>
    <cellStyle name="20% - Énfasis2 3 6 2" xfId="16675" xr:uid="{00000000-0005-0000-0000-0000E90D0000}"/>
    <cellStyle name="20% - Énfasis2 3 6 2 2" xfId="19023" xr:uid="{00000000-0005-0000-0000-0000EA0D0000}"/>
    <cellStyle name="20% - Énfasis2 3 6 2 2 2" xfId="31934" xr:uid="{00000000-0005-0000-0000-0000EB0D0000}"/>
    <cellStyle name="20% - Énfasis2 3 6 2 3" xfId="22544" xr:uid="{00000000-0005-0000-0000-0000EC0D0000}"/>
    <cellStyle name="20% - Énfasis2 3 6 2 3 2" xfId="35455" xr:uid="{00000000-0005-0000-0000-0000ED0D0000}"/>
    <cellStyle name="20% - Énfasis2 3 6 2 4" xfId="26065" xr:uid="{00000000-0005-0000-0000-0000EE0D0000}"/>
    <cellStyle name="20% - Énfasis2 3 6 2 4 2" xfId="38976" xr:uid="{00000000-0005-0000-0000-0000EF0D0000}"/>
    <cellStyle name="20% - Énfasis2 3 6 2 5" xfId="29586" xr:uid="{00000000-0005-0000-0000-0000F00D0000}"/>
    <cellStyle name="20% - Énfasis2 3 6 3" xfId="20196" xr:uid="{00000000-0005-0000-0000-0000F10D0000}"/>
    <cellStyle name="20% - Énfasis2 3 6 3 2" xfId="23717" xr:uid="{00000000-0005-0000-0000-0000F20D0000}"/>
    <cellStyle name="20% - Énfasis2 3 6 3 2 2" xfId="36628" xr:uid="{00000000-0005-0000-0000-0000F30D0000}"/>
    <cellStyle name="20% - Énfasis2 3 6 3 3" xfId="27238" xr:uid="{00000000-0005-0000-0000-0000F40D0000}"/>
    <cellStyle name="20% - Énfasis2 3 6 3 3 2" xfId="40149" xr:uid="{00000000-0005-0000-0000-0000F50D0000}"/>
    <cellStyle name="20% - Énfasis2 3 6 3 4" xfId="33107" xr:uid="{00000000-0005-0000-0000-0000F60D0000}"/>
    <cellStyle name="20% - Énfasis2 3 6 4" xfId="17848" xr:uid="{00000000-0005-0000-0000-0000F70D0000}"/>
    <cellStyle name="20% - Énfasis2 3 6 4 2" xfId="30759" xr:uid="{00000000-0005-0000-0000-0000F80D0000}"/>
    <cellStyle name="20% - Énfasis2 3 6 5" xfId="21369" xr:uid="{00000000-0005-0000-0000-0000F90D0000}"/>
    <cellStyle name="20% - Énfasis2 3 6 5 2" xfId="34280" xr:uid="{00000000-0005-0000-0000-0000FA0D0000}"/>
    <cellStyle name="20% - Énfasis2 3 6 6" xfId="24890" xr:uid="{00000000-0005-0000-0000-0000FB0D0000}"/>
    <cellStyle name="20% - Énfasis2 3 6 6 2" xfId="37801" xr:uid="{00000000-0005-0000-0000-0000FC0D0000}"/>
    <cellStyle name="20% - Énfasis2 3 6 7" xfId="28411" xr:uid="{00000000-0005-0000-0000-0000FD0D0000}"/>
    <cellStyle name="20% - Énfasis2 3 7" xfId="15001" xr:uid="{00000000-0005-0000-0000-0000FE0D0000}"/>
    <cellStyle name="20% - Énfasis2 3 7 2" xfId="16176" xr:uid="{00000000-0005-0000-0000-0000FF0D0000}"/>
    <cellStyle name="20% - Énfasis2 3 7 2 2" xfId="18524" xr:uid="{00000000-0005-0000-0000-0000000E0000}"/>
    <cellStyle name="20% - Énfasis2 3 7 2 2 2" xfId="31435" xr:uid="{00000000-0005-0000-0000-0000010E0000}"/>
    <cellStyle name="20% - Énfasis2 3 7 2 3" xfId="22045" xr:uid="{00000000-0005-0000-0000-0000020E0000}"/>
    <cellStyle name="20% - Énfasis2 3 7 2 3 2" xfId="34956" xr:uid="{00000000-0005-0000-0000-0000030E0000}"/>
    <cellStyle name="20% - Énfasis2 3 7 2 4" xfId="25566" xr:uid="{00000000-0005-0000-0000-0000040E0000}"/>
    <cellStyle name="20% - Énfasis2 3 7 2 4 2" xfId="38477" xr:uid="{00000000-0005-0000-0000-0000050E0000}"/>
    <cellStyle name="20% - Énfasis2 3 7 2 5" xfId="29087" xr:uid="{00000000-0005-0000-0000-0000060E0000}"/>
    <cellStyle name="20% - Énfasis2 3 7 3" xfId="19697" xr:uid="{00000000-0005-0000-0000-0000070E0000}"/>
    <cellStyle name="20% - Énfasis2 3 7 3 2" xfId="23218" xr:uid="{00000000-0005-0000-0000-0000080E0000}"/>
    <cellStyle name="20% - Énfasis2 3 7 3 2 2" xfId="36129" xr:uid="{00000000-0005-0000-0000-0000090E0000}"/>
    <cellStyle name="20% - Énfasis2 3 7 3 3" xfId="26739" xr:uid="{00000000-0005-0000-0000-00000A0E0000}"/>
    <cellStyle name="20% - Énfasis2 3 7 3 3 2" xfId="39650" xr:uid="{00000000-0005-0000-0000-00000B0E0000}"/>
    <cellStyle name="20% - Énfasis2 3 7 3 4" xfId="32608" xr:uid="{00000000-0005-0000-0000-00000C0E0000}"/>
    <cellStyle name="20% - Énfasis2 3 7 4" xfId="17349" xr:uid="{00000000-0005-0000-0000-00000D0E0000}"/>
    <cellStyle name="20% - Énfasis2 3 7 4 2" xfId="30260" xr:uid="{00000000-0005-0000-0000-00000E0E0000}"/>
    <cellStyle name="20% - Énfasis2 3 7 5" xfId="20870" xr:uid="{00000000-0005-0000-0000-00000F0E0000}"/>
    <cellStyle name="20% - Énfasis2 3 7 5 2" xfId="33781" xr:uid="{00000000-0005-0000-0000-0000100E0000}"/>
    <cellStyle name="20% - Énfasis2 3 7 6" xfId="24391" xr:uid="{00000000-0005-0000-0000-0000110E0000}"/>
    <cellStyle name="20% - Énfasis2 3 7 6 2" xfId="37302" xr:uid="{00000000-0005-0000-0000-0000120E0000}"/>
    <cellStyle name="20% - Énfasis2 3 7 7" xfId="27912" xr:uid="{00000000-0005-0000-0000-0000130E0000}"/>
    <cellStyle name="20% - Énfasis2 3 8" xfId="15677" xr:uid="{00000000-0005-0000-0000-0000140E0000}"/>
    <cellStyle name="20% - Énfasis2 3 8 2" xfId="18025" xr:uid="{00000000-0005-0000-0000-0000150E0000}"/>
    <cellStyle name="20% - Énfasis2 3 8 2 2" xfId="30936" xr:uid="{00000000-0005-0000-0000-0000160E0000}"/>
    <cellStyle name="20% - Énfasis2 3 8 3" xfId="21546" xr:uid="{00000000-0005-0000-0000-0000170E0000}"/>
    <cellStyle name="20% - Énfasis2 3 8 3 2" xfId="34457" xr:uid="{00000000-0005-0000-0000-0000180E0000}"/>
    <cellStyle name="20% - Énfasis2 3 8 4" xfId="25067" xr:uid="{00000000-0005-0000-0000-0000190E0000}"/>
    <cellStyle name="20% - Énfasis2 3 8 4 2" xfId="37978" xr:uid="{00000000-0005-0000-0000-00001A0E0000}"/>
    <cellStyle name="20% - Énfasis2 3 8 5" xfId="28588" xr:uid="{00000000-0005-0000-0000-00001B0E0000}"/>
    <cellStyle name="20% - Énfasis2 3 9" xfId="19198" xr:uid="{00000000-0005-0000-0000-00001C0E0000}"/>
    <cellStyle name="20% - Énfasis2 3 9 2" xfId="22719" xr:uid="{00000000-0005-0000-0000-00001D0E0000}"/>
    <cellStyle name="20% - Énfasis2 3 9 2 2" xfId="35630" xr:uid="{00000000-0005-0000-0000-00001E0E0000}"/>
    <cellStyle name="20% - Énfasis2 3 9 3" xfId="26240" xr:uid="{00000000-0005-0000-0000-00001F0E0000}"/>
    <cellStyle name="20% - Énfasis2 3 9 3 2" xfId="39151" xr:uid="{00000000-0005-0000-0000-0000200E0000}"/>
    <cellStyle name="20% - Énfasis2 3 9 4" xfId="32109" xr:uid="{00000000-0005-0000-0000-0000210E0000}"/>
    <cellStyle name="20% - Énfasis2 30" xfId="40366" xr:uid="{00000000-0005-0000-0000-0000220E0000}"/>
    <cellStyle name="20% - Énfasis2 4" xfId="155" xr:uid="{00000000-0005-0000-0000-0000230E0000}"/>
    <cellStyle name="20% - Énfasis2 4 10" xfId="23919" xr:uid="{00000000-0005-0000-0000-0000240E0000}"/>
    <cellStyle name="20% - Énfasis2 4 10 2" xfId="36830" xr:uid="{00000000-0005-0000-0000-0000250E0000}"/>
    <cellStyle name="20% - Énfasis2 4 11" xfId="27440" xr:uid="{00000000-0005-0000-0000-0000260E0000}"/>
    <cellStyle name="20% - Énfasis2 4 12" xfId="14525" xr:uid="{00000000-0005-0000-0000-0000270E0000}"/>
    <cellStyle name="20% - Énfasis2 4 2" xfId="4417" xr:uid="{00000000-0005-0000-0000-0000280E0000}"/>
    <cellStyle name="20% - Énfasis2 4 2 2" xfId="4418" xr:uid="{00000000-0005-0000-0000-0000290E0000}"/>
    <cellStyle name="20% - Énfasis2 4 2 2 2" xfId="16378" xr:uid="{00000000-0005-0000-0000-00002A0E0000}"/>
    <cellStyle name="20% - Énfasis2 4 2 2 2 2" xfId="18726" xr:uid="{00000000-0005-0000-0000-00002B0E0000}"/>
    <cellStyle name="20% - Énfasis2 4 2 2 2 2 2" xfId="31637" xr:uid="{00000000-0005-0000-0000-00002C0E0000}"/>
    <cellStyle name="20% - Énfasis2 4 2 2 2 3" xfId="22247" xr:uid="{00000000-0005-0000-0000-00002D0E0000}"/>
    <cellStyle name="20% - Énfasis2 4 2 2 2 3 2" xfId="35158" xr:uid="{00000000-0005-0000-0000-00002E0E0000}"/>
    <cellStyle name="20% - Énfasis2 4 2 2 2 4" xfId="25768" xr:uid="{00000000-0005-0000-0000-00002F0E0000}"/>
    <cellStyle name="20% - Énfasis2 4 2 2 2 4 2" xfId="38679" xr:uid="{00000000-0005-0000-0000-0000300E0000}"/>
    <cellStyle name="20% - Énfasis2 4 2 2 2 5" xfId="29289" xr:uid="{00000000-0005-0000-0000-0000310E0000}"/>
    <cellStyle name="20% - Énfasis2 4 2 2 3" xfId="19899" xr:uid="{00000000-0005-0000-0000-0000320E0000}"/>
    <cellStyle name="20% - Énfasis2 4 2 2 3 2" xfId="23420" xr:uid="{00000000-0005-0000-0000-0000330E0000}"/>
    <cellStyle name="20% - Énfasis2 4 2 2 3 2 2" xfId="36331" xr:uid="{00000000-0005-0000-0000-0000340E0000}"/>
    <cellStyle name="20% - Énfasis2 4 2 2 3 3" xfId="26941" xr:uid="{00000000-0005-0000-0000-0000350E0000}"/>
    <cellStyle name="20% - Énfasis2 4 2 2 3 3 2" xfId="39852" xr:uid="{00000000-0005-0000-0000-0000360E0000}"/>
    <cellStyle name="20% - Énfasis2 4 2 2 3 4" xfId="32810" xr:uid="{00000000-0005-0000-0000-0000370E0000}"/>
    <cellStyle name="20% - Énfasis2 4 2 2 4" xfId="17551" xr:uid="{00000000-0005-0000-0000-0000380E0000}"/>
    <cellStyle name="20% - Énfasis2 4 2 2 4 2" xfId="30462" xr:uid="{00000000-0005-0000-0000-0000390E0000}"/>
    <cellStyle name="20% - Énfasis2 4 2 2 5" xfId="21072" xr:uid="{00000000-0005-0000-0000-00003A0E0000}"/>
    <cellStyle name="20% - Énfasis2 4 2 2 5 2" xfId="33983" xr:uid="{00000000-0005-0000-0000-00003B0E0000}"/>
    <cellStyle name="20% - Énfasis2 4 2 2 6" xfId="24593" xr:uid="{00000000-0005-0000-0000-00003C0E0000}"/>
    <cellStyle name="20% - Énfasis2 4 2 2 6 2" xfId="37504" xr:uid="{00000000-0005-0000-0000-00003D0E0000}"/>
    <cellStyle name="20% - Énfasis2 4 2 2 7" xfId="28114" xr:uid="{00000000-0005-0000-0000-00003E0E0000}"/>
    <cellStyle name="20% - Énfasis2 4 2 2 8" xfId="15203" xr:uid="{00000000-0005-0000-0000-00003F0E0000}"/>
    <cellStyle name="20% - Énfasis2 4 2 3" xfId="15879" xr:uid="{00000000-0005-0000-0000-0000400E0000}"/>
    <cellStyle name="20% - Énfasis2 4 2 3 2" xfId="18227" xr:uid="{00000000-0005-0000-0000-0000410E0000}"/>
    <cellStyle name="20% - Énfasis2 4 2 3 2 2" xfId="31138" xr:uid="{00000000-0005-0000-0000-0000420E0000}"/>
    <cellStyle name="20% - Énfasis2 4 2 3 3" xfId="21748" xr:uid="{00000000-0005-0000-0000-0000430E0000}"/>
    <cellStyle name="20% - Énfasis2 4 2 3 3 2" xfId="34659" xr:uid="{00000000-0005-0000-0000-0000440E0000}"/>
    <cellStyle name="20% - Énfasis2 4 2 3 4" xfId="25269" xr:uid="{00000000-0005-0000-0000-0000450E0000}"/>
    <cellStyle name="20% - Énfasis2 4 2 3 4 2" xfId="38180" xr:uid="{00000000-0005-0000-0000-0000460E0000}"/>
    <cellStyle name="20% - Énfasis2 4 2 3 5" xfId="28790" xr:uid="{00000000-0005-0000-0000-0000470E0000}"/>
    <cellStyle name="20% - Énfasis2 4 2 4" xfId="19400" xr:uid="{00000000-0005-0000-0000-0000480E0000}"/>
    <cellStyle name="20% - Énfasis2 4 2 4 2" xfId="22921" xr:uid="{00000000-0005-0000-0000-0000490E0000}"/>
    <cellStyle name="20% - Énfasis2 4 2 4 2 2" xfId="35832" xr:uid="{00000000-0005-0000-0000-00004A0E0000}"/>
    <cellStyle name="20% - Énfasis2 4 2 4 3" xfId="26442" xr:uid="{00000000-0005-0000-0000-00004B0E0000}"/>
    <cellStyle name="20% - Énfasis2 4 2 4 3 2" xfId="39353" xr:uid="{00000000-0005-0000-0000-00004C0E0000}"/>
    <cellStyle name="20% - Énfasis2 4 2 4 4" xfId="32311" xr:uid="{00000000-0005-0000-0000-00004D0E0000}"/>
    <cellStyle name="20% - Énfasis2 4 2 5" xfId="17052" xr:uid="{00000000-0005-0000-0000-00004E0E0000}"/>
    <cellStyle name="20% - Énfasis2 4 2 5 2" xfId="29963" xr:uid="{00000000-0005-0000-0000-00004F0E0000}"/>
    <cellStyle name="20% - Énfasis2 4 2 6" xfId="20573" xr:uid="{00000000-0005-0000-0000-0000500E0000}"/>
    <cellStyle name="20% - Énfasis2 4 2 6 2" xfId="33484" xr:uid="{00000000-0005-0000-0000-0000510E0000}"/>
    <cellStyle name="20% - Énfasis2 4 2 7" xfId="24094" xr:uid="{00000000-0005-0000-0000-0000520E0000}"/>
    <cellStyle name="20% - Énfasis2 4 2 7 2" xfId="37005" xr:uid="{00000000-0005-0000-0000-0000530E0000}"/>
    <cellStyle name="20% - Énfasis2 4 2 8" xfId="27615" xr:uid="{00000000-0005-0000-0000-0000540E0000}"/>
    <cellStyle name="20% - Énfasis2 4 2 9" xfId="14703" xr:uid="{00000000-0005-0000-0000-0000550E0000}"/>
    <cellStyle name="20% - Énfasis2 4 3" xfId="4419" xr:uid="{00000000-0005-0000-0000-0000560E0000}"/>
    <cellStyle name="20% - Énfasis2 4 3 2" xfId="15365" xr:uid="{00000000-0005-0000-0000-0000570E0000}"/>
    <cellStyle name="20% - Énfasis2 4 3 2 2" xfId="16540" xr:uid="{00000000-0005-0000-0000-0000580E0000}"/>
    <cellStyle name="20% - Énfasis2 4 3 2 2 2" xfId="18888" xr:uid="{00000000-0005-0000-0000-0000590E0000}"/>
    <cellStyle name="20% - Énfasis2 4 3 2 2 2 2" xfId="31799" xr:uid="{00000000-0005-0000-0000-00005A0E0000}"/>
    <cellStyle name="20% - Énfasis2 4 3 2 2 3" xfId="22409" xr:uid="{00000000-0005-0000-0000-00005B0E0000}"/>
    <cellStyle name="20% - Énfasis2 4 3 2 2 3 2" xfId="35320" xr:uid="{00000000-0005-0000-0000-00005C0E0000}"/>
    <cellStyle name="20% - Énfasis2 4 3 2 2 4" xfId="25930" xr:uid="{00000000-0005-0000-0000-00005D0E0000}"/>
    <cellStyle name="20% - Énfasis2 4 3 2 2 4 2" xfId="38841" xr:uid="{00000000-0005-0000-0000-00005E0E0000}"/>
    <cellStyle name="20% - Énfasis2 4 3 2 2 5" xfId="29451" xr:uid="{00000000-0005-0000-0000-00005F0E0000}"/>
    <cellStyle name="20% - Énfasis2 4 3 2 3" xfId="20061" xr:uid="{00000000-0005-0000-0000-0000600E0000}"/>
    <cellStyle name="20% - Énfasis2 4 3 2 3 2" xfId="23582" xr:uid="{00000000-0005-0000-0000-0000610E0000}"/>
    <cellStyle name="20% - Énfasis2 4 3 2 3 2 2" xfId="36493" xr:uid="{00000000-0005-0000-0000-0000620E0000}"/>
    <cellStyle name="20% - Énfasis2 4 3 2 3 3" xfId="27103" xr:uid="{00000000-0005-0000-0000-0000630E0000}"/>
    <cellStyle name="20% - Énfasis2 4 3 2 3 3 2" xfId="40014" xr:uid="{00000000-0005-0000-0000-0000640E0000}"/>
    <cellStyle name="20% - Énfasis2 4 3 2 3 4" xfId="32972" xr:uid="{00000000-0005-0000-0000-0000650E0000}"/>
    <cellStyle name="20% - Énfasis2 4 3 2 4" xfId="17713" xr:uid="{00000000-0005-0000-0000-0000660E0000}"/>
    <cellStyle name="20% - Énfasis2 4 3 2 4 2" xfId="30624" xr:uid="{00000000-0005-0000-0000-0000670E0000}"/>
    <cellStyle name="20% - Énfasis2 4 3 2 5" xfId="21234" xr:uid="{00000000-0005-0000-0000-0000680E0000}"/>
    <cellStyle name="20% - Énfasis2 4 3 2 5 2" xfId="34145" xr:uid="{00000000-0005-0000-0000-0000690E0000}"/>
    <cellStyle name="20% - Énfasis2 4 3 2 6" xfId="24755" xr:uid="{00000000-0005-0000-0000-00006A0E0000}"/>
    <cellStyle name="20% - Énfasis2 4 3 2 6 2" xfId="37666" xr:uid="{00000000-0005-0000-0000-00006B0E0000}"/>
    <cellStyle name="20% - Énfasis2 4 3 2 7" xfId="28276" xr:uid="{00000000-0005-0000-0000-00006C0E0000}"/>
    <cellStyle name="20% - Énfasis2 4 3 3" xfId="16041" xr:uid="{00000000-0005-0000-0000-00006D0E0000}"/>
    <cellStyle name="20% - Énfasis2 4 3 3 2" xfId="18389" xr:uid="{00000000-0005-0000-0000-00006E0E0000}"/>
    <cellStyle name="20% - Énfasis2 4 3 3 2 2" xfId="31300" xr:uid="{00000000-0005-0000-0000-00006F0E0000}"/>
    <cellStyle name="20% - Énfasis2 4 3 3 3" xfId="21910" xr:uid="{00000000-0005-0000-0000-0000700E0000}"/>
    <cellStyle name="20% - Énfasis2 4 3 3 3 2" xfId="34821" xr:uid="{00000000-0005-0000-0000-0000710E0000}"/>
    <cellStyle name="20% - Énfasis2 4 3 3 4" xfId="25431" xr:uid="{00000000-0005-0000-0000-0000720E0000}"/>
    <cellStyle name="20% - Énfasis2 4 3 3 4 2" xfId="38342" xr:uid="{00000000-0005-0000-0000-0000730E0000}"/>
    <cellStyle name="20% - Énfasis2 4 3 3 5" xfId="28952" xr:uid="{00000000-0005-0000-0000-0000740E0000}"/>
    <cellStyle name="20% - Énfasis2 4 3 4" xfId="19562" xr:uid="{00000000-0005-0000-0000-0000750E0000}"/>
    <cellStyle name="20% - Énfasis2 4 3 4 2" xfId="23083" xr:uid="{00000000-0005-0000-0000-0000760E0000}"/>
    <cellStyle name="20% - Énfasis2 4 3 4 2 2" xfId="35994" xr:uid="{00000000-0005-0000-0000-0000770E0000}"/>
    <cellStyle name="20% - Énfasis2 4 3 4 3" xfId="26604" xr:uid="{00000000-0005-0000-0000-0000780E0000}"/>
    <cellStyle name="20% - Énfasis2 4 3 4 3 2" xfId="39515" xr:uid="{00000000-0005-0000-0000-0000790E0000}"/>
    <cellStyle name="20% - Énfasis2 4 3 4 4" xfId="32473" xr:uid="{00000000-0005-0000-0000-00007A0E0000}"/>
    <cellStyle name="20% - Énfasis2 4 3 5" xfId="17214" xr:uid="{00000000-0005-0000-0000-00007B0E0000}"/>
    <cellStyle name="20% - Énfasis2 4 3 5 2" xfId="30125" xr:uid="{00000000-0005-0000-0000-00007C0E0000}"/>
    <cellStyle name="20% - Énfasis2 4 3 6" xfId="20735" xr:uid="{00000000-0005-0000-0000-00007D0E0000}"/>
    <cellStyle name="20% - Énfasis2 4 3 6 2" xfId="33646" xr:uid="{00000000-0005-0000-0000-00007E0E0000}"/>
    <cellStyle name="20% - Énfasis2 4 3 7" xfId="24256" xr:uid="{00000000-0005-0000-0000-00007F0E0000}"/>
    <cellStyle name="20% - Énfasis2 4 3 7 2" xfId="37167" xr:uid="{00000000-0005-0000-0000-0000800E0000}"/>
    <cellStyle name="20% - Énfasis2 4 3 8" xfId="27777" xr:uid="{00000000-0005-0000-0000-0000810E0000}"/>
    <cellStyle name="20% - Énfasis2 4 3 9" xfId="14866" xr:uid="{00000000-0005-0000-0000-0000820E0000}"/>
    <cellStyle name="20% - Énfasis2 4 4" xfId="15527" xr:uid="{00000000-0005-0000-0000-0000830E0000}"/>
    <cellStyle name="20% - Énfasis2 4 4 2" xfId="16702" xr:uid="{00000000-0005-0000-0000-0000840E0000}"/>
    <cellStyle name="20% - Énfasis2 4 4 2 2" xfId="19050" xr:uid="{00000000-0005-0000-0000-0000850E0000}"/>
    <cellStyle name="20% - Énfasis2 4 4 2 2 2" xfId="31961" xr:uid="{00000000-0005-0000-0000-0000860E0000}"/>
    <cellStyle name="20% - Énfasis2 4 4 2 3" xfId="22571" xr:uid="{00000000-0005-0000-0000-0000870E0000}"/>
    <cellStyle name="20% - Énfasis2 4 4 2 3 2" xfId="35482" xr:uid="{00000000-0005-0000-0000-0000880E0000}"/>
    <cellStyle name="20% - Énfasis2 4 4 2 4" xfId="26092" xr:uid="{00000000-0005-0000-0000-0000890E0000}"/>
    <cellStyle name="20% - Énfasis2 4 4 2 4 2" xfId="39003" xr:uid="{00000000-0005-0000-0000-00008A0E0000}"/>
    <cellStyle name="20% - Énfasis2 4 4 2 5" xfId="29613" xr:uid="{00000000-0005-0000-0000-00008B0E0000}"/>
    <cellStyle name="20% - Énfasis2 4 4 3" xfId="20223" xr:uid="{00000000-0005-0000-0000-00008C0E0000}"/>
    <cellStyle name="20% - Énfasis2 4 4 3 2" xfId="23744" xr:uid="{00000000-0005-0000-0000-00008D0E0000}"/>
    <cellStyle name="20% - Énfasis2 4 4 3 2 2" xfId="36655" xr:uid="{00000000-0005-0000-0000-00008E0E0000}"/>
    <cellStyle name="20% - Énfasis2 4 4 3 3" xfId="27265" xr:uid="{00000000-0005-0000-0000-00008F0E0000}"/>
    <cellStyle name="20% - Énfasis2 4 4 3 3 2" xfId="40176" xr:uid="{00000000-0005-0000-0000-0000900E0000}"/>
    <cellStyle name="20% - Énfasis2 4 4 3 4" xfId="33134" xr:uid="{00000000-0005-0000-0000-0000910E0000}"/>
    <cellStyle name="20% - Énfasis2 4 4 4" xfId="17875" xr:uid="{00000000-0005-0000-0000-0000920E0000}"/>
    <cellStyle name="20% - Énfasis2 4 4 4 2" xfId="30786" xr:uid="{00000000-0005-0000-0000-0000930E0000}"/>
    <cellStyle name="20% - Énfasis2 4 4 5" xfId="21396" xr:uid="{00000000-0005-0000-0000-0000940E0000}"/>
    <cellStyle name="20% - Énfasis2 4 4 5 2" xfId="34307" xr:uid="{00000000-0005-0000-0000-0000950E0000}"/>
    <cellStyle name="20% - Énfasis2 4 4 6" xfId="24917" xr:uid="{00000000-0005-0000-0000-0000960E0000}"/>
    <cellStyle name="20% - Énfasis2 4 4 6 2" xfId="37828" xr:uid="{00000000-0005-0000-0000-0000970E0000}"/>
    <cellStyle name="20% - Énfasis2 4 4 7" xfId="28438" xr:uid="{00000000-0005-0000-0000-0000980E0000}"/>
    <cellStyle name="20% - Énfasis2 4 5" xfId="15028" xr:uid="{00000000-0005-0000-0000-0000990E0000}"/>
    <cellStyle name="20% - Énfasis2 4 5 2" xfId="16203" xr:uid="{00000000-0005-0000-0000-00009A0E0000}"/>
    <cellStyle name="20% - Énfasis2 4 5 2 2" xfId="18551" xr:uid="{00000000-0005-0000-0000-00009B0E0000}"/>
    <cellStyle name="20% - Énfasis2 4 5 2 2 2" xfId="31462" xr:uid="{00000000-0005-0000-0000-00009C0E0000}"/>
    <cellStyle name="20% - Énfasis2 4 5 2 3" xfId="22072" xr:uid="{00000000-0005-0000-0000-00009D0E0000}"/>
    <cellStyle name="20% - Énfasis2 4 5 2 3 2" xfId="34983" xr:uid="{00000000-0005-0000-0000-00009E0E0000}"/>
    <cellStyle name="20% - Énfasis2 4 5 2 4" xfId="25593" xr:uid="{00000000-0005-0000-0000-00009F0E0000}"/>
    <cellStyle name="20% - Énfasis2 4 5 2 4 2" xfId="38504" xr:uid="{00000000-0005-0000-0000-0000A00E0000}"/>
    <cellStyle name="20% - Énfasis2 4 5 2 5" xfId="29114" xr:uid="{00000000-0005-0000-0000-0000A10E0000}"/>
    <cellStyle name="20% - Énfasis2 4 5 3" xfId="19724" xr:uid="{00000000-0005-0000-0000-0000A20E0000}"/>
    <cellStyle name="20% - Énfasis2 4 5 3 2" xfId="23245" xr:uid="{00000000-0005-0000-0000-0000A30E0000}"/>
    <cellStyle name="20% - Énfasis2 4 5 3 2 2" xfId="36156" xr:uid="{00000000-0005-0000-0000-0000A40E0000}"/>
    <cellStyle name="20% - Énfasis2 4 5 3 3" xfId="26766" xr:uid="{00000000-0005-0000-0000-0000A50E0000}"/>
    <cellStyle name="20% - Énfasis2 4 5 3 3 2" xfId="39677" xr:uid="{00000000-0005-0000-0000-0000A60E0000}"/>
    <cellStyle name="20% - Énfasis2 4 5 3 4" xfId="32635" xr:uid="{00000000-0005-0000-0000-0000A70E0000}"/>
    <cellStyle name="20% - Énfasis2 4 5 4" xfId="17376" xr:uid="{00000000-0005-0000-0000-0000A80E0000}"/>
    <cellStyle name="20% - Énfasis2 4 5 4 2" xfId="30287" xr:uid="{00000000-0005-0000-0000-0000A90E0000}"/>
    <cellStyle name="20% - Énfasis2 4 5 5" xfId="20897" xr:uid="{00000000-0005-0000-0000-0000AA0E0000}"/>
    <cellStyle name="20% - Énfasis2 4 5 5 2" xfId="33808" xr:uid="{00000000-0005-0000-0000-0000AB0E0000}"/>
    <cellStyle name="20% - Énfasis2 4 5 6" xfId="24418" xr:uid="{00000000-0005-0000-0000-0000AC0E0000}"/>
    <cellStyle name="20% - Énfasis2 4 5 6 2" xfId="37329" xr:uid="{00000000-0005-0000-0000-0000AD0E0000}"/>
    <cellStyle name="20% - Énfasis2 4 5 7" xfId="27939" xr:uid="{00000000-0005-0000-0000-0000AE0E0000}"/>
    <cellStyle name="20% - Énfasis2 4 6" xfId="15704" xr:uid="{00000000-0005-0000-0000-0000AF0E0000}"/>
    <cellStyle name="20% - Énfasis2 4 6 2" xfId="18052" xr:uid="{00000000-0005-0000-0000-0000B00E0000}"/>
    <cellStyle name="20% - Énfasis2 4 6 2 2" xfId="30963" xr:uid="{00000000-0005-0000-0000-0000B10E0000}"/>
    <cellStyle name="20% - Énfasis2 4 6 3" xfId="21573" xr:uid="{00000000-0005-0000-0000-0000B20E0000}"/>
    <cellStyle name="20% - Énfasis2 4 6 3 2" xfId="34484" xr:uid="{00000000-0005-0000-0000-0000B30E0000}"/>
    <cellStyle name="20% - Énfasis2 4 6 4" xfId="25094" xr:uid="{00000000-0005-0000-0000-0000B40E0000}"/>
    <cellStyle name="20% - Énfasis2 4 6 4 2" xfId="38005" xr:uid="{00000000-0005-0000-0000-0000B50E0000}"/>
    <cellStyle name="20% - Énfasis2 4 6 5" xfId="28615" xr:uid="{00000000-0005-0000-0000-0000B60E0000}"/>
    <cellStyle name="20% - Énfasis2 4 7" xfId="19225" xr:uid="{00000000-0005-0000-0000-0000B70E0000}"/>
    <cellStyle name="20% - Énfasis2 4 7 2" xfId="22746" xr:uid="{00000000-0005-0000-0000-0000B80E0000}"/>
    <cellStyle name="20% - Énfasis2 4 7 2 2" xfId="35657" xr:uid="{00000000-0005-0000-0000-0000B90E0000}"/>
    <cellStyle name="20% - Énfasis2 4 7 3" xfId="26267" xr:uid="{00000000-0005-0000-0000-0000BA0E0000}"/>
    <cellStyle name="20% - Énfasis2 4 7 3 2" xfId="39178" xr:uid="{00000000-0005-0000-0000-0000BB0E0000}"/>
    <cellStyle name="20% - Énfasis2 4 7 4" xfId="32136" xr:uid="{00000000-0005-0000-0000-0000BC0E0000}"/>
    <cellStyle name="20% - Énfasis2 4 8" xfId="16877" xr:uid="{00000000-0005-0000-0000-0000BD0E0000}"/>
    <cellStyle name="20% - Énfasis2 4 8 2" xfId="29788" xr:uid="{00000000-0005-0000-0000-0000BE0E0000}"/>
    <cellStyle name="20% - Énfasis2 4 9" xfId="20398" xr:uid="{00000000-0005-0000-0000-0000BF0E0000}"/>
    <cellStyle name="20% - Énfasis2 4 9 2" xfId="33309" xr:uid="{00000000-0005-0000-0000-0000C00E0000}"/>
    <cellStyle name="20% - Énfasis2 5" xfId="156" xr:uid="{00000000-0005-0000-0000-0000C10E0000}"/>
    <cellStyle name="20% - Énfasis2 5 10" xfId="23905" xr:uid="{00000000-0005-0000-0000-0000C20E0000}"/>
    <cellStyle name="20% - Énfasis2 5 10 2" xfId="36816" xr:uid="{00000000-0005-0000-0000-0000C30E0000}"/>
    <cellStyle name="20% - Énfasis2 5 11" xfId="27426" xr:uid="{00000000-0005-0000-0000-0000C40E0000}"/>
    <cellStyle name="20% - Énfasis2 5 12" xfId="14510" xr:uid="{00000000-0005-0000-0000-0000C50E0000}"/>
    <cellStyle name="20% - Énfasis2 5 2" xfId="4420" xr:uid="{00000000-0005-0000-0000-0000C60E0000}"/>
    <cellStyle name="20% - Énfasis2 5 2 2" xfId="4421" xr:uid="{00000000-0005-0000-0000-0000C70E0000}"/>
    <cellStyle name="20% - Énfasis2 5 2 2 2" xfId="16364" xr:uid="{00000000-0005-0000-0000-0000C80E0000}"/>
    <cellStyle name="20% - Énfasis2 5 2 2 2 2" xfId="18712" xr:uid="{00000000-0005-0000-0000-0000C90E0000}"/>
    <cellStyle name="20% - Énfasis2 5 2 2 2 2 2" xfId="31623" xr:uid="{00000000-0005-0000-0000-0000CA0E0000}"/>
    <cellStyle name="20% - Énfasis2 5 2 2 2 3" xfId="22233" xr:uid="{00000000-0005-0000-0000-0000CB0E0000}"/>
    <cellStyle name="20% - Énfasis2 5 2 2 2 3 2" xfId="35144" xr:uid="{00000000-0005-0000-0000-0000CC0E0000}"/>
    <cellStyle name="20% - Énfasis2 5 2 2 2 4" xfId="25754" xr:uid="{00000000-0005-0000-0000-0000CD0E0000}"/>
    <cellStyle name="20% - Énfasis2 5 2 2 2 4 2" xfId="38665" xr:uid="{00000000-0005-0000-0000-0000CE0E0000}"/>
    <cellStyle name="20% - Énfasis2 5 2 2 2 5" xfId="29275" xr:uid="{00000000-0005-0000-0000-0000CF0E0000}"/>
    <cellStyle name="20% - Énfasis2 5 2 2 3" xfId="19885" xr:uid="{00000000-0005-0000-0000-0000D00E0000}"/>
    <cellStyle name="20% - Énfasis2 5 2 2 3 2" xfId="23406" xr:uid="{00000000-0005-0000-0000-0000D10E0000}"/>
    <cellStyle name="20% - Énfasis2 5 2 2 3 2 2" xfId="36317" xr:uid="{00000000-0005-0000-0000-0000D20E0000}"/>
    <cellStyle name="20% - Énfasis2 5 2 2 3 3" xfId="26927" xr:uid="{00000000-0005-0000-0000-0000D30E0000}"/>
    <cellStyle name="20% - Énfasis2 5 2 2 3 3 2" xfId="39838" xr:uid="{00000000-0005-0000-0000-0000D40E0000}"/>
    <cellStyle name="20% - Énfasis2 5 2 2 3 4" xfId="32796" xr:uid="{00000000-0005-0000-0000-0000D50E0000}"/>
    <cellStyle name="20% - Énfasis2 5 2 2 4" xfId="17537" xr:uid="{00000000-0005-0000-0000-0000D60E0000}"/>
    <cellStyle name="20% - Énfasis2 5 2 2 4 2" xfId="30448" xr:uid="{00000000-0005-0000-0000-0000D70E0000}"/>
    <cellStyle name="20% - Énfasis2 5 2 2 5" xfId="21058" xr:uid="{00000000-0005-0000-0000-0000D80E0000}"/>
    <cellStyle name="20% - Énfasis2 5 2 2 5 2" xfId="33969" xr:uid="{00000000-0005-0000-0000-0000D90E0000}"/>
    <cellStyle name="20% - Énfasis2 5 2 2 6" xfId="24579" xr:uid="{00000000-0005-0000-0000-0000DA0E0000}"/>
    <cellStyle name="20% - Énfasis2 5 2 2 6 2" xfId="37490" xr:uid="{00000000-0005-0000-0000-0000DB0E0000}"/>
    <cellStyle name="20% - Énfasis2 5 2 2 7" xfId="28100" xr:uid="{00000000-0005-0000-0000-0000DC0E0000}"/>
    <cellStyle name="20% - Énfasis2 5 2 2 8" xfId="15189" xr:uid="{00000000-0005-0000-0000-0000DD0E0000}"/>
    <cellStyle name="20% - Énfasis2 5 2 3" xfId="15865" xr:uid="{00000000-0005-0000-0000-0000DE0E0000}"/>
    <cellStyle name="20% - Énfasis2 5 2 3 2" xfId="18213" xr:uid="{00000000-0005-0000-0000-0000DF0E0000}"/>
    <cellStyle name="20% - Énfasis2 5 2 3 2 2" xfId="31124" xr:uid="{00000000-0005-0000-0000-0000E00E0000}"/>
    <cellStyle name="20% - Énfasis2 5 2 3 3" xfId="21734" xr:uid="{00000000-0005-0000-0000-0000E10E0000}"/>
    <cellStyle name="20% - Énfasis2 5 2 3 3 2" xfId="34645" xr:uid="{00000000-0005-0000-0000-0000E20E0000}"/>
    <cellStyle name="20% - Énfasis2 5 2 3 4" xfId="25255" xr:uid="{00000000-0005-0000-0000-0000E30E0000}"/>
    <cellStyle name="20% - Énfasis2 5 2 3 4 2" xfId="38166" xr:uid="{00000000-0005-0000-0000-0000E40E0000}"/>
    <cellStyle name="20% - Énfasis2 5 2 3 5" xfId="28776" xr:uid="{00000000-0005-0000-0000-0000E50E0000}"/>
    <cellStyle name="20% - Énfasis2 5 2 4" xfId="19386" xr:uid="{00000000-0005-0000-0000-0000E60E0000}"/>
    <cellStyle name="20% - Énfasis2 5 2 4 2" xfId="22907" xr:uid="{00000000-0005-0000-0000-0000E70E0000}"/>
    <cellStyle name="20% - Énfasis2 5 2 4 2 2" xfId="35818" xr:uid="{00000000-0005-0000-0000-0000E80E0000}"/>
    <cellStyle name="20% - Énfasis2 5 2 4 3" xfId="26428" xr:uid="{00000000-0005-0000-0000-0000E90E0000}"/>
    <cellStyle name="20% - Énfasis2 5 2 4 3 2" xfId="39339" xr:uid="{00000000-0005-0000-0000-0000EA0E0000}"/>
    <cellStyle name="20% - Énfasis2 5 2 4 4" xfId="32297" xr:uid="{00000000-0005-0000-0000-0000EB0E0000}"/>
    <cellStyle name="20% - Énfasis2 5 2 5" xfId="17038" xr:uid="{00000000-0005-0000-0000-0000EC0E0000}"/>
    <cellStyle name="20% - Énfasis2 5 2 5 2" xfId="29949" xr:uid="{00000000-0005-0000-0000-0000ED0E0000}"/>
    <cellStyle name="20% - Énfasis2 5 2 6" xfId="20559" xr:uid="{00000000-0005-0000-0000-0000EE0E0000}"/>
    <cellStyle name="20% - Énfasis2 5 2 6 2" xfId="33470" xr:uid="{00000000-0005-0000-0000-0000EF0E0000}"/>
    <cellStyle name="20% - Énfasis2 5 2 7" xfId="24080" xr:uid="{00000000-0005-0000-0000-0000F00E0000}"/>
    <cellStyle name="20% - Énfasis2 5 2 7 2" xfId="36991" xr:uid="{00000000-0005-0000-0000-0000F10E0000}"/>
    <cellStyle name="20% - Énfasis2 5 2 8" xfId="27601" xr:uid="{00000000-0005-0000-0000-0000F20E0000}"/>
    <cellStyle name="20% - Énfasis2 5 2 9" xfId="14689" xr:uid="{00000000-0005-0000-0000-0000F30E0000}"/>
    <cellStyle name="20% - Énfasis2 5 3" xfId="4422" xr:uid="{00000000-0005-0000-0000-0000F40E0000}"/>
    <cellStyle name="20% - Énfasis2 5 3 2" xfId="15351" xr:uid="{00000000-0005-0000-0000-0000F50E0000}"/>
    <cellStyle name="20% - Énfasis2 5 3 2 2" xfId="16526" xr:uid="{00000000-0005-0000-0000-0000F60E0000}"/>
    <cellStyle name="20% - Énfasis2 5 3 2 2 2" xfId="18874" xr:uid="{00000000-0005-0000-0000-0000F70E0000}"/>
    <cellStyle name="20% - Énfasis2 5 3 2 2 2 2" xfId="31785" xr:uid="{00000000-0005-0000-0000-0000F80E0000}"/>
    <cellStyle name="20% - Énfasis2 5 3 2 2 3" xfId="22395" xr:uid="{00000000-0005-0000-0000-0000F90E0000}"/>
    <cellStyle name="20% - Énfasis2 5 3 2 2 3 2" xfId="35306" xr:uid="{00000000-0005-0000-0000-0000FA0E0000}"/>
    <cellStyle name="20% - Énfasis2 5 3 2 2 4" xfId="25916" xr:uid="{00000000-0005-0000-0000-0000FB0E0000}"/>
    <cellStyle name="20% - Énfasis2 5 3 2 2 4 2" xfId="38827" xr:uid="{00000000-0005-0000-0000-0000FC0E0000}"/>
    <cellStyle name="20% - Énfasis2 5 3 2 2 5" xfId="29437" xr:uid="{00000000-0005-0000-0000-0000FD0E0000}"/>
    <cellStyle name="20% - Énfasis2 5 3 2 3" xfId="20047" xr:uid="{00000000-0005-0000-0000-0000FE0E0000}"/>
    <cellStyle name="20% - Énfasis2 5 3 2 3 2" xfId="23568" xr:uid="{00000000-0005-0000-0000-0000FF0E0000}"/>
    <cellStyle name="20% - Énfasis2 5 3 2 3 2 2" xfId="36479" xr:uid="{00000000-0005-0000-0000-0000000F0000}"/>
    <cellStyle name="20% - Énfasis2 5 3 2 3 3" xfId="27089" xr:uid="{00000000-0005-0000-0000-0000010F0000}"/>
    <cellStyle name="20% - Énfasis2 5 3 2 3 3 2" xfId="40000" xr:uid="{00000000-0005-0000-0000-0000020F0000}"/>
    <cellStyle name="20% - Énfasis2 5 3 2 3 4" xfId="32958" xr:uid="{00000000-0005-0000-0000-0000030F0000}"/>
    <cellStyle name="20% - Énfasis2 5 3 2 4" xfId="17699" xr:uid="{00000000-0005-0000-0000-0000040F0000}"/>
    <cellStyle name="20% - Énfasis2 5 3 2 4 2" xfId="30610" xr:uid="{00000000-0005-0000-0000-0000050F0000}"/>
    <cellStyle name="20% - Énfasis2 5 3 2 5" xfId="21220" xr:uid="{00000000-0005-0000-0000-0000060F0000}"/>
    <cellStyle name="20% - Énfasis2 5 3 2 5 2" xfId="34131" xr:uid="{00000000-0005-0000-0000-0000070F0000}"/>
    <cellStyle name="20% - Énfasis2 5 3 2 6" xfId="24741" xr:uid="{00000000-0005-0000-0000-0000080F0000}"/>
    <cellStyle name="20% - Énfasis2 5 3 2 6 2" xfId="37652" xr:uid="{00000000-0005-0000-0000-0000090F0000}"/>
    <cellStyle name="20% - Énfasis2 5 3 2 7" xfId="28262" xr:uid="{00000000-0005-0000-0000-00000A0F0000}"/>
    <cellStyle name="20% - Énfasis2 5 3 3" xfId="16027" xr:uid="{00000000-0005-0000-0000-00000B0F0000}"/>
    <cellStyle name="20% - Énfasis2 5 3 3 2" xfId="18375" xr:uid="{00000000-0005-0000-0000-00000C0F0000}"/>
    <cellStyle name="20% - Énfasis2 5 3 3 2 2" xfId="31286" xr:uid="{00000000-0005-0000-0000-00000D0F0000}"/>
    <cellStyle name="20% - Énfasis2 5 3 3 3" xfId="21896" xr:uid="{00000000-0005-0000-0000-00000E0F0000}"/>
    <cellStyle name="20% - Énfasis2 5 3 3 3 2" xfId="34807" xr:uid="{00000000-0005-0000-0000-00000F0F0000}"/>
    <cellStyle name="20% - Énfasis2 5 3 3 4" xfId="25417" xr:uid="{00000000-0005-0000-0000-0000100F0000}"/>
    <cellStyle name="20% - Énfasis2 5 3 3 4 2" xfId="38328" xr:uid="{00000000-0005-0000-0000-0000110F0000}"/>
    <cellStyle name="20% - Énfasis2 5 3 3 5" xfId="28938" xr:uid="{00000000-0005-0000-0000-0000120F0000}"/>
    <cellStyle name="20% - Énfasis2 5 3 4" xfId="19548" xr:uid="{00000000-0005-0000-0000-0000130F0000}"/>
    <cellStyle name="20% - Énfasis2 5 3 4 2" xfId="23069" xr:uid="{00000000-0005-0000-0000-0000140F0000}"/>
    <cellStyle name="20% - Énfasis2 5 3 4 2 2" xfId="35980" xr:uid="{00000000-0005-0000-0000-0000150F0000}"/>
    <cellStyle name="20% - Énfasis2 5 3 4 3" xfId="26590" xr:uid="{00000000-0005-0000-0000-0000160F0000}"/>
    <cellStyle name="20% - Énfasis2 5 3 4 3 2" xfId="39501" xr:uid="{00000000-0005-0000-0000-0000170F0000}"/>
    <cellStyle name="20% - Énfasis2 5 3 4 4" xfId="32459" xr:uid="{00000000-0005-0000-0000-0000180F0000}"/>
    <cellStyle name="20% - Énfasis2 5 3 5" xfId="17200" xr:uid="{00000000-0005-0000-0000-0000190F0000}"/>
    <cellStyle name="20% - Énfasis2 5 3 5 2" xfId="30111" xr:uid="{00000000-0005-0000-0000-00001A0F0000}"/>
    <cellStyle name="20% - Énfasis2 5 3 6" xfId="20721" xr:uid="{00000000-0005-0000-0000-00001B0F0000}"/>
    <cellStyle name="20% - Énfasis2 5 3 6 2" xfId="33632" xr:uid="{00000000-0005-0000-0000-00001C0F0000}"/>
    <cellStyle name="20% - Énfasis2 5 3 7" xfId="24242" xr:uid="{00000000-0005-0000-0000-00001D0F0000}"/>
    <cellStyle name="20% - Énfasis2 5 3 7 2" xfId="37153" xr:uid="{00000000-0005-0000-0000-00001E0F0000}"/>
    <cellStyle name="20% - Énfasis2 5 3 8" xfId="27763" xr:uid="{00000000-0005-0000-0000-00001F0F0000}"/>
    <cellStyle name="20% - Énfasis2 5 3 9" xfId="14852" xr:uid="{00000000-0005-0000-0000-0000200F0000}"/>
    <cellStyle name="20% - Énfasis2 5 4" xfId="15513" xr:uid="{00000000-0005-0000-0000-0000210F0000}"/>
    <cellStyle name="20% - Énfasis2 5 4 2" xfId="16688" xr:uid="{00000000-0005-0000-0000-0000220F0000}"/>
    <cellStyle name="20% - Énfasis2 5 4 2 2" xfId="19036" xr:uid="{00000000-0005-0000-0000-0000230F0000}"/>
    <cellStyle name="20% - Énfasis2 5 4 2 2 2" xfId="31947" xr:uid="{00000000-0005-0000-0000-0000240F0000}"/>
    <cellStyle name="20% - Énfasis2 5 4 2 3" xfId="22557" xr:uid="{00000000-0005-0000-0000-0000250F0000}"/>
    <cellStyle name="20% - Énfasis2 5 4 2 3 2" xfId="35468" xr:uid="{00000000-0005-0000-0000-0000260F0000}"/>
    <cellStyle name="20% - Énfasis2 5 4 2 4" xfId="26078" xr:uid="{00000000-0005-0000-0000-0000270F0000}"/>
    <cellStyle name="20% - Énfasis2 5 4 2 4 2" xfId="38989" xr:uid="{00000000-0005-0000-0000-0000280F0000}"/>
    <cellStyle name="20% - Énfasis2 5 4 2 5" xfId="29599" xr:uid="{00000000-0005-0000-0000-0000290F0000}"/>
    <cellStyle name="20% - Énfasis2 5 4 3" xfId="20209" xr:uid="{00000000-0005-0000-0000-00002A0F0000}"/>
    <cellStyle name="20% - Énfasis2 5 4 3 2" xfId="23730" xr:uid="{00000000-0005-0000-0000-00002B0F0000}"/>
    <cellStyle name="20% - Énfasis2 5 4 3 2 2" xfId="36641" xr:uid="{00000000-0005-0000-0000-00002C0F0000}"/>
    <cellStyle name="20% - Énfasis2 5 4 3 3" xfId="27251" xr:uid="{00000000-0005-0000-0000-00002D0F0000}"/>
    <cellStyle name="20% - Énfasis2 5 4 3 3 2" xfId="40162" xr:uid="{00000000-0005-0000-0000-00002E0F0000}"/>
    <cellStyle name="20% - Énfasis2 5 4 3 4" xfId="33120" xr:uid="{00000000-0005-0000-0000-00002F0F0000}"/>
    <cellStyle name="20% - Énfasis2 5 4 4" xfId="17861" xr:uid="{00000000-0005-0000-0000-0000300F0000}"/>
    <cellStyle name="20% - Énfasis2 5 4 4 2" xfId="30772" xr:uid="{00000000-0005-0000-0000-0000310F0000}"/>
    <cellStyle name="20% - Énfasis2 5 4 5" xfId="21382" xr:uid="{00000000-0005-0000-0000-0000320F0000}"/>
    <cellStyle name="20% - Énfasis2 5 4 5 2" xfId="34293" xr:uid="{00000000-0005-0000-0000-0000330F0000}"/>
    <cellStyle name="20% - Énfasis2 5 4 6" xfId="24903" xr:uid="{00000000-0005-0000-0000-0000340F0000}"/>
    <cellStyle name="20% - Énfasis2 5 4 6 2" xfId="37814" xr:uid="{00000000-0005-0000-0000-0000350F0000}"/>
    <cellStyle name="20% - Énfasis2 5 4 7" xfId="28424" xr:uid="{00000000-0005-0000-0000-0000360F0000}"/>
    <cellStyle name="20% - Énfasis2 5 5" xfId="15014" xr:uid="{00000000-0005-0000-0000-0000370F0000}"/>
    <cellStyle name="20% - Énfasis2 5 5 2" xfId="16189" xr:uid="{00000000-0005-0000-0000-0000380F0000}"/>
    <cellStyle name="20% - Énfasis2 5 5 2 2" xfId="18537" xr:uid="{00000000-0005-0000-0000-0000390F0000}"/>
    <cellStyle name="20% - Énfasis2 5 5 2 2 2" xfId="31448" xr:uid="{00000000-0005-0000-0000-00003A0F0000}"/>
    <cellStyle name="20% - Énfasis2 5 5 2 3" xfId="22058" xr:uid="{00000000-0005-0000-0000-00003B0F0000}"/>
    <cellStyle name="20% - Énfasis2 5 5 2 3 2" xfId="34969" xr:uid="{00000000-0005-0000-0000-00003C0F0000}"/>
    <cellStyle name="20% - Énfasis2 5 5 2 4" xfId="25579" xr:uid="{00000000-0005-0000-0000-00003D0F0000}"/>
    <cellStyle name="20% - Énfasis2 5 5 2 4 2" xfId="38490" xr:uid="{00000000-0005-0000-0000-00003E0F0000}"/>
    <cellStyle name="20% - Énfasis2 5 5 2 5" xfId="29100" xr:uid="{00000000-0005-0000-0000-00003F0F0000}"/>
    <cellStyle name="20% - Énfasis2 5 5 3" xfId="19710" xr:uid="{00000000-0005-0000-0000-0000400F0000}"/>
    <cellStyle name="20% - Énfasis2 5 5 3 2" xfId="23231" xr:uid="{00000000-0005-0000-0000-0000410F0000}"/>
    <cellStyle name="20% - Énfasis2 5 5 3 2 2" xfId="36142" xr:uid="{00000000-0005-0000-0000-0000420F0000}"/>
    <cellStyle name="20% - Énfasis2 5 5 3 3" xfId="26752" xr:uid="{00000000-0005-0000-0000-0000430F0000}"/>
    <cellStyle name="20% - Énfasis2 5 5 3 3 2" xfId="39663" xr:uid="{00000000-0005-0000-0000-0000440F0000}"/>
    <cellStyle name="20% - Énfasis2 5 5 3 4" xfId="32621" xr:uid="{00000000-0005-0000-0000-0000450F0000}"/>
    <cellStyle name="20% - Énfasis2 5 5 4" xfId="17362" xr:uid="{00000000-0005-0000-0000-0000460F0000}"/>
    <cellStyle name="20% - Énfasis2 5 5 4 2" xfId="30273" xr:uid="{00000000-0005-0000-0000-0000470F0000}"/>
    <cellStyle name="20% - Énfasis2 5 5 5" xfId="20883" xr:uid="{00000000-0005-0000-0000-0000480F0000}"/>
    <cellStyle name="20% - Énfasis2 5 5 5 2" xfId="33794" xr:uid="{00000000-0005-0000-0000-0000490F0000}"/>
    <cellStyle name="20% - Énfasis2 5 5 6" xfId="24404" xr:uid="{00000000-0005-0000-0000-00004A0F0000}"/>
    <cellStyle name="20% - Énfasis2 5 5 6 2" xfId="37315" xr:uid="{00000000-0005-0000-0000-00004B0F0000}"/>
    <cellStyle name="20% - Énfasis2 5 5 7" xfId="27925" xr:uid="{00000000-0005-0000-0000-00004C0F0000}"/>
    <cellStyle name="20% - Énfasis2 5 6" xfId="15690" xr:uid="{00000000-0005-0000-0000-00004D0F0000}"/>
    <cellStyle name="20% - Énfasis2 5 6 2" xfId="18038" xr:uid="{00000000-0005-0000-0000-00004E0F0000}"/>
    <cellStyle name="20% - Énfasis2 5 6 2 2" xfId="30949" xr:uid="{00000000-0005-0000-0000-00004F0F0000}"/>
    <cellStyle name="20% - Énfasis2 5 6 3" xfId="21559" xr:uid="{00000000-0005-0000-0000-0000500F0000}"/>
    <cellStyle name="20% - Énfasis2 5 6 3 2" xfId="34470" xr:uid="{00000000-0005-0000-0000-0000510F0000}"/>
    <cellStyle name="20% - Énfasis2 5 6 4" xfId="25080" xr:uid="{00000000-0005-0000-0000-0000520F0000}"/>
    <cellStyle name="20% - Énfasis2 5 6 4 2" xfId="37991" xr:uid="{00000000-0005-0000-0000-0000530F0000}"/>
    <cellStyle name="20% - Énfasis2 5 6 5" xfId="28601" xr:uid="{00000000-0005-0000-0000-0000540F0000}"/>
    <cellStyle name="20% - Énfasis2 5 7" xfId="19211" xr:uid="{00000000-0005-0000-0000-0000550F0000}"/>
    <cellStyle name="20% - Énfasis2 5 7 2" xfId="22732" xr:uid="{00000000-0005-0000-0000-0000560F0000}"/>
    <cellStyle name="20% - Énfasis2 5 7 2 2" xfId="35643" xr:uid="{00000000-0005-0000-0000-0000570F0000}"/>
    <cellStyle name="20% - Énfasis2 5 7 3" xfId="26253" xr:uid="{00000000-0005-0000-0000-0000580F0000}"/>
    <cellStyle name="20% - Énfasis2 5 7 3 2" xfId="39164" xr:uid="{00000000-0005-0000-0000-0000590F0000}"/>
    <cellStyle name="20% - Énfasis2 5 7 4" xfId="32122" xr:uid="{00000000-0005-0000-0000-00005A0F0000}"/>
    <cellStyle name="20% - Énfasis2 5 8" xfId="16863" xr:uid="{00000000-0005-0000-0000-00005B0F0000}"/>
    <cellStyle name="20% - Énfasis2 5 8 2" xfId="29774" xr:uid="{00000000-0005-0000-0000-00005C0F0000}"/>
    <cellStyle name="20% - Énfasis2 5 9" xfId="20384" xr:uid="{00000000-0005-0000-0000-00005D0F0000}"/>
    <cellStyle name="20% - Énfasis2 5 9 2" xfId="33295" xr:uid="{00000000-0005-0000-0000-00005E0F0000}"/>
    <cellStyle name="20% - Énfasis2 6" xfId="157" xr:uid="{00000000-0005-0000-0000-00005F0F0000}"/>
    <cellStyle name="20% - Énfasis2 6 10" xfId="23962" xr:uid="{00000000-0005-0000-0000-0000600F0000}"/>
    <cellStyle name="20% - Énfasis2 6 10 2" xfId="36873" xr:uid="{00000000-0005-0000-0000-0000610F0000}"/>
    <cellStyle name="20% - Énfasis2 6 11" xfId="27483" xr:uid="{00000000-0005-0000-0000-0000620F0000}"/>
    <cellStyle name="20% - Énfasis2 6 12" xfId="14568" xr:uid="{00000000-0005-0000-0000-0000630F0000}"/>
    <cellStyle name="20% - Énfasis2 6 2" xfId="4423" xr:uid="{00000000-0005-0000-0000-0000640F0000}"/>
    <cellStyle name="20% - Énfasis2 6 2 2" xfId="4424" xr:uid="{00000000-0005-0000-0000-0000650F0000}"/>
    <cellStyle name="20% - Énfasis2 6 2 2 2" xfId="16421" xr:uid="{00000000-0005-0000-0000-0000660F0000}"/>
    <cellStyle name="20% - Énfasis2 6 2 2 2 2" xfId="18769" xr:uid="{00000000-0005-0000-0000-0000670F0000}"/>
    <cellStyle name="20% - Énfasis2 6 2 2 2 2 2" xfId="31680" xr:uid="{00000000-0005-0000-0000-0000680F0000}"/>
    <cellStyle name="20% - Énfasis2 6 2 2 2 3" xfId="22290" xr:uid="{00000000-0005-0000-0000-0000690F0000}"/>
    <cellStyle name="20% - Énfasis2 6 2 2 2 3 2" xfId="35201" xr:uid="{00000000-0005-0000-0000-00006A0F0000}"/>
    <cellStyle name="20% - Énfasis2 6 2 2 2 4" xfId="25811" xr:uid="{00000000-0005-0000-0000-00006B0F0000}"/>
    <cellStyle name="20% - Énfasis2 6 2 2 2 4 2" xfId="38722" xr:uid="{00000000-0005-0000-0000-00006C0F0000}"/>
    <cellStyle name="20% - Énfasis2 6 2 2 2 5" xfId="29332" xr:uid="{00000000-0005-0000-0000-00006D0F0000}"/>
    <cellStyle name="20% - Énfasis2 6 2 2 3" xfId="19942" xr:uid="{00000000-0005-0000-0000-00006E0F0000}"/>
    <cellStyle name="20% - Énfasis2 6 2 2 3 2" xfId="23463" xr:uid="{00000000-0005-0000-0000-00006F0F0000}"/>
    <cellStyle name="20% - Énfasis2 6 2 2 3 2 2" xfId="36374" xr:uid="{00000000-0005-0000-0000-0000700F0000}"/>
    <cellStyle name="20% - Énfasis2 6 2 2 3 3" xfId="26984" xr:uid="{00000000-0005-0000-0000-0000710F0000}"/>
    <cellStyle name="20% - Énfasis2 6 2 2 3 3 2" xfId="39895" xr:uid="{00000000-0005-0000-0000-0000720F0000}"/>
    <cellStyle name="20% - Énfasis2 6 2 2 3 4" xfId="32853" xr:uid="{00000000-0005-0000-0000-0000730F0000}"/>
    <cellStyle name="20% - Énfasis2 6 2 2 4" xfId="17594" xr:uid="{00000000-0005-0000-0000-0000740F0000}"/>
    <cellStyle name="20% - Énfasis2 6 2 2 4 2" xfId="30505" xr:uid="{00000000-0005-0000-0000-0000750F0000}"/>
    <cellStyle name="20% - Énfasis2 6 2 2 5" xfId="21115" xr:uid="{00000000-0005-0000-0000-0000760F0000}"/>
    <cellStyle name="20% - Énfasis2 6 2 2 5 2" xfId="34026" xr:uid="{00000000-0005-0000-0000-0000770F0000}"/>
    <cellStyle name="20% - Énfasis2 6 2 2 6" xfId="24636" xr:uid="{00000000-0005-0000-0000-0000780F0000}"/>
    <cellStyle name="20% - Énfasis2 6 2 2 6 2" xfId="37547" xr:uid="{00000000-0005-0000-0000-0000790F0000}"/>
    <cellStyle name="20% - Énfasis2 6 2 2 7" xfId="28157" xr:uid="{00000000-0005-0000-0000-00007A0F0000}"/>
    <cellStyle name="20% - Énfasis2 6 2 2 8" xfId="15246" xr:uid="{00000000-0005-0000-0000-00007B0F0000}"/>
    <cellStyle name="20% - Énfasis2 6 2 3" xfId="15922" xr:uid="{00000000-0005-0000-0000-00007C0F0000}"/>
    <cellStyle name="20% - Énfasis2 6 2 3 2" xfId="18270" xr:uid="{00000000-0005-0000-0000-00007D0F0000}"/>
    <cellStyle name="20% - Énfasis2 6 2 3 2 2" xfId="31181" xr:uid="{00000000-0005-0000-0000-00007E0F0000}"/>
    <cellStyle name="20% - Énfasis2 6 2 3 3" xfId="21791" xr:uid="{00000000-0005-0000-0000-00007F0F0000}"/>
    <cellStyle name="20% - Énfasis2 6 2 3 3 2" xfId="34702" xr:uid="{00000000-0005-0000-0000-0000800F0000}"/>
    <cellStyle name="20% - Énfasis2 6 2 3 4" xfId="25312" xr:uid="{00000000-0005-0000-0000-0000810F0000}"/>
    <cellStyle name="20% - Énfasis2 6 2 3 4 2" xfId="38223" xr:uid="{00000000-0005-0000-0000-0000820F0000}"/>
    <cellStyle name="20% - Énfasis2 6 2 3 5" xfId="28833" xr:uid="{00000000-0005-0000-0000-0000830F0000}"/>
    <cellStyle name="20% - Énfasis2 6 2 4" xfId="19443" xr:uid="{00000000-0005-0000-0000-0000840F0000}"/>
    <cellStyle name="20% - Énfasis2 6 2 4 2" xfId="22964" xr:uid="{00000000-0005-0000-0000-0000850F0000}"/>
    <cellStyle name="20% - Énfasis2 6 2 4 2 2" xfId="35875" xr:uid="{00000000-0005-0000-0000-0000860F0000}"/>
    <cellStyle name="20% - Énfasis2 6 2 4 3" xfId="26485" xr:uid="{00000000-0005-0000-0000-0000870F0000}"/>
    <cellStyle name="20% - Énfasis2 6 2 4 3 2" xfId="39396" xr:uid="{00000000-0005-0000-0000-0000880F0000}"/>
    <cellStyle name="20% - Énfasis2 6 2 4 4" xfId="32354" xr:uid="{00000000-0005-0000-0000-0000890F0000}"/>
    <cellStyle name="20% - Énfasis2 6 2 5" xfId="17095" xr:uid="{00000000-0005-0000-0000-00008A0F0000}"/>
    <cellStyle name="20% - Énfasis2 6 2 5 2" xfId="30006" xr:uid="{00000000-0005-0000-0000-00008B0F0000}"/>
    <cellStyle name="20% - Énfasis2 6 2 6" xfId="20616" xr:uid="{00000000-0005-0000-0000-00008C0F0000}"/>
    <cellStyle name="20% - Énfasis2 6 2 6 2" xfId="33527" xr:uid="{00000000-0005-0000-0000-00008D0F0000}"/>
    <cellStyle name="20% - Énfasis2 6 2 7" xfId="24137" xr:uid="{00000000-0005-0000-0000-00008E0F0000}"/>
    <cellStyle name="20% - Énfasis2 6 2 7 2" xfId="37048" xr:uid="{00000000-0005-0000-0000-00008F0F0000}"/>
    <cellStyle name="20% - Énfasis2 6 2 8" xfId="27658" xr:uid="{00000000-0005-0000-0000-0000900F0000}"/>
    <cellStyle name="20% - Énfasis2 6 2 9" xfId="14746" xr:uid="{00000000-0005-0000-0000-0000910F0000}"/>
    <cellStyle name="20% - Énfasis2 6 3" xfId="4425" xr:uid="{00000000-0005-0000-0000-0000920F0000}"/>
    <cellStyle name="20% - Énfasis2 6 3 2" xfId="15408" xr:uid="{00000000-0005-0000-0000-0000930F0000}"/>
    <cellStyle name="20% - Énfasis2 6 3 2 2" xfId="16583" xr:uid="{00000000-0005-0000-0000-0000940F0000}"/>
    <cellStyle name="20% - Énfasis2 6 3 2 2 2" xfId="18931" xr:uid="{00000000-0005-0000-0000-0000950F0000}"/>
    <cellStyle name="20% - Énfasis2 6 3 2 2 2 2" xfId="31842" xr:uid="{00000000-0005-0000-0000-0000960F0000}"/>
    <cellStyle name="20% - Énfasis2 6 3 2 2 3" xfId="22452" xr:uid="{00000000-0005-0000-0000-0000970F0000}"/>
    <cellStyle name="20% - Énfasis2 6 3 2 2 3 2" xfId="35363" xr:uid="{00000000-0005-0000-0000-0000980F0000}"/>
    <cellStyle name="20% - Énfasis2 6 3 2 2 4" xfId="25973" xr:uid="{00000000-0005-0000-0000-0000990F0000}"/>
    <cellStyle name="20% - Énfasis2 6 3 2 2 4 2" xfId="38884" xr:uid="{00000000-0005-0000-0000-00009A0F0000}"/>
    <cellStyle name="20% - Énfasis2 6 3 2 2 5" xfId="29494" xr:uid="{00000000-0005-0000-0000-00009B0F0000}"/>
    <cellStyle name="20% - Énfasis2 6 3 2 3" xfId="20104" xr:uid="{00000000-0005-0000-0000-00009C0F0000}"/>
    <cellStyle name="20% - Énfasis2 6 3 2 3 2" xfId="23625" xr:uid="{00000000-0005-0000-0000-00009D0F0000}"/>
    <cellStyle name="20% - Énfasis2 6 3 2 3 2 2" xfId="36536" xr:uid="{00000000-0005-0000-0000-00009E0F0000}"/>
    <cellStyle name="20% - Énfasis2 6 3 2 3 3" xfId="27146" xr:uid="{00000000-0005-0000-0000-00009F0F0000}"/>
    <cellStyle name="20% - Énfasis2 6 3 2 3 3 2" xfId="40057" xr:uid="{00000000-0005-0000-0000-0000A00F0000}"/>
    <cellStyle name="20% - Énfasis2 6 3 2 3 4" xfId="33015" xr:uid="{00000000-0005-0000-0000-0000A10F0000}"/>
    <cellStyle name="20% - Énfasis2 6 3 2 4" xfId="17756" xr:uid="{00000000-0005-0000-0000-0000A20F0000}"/>
    <cellStyle name="20% - Énfasis2 6 3 2 4 2" xfId="30667" xr:uid="{00000000-0005-0000-0000-0000A30F0000}"/>
    <cellStyle name="20% - Énfasis2 6 3 2 5" xfId="21277" xr:uid="{00000000-0005-0000-0000-0000A40F0000}"/>
    <cellStyle name="20% - Énfasis2 6 3 2 5 2" xfId="34188" xr:uid="{00000000-0005-0000-0000-0000A50F0000}"/>
    <cellStyle name="20% - Énfasis2 6 3 2 6" xfId="24798" xr:uid="{00000000-0005-0000-0000-0000A60F0000}"/>
    <cellStyle name="20% - Énfasis2 6 3 2 6 2" xfId="37709" xr:uid="{00000000-0005-0000-0000-0000A70F0000}"/>
    <cellStyle name="20% - Énfasis2 6 3 2 7" xfId="28319" xr:uid="{00000000-0005-0000-0000-0000A80F0000}"/>
    <cellStyle name="20% - Énfasis2 6 3 3" xfId="16084" xr:uid="{00000000-0005-0000-0000-0000A90F0000}"/>
    <cellStyle name="20% - Énfasis2 6 3 3 2" xfId="18432" xr:uid="{00000000-0005-0000-0000-0000AA0F0000}"/>
    <cellStyle name="20% - Énfasis2 6 3 3 2 2" xfId="31343" xr:uid="{00000000-0005-0000-0000-0000AB0F0000}"/>
    <cellStyle name="20% - Énfasis2 6 3 3 3" xfId="21953" xr:uid="{00000000-0005-0000-0000-0000AC0F0000}"/>
    <cellStyle name="20% - Énfasis2 6 3 3 3 2" xfId="34864" xr:uid="{00000000-0005-0000-0000-0000AD0F0000}"/>
    <cellStyle name="20% - Énfasis2 6 3 3 4" xfId="25474" xr:uid="{00000000-0005-0000-0000-0000AE0F0000}"/>
    <cellStyle name="20% - Énfasis2 6 3 3 4 2" xfId="38385" xr:uid="{00000000-0005-0000-0000-0000AF0F0000}"/>
    <cellStyle name="20% - Énfasis2 6 3 3 5" xfId="28995" xr:uid="{00000000-0005-0000-0000-0000B00F0000}"/>
    <cellStyle name="20% - Énfasis2 6 3 4" xfId="19605" xr:uid="{00000000-0005-0000-0000-0000B10F0000}"/>
    <cellStyle name="20% - Énfasis2 6 3 4 2" xfId="23126" xr:uid="{00000000-0005-0000-0000-0000B20F0000}"/>
    <cellStyle name="20% - Énfasis2 6 3 4 2 2" xfId="36037" xr:uid="{00000000-0005-0000-0000-0000B30F0000}"/>
    <cellStyle name="20% - Énfasis2 6 3 4 3" xfId="26647" xr:uid="{00000000-0005-0000-0000-0000B40F0000}"/>
    <cellStyle name="20% - Énfasis2 6 3 4 3 2" xfId="39558" xr:uid="{00000000-0005-0000-0000-0000B50F0000}"/>
    <cellStyle name="20% - Énfasis2 6 3 4 4" xfId="32516" xr:uid="{00000000-0005-0000-0000-0000B60F0000}"/>
    <cellStyle name="20% - Énfasis2 6 3 5" xfId="17257" xr:uid="{00000000-0005-0000-0000-0000B70F0000}"/>
    <cellStyle name="20% - Énfasis2 6 3 5 2" xfId="30168" xr:uid="{00000000-0005-0000-0000-0000B80F0000}"/>
    <cellStyle name="20% - Énfasis2 6 3 6" xfId="20778" xr:uid="{00000000-0005-0000-0000-0000B90F0000}"/>
    <cellStyle name="20% - Énfasis2 6 3 6 2" xfId="33689" xr:uid="{00000000-0005-0000-0000-0000BA0F0000}"/>
    <cellStyle name="20% - Énfasis2 6 3 7" xfId="24299" xr:uid="{00000000-0005-0000-0000-0000BB0F0000}"/>
    <cellStyle name="20% - Énfasis2 6 3 7 2" xfId="37210" xr:uid="{00000000-0005-0000-0000-0000BC0F0000}"/>
    <cellStyle name="20% - Énfasis2 6 3 8" xfId="27820" xr:uid="{00000000-0005-0000-0000-0000BD0F0000}"/>
    <cellStyle name="20% - Énfasis2 6 3 9" xfId="14909" xr:uid="{00000000-0005-0000-0000-0000BE0F0000}"/>
    <cellStyle name="20% - Énfasis2 6 4" xfId="15570" xr:uid="{00000000-0005-0000-0000-0000BF0F0000}"/>
    <cellStyle name="20% - Énfasis2 6 4 2" xfId="16745" xr:uid="{00000000-0005-0000-0000-0000C00F0000}"/>
    <cellStyle name="20% - Énfasis2 6 4 2 2" xfId="19093" xr:uid="{00000000-0005-0000-0000-0000C10F0000}"/>
    <cellStyle name="20% - Énfasis2 6 4 2 2 2" xfId="32004" xr:uid="{00000000-0005-0000-0000-0000C20F0000}"/>
    <cellStyle name="20% - Énfasis2 6 4 2 3" xfId="22614" xr:uid="{00000000-0005-0000-0000-0000C30F0000}"/>
    <cellStyle name="20% - Énfasis2 6 4 2 3 2" xfId="35525" xr:uid="{00000000-0005-0000-0000-0000C40F0000}"/>
    <cellStyle name="20% - Énfasis2 6 4 2 4" xfId="26135" xr:uid="{00000000-0005-0000-0000-0000C50F0000}"/>
    <cellStyle name="20% - Énfasis2 6 4 2 4 2" xfId="39046" xr:uid="{00000000-0005-0000-0000-0000C60F0000}"/>
    <cellStyle name="20% - Énfasis2 6 4 2 5" xfId="29656" xr:uid="{00000000-0005-0000-0000-0000C70F0000}"/>
    <cellStyle name="20% - Énfasis2 6 4 3" xfId="20266" xr:uid="{00000000-0005-0000-0000-0000C80F0000}"/>
    <cellStyle name="20% - Énfasis2 6 4 3 2" xfId="23787" xr:uid="{00000000-0005-0000-0000-0000C90F0000}"/>
    <cellStyle name="20% - Énfasis2 6 4 3 2 2" xfId="36698" xr:uid="{00000000-0005-0000-0000-0000CA0F0000}"/>
    <cellStyle name="20% - Énfasis2 6 4 3 3" xfId="27308" xr:uid="{00000000-0005-0000-0000-0000CB0F0000}"/>
    <cellStyle name="20% - Énfasis2 6 4 3 3 2" xfId="40219" xr:uid="{00000000-0005-0000-0000-0000CC0F0000}"/>
    <cellStyle name="20% - Énfasis2 6 4 3 4" xfId="33177" xr:uid="{00000000-0005-0000-0000-0000CD0F0000}"/>
    <cellStyle name="20% - Énfasis2 6 4 4" xfId="17918" xr:uid="{00000000-0005-0000-0000-0000CE0F0000}"/>
    <cellStyle name="20% - Énfasis2 6 4 4 2" xfId="30829" xr:uid="{00000000-0005-0000-0000-0000CF0F0000}"/>
    <cellStyle name="20% - Énfasis2 6 4 5" xfId="21439" xr:uid="{00000000-0005-0000-0000-0000D00F0000}"/>
    <cellStyle name="20% - Énfasis2 6 4 5 2" xfId="34350" xr:uid="{00000000-0005-0000-0000-0000D10F0000}"/>
    <cellStyle name="20% - Énfasis2 6 4 6" xfId="24960" xr:uid="{00000000-0005-0000-0000-0000D20F0000}"/>
    <cellStyle name="20% - Énfasis2 6 4 6 2" xfId="37871" xr:uid="{00000000-0005-0000-0000-0000D30F0000}"/>
    <cellStyle name="20% - Énfasis2 6 4 7" xfId="28481" xr:uid="{00000000-0005-0000-0000-0000D40F0000}"/>
    <cellStyle name="20% - Énfasis2 6 5" xfId="15071" xr:uid="{00000000-0005-0000-0000-0000D50F0000}"/>
    <cellStyle name="20% - Énfasis2 6 5 2" xfId="16246" xr:uid="{00000000-0005-0000-0000-0000D60F0000}"/>
    <cellStyle name="20% - Énfasis2 6 5 2 2" xfId="18594" xr:uid="{00000000-0005-0000-0000-0000D70F0000}"/>
    <cellStyle name="20% - Énfasis2 6 5 2 2 2" xfId="31505" xr:uid="{00000000-0005-0000-0000-0000D80F0000}"/>
    <cellStyle name="20% - Énfasis2 6 5 2 3" xfId="22115" xr:uid="{00000000-0005-0000-0000-0000D90F0000}"/>
    <cellStyle name="20% - Énfasis2 6 5 2 3 2" xfId="35026" xr:uid="{00000000-0005-0000-0000-0000DA0F0000}"/>
    <cellStyle name="20% - Énfasis2 6 5 2 4" xfId="25636" xr:uid="{00000000-0005-0000-0000-0000DB0F0000}"/>
    <cellStyle name="20% - Énfasis2 6 5 2 4 2" xfId="38547" xr:uid="{00000000-0005-0000-0000-0000DC0F0000}"/>
    <cellStyle name="20% - Énfasis2 6 5 2 5" xfId="29157" xr:uid="{00000000-0005-0000-0000-0000DD0F0000}"/>
    <cellStyle name="20% - Énfasis2 6 5 3" xfId="19767" xr:uid="{00000000-0005-0000-0000-0000DE0F0000}"/>
    <cellStyle name="20% - Énfasis2 6 5 3 2" xfId="23288" xr:uid="{00000000-0005-0000-0000-0000DF0F0000}"/>
    <cellStyle name="20% - Énfasis2 6 5 3 2 2" xfId="36199" xr:uid="{00000000-0005-0000-0000-0000E00F0000}"/>
    <cellStyle name="20% - Énfasis2 6 5 3 3" xfId="26809" xr:uid="{00000000-0005-0000-0000-0000E10F0000}"/>
    <cellStyle name="20% - Énfasis2 6 5 3 3 2" xfId="39720" xr:uid="{00000000-0005-0000-0000-0000E20F0000}"/>
    <cellStyle name="20% - Énfasis2 6 5 3 4" xfId="32678" xr:uid="{00000000-0005-0000-0000-0000E30F0000}"/>
    <cellStyle name="20% - Énfasis2 6 5 4" xfId="17419" xr:uid="{00000000-0005-0000-0000-0000E40F0000}"/>
    <cellStyle name="20% - Énfasis2 6 5 4 2" xfId="30330" xr:uid="{00000000-0005-0000-0000-0000E50F0000}"/>
    <cellStyle name="20% - Énfasis2 6 5 5" xfId="20940" xr:uid="{00000000-0005-0000-0000-0000E60F0000}"/>
    <cellStyle name="20% - Énfasis2 6 5 5 2" xfId="33851" xr:uid="{00000000-0005-0000-0000-0000E70F0000}"/>
    <cellStyle name="20% - Énfasis2 6 5 6" xfId="24461" xr:uid="{00000000-0005-0000-0000-0000E80F0000}"/>
    <cellStyle name="20% - Énfasis2 6 5 6 2" xfId="37372" xr:uid="{00000000-0005-0000-0000-0000E90F0000}"/>
    <cellStyle name="20% - Énfasis2 6 5 7" xfId="27982" xr:uid="{00000000-0005-0000-0000-0000EA0F0000}"/>
    <cellStyle name="20% - Énfasis2 6 6" xfId="15747" xr:uid="{00000000-0005-0000-0000-0000EB0F0000}"/>
    <cellStyle name="20% - Énfasis2 6 6 2" xfId="18095" xr:uid="{00000000-0005-0000-0000-0000EC0F0000}"/>
    <cellStyle name="20% - Énfasis2 6 6 2 2" xfId="31006" xr:uid="{00000000-0005-0000-0000-0000ED0F0000}"/>
    <cellStyle name="20% - Énfasis2 6 6 3" xfId="21616" xr:uid="{00000000-0005-0000-0000-0000EE0F0000}"/>
    <cellStyle name="20% - Énfasis2 6 6 3 2" xfId="34527" xr:uid="{00000000-0005-0000-0000-0000EF0F0000}"/>
    <cellStyle name="20% - Énfasis2 6 6 4" xfId="25137" xr:uid="{00000000-0005-0000-0000-0000F00F0000}"/>
    <cellStyle name="20% - Énfasis2 6 6 4 2" xfId="38048" xr:uid="{00000000-0005-0000-0000-0000F10F0000}"/>
    <cellStyle name="20% - Énfasis2 6 6 5" xfId="28658" xr:uid="{00000000-0005-0000-0000-0000F20F0000}"/>
    <cellStyle name="20% - Énfasis2 6 7" xfId="19268" xr:uid="{00000000-0005-0000-0000-0000F30F0000}"/>
    <cellStyle name="20% - Énfasis2 6 7 2" xfId="22789" xr:uid="{00000000-0005-0000-0000-0000F40F0000}"/>
    <cellStyle name="20% - Énfasis2 6 7 2 2" xfId="35700" xr:uid="{00000000-0005-0000-0000-0000F50F0000}"/>
    <cellStyle name="20% - Énfasis2 6 7 3" xfId="26310" xr:uid="{00000000-0005-0000-0000-0000F60F0000}"/>
    <cellStyle name="20% - Énfasis2 6 7 3 2" xfId="39221" xr:uid="{00000000-0005-0000-0000-0000F70F0000}"/>
    <cellStyle name="20% - Énfasis2 6 7 4" xfId="32179" xr:uid="{00000000-0005-0000-0000-0000F80F0000}"/>
    <cellStyle name="20% - Énfasis2 6 8" xfId="16920" xr:uid="{00000000-0005-0000-0000-0000F90F0000}"/>
    <cellStyle name="20% - Énfasis2 6 8 2" xfId="29831" xr:uid="{00000000-0005-0000-0000-0000FA0F0000}"/>
    <cellStyle name="20% - Énfasis2 6 9" xfId="20441" xr:uid="{00000000-0005-0000-0000-0000FB0F0000}"/>
    <cellStyle name="20% - Énfasis2 6 9 2" xfId="33352" xr:uid="{00000000-0005-0000-0000-0000FC0F0000}"/>
    <cellStyle name="20% - Énfasis2 7" xfId="158" xr:uid="{00000000-0005-0000-0000-0000FD0F0000}"/>
    <cellStyle name="20% - Énfasis2 7 10" xfId="23978" xr:uid="{00000000-0005-0000-0000-0000FE0F0000}"/>
    <cellStyle name="20% - Énfasis2 7 10 2" xfId="36889" xr:uid="{00000000-0005-0000-0000-0000FF0F0000}"/>
    <cellStyle name="20% - Énfasis2 7 11" xfId="27499" xr:uid="{00000000-0005-0000-0000-000000100000}"/>
    <cellStyle name="20% - Énfasis2 7 12" xfId="14584" xr:uid="{00000000-0005-0000-0000-000001100000}"/>
    <cellStyle name="20% - Énfasis2 7 2" xfId="4426" xr:uid="{00000000-0005-0000-0000-000002100000}"/>
    <cellStyle name="20% - Énfasis2 7 2 2" xfId="4427" xr:uid="{00000000-0005-0000-0000-000003100000}"/>
    <cellStyle name="20% - Énfasis2 7 2 2 2" xfId="16437" xr:uid="{00000000-0005-0000-0000-000004100000}"/>
    <cellStyle name="20% - Énfasis2 7 2 2 2 2" xfId="18785" xr:uid="{00000000-0005-0000-0000-000005100000}"/>
    <cellStyle name="20% - Énfasis2 7 2 2 2 2 2" xfId="31696" xr:uid="{00000000-0005-0000-0000-000006100000}"/>
    <cellStyle name="20% - Énfasis2 7 2 2 2 3" xfId="22306" xr:uid="{00000000-0005-0000-0000-000007100000}"/>
    <cellStyle name="20% - Énfasis2 7 2 2 2 3 2" xfId="35217" xr:uid="{00000000-0005-0000-0000-000008100000}"/>
    <cellStyle name="20% - Énfasis2 7 2 2 2 4" xfId="25827" xr:uid="{00000000-0005-0000-0000-000009100000}"/>
    <cellStyle name="20% - Énfasis2 7 2 2 2 4 2" xfId="38738" xr:uid="{00000000-0005-0000-0000-00000A100000}"/>
    <cellStyle name="20% - Énfasis2 7 2 2 2 5" xfId="29348" xr:uid="{00000000-0005-0000-0000-00000B100000}"/>
    <cellStyle name="20% - Énfasis2 7 2 2 3" xfId="19958" xr:uid="{00000000-0005-0000-0000-00000C100000}"/>
    <cellStyle name="20% - Énfasis2 7 2 2 3 2" xfId="23479" xr:uid="{00000000-0005-0000-0000-00000D100000}"/>
    <cellStyle name="20% - Énfasis2 7 2 2 3 2 2" xfId="36390" xr:uid="{00000000-0005-0000-0000-00000E100000}"/>
    <cellStyle name="20% - Énfasis2 7 2 2 3 3" xfId="27000" xr:uid="{00000000-0005-0000-0000-00000F100000}"/>
    <cellStyle name="20% - Énfasis2 7 2 2 3 3 2" xfId="39911" xr:uid="{00000000-0005-0000-0000-000010100000}"/>
    <cellStyle name="20% - Énfasis2 7 2 2 3 4" xfId="32869" xr:uid="{00000000-0005-0000-0000-000011100000}"/>
    <cellStyle name="20% - Énfasis2 7 2 2 4" xfId="17610" xr:uid="{00000000-0005-0000-0000-000012100000}"/>
    <cellStyle name="20% - Énfasis2 7 2 2 4 2" xfId="30521" xr:uid="{00000000-0005-0000-0000-000013100000}"/>
    <cellStyle name="20% - Énfasis2 7 2 2 5" xfId="21131" xr:uid="{00000000-0005-0000-0000-000014100000}"/>
    <cellStyle name="20% - Énfasis2 7 2 2 5 2" xfId="34042" xr:uid="{00000000-0005-0000-0000-000015100000}"/>
    <cellStyle name="20% - Énfasis2 7 2 2 6" xfId="24652" xr:uid="{00000000-0005-0000-0000-000016100000}"/>
    <cellStyle name="20% - Énfasis2 7 2 2 6 2" xfId="37563" xr:uid="{00000000-0005-0000-0000-000017100000}"/>
    <cellStyle name="20% - Énfasis2 7 2 2 7" xfId="28173" xr:uid="{00000000-0005-0000-0000-000018100000}"/>
    <cellStyle name="20% - Énfasis2 7 2 2 8" xfId="15262" xr:uid="{00000000-0005-0000-0000-000019100000}"/>
    <cellStyle name="20% - Énfasis2 7 2 3" xfId="15938" xr:uid="{00000000-0005-0000-0000-00001A100000}"/>
    <cellStyle name="20% - Énfasis2 7 2 3 2" xfId="18286" xr:uid="{00000000-0005-0000-0000-00001B100000}"/>
    <cellStyle name="20% - Énfasis2 7 2 3 2 2" xfId="31197" xr:uid="{00000000-0005-0000-0000-00001C100000}"/>
    <cellStyle name="20% - Énfasis2 7 2 3 3" xfId="21807" xr:uid="{00000000-0005-0000-0000-00001D100000}"/>
    <cellStyle name="20% - Énfasis2 7 2 3 3 2" xfId="34718" xr:uid="{00000000-0005-0000-0000-00001E100000}"/>
    <cellStyle name="20% - Énfasis2 7 2 3 4" xfId="25328" xr:uid="{00000000-0005-0000-0000-00001F100000}"/>
    <cellStyle name="20% - Énfasis2 7 2 3 4 2" xfId="38239" xr:uid="{00000000-0005-0000-0000-000020100000}"/>
    <cellStyle name="20% - Énfasis2 7 2 3 5" xfId="28849" xr:uid="{00000000-0005-0000-0000-000021100000}"/>
    <cellStyle name="20% - Énfasis2 7 2 4" xfId="19459" xr:uid="{00000000-0005-0000-0000-000022100000}"/>
    <cellStyle name="20% - Énfasis2 7 2 4 2" xfId="22980" xr:uid="{00000000-0005-0000-0000-000023100000}"/>
    <cellStyle name="20% - Énfasis2 7 2 4 2 2" xfId="35891" xr:uid="{00000000-0005-0000-0000-000024100000}"/>
    <cellStyle name="20% - Énfasis2 7 2 4 3" xfId="26501" xr:uid="{00000000-0005-0000-0000-000025100000}"/>
    <cellStyle name="20% - Énfasis2 7 2 4 3 2" xfId="39412" xr:uid="{00000000-0005-0000-0000-000026100000}"/>
    <cellStyle name="20% - Énfasis2 7 2 4 4" xfId="32370" xr:uid="{00000000-0005-0000-0000-000027100000}"/>
    <cellStyle name="20% - Énfasis2 7 2 5" xfId="17111" xr:uid="{00000000-0005-0000-0000-000028100000}"/>
    <cellStyle name="20% - Énfasis2 7 2 5 2" xfId="30022" xr:uid="{00000000-0005-0000-0000-000029100000}"/>
    <cellStyle name="20% - Énfasis2 7 2 6" xfId="20632" xr:uid="{00000000-0005-0000-0000-00002A100000}"/>
    <cellStyle name="20% - Énfasis2 7 2 6 2" xfId="33543" xr:uid="{00000000-0005-0000-0000-00002B100000}"/>
    <cellStyle name="20% - Énfasis2 7 2 7" xfId="24153" xr:uid="{00000000-0005-0000-0000-00002C100000}"/>
    <cellStyle name="20% - Énfasis2 7 2 7 2" xfId="37064" xr:uid="{00000000-0005-0000-0000-00002D100000}"/>
    <cellStyle name="20% - Énfasis2 7 2 8" xfId="27674" xr:uid="{00000000-0005-0000-0000-00002E100000}"/>
    <cellStyle name="20% - Énfasis2 7 2 9" xfId="14762" xr:uid="{00000000-0005-0000-0000-00002F100000}"/>
    <cellStyle name="20% - Énfasis2 7 3" xfId="4428" xr:uid="{00000000-0005-0000-0000-000030100000}"/>
    <cellStyle name="20% - Énfasis2 7 3 2" xfId="15424" xr:uid="{00000000-0005-0000-0000-000031100000}"/>
    <cellStyle name="20% - Énfasis2 7 3 2 2" xfId="16599" xr:uid="{00000000-0005-0000-0000-000032100000}"/>
    <cellStyle name="20% - Énfasis2 7 3 2 2 2" xfId="18947" xr:uid="{00000000-0005-0000-0000-000033100000}"/>
    <cellStyle name="20% - Énfasis2 7 3 2 2 2 2" xfId="31858" xr:uid="{00000000-0005-0000-0000-000034100000}"/>
    <cellStyle name="20% - Énfasis2 7 3 2 2 3" xfId="22468" xr:uid="{00000000-0005-0000-0000-000035100000}"/>
    <cellStyle name="20% - Énfasis2 7 3 2 2 3 2" xfId="35379" xr:uid="{00000000-0005-0000-0000-000036100000}"/>
    <cellStyle name="20% - Énfasis2 7 3 2 2 4" xfId="25989" xr:uid="{00000000-0005-0000-0000-000037100000}"/>
    <cellStyle name="20% - Énfasis2 7 3 2 2 4 2" xfId="38900" xr:uid="{00000000-0005-0000-0000-000038100000}"/>
    <cellStyle name="20% - Énfasis2 7 3 2 2 5" xfId="29510" xr:uid="{00000000-0005-0000-0000-000039100000}"/>
    <cellStyle name="20% - Énfasis2 7 3 2 3" xfId="20120" xr:uid="{00000000-0005-0000-0000-00003A100000}"/>
    <cellStyle name="20% - Énfasis2 7 3 2 3 2" xfId="23641" xr:uid="{00000000-0005-0000-0000-00003B100000}"/>
    <cellStyle name="20% - Énfasis2 7 3 2 3 2 2" xfId="36552" xr:uid="{00000000-0005-0000-0000-00003C100000}"/>
    <cellStyle name="20% - Énfasis2 7 3 2 3 3" xfId="27162" xr:uid="{00000000-0005-0000-0000-00003D100000}"/>
    <cellStyle name="20% - Énfasis2 7 3 2 3 3 2" xfId="40073" xr:uid="{00000000-0005-0000-0000-00003E100000}"/>
    <cellStyle name="20% - Énfasis2 7 3 2 3 4" xfId="33031" xr:uid="{00000000-0005-0000-0000-00003F100000}"/>
    <cellStyle name="20% - Énfasis2 7 3 2 4" xfId="17772" xr:uid="{00000000-0005-0000-0000-000040100000}"/>
    <cellStyle name="20% - Énfasis2 7 3 2 4 2" xfId="30683" xr:uid="{00000000-0005-0000-0000-000041100000}"/>
    <cellStyle name="20% - Énfasis2 7 3 2 5" xfId="21293" xr:uid="{00000000-0005-0000-0000-000042100000}"/>
    <cellStyle name="20% - Énfasis2 7 3 2 5 2" xfId="34204" xr:uid="{00000000-0005-0000-0000-000043100000}"/>
    <cellStyle name="20% - Énfasis2 7 3 2 6" xfId="24814" xr:uid="{00000000-0005-0000-0000-000044100000}"/>
    <cellStyle name="20% - Énfasis2 7 3 2 6 2" xfId="37725" xr:uid="{00000000-0005-0000-0000-000045100000}"/>
    <cellStyle name="20% - Énfasis2 7 3 2 7" xfId="28335" xr:uid="{00000000-0005-0000-0000-000046100000}"/>
    <cellStyle name="20% - Énfasis2 7 3 3" xfId="16100" xr:uid="{00000000-0005-0000-0000-000047100000}"/>
    <cellStyle name="20% - Énfasis2 7 3 3 2" xfId="18448" xr:uid="{00000000-0005-0000-0000-000048100000}"/>
    <cellStyle name="20% - Énfasis2 7 3 3 2 2" xfId="31359" xr:uid="{00000000-0005-0000-0000-000049100000}"/>
    <cellStyle name="20% - Énfasis2 7 3 3 3" xfId="21969" xr:uid="{00000000-0005-0000-0000-00004A100000}"/>
    <cellStyle name="20% - Énfasis2 7 3 3 3 2" xfId="34880" xr:uid="{00000000-0005-0000-0000-00004B100000}"/>
    <cellStyle name="20% - Énfasis2 7 3 3 4" xfId="25490" xr:uid="{00000000-0005-0000-0000-00004C100000}"/>
    <cellStyle name="20% - Énfasis2 7 3 3 4 2" xfId="38401" xr:uid="{00000000-0005-0000-0000-00004D100000}"/>
    <cellStyle name="20% - Énfasis2 7 3 3 5" xfId="29011" xr:uid="{00000000-0005-0000-0000-00004E100000}"/>
    <cellStyle name="20% - Énfasis2 7 3 4" xfId="19621" xr:uid="{00000000-0005-0000-0000-00004F100000}"/>
    <cellStyle name="20% - Énfasis2 7 3 4 2" xfId="23142" xr:uid="{00000000-0005-0000-0000-000050100000}"/>
    <cellStyle name="20% - Énfasis2 7 3 4 2 2" xfId="36053" xr:uid="{00000000-0005-0000-0000-000051100000}"/>
    <cellStyle name="20% - Énfasis2 7 3 4 3" xfId="26663" xr:uid="{00000000-0005-0000-0000-000052100000}"/>
    <cellStyle name="20% - Énfasis2 7 3 4 3 2" xfId="39574" xr:uid="{00000000-0005-0000-0000-000053100000}"/>
    <cellStyle name="20% - Énfasis2 7 3 4 4" xfId="32532" xr:uid="{00000000-0005-0000-0000-000054100000}"/>
    <cellStyle name="20% - Énfasis2 7 3 5" xfId="17273" xr:uid="{00000000-0005-0000-0000-000055100000}"/>
    <cellStyle name="20% - Énfasis2 7 3 5 2" xfId="30184" xr:uid="{00000000-0005-0000-0000-000056100000}"/>
    <cellStyle name="20% - Énfasis2 7 3 6" xfId="20794" xr:uid="{00000000-0005-0000-0000-000057100000}"/>
    <cellStyle name="20% - Énfasis2 7 3 6 2" xfId="33705" xr:uid="{00000000-0005-0000-0000-000058100000}"/>
    <cellStyle name="20% - Énfasis2 7 3 7" xfId="24315" xr:uid="{00000000-0005-0000-0000-000059100000}"/>
    <cellStyle name="20% - Énfasis2 7 3 7 2" xfId="37226" xr:uid="{00000000-0005-0000-0000-00005A100000}"/>
    <cellStyle name="20% - Énfasis2 7 3 8" xfId="27836" xr:uid="{00000000-0005-0000-0000-00005B100000}"/>
    <cellStyle name="20% - Énfasis2 7 3 9" xfId="14925" xr:uid="{00000000-0005-0000-0000-00005C100000}"/>
    <cellStyle name="20% - Énfasis2 7 4" xfId="15586" xr:uid="{00000000-0005-0000-0000-00005D100000}"/>
    <cellStyle name="20% - Énfasis2 7 4 2" xfId="16761" xr:uid="{00000000-0005-0000-0000-00005E100000}"/>
    <cellStyle name="20% - Énfasis2 7 4 2 2" xfId="19109" xr:uid="{00000000-0005-0000-0000-00005F100000}"/>
    <cellStyle name="20% - Énfasis2 7 4 2 2 2" xfId="32020" xr:uid="{00000000-0005-0000-0000-000060100000}"/>
    <cellStyle name="20% - Énfasis2 7 4 2 3" xfId="22630" xr:uid="{00000000-0005-0000-0000-000061100000}"/>
    <cellStyle name="20% - Énfasis2 7 4 2 3 2" xfId="35541" xr:uid="{00000000-0005-0000-0000-000062100000}"/>
    <cellStyle name="20% - Énfasis2 7 4 2 4" xfId="26151" xr:uid="{00000000-0005-0000-0000-000063100000}"/>
    <cellStyle name="20% - Énfasis2 7 4 2 4 2" xfId="39062" xr:uid="{00000000-0005-0000-0000-000064100000}"/>
    <cellStyle name="20% - Énfasis2 7 4 2 5" xfId="29672" xr:uid="{00000000-0005-0000-0000-000065100000}"/>
    <cellStyle name="20% - Énfasis2 7 4 3" xfId="20282" xr:uid="{00000000-0005-0000-0000-000066100000}"/>
    <cellStyle name="20% - Énfasis2 7 4 3 2" xfId="23803" xr:uid="{00000000-0005-0000-0000-000067100000}"/>
    <cellStyle name="20% - Énfasis2 7 4 3 2 2" xfId="36714" xr:uid="{00000000-0005-0000-0000-000068100000}"/>
    <cellStyle name="20% - Énfasis2 7 4 3 3" xfId="27324" xr:uid="{00000000-0005-0000-0000-000069100000}"/>
    <cellStyle name="20% - Énfasis2 7 4 3 3 2" xfId="40235" xr:uid="{00000000-0005-0000-0000-00006A100000}"/>
    <cellStyle name="20% - Énfasis2 7 4 3 4" xfId="33193" xr:uid="{00000000-0005-0000-0000-00006B100000}"/>
    <cellStyle name="20% - Énfasis2 7 4 4" xfId="17934" xr:uid="{00000000-0005-0000-0000-00006C100000}"/>
    <cellStyle name="20% - Énfasis2 7 4 4 2" xfId="30845" xr:uid="{00000000-0005-0000-0000-00006D100000}"/>
    <cellStyle name="20% - Énfasis2 7 4 5" xfId="21455" xr:uid="{00000000-0005-0000-0000-00006E100000}"/>
    <cellStyle name="20% - Énfasis2 7 4 5 2" xfId="34366" xr:uid="{00000000-0005-0000-0000-00006F100000}"/>
    <cellStyle name="20% - Énfasis2 7 4 6" xfId="24976" xr:uid="{00000000-0005-0000-0000-000070100000}"/>
    <cellStyle name="20% - Énfasis2 7 4 6 2" xfId="37887" xr:uid="{00000000-0005-0000-0000-000071100000}"/>
    <cellStyle name="20% - Énfasis2 7 4 7" xfId="28497" xr:uid="{00000000-0005-0000-0000-000072100000}"/>
    <cellStyle name="20% - Énfasis2 7 5" xfId="15087" xr:uid="{00000000-0005-0000-0000-000073100000}"/>
    <cellStyle name="20% - Énfasis2 7 5 2" xfId="16262" xr:uid="{00000000-0005-0000-0000-000074100000}"/>
    <cellStyle name="20% - Énfasis2 7 5 2 2" xfId="18610" xr:uid="{00000000-0005-0000-0000-000075100000}"/>
    <cellStyle name="20% - Énfasis2 7 5 2 2 2" xfId="31521" xr:uid="{00000000-0005-0000-0000-000076100000}"/>
    <cellStyle name="20% - Énfasis2 7 5 2 3" xfId="22131" xr:uid="{00000000-0005-0000-0000-000077100000}"/>
    <cellStyle name="20% - Énfasis2 7 5 2 3 2" xfId="35042" xr:uid="{00000000-0005-0000-0000-000078100000}"/>
    <cellStyle name="20% - Énfasis2 7 5 2 4" xfId="25652" xr:uid="{00000000-0005-0000-0000-000079100000}"/>
    <cellStyle name="20% - Énfasis2 7 5 2 4 2" xfId="38563" xr:uid="{00000000-0005-0000-0000-00007A100000}"/>
    <cellStyle name="20% - Énfasis2 7 5 2 5" xfId="29173" xr:uid="{00000000-0005-0000-0000-00007B100000}"/>
    <cellStyle name="20% - Énfasis2 7 5 3" xfId="19783" xr:uid="{00000000-0005-0000-0000-00007C100000}"/>
    <cellStyle name="20% - Énfasis2 7 5 3 2" xfId="23304" xr:uid="{00000000-0005-0000-0000-00007D100000}"/>
    <cellStyle name="20% - Énfasis2 7 5 3 2 2" xfId="36215" xr:uid="{00000000-0005-0000-0000-00007E100000}"/>
    <cellStyle name="20% - Énfasis2 7 5 3 3" xfId="26825" xr:uid="{00000000-0005-0000-0000-00007F100000}"/>
    <cellStyle name="20% - Énfasis2 7 5 3 3 2" xfId="39736" xr:uid="{00000000-0005-0000-0000-000080100000}"/>
    <cellStyle name="20% - Énfasis2 7 5 3 4" xfId="32694" xr:uid="{00000000-0005-0000-0000-000081100000}"/>
    <cellStyle name="20% - Énfasis2 7 5 4" xfId="17435" xr:uid="{00000000-0005-0000-0000-000082100000}"/>
    <cellStyle name="20% - Énfasis2 7 5 4 2" xfId="30346" xr:uid="{00000000-0005-0000-0000-000083100000}"/>
    <cellStyle name="20% - Énfasis2 7 5 5" xfId="20956" xr:uid="{00000000-0005-0000-0000-000084100000}"/>
    <cellStyle name="20% - Énfasis2 7 5 5 2" xfId="33867" xr:uid="{00000000-0005-0000-0000-000085100000}"/>
    <cellStyle name="20% - Énfasis2 7 5 6" xfId="24477" xr:uid="{00000000-0005-0000-0000-000086100000}"/>
    <cellStyle name="20% - Énfasis2 7 5 6 2" xfId="37388" xr:uid="{00000000-0005-0000-0000-000087100000}"/>
    <cellStyle name="20% - Énfasis2 7 5 7" xfId="27998" xr:uid="{00000000-0005-0000-0000-000088100000}"/>
    <cellStyle name="20% - Énfasis2 7 6" xfId="15763" xr:uid="{00000000-0005-0000-0000-000089100000}"/>
    <cellStyle name="20% - Énfasis2 7 6 2" xfId="18111" xr:uid="{00000000-0005-0000-0000-00008A100000}"/>
    <cellStyle name="20% - Énfasis2 7 6 2 2" xfId="31022" xr:uid="{00000000-0005-0000-0000-00008B100000}"/>
    <cellStyle name="20% - Énfasis2 7 6 3" xfId="21632" xr:uid="{00000000-0005-0000-0000-00008C100000}"/>
    <cellStyle name="20% - Énfasis2 7 6 3 2" xfId="34543" xr:uid="{00000000-0005-0000-0000-00008D100000}"/>
    <cellStyle name="20% - Énfasis2 7 6 4" xfId="25153" xr:uid="{00000000-0005-0000-0000-00008E100000}"/>
    <cellStyle name="20% - Énfasis2 7 6 4 2" xfId="38064" xr:uid="{00000000-0005-0000-0000-00008F100000}"/>
    <cellStyle name="20% - Énfasis2 7 6 5" xfId="28674" xr:uid="{00000000-0005-0000-0000-000090100000}"/>
    <cellStyle name="20% - Énfasis2 7 7" xfId="19284" xr:uid="{00000000-0005-0000-0000-000091100000}"/>
    <cellStyle name="20% - Énfasis2 7 7 2" xfId="22805" xr:uid="{00000000-0005-0000-0000-000092100000}"/>
    <cellStyle name="20% - Énfasis2 7 7 2 2" xfId="35716" xr:uid="{00000000-0005-0000-0000-000093100000}"/>
    <cellStyle name="20% - Énfasis2 7 7 3" xfId="26326" xr:uid="{00000000-0005-0000-0000-000094100000}"/>
    <cellStyle name="20% - Énfasis2 7 7 3 2" xfId="39237" xr:uid="{00000000-0005-0000-0000-000095100000}"/>
    <cellStyle name="20% - Énfasis2 7 7 4" xfId="32195" xr:uid="{00000000-0005-0000-0000-000096100000}"/>
    <cellStyle name="20% - Énfasis2 7 8" xfId="16936" xr:uid="{00000000-0005-0000-0000-000097100000}"/>
    <cellStyle name="20% - Énfasis2 7 8 2" xfId="29847" xr:uid="{00000000-0005-0000-0000-000098100000}"/>
    <cellStyle name="20% - Énfasis2 7 9" xfId="20457" xr:uid="{00000000-0005-0000-0000-000099100000}"/>
    <cellStyle name="20% - Énfasis2 7 9 2" xfId="33368" xr:uid="{00000000-0005-0000-0000-00009A100000}"/>
    <cellStyle name="20% - Énfasis2 8" xfId="159" xr:uid="{00000000-0005-0000-0000-00009B100000}"/>
    <cellStyle name="20% - Énfasis2 8 2" xfId="15133" xr:uid="{00000000-0005-0000-0000-00009C100000}"/>
    <cellStyle name="20% - Énfasis2 8 2 2" xfId="16308" xr:uid="{00000000-0005-0000-0000-00009D100000}"/>
    <cellStyle name="20% - Énfasis2 8 2 2 2" xfId="18656" xr:uid="{00000000-0005-0000-0000-00009E100000}"/>
    <cellStyle name="20% - Énfasis2 8 2 2 2 2" xfId="31567" xr:uid="{00000000-0005-0000-0000-00009F100000}"/>
    <cellStyle name="20% - Énfasis2 8 2 2 3" xfId="22177" xr:uid="{00000000-0005-0000-0000-0000A0100000}"/>
    <cellStyle name="20% - Énfasis2 8 2 2 3 2" xfId="35088" xr:uid="{00000000-0005-0000-0000-0000A1100000}"/>
    <cellStyle name="20% - Énfasis2 8 2 2 4" xfId="25698" xr:uid="{00000000-0005-0000-0000-0000A2100000}"/>
    <cellStyle name="20% - Énfasis2 8 2 2 4 2" xfId="38609" xr:uid="{00000000-0005-0000-0000-0000A3100000}"/>
    <cellStyle name="20% - Énfasis2 8 2 2 5" xfId="29219" xr:uid="{00000000-0005-0000-0000-0000A4100000}"/>
    <cellStyle name="20% - Énfasis2 8 2 3" xfId="19829" xr:uid="{00000000-0005-0000-0000-0000A5100000}"/>
    <cellStyle name="20% - Énfasis2 8 2 3 2" xfId="23350" xr:uid="{00000000-0005-0000-0000-0000A6100000}"/>
    <cellStyle name="20% - Énfasis2 8 2 3 2 2" xfId="36261" xr:uid="{00000000-0005-0000-0000-0000A7100000}"/>
    <cellStyle name="20% - Énfasis2 8 2 3 3" xfId="26871" xr:uid="{00000000-0005-0000-0000-0000A8100000}"/>
    <cellStyle name="20% - Énfasis2 8 2 3 3 2" xfId="39782" xr:uid="{00000000-0005-0000-0000-0000A9100000}"/>
    <cellStyle name="20% - Énfasis2 8 2 3 4" xfId="32740" xr:uid="{00000000-0005-0000-0000-0000AA100000}"/>
    <cellStyle name="20% - Énfasis2 8 2 4" xfId="17481" xr:uid="{00000000-0005-0000-0000-0000AB100000}"/>
    <cellStyle name="20% - Énfasis2 8 2 4 2" xfId="30392" xr:uid="{00000000-0005-0000-0000-0000AC100000}"/>
    <cellStyle name="20% - Énfasis2 8 2 5" xfId="21002" xr:uid="{00000000-0005-0000-0000-0000AD100000}"/>
    <cellStyle name="20% - Énfasis2 8 2 5 2" xfId="33913" xr:uid="{00000000-0005-0000-0000-0000AE100000}"/>
    <cellStyle name="20% - Énfasis2 8 2 6" xfId="24523" xr:uid="{00000000-0005-0000-0000-0000AF100000}"/>
    <cellStyle name="20% - Énfasis2 8 2 6 2" xfId="37434" xr:uid="{00000000-0005-0000-0000-0000B0100000}"/>
    <cellStyle name="20% - Énfasis2 8 2 7" xfId="28044" xr:uid="{00000000-0005-0000-0000-0000B1100000}"/>
    <cellStyle name="20% - Énfasis2 8 3" xfId="15809" xr:uid="{00000000-0005-0000-0000-0000B2100000}"/>
    <cellStyle name="20% - Énfasis2 8 3 2" xfId="18157" xr:uid="{00000000-0005-0000-0000-0000B3100000}"/>
    <cellStyle name="20% - Énfasis2 8 3 2 2" xfId="31068" xr:uid="{00000000-0005-0000-0000-0000B4100000}"/>
    <cellStyle name="20% - Énfasis2 8 3 3" xfId="21678" xr:uid="{00000000-0005-0000-0000-0000B5100000}"/>
    <cellStyle name="20% - Énfasis2 8 3 3 2" xfId="34589" xr:uid="{00000000-0005-0000-0000-0000B6100000}"/>
    <cellStyle name="20% - Énfasis2 8 3 4" xfId="25199" xr:uid="{00000000-0005-0000-0000-0000B7100000}"/>
    <cellStyle name="20% - Énfasis2 8 3 4 2" xfId="38110" xr:uid="{00000000-0005-0000-0000-0000B8100000}"/>
    <cellStyle name="20% - Énfasis2 8 3 5" xfId="28720" xr:uid="{00000000-0005-0000-0000-0000B9100000}"/>
    <cellStyle name="20% - Énfasis2 8 4" xfId="19330" xr:uid="{00000000-0005-0000-0000-0000BA100000}"/>
    <cellStyle name="20% - Énfasis2 8 4 2" xfId="22851" xr:uid="{00000000-0005-0000-0000-0000BB100000}"/>
    <cellStyle name="20% - Énfasis2 8 4 2 2" xfId="35762" xr:uid="{00000000-0005-0000-0000-0000BC100000}"/>
    <cellStyle name="20% - Énfasis2 8 4 3" xfId="26372" xr:uid="{00000000-0005-0000-0000-0000BD100000}"/>
    <cellStyle name="20% - Énfasis2 8 4 3 2" xfId="39283" xr:uid="{00000000-0005-0000-0000-0000BE100000}"/>
    <cellStyle name="20% - Énfasis2 8 4 4" xfId="32241" xr:uid="{00000000-0005-0000-0000-0000BF100000}"/>
    <cellStyle name="20% - Énfasis2 8 5" xfId="16982" xr:uid="{00000000-0005-0000-0000-0000C0100000}"/>
    <cellStyle name="20% - Énfasis2 8 5 2" xfId="29893" xr:uid="{00000000-0005-0000-0000-0000C1100000}"/>
    <cellStyle name="20% - Énfasis2 8 6" xfId="20503" xr:uid="{00000000-0005-0000-0000-0000C2100000}"/>
    <cellStyle name="20% - Énfasis2 8 6 2" xfId="33414" xr:uid="{00000000-0005-0000-0000-0000C3100000}"/>
    <cellStyle name="20% - Énfasis2 8 7" xfId="24024" xr:uid="{00000000-0005-0000-0000-0000C4100000}"/>
    <cellStyle name="20% - Énfasis2 8 7 2" xfId="36935" xr:uid="{00000000-0005-0000-0000-0000C5100000}"/>
    <cellStyle name="20% - Énfasis2 8 8" xfId="27545" xr:uid="{00000000-0005-0000-0000-0000C6100000}"/>
    <cellStyle name="20% - Énfasis2 8 9" xfId="14633" xr:uid="{00000000-0005-0000-0000-0000C7100000}"/>
    <cellStyle name="20% - Énfasis2 9" xfId="160" xr:uid="{00000000-0005-0000-0000-0000C8100000}"/>
    <cellStyle name="20% - Énfasis2 9 2" xfId="4429" xr:uid="{00000000-0005-0000-0000-0000C9100000}"/>
    <cellStyle name="20% - Énfasis2 9 2 2" xfId="16322" xr:uid="{00000000-0005-0000-0000-0000CA100000}"/>
    <cellStyle name="20% - Énfasis2 9 2 2 2" xfId="18670" xr:uid="{00000000-0005-0000-0000-0000CB100000}"/>
    <cellStyle name="20% - Énfasis2 9 2 2 2 2" xfId="31581" xr:uid="{00000000-0005-0000-0000-0000CC100000}"/>
    <cellStyle name="20% - Énfasis2 9 2 2 3" xfId="22191" xr:uid="{00000000-0005-0000-0000-0000CD100000}"/>
    <cellStyle name="20% - Énfasis2 9 2 2 3 2" xfId="35102" xr:uid="{00000000-0005-0000-0000-0000CE100000}"/>
    <cellStyle name="20% - Énfasis2 9 2 2 4" xfId="25712" xr:uid="{00000000-0005-0000-0000-0000CF100000}"/>
    <cellStyle name="20% - Énfasis2 9 2 2 4 2" xfId="38623" xr:uid="{00000000-0005-0000-0000-0000D0100000}"/>
    <cellStyle name="20% - Énfasis2 9 2 2 5" xfId="29233" xr:uid="{00000000-0005-0000-0000-0000D1100000}"/>
    <cellStyle name="20% - Énfasis2 9 2 3" xfId="19843" xr:uid="{00000000-0005-0000-0000-0000D2100000}"/>
    <cellStyle name="20% - Énfasis2 9 2 3 2" xfId="23364" xr:uid="{00000000-0005-0000-0000-0000D3100000}"/>
    <cellStyle name="20% - Énfasis2 9 2 3 2 2" xfId="36275" xr:uid="{00000000-0005-0000-0000-0000D4100000}"/>
    <cellStyle name="20% - Énfasis2 9 2 3 3" xfId="26885" xr:uid="{00000000-0005-0000-0000-0000D5100000}"/>
    <cellStyle name="20% - Énfasis2 9 2 3 3 2" xfId="39796" xr:uid="{00000000-0005-0000-0000-0000D6100000}"/>
    <cellStyle name="20% - Énfasis2 9 2 3 4" xfId="32754" xr:uid="{00000000-0005-0000-0000-0000D7100000}"/>
    <cellStyle name="20% - Énfasis2 9 2 4" xfId="17495" xr:uid="{00000000-0005-0000-0000-0000D8100000}"/>
    <cellStyle name="20% - Énfasis2 9 2 4 2" xfId="30406" xr:uid="{00000000-0005-0000-0000-0000D9100000}"/>
    <cellStyle name="20% - Énfasis2 9 2 5" xfId="21016" xr:uid="{00000000-0005-0000-0000-0000DA100000}"/>
    <cellStyle name="20% - Énfasis2 9 2 5 2" xfId="33927" xr:uid="{00000000-0005-0000-0000-0000DB100000}"/>
    <cellStyle name="20% - Énfasis2 9 2 6" xfId="24537" xr:uid="{00000000-0005-0000-0000-0000DC100000}"/>
    <cellStyle name="20% - Énfasis2 9 2 6 2" xfId="37448" xr:uid="{00000000-0005-0000-0000-0000DD100000}"/>
    <cellStyle name="20% - Énfasis2 9 2 7" xfId="28058" xr:uid="{00000000-0005-0000-0000-0000DE100000}"/>
    <cellStyle name="20% - Énfasis2 9 2 8" xfId="15147" xr:uid="{00000000-0005-0000-0000-0000DF100000}"/>
    <cellStyle name="20% - Énfasis2 9 3" xfId="15823" xr:uid="{00000000-0005-0000-0000-0000E0100000}"/>
    <cellStyle name="20% - Énfasis2 9 3 2" xfId="18171" xr:uid="{00000000-0005-0000-0000-0000E1100000}"/>
    <cellStyle name="20% - Énfasis2 9 3 2 2" xfId="31082" xr:uid="{00000000-0005-0000-0000-0000E2100000}"/>
    <cellStyle name="20% - Énfasis2 9 3 3" xfId="21692" xr:uid="{00000000-0005-0000-0000-0000E3100000}"/>
    <cellStyle name="20% - Énfasis2 9 3 3 2" xfId="34603" xr:uid="{00000000-0005-0000-0000-0000E4100000}"/>
    <cellStyle name="20% - Énfasis2 9 3 4" xfId="25213" xr:uid="{00000000-0005-0000-0000-0000E5100000}"/>
    <cellStyle name="20% - Énfasis2 9 3 4 2" xfId="38124" xr:uid="{00000000-0005-0000-0000-0000E6100000}"/>
    <cellStyle name="20% - Énfasis2 9 3 5" xfId="28734" xr:uid="{00000000-0005-0000-0000-0000E7100000}"/>
    <cellStyle name="20% - Énfasis2 9 4" xfId="19344" xr:uid="{00000000-0005-0000-0000-0000E8100000}"/>
    <cellStyle name="20% - Énfasis2 9 4 2" xfId="22865" xr:uid="{00000000-0005-0000-0000-0000E9100000}"/>
    <cellStyle name="20% - Énfasis2 9 4 2 2" xfId="35776" xr:uid="{00000000-0005-0000-0000-0000EA100000}"/>
    <cellStyle name="20% - Énfasis2 9 4 3" xfId="26386" xr:uid="{00000000-0005-0000-0000-0000EB100000}"/>
    <cellStyle name="20% - Énfasis2 9 4 3 2" xfId="39297" xr:uid="{00000000-0005-0000-0000-0000EC100000}"/>
    <cellStyle name="20% - Énfasis2 9 4 4" xfId="32255" xr:uid="{00000000-0005-0000-0000-0000ED100000}"/>
    <cellStyle name="20% - Énfasis2 9 5" xfId="16996" xr:uid="{00000000-0005-0000-0000-0000EE100000}"/>
    <cellStyle name="20% - Énfasis2 9 5 2" xfId="29907" xr:uid="{00000000-0005-0000-0000-0000EF100000}"/>
    <cellStyle name="20% - Énfasis2 9 6" xfId="20517" xr:uid="{00000000-0005-0000-0000-0000F0100000}"/>
    <cellStyle name="20% - Énfasis2 9 6 2" xfId="33428" xr:uid="{00000000-0005-0000-0000-0000F1100000}"/>
    <cellStyle name="20% - Énfasis2 9 7" xfId="24038" xr:uid="{00000000-0005-0000-0000-0000F2100000}"/>
    <cellStyle name="20% - Énfasis2 9 7 2" xfId="36949" xr:uid="{00000000-0005-0000-0000-0000F3100000}"/>
    <cellStyle name="20% - Énfasis2 9 8" xfId="27559" xr:uid="{00000000-0005-0000-0000-0000F4100000}"/>
    <cellStyle name="20% - Énfasis2 9 9" xfId="14647" xr:uid="{00000000-0005-0000-0000-0000F5100000}"/>
    <cellStyle name="20% - Énfasis3" xfId="161" xr:uid="{00000000-0005-0000-0000-0000F6100000}"/>
    <cellStyle name="20% - Énfasis3 10" xfId="162" xr:uid="{00000000-0005-0000-0000-0000F7100000}"/>
    <cellStyle name="20% - Énfasis3 10 2" xfId="15311" xr:uid="{00000000-0005-0000-0000-0000F8100000}"/>
    <cellStyle name="20% - Énfasis3 10 2 2" xfId="16486" xr:uid="{00000000-0005-0000-0000-0000F9100000}"/>
    <cellStyle name="20% - Énfasis3 10 2 2 2" xfId="18834" xr:uid="{00000000-0005-0000-0000-0000FA100000}"/>
    <cellStyle name="20% - Énfasis3 10 2 2 2 2" xfId="31745" xr:uid="{00000000-0005-0000-0000-0000FB100000}"/>
    <cellStyle name="20% - Énfasis3 10 2 2 3" xfId="22355" xr:uid="{00000000-0005-0000-0000-0000FC100000}"/>
    <cellStyle name="20% - Énfasis3 10 2 2 3 2" xfId="35266" xr:uid="{00000000-0005-0000-0000-0000FD100000}"/>
    <cellStyle name="20% - Énfasis3 10 2 2 4" xfId="25876" xr:uid="{00000000-0005-0000-0000-0000FE100000}"/>
    <cellStyle name="20% - Énfasis3 10 2 2 4 2" xfId="38787" xr:uid="{00000000-0005-0000-0000-0000FF100000}"/>
    <cellStyle name="20% - Énfasis3 10 2 2 5" xfId="29397" xr:uid="{00000000-0005-0000-0000-000000110000}"/>
    <cellStyle name="20% - Énfasis3 10 2 3" xfId="20007" xr:uid="{00000000-0005-0000-0000-000001110000}"/>
    <cellStyle name="20% - Énfasis3 10 2 3 2" xfId="23528" xr:uid="{00000000-0005-0000-0000-000002110000}"/>
    <cellStyle name="20% - Énfasis3 10 2 3 2 2" xfId="36439" xr:uid="{00000000-0005-0000-0000-000003110000}"/>
    <cellStyle name="20% - Énfasis3 10 2 3 3" xfId="27049" xr:uid="{00000000-0005-0000-0000-000004110000}"/>
    <cellStyle name="20% - Énfasis3 10 2 3 3 2" xfId="39960" xr:uid="{00000000-0005-0000-0000-000005110000}"/>
    <cellStyle name="20% - Énfasis3 10 2 3 4" xfId="32918" xr:uid="{00000000-0005-0000-0000-000006110000}"/>
    <cellStyle name="20% - Énfasis3 10 2 4" xfId="17659" xr:uid="{00000000-0005-0000-0000-000007110000}"/>
    <cellStyle name="20% - Énfasis3 10 2 4 2" xfId="30570" xr:uid="{00000000-0005-0000-0000-000008110000}"/>
    <cellStyle name="20% - Énfasis3 10 2 5" xfId="21180" xr:uid="{00000000-0005-0000-0000-000009110000}"/>
    <cellStyle name="20% - Énfasis3 10 2 5 2" xfId="34091" xr:uid="{00000000-0005-0000-0000-00000A110000}"/>
    <cellStyle name="20% - Énfasis3 10 2 6" xfId="24701" xr:uid="{00000000-0005-0000-0000-00000B110000}"/>
    <cellStyle name="20% - Énfasis3 10 2 6 2" xfId="37612" xr:uid="{00000000-0005-0000-0000-00000C110000}"/>
    <cellStyle name="20% - Énfasis3 10 2 7" xfId="28222" xr:uid="{00000000-0005-0000-0000-00000D110000}"/>
    <cellStyle name="20% - Énfasis3 10 3" xfId="15987" xr:uid="{00000000-0005-0000-0000-00000E110000}"/>
    <cellStyle name="20% - Énfasis3 10 3 2" xfId="18335" xr:uid="{00000000-0005-0000-0000-00000F110000}"/>
    <cellStyle name="20% - Énfasis3 10 3 2 2" xfId="31246" xr:uid="{00000000-0005-0000-0000-000010110000}"/>
    <cellStyle name="20% - Énfasis3 10 3 3" xfId="21856" xr:uid="{00000000-0005-0000-0000-000011110000}"/>
    <cellStyle name="20% - Énfasis3 10 3 3 2" xfId="34767" xr:uid="{00000000-0005-0000-0000-000012110000}"/>
    <cellStyle name="20% - Énfasis3 10 3 4" xfId="25377" xr:uid="{00000000-0005-0000-0000-000013110000}"/>
    <cellStyle name="20% - Énfasis3 10 3 4 2" xfId="38288" xr:uid="{00000000-0005-0000-0000-000014110000}"/>
    <cellStyle name="20% - Énfasis3 10 3 5" xfId="28898" xr:uid="{00000000-0005-0000-0000-000015110000}"/>
    <cellStyle name="20% - Énfasis3 10 4" xfId="19508" xr:uid="{00000000-0005-0000-0000-000016110000}"/>
    <cellStyle name="20% - Énfasis3 10 4 2" xfId="23029" xr:uid="{00000000-0005-0000-0000-000017110000}"/>
    <cellStyle name="20% - Énfasis3 10 4 2 2" xfId="35940" xr:uid="{00000000-0005-0000-0000-000018110000}"/>
    <cellStyle name="20% - Énfasis3 10 4 3" xfId="26550" xr:uid="{00000000-0005-0000-0000-000019110000}"/>
    <cellStyle name="20% - Énfasis3 10 4 3 2" xfId="39461" xr:uid="{00000000-0005-0000-0000-00001A110000}"/>
    <cellStyle name="20% - Énfasis3 10 4 4" xfId="32419" xr:uid="{00000000-0005-0000-0000-00001B110000}"/>
    <cellStyle name="20% - Énfasis3 10 5" xfId="17160" xr:uid="{00000000-0005-0000-0000-00001C110000}"/>
    <cellStyle name="20% - Énfasis3 10 5 2" xfId="30071" xr:uid="{00000000-0005-0000-0000-00001D110000}"/>
    <cellStyle name="20% - Énfasis3 10 6" xfId="20681" xr:uid="{00000000-0005-0000-0000-00001E110000}"/>
    <cellStyle name="20% - Énfasis3 10 6 2" xfId="33592" xr:uid="{00000000-0005-0000-0000-00001F110000}"/>
    <cellStyle name="20% - Énfasis3 10 7" xfId="24202" xr:uid="{00000000-0005-0000-0000-000020110000}"/>
    <cellStyle name="20% - Énfasis3 10 7 2" xfId="37113" xr:uid="{00000000-0005-0000-0000-000021110000}"/>
    <cellStyle name="20% - Énfasis3 10 8" xfId="27723" xr:uid="{00000000-0005-0000-0000-000022110000}"/>
    <cellStyle name="20% - Énfasis3 10 9" xfId="14812" xr:uid="{00000000-0005-0000-0000-000023110000}"/>
    <cellStyle name="20% - Énfasis3 11" xfId="163" xr:uid="{00000000-0005-0000-0000-000024110000}"/>
    <cellStyle name="20% - Énfasis3 11 2" xfId="16648" xr:uid="{00000000-0005-0000-0000-000025110000}"/>
    <cellStyle name="20% - Énfasis3 11 2 2" xfId="18996" xr:uid="{00000000-0005-0000-0000-000026110000}"/>
    <cellStyle name="20% - Énfasis3 11 2 2 2" xfId="31907" xr:uid="{00000000-0005-0000-0000-000027110000}"/>
    <cellStyle name="20% - Énfasis3 11 2 3" xfId="22517" xr:uid="{00000000-0005-0000-0000-000028110000}"/>
    <cellStyle name="20% - Énfasis3 11 2 3 2" xfId="35428" xr:uid="{00000000-0005-0000-0000-000029110000}"/>
    <cellStyle name="20% - Énfasis3 11 2 4" xfId="26038" xr:uid="{00000000-0005-0000-0000-00002A110000}"/>
    <cellStyle name="20% - Énfasis3 11 2 4 2" xfId="38949" xr:uid="{00000000-0005-0000-0000-00002B110000}"/>
    <cellStyle name="20% - Énfasis3 11 2 5" xfId="29559" xr:uid="{00000000-0005-0000-0000-00002C110000}"/>
    <cellStyle name="20% - Énfasis3 11 3" xfId="20169" xr:uid="{00000000-0005-0000-0000-00002D110000}"/>
    <cellStyle name="20% - Énfasis3 11 3 2" xfId="23690" xr:uid="{00000000-0005-0000-0000-00002E110000}"/>
    <cellStyle name="20% - Énfasis3 11 3 2 2" xfId="36601" xr:uid="{00000000-0005-0000-0000-00002F110000}"/>
    <cellStyle name="20% - Énfasis3 11 3 3" xfId="27211" xr:uid="{00000000-0005-0000-0000-000030110000}"/>
    <cellStyle name="20% - Énfasis3 11 3 3 2" xfId="40122" xr:uid="{00000000-0005-0000-0000-000031110000}"/>
    <cellStyle name="20% - Énfasis3 11 3 4" xfId="33080" xr:uid="{00000000-0005-0000-0000-000032110000}"/>
    <cellStyle name="20% - Énfasis3 11 4" xfId="17821" xr:uid="{00000000-0005-0000-0000-000033110000}"/>
    <cellStyle name="20% - Énfasis3 11 4 2" xfId="30732" xr:uid="{00000000-0005-0000-0000-000034110000}"/>
    <cellStyle name="20% - Énfasis3 11 5" xfId="21342" xr:uid="{00000000-0005-0000-0000-000035110000}"/>
    <cellStyle name="20% - Énfasis3 11 5 2" xfId="34253" xr:uid="{00000000-0005-0000-0000-000036110000}"/>
    <cellStyle name="20% - Énfasis3 11 6" xfId="24863" xr:uid="{00000000-0005-0000-0000-000037110000}"/>
    <cellStyle name="20% - Énfasis3 11 6 2" xfId="37774" xr:uid="{00000000-0005-0000-0000-000038110000}"/>
    <cellStyle name="20% - Énfasis3 11 7" xfId="28384" xr:uid="{00000000-0005-0000-0000-000039110000}"/>
    <cellStyle name="20% - Énfasis3 11 8" xfId="15473" xr:uid="{00000000-0005-0000-0000-00003A110000}"/>
    <cellStyle name="20% - Énfasis3 12" xfId="164" xr:uid="{00000000-0005-0000-0000-00003B110000}"/>
    <cellStyle name="20% - Énfasis3 12 2" xfId="165" xr:uid="{00000000-0005-0000-0000-00003C110000}"/>
    <cellStyle name="20% - Énfasis3 12 2 2" xfId="19157" xr:uid="{00000000-0005-0000-0000-00003D110000}"/>
    <cellStyle name="20% - Énfasis3 12 2 2 2" xfId="32068" xr:uid="{00000000-0005-0000-0000-00003E110000}"/>
    <cellStyle name="20% - Énfasis3 12 2 3" xfId="22678" xr:uid="{00000000-0005-0000-0000-00003F110000}"/>
    <cellStyle name="20% - Énfasis3 12 2 3 2" xfId="35589" xr:uid="{00000000-0005-0000-0000-000040110000}"/>
    <cellStyle name="20% - Énfasis3 12 2 4" xfId="26199" xr:uid="{00000000-0005-0000-0000-000041110000}"/>
    <cellStyle name="20% - Énfasis3 12 2 4 2" xfId="39110" xr:uid="{00000000-0005-0000-0000-000042110000}"/>
    <cellStyle name="20% - Énfasis3 12 2 5" xfId="29720" xr:uid="{00000000-0005-0000-0000-000043110000}"/>
    <cellStyle name="20% - Énfasis3 12 2 6" xfId="16809" xr:uid="{00000000-0005-0000-0000-000044110000}"/>
    <cellStyle name="20% - Énfasis3 12 3" xfId="166" xr:uid="{00000000-0005-0000-0000-000045110000}"/>
    <cellStyle name="20% - Énfasis3 12 3 2" xfId="23851" xr:uid="{00000000-0005-0000-0000-000046110000}"/>
    <cellStyle name="20% - Énfasis3 12 3 2 2" xfId="36762" xr:uid="{00000000-0005-0000-0000-000047110000}"/>
    <cellStyle name="20% - Énfasis3 12 3 3" xfId="27372" xr:uid="{00000000-0005-0000-0000-000048110000}"/>
    <cellStyle name="20% - Énfasis3 12 3 3 2" xfId="40283" xr:uid="{00000000-0005-0000-0000-000049110000}"/>
    <cellStyle name="20% - Énfasis3 12 3 4" xfId="33241" xr:uid="{00000000-0005-0000-0000-00004A110000}"/>
    <cellStyle name="20% - Énfasis3 12 3 5" xfId="20330" xr:uid="{00000000-0005-0000-0000-00004B110000}"/>
    <cellStyle name="20% - Énfasis3 12 4" xfId="167" xr:uid="{00000000-0005-0000-0000-00004C110000}"/>
    <cellStyle name="20% - Énfasis3 12 4 2" xfId="30893" xr:uid="{00000000-0005-0000-0000-00004D110000}"/>
    <cellStyle name="20% - Énfasis3 12 4 3" xfId="17982" xr:uid="{00000000-0005-0000-0000-00004E110000}"/>
    <cellStyle name="20% - Énfasis3 12 5" xfId="168" xr:uid="{00000000-0005-0000-0000-00004F110000}"/>
    <cellStyle name="20% - Énfasis3 12 5 2" xfId="34414" xr:uid="{00000000-0005-0000-0000-000050110000}"/>
    <cellStyle name="20% - Énfasis3 12 5 3" xfId="21503" xr:uid="{00000000-0005-0000-0000-000051110000}"/>
    <cellStyle name="20% - Énfasis3 12 6" xfId="25024" xr:uid="{00000000-0005-0000-0000-000052110000}"/>
    <cellStyle name="20% - Énfasis3 12 6 2" xfId="37935" xr:uid="{00000000-0005-0000-0000-000053110000}"/>
    <cellStyle name="20% - Énfasis3 12 7" xfId="28545" xr:uid="{00000000-0005-0000-0000-000054110000}"/>
    <cellStyle name="20% - Énfasis3 12 8" xfId="15634" xr:uid="{00000000-0005-0000-0000-000055110000}"/>
    <cellStyle name="20% - Énfasis3 13" xfId="169" xr:uid="{00000000-0005-0000-0000-000056110000}"/>
    <cellStyle name="20% - Énfasis3 13 2" xfId="170" xr:uid="{00000000-0005-0000-0000-000057110000}"/>
    <cellStyle name="20% - Énfasis3 13 2 2" xfId="18497" xr:uid="{00000000-0005-0000-0000-000058110000}"/>
    <cellStyle name="20% - Énfasis3 13 2 2 2" xfId="31408" xr:uid="{00000000-0005-0000-0000-000059110000}"/>
    <cellStyle name="20% - Énfasis3 13 2 3" xfId="22018" xr:uid="{00000000-0005-0000-0000-00005A110000}"/>
    <cellStyle name="20% - Énfasis3 13 2 3 2" xfId="34929" xr:uid="{00000000-0005-0000-0000-00005B110000}"/>
    <cellStyle name="20% - Énfasis3 13 2 4" xfId="25539" xr:uid="{00000000-0005-0000-0000-00005C110000}"/>
    <cellStyle name="20% - Énfasis3 13 2 4 2" xfId="38450" xr:uid="{00000000-0005-0000-0000-00005D110000}"/>
    <cellStyle name="20% - Énfasis3 13 2 5" xfId="29060" xr:uid="{00000000-0005-0000-0000-00005E110000}"/>
    <cellStyle name="20% - Énfasis3 13 2 6" xfId="16149" xr:uid="{00000000-0005-0000-0000-00005F110000}"/>
    <cellStyle name="20% - Énfasis3 13 3" xfId="171" xr:uid="{00000000-0005-0000-0000-000060110000}"/>
    <cellStyle name="20% - Énfasis3 13 3 2" xfId="23191" xr:uid="{00000000-0005-0000-0000-000061110000}"/>
    <cellStyle name="20% - Énfasis3 13 3 2 2" xfId="36102" xr:uid="{00000000-0005-0000-0000-000062110000}"/>
    <cellStyle name="20% - Énfasis3 13 3 3" xfId="26712" xr:uid="{00000000-0005-0000-0000-000063110000}"/>
    <cellStyle name="20% - Énfasis3 13 3 3 2" xfId="39623" xr:uid="{00000000-0005-0000-0000-000064110000}"/>
    <cellStyle name="20% - Énfasis3 13 3 4" xfId="32581" xr:uid="{00000000-0005-0000-0000-000065110000}"/>
    <cellStyle name="20% - Énfasis3 13 3 5" xfId="19670" xr:uid="{00000000-0005-0000-0000-000066110000}"/>
    <cellStyle name="20% - Énfasis3 13 4" xfId="172" xr:uid="{00000000-0005-0000-0000-000067110000}"/>
    <cellStyle name="20% - Énfasis3 13 4 2" xfId="30233" xr:uid="{00000000-0005-0000-0000-000068110000}"/>
    <cellStyle name="20% - Énfasis3 13 4 3" xfId="17322" xr:uid="{00000000-0005-0000-0000-000069110000}"/>
    <cellStyle name="20% - Énfasis3 13 5" xfId="173" xr:uid="{00000000-0005-0000-0000-00006A110000}"/>
    <cellStyle name="20% - Énfasis3 13 5 2" xfId="33754" xr:uid="{00000000-0005-0000-0000-00006B110000}"/>
    <cellStyle name="20% - Énfasis3 13 5 3" xfId="20843" xr:uid="{00000000-0005-0000-0000-00006C110000}"/>
    <cellStyle name="20% - Énfasis3 13 6" xfId="24364" xr:uid="{00000000-0005-0000-0000-00006D110000}"/>
    <cellStyle name="20% - Énfasis3 13 6 2" xfId="37275" xr:uid="{00000000-0005-0000-0000-00006E110000}"/>
    <cellStyle name="20% - Énfasis3 13 7" xfId="27885" xr:uid="{00000000-0005-0000-0000-00006F110000}"/>
    <cellStyle name="20% - Énfasis3 13 8" xfId="14974" xr:uid="{00000000-0005-0000-0000-000070110000}"/>
    <cellStyle name="20% - Énfasis3 14" xfId="174" xr:uid="{00000000-0005-0000-0000-000071110000}"/>
    <cellStyle name="20% - Énfasis3 14 2" xfId="175" xr:uid="{00000000-0005-0000-0000-000072110000}"/>
    <cellStyle name="20% - Énfasis3 14 2 2" xfId="30909" xr:uid="{00000000-0005-0000-0000-000073110000}"/>
    <cellStyle name="20% - Énfasis3 14 2 3" xfId="17998" xr:uid="{00000000-0005-0000-0000-000074110000}"/>
    <cellStyle name="20% - Énfasis3 14 3" xfId="176" xr:uid="{00000000-0005-0000-0000-000075110000}"/>
    <cellStyle name="20% - Énfasis3 14 3 2" xfId="34430" xr:uid="{00000000-0005-0000-0000-000076110000}"/>
    <cellStyle name="20% - Énfasis3 14 3 3" xfId="21519" xr:uid="{00000000-0005-0000-0000-000077110000}"/>
    <cellStyle name="20% - Énfasis3 14 4" xfId="177" xr:uid="{00000000-0005-0000-0000-000078110000}"/>
    <cellStyle name="20% - Énfasis3 14 4 2" xfId="37951" xr:uid="{00000000-0005-0000-0000-000079110000}"/>
    <cellStyle name="20% - Énfasis3 14 4 3" xfId="25040" xr:uid="{00000000-0005-0000-0000-00007A110000}"/>
    <cellStyle name="20% - Énfasis3 14 5" xfId="28561" xr:uid="{00000000-0005-0000-0000-00007B110000}"/>
    <cellStyle name="20% - Énfasis3 14 6" xfId="15650" xr:uid="{00000000-0005-0000-0000-00007C110000}"/>
    <cellStyle name="20% - Énfasis3 15" xfId="178" xr:uid="{00000000-0005-0000-0000-00007D110000}"/>
    <cellStyle name="20% - Énfasis3 15 2" xfId="179" xr:uid="{00000000-0005-0000-0000-00007E110000}"/>
    <cellStyle name="20% - Énfasis3 15 2 2" xfId="35603" xr:uid="{00000000-0005-0000-0000-00007F110000}"/>
    <cellStyle name="20% - Énfasis3 15 2 3" xfId="22692" xr:uid="{00000000-0005-0000-0000-000080110000}"/>
    <cellStyle name="20% - Énfasis3 15 3" xfId="180" xr:uid="{00000000-0005-0000-0000-000081110000}"/>
    <cellStyle name="20% - Énfasis3 15 3 2" xfId="39124" xr:uid="{00000000-0005-0000-0000-000082110000}"/>
    <cellStyle name="20% - Énfasis3 15 3 3" xfId="26213" xr:uid="{00000000-0005-0000-0000-000083110000}"/>
    <cellStyle name="20% - Énfasis3 15 4" xfId="181" xr:uid="{00000000-0005-0000-0000-000084110000}"/>
    <cellStyle name="20% - Énfasis3 15 4 2" xfId="32082" xr:uid="{00000000-0005-0000-0000-000085110000}"/>
    <cellStyle name="20% - Énfasis3 15 5" xfId="19171" xr:uid="{00000000-0005-0000-0000-000086110000}"/>
    <cellStyle name="20% - Énfasis3 16" xfId="182" xr:uid="{00000000-0005-0000-0000-000087110000}"/>
    <cellStyle name="20% - Énfasis3 16 2" xfId="183" xr:uid="{00000000-0005-0000-0000-000088110000}"/>
    <cellStyle name="20% - Énfasis3 16 2 2" xfId="29734" xr:uid="{00000000-0005-0000-0000-000089110000}"/>
    <cellStyle name="20% - Énfasis3 16 3" xfId="184" xr:uid="{00000000-0005-0000-0000-00008A110000}"/>
    <cellStyle name="20% - Énfasis3 16 4" xfId="185" xr:uid="{00000000-0005-0000-0000-00008B110000}"/>
    <cellStyle name="20% - Énfasis3 16 5" xfId="16823" xr:uid="{00000000-0005-0000-0000-00008C110000}"/>
    <cellStyle name="20% - Énfasis3 17" xfId="186" xr:uid="{00000000-0005-0000-0000-00008D110000}"/>
    <cellStyle name="20% - Énfasis3 17 2" xfId="187" xr:uid="{00000000-0005-0000-0000-00008E110000}"/>
    <cellStyle name="20% - Énfasis3 17 2 2" xfId="33255" xr:uid="{00000000-0005-0000-0000-00008F110000}"/>
    <cellStyle name="20% - Énfasis3 17 3" xfId="188" xr:uid="{00000000-0005-0000-0000-000090110000}"/>
    <cellStyle name="20% - Énfasis3 17 4" xfId="189" xr:uid="{00000000-0005-0000-0000-000091110000}"/>
    <cellStyle name="20% - Énfasis3 17 5" xfId="20344" xr:uid="{00000000-0005-0000-0000-000092110000}"/>
    <cellStyle name="20% - Énfasis3 18" xfId="190" xr:uid="{00000000-0005-0000-0000-000093110000}"/>
    <cellStyle name="20% - Énfasis3 18 2" xfId="191" xr:uid="{00000000-0005-0000-0000-000094110000}"/>
    <cellStyle name="20% - Énfasis3 18 2 2" xfId="36776" xr:uid="{00000000-0005-0000-0000-000095110000}"/>
    <cellStyle name="20% - Énfasis3 18 3" xfId="192" xr:uid="{00000000-0005-0000-0000-000096110000}"/>
    <cellStyle name="20% - Énfasis3 18 4" xfId="193" xr:uid="{00000000-0005-0000-0000-000097110000}"/>
    <cellStyle name="20% - Énfasis3 18 5" xfId="23865" xr:uid="{00000000-0005-0000-0000-000098110000}"/>
    <cellStyle name="20% - Énfasis3 19" xfId="194" xr:uid="{00000000-0005-0000-0000-000099110000}"/>
    <cellStyle name="20% - Énfasis3 19 2" xfId="195" xr:uid="{00000000-0005-0000-0000-00009A110000}"/>
    <cellStyle name="20% - Énfasis3 19 3" xfId="196" xr:uid="{00000000-0005-0000-0000-00009B110000}"/>
    <cellStyle name="20% - Énfasis3 19 4" xfId="197" xr:uid="{00000000-0005-0000-0000-00009C110000}"/>
    <cellStyle name="20% - Énfasis3 19 5" xfId="27386" xr:uid="{00000000-0005-0000-0000-00009D110000}"/>
    <cellStyle name="20% - Énfasis3 2" xfId="198" xr:uid="{00000000-0005-0000-0000-00009E110000}"/>
    <cellStyle name="20% - Énfasis3 2 10" xfId="4430" xr:uid="{00000000-0005-0000-0000-00009F110000}"/>
    <cellStyle name="20% - Énfasis3 2 10 2" xfId="29749" xr:uid="{00000000-0005-0000-0000-0000A0110000}"/>
    <cellStyle name="20% - Énfasis3 2 10 3" xfId="16838" xr:uid="{00000000-0005-0000-0000-0000A1110000}"/>
    <cellStyle name="20% - Énfasis3 2 11" xfId="4431" xr:uid="{00000000-0005-0000-0000-0000A2110000}"/>
    <cellStyle name="20% - Énfasis3 2 11 2" xfId="33270" xr:uid="{00000000-0005-0000-0000-0000A3110000}"/>
    <cellStyle name="20% - Énfasis3 2 11 3" xfId="20359" xr:uid="{00000000-0005-0000-0000-0000A4110000}"/>
    <cellStyle name="20% - Énfasis3 2 12" xfId="4432" xr:uid="{00000000-0005-0000-0000-0000A5110000}"/>
    <cellStyle name="20% - Énfasis3 2 12 2" xfId="36791" xr:uid="{00000000-0005-0000-0000-0000A6110000}"/>
    <cellStyle name="20% - Énfasis3 2 12 3" xfId="23880" xr:uid="{00000000-0005-0000-0000-0000A7110000}"/>
    <cellStyle name="20% - Énfasis3 2 13" xfId="4433" xr:uid="{00000000-0005-0000-0000-0000A8110000}"/>
    <cellStyle name="20% - Énfasis3 2 13 2" xfId="27401" xr:uid="{00000000-0005-0000-0000-0000A9110000}"/>
    <cellStyle name="20% - Énfasis3 2 14" xfId="4434" xr:uid="{00000000-0005-0000-0000-0000AA110000}"/>
    <cellStyle name="20% - Énfasis3 2 15" xfId="4435" xr:uid="{00000000-0005-0000-0000-0000AB110000}"/>
    <cellStyle name="20% - Énfasis3 2 16" xfId="4436" xr:uid="{00000000-0005-0000-0000-0000AC110000}"/>
    <cellStyle name="20% - Énfasis3 2 17" xfId="4437" xr:uid="{00000000-0005-0000-0000-0000AD110000}"/>
    <cellStyle name="20% - Énfasis3 2 18" xfId="4438" xr:uid="{00000000-0005-0000-0000-0000AE110000}"/>
    <cellStyle name="20% - Énfasis3 2 19" xfId="4439" xr:uid="{00000000-0005-0000-0000-0000AF110000}"/>
    <cellStyle name="20% - Énfasis3 2 2" xfId="199" xr:uid="{00000000-0005-0000-0000-0000B0110000}"/>
    <cellStyle name="20% - Énfasis3 2 2 10" xfId="4440" xr:uid="{00000000-0005-0000-0000-0000B1110000}"/>
    <cellStyle name="20% - Énfasis3 2 2 10 2" xfId="4441" xr:uid="{00000000-0005-0000-0000-0000B2110000}"/>
    <cellStyle name="20% - Énfasis3 2 2 10 2 2" xfId="4442" xr:uid="{00000000-0005-0000-0000-0000B3110000}"/>
    <cellStyle name="20% - Énfasis3 2 2 10 2 3" xfId="36847" xr:uid="{00000000-0005-0000-0000-0000B4110000}"/>
    <cellStyle name="20% - Énfasis3 2 2 10 3" xfId="4443" xr:uid="{00000000-0005-0000-0000-0000B5110000}"/>
    <cellStyle name="20% - Énfasis3 2 2 10 4" xfId="23936" xr:uid="{00000000-0005-0000-0000-0000B6110000}"/>
    <cellStyle name="20% - Énfasis3 2 2 11" xfId="4444" xr:uid="{00000000-0005-0000-0000-0000B7110000}"/>
    <cellStyle name="20% - Énfasis3 2 2 11 2" xfId="4445" xr:uid="{00000000-0005-0000-0000-0000B8110000}"/>
    <cellStyle name="20% - Énfasis3 2 2 11 2 2" xfId="4446" xr:uid="{00000000-0005-0000-0000-0000B9110000}"/>
    <cellStyle name="20% - Énfasis3 2 2 11 3" xfId="4447" xr:uid="{00000000-0005-0000-0000-0000BA110000}"/>
    <cellStyle name="20% - Énfasis3 2 2 11 4" xfId="27457" xr:uid="{00000000-0005-0000-0000-0000BB110000}"/>
    <cellStyle name="20% - Énfasis3 2 2 12" xfId="4448" xr:uid="{00000000-0005-0000-0000-0000BC110000}"/>
    <cellStyle name="20% - Énfasis3 2 2 12 2" xfId="4449" xr:uid="{00000000-0005-0000-0000-0000BD110000}"/>
    <cellStyle name="20% - Énfasis3 2 2 12 2 2" xfId="4450" xr:uid="{00000000-0005-0000-0000-0000BE110000}"/>
    <cellStyle name="20% - Énfasis3 2 2 12 3" xfId="4451" xr:uid="{00000000-0005-0000-0000-0000BF110000}"/>
    <cellStyle name="20% - Énfasis3 2 2 13" xfId="4452" xr:uid="{00000000-0005-0000-0000-0000C0110000}"/>
    <cellStyle name="20% - Énfasis3 2 2 13 2" xfId="4453" xr:uid="{00000000-0005-0000-0000-0000C1110000}"/>
    <cellStyle name="20% - Énfasis3 2 2 13 2 2" xfId="4454" xr:uid="{00000000-0005-0000-0000-0000C2110000}"/>
    <cellStyle name="20% - Énfasis3 2 2 13 3" xfId="4455" xr:uid="{00000000-0005-0000-0000-0000C3110000}"/>
    <cellStyle name="20% - Énfasis3 2 2 14" xfId="4456" xr:uid="{00000000-0005-0000-0000-0000C4110000}"/>
    <cellStyle name="20% - Énfasis3 2 2 14 2" xfId="4457" xr:uid="{00000000-0005-0000-0000-0000C5110000}"/>
    <cellStyle name="20% - Énfasis3 2 2 14 2 2" xfId="4458" xr:uid="{00000000-0005-0000-0000-0000C6110000}"/>
    <cellStyle name="20% - Énfasis3 2 2 14 3" xfId="4459" xr:uid="{00000000-0005-0000-0000-0000C7110000}"/>
    <cellStyle name="20% - Énfasis3 2 2 15" xfId="4460" xr:uid="{00000000-0005-0000-0000-0000C8110000}"/>
    <cellStyle name="20% - Énfasis3 2 2 15 2" xfId="4461" xr:uid="{00000000-0005-0000-0000-0000C9110000}"/>
    <cellStyle name="20% - Énfasis3 2 2 15 2 2" xfId="4462" xr:uid="{00000000-0005-0000-0000-0000CA110000}"/>
    <cellStyle name="20% - Énfasis3 2 2 15 3" xfId="4463" xr:uid="{00000000-0005-0000-0000-0000CB110000}"/>
    <cellStyle name="20% - Énfasis3 2 2 16" xfId="4464" xr:uid="{00000000-0005-0000-0000-0000CC110000}"/>
    <cellStyle name="20% - Énfasis3 2 2 16 2" xfId="4465" xr:uid="{00000000-0005-0000-0000-0000CD110000}"/>
    <cellStyle name="20% - Énfasis3 2 2 16 2 2" xfId="4466" xr:uid="{00000000-0005-0000-0000-0000CE110000}"/>
    <cellStyle name="20% - Énfasis3 2 2 16 3" xfId="4467" xr:uid="{00000000-0005-0000-0000-0000CF110000}"/>
    <cellStyle name="20% - Énfasis3 2 2 17" xfId="4468" xr:uid="{00000000-0005-0000-0000-0000D0110000}"/>
    <cellStyle name="20% - Énfasis3 2 2 17 2" xfId="4469" xr:uid="{00000000-0005-0000-0000-0000D1110000}"/>
    <cellStyle name="20% - Énfasis3 2 2 17 2 2" xfId="4470" xr:uid="{00000000-0005-0000-0000-0000D2110000}"/>
    <cellStyle name="20% - Énfasis3 2 2 17 3" xfId="4471" xr:uid="{00000000-0005-0000-0000-0000D3110000}"/>
    <cellStyle name="20% - Énfasis3 2 2 18" xfId="4472" xr:uid="{00000000-0005-0000-0000-0000D4110000}"/>
    <cellStyle name="20% - Énfasis3 2 2 18 2" xfId="4473" xr:uid="{00000000-0005-0000-0000-0000D5110000}"/>
    <cellStyle name="20% - Énfasis3 2 2 18 2 2" xfId="4474" xr:uid="{00000000-0005-0000-0000-0000D6110000}"/>
    <cellStyle name="20% - Énfasis3 2 2 18 3" xfId="4475" xr:uid="{00000000-0005-0000-0000-0000D7110000}"/>
    <cellStyle name="20% - Énfasis3 2 2 19" xfId="4476" xr:uid="{00000000-0005-0000-0000-0000D8110000}"/>
    <cellStyle name="20% - Énfasis3 2 2 19 2" xfId="4477" xr:uid="{00000000-0005-0000-0000-0000D9110000}"/>
    <cellStyle name="20% - Énfasis3 2 2 19 2 2" xfId="4478" xr:uid="{00000000-0005-0000-0000-0000DA110000}"/>
    <cellStyle name="20% - Énfasis3 2 2 19 3" xfId="4479" xr:uid="{00000000-0005-0000-0000-0000DB110000}"/>
    <cellStyle name="20% - Énfasis3 2 2 2" xfId="4480" xr:uid="{00000000-0005-0000-0000-0000DC110000}"/>
    <cellStyle name="20% - Énfasis3 2 2 2 2" xfId="4481" xr:uid="{00000000-0005-0000-0000-0000DD110000}"/>
    <cellStyle name="20% - Énfasis3 2 2 2 2 2" xfId="4482" xr:uid="{00000000-0005-0000-0000-0000DE110000}"/>
    <cellStyle name="20% - Énfasis3 2 2 2 2 2 2" xfId="4483" xr:uid="{00000000-0005-0000-0000-0000DF110000}"/>
    <cellStyle name="20% - Énfasis3 2 2 2 2 2 2 2" xfId="4484" xr:uid="{00000000-0005-0000-0000-0000E0110000}"/>
    <cellStyle name="20% - Énfasis3 2 2 2 2 2 2 2 2" xfId="31654" xr:uid="{00000000-0005-0000-0000-0000E1110000}"/>
    <cellStyle name="20% - Énfasis3 2 2 2 2 2 2 3" xfId="18743" xr:uid="{00000000-0005-0000-0000-0000E2110000}"/>
    <cellStyle name="20% - Énfasis3 2 2 2 2 2 3" xfId="4485" xr:uid="{00000000-0005-0000-0000-0000E3110000}"/>
    <cellStyle name="20% - Énfasis3 2 2 2 2 2 3 2" xfId="35175" xr:uid="{00000000-0005-0000-0000-0000E4110000}"/>
    <cellStyle name="20% - Énfasis3 2 2 2 2 2 3 3" xfId="22264" xr:uid="{00000000-0005-0000-0000-0000E5110000}"/>
    <cellStyle name="20% - Énfasis3 2 2 2 2 2 4" xfId="25785" xr:uid="{00000000-0005-0000-0000-0000E6110000}"/>
    <cellStyle name="20% - Énfasis3 2 2 2 2 2 4 2" xfId="38696" xr:uid="{00000000-0005-0000-0000-0000E7110000}"/>
    <cellStyle name="20% - Énfasis3 2 2 2 2 2 5" xfId="29306" xr:uid="{00000000-0005-0000-0000-0000E8110000}"/>
    <cellStyle name="20% - Énfasis3 2 2 2 2 2 6" xfId="16395" xr:uid="{00000000-0005-0000-0000-0000E9110000}"/>
    <cellStyle name="20% - Énfasis3 2 2 2 2 3" xfId="4486" xr:uid="{00000000-0005-0000-0000-0000EA110000}"/>
    <cellStyle name="20% - Énfasis3 2 2 2 2 3 2" xfId="4487" xr:uid="{00000000-0005-0000-0000-0000EB110000}"/>
    <cellStyle name="20% - Énfasis3 2 2 2 2 3 2 2" xfId="4488" xr:uid="{00000000-0005-0000-0000-0000EC110000}"/>
    <cellStyle name="20% - Énfasis3 2 2 2 2 3 2 2 2" xfId="36348" xr:uid="{00000000-0005-0000-0000-0000ED110000}"/>
    <cellStyle name="20% - Énfasis3 2 2 2 2 3 2 3" xfId="23437" xr:uid="{00000000-0005-0000-0000-0000EE110000}"/>
    <cellStyle name="20% - Énfasis3 2 2 2 2 3 3" xfId="4489" xr:uid="{00000000-0005-0000-0000-0000EF110000}"/>
    <cellStyle name="20% - Énfasis3 2 2 2 2 3 3 2" xfId="39869" xr:uid="{00000000-0005-0000-0000-0000F0110000}"/>
    <cellStyle name="20% - Énfasis3 2 2 2 2 3 3 3" xfId="26958" xr:uid="{00000000-0005-0000-0000-0000F1110000}"/>
    <cellStyle name="20% - Énfasis3 2 2 2 2 3 4" xfId="32827" xr:uid="{00000000-0005-0000-0000-0000F2110000}"/>
    <cellStyle name="20% - Énfasis3 2 2 2 2 3 5" xfId="19916" xr:uid="{00000000-0005-0000-0000-0000F3110000}"/>
    <cellStyle name="20% - Énfasis3 2 2 2 2 4" xfId="17568" xr:uid="{00000000-0005-0000-0000-0000F4110000}"/>
    <cellStyle name="20% - Énfasis3 2 2 2 2 4 2" xfId="30479" xr:uid="{00000000-0005-0000-0000-0000F5110000}"/>
    <cellStyle name="20% - Énfasis3 2 2 2 2 5" xfId="21089" xr:uid="{00000000-0005-0000-0000-0000F6110000}"/>
    <cellStyle name="20% - Énfasis3 2 2 2 2 5 2" xfId="34000" xr:uid="{00000000-0005-0000-0000-0000F7110000}"/>
    <cellStyle name="20% - Énfasis3 2 2 2 2 6" xfId="24610" xr:uid="{00000000-0005-0000-0000-0000F8110000}"/>
    <cellStyle name="20% - Énfasis3 2 2 2 2 6 2" xfId="37521" xr:uid="{00000000-0005-0000-0000-0000F9110000}"/>
    <cellStyle name="20% - Énfasis3 2 2 2 2 7" xfId="28131" xr:uid="{00000000-0005-0000-0000-0000FA110000}"/>
    <cellStyle name="20% - Énfasis3 2 2 2 2 8" xfId="15220" xr:uid="{00000000-0005-0000-0000-0000FB110000}"/>
    <cellStyle name="20% - Énfasis3 2 2 2 3" xfId="4490" xr:uid="{00000000-0005-0000-0000-0000FC110000}"/>
    <cellStyle name="20% - Énfasis3 2 2 2 3 2" xfId="18244" xr:uid="{00000000-0005-0000-0000-0000FD110000}"/>
    <cellStyle name="20% - Énfasis3 2 2 2 3 2 2" xfId="31155" xr:uid="{00000000-0005-0000-0000-0000FE110000}"/>
    <cellStyle name="20% - Énfasis3 2 2 2 3 3" xfId="21765" xr:uid="{00000000-0005-0000-0000-0000FF110000}"/>
    <cellStyle name="20% - Énfasis3 2 2 2 3 3 2" xfId="34676" xr:uid="{00000000-0005-0000-0000-000000120000}"/>
    <cellStyle name="20% - Énfasis3 2 2 2 3 4" xfId="25286" xr:uid="{00000000-0005-0000-0000-000001120000}"/>
    <cellStyle name="20% - Énfasis3 2 2 2 3 4 2" xfId="38197" xr:uid="{00000000-0005-0000-0000-000002120000}"/>
    <cellStyle name="20% - Énfasis3 2 2 2 3 5" xfId="28807" xr:uid="{00000000-0005-0000-0000-000003120000}"/>
    <cellStyle name="20% - Énfasis3 2 2 2 3 6" xfId="15896" xr:uid="{00000000-0005-0000-0000-000004120000}"/>
    <cellStyle name="20% - Énfasis3 2 2 2 4" xfId="4491" xr:uid="{00000000-0005-0000-0000-000005120000}"/>
    <cellStyle name="20% - Énfasis3 2 2 2 4 2" xfId="4492" xr:uid="{00000000-0005-0000-0000-000006120000}"/>
    <cellStyle name="20% - Énfasis3 2 2 2 4 2 2" xfId="35849" xr:uid="{00000000-0005-0000-0000-000007120000}"/>
    <cellStyle name="20% - Énfasis3 2 2 2 4 2 3" xfId="22938" xr:uid="{00000000-0005-0000-0000-000008120000}"/>
    <cellStyle name="20% - Énfasis3 2 2 2 4 3" xfId="26459" xr:uid="{00000000-0005-0000-0000-000009120000}"/>
    <cellStyle name="20% - Énfasis3 2 2 2 4 3 2" xfId="39370" xr:uid="{00000000-0005-0000-0000-00000A120000}"/>
    <cellStyle name="20% - Énfasis3 2 2 2 4 4" xfId="32328" xr:uid="{00000000-0005-0000-0000-00000B120000}"/>
    <cellStyle name="20% - Énfasis3 2 2 2 4 5" xfId="19417" xr:uid="{00000000-0005-0000-0000-00000C120000}"/>
    <cellStyle name="20% - Énfasis3 2 2 2 5" xfId="4493" xr:uid="{00000000-0005-0000-0000-00000D120000}"/>
    <cellStyle name="20% - Énfasis3 2 2 2 5 2" xfId="29980" xr:uid="{00000000-0005-0000-0000-00000E120000}"/>
    <cellStyle name="20% - Énfasis3 2 2 2 5 3" xfId="17069" xr:uid="{00000000-0005-0000-0000-00000F120000}"/>
    <cellStyle name="20% - Énfasis3 2 2 2 6" xfId="20590" xr:uid="{00000000-0005-0000-0000-000010120000}"/>
    <cellStyle name="20% - Énfasis3 2 2 2 6 2" xfId="33501" xr:uid="{00000000-0005-0000-0000-000011120000}"/>
    <cellStyle name="20% - Énfasis3 2 2 2 7" xfId="24111" xr:uid="{00000000-0005-0000-0000-000012120000}"/>
    <cellStyle name="20% - Énfasis3 2 2 2 7 2" xfId="37022" xr:uid="{00000000-0005-0000-0000-000013120000}"/>
    <cellStyle name="20% - Énfasis3 2 2 2 8" xfId="27632" xr:uid="{00000000-0005-0000-0000-000014120000}"/>
    <cellStyle name="20% - Énfasis3 2 2 2 9" xfId="14720" xr:uid="{00000000-0005-0000-0000-000015120000}"/>
    <cellStyle name="20% - Énfasis3 2 2 20" xfId="4494" xr:uid="{00000000-0005-0000-0000-000016120000}"/>
    <cellStyle name="20% - Énfasis3 2 2 20 2" xfId="4495" xr:uid="{00000000-0005-0000-0000-000017120000}"/>
    <cellStyle name="20% - Énfasis3 2 2 20 2 2" xfId="4496" xr:uid="{00000000-0005-0000-0000-000018120000}"/>
    <cellStyle name="20% - Énfasis3 2 2 20 3" xfId="4497" xr:uid="{00000000-0005-0000-0000-000019120000}"/>
    <cellStyle name="20% - Énfasis3 2 2 21" xfId="4498" xr:uid="{00000000-0005-0000-0000-00001A120000}"/>
    <cellStyle name="20% - Énfasis3 2 2 21 2" xfId="4499" xr:uid="{00000000-0005-0000-0000-00001B120000}"/>
    <cellStyle name="20% - Énfasis3 2 2 21 2 2" xfId="4500" xr:uid="{00000000-0005-0000-0000-00001C120000}"/>
    <cellStyle name="20% - Énfasis3 2 2 21 3" xfId="4501" xr:uid="{00000000-0005-0000-0000-00001D120000}"/>
    <cellStyle name="20% - Énfasis3 2 2 22" xfId="4502" xr:uid="{00000000-0005-0000-0000-00001E120000}"/>
    <cellStyle name="20% - Énfasis3 2 2 22 2" xfId="4503" xr:uid="{00000000-0005-0000-0000-00001F120000}"/>
    <cellStyle name="20% - Énfasis3 2 2 22 2 2" xfId="4504" xr:uid="{00000000-0005-0000-0000-000020120000}"/>
    <cellStyle name="20% - Énfasis3 2 2 22 3" xfId="4505" xr:uid="{00000000-0005-0000-0000-000021120000}"/>
    <cellStyle name="20% - Énfasis3 2 2 23" xfId="4506" xr:uid="{00000000-0005-0000-0000-000022120000}"/>
    <cellStyle name="20% - Énfasis3 2 2 23 2" xfId="4507" xr:uid="{00000000-0005-0000-0000-000023120000}"/>
    <cellStyle name="20% - Énfasis3 2 2 23 2 2" xfId="4508" xr:uid="{00000000-0005-0000-0000-000024120000}"/>
    <cellStyle name="20% - Énfasis3 2 2 23 3" xfId="4509" xr:uid="{00000000-0005-0000-0000-000025120000}"/>
    <cellStyle name="20% - Énfasis3 2 2 24" xfId="4510" xr:uid="{00000000-0005-0000-0000-000026120000}"/>
    <cellStyle name="20% - Énfasis3 2 2 24 2" xfId="4511" xr:uid="{00000000-0005-0000-0000-000027120000}"/>
    <cellStyle name="20% - Énfasis3 2 2 24 2 2" xfId="4512" xr:uid="{00000000-0005-0000-0000-000028120000}"/>
    <cellStyle name="20% - Énfasis3 2 2 24 3" xfId="4513" xr:uid="{00000000-0005-0000-0000-000029120000}"/>
    <cellStyle name="20% - Énfasis3 2 2 25" xfId="14542" xr:uid="{00000000-0005-0000-0000-00002A120000}"/>
    <cellStyle name="20% - Énfasis3 2 2 3" xfId="4514" xr:uid="{00000000-0005-0000-0000-00002B120000}"/>
    <cellStyle name="20% - Énfasis3 2 2 3 2" xfId="4515" xr:uid="{00000000-0005-0000-0000-00002C120000}"/>
    <cellStyle name="20% - Énfasis3 2 2 3 2 2" xfId="4516" xr:uid="{00000000-0005-0000-0000-00002D120000}"/>
    <cellStyle name="20% - Énfasis3 2 2 3 2 2 2" xfId="18905" xr:uid="{00000000-0005-0000-0000-00002E120000}"/>
    <cellStyle name="20% - Énfasis3 2 2 3 2 2 2 2" xfId="31816" xr:uid="{00000000-0005-0000-0000-00002F120000}"/>
    <cellStyle name="20% - Énfasis3 2 2 3 2 2 3" xfId="22426" xr:uid="{00000000-0005-0000-0000-000030120000}"/>
    <cellStyle name="20% - Énfasis3 2 2 3 2 2 3 2" xfId="35337" xr:uid="{00000000-0005-0000-0000-000031120000}"/>
    <cellStyle name="20% - Énfasis3 2 2 3 2 2 4" xfId="25947" xr:uid="{00000000-0005-0000-0000-000032120000}"/>
    <cellStyle name="20% - Énfasis3 2 2 3 2 2 4 2" xfId="38858" xr:uid="{00000000-0005-0000-0000-000033120000}"/>
    <cellStyle name="20% - Énfasis3 2 2 3 2 2 5" xfId="29468" xr:uid="{00000000-0005-0000-0000-000034120000}"/>
    <cellStyle name="20% - Énfasis3 2 2 3 2 2 6" xfId="16557" xr:uid="{00000000-0005-0000-0000-000035120000}"/>
    <cellStyle name="20% - Énfasis3 2 2 3 2 3" xfId="20078" xr:uid="{00000000-0005-0000-0000-000036120000}"/>
    <cellStyle name="20% - Énfasis3 2 2 3 2 3 2" xfId="23599" xr:uid="{00000000-0005-0000-0000-000037120000}"/>
    <cellStyle name="20% - Énfasis3 2 2 3 2 3 2 2" xfId="36510" xr:uid="{00000000-0005-0000-0000-000038120000}"/>
    <cellStyle name="20% - Énfasis3 2 2 3 2 3 3" xfId="27120" xr:uid="{00000000-0005-0000-0000-000039120000}"/>
    <cellStyle name="20% - Énfasis3 2 2 3 2 3 3 2" xfId="40031" xr:uid="{00000000-0005-0000-0000-00003A120000}"/>
    <cellStyle name="20% - Énfasis3 2 2 3 2 3 4" xfId="32989" xr:uid="{00000000-0005-0000-0000-00003B120000}"/>
    <cellStyle name="20% - Énfasis3 2 2 3 2 4" xfId="17730" xr:uid="{00000000-0005-0000-0000-00003C120000}"/>
    <cellStyle name="20% - Énfasis3 2 2 3 2 4 2" xfId="30641" xr:uid="{00000000-0005-0000-0000-00003D120000}"/>
    <cellStyle name="20% - Énfasis3 2 2 3 2 5" xfId="21251" xr:uid="{00000000-0005-0000-0000-00003E120000}"/>
    <cellStyle name="20% - Énfasis3 2 2 3 2 5 2" xfId="34162" xr:uid="{00000000-0005-0000-0000-00003F120000}"/>
    <cellStyle name="20% - Énfasis3 2 2 3 2 6" xfId="24772" xr:uid="{00000000-0005-0000-0000-000040120000}"/>
    <cellStyle name="20% - Énfasis3 2 2 3 2 6 2" xfId="37683" xr:uid="{00000000-0005-0000-0000-000041120000}"/>
    <cellStyle name="20% - Énfasis3 2 2 3 2 7" xfId="28293" xr:uid="{00000000-0005-0000-0000-000042120000}"/>
    <cellStyle name="20% - Énfasis3 2 2 3 2 8" xfId="15382" xr:uid="{00000000-0005-0000-0000-000043120000}"/>
    <cellStyle name="20% - Énfasis3 2 2 3 3" xfId="4517" xr:uid="{00000000-0005-0000-0000-000044120000}"/>
    <cellStyle name="20% - Énfasis3 2 2 3 3 2" xfId="18406" xr:uid="{00000000-0005-0000-0000-000045120000}"/>
    <cellStyle name="20% - Énfasis3 2 2 3 3 2 2" xfId="31317" xr:uid="{00000000-0005-0000-0000-000046120000}"/>
    <cellStyle name="20% - Énfasis3 2 2 3 3 3" xfId="21927" xr:uid="{00000000-0005-0000-0000-000047120000}"/>
    <cellStyle name="20% - Énfasis3 2 2 3 3 3 2" xfId="34838" xr:uid="{00000000-0005-0000-0000-000048120000}"/>
    <cellStyle name="20% - Énfasis3 2 2 3 3 4" xfId="25448" xr:uid="{00000000-0005-0000-0000-000049120000}"/>
    <cellStyle name="20% - Énfasis3 2 2 3 3 4 2" xfId="38359" xr:uid="{00000000-0005-0000-0000-00004A120000}"/>
    <cellStyle name="20% - Énfasis3 2 2 3 3 5" xfId="28969" xr:uid="{00000000-0005-0000-0000-00004B120000}"/>
    <cellStyle name="20% - Énfasis3 2 2 3 3 6" xfId="16058" xr:uid="{00000000-0005-0000-0000-00004C120000}"/>
    <cellStyle name="20% - Énfasis3 2 2 3 4" xfId="19579" xr:uid="{00000000-0005-0000-0000-00004D120000}"/>
    <cellStyle name="20% - Énfasis3 2 2 3 4 2" xfId="23100" xr:uid="{00000000-0005-0000-0000-00004E120000}"/>
    <cellStyle name="20% - Énfasis3 2 2 3 4 2 2" xfId="36011" xr:uid="{00000000-0005-0000-0000-00004F120000}"/>
    <cellStyle name="20% - Énfasis3 2 2 3 4 3" xfId="26621" xr:uid="{00000000-0005-0000-0000-000050120000}"/>
    <cellStyle name="20% - Énfasis3 2 2 3 4 3 2" xfId="39532" xr:uid="{00000000-0005-0000-0000-000051120000}"/>
    <cellStyle name="20% - Énfasis3 2 2 3 4 4" xfId="32490" xr:uid="{00000000-0005-0000-0000-000052120000}"/>
    <cellStyle name="20% - Énfasis3 2 2 3 5" xfId="17231" xr:uid="{00000000-0005-0000-0000-000053120000}"/>
    <cellStyle name="20% - Énfasis3 2 2 3 5 2" xfId="30142" xr:uid="{00000000-0005-0000-0000-000054120000}"/>
    <cellStyle name="20% - Énfasis3 2 2 3 6" xfId="20752" xr:uid="{00000000-0005-0000-0000-000055120000}"/>
    <cellStyle name="20% - Énfasis3 2 2 3 6 2" xfId="33663" xr:uid="{00000000-0005-0000-0000-000056120000}"/>
    <cellStyle name="20% - Énfasis3 2 2 3 7" xfId="24273" xr:uid="{00000000-0005-0000-0000-000057120000}"/>
    <cellStyle name="20% - Énfasis3 2 2 3 7 2" xfId="37184" xr:uid="{00000000-0005-0000-0000-000058120000}"/>
    <cellStyle name="20% - Énfasis3 2 2 3 8" xfId="27794" xr:uid="{00000000-0005-0000-0000-000059120000}"/>
    <cellStyle name="20% - Énfasis3 2 2 3 9" xfId="14883" xr:uid="{00000000-0005-0000-0000-00005A120000}"/>
    <cellStyle name="20% - Énfasis3 2 2 4" xfId="4518" xr:uid="{00000000-0005-0000-0000-00005B120000}"/>
    <cellStyle name="20% - Énfasis3 2 2 4 2" xfId="4519" xr:uid="{00000000-0005-0000-0000-00005C120000}"/>
    <cellStyle name="20% - Énfasis3 2 2 4 2 2" xfId="4520" xr:uid="{00000000-0005-0000-0000-00005D120000}"/>
    <cellStyle name="20% - Énfasis3 2 2 4 2 2 2" xfId="31978" xr:uid="{00000000-0005-0000-0000-00005E120000}"/>
    <cellStyle name="20% - Énfasis3 2 2 4 2 2 3" xfId="19067" xr:uid="{00000000-0005-0000-0000-00005F120000}"/>
    <cellStyle name="20% - Énfasis3 2 2 4 2 3" xfId="22588" xr:uid="{00000000-0005-0000-0000-000060120000}"/>
    <cellStyle name="20% - Énfasis3 2 2 4 2 3 2" xfId="35499" xr:uid="{00000000-0005-0000-0000-000061120000}"/>
    <cellStyle name="20% - Énfasis3 2 2 4 2 4" xfId="26109" xr:uid="{00000000-0005-0000-0000-000062120000}"/>
    <cellStyle name="20% - Énfasis3 2 2 4 2 4 2" xfId="39020" xr:uid="{00000000-0005-0000-0000-000063120000}"/>
    <cellStyle name="20% - Énfasis3 2 2 4 2 5" xfId="29630" xr:uid="{00000000-0005-0000-0000-000064120000}"/>
    <cellStyle name="20% - Énfasis3 2 2 4 2 6" xfId="16719" xr:uid="{00000000-0005-0000-0000-000065120000}"/>
    <cellStyle name="20% - Énfasis3 2 2 4 3" xfId="4521" xr:uid="{00000000-0005-0000-0000-000066120000}"/>
    <cellStyle name="20% - Énfasis3 2 2 4 3 2" xfId="23761" xr:uid="{00000000-0005-0000-0000-000067120000}"/>
    <cellStyle name="20% - Énfasis3 2 2 4 3 2 2" xfId="36672" xr:uid="{00000000-0005-0000-0000-000068120000}"/>
    <cellStyle name="20% - Énfasis3 2 2 4 3 3" xfId="27282" xr:uid="{00000000-0005-0000-0000-000069120000}"/>
    <cellStyle name="20% - Énfasis3 2 2 4 3 3 2" xfId="40193" xr:uid="{00000000-0005-0000-0000-00006A120000}"/>
    <cellStyle name="20% - Énfasis3 2 2 4 3 4" xfId="33151" xr:uid="{00000000-0005-0000-0000-00006B120000}"/>
    <cellStyle name="20% - Énfasis3 2 2 4 3 5" xfId="20240" xr:uid="{00000000-0005-0000-0000-00006C120000}"/>
    <cellStyle name="20% - Énfasis3 2 2 4 4" xfId="17892" xr:uid="{00000000-0005-0000-0000-00006D120000}"/>
    <cellStyle name="20% - Énfasis3 2 2 4 4 2" xfId="30803" xr:uid="{00000000-0005-0000-0000-00006E120000}"/>
    <cellStyle name="20% - Énfasis3 2 2 4 5" xfId="21413" xr:uid="{00000000-0005-0000-0000-00006F120000}"/>
    <cellStyle name="20% - Énfasis3 2 2 4 5 2" xfId="34324" xr:uid="{00000000-0005-0000-0000-000070120000}"/>
    <cellStyle name="20% - Énfasis3 2 2 4 6" xfId="24934" xr:uid="{00000000-0005-0000-0000-000071120000}"/>
    <cellStyle name="20% - Énfasis3 2 2 4 6 2" xfId="37845" xr:uid="{00000000-0005-0000-0000-000072120000}"/>
    <cellStyle name="20% - Énfasis3 2 2 4 7" xfId="28455" xr:uid="{00000000-0005-0000-0000-000073120000}"/>
    <cellStyle name="20% - Énfasis3 2 2 4 8" xfId="15544" xr:uid="{00000000-0005-0000-0000-000074120000}"/>
    <cellStyle name="20% - Énfasis3 2 2 5" xfId="4522" xr:uid="{00000000-0005-0000-0000-000075120000}"/>
    <cellStyle name="20% - Énfasis3 2 2 5 2" xfId="4523" xr:uid="{00000000-0005-0000-0000-000076120000}"/>
    <cellStyle name="20% - Énfasis3 2 2 5 2 2" xfId="4524" xr:uid="{00000000-0005-0000-0000-000077120000}"/>
    <cellStyle name="20% - Énfasis3 2 2 5 2 2 2" xfId="31479" xr:uid="{00000000-0005-0000-0000-000078120000}"/>
    <cellStyle name="20% - Énfasis3 2 2 5 2 2 3" xfId="18568" xr:uid="{00000000-0005-0000-0000-000079120000}"/>
    <cellStyle name="20% - Énfasis3 2 2 5 2 3" xfId="22089" xr:uid="{00000000-0005-0000-0000-00007A120000}"/>
    <cellStyle name="20% - Énfasis3 2 2 5 2 3 2" xfId="35000" xr:uid="{00000000-0005-0000-0000-00007B120000}"/>
    <cellStyle name="20% - Énfasis3 2 2 5 2 4" xfId="25610" xr:uid="{00000000-0005-0000-0000-00007C120000}"/>
    <cellStyle name="20% - Énfasis3 2 2 5 2 4 2" xfId="38521" xr:uid="{00000000-0005-0000-0000-00007D120000}"/>
    <cellStyle name="20% - Énfasis3 2 2 5 2 5" xfId="29131" xr:uid="{00000000-0005-0000-0000-00007E120000}"/>
    <cellStyle name="20% - Énfasis3 2 2 5 2 6" xfId="16220" xr:uid="{00000000-0005-0000-0000-00007F120000}"/>
    <cellStyle name="20% - Énfasis3 2 2 5 3" xfId="4525" xr:uid="{00000000-0005-0000-0000-000080120000}"/>
    <cellStyle name="20% - Énfasis3 2 2 5 3 2" xfId="23262" xr:uid="{00000000-0005-0000-0000-000081120000}"/>
    <cellStyle name="20% - Énfasis3 2 2 5 3 2 2" xfId="36173" xr:uid="{00000000-0005-0000-0000-000082120000}"/>
    <cellStyle name="20% - Énfasis3 2 2 5 3 3" xfId="26783" xr:uid="{00000000-0005-0000-0000-000083120000}"/>
    <cellStyle name="20% - Énfasis3 2 2 5 3 3 2" xfId="39694" xr:uid="{00000000-0005-0000-0000-000084120000}"/>
    <cellStyle name="20% - Énfasis3 2 2 5 3 4" xfId="32652" xr:uid="{00000000-0005-0000-0000-000085120000}"/>
    <cellStyle name="20% - Énfasis3 2 2 5 3 5" xfId="19741" xr:uid="{00000000-0005-0000-0000-000086120000}"/>
    <cellStyle name="20% - Énfasis3 2 2 5 4" xfId="17393" xr:uid="{00000000-0005-0000-0000-000087120000}"/>
    <cellStyle name="20% - Énfasis3 2 2 5 4 2" xfId="30304" xr:uid="{00000000-0005-0000-0000-000088120000}"/>
    <cellStyle name="20% - Énfasis3 2 2 5 5" xfId="20914" xr:uid="{00000000-0005-0000-0000-000089120000}"/>
    <cellStyle name="20% - Énfasis3 2 2 5 5 2" xfId="33825" xr:uid="{00000000-0005-0000-0000-00008A120000}"/>
    <cellStyle name="20% - Énfasis3 2 2 5 6" xfId="24435" xr:uid="{00000000-0005-0000-0000-00008B120000}"/>
    <cellStyle name="20% - Énfasis3 2 2 5 6 2" xfId="37346" xr:uid="{00000000-0005-0000-0000-00008C120000}"/>
    <cellStyle name="20% - Énfasis3 2 2 5 7" xfId="27956" xr:uid="{00000000-0005-0000-0000-00008D120000}"/>
    <cellStyle name="20% - Énfasis3 2 2 5 8" xfId="15045" xr:uid="{00000000-0005-0000-0000-00008E120000}"/>
    <cellStyle name="20% - Énfasis3 2 2 6" xfId="4526" xr:uid="{00000000-0005-0000-0000-00008F120000}"/>
    <cellStyle name="20% - Énfasis3 2 2 6 2" xfId="4527" xr:uid="{00000000-0005-0000-0000-000090120000}"/>
    <cellStyle name="20% - Énfasis3 2 2 6 2 2" xfId="4528" xr:uid="{00000000-0005-0000-0000-000091120000}"/>
    <cellStyle name="20% - Énfasis3 2 2 6 2 2 2" xfId="30980" xr:uid="{00000000-0005-0000-0000-000092120000}"/>
    <cellStyle name="20% - Énfasis3 2 2 6 2 3" xfId="18069" xr:uid="{00000000-0005-0000-0000-000093120000}"/>
    <cellStyle name="20% - Énfasis3 2 2 6 3" xfId="4529" xr:uid="{00000000-0005-0000-0000-000094120000}"/>
    <cellStyle name="20% - Énfasis3 2 2 6 3 2" xfId="34501" xr:uid="{00000000-0005-0000-0000-000095120000}"/>
    <cellStyle name="20% - Énfasis3 2 2 6 3 3" xfId="21590" xr:uid="{00000000-0005-0000-0000-000096120000}"/>
    <cellStyle name="20% - Énfasis3 2 2 6 4" xfId="25111" xr:uid="{00000000-0005-0000-0000-000097120000}"/>
    <cellStyle name="20% - Énfasis3 2 2 6 4 2" xfId="38022" xr:uid="{00000000-0005-0000-0000-000098120000}"/>
    <cellStyle name="20% - Énfasis3 2 2 6 5" xfId="28632" xr:uid="{00000000-0005-0000-0000-000099120000}"/>
    <cellStyle name="20% - Énfasis3 2 2 6 6" xfId="15721" xr:uid="{00000000-0005-0000-0000-00009A120000}"/>
    <cellStyle name="20% - Énfasis3 2 2 7" xfId="4530" xr:uid="{00000000-0005-0000-0000-00009B120000}"/>
    <cellStyle name="20% - Énfasis3 2 2 7 2" xfId="4531" xr:uid="{00000000-0005-0000-0000-00009C120000}"/>
    <cellStyle name="20% - Énfasis3 2 2 7 2 2" xfId="4532" xr:uid="{00000000-0005-0000-0000-00009D120000}"/>
    <cellStyle name="20% - Énfasis3 2 2 7 2 2 2" xfId="35674" xr:uid="{00000000-0005-0000-0000-00009E120000}"/>
    <cellStyle name="20% - Énfasis3 2 2 7 2 3" xfId="22763" xr:uid="{00000000-0005-0000-0000-00009F120000}"/>
    <cellStyle name="20% - Énfasis3 2 2 7 3" xfId="4533" xr:uid="{00000000-0005-0000-0000-0000A0120000}"/>
    <cellStyle name="20% - Énfasis3 2 2 7 3 2" xfId="39195" xr:uid="{00000000-0005-0000-0000-0000A1120000}"/>
    <cellStyle name="20% - Énfasis3 2 2 7 3 3" xfId="26284" xr:uid="{00000000-0005-0000-0000-0000A2120000}"/>
    <cellStyle name="20% - Énfasis3 2 2 7 4" xfId="32153" xr:uid="{00000000-0005-0000-0000-0000A3120000}"/>
    <cellStyle name="20% - Énfasis3 2 2 7 5" xfId="19242" xr:uid="{00000000-0005-0000-0000-0000A4120000}"/>
    <cellStyle name="20% - Énfasis3 2 2 8" xfId="4534" xr:uid="{00000000-0005-0000-0000-0000A5120000}"/>
    <cellStyle name="20% - Énfasis3 2 2 8 2" xfId="4535" xr:uid="{00000000-0005-0000-0000-0000A6120000}"/>
    <cellStyle name="20% - Énfasis3 2 2 8 2 2" xfId="4536" xr:uid="{00000000-0005-0000-0000-0000A7120000}"/>
    <cellStyle name="20% - Énfasis3 2 2 8 2 3" xfId="29805" xr:uid="{00000000-0005-0000-0000-0000A8120000}"/>
    <cellStyle name="20% - Énfasis3 2 2 8 3" xfId="4537" xr:uid="{00000000-0005-0000-0000-0000A9120000}"/>
    <cellStyle name="20% - Énfasis3 2 2 8 4" xfId="16894" xr:uid="{00000000-0005-0000-0000-0000AA120000}"/>
    <cellStyle name="20% - Énfasis3 2 2 9" xfId="4538" xr:uid="{00000000-0005-0000-0000-0000AB120000}"/>
    <cellStyle name="20% - Énfasis3 2 2 9 2" xfId="4539" xr:uid="{00000000-0005-0000-0000-0000AC120000}"/>
    <cellStyle name="20% - Énfasis3 2 2 9 2 2" xfId="4540" xr:uid="{00000000-0005-0000-0000-0000AD120000}"/>
    <cellStyle name="20% - Énfasis3 2 2 9 2 3" xfId="33326" xr:uid="{00000000-0005-0000-0000-0000AE120000}"/>
    <cellStyle name="20% - Énfasis3 2 2 9 3" xfId="4541" xr:uid="{00000000-0005-0000-0000-0000AF120000}"/>
    <cellStyle name="20% - Énfasis3 2 2 9 4" xfId="20415" xr:uid="{00000000-0005-0000-0000-0000B0120000}"/>
    <cellStyle name="20% - Énfasis3 2 20" xfId="4542" xr:uid="{00000000-0005-0000-0000-0000B1120000}"/>
    <cellStyle name="20% - Énfasis3 2 21" xfId="4543" xr:uid="{00000000-0005-0000-0000-0000B2120000}"/>
    <cellStyle name="20% - Énfasis3 2 22" xfId="4544" xr:uid="{00000000-0005-0000-0000-0000B3120000}"/>
    <cellStyle name="20% - Énfasis3 2 23" xfId="4545" xr:uid="{00000000-0005-0000-0000-0000B4120000}"/>
    <cellStyle name="20% - Énfasis3 2 24" xfId="4546" xr:uid="{00000000-0005-0000-0000-0000B5120000}"/>
    <cellStyle name="20% - Énfasis3 2 25" xfId="4547" xr:uid="{00000000-0005-0000-0000-0000B6120000}"/>
    <cellStyle name="20% - Énfasis3 2 25 2" xfId="4548" xr:uid="{00000000-0005-0000-0000-0000B7120000}"/>
    <cellStyle name="20% - Énfasis3 2 26" xfId="4549" xr:uid="{00000000-0005-0000-0000-0000B8120000}"/>
    <cellStyle name="20% - Énfasis3 2 27" xfId="14436" xr:uid="{00000000-0005-0000-0000-0000B9120000}"/>
    <cellStyle name="20% - Énfasis3 2 28" xfId="14482" xr:uid="{00000000-0005-0000-0000-0000BA120000}"/>
    <cellStyle name="20% - Énfasis3 2 3" xfId="200" xr:uid="{00000000-0005-0000-0000-0000BB120000}"/>
    <cellStyle name="20% - Énfasis3 2 3 10" xfId="23995" xr:uid="{00000000-0005-0000-0000-0000BC120000}"/>
    <cellStyle name="20% - Énfasis3 2 3 10 2" xfId="36906" xr:uid="{00000000-0005-0000-0000-0000BD120000}"/>
    <cellStyle name="20% - Énfasis3 2 3 11" xfId="27516" xr:uid="{00000000-0005-0000-0000-0000BE120000}"/>
    <cellStyle name="20% - Énfasis3 2 3 12" xfId="14601" xr:uid="{00000000-0005-0000-0000-0000BF120000}"/>
    <cellStyle name="20% - Énfasis3 2 3 2" xfId="201" xr:uid="{00000000-0005-0000-0000-0000C0120000}"/>
    <cellStyle name="20% - Énfasis3 2 3 2 2" xfId="4550" xr:uid="{00000000-0005-0000-0000-0000C1120000}"/>
    <cellStyle name="20% - Énfasis3 2 3 2 2 2" xfId="16454" xr:uid="{00000000-0005-0000-0000-0000C2120000}"/>
    <cellStyle name="20% - Énfasis3 2 3 2 2 2 2" xfId="18802" xr:uid="{00000000-0005-0000-0000-0000C3120000}"/>
    <cellStyle name="20% - Énfasis3 2 3 2 2 2 2 2" xfId="31713" xr:uid="{00000000-0005-0000-0000-0000C4120000}"/>
    <cellStyle name="20% - Énfasis3 2 3 2 2 2 3" xfId="22323" xr:uid="{00000000-0005-0000-0000-0000C5120000}"/>
    <cellStyle name="20% - Énfasis3 2 3 2 2 2 3 2" xfId="35234" xr:uid="{00000000-0005-0000-0000-0000C6120000}"/>
    <cellStyle name="20% - Énfasis3 2 3 2 2 2 4" xfId="25844" xr:uid="{00000000-0005-0000-0000-0000C7120000}"/>
    <cellStyle name="20% - Énfasis3 2 3 2 2 2 4 2" xfId="38755" xr:uid="{00000000-0005-0000-0000-0000C8120000}"/>
    <cellStyle name="20% - Énfasis3 2 3 2 2 2 5" xfId="29365" xr:uid="{00000000-0005-0000-0000-0000C9120000}"/>
    <cellStyle name="20% - Énfasis3 2 3 2 2 3" xfId="19975" xr:uid="{00000000-0005-0000-0000-0000CA120000}"/>
    <cellStyle name="20% - Énfasis3 2 3 2 2 3 2" xfId="23496" xr:uid="{00000000-0005-0000-0000-0000CB120000}"/>
    <cellStyle name="20% - Énfasis3 2 3 2 2 3 2 2" xfId="36407" xr:uid="{00000000-0005-0000-0000-0000CC120000}"/>
    <cellStyle name="20% - Énfasis3 2 3 2 2 3 3" xfId="27017" xr:uid="{00000000-0005-0000-0000-0000CD120000}"/>
    <cellStyle name="20% - Énfasis3 2 3 2 2 3 3 2" xfId="39928" xr:uid="{00000000-0005-0000-0000-0000CE120000}"/>
    <cellStyle name="20% - Énfasis3 2 3 2 2 3 4" xfId="32886" xr:uid="{00000000-0005-0000-0000-0000CF120000}"/>
    <cellStyle name="20% - Énfasis3 2 3 2 2 4" xfId="17627" xr:uid="{00000000-0005-0000-0000-0000D0120000}"/>
    <cellStyle name="20% - Énfasis3 2 3 2 2 4 2" xfId="30538" xr:uid="{00000000-0005-0000-0000-0000D1120000}"/>
    <cellStyle name="20% - Énfasis3 2 3 2 2 5" xfId="21148" xr:uid="{00000000-0005-0000-0000-0000D2120000}"/>
    <cellStyle name="20% - Énfasis3 2 3 2 2 5 2" xfId="34059" xr:uid="{00000000-0005-0000-0000-0000D3120000}"/>
    <cellStyle name="20% - Énfasis3 2 3 2 2 6" xfId="24669" xr:uid="{00000000-0005-0000-0000-0000D4120000}"/>
    <cellStyle name="20% - Énfasis3 2 3 2 2 6 2" xfId="37580" xr:uid="{00000000-0005-0000-0000-0000D5120000}"/>
    <cellStyle name="20% - Énfasis3 2 3 2 2 7" xfId="28190" xr:uid="{00000000-0005-0000-0000-0000D6120000}"/>
    <cellStyle name="20% - Énfasis3 2 3 2 2 8" xfId="15279" xr:uid="{00000000-0005-0000-0000-0000D7120000}"/>
    <cellStyle name="20% - Énfasis3 2 3 2 3" xfId="4551" xr:uid="{00000000-0005-0000-0000-0000D8120000}"/>
    <cellStyle name="20% - Énfasis3 2 3 2 3 2" xfId="18303" xr:uid="{00000000-0005-0000-0000-0000D9120000}"/>
    <cellStyle name="20% - Énfasis3 2 3 2 3 2 2" xfId="31214" xr:uid="{00000000-0005-0000-0000-0000DA120000}"/>
    <cellStyle name="20% - Énfasis3 2 3 2 3 3" xfId="21824" xr:uid="{00000000-0005-0000-0000-0000DB120000}"/>
    <cellStyle name="20% - Énfasis3 2 3 2 3 3 2" xfId="34735" xr:uid="{00000000-0005-0000-0000-0000DC120000}"/>
    <cellStyle name="20% - Énfasis3 2 3 2 3 4" xfId="25345" xr:uid="{00000000-0005-0000-0000-0000DD120000}"/>
    <cellStyle name="20% - Énfasis3 2 3 2 3 4 2" xfId="38256" xr:uid="{00000000-0005-0000-0000-0000DE120000}"/>
    <cellStyle name="20% - Énfasis3 2 3 2 3 5" xfId="28866" xr:uid="{00000000-0005-0000-0000-0000DF120000}"/>
    <cellStyle name="20% - Énfasis3 2 3 2 3 6" xfId="15955" xr:uid="{00000000-0005-0000-0000-0000E0120000}"/>
    <cellStyle name="20% - Énfasis3 2 3 2 4" xfId="4552" xr:uid="{00000000-0005-0000-0000-0000E1120000}"/>
    <cellStyle name="20% - Énfasis3 2 3 2 4 2" xfId="4553" xr:uid="{00000000-0005-0000-0000-0000E2120000}"/>
    <cellStyle name="20% - Énfasis3 2 3 2 4 2 2" xfId="35908" xr:uid="{00000000-0005-0000-0000-0000E3120000}"/>
    <cellStyle name="20% - Énfasis3 2 3 2 4 2 3" xfId="22997" xr:uid="{00000000-0005-0000-0000-0000E4120000}"/>
    <cellStyle name="20% - Énfasis3 2 3 2 4 3" xfId="26518" xr:uid="{00000000-0005-0000-0000-0000E5120000}"/>
    <cellStyle name="20% - Énfasis3 2 3 2 4 3 2" xfId="39429" xr:uid="{00000000-0005-0000-0000-0000E6120000}"/>
    <cellStyle name="20% - Énfasis3 2 3 2 4 4" xfId="32387" xr:uid="{00000000-0005-0000-0000-0000E7120000}"/>
    <cellStyle name="20% - Énfasis3 2 3 2 4 5" xfId="19476" xr:uid="{00000000-0005-0000-0000-0000E8120000}"/>
    <cellStyle name="20% - Énfasis3 2 3 2 5" xfId="4554" xr:uid="{00000000-0005-0000-0000-0000E9120000}"/>
    <cellStyle name="20% - Énfasis3 2 3 2 5 2" xfId="30039" xr:uid="{00000000-0005-0000-0000-0000EA120000}"/>
    <cellStyle name="20% - Énfasis3 2 3 2 5 3" xfId="17128" xr:uid="{00000000-0005-0000-0000-0000EB120000}"/>
    <cellStyle name="20% - Énfasis3 2 3 2 6" xfId="20649" xr:uid="{00000000-0005-0000-0000-0000EC120000}"/>
    <cellStyle name="20% - Énfasis3 2 3 2 6 2" xfId="33560" xr:uid="{00000000-0005-0000-0000-0000ED120000}"/>
    <cellStyle name="20% - Énfasis3 2 3 2 7" xfId="24170" xr:uid="{00000000-0005-0000-0000-0000EE120000}"/>
    <cellStyle name="20% - Énfasis3 2 3 2 7 2" xfId="37081" xr:uid="{00000000-0005-0000-0000-0000EF120000}"/>
    <cellStyle name="20% - Énfasis3 2 3 2 8" xfId="27691" xr:uid="{00000000-0005-0000-0000-0000F0120000}"/>
    <cellStyle name="20% - Énfasis3 2 3 2 9" xfId="14779" xr:uid="{00000000-0005-0000-0000-0000F1120000}"/>
    <cellStyle name="20% - Énfasis3 2 3 3" xfId="4555" xr:uid="{00000000-0005-0000-0000-0000F2120000}"/>
    <cellStyle name="20% - Énfasis3 2 3 3 2" xfId="4556" xr:uid="{00000000-0005-0000-0000-0000F3120000}"/>
    <cellStyle name="20% - Énfasis3 2 3 3 2 2" xfId="4557" xr:uid="{00000000-0005-0000-0000-0000F4120000}"/>
    <cellStyle name="20% - Énfasis3 2 3 3 2 2 2" xfId="18964" xr:uid="{00000000-0005-0000-0000-0000F5120000}"/>
    <cellStyle name="20% - Énfasis3 2 3 3 2 2 2 2" xfId="31875" xr:uid="{00000000-0005-0000-0000-0000F6120000}"/>
    <cellStyle name="20% - Énfasis3 2 3 3 2 2 3" xfId="22485" xr:uid="{00000000-0005-0000-0000-0000F7120000}"/>
    <cellStyle name="20% - Énfasis3 2 3 3 2 2 3 2" xfId="35396" xr:uid="{00000000-0005-0000-0000-0000F8120000}"/>
    <cellStyle name="20% - Énfasis3 2 3 3 2 2 4" xfId="26006" xr:uid="{00000000-0005-0000-0000-0000F9120000}"/>
    <cellStyle name="20% - Énfasis3 2 3 3 2 2 4 2" xfId="38917" xr:uid="{00000000-0005-0000-0000-0000FA120000}"/>
    <cellStyle name="20% - Énfasis3 2 3 3 2 2 5" xfId="29527" xr:uid="{00000000-0005-0000-0000-0000FB120000}"/>
    <cellStyle name="20% - Énfasis3 2 3 3 2 2 6" xfId="16616" xr:uid="{00000000-0005-0000-0000-0000FC120000}"/>
    <cellStyle name="20% - Énfasis3 2 3 3 2 3" xfId="20137" xr:uid="{00000000-0005-0000-0000-0000FD120000}"/>
    <cellStyle name="20% - Énfasis3 2 3 3 2 3 2" xfId="23658" xr:uid="{00000000-0005-0000-0000-0000FE120000}"/>
    <cellStyle name="20% - Énfasis3 2 3 3 2 3 2 2" xfId="36569" xr:uid="{00000000-0005-0000-0000-0000FF120000}"/>
    <cellStyle name="20% - Énfasis3 2 3 3 2 3 3" xfId="27179" xr:uid="{00000000-0005-0000-0000-000000130000}"/>
    <cellStyle name="20% - Énfasis3 2 3 3 2 3 3 2" xfId="40090" xr:uid="{00000000-0005-0000-0000-000001130000}"/>
    <cellStyle name="20% - Énfasis3 2 3 3 2 3 4" xfId="33048" xr:uid="{00000000-0005-0000-0000-000002130000}"/>
    <cellStyle name="20% - Énfasis3 2 3 3 2 4" xfId="17789" xr:uid="{00000000-0005-0000-0000-000003130000}"/>
    <cellStyle name="20% - Énfasis3 2 3 3 2 4 2" xfId="30700" xr:uid="{00000000-0005-0000-0000-000004130000}"/>
    <cellStyle name="20% - Énfasis3 2 3 3 2 5" xfId="21310" xr:uid="{00000000-0005-0000-0000-000005130000}"/>
    <cellStyle name="20% - Énfasis3 2 3 3 2 5 2" xfId="34221" xr:uid="{00000000-0005-0000-0000-000006130000}"/>
    <cellStyle name="20% - Énfasis3 2 3 3 2 6" xfId="24831" xr:uid="{00000000-0005-0000-0000-000007130000}"/>
    <cellStyle name="20% - Énfasis3 2 3 3 2 6 2" xfId="37742" xr:uid="{00000000-0005-0000-0000-000008130000}"/>
    <cellStyle name="20% - Énfasis3 2 3 3 2 7" xfId="28352" xr:uid="{00000000-0005-0000-0000-000009130000}"/>
    <cellStyle name="20% - Énfasis3 2 3 3 2 8" xfId="15441" xr:uid="{00000000-0005-0000-0000-00000A130000}"/>
    <cellStyle name="20% - Énfasis3 2 3 3 3" xfId="4558" xr:uid="{00000000-0005-0000-0000-00000B130000}"/>
    <cellStyle name="20% - Énfasis3 2 3 3 3 2" xfId="18465" xr:uid="{00000000-0005-0000-0000-00000C130000}"/>
    <cellStyle name="20% - Énfasis3 2 3 3 3 2 2" xfId="31376" xr:uid="{00000000-0005-0000-0000-00000D130000}"/>
    <cellStyle name="20% - Énfasis3 2 3 3 3 3" xfId="21986" xr:uid="{00000000-0005-0000-0000-00000E130000}"/>
    <cellStyle name="20% - Énfasis3 2 3 3 3 3 2" xfId="34897" xr:uid="{00000000-0005-0000-0000-00000F130000}"/>
    <cellStyle name="20% - Énfasis3 2 3 3 3 4" xfId="25507" xr:uid="{00000000-0005-0000-0000-000010130000}"/>
    <cellStyle name="20% - Énfasis3 2 3 3 3 4 2" xfId="38418" xr:uid="{00000000-0005-0000-0000-000011130000}"/>
    <cellStyle name="20% - Énfasis3 2 3 3 3 5" xfId="29028" xr:uid="{00000000-0005-0000-0000-000012130000}"/>
    <cellStyle name="20% - Énfasis3 2 3 3 3 6" xfId="16117" xr:uid="{00000000-0005-0000-0000-000013130000}"/>
    <cellStyle name="20% - Énfasis3 2 3 3 4" xfId="19638" xr:uid="{00000000-0005-0000-0000-000014130000}"/>
    <cellStyle name="20% - Énfasis3 2 3 3 4 2" xfId="23159" xr:uid="{00000000-0005-0000-0000-000015130000}"/>
    <cellStyle name="20% - Énfasis3 2 3 3 4 2 2" xfId="36070" xr:uid="{00000000-0005-0000-0000-000016130000}"/>
    <cellStyle name="20% - Énfasis3 2 3 3 4 3" xfId="26680" xr:uid="{00000000-0005-0000-0000-000017130000}"/>
    <cellStyle name="20% - Énfasis3 2 3 3 4 3 2" xfId="39591" xr:uid="{00000000-0005-0000-0000-000018130000}"/>
    <cellStyle name="20% - Énfasis3 2 3 3 4 4" xfId="32549" xr:uid="{00000000-0005-0000-0000-000019130000}"/>
    <cellStyle name="20% - Énfasis3 2 3 3 5" xfId="17290" xr:uid="{00000000-0005-0000-0000-00001A130000}"/>
    <cellStyle name="20% - Énfasis3 2 3 3 5 2" xfId="30201" xr:uid="{00000000-0005-0000-0000-00001B130000}"/>
    <cellStyle name="20% - Énfasis3 2 3 3 6" xfId="20811" xr:uid="{00000000-0005-0000-0000-00001C130000}"/>
    <cellStyle name="20% - Énfasis3 2 3 3 6 2" xfId="33722" xr:uid="{00000000-0005-0000-0000-00001D130000}"/>
    <cellStyle name="20% - Énfasis3 2 3 3 7" xfId="24332" xr:uid="{00000000-0005-0000-0000-00001E130000}"/>
    <cellStyle name="20% - Énfasis3 2 3 3 7 2" xfId="37243" xr:uid="{00000000-0005-0000-0000-00001F130000}"/>
    <cellStyle name="20% - Énfasis3 2 3 3 8" xfId="27853" xr:uid="{00000000-0005-0000-0000-000020130000}"/>
    <cellStyle name="20% - Énfasis3 2 3 3 9" xfId="14942" xr:uid="{00000000-0005-0000-0000-000021130000}"/>
    <cellStyle name="20% - Énfasis3 2 3 4" xfId="15603" xr:uid="{00000000-0005-0000-0000-000022130000}"/>
    <cellStyle name="20% - Énfasis3 2 3 4 2" xfId="16778" xr:uid="{00000000-0005-0000-0000-000023130000}"/>
    <cellStyle name="20% - Énfasis3 2 3 4 2 2" xfId="19126" xr:uid="{00000000-0005-0000-0000-000024130000}"/>
    <cellStyle name="20% - Énfasis3 2 3 4 2 2 2" xfId="32037" xr:uid="{00000000-0005-0000-0000-000025130000}"/>
    <cellStyle name="20% - Énfasis3 2 3 4 2 3" xfId="22647" xr:uid="{00000000-0005-0000-0000-000026130000}"/>
    <cellStyle name="20% - Énfasis3 2 3 4 2 3 2" xfId="35558" xr:uid="{00000000-0005-0000-0000-000027130000}"/>
    <cellStyle name="20% - Énfasis3 2 3 4 2 4" xfId="26168" xr:uid="{00000000-0005-0000-0000-000028130000}"/>
    <cellStyle name="20% - Énfasis3 2 3 4 2 4 2" xfId="39079" xr:uid="{00000000-0005-0000-0000-000029130000}"/>
    <cellStyle name="20% - Énfasis3 2 3 4 2 5" xfId="29689" xr:uid="{00000000-0005-0000-0000-00002A130000}"/>
    <cellStyle name="20% - Énfasis3 2 3 4 3" xfId="20299" xr:uid="{00000000-0005-0000-0000-00002B130000}"/>
    <cellStyle name="20% - Énfasis3 2 3 4 3 2" xfId="23820" xr:uid="{00000000-0005-0000-0000-00002C130000}"/>
    <cellStyle name="20% - Énfasis3 2 3 4 3 2 2" xfId="36731" xr:uid="{00000000-0005-0000-0000-00002D130000}"/>
    <cellStyle name="20% - Énfasis3 2 3 4 3 3" xfId="27341" xr:uid="{00000000-0005-0000-0000-00002E130000}"/>
    <cellStyle name="20% - Énfasis3 2 3 4 3 3 2" xfId="40252" xr:uid="{00000000-0005-0000-0000-00002F130000}"/>
    <cellStyle name="20% - Énfasis3 2 3 4 3 4" xfId="33210" xr:uid="{00000000-0005-0000-0000-000030130000}"/>
    <cellStyle name="20% - Énfasis3 2 3 4 4" xfId="17951" xr:uid="{00000000-0005-0000-0000-000031130000}"/>
    <cellStyle name="20% - Énfasis3 2 3 4 4 2" xfId="30862" xr:uid="{00000000-0005-0000-0000-000032130000}"/>
    <cellStyle name="20% - Énfasis3 2 3 4 5" xfId="21472" xr:uid="{00000000-0005-0000-0000-000033130000}"/>
    <cellStyle name="20% - Énfasis3 2 3 4 5 2" xfId="34383" xr:uid="{00000000-0005-0000-0000-000034130000}"/>
    <cellStyle name="20% - Énfasis3 2 3 4 6" xfId="24993" xr:uid="{00000000-0005-0000-0000-000035130000}"/>
    <cellStyle name="20% - Énfasis3 2 3 4 6 2" xfId="37904" xr:uid="{00000000-0005-0000-0000-000036130000}"/>
    <cellStyle name="20% - Énfasis3 2 3 4 7" xfId="28514" xr:uid="{00000000-0005-0000-0000-000037130000}"/>
    <cellStyle name="20% - Énfasis3 2 3 5" xfId="15104" xr:uid="{00000000-0005-0000-0000-000038130000}"/>
    <cellStyle name="20% - Énfasis3 2 3 5 2" xfId="16279" xr:uid="{00000000-0005-0000-0000-000039130000}"/>
    <cellStyle name="20% - Énfasis3 2 3 5 2 2" xfId="18627" xr:uid="{00000000-0005-0000-0000-00003A130000}"/>
    <cellStyle name="20% - Énfasis3 2 3 5 2 2 2" xfId="31538" xr:uid="{00000000-0005-0000-0000-00003B130000}"/>
    <cellStyle name="20% - Énfasis3 2 3 5 2 3" xfId="22148" xr:uid="{00000000-0005-0000-0000-00003C130000}"/>
    <cellStyle name="20% - Énfasis3 2 3 5 2 3 2" xfId="35059" xr:uid="{00000000-0005-0000-0000-00003D130000}"/>
    <cellStyle name="20% - Énfasis3 2 3 5 2 4" xfId="25669" xr:uid="{00000000-0005-0000-0000-00003E130000}"/>
    <cellStyle name="20% - Énfasis3 2 3 5 2 4 2" xfId="38580" xr:uid="{00000000-0005-0000-0000-00003F130000}"/>
    <cellStyle name="20% - Énfasis3 2 3 5 2 5" xfId="29190" xr:uid="{00000000-0005-0000-0000-000040130000}"/>
    <cellStyle name="20% - Énfasis3 2 3 5 3" xfId="19800" xr:uid="{00000000-0005-0000-0000-000041130000}"/>
    <cellStyle name="20% - Énfasis3 2 3 5 3 2" xfId="23321" xr:uid="{00000000-0005-0000-0000-000042130000}"/>
    <cellStyle name="20% - Énfasis3 2 3 5 3 2 2" xfId="36232" xr:uid="{00000000-0005-0000-0000-000043130000}"/>
    <cellStyle name="20% - Énfasis3 2 3 5 3 3" xfId="26842" xr:uid="{00000000-0005-0000-0000-000044130000}"/>
    <cellStyle name="20% - Énfasis3 2 3 5 3 3 2" xfId="39753" xr:uid="{00000000-0005-0000-0000-000045130000}"/>
    <cellStyle name="20% - Énfasis3 2 3 5 3 4" xfId="32711" xr:uid="{00000000-0005-0000-0000-000046130000}"/>
    <cellStyle name="20% - Énfasis3 2 3 5 4" xfId="17452" xr:uid="{00000000-0005-0000-0000-000047130000}"/>
    <cellStyle name="20% - Énfasis3 2 3 5 4 2" xfId="30363" xr:uid="{00000000-0005-0000-0000-000048130000}"/>
    <cellStyle name="20% - Énfasis3 2 3 5 5" xfId="20973" xr:uid="{00000000-0005-0000-0000-000049130000}"/>
    <cellStyle name="20% - Énfasis3 2 3 5 5 2" xfId="33884" xr:uid="{00000000-0005-0000-0000-00004A130000}"/>
    <cellStyle name="20% - Énfasis3 2 3 5 6" xfId="24494" xr:uid="{00000000-0005-0000-0000-00004B130000}"/>
    <cellStyle name="20% - Énfasis3 2 3 5 6 2" xfId="37405" xr:uid="{00000000-0005-0000-0000-00004C130000}"/>
    <cellStyle name="20% - Énfasis3 2 3 5 7" xfId="28015" xr:uid="{00000000-0005-0000-0000-00004D130000}"/>
    <cellStyle name="20% - Énfasis3 2 3 6" xfId="15780" xr:uid="{00000000-0005-0000-0000-00004E130000}"/>
    <cellStyle name="20% - Énfasis3 2 3 6 2" xfId="18128" xr:uid="{00000000-0005-0000-0000-00004F130000}"/>
    <cellStyle name="20% - Énfasis3 2 3 6 2 2" xfId="31039" xr:uid="{00000000-0005-0000-0000-000050130000}"/>
    <cellStyle name="20% - Énfasis3 2 3 6 3" xfId="21649" xr:uid="{00000000-0005-0000-0000-000051130000}"/>
    <cellStyle name="20% - Énfasis3 2 3 6 3 2" xfId="34560" xr:uid="{00000000-0005-0000-0000-000052130000}"/>
    <cellStyle name="20% - Énfasis3 2 3 6 4" xfId="25170" xr:uid="{00000000-0005-0000-0000-000053130000}"/>
    <cellStyle name="20% - Énfasis3 2 3 6 4 2" xfId="38081" xr:uid="{00000000-0005-0000-0000-000054130000}"/>
    <cellStyle name="20% - Énfasis3 2 3 6 5" xfId="28691" xr:uid="{00000000-0005-0000-0000-000055130000}"/>
    <cellStyle name="20% - Énfasis3 2 3 7" xfId="19301" xr:uid="{00000000-0005-0000-0000-000056130000}"/>
    <cellStyle name="20% - Énfasis3 2 3 7 2" xfId="22822" xr:uid="{00000000-0005-0000-0000-000057130000}"/>
    <cellStyle name="20% - Énfasis3 2 3 7 2 2" xfId="35733" xr:uid="{00000000-0005-0000-0000-000058130000}"/>
    <cellStyle name="20% - Énfasis3 2 3 7 3" xfId="26343" xr:uid="{00000000-0005-0000-0000-000059130000}"/>
    <cellStyle name="20% - Énfasis3 2 3 7 3 2" xfId="39254" xr:uid="{00000000-0005-0000-0000-00005A130000}"/>
    <cellStyle name="20% - Énfasis3 2 3 7 4" xfId="32212" xr:uid="{00000000-0005-0000-0000-00005B130000}"/>
    <cellStyle name="20% - Énfasis3 2 3 8" xfId="16953" xr:uid="{00000000-0005-0000-0000-00005C130000}"/>
    <cellStyle name="20% - Énfasis3 2 3 8 2" xfId="29864" xr:uid="{00000000-0005-0000-0000-00005D130000}"/>
    <cellStyle name="20% - Énfasis3 2 3 9" xfId="20474" xr:uid="{00000000-0005-0000-0000-00005E130000}"/>
    <cellStyle name="20% - Énfasis3 2 3 9 2" xfId="33385" xr:uid="{00000000-0005-0000-0000-00005F130000}"/>
    <cellStyle name="20% - Énfasis3 2 4" xfId="202" xr:uid="{00000000-0005-0000-0000-000060130000}"/>
    <cellStyle name="20% - Énfasis3 2 4 2" xfId="15164" xr:uid="{00000000-0005-0000-0000-000061130000}"/>
    <cellStyle name="20% - Énfasis3 2 4 2 2" xfId="16339" xr:uid="{00000000-0005-0000-0000-000062130000}"/>
    <cellStyle name="20% - Énfasis3 2 4 2 2 2" xfId="18687" xr:uid="{00000000-0005-0000-0000-000063130000}"/>
    <cellStyle name="20% - Énfasis3 2 4 2 2 2 2" xfId="31598" xr:uid="{00000000-0005-0000-0000-000064130000}"/>
    <cellStyle name="20% - Énfasis3 2 4 2 2 3" xfId="22208" xr:uid="{00000000-0005-0000-0000-000065130000}"/>
    <cellStyle name="20% - Énfasis3 2 4 2 2 3 2" xfId="35119" xr:uid="{00000000-0005-0000-0000-000066130000}"/>
    <cellStyle name="20% - Énfasis3 2 4 2 2 4" xfId="25729" xr:uid="{00000000-0005-0000-0000-000067130000}"/>
    <cellStyle name="20% - Énfasis3 2 4 2 2 4 2" xfId="38640" xr:uid="{00000000-0005-0000-0000-000068130000}"/>
    <cellStyle name="20% - Énfasis3 2 4 2 2 5" xfId="29250" xr:uid="{00000000-0005-0000-0000-000069130000}"/>
    <cellStyle name="20% - Énfasis3 2 4 2 3" xfId="19860" xr:uid="{00000000-0005-0000-0000-00006A130000}"/>
    <cellStyle name="20% - Énfasis3 2 4 2 3 2" xfId="23381" xr:uid="{00000000-0005-0000-0000-00006B130000}"/>
    <cellStyle name="20% - Énfasis3 2 4 2 3 2 2" xfId="36292" xr:uid="{00000000-0005-0000-0000-00006C130000}"/>
    <cellStyle name="20% - Énfasis3 2 4 2 3 3" xfId="26902" xr:uid="{00000000-0005-0000-0000-00006D130000}"/>
    <cellStyle name="20% - Énfasis3 2 4 2 3 3 2" xfId="39813" xr:uid="{00000000-0005-0000-0000-00006E130000}"/>
    <cellStyle name="20% - Énfasis3 2 4 2 3 4" xfId="32771" xr:uid="{00000000-0005-0000-0000-00006F130000}"/>
    <cellStyle name="20% - Énfasis3 2 4 2 4" xfId="17512" xr:uid="{00000000-0005-0000-0000-000070130000}"/>
    <cellStyle name="20% - Énfasis3 2 4 2 4 2" xfId="30423" xr:uid="{00000000-0005-0000-0000-000071130000}"/>
    <cellStyle name="20% - Énfasis3 2 4 2 5" xfId="21033" xr:uid="{00000000-0005-0000-0000-000072130000}"/>
    <cellStyle name="20% - Énfasis3 2 4 2 5 2" xfId="33944" xr:uid="{00000000-0005-0000-0000-000073130000}"/>
    <cellStyle name="20% - Énfasis3 2 4 2 6" xfId="24554" xr:uid="{00000000-0005-0000-0000-000074130000}"/>
    <cellStyle name="20% - Énfasis3 2 4 2 6 2" xfId="37465" xr:uid="{00000000-0005-0000-0000-000075130000}"/>
    <cellStyle name="20% - Énfasis3 2 4 2 7" xfId="28075" xr:uid="{00000000-0005-0000-0000-000076130000}"/>
    <cellStyle name="20% - Énfasis3 2 4 3" xfId="15840" xr:uid="{00000000-0005-0000-0000-000077130000}"/>
    <cellStyle name="20% - Énfasis3 2 4 3 2" xfId="18188" xr:uid="{00000000-0005-0000-0000-000078130000}"/>
    <cellStyle name="20% - Énfasis3 2 4 3 2 2" xfId="31099" xr:uid="{00000000-0005-0000-0000-000079130000}"/>
    <cellStyle name="20% - Énfasis3 2 4 3 3" xfId="21709" xr:uid="{00000000-0005-0000-0000-00007A130000}"/>
    <cellStyle name="20% - Énfasis3 2 4 3 3 2" xfId="34620" xr:uid="{00000000-0005-0000-0000-00007B130000}"/>
    <cellStyle name="20% - Énfasis3 2 4 3 4" xfId="25230" xr:uid="{00000000-0005-0000-0000-00007C130000}"/>
    <cellStyle name="20% - Énfasis3 2 4 3 4 2" xfId="38141" xr:uid="{00000000-0005-0000-0000-00007D130000}"/>
    <cellStyle name="20% - Énfasis3 2 4 3 5" xfId="28751" xr:uid="{00000000-0005-0000-0000-00007E130000}"/>
    <cellStyle name="20% - Énfasis3 2 4 4" xfId="19361" xr:uid="{00000000-0005-0000-0000-00007F130000}"/>
    <cellStyle name="20% - Énfasis3 2 4 4 2" xfId="22882" xr:uid="{00000000-0005-0000-0000-000080130000}"/>
    <cellStyle name="20% - Énfasis3 2 4 4 2 2" xfId="35793" xr:uid="{00000000-0005-0000-0000-000081130000}"/>
    <cellStyle name="20% - Énfasis3 2 4 4 3" xfId="26403" xr:uid="{00000000-0005-0000-0000-000082130000}"/>
    <cellStyle name="20% - Énfasis3 2 4 4 3 2" xfId="39314" xr:uid="{00000000-0005-0000-0000-000083130000}"/>
    <cellStyle name="20% - Énfasis3 2 4 4 4" xfId="32272" xr:uid="{00000000-0005-0000-0000-000084130000}"/>
    <cellStyle name="20% - Énfasis3 2 4 5" xfId="17013" xr:uid="{00000000-0005-0000-0000-000085130000}"/>
    <cellStyle name="20% - Énfasis3 2 4 5 2" xfId="29924" xr:uid="{00000000-0005-0000-0000-000086130000}"/>
    <cellStyle name="20% - Énfasis3 2 4 6" xfId="20534" xr:uid="{00000000-0005-0000-0000-000087130000}"/>
    <cellStyle name="20% - Énfasis3 2 4 6 2" xfId="33445" xr:uid="{00000000-0005-0000-0000-000088130000}"/>
    <cellStyle name="20% - Énfasis3 2 4 7" xfId="24055" xr:uid="{00000000-0005-0000-0000-000089130000}"/>
    <cellStyle name="20% - Énfasis3 2 4 7 2" xfId="36966" xr:uid="{00000000-0005-0000-0000-00008A130000}"/>
    <cellStyle name="20% - Énfasis3 2 4 8" xfId="27576" xr:uid="{00000000-0005-0000-0000-00008B130000}"/>
    <cellStyle name="20% - Énfasis3 2 4 9" xfId="14664" xr:uid="{00000000-0005-0000-0000-00008C130000}"/>
    <cellStyle name="20% - Énfasis3 2 5" xfId="203" xr:uid="{00000000-0005-0000-0000-00008D130000}"/>
    <cellStyle name="20% - Énfasis3 2 5 2" xfId="204" xr:uid="{00000000-0005-0000-0000-00008E130000}"/>
    <cellStyle name="20% - Énfasis3 2 5 2 2" xfId="16501" xr:uid="{00000000-0005-0000-0000-00008F130000}"/>
    <cellStyle name="20% - Énfasis3 2 5 2 2 2" xfId="18849" xr:uid="{00000000-0005-0000-0000-000090130000}"/>
    <cellStyle name="20% - Énfasis3 2 5 2 2 2 2" xfId="31760" xr:uid="{00000000-0005-0000-0000-000091130000}"/>
    <cellStyle name="20% - Énfasis3 2 5 2 2 3" xfId="22370" xr:uid="{00000000-0005-0000-0000-000092130000}"/>
    <cellStyle name="20% - Énfasis3 2 5 2 2 3 2" xfId="35281" xr:uid="{00000000-0005-0000-0000-000093130000}"/>
    <cellStyle name="20% - Énfasis3 2 5 2 2 4" xfId="25891" xr:uid="{00000000-0005-0000-0000-000094130000}"/>
    <cellStyle name="20% - Énfasis3 2 5 2 2 4 2" xfId="38802" xr:uid="{00000000-0005-0000-0000-000095130000}"/>
    <cellStyle name="20% - Énfasis3 2 5 2 2 5" xfId="29412" xr:uid="{00000000-0005-0000-0000-000096130000}"/>
    <cellStyle name="20% - Énfasis3 2 5 2 3" xfId="20022" xr:uid="{00000000-0005-0000-0000-000097130000}"/>
    <cellStyle name="20% - Énfasis3 2 5 2 3 2" xfId="23543" xr:uid="{00000000-0005-0000-0000-000098130000}"/>
    <cellStyle name="20% - Énfasis3 2 5 2 3 2 2" xfId="36454" xr:uid="{00000000-0005-0000-0000-000099130000}"/>
    <cellStyle name="20% - Énfasis3 2 5 2 3 3" xfId="27064" xr:uid="{00000000-0005-0000-0000-00009A130000}"/>
    <cellStyle name="20% - Énfasis3 2 5 2 3 3 2" xfId="39975" xr:uid="{00000000-0005-0000-0000-00009B130000}"/>
    <cellStyle name="20% - Énfasis3 2 5 2 3 4" xfId="32933" xr:uid="{00000000-0005-0000-0000-00009C130000}"/>
    <cellStyle name="20% - Énfasis3 2 5 2 4" xfId="17674" xr:uid="{00000000-0005-0000-0000-00009D130000}"/>
    <cellStyle name="20% - Énfasis3 2 5 2 4 2" xfId="30585" xr:uid="{00000000-0005-0000-0000-00009E130000}"/>
    <cellStyle name="20% - Énfasis3 2 5 2 5" xfId="21195" xr:uid="{00000000-0005-0000-0000-00009F130000}"/>
    <cellStyle name="20% - Énfasis3 2 5 2 5 2" xfId="34106" xr:uid="{00000000-0005-0000-0000-0000A0130000}"/>
    <cellStyle name="20% - Énfasis3 2 5 2 6" xfId="24716" xr:uid="{00000000-0005-0000-0000-0000A1130000}"/>
    <cellStyle name="20% - Énfasis3 2 5 2 6 2" xfId="37627" xr:uid="{00000000-0005-0000-0000-0000A2130000}"/>
    <cellStyle name="20% - Énfasis3 2 5 2 7" xfId="28237" xr:uid="{00000000-0005-0000-0000-0000A3130000}"/>
    <cellStyle name="20% - Énfasis3 2 5 2 8" xfId="15326" xr:uid="{00000000-0005-0000-0000-0000A4130000}"/>
    <cellStyle name="20% - Énfasis3 2 5 3" xfId="205" xr:uid="{00000000-0005-0000-0000-0000A5130000}"/>
    <cellStyle name="20% - Énfasis3 2 5 3 2" xfId="18350" xr:uid="{00000000-0005-0000-0000-0000A6130000}"/>
    <cellStyle name="20% - Énfasis3 2 5 3 2 2" xfId="31261" xr:uid="{00000000-0005-0000-0000-0000A7130000}"/>
    <cellStyle name="20% - Énfasis3 2 5 3 3" xfId="21871" xr:uid="{00000000-0005-0000-0000-0000A8130000}"/>
    <cellStyle name="20% - Énfasis3 2 5 3 3 2" xfId="34782" xr:uid="{00000000-0005-0000-0000-0000A9130000}"/>
    <cellStyle name="20% - Énfasis3 2 5 3 4" xfId="25392" xr:uid="{00000000-0005-0000-0000-0000AA130000}"/>
    <cellStyle name="20% - Énfasis3 2 5 3 4 2" xfId="38303" xr:uid="{00000000-0005-0000-0000-0000AB130000}"/>
    <cellStyle name="20% - Énfasis3 2 5 3 5" xfId="28913" xr:uid="{00000000-0005-0000-0000-0000AC130000}"/>
    <cellStyle name="20% - Énfasis3 2 5 3 6" xfId="16002" xr:uid="{00000000-0005-0000-0000-0000AD130000}"/>
    <cellStyle name="20% - Énfasis3 2 5 4" xfId="19523" xr:uid="{00000000-0005-0000-0000-0000AE130000}"/>
    <cellStyle name="20% - Énfasis3 2 5 4 2" xfId="23044" xr:uid="{00000000-0005-0000-0000-0000AF130000}"/>
    <cellStyle name="20% - Énfasis3 2 5 4 2 2" xfId="35955" xr:uid="{00000000-0005-0000-0000-0000B0130000}"/>
    <cellStyle name="20% - Énfasis3 2 5 4 3" xfId="26565" xr:uid="{00000000-0005-0000-0000-0000B1130000}"/>
    <cellStyle name="20% - Énfasis3 2 5 4 3 2" xfId="39476" xr:uid="{00000000-0005-0000-0000-0000B2130000}"/>
    <cellStyle name="20% - Énfasis3 2 5 4 4" xfId="32434" xr:uid="{00000000-0005-0000-0000-0000B3130000}"/>
    <cellStyle name="20% - Énfasis3 2 5 5" xfId="17175" xr:uid="{00000000-0005-0000-0000-0000B4130000}"/>
    <cellStyle name="20% - Énfasis3 2 5 5 2" xfId="30086" xr:uid="{00000000-0005-0000-0000-0000B5130000}"/>
    <cellStyle name="20% - Énfasis3 2 5 6" xfId="20696" xr:uid="{00000000-0005-0000-0000-0000B6130000}"/>
    <cellStyle name="20% - Énfasis3 2 5 6 2" xfId="33607" xr:uid="{00000000-0005-0000-0000-0000B7130000}"/>
    <cellStyle name="20% - Énfasis3 2 5 7" xfId="24217" xr:uid="{00000000-0005-0000-0000-0000B8130000}"/>
    <cellStyle name="20% - Énfasis3 2 5 7 2" xfId="37128" xr:uid="{00000000-0005-0000-0000-0000B9130000}"/>
    <cellStyle name="20% - Énfasis3 2 5 8" xfId="27738" xr:uid="{00000000-0005-0000-0000-0000BA130000}"/>
    <cellStyle name="20% - Énfasis3 2 5 9" xfId="14827" xr:uid="{00000000-0005-0000-0000-0000BB130000}"/>
    <cellStyle name="20% - Énfasis3 2 6" xfId="206" xr:uid="{00000000-0005-0000-0000-0000BC130000}"/>
    <cellStyle name="20% - Énfasis3 2 6 2" xfId="16663" xr:uid="{00000000-0005-0000-0000-0000BD130000}"/>
    <cellStyle name="20% - Énfasis3 2 6 2 2" xfId="19011" xr:uid="{00000000-0005-0000-0000-0000BE130000}"/>
    <cellStyle name="20% - Énfasis3 2 6 2 2 2" xfId="31922" xr:uid="{00000000-0005-0000-0000-0000BF130000}"/>
    <cellStyle name="20% - Énfasis3 2 6 2 3" xfId="22532" xr:uid="{00000000-0005-0000-0000-0000C0130000}"/>
    <cellStyle name="20% - Énfasis3 2 6 2 3 2" xfId="35443" xr:uid="{00000000-0005-0000-0000-0000C1130000}"/>
    <cellStyle name="20% - Énfasis3 2 6 2 4" xfId="26053" xr:uid="{00000000-0005-0000-0000-0000C2130000}"/>
    <cellStyle name="20% - Énfasis3 2 6 2 4 2" xfId="38964" xr:uid="{00000000-0005-0000-0000-0000C3130000}"/>
    <cellStyle name="20% - Énfasis3 2 6 2 5" xfId="29574" xr:uid="{00000000-0005-0000-0000-0000C4130000}"/>
    <cellStyle name="20% - Énfasis3 2 6 3" xfId="20184" xr:uid="{00000000-0005-0000-0000-0000C5130000}"/>
    <cellStyle name="20% - Énfasis3 2 6 3 2" xfId="23705" xr:uid="{00000000-0005-0000-0000-0000C6130000}"/>
    <cellStyle name="20% - Énfasis3 2 6 3 2 2" xfId="36616" xr:uid="{00000000-0005-0000-0000-0000C7130000}"/>
    <cellStyle name="20% - Énfasis3 2 6 3 3" xfId="27226" xr:uid="{00000000-0005-0000-0000-0000C8130000}"/>
    <cellStyle name="20% - Énfasis3 2 6 3 3 2" xfId="40137" xr:uid="{00000000-0005-0000-0000-0000C9130000}"/>
    <cellStyle name="20% - Énfasis3 2 6 3 4" xfId="33095" xr:uid="{00000000-0005-0000-0000-0000CA130000}"/>
    <cellStyle name="20% - Énfasis3 2 6 4" xfId="17836" xr:uid="{00000000-0005-0000-0000-0000CB130000}"/>
    <cellStyle name="20% - Énfasis3 2 6 4 2" xfId="30747" xr:uid="{00000000-0005-0000-0000-0000CC130000}"/>
    <cellStyle name="20% - Énfasis3 2 6 5" xfId="21357" xr:uid="{00000000-0005-0000-0000-0000CD130000}"/>
    <cellStyle name="20% - Énfasis3 2 6 5 2" xfId="34268" xr:uid="{00000000-0005-0000-0000-0000CE130000}"/>
    <cellStyle name="20% - Énfasis3 2 6 6" xfId="24878" xr:uid="{00000000-0005-0000-0000-0000CF130000}"/>
    <cellStyle name="20% - Énfasis3 2 6 6 2" xfId="37789" xr:uid="{00000000-0005-0000-0000-0000D0130000}"/>
    <cellStyle name="20% - Énfasis3 2 6 7" xfId="28399" xr:uid="{00000000-0005-0000-0000-0000D1130000}"/>
    <cellStyle name="20% - Énfasis3 2 6 8" xfId="15488" xr:uid="{00000000-0005-0000-0000-0000D2130000}"/>
    <cellStyle name="20% - Énfasis3 2 7" xfId="207" xr:uid="{00000000-0005-0000-0000-0000D3130000}"/>
    <cellStyle name="20% - Énfasis3 2 7 2" xfId="16164" xr:uid="{00000000-0005-0000-0000-0000D4130000}"/>
    <cellStyle name="20% - Énfasis3 2 7 2 2" xfId="18512" xr:uid="{00000000-0005-0000-0000-0000D5130000}"/>
    <cellStyle name="20% - Énfasis3 2 7 2 2 2" xfId="31423" xr:uid="{00000000-0005-0000-0000-0000D6130000}"/>
    <cellStyle name="20% - Énfasis3 2 7 2 3" xfId="22033" xr:uid="{00000000-0005-0000-0000-0000D7130000}"/>
    <cellStyle name="20% - Énfasis3 2 7 2 3 2" xfId="34944" xr:uid="{00000000-0005-0000-0000-0000D8130000}"/>
    <cellStyle name="20% - Énfasis3 2 7 2 4" xfId="25554" xr:uid="{00000000-0005-0000-0000-0000D9130000}"/>
    <cellStyle name="20% - Énfasis3 2 7 2 4 2" xfId="38465" xr:uid="{00000000-0005-0000-0000-0000DA130000}"/>
    <cellStyle name="20% - Énfasis3 2 7 2 5" xfId="29075" xr:uid="{00000000-0005-0000-0000-0000DB130000}"/>
    <cellStyle name="20% - Énfasis3 2 7 3" xfId="19685" xr:uid="{00000000-0005-0000-0000-0000DC130000}"/>
    <cellStyle name="20% - Énfasis3 2 7 3 2" xfId="23206" xr:uid="{00000000-0005-0000-0000-0000DD130000}"/>
    <cellStyle name="20% - Énfasis3 2 7 3 2 2" xfId="36117" xr:uid="{00000000-0005-0000-0000-0000DE130000}"/>
    <cellStyle name="20% - Énfasis3 2 7 3 3" xfId="26727" xr:uid="{00000000-0005-0000-0000-0000DF130000}"/>
    <cellStyle name="20% - Énfasis3 2 7 3 3 2" xfId="39638" xr:uid="{00000000-0005-0000-0000-0000E0130000}"/>
    <cellStyle name="20% - Énfasis3 2 7 3 4" xfId="32596" xr:uid="{00000000-0005-0000-0000-0000E1130000}"/>
    <cellStyle name="20% - Énfasis3 2 7 4" xfId="17337" xr:uid="{00000000-0005-0000-0000-0000E2130000}"/>
    <cellStyle name="20% - Énfasis3 2 7 4 2" xfId="30248" xr:uid="{00000000-0005-0000-0000-0000E3130000}"/>
    <cellStyle name="20% - Énfasis3 2 7 5" xfId="20858" xr:uid="{00000000-0005-0000-0000-0000E4130000}"/>
    <cellStyle name="20% - Énfasis3 2 7 5 2" xfId="33769" xr:uid="{00000000-0005-0000-0000-0000E5130000}"/>
    <cellStyle name="20% - Énfasis3 2 7 6" xfId="24379" xr:uid="{00000000-0005-0000-0000-0000E6130000}"/>
    <cellStyle name="20% - Énfasis3 2 7 6 2" xfId="37290" xr:uid="{00000000-0005-0000-0000-0000E7130000}"/>
    <cellStyle name="20% - Énfasis3 2 7 7" xfId="27900" xr:uid="{00000000-0005-0000-0000-0000E8130000}"/>
    <cellStyle name="20% - Énfasis3 2 7 8" xfId="14989" xr:uid="{00000000-0005-0000-0000-0000E9130000}"/>
    <cellStyle name="20% - Énfasis3 2 8" xfId="4559" xr:uid="{00000000-0005-0000-0000-0000EA130000}"/>
    <cellStyle name="20% - Énfasis3 2 8 2" xfId="18013" xr:uid="{00000000-0005-0000-0000-0000EB130000}"/>
    <cellStyle name="20% - Énfasis3 2 8 2 2" xfId="30924" xr:uid="{00000000-0005-0000-0000-0000EC130000}"/>
    <cellStyle name="20% - Énfasis3 2 8 3" xfId="21534" xr:uid="{00000000-0005-0000-0000-0000ED130000}"/>
    <cellStyle name="20% - Énfasis3 2 8 3 2" xfId="34445" xr:uid="{00000000-0005-0000-0000-0000EE130000}"/>
    <cellStyle name="20% - Énfasis3 2 8 4" xfId="25055" xr:uid="{00000000-0005-0000-0000-0000EF130000}"/>
    <cellStyle name="20% - Énfasis3 2 8 4 2" xfId="37966" xr:uid="{00000000-0005-0000-0000-0000F0130000}"/>
    <cellStyle name="20% - Énfasis3 2 8 5" xfId="28576" xr:uid="{00000000-0005-0000-0000-0000F1130000}"/>
    <cellStyle name="20% - Énfasis3 2 8 6" xfId="15665" xr:uid="{00000000-0005-0000-0000-0000F2130000}"/>
    <cellStyle name="20% - Énfasis3 2 9" xfId="4560" xr:uid="{00000000-0005-0000-0000-0000F3130000}"/>
    <cellStyle name="20% - Énfasis3 2 9 2" xfId="22707" xr:uid="{00000000-0005-0000-0000-0000F4130000}"/>
    <cellStyle name="20% - Énfasis3 2 9 2 2" xfId="35618" xr:uid="{00000000-0005-0000-0000-0000F5130000}"/>
    <cellStyle name="20% - Énfasis3 2 9 3" xfId="26228" xr:uid="{00000000-0005-0000-0000-0000F6130000}"/>
    <cellStyle name="20% - Énfasis3 2 9 3 2" xfId="39139" xr:uid="{00000000-0005-0000-0000-0000F7130000}"/>
    <cellStyle name="20% - Énfasis3 2 9 4" xfId="32097" xr:uid="{00000000-0005-0000-0000-0000F8130000}"/>
    <cellStyle name="20% - Énfasis3 2 9 5" xfId="19186" xr:uid="{00000000-0005-0000-0000-0000F9130000}"/>
    <cellStyle name="20% - Énfasis3 20" xfId="208" xr:uid="{00000000-0005-0000-0000-0000FA130000}"/>
    <cellStyle name="20% - Énfasis3 20 2" xfId="209" xr:uid="{00000000-0005-0000-0000-0000FB130000}"/>
    <cellStyle name="20% - Énfasis3 20 3" xfId="210" xr:uid="{00000000-0005-0000-0000-0000FC130000}"/>
    <cellStyle name="20% - Énfasis3 20 4" xfId="211" xr:uid="{00000000-0005-0000-0000-0000FD130000}"/>
    <cellStyle name="20% - Énfasis3 20 5" xfId="40296" xr:uid="{00000000-0005-0000-0000-0000FE130000}"/>
    <cellStyle name="20% - Énfasis3 21" xfId="212" xr:uid="{00000000-0005-0000-0000-0000FF130000}"/>
    <cellStyle name="20% - Énfasis3 21 2" xfId="213" xr:uid="{00000000-0005-0000-0000-000000140000}"/>
    <cellStyle name="20% - Énfasis3 21 3" xfId="214" xr:uid="{00000000-0005-0000-0000-000001140000}"/>
    <cellStyle name="20% - Énfasis3 21 4" xfId="215" xr:uid="{00000000-0005-0000-0000-000002140000}"/>
    <cellStyle name="20% - Énfasis3 21 5" xfId="40309" xr:uid="{00000000-0005-0000-0000-000003140000}"/>
    <cellStyle name="20% - Énfasis3 22" xfId="216" xr:uid="{00000000-0005-0000-0000-000004140000}"/>
    <cellStyle name="20% - Énfasis3 22 2" xfId="40322" xr:uid="{00000000-0005-0000-0000-000005140000}"/>
    <cellStyle name="20% - Énfasis3 23" xfId="217" xr:uid="{00000000-0005-0000-0000-000006140000}"/>
    <cellStyle name="20% - Énfasis3 24" xfId="218" xr:uid="{00000000-0005-0000-0000-000007140000}"/>
    <cellStyle name="20% - Énfasis3 24 2" xfId="219" xr:uid="{00000000-0005-0000-0000-000008140000}"/>
    <cellStyle name="20% - Énfasis3 24 3" xfId="220" xr:uid="{00000000-0005-0000-0000-000009140000}"/>
    <cellStyle name="20% - Énfasis3 25" xfId="221" xr:uid="{00000000-0005-0000-0000-00000A140000}"/>
    <cellStyle name="20% - Énfasis3 26" xfId="222" xr:uid="{00000000-0005-0000-0000-00000B140000}"/>
    <cellStyle name="20% - Énfasis3 27" xfId="223" xr:uid="{00000000-0005-0000-0000-00000C140000}"/>
    <cellStyle name="20% - Énfasis3 28" xfId="14423" xr:uid="{00000000-0005-0000-0000-00000D140000}"/>
    <cellStyle name="20% - Énfasis3 29" xfId="14467" xr:uid="{00000000-0005-0000-0000-00000E140000}"/>
    <cellStyle name="20% - Énfasis3 3" xfId="224" xr:uid="{00000000-0005-0000-0000-00000F140000}"/>
    <cellStyle name="20% - Énfasis3 3 10" xfId="16852" xr:uid="{00000000-0005-0000-0000-000010140000}"/>
    <cellStyle name="20% - Énfasis3 3 10 2" xfId="29763" xr:uid="{00000000-0005-0000-0000-000011140000}"/>
    <cellStyle name="20% - Énfasis3 3 11" xfId="20373" xr:uid="{00000000-0005-0000-0000-000012140000}"/>
    <cellStyle name="20% - Énfasis3 3 11 2" xfId="33284" xr:uid="{00000000-0005-0000-0000-000013140000}"/>
    <cellStyle name="20% - Énfasis3 3 12" xfId="23894" xr:uid="{00000000-0005-0000-0000-000014140000}"/>
    <cellStyle name="20% - Énfasis3 3 12 2" xfId="36805" xr:uid="{00000000-0005-0000-0000-000015140000}"/>
    <cellStyle name="20% - Énfasis3 3 13" xfId="27415" xr:uid="{00000000-0005-0000-0000-000016140000}"/>
    <cellStyle name="20% - Énfasis3 3 14" xfId="14499" xr:uid="{00000000-0005-0000-0000-000017140000}"/>
    <cellStyle name="20% - Énfasis3 3 2" xfId="225" xr:uid="{00000000-0005-0000-0000-000018140000}"/>
    <cellStyle name="20% - Énfasis3 3 2 10" xfId="23950" xr:uid="{00000000-0005-0000-0000-000019140000}"/>
    <cellStyle name="20% - Énfasis3 3 2 10 2" xfId="36861" xr:uid="{00000000-0005-0000-0000-00001A140000}"/>
    <cellStyle name="20% - Énfasis3 3 2 11" xfId="27471" xr:uid="{00000000-0005-0000-0000-00001B140000}"/>
    <cellStyle name="20% - Énfasis3 3 2 12" xfId="14556" xr:uid="{00000000-0005-0000-0000-00001C140000}"/>
    <cellStyle name="20% - Énfasis3 3 2 2" xfId="226" xr:uid="{00000000-0005-0000-0000-00001D140000}"/>
    <cellStyle name="20% - Énfasis3 3 2 2 2" xfId="15234" xr:uid="{00000000-0005-0000-0000-00001E140000}"/>
    <cellStyle name="20% - Énfasis3 3 2 2 2 2" xfId="16409" xr:uid="{00000000-0005-0000-0000-00001F140000}"/>
    <cellStyle name="20% - Énfasis3 3 2 2 2 2 2" xfId="18757" xr:uid="{00000000-0005-0000-0000-000020140000}"/>
    <cellStyle name="20% - Énfasis3 3 2 2 2 2 2 2" xfId="31668" xr:uid="{00000000-0005-0000-0000-000021140000}"/>
    <cellStyle name="20% - Énfasis3 3 2 2 2 2 3" xfId="22278" xr:uid="{00000000-0005-0000-0000-000022140000}"/>
    <cellStyle name="20% - Énfasis3 3 2 2 2 2 3 2" xfId="35189" xr:uid="{00000000-0005-0000-0000-000023140000}"/>
    <cellStyle name="20% - Énfasis3 3 2 2 2 2 4" xfId="25799" xr:uid="{00000000-0005-0000-0000-000024140000}"/>
    <cellStyle name="20% - Énfasis3 3 2 2 2 2 4 2" xfId="38710" xr:uid="{00000000-0005-0000-0000-000025140000}"/>
    <cellStyle name="20% - Énfasis3 3 2 2 2 2 5" xfId="29320" xr:uid="{00000000-0005-0000-0000-000026140000}"/>
    <cellStyle name="20% - Énfasis3 3 2 2 2 3" xfId="19930" xr:uid="{00000000-0005-0000-0000-000027140000}"/>
    <cellStyle name="20% - Énfasis3 3 2 2 2 3 2" xfId="23451" xr:uid="{00000000-0005-0000-0000-000028140000}"/>
    <cellStyle name="20% - Énfasis3 3 2 2 2 3 2 2" xfId="36362" xr:uid="{00000000-0005-0000-0000-000029140000}"/>
    <cellStyle name="20% - Énfasis3 3 2 2 2 3 3" xfId="26972" xr:uid="{00000000-0005-0000-0000-00002A140000}"/>
    <cellStyle name="20% - Énfasis3 3 2 2 2 3 3 2" xfId="39883" xr:uid="{00000000-0005-0000-0000-00002B140000}"/>
    <cellStyle name="20% - Énfasis3 3 2 2 2 3 4" xfId="32841" xr:uid="{00000000-0005-0000-0000-00002C140000}"/>
    <cellStyle name="20% - Énfasis3 3 2 2 2 4" xfId="17582" xr:uid="{00000000-0005-0000-0000-00002D140000}"/>
    <cellStyle name="20% - Énfasis3 3 2 2 2 4 2" xfId="30493" xr:uid="{00000000-0005-0000-0000-00002E140000}"/>
    <cellStyle name="20% - Énfasis3 3 2 2 2 5" xfId="21103" xr:uid="{00000000-0005-0000-0000-00002F140000}"/>
    <cellStyle name="20% - Énfasis3 3 2 2 2 5 2" xfId="34014" xr:uid="{00000000-0005-0000-0000-000030140000}"/>
    <cellStyle name="20% - Énfasis3 3 2 2 2 6" xfId="24624" xr:uid="{00000000-0005-0000-0000-000031140000}"/>
    <cellStyle name="20% - Énfasis3 3 2 2 2 6 2" xfId="37535" xr:uid="{00000000-0005-0000-0000-000032140000}"/>
    <cellStyle name="20% - Énfasis3 3 2 2 2 7" xfId="28145" xr:uid="{00000000-0005-0000-0000-000033140000}"/>
    <cellStyle name="20% - Énfasis3 3 2 2 3" xfId="15910" xr:uid="{00000000-0005-0000-0000-000034140000}"/>
    <cellStyle name="20% - Énfasis3 3 2 2 3 2" xfId="18258" xr:uid="{00000000-0005-0000-0000-000035140000}"/>
    <cellStyle name="20% - Énfasis3 3 2 2 3 2 2" xfId="31169" xr:uid="{00000000-0005-0000-0000-000036140000}"/>
    <cellStyle name="20% - Énfasis3 3 2 2 3 3" xfId="21779" xr:uid="{00000000-0005-0000-0000-000037140000}"/>
    <cellStyle name="20% - Énfasis3 3 2 2 3 3 2" xfId="34690" xr:uid="{00000000-0005-0000-0000-000038140000}"/>
    <cellStyle name="20% - Énfasis3 3 2 2 3 4" xfId="25300" xr:uid="{00000000-0005-0000-0000-000039140000}"/>
    <cellStyle name="20% - Énfasis3 3 2 2 3 4 2" xfId="38211" xr:uid="{00000000-0005-0000-0000-00003A140000}"/>
    <cellStyle name="20% - Énfasis3 3 2 2 3 5" xfId="28821" xr:uid="{00000000-0005-0000-0000-00003B140000}"/>
    <cellStyle name="20% - Énfasis3 3 2 2 4" xfId="19431" xr:uid="{00000000-0005-0000-0000-00003C140000}"/>
    <cellStyle name="20% - Énfasis3 3 2 2 4 2" xfId="22952" xr:uid="{00000000-0005-0000-0000-00003D140000}"/>
    <cellStyle name="20% - Énfasis3 3 2 2 4 2 2" xfId="35863" xr:uid="{00000000-0005-0000-0000-00003E140000}"/>
    <cellStyle name="20% - Énfasis3 3 2 2 4 3" xfId="26473" xr:uid="{00000000-0005-0000-0000-00003F140000}"/>
    <cellStyle name="20% - Énfasis3 3 2 2 4 3 2" xfId="39384" xr:uid="{00000000-0005-0000-0000-000040140000}"/>
    <cellStyle name="20% - Énfasis3 3 2 2 4 4" xfId="32342" xr:uid="{00000000-0005-0000-0000-000041140000}"/>
    <cellStyle name="20% - Énfasis3 3 2 2 5" xfId="17083" xr:uid="{00000000-0005-0000-0000-000042140000}"/>
    <cellStyle name="20% - Énfasis3 3 2 2 5 2" xfId="29994" xr:uid="{00000000-0005-0000-0000-000043140000}"/>
    <cellStyle name="20% - Énfasis3 3 2 2 6" xfId="20604" xr:uid="{00000000-0005-0000-0000-000044140000}"/>
    <cellStyle name="20% - Énfasis3 3 2 2 6 2" xfId="33515" xr:uid="{00000000-0005-0000-0000-000045140000}"/>
    <cellStyle name="20% - Énfasis3 3 2 2 7" xfId="24125" xr:uid="{00000000-0005-0000-0000-000046140000}"/>
    <cellStyle name="20% - Énfasis3 3 2 2 7 2" xfId="37036" xr:uid="{00000000-0005-0000-0000-000047140000}"/>
    <cellStyle name="20% - Énfasis3 3 2 2 8" xfId="27646" xr:uid="{00000000-0005-0000-0000-000048140000}"/>
    <cellStyle name="20% - Énfasis3 3 2 2 9" xfId="14734" xr:uid="{00000000-0005-0000-0000-000049140000}"/>
    <cellStyle name="20% - Énfasis3 3 2 3" xfId="14897" xr:uid="{00000000-0005-0000-0000-00004A140000}"/>
    <cellStyle name="20% - Énfasis3 3 2 3 2" xfId="15396" xr:uid="{00000000-0005-0000-0000-00004B140000}"/>
    <cellStyle name="20% - Énfasis3 3 2 3 2 2" xfId="16571" xr:uid="{00000000-0005-0000-0000-00004C140000}"/>
    <cellStyle name="20% - Énfasis3 3 2 3 2 2 2" xfId="18919" xr:uid="{00000000-0005-0000-0000-00004D140000}"/>
    <cellStyle name="20% - Énfasis3 3 2 3 2 2 2 2" xfId="31830" xr:uid="{00000000-0005-0000-0000-00004E140000}"/>
    <cellStyle name="20% - Énfasis3 3 2 3 2 2 3" xfId="22440" xr:uid="{00000000-0005-0000-0000-00004F140000}"/>
    <cellStyle name="20% - Énfasis3 3 2 3 2 2 3 2" xfId="35351" xr:uid="{00000000-0005-0000-0000-000050140000}"/>
    <cellStyle name="20% - Énfasis3 3 2 3 2 2 4" xfId="25961" xr:uid="{00000000-0005-0000-0000-000051140000}"/>
    <cellStyle name="20% - Énfasis3 3 2 3 2 2 4 2" xfId="38872" xr:uid="{00000000-0005-0000-0000-000052140000}"/>
    <cellStyle name="20% - Énfasis3 3 2 3 2 2 5" xfId="29482" xr:uid="{00000000-0005-0000-0000-000053140000}"/>
    <cellStyle name="20% - Énfasis3 3 2 3 2 3" xfId="20092" xr:uid="{00000000-0005-0000-0000-000054140000}"/>
    <cellStyle name="20% - Énfasis3 3 2 3 2 3 2" xfId="23613" xr:uid="{00000000-0005-0000-0000-000055140000}"/>
    <cellStyle name="20% - Énfasis3 3 2 3 2 3 2 2" xfId="36524" xr:uid="{00000000-0005-0000-0000-000056140000}"/>
    <cellStyle name="20% - Énfasis3 3 2 3 2 3 3" xfId="27134" xr:uid="{00000000-0005-0000-0000-000057140000}"/>
    <cellStyle name="20% - Énfasis3 3 2 3 2 3 3 2" xfId="40045" xr:uid="{00000000-0005-0000-0000-000058140000}"/>
    <cellStyle name="20% - Énfasis3 3 2 3 2 3 4" xfId="33003" xr:uid="{00000000-0005-0000-0000-000059140000}"/>
    <cellStyle name="20% - Énfasis3 3 2 3 2 4" xfId="17744" xr:uid="{00000000-0005-0000-0000-00005A140000}"/>
    <cellStyle name="20% - Énfasis3 3 2 3 2 4 2" xfId="30655" xr:uid="{00000000-0005-0000-0000-00005B140000}"/>
    <cellStyle name="20% - Énfasis3 3 2 3 2 5" xfId="21265" xr:uid="{00000000-0005-0000-0000-00005C140000}"/>
    <cellStyle name="20% - Énfasis3 3 2 3 2 5 2" xfId="34176" xr:uid="{00000000-0005-0000-0000-00005D140000}"/>
    <cellStyle name="20% - Énfasis3 3 2 3 2 6" xfId="24786" xr:uid="{00000000-0005-0000-0000-00005E140000}"/>
    <cellStyle name="20% - Énfasis3 3 2 3 2 6 2" xfId="37697" xr:uid="{00000000-0005-0000-0000-00005F140000}"/>
    <cellStyle name="20% - Énfasis3 3 2 3 2 7" xfId="28307" xr:uid="{00000000-0005-0000-0000-000060140000}"/>
    <cellStyle name="20% - Énfasis3 3 2 3 3" xfId="16072" xr:uid="{00000000-0005-0000-0000-000061140000}"/>
    <cellStyle name="20% - Énfasis3 3 2 3 3 2" xfId="18420" xr:uid="{00000000-0005-0000-0000-000062140000}"/>
    <cellStyle name="20% - Énfasis3 3 2 3 3 2 2" xfId="31331" xr:uid="{00000000-0005-0000-0000-000063140000}"/>
    <cellStyle name="20% - Énfasis3 3 2 3 3 3" xfId="21941" xr:uid="{00000000-0005-0000-0000-000064140000}"/>
    <cellStyle name="20% - Énfasis3 3 2 3 3 3 2" xfId="34852" xr:uid="{00000000-0005-0000-0000-000065140000}"/>
    <cellStyle name="20% - Énfasis3 3 2 3 3 4" xfId="25462" xr:uid="{00000000-0005-0000-0000-000066140000}"/>
    <cellStyle name="20% - Énfasis3 3 2 3 3 4 2" xfId="38373" xr:uid="{00000000-0005-0000-0000-000067140000}"/>
    <cellStyle name="20% - Énfasis3 3 2 3 3 5" xfId="28983" xr:uid="{00000000-0005-0000-0000-000068140000}"/>
    <cellStyle name="20% - Énfasis3 3 2 3 4" xfId="19593" xr:uid="{00000000-0005-0000-0000-000069140000}"/>
    <cellStyle name="20% - Énfasis3 3 2 3 4 2" xfId="23114" xr:uid="{00000000-0005-0000-0000-00006A140000}"/>
    <cellStyle name="20% - Énfasis3 3 2 3 4 2 2" xfId="36025" xr:uid="{00000000-0005-0000-0000-00006B140000}"/>
    <cellStyle name="20% - Énfasis3 3 2 3 4 3" xfId="26635" xr:uid="{00000000-0005-0000-0000-00006C140000}"/>
    <cellStyle name="20% - Énfasis3 3 2 3 4 3 2" xfId="39546" xr:uid="{00000000-0005-0000-0000-00006D140000}"/>
    <cellStyle name="20% - Énfasis3 3 2 3 4 4" xfId="32504" xr:uid="{00000000-0005-0000-0000-00006E140000}"/>
    <cellStyle name="20% - Énfasis3 3 2 3 5" xfId="17245" xr:uid="{00000000-0005-0000-0000-00006F140000}"/>
    <cellStyle name="20% - Énfasis3 3 2 3 5 2" xfId="30156" xr:uid="{00000000-0005-0000-0000-000070140000}"/>
    <cellStyle name="20% - Énfasis3 3 2 3 6" xfId="20766" xr:uid="{00000000-0005-0000-0000-000071140000}"/>
    <cellStyle name="20% - Énfasis3 3 2 3 6 2" xfId="33677" xr:uid="{00000000-0005-0000-0000-000072140000}"/>
    <cellStyle name="20% - Énfasis3 3 2 3 7" xfId="24287" xr:uid="{00000000-0005-0000-0000-000073140000}"/>
    <cellStyle name="20% - Énfasis3 3 2 3 7 2" xfId="37198" xr:uid="{00000000-0005-0000-0000-000074140000}"/>
    <cellStyle name="20% - Énfasis3 3 2 3 8" xfId="27808" xr:uid="{00000000-0005-0000-0000-000075140000}"/>
    <cellStyle name="20% - Énfasis3 3 2 4" xfId="15558" xr:uid="{00000000-0005-0000-0000-000076140000}"/>
    <cellStyle name="20% - Énfasis3 3 2 4 2" xfId="16733" xr:uid="{00000000-0005-0000-0000-000077140000}"/>
    <cellStyle name="20% - Énfasis3 3 2 4 2 2" xfId="19081" xr:uid="{00000000-0005-0000-0000-000078140000}"/>
    <cellStyle name="20% - Énfasis3 3 2 4 2 2 2" xfId="31992" xr:uid="{00000000-0005-0000-0000-000079140000}"/>
    <cellStyle name="20% - Énfasis3 3 2 4 2 3" xfId="22602" xr:uid="{00000000-0005-0000-0000-00007A140000}"/>
    <cellStyle name="20% - Énfasis3 3 2 4 2 3 2" xfId="35513" xr:uid="{00000000-0005-0000-0000-00007B140000}"/>
    <cellStyle name="20% - Énfasis3 3 2 4 2 4" xfId="26123" xr:uid="{00000000-0005-0000-0000-00007C140000}"/>
    <cellStyle name="20% - Énfasis3 3 2 4 2 4 2" xfId="39034" xr:uid="{00000000-0005-0000-0000-00007D140000}"/>
    <cellStyle name="20% - Énfasis3 3 2 4 2 5" xfId="29644" xr:uid="{00000000-0005-0000-0000-00007E140000}"/>
    <cellStyle name="20% - Énfasis3 3 2 4 3" xfId="20254" xr:uid="{00000000-0005-0000-0000-00007F140000}"/>
    <cellStyle name="20% - Énfasis3 3 2 4 3 2" xfId="23775" xr:uid="{00000000-0005-0000-0000-000080140000}"/>
    <cellStyle name="20% - Énfasis3 3 2 4 3 2 2" xfId="36686" xr:uid="{00000000-0005-0000-0000-000081140000}"/>
    <cellStyle name="20% - Énfasis3 3 2 4 3 3" xfId="27296" xr:uid="{00000000-0005-0000-0000-000082140000}"/>
    <cellStyle name="20% - Énfasis3 3 2 4 3 3 2" xfId="40207" xr:uid="{00000000-0005-0000-0000-000083140000}"/>
    <cellStyle name="20% - Énfasis3 3 2 4 3 4" xfId="33165" xr:uid="{00000000-0005-0000-0000-000084140000}"/>
    <cellStyle name="20% - Énfasis3 3 2 4 4" xfId="17906" xr:uid="{00000000-0005-0000-0000-000085140000}"/>
    <cellStyle name="20% - Énfasis3 3 2 4 4 2" xfId="30817" xr:uid="{00000000-0005-0000-0000-000086140000}"/>
    <cellStyle name="20% - Énfasis3 3 2 4 5" xfId="21427" xr:uid="{00000000-0005-0000-0000-000087140000}"/>
    <cellStyle name="20% - Énfasis3 3 2 4 5 2" xfId="34338" xr:uid="{00000000-0005-0000-0000-000088140000}"/>
    <cellStyle name="20% - Énfasis3 3 2 4 6" xfId="24948" xr:uid="{00000000-0005-0000-0000-000089140000}"/>
    <cellStyle name="20% - Énfasis3 3 2 4 6 2" xfId="37859" xr:uid="{00000000-0005-0000-0000-00008A140000}"/>
    <cellStyle name="20% - Énfasis3 3 2 4 7" xfId="28469" xr:uid="{00000000-0005-0000-0000-00008B140000}"/>
    <cellStyle name="20% - Énfasis3 3 2 5" xfId="15059" xr:uid="{00000000-0005-0000-0000-00008C140000}"/>
    <cellStyle name="20% - Énfasis3 3 2 5 2" xfId="16234" xr:uid="{00000000-0005-0000-0000-00008D140000}"/>
    <cellStyle name="20% - Énfasis3 3 2 5 2 2" xfId="18582" xr:uid="{00000000-0005-0000-0000-00008E140000}"/>
    <cellStyle name="20% - Énfasis3 3 2 5 2 2 2" xfId="31493" xr:uid="{00000000-0005-0000-0000-00008F140000}"/>
    <cellStyle name="20% - Énfasis3 3 2 5 2 3" xfId="22103" xr:uid="{00000000-0005-0000-0000-000090140000}"/>
    <cellStyle name="20% - Énfasis3 3 2 5 2 3 2" xfId="35014" xr:uid="{00000000-0005-0000-0000-000091140000}"/>
    <cellStyle name="20% - Énfasis3 3 2 5 2 4" xfId="25624" xr:uid="{00000000-0005-0000-0000-000092140000}"/>
    <cellStyle name="20% - Énfasis3 3 2 5 2 4 2" xfId="38535" xr:uid="{00000000-0005-0000-0000-000093140000}"/>
    <cellStyle name="20% - Énfasis3 3 2 5 2 5" xfId="29145" xr:uid="{00000000-0005-0000-0000-000094140000}"/>
    <cellStyle name="20% - Énfasis3 3 2 5 3" xfId="19755" xr:uid="{00000000-0005-0000-0000-000095140000}"/>
    <cellStyle name="20% - Énfasis3 3 2 5 3 2" xfId="23276" xr:uid="{00000000-0005-0000-0000-000096140000}"/>
    <cellStyle name="20% - Énfasis3 3 2 5 3 2 2" xfId="36187" xr:uid="{00000000-0005-0000-0000-000097140000}"/>
    <cellStyle name="20% - Énfasis3 3 2 5 3 3" xfId="26797" xr:uid="{00000000-0005-0000-0000-000098140000}"/>
    <cellStyle name="20% - Énfasis3 3 2 5 3 3 2" xfId="39708" xr:uid="{00000000-0005-0000-0000-000099140000}"/>
    <cellStyle name="20% - Énfasis3 3 2 5 3 4" xfId="32666" xr:uid="{00000000-0005-0000-0000-00009A140000}"/>
    <cellStyle name="20% - Énfasis3 3 2 5 4" xfId="17407" xr:uid="{00000000-0005-0000-0000-00009B140000}"/>
    <cellStyle name="20% - Énfasis3 3 2 5 4 2" xfId="30318" xr:uid="{00000000-0005-0000-0000-00009C140000}"/>
    <cellStyle name="20% - Énfasis3 3 2 5 5" xfId="20928" xr:uid="{00000000-0005-0000-0000-00009D140000}"/>
    <cellStyle name="20% - Énfasis3 3 2 5 5 2" xfId="33839" xr:uid="{00000000-0005-0000-0000-00009E140000}"/>
    <cellStyle name="20% - Énfasis3 3 2 5 6" xfId="24449" xr:uid="{00000000-0005-0000-0000-00009F140000}"/>
    <cellStyle name="20% - Énfasis3 3 2 5 6 2" xfId="37360" xr:uid="{00000000-0005-0000-0000-0000A0140000}"/>
    <cellStyle name="20% - Énfasis3 3 2 5 7" xfId="27970" xr:uid="{00000000-0005-0000-0000-0000A1140000}"/>
    <cellStyle name="20% - Énfasis3 3 2 6" xfId="15735" xr:uid="{00000000-0005-0000-0000-0000A2140000}"/>
    <cellStyle name="20% - Énfasis3 3 2 6 2" xfId="18083" xr:uid="{00000000-0005-0000-0000-0000A3140000}"/>
    <cellStyle name="20% - Énfasis3 3 2 6 2 2" xfId="30994" xr:uid="{00000000-0005-0000-0000-0000A4140000}"/>
    <cellStyle name="20% - Énfasis3 3 2 6 3" xfId="21604" xr:uid="{00000000-0005-0000-0000-0000A5140000}"/>
    <cellStyle name="20% - Énfasis3 3 2 6 3 2" xfId="34515" xr:uid="{00000000-0005-0000-0000-0000A6140000}"/>
    <cellStyle name="20% - Énfasis3 3 2 6 4" xfId="25125" xr:uid="{00000000-0005-0000-0000-0000A7140000}"/>
    <cellStyle name="20% - Énfasis3 3 2 6 4 2" xfId="38036" xr:uid="{00000000-0005-0000-0000-0000A8140000}"/>
    <cellStyle name="20% - Énfasis3 3 2 6 5" xfId="28646" xr:uid="{00000000-0005-0000-0000-0000A9140000}"/>
    <cellStyle name="20% - Énfasis3 3 2 7" xfId="19256" xr:uid="{00000000-0005-0000-0000-0000AA140000}"/>
    <cellStyle name="20% - Énfasis3 3 2 7 2" xfId="22777" xr:uid="{00000000-0005-0000-0000-0000AB140000}"/>
    <cellStyle name="20% - Énfasis3 3 2 7 2 2" xfId="35688" xr:uid="{00000000-0005-0000-0000-0000AC140000}"/>
    <cellStyle name="20% - Énfasis3 3 2 7 3" xfId="26298" xr:uid="{00000000-0005-0000-0000-0000AD140000}"/>
    <cellStyle name="20% - Énfasis3 3 2 7 3 2" xfId="39209" xr:uid="{00000000-0005-0000-0000-0000AE140000}"/>
    <cellStyle name="20% - Énfasis3 3 2 7 4" xfId="32167" xr:uid="{00000000-0005-0000-0000-0000AF140000}"/>
    <cellStyle name="20% - Énfasis3 3 2 8" xfId="16908" xr:uid="{00000000-0005-0000-0000-0000B0140000}"/>
    <cellStyle name="20% - Énfasis3 3 2 8 2" xfId="29819" xr:uid="{00000000-0005-0000-0000-0000B1140000}"/>
    <cellStyle name="20% - Énfasis3 3 2 9" xfId="20429" xr:uid="{00000000-0005-0000-0000-0000B2140000}"/>
    <cellStyle name="20% - Énfasis3 3 2 9 2" xfId="33340" xr:uid="{00000000-0005-0000-0000-0000B3140000}"/>
    <cellStyle name="20% - Énfasis3 3 3" xfId="4561" xr:uid="{00000000-0005-0000-0000-0000B4140000}"/>
    <cellStyle name="20% - Énfasis3 3 3 10" xfId="24011" xr:uid="{00000000-0005-0000-0000-0000B5140000}"/>
    <cellStyle name="20% - Énfasis3 3 3 10 2" xfId="36922" xr:uid="{00000000-0005-0000-0000-0000B6140000}"/>
    <cellStyle name="20% - Énfasis3 3 3 11" xfId="27532" xr:uid="{00000000-0005-0000-0000-0000B7140000}"/>
    <cellStyle name="20% - Énfasis3 3 3 12" xfId="14617" xr:uid="{00000000-0005-0000-0000-0000B8140000}"/>
    <cellStyle name="20% - Énfasis3 3 3 2" xfId="14795" xr:uid="{00000000-0005-0000-0000-0000B9140000}"/>
    <cellStyle name="20% - Énfasis3 3 3 2 2" xfId="15295" xr:uid="{00000000-0005-0000-0000-0000BA140000}"/>
    <cellStyle name="20% - Énfasis3 3 3 2 2 2" xfId="16470" xr:uid="{00000000-0005-0000-0000-0000BB140000}"/>
    <cellStyle name="20% - Énfasis3 3 3 2 2 2 2" xfId="18818" xr:uid="{00000000-0005-0000-0000-0000BC140000}"/>
    <cellStyle name="20% - Énfasis3 3 3 2 2 2 2 2" xfId="31729" xr:uid="{00000000-0005-0000-0000-0000BD140000}"/>
    <cellStyle name="20% - Énfasis3 3 3 2 2 2 3" xfId="22339" xr:uid="{00000000-0005-0000-0000-0000BE140000}"/>
    <cellStyle name="20% - Énfasis3 3 3 2 2 2 3 2" xfId="35250" xr:uid="{00000000-0005-0000-0000-0000BF140000}"/>
    <cellStyle name="20% - Énfasis3 3 3 2 2 2 4" xfId="25860" xr:uid="{00000000-0005-0000-0000-0000C0140000}"/>
    <cellStyle name="20% - Énfasis3 3 3 2 2 2 4 2" xfId="38771" xr:uid="{00000000-0005-0000-0000-0000C1140000}"/>
    <cellStyle name="20% - Énfasis3 3 3 2 2 2 5" xfId="29381" xr:uid="{00000000-0005-0000-0000-0000C2140000}"/>
    <cellStyle name="20% - Énfasis3 3 3 2 2 3" xfId="19991" xr:uid="{00000000-0005-0000-0000-0000C3140000}"/>
    <cellStyle name="20% - Énfasis3 3 3 2 2 3 2" xfId="23512" xr:uid="{00000000-0005-0000-0000-0000C4140000}"/>
    <cellStyle name="20% - Énfasis3 3 3 2 2 3 2 2" xfId="36423" xr:uid="{00000000-0005-0000-0000-0000C5140000}"/>
    <cellStyle name="20% - Énfasis3 3 3 2 2 3 3" xfId="27033" xr:uid="{00000000-0005-0000-0000-0000C6140000}"/>
    <cellStyle name="20% - Énfasis3 3 3 2 2 3 3 2" xfId="39944" xr:uid="{00000000-0005-0000-0000-0000C7140000}"/>
    <cellStyle name="20% - Énfasis3 3 3 2 2 3 4" xfId="32902" xr:uid="{00000000-0005-0000-0000-0000C8140000}"/>
    <cellStyle name="20% - Énfasis3 3 3 2 2 4" xfId="17643" xr:uid="{00000000-0005-0000-0000-0000C9140000}"/>
    <cellStyle name="20% - Énfasis3 3 3 2 2 4 2" xfId="30554" xr:uid="{00000000-0005-0000-0000-0000CA140000}"/>
    <cellStyle name="20% - Énfasis3 3 3 2 2 5" xfId="21164" xr:uid="{00000000-0005-0000-0000-0000CB140000}"/>
    <cellStyle name="20% - Énfasis3 3 3 2 2 5 2" xfId="34075" xr:uid="{00000000-0005-0000-0000-0000CC140000}"/>
    <cellStyle name="20% - Énfasis3 3 3 2 2 6" xfId="24685" xr:uid="{00000000-0005-0000-0000-0000CD140000}"/>
    <cellStyle name="20% - Énfasis3 3 3 2 2 6 2" xfId="37596" xr:uid="{00000000-0005-0000-0000-0000CE140000}"/>
    <cellStyle name="20% - Énfasis3 3 3 2 2 7" xfId="28206" xr:uid="{00000000-0005-0000-0000-0000CF140000}"/>
    <cellStyle name="20% - Énfasis3 3 3 2 3" xfId="15971" xr:uid="{00000000-0005-0000-0000-0000D0140000}"/>
    <cellStyle name="20% - Énfasis3 3 3 2 3 2" xfId="18319" xr:uid="{00000000-0005-0000-0000-0000D1140000}"/>
    <cellStyle name="20% - Énfasis3 3 3 2 3 2 2" xfId="31230" xr:uid="{00000000-0005-0000-0000-0000D2140000}"/>
    <cellStyle name="20% - Énfasis3 3 3 2 3 3" xfId="21840" xr:uid="{00000000-0005-0000-0000-0000D3140000}"/>
    <cellStyle name="20% - Énfasis3 3 3 2 3 3 2" xfId="34751" xr:uid="{00000000-0005-0000-0000-0000D4140000}"/>
    <cellStyle name="20% - Énfasis3 3 3 2 3 4" xfId="25361" xr:uid="{00000000-0005-0000-0000-0000D5140000}"/>
    <cellStyle name="20% - Énfasis3 3 3 2 3 4 2" xfId="38272" xr:uid="{00000000-0005-0000-0000-0000D6140000}"/>
    <cellStyle name="20% - Énfasis3 3 3 2 3 5" xfId="28882" xr:uid="{00000000-0005-0000-0000-0000D7140000}"/>
    <cellStyle name="20% - Énfasis3 3 3 2 4" xfId="19492" xr:uid="{00000000-0005-0000-0000-0000D8140000}"/>
    <cellStyle name="20% - Énfasis3 3 3 2 4 2" xfId="23013" xr:uid="{00000000-0005-0000-0000-0000D9140000}"/>
    <cellStyle name="20% - Énfasis3 3 3 2 4 2 2" xfId="35924" xr:uid="{00000000-0005-0000-0000-0000DA140000}"/>
    <cellStyle name="20% - Énfasis3 3 3 2 4 3" xfId="26534" xr:uid="{00000000-0005-0000-0000-0000DB140000}"/>
    <cellStyle name="20% - Énfasis3 3 3 2 4 3 2" xfId="39445" xr:uid="{00000000-0005-0000-0000-0000DC140000}"/>
    <cellStyle name="20% - Énfasis3 3 3 2 4 4" xfId="32403" xr:uid="{00000000-0005-0000-0000-0000DD140000}"/>
    <cellStyle name="20% - Énfasis3 3 3 2 5" xfId="17144" xr:uid="{00000000-0005-0000-0000-0000DE140000}"/>
    <cellStyle name="20% - Énfasis3 3 3 2 5 2" xfId="30055" xr:uid="{00000000-0005-0000-0000-0000DF140000}"/>
    <cellStyle name="20% - Énfasis3 3 3 2 6" xfId="20665" xr:uid="{00000000-0005-0000-0000-0000E0140000}"/>
    <cellStyle name="20% - Énfasis3 3 3 2 6 2" xfId="33576" xr:uid="{00000000-0005-0000-0000-0000E1140000}"/>
    <cellStyle name="20% - Énfasis3 3 3 2 7" xfId="24186" xr:uid="{00000000-0005-0000-0000-0000E2140000}"/>
    <cellStyle name="20% - Énfasis3 3 3 2 7 2" xfId="37097" xr:uid="{00000000-0005-0000-0000-0000E3140000}"/>
    <cellStyle name="20% - Énfasis3 3 3 2 8" xfId="27707" xr:uid="{00000000-0005-0000-0000-0000E4140000}"/>
    <cellStyle name="20% - Énfasis3 3 3 3" xfId="14958" xr:uid="{00000000-0005-0000-0000-0000E5140000}"/>
    <cellStyle name="20% - Énfasis3 3 3 3 2" xfId="15457" xr:uid="{00000000-0005-0000-0000-0000E6140000}"/>
    <cellStyle name="20% - Énfasis3 3 3 3 2 2" xfId="16632" xr:uid="{00000000-0005-0000-0000-0000E7140000}"/>
    <cellStyle name="20% - Énfasis3 3 3 3 2 2 2" xfId="18980" xr:uid="{00000000-0005-0000-0000-0000E8140000}"/>
    <cellStyle name="20% - Énfasis3 3 3 3 2 2 2 2" xfId="31891" xr:uid="{00000000-0005-0000-0000-0000E9140000}"/>
    <cellStyle name="20% - Énfasis3 3 3 3 2 2 3" xfId="22501" xr:uid="{00000000-0005-0000-0000-0000EA140000}"/>
    <cellStyle name="20% - Énfasis3 3 3 3 2 2 3 2" xfId="35412" xr:uid="{00000000-0005-0000-0000-0000EB140000}"/>
    <cellStyle name="20% - Énfasis3 3 3 3 2 2 4" xfId="26022" xr:uid="{00000000-0005-0000-0000-0000EC140000}"/>
    <cellStyle name="20% - Énfasis3 3 3 3 2 2 4 2" xfId="38933" xr:uid="{00000000-0005-0000-0000-0000ED140000}"/>
    <cellStyle name="20% - Énfasis3 3 3 3 2 2 5" xfId="29543" xr:uid="{00000000-0005-0000-0000-0000EE140000}"/>
    <cellStyle name="20% - Énfasis3 3 3 3 2 3" xfId="20153" xr:uid="{00000000-0005-0000-0000-0000EF140000}"/>
    <cellStyle name="20% - Énfasis3 3 3 3 2 3 2" xfId="23674" xr:uid="{00000000-0005-0000-0000-0000F0140000}"/>
    <cellStyle name="20% - Énfasis3 3 3 3 2 3 2 2" xfId="36585" xr:uid="{00000000-0005-0000-0000-0000F1140000}"/>
    <cellStyle name="20% - Énfasis3 3 3 3 2 3 3" xfId="27195" xr:uid="{00000000-0005-0000-0000-0000F2140000}"/>
    <cellStyle name="20% - Énfasis3 3 3 3 2 3 3 2" xfId="40106" xr:uid="{00000000-0005-0000-0000-0000F3140000}"/>
    <cellStyle name="20% - Énfasis3 3 3 3 2 3 4" xfId="33064" xr:uid="{00000000-0005-0000-0000-0000F4140000}"/>
    <cellStyle name="20% - Énfasis3 3 3 3 2 4" xfId="17805" xr:uid="{00000000-0005-0000-0000-0000F5140000}"/>
    <cellStyle name="20% - Énfasis3 3 3 3 2 4 2" xfId="30716" xr:uid="{00000000-0005-0000-0000-0000F6140000}"/>
    <cellStyle name="20% - Énfasis3 3 3 3 2 5" xfId="21326" xr:uid="{00000000-0005-0000-0000-0000F7140000}"/>
    <cellStyle name="20% - Énfasis3 3 3 3 2 5 2" xfId="34237" xr:uid="{00000000-0005-0000-0000-0000F8140000}"/>
    <cellStyle name="20% - Énfasis3 3 3 3 2 6" xfId="24847" xr:uid="{00000000-0005-0000-0000-0000F9140000}"/>
    <cellStyle name="20% - Énfasis3 3 3 3 2 6 2" xfId="37758" xr:uid="{00000000-0005-0000-0000-0000FA140000}"/>
    <cellStyle name="20% - Énfasis3 3 3 3 2 7" xfId="28368" xr:uid="{00000000-0005-0000-0000-0000FB140000}"/>
    <cellStyle name="20% - Énfasis3 3 3 3 3" xfId="16133" xr:uid="{00000000-0005-0000-0000-0000FC140000}"/>
    <cellStyle name="20% - Énfasis3 3 3 3 3 2" xfId="18481" xr:uid="{00000000-0005-0000-0000-0000FD140000}"/>
    <cellStyle name="20% - Énfasis3 3 3 3 3 2 2" xfId="31392" xr:uid="{00000000-0005-0000-0000-0000FE140000}"/>
    <cellStyle name="20% - Énfasis3 3 3 3 3 3" xfId="22002" xr:uid="{00000000-0005-0000-0000-0000FF140000}"/>
    <cellStyle name="20% - Énfasis3 3 3 3 3 3 2" xfId="34913" xr:uid="{00000000-0005-0000-0000-000000150000}"/>
    <cellStyle name="20% - Énfasis3 3 3 3 3 4" xfId="25523" xr:uid="{00000000-0005-0000-0000-000001150000}"/>
    <cellStyle name="20% - Énfasis3 3 3 3 3 4 2" xfId="38434" xr:uid="{00000000-0005-0000-0000-000002150000}"/>
    <cellStyle name="20% - Énfasis3 3 3 3 3 5" xfId="29044" xr:uid="{00000000-0005-0000-0000-000003150000}"/>
    <cellStyle name="20% - Énfasis3 3 3 3 4" xfId="19654" xr:uid="{00000000-0005-0000-0000-000004150000}"/>
    <cellStyle name="20% - Énfasis3 3 3 3 4 2" xfId="23175" xr:uid="{00000000-0005-0000-0000-000005150000}"/>
    <cellStyle name="20% - Énfasis3 3 3 3 4 2 2" xfId="36086" xr:uid="{00000000-0005-0000-0000-000006150000}"/>
    <cellStyle name="20% - Énfasis3 3 3 3 4 3" xfId="26696" xr:uid="{00000000-0005-0000-0000-000007150000}"/>
    <cellStyle name="20% - Énfasis3 3 3 3 4 3 2" xfId="39607" xr:uid="{00000000-0005-0000-0000-000008150000}"/>
    <cellStyle name="20% - Énfasis3 3 3 3 4 4" xfId="32565" xr:uid="{00000000-0005-0000-0000-000009150000}"/>
    <cellStyle name="20% - Énfasis3 3 3 3 5" xfId="17306" xr:uid="{00000000-0005-0000-0000-00000A150000}"/>
    <cellStyle name="20% - Énfasis3 3 3 3 5 2" xfId="30217" xr:uid="{00000000-0005-0000-0000-00000B150000}"/>
    <cellStyle name="20% - Énfasis3 3 3 3 6" xfId="20827" xr:uid="{00000000-0005-0000-0000-00000C150000}"/>
    <cellStyle name="20% - Énfasis3 3 3 3 6 2" xfId="33738" xr:uid="{00000000-0005-0000-0000-00000D150000}"/>
    <cellStyle name="20% - Énfasis3 3 3 3 7" xfId="24348" xr:uid="{00000000-0005-0000-0000-00000E150000}"/>
    <cellStyle name="20% - Énfasis3 3 3 3 7 2" xfId="37259" xr:uid="{00000000-0005-0000-0000-00000F150000}"/>
    <cellStyle name="20% - Énfasis3 3 3 3 8" xfId="27869" xr:uid="{00000000-0005-0000-0000-000010150000}"/>
    <cellStyle name="20% - Énfasis3 3 3 4" xfId="15619" xr:uid="{00000000-0005-0000-0000-000011150000}"/>
    <cellStyle name="20% - Énfasis3 3 3 4 2" xfId="16794" xr:uid="{00000000-0005-0000-0000-000012150000}"/>
    <cellStyle name="20% - Énfasis3 3 3 4 2 2" xfId="19142" xr:uid="{00000000-0005-0000-0000-000013150000}"/>
    <cellStyle name="20% - Énfasis3 3 3 4 2 2 2" xfId="32053" xr:uid="{00000000-0005-0000-0000-000014150000}"/>
    <cellStyle name="20% - Énfasis3 3 3 4 2 3" xfId="22663" xr:uid="{00000000-0005-0000-0000-000015150000}"/>
    <cellStyle name="20% - Énfasis3 3 3 4 2 3 2" xfId="35574" xr:uid="{00000000-0005-0000-0000-000016150000}"/>
    <cellStyle name="20% - Énfasis3 3 3 4 2 4" xfId="26184" xr:uid="{00000000-0005-0000-0000-000017150000}"/>
    <cellStyle name="20% - Énfasis3 3 3 4 2 4 2" xfId="39095" xr:uid="{00000000-0005-0000-0000-000018150000}"/>
    <cellStyle name="20% - Énfasis3 3 3 4 2 5" xfId="29705" xr:uid="{00000000-0005-0000-0000-000019150000}"/>
    <cellStyle name="20% - Énfasis3 3 3 4 3" xfId="20315" xr:uid="{00000000-0005-0000-0000-00001A150000}"/>
    <cellStyle name="20% - Énfasis3 3 3 4 3 2" xfId="23836" xr:uid="{00000000-0005-0000-0000-00001B150000}"/>
    <cellStyle name="20% - Énfasis3 3 3 4 3 2 2" xfId="36747" xr:uid="{00000000-0005-0000-0000-00001C150000}"/>
    <cellStyle name="20% - Énfasis3 3 3 4 3 3" xfId="27357" xr:uid="{00000000-0005-0000-0000-00001D150000}"/>
    <cellStyle name="20% - Énfasis3 3 3 4 3 3 2" xfId="40268" xr:uid="{00000000-0005-0000-0000-00001E150000}"/>
    <cellStyle name="20% - Énfasis3 3 3 4 3 4" xfId="33226" xr:uid="{00000000-0005-0000-0000-00001F150000}"/>
    <cellStyle name="20% - Énfasis3 3 3 4 4" xfId="17967" xr:uid="{00000000-0005-0000-0000-000020150000}"/>
    <cellStyle name="20% - Énfasis3 3 3 4 4 2" xfId="30878" xr:uid="{00000000-0005-0000-0000-000021150000}"/>
    <cellStyle name="20% - Énfasis3 3 3 4 5" xfId="21488" xr:uid="{00000000-0005-0000-0000-000022150000}"/>
    <cellStyle name="20% - Énfasis3 3 3 4 5 2" xfId="34399" xr:uid="{00000000-0005-0000-0000-000023150000}"/>
    <cellStyle name="20% - Énfasis3 3 3 4 6" xfId="25009" xr:uid="{00000000-0005-0000-0000-000024150000}"/>
    <cellStyle name="20% - Énfasis3 3 3 4 6 2" xfId="37920" xr:uid="{00000000-0005-0000-0000-000025150000}"/>
    <cellStyle name="20% - Énfasis3 3 3 4 7" xfId="28530" xr:uid="{00000000-0005-0000-0000-000026150000}"/>
    <cellStyle name="20% - Énfasis3 3 3 5" xfId="15120" xr:uid="{00000000-0005-0000-0000-000027150000}"/>
    <cellStyle name="20% - Énfasis3 3 3 5 2" xfId="16295" xr:uid="{00000000-0005-0000-0000-000028150000}"/>
    <cellStyle name="20% - Énfasis3 3 3 5 2 2" xfId="18643" xr:uid="{00000000-0005-0000-0000-000029150000}"/>
    <cellStyle name="20% - Énfasis3 3 3 5 2 2 2" xfId="31554" xr:uid="{00000000-0005-0000-0000-00002A150000}"/>
    <cellStyle name="20% - Énfasis3 3 3 5 2 3" xfId="22164" xr:uid="{00000000-0005-0000-0000-00002B150000}"/>
    <cellStyle name="20% - Énfasis3 3 3 5 2 3 2" xfId="35075" xr:uid="{00000000-0005-0000-0000-00002C150000}"/>
    <cellStyle name="20% - Énfasis3 3 3 5 2 4" xfId="25685" xr:uid="{00000000-0005-0000-0000-00002D150000}"/>
    <cellStyle name="20% - Énfasis3 3 3 5 2 4 2" xfId="38596" xr:uid="{00000000-0005-0000-0000-00002E150000}"/>
    <cellStyle name="20% - Énfasis3 3 3 5 2 5" xfId="29206" xr:uid="{00000000-0005-0000-0000-00002F150000}"/>
    <cellStyle name="20% - Énfasis3 3 3 5 3" xfId="19816" xr:uid="{00000000-0005-0000-0000-000030150000}"/>
    <cellStyle name="20% - Énfasis3 3 3 5 3 2" xfId="23337" xr:uid="{00000000-0005-0000-0000-000031150000}"/>
    <cellStyle name="20% - Énfasis3 3 3 5 3 2 2" xfId="36248" xr:uid="{00000000-0005-0000-0000-000032150000}"/>
    <cellStyle name="20% - Énfasis3 3 3 5 3 3" xfId="26858" xr:uid="{00000000-0005-0000-0000-000033150000}"/>
    <cellStyle name="20% - Énfasis3 3 3 5 3 3 2" xfId="39769" xr:uid="{00000000-0005-0000-0000-000034150000}"/>
    <cellStyle name="20% - Énfasis3 3 3 5 3 4" xfId="32727" xr:uid="{00000000-0005-0000-0000-000035150000}"/>
    <cellStyle name="20% - Énfasis3 3 3 5 4" xfId="17468" xr:uid="{00000000-0005-0000-0000-000036150000}"/>
    <cellStyle name="20% - Énfasis3 3 3 5 4 2" xfId="30379" xr:uid="{00000000-0005-0000-0000-000037150000}"/>
    <cellStyle name="20% - Énfasis3 3 3 5 5" xfId="20989" xr:uid="{00000000-0005-0000-0000-000038150000}"/>
    <cellStyle name="20% - Énfasis3 3 3 5 5 2" xfId="33900" xr:uid="{00000000-0005-0000-0000-000039150000}"/>
    <cellStyle name="20% - Énfasis3 3 3 5 6" xfId="24510" xr:uid="{00000000-0005-0000-0000-00003A150000}"/>
    <cellStyle name="20% - Énfasis3 3 3 5 6 2" xfId="37421" xr:uid="{00000000-0005-0000-0000-00003B150000}"/>
    <cellStyle name="20% - Énfasis3 3 3 5 7" xfId="28031" xr:uid="{00000000-0005-0000-0000-00003C150000}"/>
    <cellStyle name="20% - Énfasis3 3 3 6" xfId="15796" xr:uid="{00000000-0005-0000-0000-00003D150000}"/>
    <cellStyle name="20% - Énfasis3 3 3 6 2" xfId="18144" xr:uid="{00000000-0005-0000-0000-00003E150000}"/>
    <cellStyle name="20% - Énfasis3 3 3 6 2 2" xfId="31055" xr:uid="{00000000-0005-0000-0000-00003F150000}"/>
    <cellStyle name="20% - Énfasis3 3 3 6 3" xfId="21665" xr:uid="{00000000-0005-0000-0000-000040150000}"/>
    <cellStyle name="20% - Énfasis3 3 3 6 3 2" xfId="34576" xr:uid="{00000000-0005-0000-0000-000041150000}"/>
    <cellStyle name="20% - Énfasis3 3 3 6 4" xfId="25186" xr:uid="{00000000-0005-0000-0000-000042150000}"/>
    <cellStyle name="20% - Énfasis3 3 3 6 4 2" xfId="38097" xr:uid="{00000000-0005-0000-0000-000043150000}"/>
    <cellStyle name="20% - Énfasis3 3 3 6 5" xfId="28707" xr:uid="{00000000-0005-0000-0000-000044150000}"/>
    <cellStyle name="20% - Énfasis3 3 3 7" xfId="19317" xr:uid="{00000000-0005-0000-0000-000045150000}"/>
    <cellStyle name="20% - Énfasis3 3 3 7 2" xfId="22838" xr:uid="{00000000-0005-0000-0000-000046150000}"/>
    <cellStyle name="20% - Énfasis3 3 3 7 2 2" xfId="35749" xr:uid="{00000000-0005-0000-0000-000047150000}"/>
    <cellStyle name="20% - Énfasis3 3 3 7 3" xfId="26359" xr:uid="{00000000-0005-0000-0000-000048150000}"/>
    <cellStyle name="20% - Énfasis3 3 3 7 3 2" xfId="39270" xr:uid="{00000000-0005-0000-0000-000049150000}"/>
    <cellStyle name="20% - Énfasis3 3 3 7 4" xfId="32228" xr:uid="{00000000-0005-0000-0000-00004A150000}"/>
    <cellStyle name="20% - Énfasis3 3 3 8" xfId="16969" xr:uid="{00000000-0005-0000-0000-00004B150000}"/>
    <cellStyle name="20% - Énfasis3 3 3 8 2" xfId="29880" xr:uid="{00000000-0005-0000-0000-00004C150000}"/>
    <cellStyle name="20% - Énfasis3 3 3 9" xfId="20490" xr:uid="{00000000-0005-0000-0000-00004D150000}"/>
    <cellStyle name="20% - Énfasis3 3 3 9 2" xfId="33401" xr:uid="{00000000-0005-0000-0000-00004E150000}"/>
    <cellStyle name="20% - Énfasis3 3 4" xfId="14449" xr:uid="{00000000-0005-0000-0000-00004F150000}"/>
    <cellStyle name="20% - Énfasis3 3 4 2" xfId="15178" xr:uid="{00000000-0005-0000-0000-000050150000}"/>
    <cellStyle name="20% - Énfasis3 3 4 2 2" xfId="16353" xr:uid="{00000000-0005-0000-0000-000051150000}"/>
    <cellStyle name="20% - Énfasis3 3 4 2 2 2" xfId="18701" xr:uid="{00000000-0005-0000-0000-000052150000}"/>
    <cellStyle name="20% - Énfasis3 3 4 2 2 2 2" xfId="31612" xr:uid="{00000000-0005-0000-0000-000053150000}"/>
    <cellStyle name="20% - Énfasis3 3 4 2 2 3" xfId="22222" xr:uid="{00000000-0005-0000-0000-000054150000}"/>
    <cellStyle name="20% - Énfasis3 3 4 2 2 3 2" xfId="35133" xr:uid="{00000000-0005-0000-0000-000055150000}"/>
    <cellStyle name="20% - Énfasis3 3 4 2 2 4" xfId="25743" xr:uid="{00000000-0005-0000-0000-000056150000}"/>
    <cellStyle name="20% - Énfasis3 3 4 2 2 4 2" xfId="38654" xr:uid="{00000000-0005-0000-0000-000057150000}"/>
    <cellStyle name="20% - Énfasis3 3 4 2 2 5" xfId="29264" xr:uid="{00000000-0005-0000-0000-000058150000}"/>
    <cellStyle name="20% - Énfasis3 3 4 2 3" xfId="19874" xr:uid="{00000000-0005-0000-0000-000059150000}"/>
    <cellStyle name="20% - Énfasis3 3 4 2 3 2" xfId="23395" xr:uid="{00000000-0005-0000-0000-00005A150000}"/>
    <cellStyle name="20% - Énfasis3 3 4 2 3 2 2" xfId="36306" xr:uid="{00000000-0005-0000-0000-00005B150000}"/>
    <cellStyle name="20% - Énfasis3 3 4 2 3 3" xfId="26916" xr:uid="{00000000-0005-0000-0000-00005C150000}"/>
    <cellStyle name="20% - Énfasis3 3 4 2 3 3 2" xfId="39827" xr:uid="{00000000-0005-0000-0000-00005D150000}"/>
    <cellStyle name="20% - Énfasis3 3 4 2 3 4" xfId="32785" xr:uid="{00000000-0005-0000-0000-00005E150000}"/>
    <cellStyle name="20% - Énfasis3 3 4 2 4" xfId="17526" xr:uid="{00000000-0005-0000-0000-00005F150000}"/>
    <cellStyle name="20% - Énfasis3 3 4 2 4 2" xfId="30437" xr:uid="{00000000-0005-0000-0000-000060150000}"/>
    <cellStyle name="20% - Énfasis3 3 4 2 5" xfId="21047" xr:uid="{00000000-0005-0000-0000-000061150000}"/>
    <cellStyle name="20% - Énfasis3 3 4 2 5 2" xfId="33958" xr:uid="{00000000-0005-0000-0000-000062150000}"/>
    <cellStyle name="20% - Énfasis3 3 4 2 6" xfId="24568" xr:uid="{00000000-0005-0000-0000-000063150000}"/>
    <cellStyle name="20% - Énfasis3 3 4 2 6 2" xfId="37479" xr:uid="{00000000-0005-0000-0000-000064150000}"/>
    <cellStyle name="20% - Énfasis3 3 4 2 7" xfId="28089" xr:uid="{00000000-0005-0000-0000-000065150000}"/>
    <cellStyle name="20% - Énfasis3 3 4 3" xfId="15854" xr:uid="{00000000-0005-0000-0000-000066150000}"/>
    <cellStyle name="20% - Énfasis3 3 4 3 2" xfId="18202" xr:uid="{00000000-0005-0000-0000-000067150000}"/>
    <cellStyle name="20% - Énfasis3 3 4 3 2 2" xfId="31113" xr:uid="{00000000-0005-0000-0000-000068150000}"/>
    <cellStyle name="20% - Énfasis3 3 4 3 3" xfId="21723" xr:uid="{00000000-0005-0000-0000-000069150000}"/>
    <cellStyle name="20% - Énfasis3 3 4 3 3 2" xfId="34634" xr:uid="{00000000-0005-0000-0000-00006A150000}"/>
    <cellStyle name="20% - Énfasis3 3 4 3 4" xfId="25244" xr:uid="{00000000-0005-0000-0000-00006B150000}"/>
    <cellStyle name="20% - Énfasis3 3 4 3 4 2" xfId="38155" xr:uid="{00000000-0005-0000-0000-00006C150000}"/>
    <cellStyle name="20% - Énfasis3 3 4 3 5" xfId="28765" xr:uid="{00000000-0005-0000-0000-00006D150000}"/>
    <cellStyle name="20% - Énfasis3 3 4 4" xfId="19375" xr:uid="{00000000-0005-0000-0000-00006E150000}"/>
    <cellStyle name="20% - Énfasis3 3 4 4 2" xfId="22896" xr:uid="{00000000-0005-0000-0000-00006F150000}"/>
    <cellStyle name="20% - Énfasis3 3 4 4 2 2" xfId="35807" xr:uid="{00000000-0005-0000-0000-000070150000}"/>
    <cellStyle name="20% - Énfasis3 3 4 4 3" xfId="26417" xr:uid="{00000000-0005-0000-0000-000071150000}"/>
    <cellStyle name="20% - Énfasis3 3 4 4 3 2" xfId="39328" xr:uid="{00000000-0005-0000-0000-000072150000}"/>
    <cellStyle name="20% - Énfasis3 3 4 4 4" xfId="32286" xr:uid="{00000000-0005-0000-0000-000073150000}"/>
    <cellStyle name="20% - Énfasis3 3 4 5" xfId="17027" xr:uid="{00000000-0005-0000-0000-000074150000}"/>
    <cellStyle name="20% - Énfasis3 3 4 5 2" xfId="29938" xr:uid="{00000000-0005-0000-0000-000075150000}"/>
    <cellStyle name="20% - Énfasis3 3 4 6" xfId="20548" xr:uid="{00000000-0005-0000-0000-000076150000}"/>
    <cellStyle name="20% - Énfasis3 3 4 6 2" xfId="33459" xr:uid="{00000000-0005-0000-0000-000077150000}"/>
    <cellStyle name="20% - Énfasis3 3 4 7" xfId="24069" xr:uid="{00000000-0005-0000-0000-000078150000}"/>
    <cellStyle name="20% - Énfasis3 3 4 7 2" xfId="36980" xr:uid="{00000000-0005-0000-0000-000079150000}"/>
    <cellStyle name="20% - Énfasis3 3 4 8" xfId="27590" xr:uid="{00000000-0005-0000-0000-00007A150000}"/>
    <cellStyle name="20% - Énfasis3 3 4 9" xfId="14678" xr:uid="{00000000-0005-0000-0000-00007B150000}"/>
    <cellStyle name="20% - Énfasis3 3 5" xfId="14841" xr:uid="{00000000-0005-0000-0000-00007C150000}"/>
    <cellStyle name="20% - Énfasis3 3 5 2" xfId="15340" xr:uid="{00000000-0005-0000-0000-00007D150000}"/>
    <cellStyle name="20% - Énfasis3 3 5 2 2" xfId="16515" xr:uid="{00000000-0005-0000-0000-00007E150000}"/>
    <cellStyle name="20% - Énfasis3 3 5 2 2 2" xfId="18863" xr:uid="{00000000-0005-0000-0000-00007F150000}"/>
    <cellStyle name="20% - Énfasis3 3 5 2 2 2 2" xfId="31774" xr:uid="{00000000-0005-0000-0000-000080150000}"/>
    <cellStyle name="20% - Énfasis3 3 5 2 2 3" xfId="22384" xr:uid="{00000000-0005-0000-0000-000081150000}"/>
    <cellStyle name="20% - Énfasis3 3 5 2 2 3 2" xfId="35295" xr:uid="{00000000-0005-0000-0000-000082150000}"/>
    <cellStyle name="20% - Énfasis3 3 5 2 2 4" xfId="25905" xr:uid="{00000000-0005-0000-0000-000083150000}"/>
    <cellStyle name="20% - Énfasis3 3 5 2 2 4 2" xfId="38816" xr:uid="{00000000-0005-0000-0000-000084150000}"/>
    <cellStyle name="20% - Énfasis3 3 5 2 2 5" xfId="29426" xr:uid="{00000000-0005-0000-0000-000085150000}"/>
    <cellStyle name="20% - Énfasis3 3 5 2 3" xfId="20036" xr:uid="{00000000-0005-0000-0000-000086150000}"/>
    <cellStyle name="20% - Énfasis3 3 5 2 3 2" xfId="23557" xr:uid="{00000000-0005-0000-0000-000087150000}"/>
    <cellStyle name="20% - Énfasis3 3 5 2 3 2 2" xfId="36468" xr:uid="{00000000-0005-0000-0000-000088150000}"/>
    <cellStyle name="20% - Énfasis3 3 5 2 3 3" xfId="27078" xr:uid="{00000000-0005-0000-0000-000089150000}"/>
    <cellStyle name="20% - Énfasis3 3 5 2 3 3 2" xfId="39989" xr:uid="{00000000-0005-0000-0000-00008A150000}"/>
    <cellStyle name="20% - Énfasis3 3 5 2 3 4" xfId="32947" xr:uid="{00000000-0005-0000-0000-00008B150000}"/>
    <cellStyle name="20% - Énfasis3 3 5 2 4" xfId="17688" xr:uid="{00000000-0005-0000-0000-00008C150000}"/>
    <cellStyle name="20% - Énfasis3 3 5 2 4 2" xfId="30599" xr:uid="{00000000-0005-0000-0000-00008D150000}"/>
    <cellStyle name="20% - Énfasis3 3 5 2 5" xfId="21209" xr:uid="{00000000-0005-0000-0000-00008E150000}"/>
    <cellStyle name="20% - Énfasis3 3 5 2 5 2" xfId="34120" xr:uid="{00000000-0005-0000-0000-00008F150000}"/>
    <cellStyle name="20% - Énfasis3 3 5 2 6" xfId="24730" xr:uid="{00000000-0005-0000-0000-000090150000}"/>
    <cellStyle name="20% - Énfasis3 3 5 2 6 2" xfId="37641" xr:uid="{00000000-0005-0000-0000-000091150000}"/>
    <cellStyle name="20% - Énfasis3 3 5 2 7" xfId="28251" xr:uid="{00000000-0005-0000-0000-000092150000}"/>
    <cellStyle name="20% - Énfasis3 3 5 3" xfId="16016" xr:uid="{00000000-0005-0000-0000-000093150000}"/>
    <cellStyle name="20% - Énfasis3 3 5 3 2" xfId="18364" xr:uid="{00000000-0005-0000-0000-000094150000}"/>
    <cellStyle name="20% - Énfasis3 3 5 3 2 2" xfId="31275" xr:uid="{00000000-0005-0000-0000-000095150000}"/>
    <cellStyle name="20% - Énfasis3 3 5 3 3" xfId="21885" xr:uid="{00000000-0005-0000-0000-000096150000}"/>
    <cellStyle name="20% - Énfasis3 3 5 3 3 2" xfId="34796" xr:uid="{00000000-0005-0000-0000-000097150000}"/>
    <cellStyle name="20% - Énfasis3 3 5 3 4" xfId="25406" xr:uid="{00000000-0005-0000-0000-000098150000}"/>
    <cellStyle name="20% - Énfasis3 3 5 3 4 2" xfId="38317" xr:uid="{00000000-0005-0000-0000-000099150000}"/>
    <cellStyle name="20% - Énfasis3 3 5 3 5" xfId="28927" xr:uid="{00000000-0005-0000-0000-00009A150000}"/>
    <cellStyle name="20% - Énfasis3 3 5 4" xfId="19537" xr:uid="{00000000-0005-0000-0000-00009B150000}"/>
    <cellStyle name="20% - Énfasis3 3 5 4 2" xfId="23058" xr:uid="{00000000-0005-0000-0000-00009C150000}"/>
    <cellStyle name="20% - Énfasis3 3 5 4 2 2" xfId="35969" xr:uid="{00000000-0005-0000-0000-00009D150000}"/>
    <cellStyle name="20% - Énfasis3 3 5 4 3" xfId="26579" xr:uid="{00000000-0005-0000-0000-00009E150000}"/>
    <cellStyle name="20% - Énfasis3 3 5 4 3 2" xfId="39490" xr:uid="{00000000-0005-0000-0000-00009F150000}"/>
    <cellStyle name="20% - Énfasis3 3 5 4 4" xfId="32448" xr:uid="{00000000-0005-0000-0000-0000A0150000}"/>
    <cellStyle name="20% - Énfasis3 3 5 5" xfId="17189" xr:uid="{00000000-0005-0000-0000-0000A1150000}"/>
    <cellStyle name="20% - Énfasis3 3 5 5 2" xfId="30100" xr:uid="{00000000-0005-0000-0000-0000A2150000}"/>
    <cellStyle name="20% - Énfasis3 3 5 6" xfId="20710" xr:uid="{00000000-0005-0000-0000-0000A3150000}"/>
    <cellStyle name="20% - Énfasis3 3 5 6 2" xfId="33621" xr:uid="{00000000-0005-0000-0000-0000A4150000}"/>
    <cellStyle name="20% - Énfasis3 3 5 7" xfId="24231" xr:uid="{00000000-0005-0000-0000-0000A5150000}"/>
    <cellStyle name="20% - Énfasis3 3 5 7 2" xfId="37142" xr:uid="{00000000-0005-0000-0000-0000A6150000}"/>
    <cellStyle name="20% - Énfasis3 3 5 8" xfId="27752" xr:uid="{00000000-0005-0000-0000-0000A7150000}"/>
    <cellStyle name="20% - Énfasis3 3 6" xfId="15502" xr:uid="{00000000-0005-0000-0000-0000A8150000}"/>
    <cellStyle name="20% - Énfasis3 3 6 2" xfId="16677" xr:uid="{00000000-0005-0000-0000-0000A9150000}"/>
    <cellStyle name="20% - Énfasis3 3 6 2 2" xfId="19025" xr:uid="{00000000-0005-0000-0000-0000AA150000}"/>
    <cellStyle name="20% - Énfasis3 3 6 2 2 2" xfId="31936" xr:uid="{00000000-0005-0000-0000-0000AB150000}"/>
    <cellStyle name="20% - Énfasis3 3 6 2 3" xfId="22546" xr:uid="{00000000-0005-0000-0000-0000AC150000}"/>
    <cellStyle name="20% - Énfasis3 3 6 2 3 2" xfId="35457" xr:uid="{00000000-0005-0000-0000-0000AD150000}"/>
    <cellStyle name="20% - Énfasis3 3 6 2 4" xfId="26067" xr:uid="{00000000-0005-0000-0000-0000AE150000}"/>
    <cellStyle name="20% - Énfasis3 3 6 2 4 2" xfId="38978" xr:uid="{00000000-0005-0000-0000-0000AF150000}"/>
    <cellStyle name="20% - Énfasis3 3 6 2 5" xfId="29588" xr:uid="{00000000-0005-0000-0000-0000B0150000}"/>
    <cellStyle name="20% - Énfasis3 3 6 3" xfId="20198" xr:uid="{00000000-0005-0000-0000-0000B1150000}"/>
    <cellStyle name="20% - Énfasis3 3 6 3 2" xfId="23719" xr:uid="{00000000-0005-0000-0000-0000B2150000}"/>
    <cellStyle name="20% - Énfasis3 3 6 3 2 2" xfId="36630" xr:uid="{00000000-0005-0000-0000-0000B3150000}"/>
    <cellStyle name="20% - Énfasis3 3 6 3 3" xfId="27240" xr:uid="{00000000-0005-0000-0000-0000B4150000}"/>
    <cellStyle name="20% - Énfasis3 3 6 3 3 2" xfId="40151" xr:uid="{00000000-0005-0000-0000-0000B5150000}"/>
    <cellStyle name="20% - Énfasis3 3 6 3 4" xfId="33109" xr:uid="{00000000-0005-0000-0000-0000B6150000}"/>
    <cellStyle name="20% - Énfasis3 3 6 4" xfId="17850" xr:uid="{00000000-0005-0000-0000-0000B7150000}"/>
    <cellStyle name="20% - Énfasis3 3 6 4 2" xfId="30761" xr:uid="{00000000-0005-0000-0000-0000B8150000}"/>
    <cellStyle name="20% - Énfasis3 3 6 5" xfId="21371" xr:uid="{00000000-0005-0000-0000-0000B9150000}"/>
    <cellStyle name="20% - Énfasis3 3 6 5 2" xfId="34282" xr:uid="{00000000-0005-0000-0000-0000BA150000}"/>
    <cellStyle name="20% - Énfasis3 3 6 6" xfId="24892" xr:uid="{00000000-0005-0000-0000-0000BB150000}"/>
    <cellStyle name="20% - Énfasis3 3 6 6 2" xfId="37803" xr:uid="{00000000-0005-0000-0000-0000BC150000}"/>
    <cellStyle name="20% - Énfasis3 3 6 7" xfId="28413" xr:uid="{00000000-0005-0000-0000-0000BD150000}"/>
    <cellStyle name="20% - Énfasis3 3 7" xfId="15003" xr:uid="{00000000-0005-0000-0000-0000BE150000}"/>
    <cellStyle name="20% - Énfasis3 3 7 2" xfId="16178" xr:uid="{00000000-0005-0000-0000-0000BF150000}"/>
    <cellStyle name="20% - Énfasis3 3 7 2 2" xfId="18526" xr:uid="{00000000-0005-0000-0000-0000C0150000}"/>
    <cellStyle name="20% - Énfasis3 3 7 2 2 2" xfId="31437" xr:uid="{00000000-0005-0000-0000-0000C1150000}"/>
    <cellStyle name="20% - Énfasis3 3 7 2 3" xfId="22047" xr:uid="{00000000-0005-0000-0000-0000C2150000}"/>
    <cellStyle name="20% - Énfasis3 3 7 2 3 2" xfId="34958" xr:uid="{00000000-0005-0000-0000-0000C3150000}"/>
    <cellStyle name="20% - Énfasis3 3 7 2 4" xfId="25568" xr:uid="{00000000-0005-0000-0000-0000C4150000}"/>
    <cellStyle name="20% - Énfasis3 3 7 2 4 2" xfId="38479" xr:uid="{00000000-0005-0000-0000-0000C5150000}"/>
    <cellStyle name="20% - Énfasis3 3 7 2 5" xfId="29089" xr:uid="{00000000-0005-0000-0000-0000C6150000}"/>
    <cellStyle name="20% - Énfasis3 3 7 3" xfId="19699" xr:uid="{00000000-0005-0000-0000-0000C7150000}"/>
    <cellStyle name="20% - Énfasis3 3 7 3 2" xfId="23220" xr:uid="{00000000-0005-0000-0000-0000C8150000}"/>
    <cellStyle name="20% - Énfasis3 3 7 3 2 2" xfId="36131" xr:uid="{00000000-0005-0000-0000-0000C9150000}"/>
    <cellStyle name="20% - Énfasis3 3 7 3 3" xfId="26741" xr:uid="{00000000-0005-0000-0000-0000CA150000}"/>
    <cellStyle name="20% - Énfasis3 3 7 3 3 2" xfId="39652" xr:uid="{00000000-0005-0000-0000-0000CB150000}"/>
    <cellStyle name="20% - Énfasis3 3 7 3 4" xfId="32610" xr:uid="{00000000-0005-0000-0000-0000CC150000}"/>
    <cellStyle name="20% - Énfasis3 3 7 4" xfId="17351" xr:uid="{00000000-0005-0000-0000-0000CD150000}"/>
    <cellStyle name="20% - Énfasis3 3 7 4 2" xfId="30262" xr:uid="{00000000-0005-0000-0000-0000CE150000}"/>
    <cellStyle name="20% - Énfasis3 3 7 5" xfId="20872" xr:uid="{00000000-0005-0000-0000-0000CF150000}"/>
    <cellStyle name="20% - Énfasis3 3 7 5 2" xfId="33783" xr:uid="{00000000-0005-0000-0000-0000D0150000}"/>
    <cellStyle name="20% - Énfasis3 3 7 6" xfId="24393" xr:uid="{00000000-0005-0000-0000-0000D1150000}"/>
    <cellStyle name="20% - Énfasis3 3 7 6 2" xfId="37304" xr:uid="{00000000-0005-0000-0000-0000D2150000}"/>
    <cellStyle name="20% - Énfasis3 3 7 7" xfId="27914" xr:uid="{00000000-0005-0000-0000-0000D3150000}"/>
    <cellStyle name="20% - Énfasis3 3 8" xfId="15679" xr:uid="{00000000-0005-0000-0000-0000D4150000}"/>
    <cellStyle name="20% - Énfasis3 3 8 2" xfId="18027" xr:uid="{00000000-0005-0000-0000-0000D5150000}"/>
    <cellStyle name="20% - Énfasis3 3 8 2 2" xfId="30938" xr:uid="{00000000-0005-0000-0000-0000D6150000}"/>
    <cellStyle name="20% - Énfasis3 3 8 3" xfId="21548" xr:uid="{00000000-0005-0000-0000-0000D7150000}"/>
    <cellStyle name="20% - Énfasis3 3 8 3 2" xfId="34459" xr:uid="{00000000-0005-0000-0000-0000D8150000}"/>
    <cellStyle name="20% - Énfasis3 3 8 4" xfId="25069" xr:uid="{00000000-0005-0000-0000-0000D9150000}"/>
    <cellStyle name="20% - Énfasis3 3 8 4 2" xfId="37980" xr:uid="{00000000-0005-0000-0000-0000DA150000}"/>
    <cellStyle name="20% - Énfasis3 3 8 5" xfId="28590" xr:uid="{00000000-0005-0000-0000-0000DB150000}"/>
    <cellStyle name="20% - Énfasis3 3 9" xfId="19200" xr:uid="{00000000-0005-0000-0000-0000DC150000}"/>
    <cellStyle name="20% - Énfasis3 3 9 2" xfId="22721" xr:uid="{00000000-0005-0000-0000-0000DD150000}"/>
    <cellStyle name="20% - Énfasis3 3 9 2 2" xfId="35632" xr:uid="{00000000-0005-0000-0000-0000DE150000}"/>
    <cellStyle name="20% - Énfasis3 3 9 3" xfId="26242" xr:uid="{00000000-0005-0000-0000-0000DF150000}"/>
    <cellStyle name="20% - Énfasis3 3 9 3 2" xfId="39153" xr:uid="{00000000-0005-0000-0000-0000E0150000}"/>
    <cellStyle name="20% - Énfasis3 3 9 4" xfId="32111" xr:uid="{00000000-0005-0000-0000-0000E1150000}"/>
    <cellStyle name="20% - Énfasis3 30" xfId="40368" xr:uid="{00000000-0005-0000-0000-0000E2150000}"/>
    <cellStyle name="20% - Énfasis3 4" xfId="227" xr:uid="{00000000-0005-0000-0000-0000E3150000}"/>
    <cellStyle name="20% - Énfasis3 4 10" xfId="23921" xr:uid="{00000000-0005-0000-0000-0000E4150000}"/>
    <cellStyle name="20% - Énfasis3 4 10 2" xfId="36832" xr:uid="{00000000-0005-0000-0000-0000E5150000}"/>
    <cellStyle name="20% - Énfasis3 4 11" xfId="27442" xr:uid="{00000000-0005-0000-0000-0000E6150000}"/>
    <cellStyle name="20% - Énfasis3 4 12" xfId="14527" xr:uid="{00000000-0005-0000-0000-0000E7150000}"/>
    <cellStyle name="20% - Énfasis3 4 2" xfId="4562" xr:uid="{00000000-0005-0000-0000-0000E8150000}"/>
    <cellStyle name="20% - Énfasis3 4 2 2" xfId="4563" xr:uid="{00000000-0005-0000-0000-0000E9150000}"/>
    <cellStyle name="20% - Énfasis3 4 2 2 2" xfId="16380" xr:uid="{00000000-0005-0000-0000-0000EA150000}"/>
    <cellStyle name="20% - Énfasis3 4 2 2 2 2" xfId="18728" xr:uid="{00000000-0005-0000-0000-0000EB150000}"/>
    <cellStyle name="20% - Énfasis3 4 2 2 2 2 2" xfId="31639" xr:uid="{00000000-0005-0000-0000-0000EC150000}"/>
    <cellStyle name="20% - Énfasis3 4 2 2 2 3" xfId="22249" xr:uid="{00000000-0005-0000-0000-0000ED150000}"/>
    <cellStyle name="20% - Énfasis3 4 2 2 2 3 2" xfId="35160" xr:uid="{00000000-0005-0000-0000-0000EE150000}"/>
    <cellStyle name="20% - Énfasis3 4 2 2 2 4" xfId="25770" xr:uid="{00000000-0005-0000-0000-0000EF150000}"/>
    <cellStyle name="20% - Énfasis3 4 2 2 2 4 2" xfId="38681" xr:uid="{00000000-0005-0000-0000-0000F0150000}"/>
    <cellStyle name="20% - Énfasis3 4 2 2 2 5" xfId="29291" xr:uid="{00000000-0005-0000-0000-0000F1150000}"/>
    <cellStyle name="20% - Énfasis3 4 2 2 3" xfId="19901" xr:uid="{00000000-0005-0000-0000-0000F2150000}"/>
    <cellStyle name="20% - Énfasis3 4 2 2 3 2" xfId="23422" xr:uid="{00000000-0005-0000-0000-0000F3150000}"/>
    <cellStyle name="20% - Énfasis3 4 2 2 3 2 2" xfId="36333" xr:uid="{00000000-0005-0000-0000-0000F4150000}"/>
    <cellStyle name="20% - Énfasis3 4 2 2 3 3" xfId="26943" xr:uid="{00000000-0005-0000-0000-0000F5150000}"/>
    <cellStyle name="20% - Énfasis3 4 2 2 3 3 2" xfId="39854" xr:uid="{00000000-0005-0000-0000-0000F6150000}"/>
    <cellStyle name="20% - Énfasis3 4 2 2 3 4" xfId="32812" xr:uid="{00000000-0005-0000-0000-0000F7150000}"/>
    <cellStyle name="20% - Énfasis3 4 2 2 4" xfId="17553" xr:uid="{00000000-0005-0000-0000-0000F8150000}"/>
    <cellStyle name="20% - Énfasis3 4 2 2 4 2" xfId="30464" xr:uid="{00000000-0005-0000-0000-0000F9150000}"/>
    <cellStyle name="20% - Énfasis3 4 2 2 5" xfId="21074" xr:uid="{00000000-0005-0000-0000-0000FA150000}"/>
    <cellStyle name="20% - Énfasis3 4 2 2 5 2" xfId="33985" xr:uid="{00000000-0005-0000-0000-0000FB150000}"/>
    <cellStyle name="20% - Énfasis3 4 2 2 6" xfId="24595" xr:uid="{00000000-0005-0000-0000-0000FC150000}"/>
    <cellStyle name="20% - Énfasis3 4 2 2 6 2" xfId="37506" xr:uid="{00000000-0005-0000-0000-0000FD150000}"/>
    <cellStyle name="20% - Énfasis3 4 2 2 7" xfId="28116" xr:uid="{00000000-0005-0000-0000-0000FE150000}"/>
    <cellStyle name="20% - Énfasis3 4 2 2 8" xfId="15205" xr:uid="{00000000-0005-0000-0000-0000FF150000}"/>
    <cellStyle name="20% - Énfasis3 4 2 3" xfId="15881" xr:uid="{00000000-0005-0000-0000-000000160000}"/>
    <cellStyle name="20% - Énfasis3 4 2 3 2" xfId="18229" xr:uid="{00000000-0005-0000-0000-000001160000}"/>
    <cellStyle name="20% - Énfasis3 4 2 3 2 2" xfId="31140" xr:uid="{00000000-0005-0000-0000-000002160000}"/>
    <cellStyle name="20% - Énfasis3 4 2 3 3" xfId="21750" xr:uid="{00000000-0005-0000-0000-000003160000}"/>
    <cellStyle name="20% - Énfasis3 4 2 3 3 2" xfId="34661" xr:uid="{00000000-0005-0000-0000-000004160000}"/>
    <cellStyle name="20% - Énfasis3 4 2 3 4" xfId="25271" xr:uid="{00000000-0005-0000-0000-000005160000}"/>
    <cellStyle name="20% - Énfasis3 4 2 3 4 2" xfId="38182" xr:uid="{00000000-0005-0000-0000-000006160000}"/>
    <cellStyle name="20% - Énfasis3 4 2 3 5" xfId="28792" xr:uid="{00000000-0005-0000-0000-000007160000}"/>
    <cellStyle name="20% - Énfasis3 4 2 4" xfId="19402" xr:uid="{00000000-0005-0000-0000-000008160000}"/>
    <cellStyle name="20% - Énfasis3 4 2 4 2" xfId="22923" xr:uid="{00000000-0005-0000-0000-000009160000}"/>
    <cellStyle name="20% - Énfasis3 4 2 4 2 2" xfId="35834" xr:uid="{00000000-0005-0000-0000-00000A160000}"/>
    <cellStyle name="20% - Énfasis3 4 2 4 3" xfId="26444" xr:uid="{00000000-0005-0000-0000-00000B160000}"/>
    <cellStyle name="20% - Énfasis3 4 2 4 3 2" xfId="39355" xr:uid="{00000000-0005-0000-0000-00000C160000}"/>
    <cellStyle name="20% - Énfasis3 4 2 4 4" xfId="32313" xr:uid="{00000000-0005-0000-0000-00000D160000}"/>
    <cellStyle name="20% - Énfasis3 4 2 5" xfId="17054" xr:uid="{00000000-0005-0000-0000-00000E160000}"/>
    <cellStyle name="20% - Énfasis3 4 2 5 2" xfId="29965" xr:uid="{00000000-0005-0000-0000-00000F160000}"/>
    <cellStyle name="20% - Énfasis3 4 2 6" xfId="20575" xr:uid="{00000000-0005-0000-0000-000010160000}"/>
    <cellStyle name="20% - Énfasis3 4 2 6 2" xfId="33486" xr:uid="{00000000-0005-0000-0000-000011160000}"/>
    <cellStyle name="20% - Énfasis3 4 2 7" xfId="24096" xr:uid="{00000000-0005-0000-0000-000012160000}"/>
    <cellStyle name="20% - Énfasis3 4 2 7 2" xfId="37007" xr:uid="{00000000-0005-0000-0000-000013160000}"/>
    <cellStyle name="20% - Énfasis3 4 2 8" xfId="27617" xr:uid="{00000000-0005-0000-0000-000014160000}"/>
    <cellStyle name="20% - Énfasis3 4 2 9" xfId="14705" xr:uid="{00000000-0005-0000-0000-000015160000}"/>
    <cellStyle name="20% - Énfasis3 4 3" xfId="4564" xr:uid="{00000000-0005-0000-0000-000016160000}"/>
    <cellStyle name="20% - Énfasis3 4 3 2" xfId="15367" xr:uid="{00000000-0005-0000-0000-000017160000}"/>
    <cellStyle name="20% - Énfasis3 4 3 2 2" xfId="16542" xr:uid="{00000000-0005-0000-0000-000018160000}"/>
    <cellStyle name="20% - Énfasis3 4 3 2 2 2" xfId="18890" xr:uid="{00000000-0005-0000-0000-000019160000}"/>
    <cellStyle name="20% - Énfasis3 4 3 2 2 2 2" xfId="31801" xr:uid="{00000000-0005-0000-0000-00001A160000}"/>
    <cellStyle name="20% - Énfasis3 4 3 2 2 3" xfId="22411" xr:uid="{00000000-0005-0000-0000-00001B160000}"/>
    <cellStyle name="20% - Énfasis3 4 3 2 2 3 2" xfId="35322" xr:uid="{00000000-0005-0000-0000-00001C160000}"/>
    <cellStyle name="20% - Énfasis3 4 3 2 2 4" xfId="25932" xr:uid="{00000000-0005-0000-0000-00001D160000}"/>
    <cellStyle name="20% - Énfasis3 4 3 2 2 4 2" xfId="38843" xr:uid="{00000000-0005-0000-0000-00001E160000}"/>
    <cellStyle name="20% - Énfasis3 4 3 2 2 5" xfId="29453" xr:uid="{00000000-0005-0000-0000-00001F160000}"/>
    <cellStyle name="20% - Énfasis3 4 3 2 3" xfId="20063" xr:uid="{00000000-0005-0000-0000-000020160000}"/>
    <cellStyle name="20% - Énfasis3 4 3 2 3 2" xfId="23584" xr:uid="{00000000-0005-0000-0000-000021160000}"/>
    <cellStyle name="20% - Énfasis3 4 3 2 3 2 2" xfId="36495" xr:uid="{00000000-0005-0000-0000-000022160000}"/>
    <cellStyle name="20% - Énfasis3 4 3 2 3 3" xfId="27105" xr:uid="{00000000-0005-0000-0000-000023160000}"/>
    <cellStyle name="20% - Énfasis3 4 3 2 3 3 2" xfId="40016" xr:uid="{00000000-0005-0000-0000-000024160000}"/>
    <cellStyle name="20% - Énfasis3 4 3 2 3 4" xfId="32974" xr:uid="{00000000-0005-0000-0000-000025160000}"/>
    <cellStyle name="20% - Énfasis3 4 3 2 4" xfId="17715" xr:uid="{00000000-0005-0000-0000-000026160000}"/>
    <cellStyle name="20% - Énfasis3 4 3 2 4 2" xfId="30626" xr:uid="{00000000-0005-0000-0000-000027160000}"/>
    <cellStyle name="20% - Énfasis3 4 3 2 5" xfId="21236" xr:uid="{00000000-0005-0000-0000-000028160000}"/>
    <cellStyle name="20% - Énfasis3 4 3 2 5 2" xfId="34147" xr:uid="{00000000-0005-0000-0000-000029160000}"/>
    <cellStyle name="20% - Énfasis3 4 3 2 6" xfId="24757" xr:uid="{00000000-0005-0000-0000-00002A160000}"/>
    <cellStyle name="20% - Énfasis3 4 3 2 6 2" xfId="37668" xr:uid="{00000000-0005-0000-0000-00002B160000}"/>
    <cellStyle name="20% - Énfasis3 4 3 2 7" xfId="28278" xr:uid="{00000000-0005-0000-0000-00002C160000}"/>
    <cellStyle name="20% - Énfasis3 4 3 3" xfId="16043" xr:uid="{00000000-0005-0000-0000-00002D160000}"/>
    <cellStyle name="20% - Énfasis3 4 3 3 2" xfId="18391" xr:uid="{00000000-0005-0000-0000-00002E160000}"/>
    <cellStyle name="20% - Énfasis3 4 3 3 2 2" xfId="31302" xr:uid="{00000000-0005-0000-0000-00002F160000}"/>
    <cellStyle name="20% - Énfasis3 4 3 3 3" xfId="21912" xr:uid="{00000000-0005-0000-0000-000030160000}"/>
    <cellStyle name="20% - Énfasis3 4 3 3 3 2" xfId="34823" xr:uid="{00000000-0005-0000-0000-000031160000}"/>
    <cellStyle name="20% - Énfasis3 4 3 3 4" xfId="25433" xr:uid="{00000000-0005-0000-0000-000032160000}"/>
    <cellStyle name="20% - Énfasis3 4 3 3 4 2" xfId="38344" xr:uid="{00000000-0005-0000-0000-000033160000}"/>
    <cellStyle name="20% - Énfasis3 4 3 3 5" xfId="28954" xr:uid="{00000000-0005-0000-0000-000034160000}"/>
    <cellStyle name="20% - Énfasis3 4 3 4" xfId="19564" xr:uid="{00000000-0005-0000-0000-000035160000}"/>
    <cellStyle name="20% - Énfasis3 4 3 4 2" xfId="23085" xr:uid="{00000000-0005-0000-0000-000036160000}"/>
    <cellStyle name="20% - Énfasis3 4 3 4 2 2" xfId="35996" xr:uid="{00000000-0005-0000-0000-000037160000}"/>
    <cellStyle name="20% - Énfasis3 4 3 4 3" xfId="26606" xr:uid="{00000000-0005-0000-0000-000038160000}"/>
    <cellStyle name="20% - Énfasis3 4 3 4 3 2" xfId="39517" xr:uid="{00000000-0005-0000-0000-000039160000}"/>
    <cellStyle name="20% - Énfasis3 4 3 4 4" xfId="32475" xr:uid="{00000000-0005-0000-0000-00003A160000}"/>
    <cellStyle name="20% - Énfasis3 4 3 5" xfId="17216" xr:uid="{00000000-0005-0000-0000-00003B160000}"/>
    <cellStyle name="20% - Énfasis3 4 3 5 2" xfId="30127" xr:uid="{00000000-0005-0000-0000-00003C160000}"/>
    <cellStyle name="20% - Énfasis3 4 3 6" xfId="20737" xr:uid="{00000000-0005-0000-0000-00003D160000}"/>
    <cellStyle name="20% - Énfasis3 4 3 6 2" xfId="33648" xr:uid="{00000000-0005-0000-0000-00003E160000}"/>
    <cellStyle name="20% - Énfasis3 4 3 7" xfId="24258" xr:uid="{00000000-0005-0000-0000-00003F160000}"/>
    <cellStyle name="20% - Énfasis3 4 3 7 2" xfId="37169" xr:uid="{00000000-0005-0000-0000-000040160000}"/>
    <cellStyle name="20% - Énfasis3 4 3 8" xfId="27779" xr:uid="{00000000-0005-0000-0000-000041160000}"/>
    <cellStyle name="20% - Énfasis3 4 3 9" xfId="14868" xr:uid="{00000000-0005-0000-0000-000042160000}"/>
    <cellStyle name="20% - Énfasis3 4 4" xfId="15529" xr:uid="{00000000-0005-0000-0000-000043160000}"/>
    <cellStyle name="20% - Énfasis3 4 4 2" xfId="16704" xr:uid="{00000000-0005-0000-0000-000044160000}"/>
    <cellStyle name="20% - Énfasis3 4 4 2 2" xfId="19052" xr:uid="{00000000-0005-0000-0000-000045160000}"/>
    <cellStyle name="20% - Énfasis3 4 4 2 2 2" xfId="31963" xr:uid="{00000000-0005-0000-0000-000046160000}"/>
    <cellStyle name="20% - Énfasis3 4 4 2 3" xfId="22573" xr:uid="{00000000-0005-0000-0000-000047160000}"/>
    <cellStyle name="20% - Énfasis3 4 4 2 3 2" xfId="35484" xr:uid="{00000000-0005-0000-0000-000048160000}"/>
    <cellStyle name="20% - Énfasis3 4 4 2 4" xfId="26094" xr:uid="{00000000-0005-0000-0000-000049160000}"/>
    <cellStyle name="20% - Énfasis3 4 4 2 4 2" xfId="39005" xr:uid="{00000000-0005-0000-0000-00004A160000}"/>
    <cellStyle name="20% - Énfasis3 4 4 2 5" xfId="29615" xr:uid="{00000000-0005-0000-0000-00004B160000}"/>
    <cellStyle name="20% - Énfasis3 4 4 3" xfId="20225" xr:uid="{00000000-0005-0000-0000-00004C160000}"/>
    <cellStyle name="20% - Énfasis3 4 4 3 2" xfId="23746" xr:uid="{00000000-0005-0000-0000-00004D160000}"/>
    <cellStyle name="20% - Énfasis3 4 4 3 2 2" xfId="36657" xr:uid="{00000000-0005-0000-0000-00004E160000}"/>
    <cellStyle name="20% - Énfasis3 4 4 3 3" xfId="27267" xr:uid="{00000000-0005-0000-0000-00004F160000}"/>
    <cellStyle name="20% - Énfasis3 4 4 3 3 2" xfId="40178" xr:uid="{00000000-0005-0000-0000-000050160000}"/>
    <cellStyle name="20% - Énfasis3 4 4 3 4" xfId="33136" xr:uid="{00000000-0005-0000-0000-000051160000}"/>
    <cellStyle name="20% - Énfasis3 4 4 4" xfId="17877" xr:uid="{00000000-0005-0000-0000-000052160000}"/>
    <cellStyle name="20% - Énfasis3 4 4 4 2" xfId="30788" xr:uid="{00000000-0005-0000-0000-000053160000}"/>
    <cellStyle name="20% - Énfasis3 4 4 5" xfId="21398" xr:uid="{00000000-0005-0000-0000-000054160000}"/>
    <cellStyle name="20% - Énfasis3 4 4 5 2" xfId="34309" xr:uid="{00000000-0005-0000-0000-000055160000}"/>
    <cellStyle name="20% - Énfasis3 4 4 6" xfId="24919" xr:uid="{00000000-0005-0000-0000-000056160000}"/>
    <cellStyle name="20% - Énfasis3 4 4 6 2" xfId="37830" xr:uid="{00000000-0005-0000-0000-000057160000}"/>
    <cellStyle name="20% - Énfasis3 4 4 7" xfId="28440" xr:uid="{00000000-0005-0000-0000-000058160000}"/>
    <cellStyle name="20% - Énfasis3 4 5" xfId="15030" xr:uid="{00000000-0005-0000-0000-000059160000}"/>
    <cellStyle name="20% - Énfasis3 4 5 2" xfId="16205" xr:uid="{00000000-0005-0000-0000-00005A160000}"/>
    <cellStyle name="20% - Énfasis3 4 5 2 2" xfId="18553" xr:uid="{00000000-0005-0000-0000-00005B160000}"/>
    <cellStyle name="20% - Énfasis3 4 5 2 2 2" xfId="31464" xr:uid="{00000000-0005-0000-0000-00005C160000}"/>
    <cellStyle name="20% - Énfasis3 4 5 2 3" xfId="22074" xr:uid="{00000000-0005-0000-0000-00005D160000}"/>
    <cellStyle name="20% - Énfasis3 4 5 2 3 2" xfId="34985" xr:uid="{00000000-0005-0000-0000-00005E160000}"/>
    <cellStyle name="20% - Énfasis3 4 5 2 4" xfId="25595" xr:uid="{00000000-0005-0000-0000-00005F160000}"/>
    <cellStyle name="20% - Énfasis3 4 5 2 4 2" xfId="38506" xr:uid="{00000000-0005-0000-0000-000060160000}"/>
    <cellStyle name="20% - Énfasis3 4 5 2 5" xfId="29116" xr:uid="{00000000-0005-0000-0000-000061160000}"/>
    <cellStyle name="20% - Énfasis3 4 5 3" xfId="19726" xr:uid="{00000000-0005-0000-0000-000062160000}"/>
    <cellStyle name="20% - Énfasis3 4 5 3 2" xfId="23247" xr:uid="{00000000-0005-0000-0000-000063160000}"/>
    <cellStyle name="20% - Énfasis3 4 5 3 2 2" xfId="36158" xr:uid="{00000000-0005-0000-0000-000064160000}"/>
    <cellStyle name="20% - Énfasis3 4 5 3 3" xfId="26768" xr:uid="{00000000-0005-0000-0000-000065160000}"/>
    <cellStyle name="20% - Énfasis3 4 5 3 3 2" xfId="39679" xr:uid="{00000000-0005-0000-0000-000066160000}"/>
    <cellStyle name="20% - Énfasis3 4 5 3 4" xfId="32637" xr:uid="{00000000-0005-0000-0000-000067160000}"/>
    <cellStyle name="20% - Énfasis3 4 5 4" xfId="17378" xr:uid="{00000000-0005-0000-0000-000068160000}"/>
    <cellStyle name="20% - Énfasis3 4 5 4 2" xfId="30289" xr:uid="{00000000-0005-0000-0000-000069160000}"/>
    <cellStyle name="20% - Énfasis3 4 5 5" xfId="20899" xr:uid="{00000000-0005-0000-0000-00006A160000}"/>
    <cellStyle name="20% - Énfasis3 4 5 5 2" xfId="33810" xr:uid="{00000000-0005-0000-0000-00006B160000}"/>
    <cellStyle name="20% - Énfasis3 4 5 6" xfId="24420" xr:uid="{00000000-0005-0000-0000-00006C160000}"/>
    <cellStyle name="20% - Énfasis3 4 5 6 2" xfId="37331" xr:uid="{00000000-0005-0000-0000-00006D160000}"/>
    <cellStyle name="20% - Énfasis3 4 5 7" xfId="27941" xr:uid="{00000000-0005-0000-0000-00006E160000}"/>
    <cellStyle name="20% - Énfasis3 4 6" xfId="15706" xr:uid="{00000000-0005-0000-0000-00006F160000}"/>
    <cellStyle name="20% - Énfasis3 4 6 2" xfId="18054" xr:uid="{00000000-0005-0000-0000-000070160000}"/>
    <cellStyle name="20% - Énfasis3 4 6 2 2" xfId="30965" xr:uid="{00000000-0005-0000-0000-000071160000}"/>
    <cellStyle name="20% - Énfasis3 4 6 3" xfId="21575" xr:uid="{00000000-0005-0000-0000-000072160000}"/>
    <cellStyle name="20% - Énfasis3 4 6 3 2" xfId="34486" xr:uid="{00000000-0005-0000-0000-000073160000}"/>
    <cellStyle name="20% - Énfasis3 4 6 4" xfId="25096" xr:uid="{00000000-0005-0000-0000-000074160000}"/>
    <cellStyle name="20% - Énfasis3 4 6 4 2" xfId="38007" xr:uid="{00000000-0005-0000-0000-000075160000}"/>
    <cellStyle name="20% - Énfasis3 4 6 5" xfId="28617" xr:uid="{00000000-0005-0000-0000-000076160000}"/>
    <cellStyle name="20% - Énfasis3 4 7" xfId="19227" xr:uid="{00000000-0005-0000-0000-000077160000}"/>
    <cellStyle name="20% - Énfasis3 4 7 2" xfId="22748" xr:uid="{00000000-0005-0000-0000-000078160000}"/>
    <cellStyle name="20% - Énfasis3 4 7 2 2" xfId="35659" xr:uid="{00000000-0005-0000-0000-000079160000}"/>
    <cellStyle name="20% - Énfasis3 4 7 3" xfId="26269" xr:uid="{00000000-0005-0000-0000-00007A160000}"/>
    <cellStyle name="20% - Énfasis3 4 7 3 2" xfId="39180" xr:uid="{00000000-0005-0000-0000-00007B160000}"/>
    <cellStyle name="20% - Énfasis3 4 7 4" xfId="32138" xr:uid="{00000000-0005-0000-0000-00007C160000}"/>
    <cellStyle name="20% - Énfasis3 4 8" xfId="16879" xr:uid="{00000000-0005-0000-0000-00007D160000}"/>
    <cellStyle name="20% - Énfasis3 4 8 2" xfId="29790" xr:uid="{00000000-0005-0000-0000-00007E160000}"/>
    <cellStyle name="20% - Énfasis3 4 9" xfId="20400" xr:uid="{00000000-0005-0000-0000-00007F160000}"/>
    <cellStyle name="20% - Énfasis3 4 9 2" xfId="33311" xr:uid="{00000000-0005-0000-0000-000080160000}"/>
    <cellStyle name="20% - Énfasis3 5" xfId="228" xr:uid="{00000000-0005-0000-0000-000081160000}"/>
    <cellStyle name="20% - Énfasis3 5 10" xfId="23907" xr:uid="{00000000-0005-0000-0000-000082160000}"/>
    <cellStyle name="20% - Énfasis3 5 10 2" xfId="36818" xr:uid="{00000000-0005-0000-0000-000083160000}"/>
    <cellStyle name="20% - Énfasis3 5 11" xfId="27428" xr:uid="{00000000-0005-0000-0000-000084160000}"/>
    <cellStyle name="20% - Énfasis3 5 12" xfId="14512" xr:uid="{00000000-0005-0000-0000-000085160000}"/>
    <cellStyle name="20% - Énfasis3 5 2" xfId="4565" xr:uid="{00000000-0005-0000-0000-000086160000}"/>
    <cellStyle name="20% - Énfasis3 5 2 2" xfId="4566" xr:uid="{00000000-0005-0000-0000-000087160000}"/>
    <cellStyle name="20% - Énfasis3 5 2 2 2" xfId="16366" xr:uid="{00000000-0005-0000-0000-000088160000}"/>
    <cellStyle name="20% - Énfasis3 5 2 2 2 2" xfId="18714" xr:uid="{00000000-0005-0000-0000-000089160000}"/>
    <cellStyle name="20% - Énfasis3 5 2 2 2 2 2" xfId="31625" xr:uid="{00000000-0005-0000-0000-00008A160000}"/>
    <cellStyle name="20% - Énfasis3 5 2 2 2 3" xfId="22235" xr:uid="{00000000-0005-0000-0000-00008B160000}"/>
    <cellStyle name="20% - Énfasis3 5 2 2 2 3 2" xfId="35146" xr:uid="{00000000-0005-0000-0000-00008C160000}"/>
    <cellStyle name="20% - Énfasis3 5 2 2 2 4" xfId="25756" xr:uid="{00000000-0005-0000-0000-00008D160000}"/>
    <cellStyle name="20% - Énfasis3 5 2 2 2 4 2" xfId="38667" xr:uid="{00000000-0005-0000-0000-00008E160000}"/>
    <cellStyle name="20% - Énfasis3 5 2 2 2 5" xfId="29277" xr:uid="{00000000-0005-0000-0000-00008F160000}"/>
    <cellStyle name="20% - Énfasis3 5 2 2 3" xfId="19887" xr:uid="{00000000-0005-0000-0000-000090160000}"/>
    <cellStyle name="20% - Énfasis3 5 2 2 3 2" xfId="23408" xr:uid="{00000000-0005-0000-0000-000091160000}"/>
    <cellStyle name="20% - Énfasis3 5 2 2 3 2 2" xfId="36319" xr:uid="{00000000-0005-0000-0000-000092160000}"/>
    <cellStyle name="20% - Énfasis3 5 2 2 3 3" xfId="26929" xr:uid="{00000000-0005-0000-0000-000093160000}"/>
    <cellStyle name="20% - Énfasis3 5 2 2 3 3 2" xfId="39840" xr:uid="{00000000-0005-0000-0000-000094160000}"/>
    <cellStyle name="20% - Énfasis3 5 2 2 3 4" xfId="32798" xr:uid="{00000000-0005-0000-0000-000095160000}"/>
    <cellStyle name="20% - Énfasis3 5 2 2 4" xfId="17539" xr:uid="{00000000-0005-0000-0000-000096160000}"/>
    <cellStyle name="20% - Énfasis3 5 2 2 4 2" xfId="30450" xr:uid="{00000000-0005-0000-0000-000097160000}"/>
    <cellStyle name="20% - Énfasis3 5 2 2 5" xfId="21060" xr:uid="{00000000-0005-0000-0000-000098160000}"/>
    <cellStyle name="20% - Énfasis3 5 2 2 5 2" xfId="33971" xr:uid="{00000000-0005-0000-0000-000099160000}"/>
    <cellStyle name="20% - Énfasis3 5 2 2 6" xfId="24581" xr:uid="{00000000-0005-0000-0000-00009A160000}"/>
    <cellStyle name="20% - Énfasis3 5 2 2 6 2" xfId="37492" xr:uid="{00000000-0005-0000-0000-00009B160000}"/>
    <cellStyle name="20% - Énfasis3 5 2 2 7" xfId="28102" xr:uid="{00000000-0005-0000-0000-00009C160000}"/>
    <cellStyle name="20% - Énfasis3 5 2 2 8" xfId="15191" xr:uid="{00000000-0005-0000-0000-00009D160000}"/>
    <cellStyle name="20% - Énfasis3 5 2 3" xfId="15867" xr:uid="{00000000-0005-0000-0000-00009E160000}"/>
    <cellStyle name="20% - Énfasis3 5 2 3 2" xfId="18215" xr:uid="{00000000-0005-0000-0000-00009F160000}"/>
    <cellStyle name="20% - Énfasis3 5 2 3 2 2" xfId="31126" xr:uid="{00000000-0005-0000-0000-0000A0160000}"/>
    <cellStyle name="20% - Énfasis3 5 2 3 3" xfId="21736" xr:uid="{00000000-0005-0000-0000-0000A1160000}"/>
    <cellStyle name="20% - Énfasis3 5 2 3 3 2" xfId="34647" xr:uid="{00000000-0005-0000-0000-0000A2160000}"/>
    <cellStyle name="20% - Énfasis3 5 2 3 4" xfId="25257" xr:uid="{00000000-0005-0000-0000-0000A3160000}"/>
    <cellStyle name="20% - Énfasis3 5 2 3 4 2" xfId="38168" xr:uid="{00000000-0005-0000-0000-0000A4160000}"/>
    <cellStyle name="20% - Énfasis3 5 2 3 5" xfId="28778" xr:uid="{00000000-0005-0000-0000-0000A5160000}"/>
    <cellStyle name="20% - Énfasis3 5 2 4" xfId="19388" xr:uid="{00000000-0005-0000-0000-0000A6160000}"/>
    <cellStyle name="20% - Énfasis3 5 2 4 2" xfId="22909" xr:uid="{00000000-0005-0000-0000-0000A7160000}"/>
    <cellStyle name="20% - Énfasis3 5 2 4 2 2" xfId="35820" xr:uid="{00000000-0005-0000-0000-0000A8160000}"/>
    <cellStyle name="20% - Énfasis3 5 2 4 3" xfId="26430" xr:uid="{00000000-0005-0000-0000-0000A9160000}"/>
    <cellStyle name="20% - Énfasis3 5 2 4 3 2" xfId="39341" xr:uid="{00000000-0005-0000-0000-0000AA160000}"/>
    <cellStyle name="20% - Énfasis3 5 2 4 4" xfId="32299" xr:uid="{00000000-0005-0000-0000-0000AB160000}"/>
    <cellStyle name="20% - Énfasis3 5 2 5" xfId="17040" xr:uid="{00000000-0005-0000-0000-0000AC160000}"/>
    <cellStyle name="20% - Énfasis3 5 2 5 2" xfId="29951" xr:uid="{00000000-0005-0000-0000-0000AD160000}"/>
    <cellStyle name="20% - Énfasis3 5 2 6" xfId="20561" xr:uid="{00000000-0005-0000-0000-0000AE160000}"/>
    <cellStyle name="20% - Énfasis3 5 2 6 2" xfId="33472" xr:uid="{00000000-0005-0000-0000-0000AF160000}"/>
    <cellStyle name="20% - Énfasis3 5 2 7" xfId="24082" xr:uid="{00000000-0005-0000-0000-0000B0160000}"/>
    <cellStyle name="20% - Énfasis3 5 2 7 2" xfId="36993" xr:uid="{00000000-0005-0000-0000-0000B1160000}"/>
    <cellStyle name="20% - Énfasis3 5 2 8" xfId="27603" xr:uid="{00000000-0005-0000-0000-0000B2160000}"/>
    <cellStyle name="20% - Énfasis3 5 2 9" xfId="14691" xr:uid="{00000000-0005-0000-0000-0000B3160000}"/>
    <cellStyle name="20% - Énfasis3 5 3" xfId="4567" xr:uid="{00000000-0005-0000-0000-0000B4160000}"/>
    <cellStyle name="20% - Énfasis3 5 3 2" xfId="15353" xr:uid="{00000000-0005-0000-0000-0000B5160000}"/>
    <cellStyle name="20% - Énfasis3 5 3 2 2" xfId="16528" xr:uid="{00000000-0005-0000-0000-0000B6160000}"/>
    <cellStyle name="20% - Énfasis3 5 3 2 2 2" xfId="18876" xr:uid="{00000000-0005-0000-0000-0000B7160000}"/>
    <cellStyle name="20% - Énfasis3 5 3 2 2 2 2" xfId="31787" xr:uid="{00000000-0005-0000-0000-0000B8160000}"/>
    <cellStyle name="20% - Énfasis3 5 3 2 2 3" xfId="22397" xr:uid="{00000000-0005-0000-0000-0000B9160000}"/>
    <cellStyle name="20% - Énfasis3 5 3 2 2 3 2" xfId="35308" xr:uid="{00000000-0005-0000-0000-0000BA160000}"/>
    <cellStyle name="20% - Énfasis3 5 3 2 2 4" xfId="25918" xr:uid="{00000000-0005-0000-0000-0000BB160000}"/>
    <cellStyle name="20% - Énfasis3 5 3 2 2 4 2" xfId="38829" xr:uid="{00000000-0005-0000-0000-0000BC160000}"/>
    <cellStyle name="20% - Énfasis3 5 3 2 2 5" xfId="29439" xr:uid="{00000000-0005-0000-0000-0000BD160000}"/>
    <cellStyle name="20% - Énfasis3 5 3 2 3" xfId="20049" xr:uid="{00000000-0005-0000-0000-0000BE160000}"/>
    <cellStyle name="20% - Énfasis3 5 3 2 3 2" xfId="23570" xr:uid="{00000000-0005-0000-0000-0000BF160000}"/>
    <cellStyle name="20% - Énfasis3 5 3 2 3 2 2" xfId="36481" xr:uid="{00000000-0005-0000-0000-0000C0160000}"/>
    <cellStyle name="20% - Énfasis3 5 3 2 3 3" xfId="27091" xr:uid="{00000000-0005-0000-0000-0000C1160000}"/>
    <cellStyle name="20% - Énfasis3 5 3 2 3 3 2" xfId="40002" xr:uid="{00000000-0005-0000-0000-0000C2160000}"/>
    <cellStyle name="20% - Énfasis3 5 3 2 3 4" xfId="32960" xr:uid="{00000000-0005-0000-0000-0000C3160000}"/>
    <cellStyle name="20% - Énfasis3 5 3 2 4" xfId="17701" xr:uid="{00000000-0005-0000-0000-0000C4160000}"/>
    <cellStyle name="20% - Énfasis3 5 3 2 4 2" xfId="30612" xr:uid="{00000000-0005-0000-0000-0000C5160000}"/>
    <cellStyle name="20% - Énfasis3 5 3 2 5" xfId="21222" xr:uid="{00000000-0005-0000-0000-0000C6160000}"/>
    <cellStyle name="20% - Énfasis3 5 3 2 5 2" xfId="34133" xr:uid="{00000000-0005-0000-0000-0000C7160000}"/>
    <cellStyle name="20% - Énfasis3 5 3 2 6" xfId="24743" xr:uid="{00000000-0005-0000-0000-0000C8160000}"/>
    <cellStyle name="20% - Énfasis3 5 3 2 6 2" xfId="37654" xr:uid="{00000000-0005-0000-0000-0000C9160000}"/>
    <cellStyle name="20% - Énfasis3 5 3 2 7" xfId="28264" xr:uid="{00000000-0005-0000-0000-0000CA160000}"/>
    <cellStyle name="20% - Énfasis3 5 3 3" xfId="16029" xr:uid="{00000000-0005-0000-0000-0000CB160000}"/>
    <cellStyle name="20% - Énfasis3 5 3 3 2" xfId="18377" xr:uid="{00000000-0005-0000-0000-0000CC160000}"/>
    <cellStyle name="20% - Énfasis3 5 3 3 2 2" xfId="31288" xr:uid="{00000000-0005-0000-0000-0000CD160000}"/>
    <cellStyle name="20% - Énfasis3 5 3 3 3" xfId="21898" xr:uid="{00000000-0005-0000-0000-0000CE160000}"/>
    <cellStyle name="20% - Énfasis3 5 3 3 3 2" xfId="34809" xr:uid="{00000000-0005-0000-0000-0000CF160000}"/>
    <cellStyle name="20% - Énfasis3 5 3 3 4" xfId="25419" xr:uid="{00000000-0005-0000-0000-0000D0160000}"/>
    <cellStyle name="20% - Énfasis3 5 3 3 4 2" xfId="38330" xr:uid="{00000000-0005-0000-0000-0000D1160000}"/>
    <cellStyle name="20% - Énfasis3 5 3 3 5" xfId="28940" xr:uid="{00000000-0005-0000-0000-0000D2160000}"/>
    <cellStyle name="20% - Énfasis3 5 3 4" xfId="19550" xr:uid="{00000000-0005-0000-0000-0000D3160000}"/>
    <cellStyle name="20% - Énfasis3 5 3 4 2" xfId="23071" xr:uid="{00000000-0005-0000-0000-0000D4160000}"/>
    <cellStyle name="20% - Énfasis3 5 3 4 2 2" xfId="35982" xr:uid="{00000000-0005-0000-0000-0000D5160000}"/>
    <cellStyle name="20% - Énfasis3 5 3 4 3" xfId="26592" xr:uid="{00000000-0005-0000-0000-0000D6160000}"/>
    <cellStyle name="20% - Énfasis3 5 3 4 3 2" xfId="39503" xr:uid="{00000000-0005-0000-0000-0000D7160000}"/>
    <cellStyle name="20% - Énfasis3 5 3 4 4" xfId="32461" xr:uid="{00000000-0005-0000-0000-0000D8160000}"/>
    <cellStyle name="20% - Énfasis3 5 3 5" xfId="17202" xr:uid="{00000000-0005-0000-0000-0000D9160000}"/>
    <cellStyle name="20% - Énfasis3 5 3 5 2" xfId="30113" xr:uid="{00000000-0005-0000-0000-0000DA160000}"/>
    <cellStyle name="20% - Énfasis3 5 3 6" xfId="20723" xr:uid="{00000000-0005-0000-0000-0000DB160000}"/>
    <cellStyle name="20% - Énfasis3 5 3 6 2" xfId="33634" xr:uid="{00000000-0005-0000-0000-0000DC160000}"/>
    <cellStyle name="20% - Énfasis3 5 3 7" xfId="24244" xr:uid="{00000000-0005-0000-0000-0000DD160000}"/>
    <cellStyle name="20% - Énfasis3 5 3 7 2" xfId="37155" xr:uid="{00000000-0005-0000-0000-0000DE160000}"/>
    <cellStyle name="20% - Énfasis3 5 3 8" xfId="27765" xr:uid="{00000000-0005-0000-0000-0000DF160000}"/>
    <cellStyle name="20% - Énfasis3 5 3 9" xfId="14854" xr:uid="{00000000-0005-0000-0000-0000E0160000}"/>
    <cellStyle name="20% - Énfasis3 5 4" xfId="15515" xr:uid="{00000000-0005-0000-0000-0000E1160000}"/>
    <cellStyle name="20% - Énfasis3 5 4 2" xfId="16690" xr:uid="{00000000-0005-0000-0000-0000E2160000}"/>
    <cellStyle name="20% - Énfasis3 5 4 2 2" xfId="19038" xr:uid="{00000000-0005-0000-0000-0000E3160000}"/>
    <cellStyle name="20% - Énfasis3 5 4 2 2 2" xfId="31949" xr:uid="{00000000-0005-0000-0000-0000E4160000}"/>
    <cellStyle name="20% - Énfasis3 5 4 2 3" xfId="22559" xr:uid="{00000000-0005-0000-0000-0000E5160000}"/>
    <cellStyle name="20% - Énfasis3 5 4 2 3 2" xfId="35470" xr:uid="{00000000-0005-0000-0000-0000E6160000}"/>
    <cellStyle name="20% - Énfasis3 5 4 2 4" xfId="26080" xr:uid="{00000000-0005-0000-0000-0000E7160000}"/>
    <cellStyle name="20% - Énfasis3 5 4 2 4 2" xfId="38991" xr:uid="{00000000-0005-0000-0000-0000E8160000}"/>
    <cellStyle name="20% - Énfasis3 5 4 2 5" xfId="29601" xr:uid="{00000000-0005-0000-0000-0000E9160000}"/>
    <cellStyle name="20% - Énfasis3 5 4 3" xfId="20211" xr:uid="{00000000-0005-0000-0000-0000EA160000}"/>
    <cellStyle name="20% - Énfasis3 5 4 3 2" xfId="23732" xr:uid="{00000000-0005-0000-0000-0000EB160000}"/>
    <cellStyle name="20% - Énfasis3 5 4 3 2 2" xfId="36643" xr:uid="{00000000-0005-0000-0000-0000EC160000}"/>
    <cellStyle name="20% - Énfasis3 5 4 3 3" xfId="27253" xr:uid="{00000000-0005-0000-0000-0000ED160000}"/>
    <cellStyle name="20% - Énfasis3 5 4 3 3 2" xfId="40164" xr:uid="{00000000-0005-0000-0000-0000EE160000}"/>
    <cellStyle name="20% - Énfasis3 5 4 3 4" xfId="33122" xr:uid="{00000000-0005-0000-0000-0000EF160000}"/>
    <cellStyle name="20% - Énfasis3 5 4 4" xfId="17863" xr:uid="{00000000-0005-0000-0000-0000F0160000}"/>
    <cellStyle name="20% - Énfasis3 5 4 4 2" xfId="30774" xr:uid="{00000000-0005-0000-0000-0000F1160000}"/>
    <cellStyle name="20% - Énfasis3 5 4 5" xfId="21384" xr:uid="{00000000-0005-0000-0000-0000F2160000}"/>
    <cellStyle name="20% - Énfasis3 5 4 5 2" xfId="34295" xr:uid="{00000000-0005-0000-0000-0000F3160000}"/>
    <cellStyle name="20% - Énfasis3 5 4 6" xfId="24905" xr:uid="{00000000-0005-0000-0000-0000F4160000}"/>
    <cellStyle name="20% - Énfasis3 5 4 6 2" xfId="37816" xr:uid="{00000000-0005-0000-0000-0000F5160000}"/>
    <cellStyle name="20% - Énfasis3 5 4 7" xfId="28426" xr:uid="{00000000-0005-0000-0000-0000F6160000}"/>
    <cellStyle name="20% - Énfasis3 5 5" xfId="15016" xr:uid="{00000000-0005-0000-0000-0000F7160000}"/>
    <cellStyle name="20% - Énfasis3 5 5 2" xfId="16191" xr:uid="{00000000-0005-0000-0000-0000F8160000}"/>
    <cellStyle name="20% - Énfasis3 5 5 2 2" xfId="18539" xr:uid="{00000000-0005-0000-0000-0000F9160000}"/>
    <cellStyle name="20% - Énfasis3 5 5 2 2 2" xfId="31450" xr:uid="{00000000-0005-0000-0000-0000FA160000}"/>
    <cellStyle name="20% - Énfasis3 5 5 2 3" xfId="22060" xr:uid="{00000000-0005-0000-0000-0000FB160000}"/>
    <cellStyle name="20% - Énfasis3 5 5 2 3 2" xfId="34971" xr:uid="{00000000-0005-0000-0000-0000FC160000}"/>
    <cellStyle name="20% - Énfasis3 5 5 2 4" xfId="25581" xr:uid="{00000000-0005-0000-0000-0000FD160000}"/>
    <cellStyle name="20% - Énfasis3 5 5 2 4 2" xfId="38492" xr:uid="{00000000-0005-0000-0000-0000FE160000}"/>
    <cellStyle name="20% - Énfasis3 5 5 2 5" xfId="29102" xr:uid="{00000000-0005-0000-0000-0000FF160000}"/>
    <cellStyle name="20% - Énfasis3 5 5 3" xfId="19712" xr:uid="{00000000-0005-0000-0000-000000170000}"/>
    <cellStyle name="20% - Énfasis3 5 5 3 2" xfId="23233" xr:uid="{00000000-0005-0000-0000-000001170000}"/>
    <cellStyle name="20% - Énfasis3 5 5 3 2 2" xfId="36144" xr:uid="{00000000-0005-0000-0000-000002170000}"/>
    <cellStyle name="20% - Énfasis3 5 5 3 3" xfId="26754" xr:uid="{00000000-0005-0000-0000-000003170000}"/>
    <cellStyle name="20% - Énfasis3 5 5 3 3 2" xfId="39665" xr:uid="{00000000-0005-0000-0000-000004170000}"/>
    <cellStyle name="20% - Énfasis3 5 5 3 4" xfId="32623" xr:uid="{00000000-0005-0000-0000-000005170000}"/>
    <cellStyle name="20% - Énfasis3 5 5 4" xfId="17364" xr:uid="{00000000-0005-0000-0000-000006170000}"/>
    <cellStyle name="20% - Énfasis3 5 5 4 2" xfId="30275" xr:uid="{00000000-0005-0000-0000-000007170000}"/>
    <cellStyle name="20% - Énfasis3 5 5 5" xfId="20885" xr:uid="{00000000-0005-0000-0000-000008170000}"/>
    <cellStyle name="20% - Énfasis3 5 5 5 2" xfId="33796" xr:uid="{00000000-0005-0000-0000-000009170000}"/>
    <cellStyle name="20% - Énfasis3 5 5 6" xfId="24406" xr:uid="{00000000-0005-0000-0000-00000A170000}"/>
    <cellStyle name="20% - Énfasis3 5 5 6 2" xfId="37317" xr:uid="{00000000-0005-0000-0000-00000B170000}"/>
    <cellStyle name="20% - Énfasis3 5 5 7" xfId="27927" xr:uid="{00000000-0005-0000-0000-00000C170000}"/>
    <cellStyle name="20% - Énfasis3 5 6" xfId="15692" xr:uid="{00000000-0005-0000-0000-00000D170000}"/>
    <cellStyle name="20% - Énfasis3 5 6 2" xfId="18040" xr:uid="{00000000-0005-0000-0000-00000E170000}"/>
    <cellStyle name="20% - Énfasis3 5 6 2 2" xfId="30951" xr:uid="{00000000-0005-0000-0000-00000F170000}"/>
    <cellStyle name="20% - Énfasis3 5 6 3" xfId="21561" xr:uid="{00000000-0005-0000-0000-000010170000}"/>
    <cellStyle name="20% - Énfasis3 5 6 3 2" xfId="34472" xr:uid="{00000000-0005-0000-0000-000011170000}"/>
    <cellStyle name="20% - Énfasis3 5 6 4" xfId="25082" xr:uid="{00000000-0005-0000-0000-000012170000}"/>
    <cellStyle name="20% - Énfasis3 5 6 4 2" xfId="37993" xr:uid="{00000000-0005-0000-0000-000013170000}"/>
    <cellStyle name="20% - Énfasis3 5 6 5" xfId="28603" xr:uid="{00000000-0005-0000-0000-000014170000}"/>
    <cellStyle name="20% - Énfasis3 5 7" xfId="19213" xr:uid="{00000000-0005-0000-0000-000015170000}"/>
    <cellStyle name="20% - Énfasis3 5 7 2" xfId="22734" xr:uid="{00000000-0005-0000-0000-000016170000}"/>
    <cellStyle name="20% - Énfasis3 5 7 2 2" xfId="35645" xr:uid="{00000000-0005-0000-0000-000017170000}"/>
    <cellStyle name="20% - Énfasis3 5 7 3" xfId="26255" xr:uid="{00000000-0005-0000-0000-000018170000}"/>
    <cellStyle name="20% - Énfasis3 5 7 3 2" xfId="39166" xr:uid="{00000000-0005-0000-0000-000019170000}"/>
    <cellStyle name="20% - Énfasis3 5 7 4" xfId="32124" xr:uid="{00000000-0005-0000-0000-00001A170000}"/>
    <cellStyle name="20% - Énfasis3 5 8" xfId="16865" xr:uid="{00000000-0005-0000-0000-00001B170000}"/>
    <cellStyle name="20% - Énfasis3 5 8 2" xfId="29776" xr:uid="{00000000-0005-0000-0000-00001C170000}"/>
    <cellStyle name="20% - Énfasis3 5 9" xfId="20386" xr:uid="{00000000-0005-0000-0000-00001D170000}"/>
    <cellStyle name="20% - Énfasis3 5 9 2" xfId="33297" xr:uid="{00000000-0005-0000-0000-00001E170000}"/>
    <cellStyle name="20% - Énfasis3 6" xfId="229" xr:uid="{00000000-0005-0000-0000-00001F170000}"/>
    <cellStyle name="20% - Énfasis3 6 10" xfId="23964" xr:uid="{00000000-0005-0000-0000-000020170000}"/>
    <cellStyle name="20% - Énfasis3 6 10 2" xfId="36875" xr:uid="{00000000-0005-0000-0000-000021170000}"/>
    <cellStyle name="20% - Énfasis3 6 11" xfId="27485" xr:uid="{00000000-0005-0000-0000-000022170000}"/>
    <cellStyle name="20% - Énfasis3 6 12" xfId="14570" xr:uid="{00000000-0005-0000-0000-000023170000}"/>
    <cellStyle name="20% - Énfasis3 6 2" xfId="4568" xr:uid="{00000000-0005-0000-0000-000024170000}"/>
    <cellStyle name="20% - Énfasis3 6 2 2" xfId="4569" xr:uid="{00000000-0005-0000-0000-000025170000}"/>
    <cellStyle name="20% - Énfasis3 6 2 2 2" xfId="16423" xr:uid="{00000000-0005-0000-0000-000026170000}"/>
    <cellStyle name="20% - Énfasis3 6 2 2 2 2" xfId="18771" xr:uid="{00000000-0005-0000-0000-000027170000}"/>
    <cellStyle name="20% - Énfasis3 6 2 2 2 2 2" xfId="31682" xr:uid="{00000000-0005-0000-0000-000028170000}"/>
    <cellStyle name="20% - Énfasis3 6 2 2 2 3" xfId="22292" xr:uid="{00000000-0005-0000-0000-000029170000}"/>
    <cellStyle name="20% - Énfasis3 6 2 2 2 3 2" xfId="35203" xr:uid="{00000000-0005-0000-0000-00002A170000}"/>
    <cellStyle name="20% - Énfasis3 6 2 2 2 4" xfId="25813" xr:uid="{00000000-0005-0000-0000-00002B170000}"/>
    <cellStyle name="20% - Énfasis3 6 2 2 2 4 2" xfId="38724" xr:uid="{00000000-0005-0000-0000-00002C170000}"/>
    <cellStyle name="20% - Énfasis3 6 2 2 2 5" xfId="29334" xr:uid="{00000000-0005-0000-0000-00002D170000}"/>
    <cellStyle name="20% - Énfasis3 6 2 2 3" xfId="19944" xr:uid="{00000000-0005-0000-0000-00002E170000}"/>
    <cellStyle name="20% - Énfasis3 6 2 2 3 2" xfId="23465" xr:uid="{00000000-0005-0000-0000-00002F170000}"/>
    <cellStyle name="20% - Énfasis3 6 2 2 3 2 2" xfId="36376" xr:uid="{00000000-0005-0000-0000-000030170000}"/>
    <cellStyle name="20% - Énfasis3 6 2 2 3 3" xfId="26986" xr:uid="{00000000-0005-0000-0000-000031170000}"/>
    <cellStyle name="20% - Énfasis3 6 2 2 3 3 2" xfId="39897" xr:uid="{00000000-0005-0000-0000-000032170000}"/>
    <cellStyle name="20% - Énfasis3 6 2 2 3 4" xfId="32855" xr:uid="{00000000-0005-0000-0000-000033170000}"/>
    <cellStyle name="20% - Énfasis3 6 2 2 4" xfId="17596" xr:uid="{00000000-0005-0000-0000-000034170000}"/>
    <cellStyle name="20% - Énfasis3 6 2 2 4 2" xfId="30507" xr:uid="{00000000-0005-0000-0000-000035170000}"/>
    <cellStyle name="20% - Énfasis3 6 2 2 5" xfId="21117" xr:uid="{00000000-0005-0000-0000-000036170000}"/>
    <cellStyle name="20% - Énfasis3 6 2 2 5 2" xfId="34028" xr:uid="{00000000-0005-0000-0000-000037170000}"/>
    <cellStyle name="20% - Énfasis3 6 2 2 6" xfId="24638" xr:uid="{00000000-0005-0000-0000-000038170000}"/>
    <cellStyle name="20% - Énfasis3 6 2 2 6 2" xfId="37549" xr:uid="{00000000-0005-0000-0000-000039170000}"/>
    <cellStyle name="20% - Énfasis3 6 2 2 7" xfId="28159" xr:uid="{00000000-0005-0000-0000-00003A170000}"/>
    <cellStyle name="20% - Énfasis3 6 2 2 8" xfId="15248" xr:uid="{00000000-0005-0000-0000-00003B170000}"/>
    <cellStyle name="20% - Énfasis3 6 2 3" xfId="15924" xr:uid="{00000000-0005-0000-0000-00003C170000}"/>
    <cellStyle name="20% - Énfasis3 6 2 3 2" xfId="18272" xr:uid="{00000000-0005-0000-0000-00003D170000}"/>
    <cellStyle name="20% - Énfasis3 6 2 3 2 2" xfId="31183" xr:uid="{00000000-0005-0000-0000-00003E170000}"/>
    <cellStyle name="20% - Énfasis3 6 2 3 3" xfId="21793" xr:uid="{00000000-0005-0000-0000-00003F170000}"/>
    <cellStyle name="20% - Énfasis3 6 2 3 3 2" xfId="34704" xr:uid="{00000000-0005-0000-0000-000040170000}"/>
    <cellStyle name="20% - Énfasis3 6 2 3 4" xfId="25314" xr:uid="{00000000-0005-0000-0000-000041170000}"/>
    <cellStyle name="20% - Énfasis3 6 2 3 4 2" xfId="38225" xr:uid="{00000000-0005-0000-0000-000042170000}"/>
    <cellStyle name="20% - Énfasis3 6 2 3 5" xfId="28835" xr:uid="{00000000-0005-0000-0000-000043170000}"/>
    <cellStyle name="20% - Énfasis3 6 2 4" xfId="19445" xr:uid="{00000000-0005-0000-0000-000044170000}"/>
    <cellStyle name="20% - Énfasis3 6 2 4 2" xfId="22966" xr:uid="{00000000-0005-0000-0000-000045170000}"/>
    <cellStyle name="20% - Énfasis3 6 2 4 2 2" xfId="35877" xr:uid="{00000000-0005-0000-0000-000046170000}"/>
    <cellStyle name="20% - Énfasis3 6 2 4 3" xfId="26487" xr:uid="{00000000-0005-0000-0000-000047170000}"/>
    <cellStyle name="20% - Énfasis3 6 2 4 3 2" xfId="39398" xr:uid="{00000000-0005-0000-0000-000048170000}"/>
    <cellStyle name="20% - Énfasis3 6 2 4 4" xfId="32356" xr:uid="{00000000-0005-0000-0000-000049170000}"/>
    <cellStyle name="20% - Énfasis3 6 2 5" xfId="17097" xr:uid="{00000000-0005-0000-0000-00004A170000}"/>
    <cellStyle name="20% - Énfasis3 6 2 5 2" xfId="30008" xr:uid="{00000000-0005-0000-0000-00004B170000}"/>
    <cellStyle name="20% - Énfasis3 6 2 6" xfId="20618" xr:uid="{00000000-0005-0000-0000-00004C170000}"/>
    <cellStyle name="20% - Énfasis3 6 2 6 2" xfId="33529" xr:uid="{00000000-0005-0000-0000-00004D170000}"/>
    <cellStyle name="20% - Énfasis3 6 2 7" xfId="24139" xr:uid="{00000000-0005-0000-0000-00004E170000}"/>
    <cellStyle name="20% - Énfasis3 6 2 7 2" xfId="37050" xr:uid="{00000000-0005-0000-0000-00004F170000}"/>
    <cellStyle name="20% - Énfasis3 6 2 8" xfId="27660" xr:uid="{00000000-0005-0000-0000-000050170000}"/>
    <cellStyle name="20% - Énfasis3 6 2 9" xfId="14748" xr:uid="{00000000-0005-0000-0000-000051170000}"/>
    <cellStyle name="20% - Énfasis3 6 3" xfId="4570" xr:uid="{00000000-0005-0000-0000-000052170000}"/>
    <cellStyle name="20% - Énfasis3 6 3 2" xfId="15410" xr:uid="{00000000-0005-0000-0000-000053170000}"/>
    <cellStyle name="20% - Énfasis3 6 3 2 2" xfId="16585" xr:uid="{00000000-0005-0000-0000-000054170000}"/>
    <cellStyle name="20% - Énfasis3 6 3 2 2 2" xfId="18933" xr:uid="{00000000-0005-0000-0000-000055170000}"/>
    <cellStyle name="20% - Énfasis3 6 3 2 2 2 2" xfId="31844" xr:uid="{00000000-0005-0000-0000-000056170000}"/>
    <cellStyle name="20% - Énfasis3 6 3 2 2 3" xfId="22454" xr:uid="{00000000-0005-0000-0000-000057170000}"/>
    <cellStyle name="20% - Énfasis3 6 3 2 2 3 2" xfId="35365" xr:uid="{00000000-0005-0000-0000-000058170000}"/>
    <cellStyle name="20% - Énfasis3 6 3 2 2 4" xfId="25975" xr:uid="{00000000-0005-0000-0000-000059170000}"/>
    <cellStyle name="20% - Énfasis3 6 3 2 2 4 2" xfId="38886" xr:uid="{00000000-0005-0000-0000-00005A170000}"/>
    <cellStyle name="20% - Énfasis3 6 3 2 2 5" xfId="29496" xr:uid="{00000000-0005-0000-0000-00005B170000}"/>
    <cellStyle name="20% - Énfasis3 6 3 2 3" xfId="20106" xr:uid="{00000000-0005-0000-0000-00005C170000}"/>
    <cellStyle name="20% - Énfasis3 6 3 2 3 2" xfId="23627" xr:uid="{00000000-0005-0000-0000-00005D170000}"/>
    <cellStyle name="20% - Énfasis3 6 3 2 3 2 2" xfId="36538" xr:uid="{00000000-0005-0000-0000-00005E170000}"/>
    <cellStyle name="20% - Énfasis3 6 3 2 3 3" xfId="27148" xr:uid="{00000000-0005-0000-0000-00005F170000}"/>
    <cellStyle name="20% - Énfasis3 6 3 2 3 3 2" xfId="40059" xr:uid="{00000000-0005-0000-0000-000060170000}"/>
    <cellStyle name="20% - Énfasis3 6 3 2 3 4" xfId="33017" xr:uid="{00000000-0005-0000-0000-000061170000}"/>
    <cellStyle name="20% - Énfasis3 6 3 2 4" xfId="17758" xr:uid="{00000000-0005-0000-0000-000062170000}"/>
    <cellStyle name="20% - Énfasis3 6 3 2 4 2" xfId="30669" xr:uid="{00000000-0005-0000-0000-000063170000}"/>
    <cellStyle name="20% - Énfasis3 6 3 2 5" xfId="21279" xr:uid="{00000000-0005-0000-0000-000064170000}"/>
    <cellStyle name="20% - Énfasis3 6 3 2 5 2" xfId="34190" xr:uid="{00000000-0005-0000-0000-000065170000}"/>
    <cellStyle name="20% - Énfasis3 6 3 2 6" xfId="24800" xr:uid="{00000000-0005-0000-0000-000066170000}"/>
    <cellStyle name="20% - Énfasis3 6 3 2 6 2" xfId="37711" xr:uid="{00000000-0005-0000-0000-000067170000}"/>
    <cellStyle name="20% - Énfasis3 6 3 2 7" xfId="28321" xr:uid="{00000000-0005-0000-0000-000068170000}"/>
    <cellStyle name="20% - Énfasis3 6 3 3" xfId="16086" xr:uid="{00000000-0005-0000-0000-000069170000}"/>
    <cellStyle name="20% - Énfasis3 6 3 3 2" xfId="18434" xr:uid="{00000000-0005-0000-0000-00006A170000}"/>
    <cellStyle name="20% - Énfasis3 6 3 3 2 2" xfId="31345" xr:uid="{00000000-0005-0000-0000-00006B170000}"/>
    <cellStyle name="20% - Énfasis3 6 3 3 3" xfId="21955" xr:uid="{00000000-0005-0000-0000-00006C170000}"/>
    <cellStyle name="20% - Énfasis3 6 3 3 3 2" xfId="34866" xr:uid="{00000000-0005-0000-0000-00006D170000}"/>
    <cellStyle name="20% - Énfasis3 6 3 3 4" xfId="25476" xr:uid="{00000000-0005-0000-0000-00006E170000}"/>
    <cellStyle name="20% - Énfasis3 6 3 3 4 2" xfId="38387" xr:uid="{00000000-0005-0000-0000-00006F170000}"/>
    <cellStyle name="20% - Énfasis3 6 3 3 5" xfId="28997" xr:uid="{00000000-0005-0000-0000-000070170000}"/>
    <cellStyle name="20% - Énfasis3 6 3 4" xfId="19607" xr:uid="{00000000-0005-0000-0000-000071170000}"/>
    <cellStyle name="20% - Énfasis3 6 3 4 2" xfId="23128" xr:uid="{00000000-0005-0000-0000-000072170000}"/>
    <cellStyle name="20% - Énfasis3 6 3 4 2 2" xfId="36039" xr:uid="{00000000-0005-0000-0000-000073170000}"/>
    <cellStyle name="20% - Énfasis3 6 3 4 3" xfId="26649" xr:uid="{00000000-0005-0000-0000-000074170000}"/>
    <cellStyle name="20% - Énfasis3 6 3 4 3 2" xfId="39560" xr:uid="{00000000-0005-0000-0000-000075170000}"/>
    <cellStyle name="20% - Énfasis3 6 3 4 4" xfId="32518" xr:uid="{00000000-0005-0000-0000-000076170000}"/>
    <cellStyle name="20% - Énfasis3 6 3 5" xfId="17259" xr:uid="{00000000-0005-0000-0000-000077170000}"/>
    <cellStyle name="20% - Énfasis3 6 3 5 2" xfId="30170" xr:uid="{00000000-0005-0000-0000-000078170000}"/>
    <cellStyle name="20% - Énfasis3 6 3 6" xfId="20780" xr:uid="{00000000-0005-0000-0000-000079170000}"/>
    <cellStyle name="20% - Énfasis3 6 3 6 2" xfId="33691" xr:uid="{00000000-0005-0000-0000-00007A170000}"/>
    <cellStyle name="20% - Énfasis3 6 3 7" xfId="24301" xr:uid="{00000000-0005-0000-0000-00007B170000}"/>
    <cellStyle name="20% - Énfasis3 6 3 7 2" xfId="37212" xr:uid="{00000000-0005-0000-0000-00007C170000}"/>
    <cellStyle name="20% - Énfasis3 6 3 8" xfId="27822" xr:uid="{00000000-0005-0000-0000-00007D170000}"/>
    <cellStyle name="20% - Énfasis3 6 3 9" xfId="14911" xr:uid="{00000000-0005-0000-0000-00007E170000}"/>
    <cellStyle name="20% - Énfasis3 6 4" xfId="15572" xr:uid="{00000000-0005-0000-0000-00007F170000}"/>
    <cellStyle name="20% - Énfasis3 6 4 2" xfId="16747" xr:uid="{00000000-0005-0000-0000-000080170000}"/>
    <cellStyle name="20% - Énfasis3 6 4 2 2" xfId="19095" xr:uid="{00000000-0005-0000-0000-000081170000}"/>
    <cellStyle name="20% - Énfasis3 6 4 2 2 2" xfId="32006" xr:uid="{00000000-0005-0000-0000-000082170000}"/>
    <cellStyle name="20% - Énfasis3 6 4 2 3" xfId="22616" xr:uid="{00000000-0005-0000-0000-000083170000}"/>
    <cellStyle name="20% - Énfasis3 6 4 2 3 2" xfId="35527" xr:uid="{00000000-0005-0000-0000-000084170000}"/>
    <cellStyle name="20% - Énfasis3 6 4 2 4" xfId="26137" xr:uid="{00000000-0005-0000-0000-000085170000}"/>
    <cellStyle name="20% - Énfasis3 6 4 2 4 2" xfId="39048" xr:uid="{00000000-0005-0000-0000-000086170000}"/>
    <cellStyle name="20% - Énfasis3 6 4 2 5" xfId="29658" xr:uid="{00000000-0005-0000-0000-000087170000}"/>
    <cellStyle name="20% - Énfasis3 6 4 3" xfId="20268" xr:uid="{00000000-0005-0000-0000-000088170000}"/>
    <cellStyle name="20% - Énfasis3 6 4 3 2" xfId="23789" xr:uid="{00000000-0005-0000-0000-000089170000}"/>
    <cellStyle name="20% - Énfasis3 6 4 3 2 2" xfId="36700" xr:uid="{00000000-0005-0000-0000-00008A170000}"/>
    <cellStyle name="20% - Énfasis3 6 4 3 3" xfId="27310" xr:uid="{00000000-0005-0000-0000-00008B170000}"/>
    <cellStyle name="20% - Énfasis3 6 4 3 3 2" xfId="40221" xr:uid="{00000000-0005-0000-0000-00008C170000}"/>
    <cellStyle name="20% - Énfasis3 6 4 3 4" xfId="33179" xr:uid="{00000000-0005-0000-0000-00008D170000}"/>
    <cellStyle name="20% - Énfasis3 6 4 4" xfId="17920" xr:uid="{00000000-0005-0000-0000-00008E170000}"/>
    <cellStyle name="20% - Énfasis3 6 4 4 2" xfId="30831" xr:uid="{00000000-0005-0000-0000-00008F170000}"/>
    <cellStyle name="20% - Énfasis3 6 4 5" xfId="21441" xr:uid="{00000000-0005-0000-0000-000090170000}"/>
    <cellStyle name="20% - Énfasis3 6 4 5 2" xfId="34352" xr:uid="{00000000-0005-0000-0000-000091170000}"/>
    <cellStyle name="20% - Énfasis3 6 4 6" xfId="24962" xr:uid="{00000000-0005-0000-0000-000092170000}"/>
    <cellStyle name="20% - Énfasis3 6 4 6 2" xfId="37873" xr:uid="{00000000-0005-0000-0000-000093170000}"/>
    <cellStyle name="20% - Énfasis3 6 4 7" xfId="28483" xr:uid="{00000000-0005-0000-0000-000094170000}"/>
    <cellStyle name="20% - Énfasis3 6 5" xfId="15073" xr:uid="{00000000-0005-0000-0000-000095170000}"/>
    <cellStyle name="20% - Énfasis3 6 5 2" xfId="16248" xr:uid="{00000000-0005-0000-0000-000096170000}"/>
    <cellStyle name="20% - Énfasis3 6 5 2 2" xfId="18596" xr:uid="{00000000-0005-0000-0000-000097170000}"/>
    <cellStyle name="20% - Énfasis3 6 5 2 2 2" xfId="31507" xr:uid="{00000000-0005-0000-0000-000098170000}"/>
    <cellStyle name="20% - Énfasis3 6 5 2 3" xfId="22117" xr:uid="{00000000-0005-0000-0000-000099170000}"/>
    <cellStyle name="20% - Énfasis3 6 5 2 3 2" xfId="35028" xr:uid="{00000000-0005-0000-0000-00009A170000}"/>
    <cellStyle name="20% - Énfasis3 6 5 2 4" xfId="25638" xr:uid="{00000000-0005-0000-0000-00009B170000}"/>
    <cellStyle name="20% - Énfasis3 6 5 2 4 2" xfId="38549" xr:uid="{00000000-0005-0000-0000-00009C170000}"/>
    <cellStyle name="20% - Énfasis3 6 5 2 5" xfId="29159" xr:uid="{00000000-0005-0000-0000-00009D170000}"/>
    <cellStyle name="20% - Énfasis3 6 5 3" xfId="19769" xr:uid="{00000000-0005-0000-0000-00009E170000}"/>
    <cellStyle name="20% - Énfasis3 6 5 3 2" xfId="23290" xr:uid="{00000000-0005-0000-0000-00009F170000}"/>
    <cellStyle name="20% - Énfasis3 6 5 3 2 2" xfId="36201" xr:uid="{00000000-0005-0000-0000-0000A0170000}"/>
    <cellStyle name="20% - Énfasis3 6 5 3 3" xfId="26811" xr:uid="{00000000-0005-0000-0000-0000A1170000}"/>
    <cellStyle name="20% - Énfasis3 6 5 3 3 2" xfId="39722" xr:uid="{00000000-0005-0000-0000-0000A2170000}"/>
    <cellStyle name="20% - Énfasis3 6 5 3 4" xfId="32680" xr:uid="{00000000-0005-0000-0000-0000A3170000}"/>
    <cellStyle name="20% - Énfasis3 6 5 4" xfId="17421" xr:uid="{00000000-0005-0000-0000-0000A4170000}"/>
    <cellStyle name="20% - Énfasis3 6 5 4 2" xfId="30332" xr:uid="{00000000-0005-0000-0000-0000A5170000}"/>
    <cellStyle name="20% - Énfasis3 6 5 5" xfId="20942" xr:uid="{00000000-0005-0000-0000-0000A6170000}"/>
    <cellStyle name="20% - Énfasis3 6 5 5 2" xfId="33853" xr:uid="{00000000-0005-0000-0000-0000A7170000}"/>
    <cellStyle name="20% - Énfasis3 6 5 6" xfId="24463" xr:uid="{00000000-0005-0000-0000-0000A8170000}"/>
    <cellStyle name="20% - Énfasis3 6 5 6 2" xfId="37374" xr:uid="{00000000-0005-0000-0000-0000A9170000}"/>
    <cellStyle name="20% - Énfasis3 6 5 7" xfId="27984" xr:uid="{00000000-0005-0000-0000-0000AA170000}"/>
    <cellStyle name="20% - Énfasis3 6 6" xfId="15749" xr:uid="{00000000-0005-0000-0000-0000AB170000}"/>
    <cellStyle name="20% - Énfasis3 6 6 2" xfId="18097" xr:uid="{00000000-0005-0000-0000-0000AC170000}"/>
    <cellStyle name="20% - Énfasis3 6 6 2 2" xfId="31008" xr:uid="{00000000-0005-0000-0000-0000AD170000}"/>
    <cellStyle name="20% - Énfasis3 6 6 3" xfId="21618" xr:uid="{00000000-0005-0000-0000-0000AE170000}"/>
    <cellStyle name="20% - Énfasis3 6 6 3 2" xfId="34529" xr:uid="{00000000-0005-0000-0000-0000AF170000}"/>
    <cellStyle name="20% - Énfasis3 6 6 4" xfId="25139" xr:uid="{00000000-0005-0000-0000-0000B0170000}"/>
    <cellStyle name="20% - Énfasis3 6 6 4 2" xfId="38050" xr:uid="{00000000-0005-0000-0000-0000B1170000}"/>
    <cellStyle name="20% - Énfasis3 6 6 5" xfId="28660" xr:uid="{00000000-0005-0000-0000-0000B2170000}"/>
    <cellStyle name="20% - Énfasis3 6 7" xfId="19270" xr:uid="{00000000-0005-0000-0000-0000B3170000}"/>
    <cellStyle name="20% - Énfasis3 6 7 2" xfId="22791" xr:uid="{00000000-0005-0000-0000-0000B4170000}"/>
    <cellStyle name="20% - Énfasis3 6 7 2 2" xfId="35702" xr:uid="{00000000-0005-0000-0000-0000B5170000}"/>
    <cellStyle name="20% - Énfasis3 6 7 3" xfId="26312" xr:uid="{00000000-0005-0000-0000-0000B6170000}"/>
    <cellStyle name="20% - Énfasis3 6 7 3 2" xfId="39223" xr:uid="{00000000-0005-0000-0000-0000B7170000}"/>
    <cellStyle name="20% - Énfasis3 6 7 4" xfId="32181" xr:uid="{00000000-0005-0000-0000-0000B8170000}"/>
    <cellStyle name="20% - Énfasis3 6 8" xfId="16922" xr:uid="{00000000-0005-0000-0000-0000B9170000}"/>
    <cellStyle name="20% - Énfasis3 6 8 2" xfId="29833" xr:uid="{00000000-0005-0000-0000-0000BA170000}"/>
    <cellStyle name="20% - Énfasis3 6 9" xfId="20443" xr:uid="{00000000-0005-0000-0000-0000BB170000}"/>
    <cellStyle name="20% - Énfasis3 6 9 2" xfId="33354" xr:uid="{00000000-0005-0000-0000-0000BC170000}"/>
    <cellStyle name="20% - Énfasis3 7" xfId="230" xr:uid="{00000000-0005-0000-0000-0000BD170000}"/>
    <cellStyle name="20% - Énfasis3 7 10" xfId="23980" xr:uid="{00000000-0005-0000-0000-0000BE170000}"/>
    <cellStyle name="20% - Énfasis3 7 10 2" xfId="36891" xr:uid="{00000000-0005-0000-0000-0000BF170000}"/>
    <cellStyle name="20% - Énfasis3 7 11" xfId="27501" xr:uid="{00000000-0005-0000-0000-0000C0170000}"/>
    <cellStyle name="20% - Énfasis3 7 12" xfId="14586" xr:uid="{00000000-0005-0000-0000-0000C1170000}"/>
    <cellStyle name="20% - Énfasis3 7 2" xfId="4571" xr:uid="{00000000-0005-0000-0000-0000C2170000}"/>
    <cellStyle name="20% - Énfasis3 7 2 2" xfId="4572" xr:uid="{00000000-0005-0000-0000-0000C3170000}"/>
    <cellStyle name="20% - Énfasis3 7 2 2 2" xfId="16439" xr:uid="{00000000-0005-0000-0000-0000C4170000}"/>
    <cellStyle name="20% - Énfasis3 7 2 2 2 2" xfId="18787" xr:uid="{00000000-0005-0000-0000-0000C5170000}"/>
    <cellStyle name="20% - Énfasis3 7 2 2 2 2 2" xfId="31698" xr:uid="{00000000-0005-0000-0000-0000C6170000}"/>
    <cellStyle name="20% - Énfasis3 7 2 2 2 3" xfId="22308" xr:uid="{00000000-0005-0000-0000-0000C7170000}"/>
    <cellStyle name="20% - Énfasis3 7 2 2 2 3 2" xfId="35219" xr:uid="{00000000-0005-0000-0000-0000C8170000}"/>
    <cellStyle name="20% - Énfasis3 7 2 2 2 4" xfId="25829" xr:uid="{00000000-0005-0000-0000-0000C9170000}"/>
    <cellStyle name="20% - Énfasis3 7 2 2 2 4 2" xfId="38740" xr:uid="{00000000-0005-0000-0000-0000CA170000}"/>
    <cellStyle name="20% - Énfasis3 7 2 2 2 5" xfId="29350" xr:uid="{00000000-0005-0000-0000-0000CB170000}"/>
    <cellStyle name="20% - Énfasis3 7 2 2 3" xfId="19960" xr:uid="{00000000-0005-0000-0000-0000CC170000}"/>
    <cellStyle name="20% - Énfasis3 7 2 2 3 2" xfId="23481" xr:uid="{00000000-0005-0000-0000-0000CD170000}"/>
    <cellStyle name="20% - Énfasis3 7 2 2 3 2 2" xfId="36392" xr:uid="{00000000-0005-0000-0000-0000CE170000}"/>
    <cellStyle name="20% - Énfasis3 7 2 2 3 3" xfId="27002" xr:uid="{00000000-0005-0000-0000-0000CF170000}"/>
    <cellStyle name="20% - Énfasis3 7 2 2 3 3 2" xfId="39913" xr:uid="{00000000-0005-0000-0000-0000D0170000}"/>
    <cellStyle name="20% - Énfasis3 7 2 2 3 4" xfId="32871" xr:uid="{00000000-0005-0000-0000-0000D1170000}"/>
    <cellStyle name="20% - Énfasis3 7 2 2 4" xfId="17612" xr:uid="{00000000-0005-0000-0000-0000D2170000}"/>
    <cellStyle name="20% - Énfasis3 7 2 2 4 2" xfId="30523" xr:uid="{00000000-0005-0000-0000-0000D3170000}"/>
    <cellStyle name="20% - Énfasis3 7 2 2 5" xfId="21133" xr:uid="{00000000-0005-0000-0000-0000D4170000}"/>
    <cellStyle name="20% - Énfasis3 7 2 2 5 2" xfId="34044" xr:uid="{00000000-0005-0000-0000-0000D5170000}"/>
    <cellStyle name="20% - Énfasis3 7 2 2 6" xfId="24654" xr:uid="{00000000-0005-0000-0000-0000D6170000}"/>
    <cellStyle name="20% - Énfasis3 7 2 2 6 2" xfId="37565" xr:uid="{00000000-0005-0000-0000-0000D7170000}"/>
    <cellStyle name="20% - Énfasis3 7 2 2 7" xfId="28175" xr:uid="{00000000-0005-0000-0000-0000D8170000}"/>
    <cellStyle name="20% - Énfasis3 7 2 2 8" xfId="15264" xr:uid="{00000000-0005-0000-0000-0000D9170000}"/>
    <cellStyle name="20% - Énfasis3 7 2 3" xfId="15940" xr:uid="{00000000-0005-0000-0000-0000DA170000}"/>
    <cellStyle name="20% - Énfasis3 7 2 3 2" xfId="18288" xr:uid="{00000000-0005-0000-0000-0000DB170000}"/>
    <cellStyle name="20% - Énfasis3 7 2 3 2 2" xfId="31199" xr:uid="{00000000-0005-0000-0000-0000DC170000}"/>
    <cellStyle name="20% - Énfasis3 7 2 3 3" xfId="21809" xr:uid="{00000000-0005-0000-0000-0000DD170000}"/>
    <cellStyle name="20% - Énfasis3 7 2 3 3 2" xfId="34720" xr:uid="{00000000-0005-0000-0000-0000DE170000}"/>
    <cellStyle name="20% - Énfasis3 7 2 3 4" xfId="25330" xr:uid="{00000000-0005-0000-0000-0000DF170000}"/>
    <cellStyle name="20% - Énfasis3 7 2 3 4 2" xfId="38241" xr:uid="{00000000-0005-0000-0000-0000E0170000}"/>
    <cellStyle name="20% - Énfasis3 7 2 3 5" xfId="28851" xr:uid="{00000000-0005-0000-0000-0000E1170000}"/>
    <cellStyle name="20% - Énfasis3 7 2 4" xfId="19461" xr:uid="{00000000-0005-0000-0000-0000E2170000}"/>
    <cellStyle name="20% - Énfasis3 7 2 4 2" xfId="22982" xr:uid="{00000000-0005-0000-0000-0000E3170000}"/>
    <cellStyle name="20% - Énfasis3 7 2 4 2 2" xfId="35893" xr:uid="{00000000-0005-0000-0000-0000E4170000}"/>
    <cellStyle name="20% - Énfasis3 7 2 4 3" xfId="26503" xr:uid="{00000000-0005-0000-0000-0000E5170000}"/>
    <cellStyle name="20% - Énfasis3 7 2 4 3 2" xfId="39414" xr:uid="{00000000-0005-0000-0000-0000E6170000}"/>
    <cellStyle name="20% - Énfasis3 7 2 4 4" xfId="32372" xr:uid="{00000000-0005-0000-0000-0000E7170000}"/>
    <cellStyle name="20% - Énfasis3 7 2 5" xfId="17113" xr:uid="{00000000-0005-0000-0000-0000E8170000}"/>
    <cellStyle name="20% - Énfasis3 7 2 5 2" xfId="30024" xr:uid="{00000000-0005-0000-0000-0000E9170000}"/>
    <cellStyle name="20% - Énfasis3 7 2 6" xfId="20634" xr:uid="{00000000-0005-0000-0000-0000EA170000}"/>
    <cellStyle name="20% - Énfasis3 7 2 6 2" xfId="33545" xr:uid="{00000000-0005-0000-0000-0000EB170000}"/>
    <cellStyle name="20% - Énfasis3 7 2 7" xfId="24155" xr:uid="{00000000-0005-0000-0000-0000EC170000}"/>
    <cellStyle name="20% - Énfasis3 7 2 7 2" xfId="37066" xr:uid="{00000000-0005-0000-0000-0000ED170000}"/>
    <cellStyle name="20% - Énfasis3 7 2 8" xfId="27676" xr:uid="{00000000-0005-0000-0000-0000EE170000}"/>
    <cellStyle name="20% - Énfasis3 7 2 9" xfId="14764" xr:uid="{00000000-0005-0000-0000-0000EF170000}"/>
    <cellStyle name="20% - Énfasis3 7 3" xfId="4573" xr:uid="{00000000-0005-0000-0000-0000F0170000}"/>
    <cellStyle name="20% - Énfasis3 7 3 2" xfId="15426" xr:uid="{00000000-0005-0000-0000-0000F1170000}"/>
    <cellStyle name="20% - Énfasis3 7 3 2 2" xfId="16601" xr:uid="{00000000-0005-0000-0000-0000F2170000}"/>
    <cellStyle name="20% - Énfasis3 7 3 2 2 2" xfId="18949" xr:uid="{00000000-0005-0000-0000-0000F3170000}"/>
    <cellStyle name="20% - Énfasis3 7 3 2 2 2 2" xfId="31860" xr:uid="{00000000-0005-0000-0000-0000F4170000}"/>
    <cellStyle name="20% - Énfasis3 7 3 2 2 3" xfId="22470" xr:uid="{00000000-0005-0000-0000-0000F5170000}"/>
    <cellStyle name="20% - Énfasis3 7 3 2 2 3 2" xfId="35381" xr:uid="{00000000-0005-0000-0000-0000F6170000}"/>
    <cellStyle name="20% - Énfasis3 7 3 2 2 4" xfId="25991" xr:uid="{00000000-0005-0000-0000-0000F7170000}"/>
    <cellStyle name="20% - Énfasis3 7 3 2 2 4 2" xfId="38902" xr:uid="{00000000-0005-0000-0000-0000F8170000}"/>
    <cellStyle name="20% - Énfasis3 7 3 2 2 5" xfId="29512" xr:uid="{00000000-0005-0000-0000-0000F9170000}"/>
    <cellStyle name="20% - Énfasis3 7 3 2 3" xfId="20122" xr:uid="{00000000-0005-0000-0000-0000FA170000}"/>
    <cellStyle name="20% - Énfasis3 7 3 2 3 2" xfId="23643" xr:uid="{00000000-0005-0000-0000-0000FB170000}"/>
    <cellStyle name="20% - Énfasis3 7 3 2 3 2 2" xfId="36554" xr:uid="{00000000-0005-0000-0000-0000FC170000}"/>
    <cellStyle name="20% - Énfasis3 7 3 2 3 3" xfId="27164" xr:uid="{00000000-0005-0000-0000-0000FD170000}"/>
    <cellStyle name="20% - Énfasis3 7 3 2 3 3 2" xfId="40075" xr:uid="{00000000-0005-0000-0000-0000FE170000}"/>
    <cellStyle name="20% - Énfasis3 7 3 2 3 4" xfId="33033" xr:uid="{00000000-0005-0000-0000-0000FF170000}"/>
    <cellStyle name="20% - Énfasis3 7 3 2 4" xfId="17774" xr:uid="{00000000-0005-0000-0000-000000180000}"/>
    <cellStyle name="20% - Énfasis3 7 3 2 4 2" xfId="30685" xr:uid="{00000000-0005-0000-0000-000001180000}"/>
    <cellStyle name="20% - Énfasis3 7 3 2 5" xfId="21295" xr:uid="{00000000-0005-0000-0000-000002180000}"/>
    <cellStyle name="20% - Énfasis3 7 3 2 5 2" xfId="34206" xr:uid="{00000000-0005-0000-0000-000003180000}"/>
    <cellStyle name="20% - Énfasis3 7 3 2 6" xfId="24816" xr:uid="{00000000-0005-0000-0000-000004180000}"/>
    <cellStyle name="20% - Énfasis3 7 3 2 6 2" xfId="37727" xr:uid="{00000000-0005-0000-0000-000005180000}"/>
    <cellStyle name="20% - Énfasis3 7 3 2 7" xfId="28337" xr:uid="{00000000-0005-0000-0000-000006180000}"/>
    <cellStyle name="20% - Énfasis3 7 3 3" xfId="16102" xr:uid="{00000000-0005-0000-0000-000007180000}"/>
    <cellStyle name="20% - Énfasis3 7 3 3 2" xfId="18450" xr:uid="{00000000-0005-0000-0000-000008180000}"/>
    <cellStyle name="20% - Énfasis3 7 3 3 2 2" xfId="31361" xr:uid="{00000000-0005-0000-0000-000009180000}"/>
    <cellStyle name="20% - Énfasis3 7 3 3 3" xfId="21971" xr:uid="{00000000-0005-0000-0000-00000A180000}"/>
    <cellStyle name="20% - Énfasis3 7 3 3 3 2" xfId="34882" xr:uid="{00000000-0005-0000-0000-00000B180000}"/>
    <cellStyle name="20% - Énfasis3 7 3 3 4" xfId="25492" xr:uid="{00000000-0005-0000-0000-00000C180000}"/>
    <cellStyle name="20% - Énfasis3 7 3 3 4 2" xfId="38403" xr:uid="{00000000-0005-0000-0000-00000D180000}"/>
    <cellStyle name="20% - Énfasis3 7 3 3 5" xfId="29013" xr:uid="{00000000-0005-0000-0000-00000E180000}"/>
    <cellStyle name="20% - Énfasis3 7 3 4" xfId="19623" xr:uid="{00000000-0005-0000-0000-00000F180000}"/>
    <cellStyle name="20% - Énfasis3 7 3 4 2" xfId="23144" xr:uid="{00000000-0005-0000-0000-000010180000}"/>
    <cellStyle name="20% - Énfasis3 7 3 4 2 2" xfId="36055" xr:uid="{00000000-0005-0000-0000-000011180000}"/>
    <cellStyle name="20% - Énfasis3 7 3 4 3" xfId="26665" xr:uid="{00000000-0005-0000-0000-000012180000}"/>
    <cellStyle name="20% - Énfasis3 7 3 4 3 2" xfId="39576" xr:uid="{00000000-0005-0000-0000-000013180000}"/>
    <cellStyle name="20% - Énfasis3 7 3 4 4" xfId="32534" xr:uid="{00000000-0005-0000-0000-000014180000}"/>
    <cellStyle name="20% - Énfasis3 7 3 5" xfId="17275" xr:uid="{00000000-0005-0000-0000-000015180000}"/>
    <cellStyle name="20% - Énfasis3 7 3 5 2" xfId="30186" xr:uid="{00000000-0005-0000-0000-000016180000}"/>
    <cellStyle name="20% - Énfasis3 7 3 6" xfId="20796" xr:uid="{00000000-0005-0000-0000-000017180000}"/>
    <cellStyle name="20% - Énfasis3 7 3 6 2" xfId="33707" xr:uid="{00000000-0005-0000-0000-000018180000}"/>
    <cellStyle name="20% - Énfasis3 7 3 7" xfId="24317" xr:uid="{00000000-0005-0000-0000-000019180000}"/>
    <cellStyle name="20% - Énfasis3 7 3 7 2" xfId="37228" xr:uid="{00000000-0005-0000-0000-00001A180000}"/>
    <cellStyle name="20% - Énfasis3 7 3 8" xfId="27838" xr:uid="{00000000-0005-0000-0000-00001B180000}"/>
    <cellStyle name="20% - Énfasis3 7 3 9" xfId="14927" xr:uid="{00000000-0005-0000-0000-00001C180000}"/>
    <cellStyle name="20% - Énfasis3 7 4" xfId="15588" xr:uid="{00000000-0005-0000-0000-00001D180000}"/>
    <cellStyle name="20% - Énfasis3 7 4 2" xfId="16763" xr:uid="{00000000-0005-0000-0000-00001E180000}"/>
    <cellStyle name="20% - Énfasis3 7 4 2 2" xfId="19111" xr:uid="{00000000-0005-0000-0000-00001F180000}"/>
    <cellStyle name="20% - Énfasis3 7 4 2 2 2" xfId="32022" xr:uid="{00000000-0005-0000-0000-000020180000}"/>
    <cellStyle name="20% - Énfasis3 7 4 2 3" xfId="22632" xr:uid="{00000000-0005-0000-0000-000021180000}"/>
    <cellStyle name="20% - Énfasis3 7 4 2 3 2" xfId="35543" xr:uid="{00000000-0005-0000-0000-000022180000}"/>
    <cellStyle name="20% - Énfasis3 7 4 2 4" xfId="26153" xr:uid="{00000000-0005-0000-0000-000023180000}"/>
    <cellStyle name="20% - Énfasis3 7 4 2 4 2" xfId="39064" xr:uid="{00000000-0005-0000-0000-000024180000}"/>
    <cellStyle name="20% - Énfasis3 7 4 2 5" xfId="29674" xr:uid="{00000000-0005-0000-0000-000025180000}"/>
    <cellStyle name="20% - Énfasis3 7 4 3" xfId="20284" xr:uid="{00000000-0005-0000-0000-000026180000}"/>
    <cellStyle name="20% - Énfasis3 7 4 3 2" xfId="23805" xr:uid="{00000000-0005-0000-0000-000027180000}"/>
    <cellStyle name="20% - Énfasis3 7 4 3 2 2" xfId="36716" xr:uid="{00000000-0005-0000-0000-000028180000}"/>
    <cellStyle name="20% - Énfasis3 7 4 3 3" xfId="27326" xr:uid="{00000000-0005-0000-0000-000029180000}"/>
    <cellStyle name="20% - Énfasis3 7 4 3 3 2" xfId="40237" xr:uid="{00000000-0005-0000-0000-00002A180000}"/>
    <cellStyle name="20% - Énfasis3 7 4 3 4" xfId="33195" xr:uid="{00000000-0005-0000-0000-00002B180000}"/>
    <cellStyle name="20% - Énfasis3 7 4 4" xfId="17936" xr:uid="{00000000-0005-0000-0000-00002C180000}"/>
    <cellStyle name="20% - Énfasis3 7 4 4 2" xfId="30847" xr:uid="{00000000-0005-0000-0000-00002D180000}"/>
    <cellStyle name="20% - Énfasis3 7 4 5" xfId="21457" xr:uid="{00000000-0005-0000-0000-00002E180000}"/>
    <cellStyle name="20% - Énfasis3 7 4 5 2" xfId="34368" xr:uid="{00000000-0005-0000-0000-00002F180000}"/>
    <cellStyle name="20% - Énfasis3 7 4 6" xfId="24978" xr:uid="{00000000-0005-0000-0000-000030180000}"/>
    <cellStyle name="20% - Énfasis3 7 4 6 2" xfId="37889" xr:uid="{00000000-0005-0000-0000-000031180000}"/>
    <cellStyle name="20% - Énfasis3 7 4 7" xfId="28499" xr:uid="{00000000-0005-0000-0000-000032180000}"/>
    <cellStyle name="20% - Énfasis3 7 5" xfId="15089" xr:uid="{00000000-0005-0000-0000-000033180000}"/>
    <cellStyle name="20% - Énfasis3 7 5 2" xfId="16264" xr:uid="{00000000-0005-0000-0000-000034180000}"/>
    <cellStyle name="20% - Énfasis3 7 5 2 2" xfId="18612" xr:uid="{00000000-0005-0000-0000-000035180000}"/>
    <cellStyle name="20% - Énfasis3 7 5 2 2 2" xfId="31523" xr:uid="{00000000-0005-0000-0000-000036180000}"/>
    <cellStyle name="20% - Énfasis3 7 5 2 3" xfId="22133" xr:uid="{00000000-0005-0000-0000-000037180000}"/>
    <cellStyle name="20% - Énfasis3 7 5 2 3 2" xfId="35044" xr:uid="{00000000-0005-0000-0000-000038180000}"/>
    <cellStyle name="20% - Énfasis3 7 5 2 4" xfId="25654" xr:uid="{00000000-0005-0000-0000-000039180000}"/>
    <cellStyle name="20% - Énfasis3 7 5 2 4 2" xfId="38565" xr:uid="{00000000-0005-0000-0000-00003A180000}"/>
    <cellStyle name="20% - Énfasis3 7 5 2 5" xfId="29175" xr:uid="{00000000-0005-0000-0000-00003B180000}"/>
    <cellStyle name="20% - Énfasis3 7 5 3" xfId="19785" xr:uid="{00000000-0005-0000-0000-00003C180000}"/>
    <cellStyle name="20% - Énfasis3 7 5 3 2" xfId="23306" xr:uid="{00000000-0005-0000-0000-00003D180000}"/>
    <cellStyle name="20% - Énfasis3 7 5 3 2 2" xfId="36217" xr:uid="{00000000-0005-0000-0000-00003E180000}"/>
    <cellStyle name="20% - Énfasis3 7 5 3 3" xfId="26827" xr:uid="{00000000-0005-0000-0000-00003F180000}"/>
    <cellStyle name="20% - Énfasis3 7 5 3 3 2" xfId="39738" xr:uid="{00000000-0005-0000-0000-000040180000}"/>
    <cellStyle name="20% - Énfasis3 7 5 3 4" xfId="32696" xr:uid="{00000000-0005-0000-0000-000041180000}"/>
    <cellStyle name="20% - Énfasis3 7 5 4" xfId="17437" xr:uid="{00000000-0005-0000-0000-000042180000}"/>
    <cellStyle name="20% - Énfasis3 7 5 4 2" xfId="30348" xr:uid="{00000000-0005-0000-0000-000043180000}"/>
    <cellStyle name="20% - Énfasis3 7 5 5" xfId="20958" xr:uid="{00000000-0005-0000-0000-000044180000}"/>
    <cellStyle name="20% - Énfasis3 7 5 5 2" xfId="33869" xr:uid="{00000000-0005-0000-0000-000045180000}"/>
    <cellStyle name="20% - Énfasis3 7 5 6" xfId="24479" xr:uid="{00000000-0005-0000-0000-000046180000}"/>
    <cellStyle name="20% - Énfasis3 7 5 6 2" xfId="37390" xr:uid="{00000000-0005-0000-0000-000047180000}"/>
    <cellStyle name="20% - Énfasis3 7 5 7" xfId="28000" xr:uid="{00000000-0005-0000-0000-000048180000}"/>
    <cellStyle name="20% - Énfasis3 7 6" xfId="15765" xr:uid="{00000000-0005-0000-0000-000049180000}"/>
    <cellStyle name="20% - Énfasis3 7 6 2" xfId="18113" xr:uid="{00000000-0005-0000-0000-00004A180000}"/>
    <cellStyle name="20% - Énfasis3 7 6 2 2" xfId="31024" xr:uid="{00000000-0005-0000-0000-00004B180000}"/>
    <cellStyle name="20% - Énfasis3 7 6 3" xfId="21634" xr:uid="{00000000-0005-0000-0000-00004C180000}"/>
    <cellStyle name="20% - Énfasis3 7 6 3 2" xfId="34545" xr:uid="{00000000-0005-0000-0000-00004D180000}"/>
    <cellStyle name="20% - Énfasis3 7 6 4" xfId="25155" xr:uid="{00000000-0005-0000-0000-00004E180000}"/>
    <cellStyle name="20% - Énfasis3 7 6 4 2" xfId="38066" xr:uid="{00000000-0005-0000-0000-00004F180000}"/>
    <cellStyle name="20% - Énfasis3 7 6 5" xfId="28676" xr:uid="{00000000-0005-0000-0000-000050180000}"/>
    <cellStyle name="20% - Énfasis3 7 7" xfId="19286" xr:uid="{00000000-0005-0000-0000-000051180000}"/>
    <cellStyle name="20% - Énfasis3 7 7 2" xfId="22807" xr:uid="{00000000-0005-0000-0000-000052180000}"/>
    <cellStyle name="20% - Énfasis3 7 7 2 2" xfId="35718" xr:uid="{00000000-0005-0000-0000-000053180000}"/>
    <cellStyle name="20% - Énfasis3 7 7 3" xfId="26328" xr:uid="{00000000-0005-0000-0000-000054180000}"/>
    <cellStyle name="20% - Énfasis3 7 7 3 2" xfId="39239" xr:uid="{00000000-0005-0000-0000-000055180000}"/>
    <cellStyle name="20% - Énfasis3 7 7 4" xfId="32197" xr:uid="{00000000-0005-0000-0000-000056180000}"/>
    <cellStyle name="20% - Énfasis3 7 8" xfId="16938" xr:uid="{00000000-0005-0000-0000-000057180000}"/>
    <cellStyle name="20% - Énfasis3 7 8 2" xfId="29849" xr:uid="{00000000-0005-0000-0000-000058180000}"/>
    <cellStyle name="20% - Énfasis3 7 9" xfId="20459" xr:uid="{00000000-0005-0000-0000-000059180000}"/>
    <cellStyle name="20% - Énfasis3 7 9 2" xfId="33370" xr:uid="{00000000-0005-0000-0000-00005A180000}"/>
    <cellStyle name="20% - Énfasis3 8" xfId="231" xr:uid="{00000000-0005-0000-0000-00005B180000}"/>
    <cellStyle name="20% - Énfasis3 8 2" xfId="15135" xr:uid="{00000000-0005-0000-0000-00005C180000}"/>
    <cellStyle name="20% - Énfasis3 8 2 2" xfId="16310" xr:uid="{00000000-0005-0000-0000-00005D180000}"/>
    <cellStyle name="20% - Énfasis3 8 2 2 2" xfId="18658" xr:uid="{00000000-0005-0000-0000-00005E180000}"/>
    <cellStyle name="20% - Énfasis3 8 2 2 2 2" xfId="31569" xr:uid="{00000000-0005-0000-0000-00005F180000}"/>
    <cellStyle name="20% - Énfasis3 8 2 2 3" xfId="22179" xr:uid="{00000000-0005-0000-0000-000060180000}"/>
    <cellStyle name="20% - Énfasis3 8 2 2 3 2" xfId="35090" xr:uid="{00000000-0005-0000-0000-000061180000}"/>
    <cellStyle name="20% - Énfasis3 8 2 2 4" xfId="25700" xr:uid="{00000000-0005-0000-0000-000062180000}"/>
    <cellStyle name="20% - Énfasis3 8 2 2 4 2" xfId="38611" xr:uid="{00000000-0005-0000-0000-000063180000}"/>
    <cellStyle name="20% - Énfasis3 8 2 2 5" xfId="29221" xr:uid="{00000000-0005-0000-0000-000064180000}"/>
    <cellStyle name="20% - Énfasis3 8 2 3" xfId="19831" xr:uid="{00000000-0005-0000-0000-000065180000}"/>
    <cellStyle name="20% - Énfasis3 8 2 3 2" xfId="23352" xr:uid="{00000000-0005-0000-0000-000066180000}"/>
    <cellStyle name="20% - Énfasis3 8 2 3 2 2" xfId="36263" xr:uid="{00000000-0005-0000-0000-000067180000}"/>
    <cellStyle name="20% - Énfasis3 8 2 3 3" xfId="26873" xr:uid="{00000000-0005-0000-0000-000068180000}"/>
    <cellStyle name="20% - Énfasis3 8 2 3 3 2" xfId="39784" xr:uid="{00000000-0005-0000-0000-000069180000}"/>
    <cellStyle name="20% - Énfasis3 8 2 3 4" xfId="32742" xr:uid="{00000000-0005-0000-0000-00006A180000}"/>
    <cellStyle name="20% - Énfasis3 8 2 4" xfId="17483" xr:uid="{00000000-0005-0000-0000-00006B180000}"/>
    <cellStyle name="20% - Énfasis3 8 2 4 2" xfId="30394" xr:uid="{00000000-0005-0000-0000-00006C180000}"/>
    <cellStyle name="20% - Énfasis3 8 2 5" xfId="21004" xr:uid="{00000000-0005-0000-0000-00006D180000}"/>
    <cellStyle name="20% - Énfasis3 8 2 5 2" xfId="33915" xr:uid="{00000000-0005-0000-0000-00006E180000}"/>
    <cellStyle name="20% - Énfasis3 8 2 6" xfId="24525" xr:uid="{00000000-0005-0000-0000-00006F180000}"/>
    <cellStyle name="20% - Énfasis3 8 2 6 2" xfId="37436" xr:uid="{00000000-0005-0000-0000-000070180000}"/>
    <cellStyle name="20% - Énfasis3 8 2 7" xfId="28046" xr:uid="{00000000-0005-0000-0000-000071180000}"/>
    <cellStyle name="20% - Énfasis3 8 3" xfId="15811" xr:uid="{00000000-0005-0000-0000-000072180000}"/>
    <cellStyle name="20% - Énfasis3 8 3 2" xfId="18159" xr:uid="{00000000-0005-0000-0000-000073180000}"/>
    <cellStyle name="20% - Énfasis3 8 3 2 2" xfId="31070" xr:uid="{00000000-0005-0000-0000-000074180000}"/>
    <cellStyle name="20% - Énfasis3 8 3 3" xfId="21680" xr:uid="{00000000-0005-0000-0000-000075180000}"/>
    <cellStyle name="20% - Énfasis3 8 3 3 2" xfId="34591" xr:uid="{00000000-0005-0000-0000-000076180000}"/>
    <cellStyle name="20% - Énfasis3 8 3 4" xfId="25201" xr:uid="{00000000-0005-0000-0000-000077180000}"/>
    <cellStyle name="20% - Énfasis3 8 3 4 2" xfId="38112" xr:uid="{00000000-0005-0000-0000-000078180000}"/>
    <cellStyle name="20% - Énfasis3 8 3 5" xfId="28722" xr:uid="{00000000-0005-0000-0000-000079180000}"/>
    <cellStyle name="20% - Énfasis3 8 4" xfId="19332" xr:uid="{00000000-0005-0000-0000-00007A180000}"/>
    <cellStyle name="20% - Énfasis3 8 4 2" xfId="22853" xr:uid="{00000000-0005-0000-0000-00007B180000}"/>
    <cellStyle name="20% - Énfasis3 8 4 2 2" xfId="35764" xr:uid="{00000000-0005-0000-0000-00007C180000}"/>
    <cellStyle name="20% - Énfasis3 8 4 3" xfId="26374" xr:uid="{00000000-0005-0000-0000-00007D180000}"/>
    <cellStyle name="20% - Énfasis3 8 4 3 2" xfId="39285" xr:uid="{00000000-0005-0000-0000-00007E180000}"/>
    <cellStyle name="20% - Énfasis3 8 4 4" xfId="32243" xr:uid="{00000000-0005-0000-0000-00007F180000}"/>
    <cellStyle name="20% - Énfasis3 8 5" xfId="16984" xr:uid="{00000000-0005-0000-0000-000080180000}"/>
    <cellStyle name="20% - Énfasis3 8 5 2" xfId="29895" xr:uid="{00000000-0005-0000-0000-000081180000}"/>
    <cellStyle name="20% - Énfasis3 8 6" xfId="20505" xr:uid="{00000000-0005-0000-0000-000082180000}"/>
    <cellStyle name="20% - Énfasis3 8 6 2" xfId="33416" xr:uid="{00000000-0005-0000-0000-000083180000}"/>
    <cellStyle name="20% - Énfasis3 8 7" xfId="24026" xr:uid="{00000000-0005-0000-0000-000084180000}"/>
    <cellStyle name="20% - Énfasis3 8 7 2" xfId="36937" xr:uid="{00000000-0005-0000-0000-000085180000}"/>
    <cellStyle name="20% - Énfasis3 8 8" xfId="27547" xr:uid="{00000000-0005-0000-0000-000086180000}"/>
    <cellStyle name="20% - Énfasis3 8 9" xfId="14635" xr:uid="{00000000-0005-0000-0000-000087180000}"/>
    <cellStyle name="20% - Énfasis3 9" xfId="232" xr:uid="{00000000-0005-0000-0000-000088180000}"/>
    <cellStyle name="20% - Énfasis3 9 2" xfId="4574" xr:uid="{00000000-0005-0000-0000-000089180000}"/>
    <cellStyle name="20% - Énfasis3 9 2 2" xfId="16324" xr:uid="{00000000-0005-0000-0000-00008A180000}"/>
    <cellStyle name="20% - Énfasis3 9 2 2 2" xfId="18672" xr:uid="{00000000-0005-0000-0000-00008B180000}"/>
    <cellStyle name="20% - Énfasis3 9 2 2 2 2" xfId="31583" xr:uid="{00000000-0005-0000-0000-00008C180000}"/>
    <cellStyle name="20% - Énfasis3 9 2 2 3" xfId="22193" xr:uid="{00000000-0005-0000-0000-00008D180000}"/>
    <cellStyle name="20% - Énfasis3 9 2 2 3 2" xfId="35104" xr:uid="{00000000-0005-0000-0000-00008E180000}"/>
    <cellStyle name="20% - Énfasis3 9 2 2 4" xfId="25714" xr:uid="{00000000-0005-0000-0000-00008F180000}"/>
    <cellStyle name="20% - Énfasis3 9 2 2 4 2" xfId="38625" xr:uid="{00000000-0005-0000-0000-000090180000}"/>
    <cellStyle name="20% - Énfasis3 9 2 2 5" xfId="29235" xr:uid="{00000000-0005-0000-0000-000091180000}"/>
    <cellStyle name="20% - Énfasis3 9 2 3" xfId="19845" xr:uid="{00000000-0005-0000-0000-000092180000}"/>
    <cellStyle name="20% - Énfasis3 9 2 3 2" xfId="23366" xr:uid="{00000000-0005-0000-0000-000093180000}"/>
    <cellStyle name="20% - Énfasis3 9 2 3 2 2" xfId="36277" xr:uid="{00000000-0005-0000-0000-000094180000}"/>
    <cellStyle name="20% - Énfasis3 9 2 3 3" xfId="26887" xr:uid="{00000000-0005-0000-0000-000095180000}"/>
    <cellStyle name="20% - Énfasis3 9 2 3 3 2" xfId="39798" xr:uid="{00000000-0005-0000-0000-000096180000}"/>
    <cellStyle name="20% - Énfasis3 9 2 3 4" xfId="32756" xr:uid="{00000000-0005-0000-0000-000097180000}"/>
    <cellStyle name="20% - Énfasis3 9 2 4" xfId="17497" xr:uid="{00000000-0005-0000-0000-000098180000}"/>
    <cellStyle name="20% - Énfasis3 9 2 4 2" xfId="30408" xr:uid="{00000000-0005-0000-0000-000099180000}"/>
    <cellStyle name="20% - Énfasis3 9 2 5" xfId="21018" xr:uid="{00000000-0005-0000-0000-00009A180000}"/>
    <cellStyle name="20% - Énfasis3 9 2 5 2" xfId="33929" xr:uid="{00000000-0005-0000-0000-00009B180000}"/>
    <cellStyle name="20% - Énfasis3 9 2 6" xfId="24539" xr:uid="{00000000-0005-0000-0000-00009C180000}"/>
    <cellStyle name="20% - Énfasis3 9 2 6 2" xfId="37450" xr:uid="{00000000-0005-0000-0000-00009D180000}"/>
    <cellStyle name="20% - Énfasis3 9 2 7" xfId="28060" xr:uid="{00000000-0005-0000-0000-00009E180000}"/>
    <cellStyle name="20% - Énfasis3 9 2 8" xfId="15149" xr:uid="{00000000-0005-0000-0000-00009F180000}"/>
    <cellStyle name="20% - Énfasis3 9 3" xfId="15825" xr:uid="{00000000-0005-0000-0000-0000A0180000}"/>
    <cellStyle name="20% - Énfasis3 9 3 2" xfId="18173" xr:uid="{00000000-0005-0000-0000-0000A1180000}"/>
    <cellStyle name="20% - Énfasis3 9 3 2 2" xfId="31084" xr:uid="{00000000-0005-0000-0000-0000A2180000}"/>
    <cellStyle name="20% - Énfasis3 9 3 3" xfId="21694" xr:uid="{00000000-0005-0000-0000-0000A3180000}"/>
    <cellStyle name="20% - Énfasis3 9 3 3 2" xfId="34605" xr:uid="{00000000-0005-0000-0000-0000A4180000}"/>
    <cellStyle name="20% - Énfasis3 9 3 4" xfId="25215" xr:uid="{00000000-0005-0000-0000-0000A5180000}"/>
    <cellStyle name="20% - Énfasis3 9 3 4 2" xfId="38126" xr:uid="{00000000-0005-0000-0000-0000A6180000}"/>
    <cellStyle name="20% - Énfasis3 9 3 5" xfId="28736" xr:uid="{00000000-0005-0000-0000-0000A7180000}"/>
    <cellStyle name="20% - Énfasis3 9 4" xfId="19346" xr:uid="{00000000-0005-0000-0000-0000A8180000}"/>
    <cellStyle name="20% - Énfasis3 9 4 2" xfId="22867" xr:uid="{00000000-0005-0000-0000-0000A9180000}"/>
    <cellStyle name="20% - Énfasis3 9 4 2 2" xfId="35778" xr:uid="{00000000-0005-0000-0000-0000AA180000}"/>
    <cellStyle name="20% - Énfasis3 9 4 3" xfId="26388" xr:uid="{00000000-0005-0000-0000-0000AB180000}"/>
    <cellStyle name="20% - Énfasis3 9 4 3 2" xfId="39299" xr:uid="{00000000-0005-0000-0000-0000AC180000}"/>
    <cellStyle name="20% - Énfasis3 9 4 4" xfId="32257" xr:uid="{00000000-0005-0000-0000-0000AD180000}"/>
    <cellStyle name="20% - Énfasis3 9 5" xfId="16998" xr:uid="{00000000-0005-0000-0000-0000AE180000}"/>
    <cellStyle name="20% - Énfasis3 9 5 2" xfId="29909" xr:uid="{00000000-0005-0000-0000-0000AF180000}"/>
    <cellStyle name="20% - Énfasis3 9 6" xfId="20519" xr:uid="{00000000-0005-0000-0000-0000B0180000}"/>
    <cellStyle name="20% - Énfasis3 9 6 2" xfId="33430" xr:uid="{00000000-0005-0000-0000-0000B1180000}"/>
    <cellStyle name="20% - Énfasis3 9 7" xfId="24040" xr:uid="{00000000-0005-0000-0000-0000B2180000}"/>
    <cellStyle name="20% - Énfasis3 9 7 2" xfId="36951" xr:uid="{00000000-0005-0000-0000-0000B3180000}"/>
    <cellStyle name="20% - Énfasis3 9 8" xfId="27561" xr:uid="{00000000-0005-0000-0000-0000B4180000}"/>
    <cellStyle name="20% - Énfasis3 9 9" xfId="14649" xr:uid="{00000000-0005-0000-0000-0000B5180000}"/>
    <cellStyle name="20% - Énfasis4" xfId="233" xr:uid="{00000000-0005-0000-0000-0000B6180000}"/>
    <cellStyle name="20% - Énfasis4 10" xfId="234" xr:uid="{00000000-0005-0000-0000-0000B7180000}"/>
    <cellStyle name="20% - Énfasis4 10 2" xfId="15313" xr:uid="{00000000-0005-0000-0000-0000B8180000}"/>
    <cellStyle name="20% - Énfasis4 10 2 2" xfId="16488" xr:uid="{00000000-0005-0000-0000-0000B9180000}"/>
    <cellStyle name="20% - Énfasis4 10 2 2 2" xfId="18836" xr:uid="{00000000-0005-0000-0000-0000BA180000}"/>
    <cellStyle name="20% - Énfasis4 10 2 2 2 2" xfId="31747" xr:uid="{00000000-0005-0000-0000-0000BB180000}"/>
    <cellStyle name="20% - Énfasis4 10 2 2 3" xfId="22357" xr:uid="{00000000-0005-0000-0000-0000BC180000}"/>
    <cellStyle name="20% - Énfasis4 10 2 2 3 2" xfId="35268" xr:uid="{00000000-0005-0000-0000-0000BD180000}"/>
    <cellStyle name="20% - Énfasis4 10 2 2 4" xfId="25878" xr:uid="{00000000-0005-0000-0000-0000BE180000}"/>
    <cellStyle name="20% - Énfasis4 10 2 2 4 2" xfId="38789" xr:uid="{00000000-0005-0000-0000-0000BF180000}"/>
    <cellStyle name="20% - Énfasis4 10 2 2 5" xfId="29399" xr:uid="{00000000-0005-0000-0000-0000C0180000}"/>
    <cellStyle name="20% - Énfasis4 10 2 3" xfId="20009" xr:uid="{00000000-0005-0000-0000-0000C1180000}"/>
    <cellStyle name="20% - Énfasis4 10 2 3 2" xfId="23530" xr:uid="{00000000-0005-0000-0000-0000C2180000}"/>
    <cellStyle name="20% - Énfasis4 10 2 3 2 2" xfId="36441" xr:uid="{00000000-0005-0000-0000-0000C3180000}"/>
    <cellStyle name="20% - Énfasis4 10 2 3 3" xfId="27051" xr:uid="{00000000-0005-0000-0000-0000C4180000}"/>
    <cellStyle name="20% - Énfasis4 10 2 3 3 2" xfId="39962" xr:uid="{00000000-0005-0000-0000-0000C5180000}"/>
    <cellStyle name="20% - Énfasis4 10 2 3 4" xfId="32920" xr:uid="{00000000-0005-0000-0000-0000C6180000}"/>
    <cellStyle name="20% - Énfasis4 10 2 4" xfId="17661" xr:uid="{00000000-0005-0000-0000-0000C7180000}"/>
    <cellStyle name="20% - Énfasis4 10 2 4 2" xfId="30572" xr:uid="{00000000-0005-0000-0000-0000C8180000}"/>
    <cellStyle name="20% - Énfasis4 10 2 5" xfId="21182" xr:uid="{00000000-0005-0000-0000-0000C9180000}"/>
    <cellStyle name="20% - Énfasis4 10 2 5 2" xfId="34093" xr:uid="{00000000-0005-0000-0000-0000CA180000}"/>
    <cellStyle name="20% - Énfasis4 10 2 6" xfId="24703" xr:uid="{00000000-0005-0000-0000-0000CB180000}"/>
    <cellStyle name="20% - Énfasis4 10 2 6 2" xfId="37614" xr:uid="{00000000-0005-0000-0000-0000CC180000}"/>
    <cellStyle name="20% - Énfasis4 10 2 7" xfId="28224" xr:uid="{00000000-0005-0000-0000-0000CD180000}"/>
    <cellStyle name="20% - Énfasis4 10 3" xfId="15989" xr:uid="{00000000-0005-0000-0000-0000CE180000}"/>
    <cellStyle name="20% - Énfasis4 10 3 2" xfId="18337" xr:uid="{00000000-0005-0000-0000-0000CF180000}"/>
    <cellStyle name="20% - Énfasis4 10 3 2 2" xfId="31248" xr:uid="{00000000-0005-0000-0000-0000D0180000}"/>
    <cellStyle name="20% - Énfasis4 10 3 3" xfId="21858" xr:uid="{00000000-0005-0000-0000-0000D1180000}"/>
    <cellStyle name="20% - Énfasis4 10 3 3 2" xfId="34769" xr:uid="{00000000-0005-0000-0000-0000D2180000}"/>
    <cellStyle name="20% - Énfasis4 10 3 4" xfId="25379" xr:uid="{00000000-0005-0000-0000-0000D3180000}"/>
    <cellStyle name="20% - Énfasis4 10 3 4 2" xfId="38290" xr:uid="{00000000-0005-0000-0000-0000D4180000}"/>
    <cellStyle name="20% - Énfasis4 10 3 5" xfId="28900" xr:uid="{00000000-0005-0000-0000-0000D5180000}"/>
    <cellStyle name="20% - Énfasis4 10 4" xfId="19510" xr:uid="{00000000-0005-0000-0000-0000D6180000}"/>
    <cellStyle name="20% - Énfasis4 10 4 2" xfId="23031" xr:uid="{00000000-0005-0000-0000-0000D7180000}"/>
    <cellStyle name="20% - Énfasis4 10 4 2 2" xfId="35942" xr:uid="{00000000-0005-0000-0000-0000D8180000}"/>
    <cellStyle name="20% - Énfasis4 10 4 3" xfId="26552" xr:uid="{00000000-0005-0000-0000-0000D9180000}"/>
    <cellStyle name="20% - Énfasis4 10 4 3 2" xfId="39463" xr:uid="{00000000-0005-0000-0000-0000DA180000}"/>
    <cellStyle name="20% - Énfasis4 10 4 4" xfId="32421" xr:uid="{00000000-0005-0000-0000-0000DB180000}"/>
    <cellStyle name="20% - Énfasis4 10 5" xfId="17162" xr:uid="{00000000-0005-0000-0000-0000DC180000}"/>
    <cellStyle name="20% - Énfasis4 10 5 2" xfId="30073" xr:uid="{00000000-0005-0000-0000-0000DD180000}"/>
    <cellStyle name="20% - Énfasis4 10 6" xfId="20683" xr:uid="{00000000-0005-0000-0000-0000DE180000}"/>
    <cellStyle name="20% - Énfasis4 10 6 2" xfId="33594" xr:uid="{00000000-0005-0000-0000-0000DF180000}"/>
    <cellStyle name="20% - Énfasis4 10 7" xfId="24204" xr:uid="{00000000-0005-0000-0000-0000E0180000}"/>
    <cellStyle name="20% - Énfasis4 10 7 2" xfId="37115" xr:uid="{00000000-0005-0000-0000-0000E1180000}"/>
    <cellStyle name="20% - Énfasis4 10 8" xfId="27725" xr:uid="{00000000-0005-0000-0000-0000E2180000}"/>
    <cellStyle name="20% - Énfasis4 10 9" xfId="14814" xr:uid="{00000000-0005-0000-0000-0000E3180000}"/>
    <cellStyle name="20% - Énfasis4 11" xfId="235" xr:uid="{00000000-0005-0000-0000-0000E4180000}"/>
    <cellStyle name="20% - Énfasis4 11 2" xfId="16650" xr:uid="{00000000-0005-0000-0000-0000E5180000}"/>
    <cellStyle name="20% - Énfasis4 11 2 2" xfId="18998" xr:uid="{00000000-0005-0000-0000-0000E6180000}"/>
    <cellStyle name="20% - Énfasis4 11 2 2 2" xfId="31909" xr:uid="{00000000-0005-0000-0000-0000E7180000}"/>
    <cellStyle name="20% - Énfasis4 11 2 3" xfId="22519" xr:uid="{00000000-0005-0000-0000-0000E8180000}"/>
    <cellStyle name="20% - Énfasis4 11 2 3 2" xfId="35430" xr:uid="{00000000-0005-0000-0000-0000E9180000}"/>
    <cellStyle name="20% - Énfasis4 11 2 4" xfId="26040" xr:uid="{00000000-0005-0000-0000-0000EA180000}"/>
    <cellStyle name="20% - Énfasis4 11 2 4 2" xfId="38951" xr:uid="{00000000-0005-0000-0000-0000EB180000}"/>
    <cellStyle name="20% - Énfasis4 11 2 5" xfId="29561" xr:uid="{00000000-0005-0000-0000-0000EC180000}"/>
    <cellStyle name="20% - Énfasis4 11 3" xfId="20171" xr:uid="{00000000-0005-0000-0000-0000ED180000}"/>
    <cellStyle name="20% - Énfasis4 11 3 2" xfId="23692" xr:uid="{00000000-0005-0000-0000-0000EE180000}"/>
    <cellStyle name="20% - Énfasis4 11 3 2 2" xfId="36603" xr:uid="{00000000-0005-0000-0000-0000EF180000}"/>
    <cellStyle name="20% - Énfasis4 11 3 3" xfId="27213" xr:uid="{00000000-0005-0000-0000-0000F0180000}"/>
    <cellStyle name="20% - Énfasis4 11 3 3 2" xfId="40124" xr:uid="{00000000-0005-0000-0000-0000F1180000}"/>
    <cellStyle name="20% - Énfasis4 11 3 4" xfId="33082" xr:uid="{00000000-0005-0000-0000-0000F2180000}"/>
    <cellStyle name="20% - Énfasis4 11 4" xfId="17823" xr:uid="{00000000-0005-0000-0000-0000F3180000}"/>
    <cellStyle name="20% - Énfasis4 11 4 2" xfId="30734" xr:uid="{00000000-0005-0000-0000-0000F4180000}"/>
    <cellStyle name="20% - Énfasis4 11 5" xfId="21344" xr:uid="{00000000-0005-0000-0000-0000F5180000}"/>
    <cellStyle name="20% - Énfasis4 11 5 2" xfId="34255" xr:uid="{00000000-0005-0000-0000-0000F6180000}"/>
    <cellStyle name="20% - Énfasis4 11 6" xfId="24865" xr:uid="{00000000-0005-0000-0000-0000F7180000}"/>
    <cellStyle name="20% - Énfasis4 11 6 2" xfId="37776" xr:uid="{00000000-0005-0000-0000-0000F8180000}"/>
    <cellStyle name="20% - Énfasis4 11 7" xfId="28386" xr:uid="{00000000-0005-0000-0000-0000F9180000}"/>
    <cellStyle name="20% - Énfasis4 11 8" xfId="15475" xr:uid="{00000000-0005-0000-0000-0000FA180000}"/>
    <cellStyle name="20% - Énfasis4 12" xfId="236" xr:uid="{00000000-0005-0000-0000-0000FB180000}"/>
    <cellStyle name="20% - Énfasis4 12 2" xfId="237" xr:uid="{00000000-0005-0000-0000-0000FC180000}"/>
    <cellStyle name="20% - Énfasis4 12 2 2" xfId="19159" xr:uid="{00000000-0005-0000-0000-0000FD180000}"/>
    <cellStyle name="20% - Énfasis4 12 2 2 2" xfId="32070" xr:uid="{00000000-0005-0000-0000-0000FE180000}"/>
    <cellStyle name="20% - Énfasis4 12 2 3" xfId="22680" xr:uid="{00000000-0005-0000-0000-0000FF180000}"/>
    <cellStyle name="20% - Énfasis4 12 2 3 2" xfId="35591" xr:uid="{00000000-0005-0000-0000-000000190000}"/>
    <cellStyle name="20% - Énfasis4 12 2 4" xfId="26201" xr:uid="{00000000-0005-0000-0000-000001190000}"/>
    <cellStyle name="20% - Énfasis4 12 2 4 2" xfId="39112" xr:uid="{00000000-0005-0000-0000-000002190000}"/>
    <cellStyle name="20% - Énfasis4 12 2 5" xfId="29722" xr:uid="{00000000-0005-0000-0000-000003190000}"/>
    <cellStyle name="20% - Énfasis4 12 2 6" xfId="16811" xr:uid="{00000000-0005-0000-0000-000004190000}"/>
    <cellStyle name="20% - Énfasis4 12 3" xfId="238" xr:uid="{00000000-0005-0000-0000-000005190000}"/>
    <cellStyle name="20% - Énfasis4 12 3 2" xfId="23853" xr:uid="{00000000-0005-0000-0000-000006190000}"/>
    <cellStyle name="20% - Énfasis4 12 3 2 2" xfId="36764" xr:uid="{00000000-0005-0000-0000-000007190000}"/>
    <cellStyle name="20% - Énfasis4 12 3 3" xfId="27374" xr:uid="{00000000-0005-0000-0000-000008190000}"/>
    <cellStyle name="20% - Énfasis4 12 3 3 2" xfId="40285" xr:uid="{00000000-0005-0000-0000-000009190000}"/>
    <cellStyle name="20% - Énfasis4 12 3 4" xfId="33243" xr:uid="{00000000-0005-0000-0000-00000A190000}"/>
    <cellStyle name="20% - Énfasis4 12 3 5" xfId="20332" xr:uid="{00000000-0005-0000-0000-00000B190000}"/>
    <cellStyle name="20% - Énfasis4 12 4" xfId="239" xr:uid="{00000000-0005-0000-0000-00000C190000}"/>
    <cellStyle name="20% - Énfasis4 12 4 2" xfId="30895" xr:uid="{00000000-0005-0000-0000-00000D190000}"/>
    <cellStyle name="20% - Énfasis4 12 4 3" xfId="17984" xr:uid="{00000000-0005-0000-0000-00000E190000}"/>
    <cellStyle name="20% - Énfasis4 12 5" xfId="240" xr:uid="{00000000-0005-0000-0000-00000F190000}"/>
    <cellStyle name="20% - Énfasis4 12 5 2" xfId="34416" xr:uid="{00000000-0005-0000-0000-000010190000}"/>
    <cellStyle name="20% - Énfasis4 12 5 3" xfId="21505" xr:uid="{00000000-0005-0000-0000-000011190000}"/>
    <cellStyle name="20% - Énfasis4 12 6" xfId="25026" xr:uid="{00000000-0005-0000-0000-000012190000}"/>
    <cellStyle name="20% - Énfasis4 12 6 2" xfId="37937" xr:uid="{00000000-0005-0000-0000-000013190000}"/>
    <cellStyle name="20% - Énfasis4 12 7" xfId="28547" xr:uid="{00000000-0005-0000-0000-000014190000}"/>
    <cellStyle name="20% - Énfasis4 12 8" xfId="15636" xr:uid="{00000000-0005-0000-0000-000015190000}"/>
    <cellStyle name="20% - Énfasis4 13" xfId="241" xr:uid="{00000000-0005-0000-0000-000016190000}"/>
    <cellStyle name="20% - Énfasis4 13 2" xfId="242" xr:uid="{00000000-0005-0000-0000-000017190000}"/>
    <cellStyle name="20% - Énfasis4 13 2 2" xfId="18499" xr:uid="{00000000-0005-0000-0000-000018190000}"/>
    <cellStyle name="20% - Énfasis4 13 2 2 2" xfId="31410" xr:uid="{00000000-0005-0000-0000-000019190000}"/>
    <cellStyle name="20% - Énfasis4 13 2 3" xfId="22020" xr:uid="{00000000-0005-0000-0000-00001A190000}"/>
    <cellStyle name="20% - Énfasis4 13 2 3 2" xfId="34931" xr:uid="{00000000-0005-0000-0000-00001B190000}"/>
    <cellStyle name="20% - Énfasis4 13 2 4" xfId="25541" xr:uid="{00000000-0005-0000-0000-00001C190000}"/>
    <cellStyle name="20% - Énfasis4 13 2 4 2" xfId="38452" xr:uid="{00000000-0005-0000-0000-00001D190000}"/>
    <cellStyle name="20% - Énfasis4 13 2 5" xfId="29062" xr:uid="{00000000-0005-0000-0000-00001E190000}"/>
    <cellStyle name="20% - Énfasis4 13 2 6" xfId="16151" xr:uid="{00000000-0005-0000-0000-00001F190000}"/>
    <cellStyle name="20% - Énfasis4 13 3" xfId="243" xr:uid="{00000000-0005-0000-0000-000020190000}"/>
    <cellStyle name="20% - Énfasis4 13 3 2" xfId="23193" xr:uid="{00000000-0005-0000-0000-000021190000}"/>
    <cellStyle name="20% - Énfasis4 13 3 2 2" xfId="36104" xr:uid="{00000000-0005-0000-0000-000022190000}"/>
    <cellStyle name="20% - Énfasis4 13 3 3" xfId="26714" xr:uid="{00000000-0005-0000-0000-000023190000}"/>
    <cellStyle name="20% - Énfasis4 13 3 3 2" xfId="39625" xr:uid="{00000000-0005-0000-0000-000024190000}"/>
    <cellStyle name="20% - Énfasis4 13 3 4" xfId="32583" xr:uid="{00000000-0005-0000-0000-000025190000}"/>
    <cellStyle name="20% - Énfasis4 13 3 5" xfId="19672" xr:uid="{00000000-0005-0000-0000-000026190000}"/>
    <cellStyle name="20% - Énfasis4 13 4" xfId="244" xr:uid="{00000000-0005-0000-0000-000027190000}"/>
    <cellStyle name="20% - Énfasis4 13 4 2" xfId="30235" xr:uid="{00000000-0005-0000-0000-000028190000}"/>
    <cellStyle name="20% - Énfasis4 13 4 3" xfId="17324" xr:uid="{00000000-0005-0000-0000-000029190000}"/>
    <cellStyle name="20% - Énfasis4 13 5" xfId="245" xr:uid="{00000000-0005-0000-0000-00002A190000}"/>
    <cellStyle name="20% - Énfasis4 13 5 2" xfId="33756" xr:uid="{00000000-0005-0000-0000-00002B190000}"/>
    <cellStyle name="20% - Énfasis4 13 5 3" xfId="20845" xr:uid="{00000000-0005-0000-0000-00002C190000}"/>
    <cellStyle name="20% - Énfasis4 13 6" xfId="24366" xr:uid="{00000000-0005-0000-0000-00002D190000}"/>
    <cellStyle name="20% - Énfasis4 13 6 2" xfId="37277" xr:uid="{00000000-0005-0000-0000-00002E190000}"/>
    <cellStyle name="20% - Énfasis4 13 7" xfId="27887" xr:uid="{00000000-0005-0000-0000-00002F190000}"/>
    <cellStyle name="20% - Énfasis4 13 8" xfId="14976" xr:uid="{00000000-0005-0000-0000-000030190000}"/>
    <cellStyle name="20% - Énfasis4 14" xfId="246" xr:uid="{00000000-0005-0000-0000-000031190000}"/>
    <cellStyle name="20% - Énfasis4 14 2" xfId="247" xr:uid="{00000000-0005-0000-0000-000032190000}"/>
    <cellStyle name="20% - Énfasis4 14 2 2" xfId="30911" xr:uid="{00000000-0005-0000-0000-000033190000}"/>
    <cellStyle name="20% - Énfasis4 14 2 3" xfId="18000" xr:uid="{00000000-0005-0000-0000-000034190000}"/>
    <cellStyle name="20% - Énfasis4 14 3" xfId="248" xr:uid="{00000000-0005-0000-0000-000035190000}"/>
    <cellStyle name="20% - Énfasis4 14 3 2" xfId="34432" xr:uid="{00000000-0005-0000-0000-000036190000}"/>
    <cellStyle name="20% - Énfasis4 14 3 3" xfId="21521" xr:uid="{00000000-0005-0000-0000-000037190000}"/>
    <cellStyle name="20% - Énfasis4 14 4" xfId="249" xr:uid="{00000000-0005-0000-0000-000038190000}"/>
    <cellStyle name="20% - Énfasis4 14 4 2" xfId="37953" xr:uid="{00000000-0005-0000-0000-000039190000}"/>
    <cellStyle name="20% - Énfasis4 14 4 3" xfId="25042" xr:uid="{00000000-0005-0000-0000-00003A190000}"/>
    <cellStyle name="20% - Énfasis4 14 5" xfId="28563" xr:uid="{00000000-0005-0000-0000-00003B190000}"/>
    <cellStyle name="20% - Énfasis4 14 6" xfId="15652" xr:uid="{00000000-0005-0000-0000-00003C190000}"/>
    <cellStyle name="20% - Énfasis4 15" xfId="250" xr:uid="{00000000-0005-0000-0000-00003D190000}"/>
    <cellStyle name="20% - Énfasis4 15 2" xfId="251" xr:uid="{00000000-0005-0000-0000-00003E190000}"/>
    <cellStyle name="20% - Énfasis4 15 2 2" xfId="35605" xr:uid="{00000000-0005-0000-0000-00003F190000}"/>
    <cellStyle name="20% - Énfasis4 15 2 3" xfId="22694" xr:uid="{00000000-0005-0000-0000-000040190000}"/>
    <cellStyle name="20% - Énfasis4 15 3" xfId="252" xr:uid="{00000000-0005-0000-0000-000041190000}"/>
    <cellStyle name="20% - Énfasis4 15 3 2" xfId="39126" xr:uid="{00000000-0005-0000-0000-000042190000}"/>
    <cellStyle name="20% - Énfasis4 15 3 3" xfId="26215" xr:uid="{00000000-0005-0000-0000-000043190000}"/>
    <cellStyle name="20% - Énfasis4 15 4" xfId="253" xr:uid="{00000000-0005-0000-0000-000044190000}"/>
    <cellStyle name="20% - Énfasis4 15 4 2" xfId="32084" xr:uid="{00000000-0005-0000-0000-000045190000}"/>
    <cellStyle name="20% - Énfasis4 15 5" xfId="19173" xr:uid="{00000000-0005-0000-0000-000046190000}"/>
    <cellStyle name="20% - Énfasis4 16" xfId="254" xr:uid="{00000000-0005-0000-0000-000047190000}"/>
    <cellStyle name="20% - Énfasis4 16 2" xfId="255" xr:uid="{00000000-0005-0000-0000-000048190000}"/>
    <cellStyle name="20% - Énfasis4 16 2 2" xfId="29736" xr:uid="{00000000-0005-0000-0000-000049190000}"/>
    <cellStyle name="20% - Énfasis4 16 3" xfId="256" xr:uid="{00000000-0005-0000-0000-00004A190000}"/>
    <cellStyle name="20% - Énfasis4 16 4" xfId="257" xr:uid="{00000000-0005-0000-0000-00004B190000}"/>
    <cellStyle name="20% - Énfasis4 16 5" xfId="16825" xr:uid="{00000000-0005-0000-0000-00004C190000}"/>
    <cellStyle name="20% - Énfasis4 17" xfId="258" xr:uid="{00000000-0005-0000-0000-00004D190000}"/>
    <cellStyle name="20% - Énfasis4 17 2" xfId="259" xr:uid="{00000000-0005-0000-0000-00004E190000}"/>
    <cellStyle name="20% - Énfasis4 17 2 2" xfId="33257" xr:uid="{00000000-0005-0000-0000-00004F190000}"/>
    <cellStyle name="20% - Énfasis4 17 3" xfId="260" xr:uid="{00000000-0005-0000-0000-000050190000}"/>
    <cellStyle name="20% - Énfasis4 17 4" xfId="261" xr:uid="{00000000-0005-0000-0000-000051190000}"/>
    <cellStyle name="20% - Énfasis4 17 5" xfId="20346" xr:uid="{00000000-0005-0000-0000-000052190000}"/>
    <cellStyle name="20% - Énfasis4 18" xfId="262" xr:uid="{00000000-0005-0000-0000-000053190000}"/>
    <cellStyle name="20% - Énfasis4 18 2" xfId="263" xr:uid="{00000000-0005-0000-0000-000054190000}"/>
    <cellStyle name="20% - Énfasis4 18 2 2" xfId="36778" xr:uid="{00000000-0005-0000-0000-000055190000}"/>
    <cellStyle name="20% - Énfasis4 18 3" xfId="264" xr:uid="{00000000-0005-0000-0000-000056190000}"/>
    <cellStyle name="20% - Énfasis4 18 4" xfId="265" xr:uid="{00000000-0005-0000-0000-000057190000}"/>
    <cellStyle name="20% - Énfasis4 18 5" xfId="23867" xr:uid="{00000000-0005-0000-0000-000058190000}"/>
    <cellStyle name="20% - Énfasis4 19" xfId="266" xr:uid="{00000000-0005-0000-0000-000059190000}"/>
    <cellStyle name="20% - Énfasis4 19 2" xfId="267" xr:uid="{00000000-0005-0000-0000-00005A190000}"/>
    <cellStyle name="20% - Énfasis4 19 3" xfId="268" xr:uid="{00000000-0005-0000-0000-00005B190000}"/>
    <cellStyle name="20% - Énfasis4 19 4" xfId="269" xr:uid="{00000000-0005-0000-0000-00005C190000}"/>
    <cellStyle name="20% - Énfasis4 19 5" xfId="27388" xr:uid="{00000000-0005-0000-0000-00005D190000}"/>
    <cellStyle name="20% - Énfasis4 2" xfId="270" xr:uid="{00000000-0005-0000-0000-00005E190000}"/>
    <cellStyle name="20% - Énfasis4 2 10" xfId="4575" xr:uid="{00000000-0005-0000-0000-00005F190000}"/>
    <cellStyle name="20% - Énfasis4 2 10 2" xfId="29751" xr:uid="{00000000-0005-0000-0000-000060190000}"/>
    <cellStyle name="20% - Énfasis4 2 10 3" xfId="16840" xr:uid="{00000000-0005-0000-0000-000061190000}"/>
    <cellStyle name="20% - Énfasis4 2 11" xfId="4576" xr:uid="{00000000-0005-0000-0000-000062190000}"/>
    <cellStyle name="20% - Énfasis4 2 11 2" xfId="33272" xr:uid="{00000000-0005-0000-0000-000063190000}"/>
    <cellStyle name="20% - Énfasis4 2 11 3" xfId="20361" xr:uid="{00000000-0005-0000-0000-000064190000}"/>
    <cellStyle name="20% - Énfasis4 2 12" xfId="4577" xr:uid="{00000000-0005-0000-0000-000065190000}"/>
    <cellStyle name="20% - Énfasis4 2 12 2" xfId="36793" xr:uid="{00000000-0005-0000-0000-000066190000}"/>
    <cellStyle name="20% - Énfasis4 2 12 3" xfId="23882" xr:uid="{00000000-0005-0000-0000-000067190000}"/>
    <cellStyle name="20% - Énfasis4 2 13" xfId="4578" xr:uid="{00000000-0005-0000-0000-000068190000}"/>
    <cellStyle name="20% - Énfasis4 2 13 2" xfId="27403" xr:uid="{00000000-0005-0000-0000-000069190000}"/>
    <cellStyle name="20% - Énfasis4 2 14" xfId="4579" xr:uid="{00000000-0005-0000-0000-00006A190000}"/>
    <cellStyle name="20% - Énfasis4 2 15" xfId="4580" xr:uid="{00000000-0005-0000-0000-00006B190000}"/>
    <cellStyle name="20% - Énfasis4 2 16" xfId="4581" xr:uid="{00000000-0005-0000-0000-00006C190000}"/>
    <cellStyle name="20% - Énfasis4 2 17" xfId="4582" xr:uid="{00000000-0005-0000-0000-00006D190000}"/>
    <cellStyle name="20% - Énfasis4 2 18" xfId="4583" xr:uid="{00000000-0005-0000-0000-00006E190000}"/>
    <cellStyle name="20% - Énfasis4 2 19" xfId="4584" xr:uid="{00000000-0005-0000-0000-00006F190000}"/>
    <cellStyle name="20% - Énfasis4 2 2" xfId="271" xr:uid="{00000000-0005-0000-0000-000070190000}"/>
    <cellStyle name="20% - Énfasis4 2 2 10" xfId="4585" xr:uid="{00000000-0005-0000-0000-000071190000}"/>
    <cellStyle name="20% - Énfasis4 2 2 10 2" xfId="4586" xr:uid="{00000000-0005-0000-0000-000072190000}"/>
    <cellStyle name="20% - Énfasis4 2 2 10 2 2" xfId="4587" xr:uid="{00000000-0005-0000-0000-000073190000}"/>
    <cellStyle name="20% - Énfasis4 2 2 10 2 3" xfId="36849" xr:uid="{00000000-0005-0000-0000-000074190000}"/>
    <cellStyle name="20% - Énfasis4 2 2 10 3" xfId="4588" xr:uid="{00000000-0005-0000-0000-000075190000}"/>
    <cellStyle name="20% - Énfasis4 2 2 10 4" xfId="23938" xr:uid="{00000000-0005-0000-0000-000076190000}"/>
    <cellStyle name="20% - Énfasis4 2 2 11" xfId="4589" xr:uid="{00000000-0005-0000-0000-000077190000}"/>
    <cellStyle name="20% - Énfasis4 2 2 11 2" xfId="4590" xr:uid="{00000000-0005-0000-0000-000078190000}"/>
    <cellStyle name="20% - Énfasis4 2 2 11 2 2" xfId="4591" xr:uid="{00000000-0005-0000-0000-000079190000}"/>
    <cellStyle name="20% - Énfasis4 2 2 11 3" xfId="4592" xr:uid="{00000000-0005-0000-0000-00007A190000}"/>
    <cellStyle name="20% - Énfasis4 2 2 11 4" xfId="27459" xr:uid="{00000000-0005-0000-0000-00007B190000}"/>
    <cellStyle name="20% - Énfasis4 2 2 12" xfId="4593" xr:uid="{00000000-0005-0000-0000-00007C190000}"/>
    <cellStyle name="20% - Énfasis4 2 2 12 2" xfId="4594" xr:uid="{00000000-0005-0000-0000-00007D190000}"/>
    <cellStyle name="20% - Énfasis4 2 2 12 2 2" xfId="4595" xr:uid="{00000000-0005-0000-0000-00007E190000}"/>
    <cellStyle name="20% - Énfasis4 2 2 12 3" xfId="4596" xr:uid="{00000000-0005-0000-0000-00007F190000}"/>
    <cellStyle name="20% - Énfasis4 2 2 13" xfId="4597" xr:uid="{00000000-0005-0000-0000-000080190000}"/>
    <cellStyle name="20% - Énfasis4 2 2 13 2" xfId="4598" xr:uid="{00000000-0005-0000-0000-000081190000}"/>
    <cellStyle name="20% - Énfasis4 2 2 13 2 2" xfId="4599" xr:uid="{00000000-0005-0000-0000-000082190000}"/>
    <cellStyle name="20% - Énfasis4 2 2 13 3" xfId="4600" xr:uid="{00000000-0005-0000-0000-000083190000}"/>
    <cellStyle name="20% - Énfasis4 2 2 14" xfId="4601" xr:uid="{00000000-0005-0000-0000-000084190000}"/>
    <cellStyle name="20% - Énfasis4 2 2 14 2" xfId="4602" xr:uid="{00000000-0005-0000-0000-000085190000}"/>
    <cellStyle name="20% - Énfasis4 2 2 14 2 2" xfId="4603" xr:uid="{00000000-0005-0000-0000-000086190000}"/>
    <cellStyle name="20% - Énfasis4 2 2 14 3" xfId="4604" xr:uid="{00000000-0005-0000-0000-000087190000}"/>
    <cellStyle name="20% - Énfasis4 2 2 15" xfId="4605" xr:uid="{00000000-0005-0000-0000-000088190000}"/>
    <cellStyle name="20% - Énfasis4 2 2 15 2" xfId="4606" xr:uid="{00000000-0005-0000-0000-000089190000}"/>
    <cellStyle name="20% - Énfasis4 2 2 15 2 2" xfId="4607" xr:uid="{00000000-0005-0000-0000-00008A190000}"/>
    <cellStyle name="20% - Énfasis4 2 2 15 3" xfId="4608" xr:uid="{00000000-0005-0000-0000-00008B190000}"/>
    <cellStyle name="20% - Énfasis4 2 2 16" xfId="4609" xr:uid="{00000000-0005-0000-0000-00008C190000}"/>
    <cellStyle name="20% - Énfasis4 2 2 16 2" xfId="4610" xr:uid="{00000000-0005-0000-0000-00008D190000}"/>
    <cellStyle name="20% - Énfasis4 2 2 16 2 2" xfId="4611" xr:uid="{00000000-0005-0000-0000-00008E190000}"/>
    <cellStyle name="20% - Énfasis4 2 2 16 3" xfId="4612" xr:uid="{00000000-0005-0000-0000-00008F190000}"/>
    <cellStyle name="20% - Énfasis4 2 2 17" xfId="4613" xr:uid="{00000000-0005-0000-0000-000090190000}"/>
    <cellStyle name="20% - Énfasis4 2 2 17 2" xfId="4614" xr:uid="{00000000-0005-0000-0000-000091190000}"/>
    <cellStyle name="20% - Énfasis4 2 2 17 2 2" xfId="4615" xr:uid="{00000000-0005-0000-0000-000092190000}"/>
    <cellStyle name="20% - Énfasis4 2 2 17 3" xfId="4616" xr:uid="{00000000-0005-0000-0000-000093190000}"/>
    <cellStyle name="20% - Énfasis4 2 2 18" xfId="4617" xr:uid="{00000000-0005-0000-0000-000094190000}"/>
    <cellStyle name="20% - Énfasis4 2 2 18 2" xfId="4618" xr:uid="{00000000-0005-0000-0000-000095190000}"/>
    <cellStyle name="20% - Énfasis4 2 2 18 2 2" xfId="4619" xr:uid="{00000000-0005-0000-0000-000096190000}"/>
    <cellStyle name="20% - Énfasis4 2 2 18 3" xfId="4620" xr:uid="{00000000-0005-0000-0000-000097190000}"/>
    <cellStyle name="20% - Énfasis4 2 2 19" xfId="4621" xr:uid="{00000000-0005-0000-0000-000098190000}"/>
    <cellStyle name="20% - Énfasis4 2 2 19 2" xfId="4622" xr:uid="{00000000-0005-0000-0000-000099190000}"/>
    <cellStyle name="20% - Énfasis4 2 2 19 2 2" xfId="4623" xr:uid="{00000000-0005-0000-0000-00009A190000}"/>
    <cellStyle name="20% - Énfasis4 2 2 19 3" xfId="4624" xr:uid="{00000000-0005-0000-0000-00009B190000}"/>
    <cellStyle name="20% - Énfasis4 2 2 2" xfId="4625" xr:uid="{00000000-0005-0000-0000-00009C190000}"/>
    <cellStyle name="20% - Énfasis4 2 2 2 2" xfId="4626" xr:uid="{00000000-0005-0000-0000-00009D190000}"/>
    <cellStyle name="20% - Énfasis4 2 2 2 2 2" xfId="4627" xr:uid="{00000000-0005-0000-0000-00009E190000}"/>
    <cellStyle name="20% - Énfasis4 2 2 2 2 2 2" xfId="4628" xr:uid="{00000000-0005-0000-0000-00009F190000}"/>
    <cellStyle name="20% - Énfasis4 2 2 2 2 2 2 2" xfId="4629" xr:uid="{00000000-0005-0000-0000-0000A0190000}"/>
    <cellStyle name="20% - Énfasis4 2 2 2 2 2 2 2 2" xfId="31656" xr:uid="{00000000-0005-0000-0000-0000A1190000}"/>
    <cellStyle name="20% - Énfasis4 2 2 2 2 2 2 3" xfId="18745" xr:uid="{00000000-0005-0000-0000-0000A2190000}"/>
    <cellStyle name="20% - Énfasis4 2 2 2 2 2 3" xfId="4630" xr:uid="{00000000-0005-0000-0000-0000A3190000}"/>
    <cellStyle name="20% - Énfasis4 2 2 2 2 2 3 2" xfId="35177" xr:uid="{00000000-0005-0000-0000-0000A4190000}"/>
    <cellStyle name="20% - Énfasis4 2 2 2 2 2 3 3" xfId="22266" xr:uid="{00000000-0005-0000-0000-0000A5190000}"/>
    <cellStyle name="20% - Énfasis4 2 2 2 2 2 4" xfId="25787" xr:uid="{00000000-0005-0000-0000-0000A6190000}"/>
    <cellStyle name="20% - Énfasis4 2 2 2 2 2 4 2" xfId="38698" xr:uid="{00000000-0005-0000-0000-0000A7190000}"/>
    <cellStyle name="20% - Énfasis4 2 2 2 2 2 5" xfId="29308" xr:uid="{00000000-0005-0000-0000-0000A8190000}"/>
    <cellStyle name="20% - Énfasis4 2 2 2 2 2 6" xfId="16397" xr:uid="{00000000-0005-0000-0000-0000A9190000}"/>
    <cellStyle name="20% - Énfasis4 2 2 2 2 3" xfId="4631" xr:uid="{00000000-0005-0000-0000-0000AA190000}"/>
    <cellStyle name="20% - Énfasis4 2 2 2 2 3 2" xfId="4632" xr:uid="{00000000-0005-0000-0000-0000AB190000}"/>
    <cellStyle name="20% - Énfasis4 2 2 2 2 3 2 2" xfId="4633" xr:uid="{00000000-0005-0000-0000-0000AC190000}"/>
    <cellStyle name="20% - Énfasis4 2 2 2 2 3 2 2 2" xfId="36350" xr:uid="{00000000-0005-0000-0000-0000AD190000}"/>
    <cellStyle name="20% - Énfasis4 2 2 2 2 3 2 3" xfId="23439" xr:uid="{00000000-0005-0000-0000-0000AE190000}"/>
    <cellStyle name="20% - Énfasis4 2 2 2 2 3 3" xfId="4634" xr:uid="{00000000-0005-0000-0000-0000AF190000}"/>
    <cellStyle name="20% - Énfasis4 2 2 2 2 3 3 2" xfId="39871" xr:uid="{00000000-0005-0000-0000-0000B0190000}"/>
    <cellStyle name="20% - Énfasis4 2 2 2 2 3 3 3" xfId="26960" xr:uid="{00000000-0005-0000-0000-0000B1190000}"/>
    <cellStyle name="20% - Énfasis4 2 2 2 2 3 4" xfId="32829" xr:uid="{00000000-0005-0000-0000-0000B2190000}"/>
    <cellStyle name="20% - Énfasis4 2 2 2 2 3 5" xfId="19918" xr:uid="{00000000-0005-0000-0000-0000B3190000}"/>
    <cellStyle name="20% - Énfasis4 2 2 2 2 4" xfId="17570" xr:uid="{00000000-0005-0000-0000-0000B4190000}"/>
    <cellStyle name="20% - Énfasis4 2 2 2 2 4 2" xfId="30481" xr:uid="{00000000-0005-0000-0000-0000B5190000}"/>
    <cellStyle name="20% - Énfasis4 2 2 2 2 5" xfId="21091" xr:uid="{00000000-0005-0000-0000-0000B6190000}"/>
    <cellStyle name="20% - Énfasis4 2 2 2 2 5 2" xfId="34002" xr:uid="{00000000-0005-0000-0000-0000B7190000}"/>
    <cellStyle name="20% - Énfasis4 2 2 2 2 6" xfId="24612" xr:uid="{00000000-0005-0000-0000-0000B8190000}"/>
    <cellStyle name="20% - Énfasis4 2 2 2 2 6 2" xfId="37523" xr:uid="{00000000-0005-0000-0000-0000B9190000}"/>
    <cellStyle name="20% - Énfasis4 2 2 2 2 7" xfId="28133" xr:uid="{00000000-0005-0000-0000-0000BA190000}"/>
    <cellStyle name="20% - Énfasis4 2 2 2 2 8" xfId="15222" xr:uid="{00000000-0005-0000-0000-0000BB190000}"/>
    <cellStyle name="20% - Énfasis4 2 2 2 3" xfId="4635" xr:uid="{00000000-0005-0000-0000-0000BC190000}"/>
    <cellStyle name="20% - Énfasis4 2 2 2 3 2" xfId="18246" xr:uid="{00000000-0005-0000-0000-0000BD190000}"/>
    <cellStyle name="20% - Énfasis4 2 2 2 3 2 2" xfId="31157" xr:uid="{00000000-0005-0000-0000-0000BE190000}"/>
    <cellStyle name="20% - Énfasis4 2 2 2 3 3" xfId="21767" xr:uid="{00000000-0005-0000-0000-0000BF190000}"/>
    <cellStyle name="20% - Énfasis4 2 2 2 3 3 2" xfId="34678" xr:uid="{00000000-0005-0000-0000-0000C0190000}"/>
    <cellStyle name="20% - Énfasis4 2 2 2 3 4" xfId="25288" xr:uid="{00000000-0005-0000-0000-0000C1190000}"/>
    <cellStyle name="20% - Énfasis4 2 2 2 3 4 2" xfId="38199" xr:uid="{00000000-0005-0000-0000-0000C2190000}"/>
    <cellStyle name="20% - Énfasis4 2 2 2 3 5" xfId="28809" xr:uid="{00000000-0005-0000-0000-0000C3190000}"/>
    <cellStyle name="20% - Énfasis4 2 2 2 3 6" xfId="15898" xr:uid="{00000000-0005-0000-0000-0000C4190000}"/>
    <cellStyle name="20% - Énfasis4 2 2 2 4" xfId="4636" xr:uid="{00000000-0005-0000-0000-0000C5190000}"/>
    <cellStyle name="20% - Énfasis4 2 2 2 4 2" xfId="4637" xr:uid="{00000000-0005-0000-0000-0000C6190000}"/>
    <cellStyle name="20% - Énfasis4 2 2 2 4 2 2" xfId="35851" xr:uid="{00000000-0005-0000-0000-0000C7190000}"/>
    <cellStyle name="20% - Énfasis4 2 2 2 4 2 3" xfId="22940" xr:uid="{00000000-0005-0000-0000-0000C8190000}"/>
    <cellStyle name="20% - Énfasis4 2 2 2 4 3" xfId="26461" xr:uid="{00000000-0005-0000-0000-0000C9190000}"/>
    <cellStyle name="20% - Énfasis4 2 2 2 4 3 2" xfId="39372" xr:uid="{00000000-0005-0000-0000-0000CA190000}"/>
    <cellStyle name="20% - Énfasis4 2 2 2 4 4" xfId="32330" xr:uid="{00000000-0005-0000-0000-0000CB190000}"/>
    <cellStyle name="20% - Énfasis4 2 2 2 4 5" xfId="19419" xr:uid="{00000000-0005-0000-0000-0000CC190000}"/>
    <cellStyle name="20% - Énfasis4 2 2 2 5" xfId="4638" xr:uid="{00000000-0005-0000-0000-0000CD190000}"/>
    <cellStyle name="20% - Énfasis4 2 2 2 5 2" xfId="29982" xr:uid="{00000000-0005-0000-0000-0000CE190000}"/>
    <cellStyle name="20% - Énfasis4 2 2 2 5 3" xfId="17071" xr:uid="{00000000-0005-0000-0000-0000CF190000}"/>
    <cellStyle name="20% - Énfasis4 2 2 2 6" xfId="20592" xr:uid="{00000000-0005-0000-0000-0000D0190000}"/>
    <cellStyle name="20% - Énfasis4 2 2 2 6 2" xfId="33503" xr:uid="{00000000-0005-0000-0000-0000D1190000}"/>
    <cellStyle name="20% - Énfasis4 2 2 2 7" xfId="24113" xr:uid="{00000000-0005-0000-0000-0000D2190000}"/>
    <cellStyle name="20% - Énfasis4 2 2 2 7 2" xfId="37024" xr:uid="{00000000-0005-0000-0000-0000D3190000}"/>
    <cellStyle name="20% - Énfasis4 2 2 2 8" xfId="27634" xr:uid="{00000000-0005-0000-0000-0000D4190000}"/>
    <cellStyle name="20% - Énfasis4 2 2 2 9" xfId="14722" xr:uid="{00000000-0005-0000-0000-0000D5190000}"/>
    <cellStyle name="20% - Énfasis4 2 2 20" xfId="4639" xr:uid="{00000000-0005-0000-0000-0000D6190000}"/>
    <cellStyle name="20% - Énfasis4 2 2 20 2" xfId="4640" xr:uid="{00000000-0005-0000-0000-0000D7190000}"/>
    <cellStyle name="20% - Énfasis4 2 2 20 2 2" xfId="4641" xr:uid="{00000000-0005-0000-0000-0000D8190000}"/>
    <cellStyle name="20% - Énfasis4 2 2 20 3" xfId="4642" xr:uid="{00000000-0005-0000-0000-0000D9190000}"/>
    <cellStyle name="20% - Énfasis4 2 2 21" xfId="4643" xr:uid="{00000000-0005-0000-0000-0000DA190000}"/>
    <cellStyle name="20% - Énfasis4 2 2 21 2" xfId="4644" xr:uid="{00000000-0005-0000-0000-0000DB190000}"/>
    <cellStyle name="20% - Énfasis4 2 2 21 2 2" xfId="4645" xr:uid="{00000000-0005-0000-0000-0000DC190000}"/>
    <cellStyle name="20% - Énfasis4 2 2 21 3" xfId="4646" xr:uid="{00000000-0005-0000-0000-0000DD190000}"/>
    <cellStyle name="20% - Énfasis4 2 2 22" xfId="4647" xr:uid="{00000000-0005-0000-0000-0000DE190000}"/>
    <cellStyle name="20% - Énfasis4 2 2 22 2" xfId="4648" xr:uid="{00000000-0005-0000-0000-0000DF190000}"/>
    <cellStyle name="20% - Énfasis4 2 2 22 2 2" xfId="4649" xr:uid="{00000000-0005-0000-0000-0000E0190000}"/>
    <cellStyle name="20% - Énfasis4 2 2 22 3" xfId="4650" xr:uid="{00000000-0005-0000-0000-0000E1190000}"/>
    <cellStyle name="20% - Énfasis4 2 2 23" xfId="4651" xr:uid="{00000000-0005-0000-0000-0000E2190000}"/>
    <cellStyle name="20% - Énfasis4 2 2 23 2" xfId="4652" xr:uid="{00000000-0005-0000-0000-0000E3190000}"/>
    <cellStyle name="20% - Énfasis4 2 2 23 2 2" xfId="4653" xr:uid="{00000000-0005-0000-0000-0000E4190000}"/>
    <cellStyle name="20% - Énfasis4 2 2 23 3" xfId="4654" xr:uid="{00000000-0005-0000-0000-0000E5190000}"/>
    <cellStyle name="20% - Énfasis4 2 2 24" xfId="4655" xr:uid="{00000000-0005-0000-0000-0000E6190000}"/>
    <cellStyle name="20% - Énfasis4 2 2 24 2" xfId="4656" xr:uid="{00000000-0005-0000-0000-0000E7190000}"/>
    <cellStyle name="20% - Énfasis4 2 2 24 2 2" xfId="4657" xr:uid="{00000000-0005-0000-0000-0000E8190000}"/>
    <cellStyle name="20% - Énfasis4 2 2 24 3" xfId="4658" xr:uid="{00000000-0005-0000-0000-0000E9190000}"/>
    <cellStyle name="20% - Énfasis4 2 2 25" xfId="14544" xr:uid="{00000000-0005-0000-0000-0000EA190000}"/>
    <cellStyle name="20% - Énfasis4 2 2 3" xfId="4659" xr:uid="{00000000-0005-0000-0000-0000EB190000}"/>
    <cellStyle name="20% - Énfasis4 2 2 3 2" xfId="4660" xr:uid="{00000000-0005-0000-0000-0000EC190000}"/>
    <cellStyle name="20% - Énfasis4 2 2 3 2 2" xfId="4661" xr:uid="{00000000-0005-0000-0000-0000ED190000}"/>
    <cellStyle name="20% - Énfasis4 2 2 3 2 2 2" xfId="18907" xr:uid="{00000000-0005-0000-0000-0000EE190000}"/>
    <cellStyle name="20% - Énfasis4 2 2 3 2 2 2 2" xfId="31818" xr:uid="{00000000-0005-0000-0000-0000EF190000}"/>
    <cellStyle name="20% - Énfasis4 2 2 3 2 2 3" xfId="22428" xr:uid="{00000000-0005-0000-0000-0000F0190000}"/>
    <cellStyle name="20% - Énfasis4 2 2 3 2 2 3 2" xfId="35339" xr:uid="{00000000-0005-0000-0000-0000F1190000}"/>
    <cellStyle name="20% - Énfasis4 2 2 3 2 2 4" xfId="25949" xr:uid="{00000000-0005-0000-0000-0000F2190000}"/>
    <cellStyle name="20% - Énfasis4 2 2 3 2 2 4 2" xfId="38860" xr:uid="{00000000-0005-0000-0000-0000F3190000}"/>
    <cellStyle name="20% - Énfasis4 2 2 3 2 2 5" xfId="29470" xr:uid="{00000000-0005-0000-0000-0000F4190000}"/>
    <cellStyle name="20% - Énfasis4 2 2 3 2 2 6" xfId="16559" xr:uid="{00000000-0005-0000-0000-0000F5190000}"/>
    <cellStyle name="20% - Énfasis4 2 2 3 2 3" xfId="20080" xr:uid="{00000000-0005-0000-0000-0000F6190000}"/>
    <cellStyle name="20% - Énfasis4 2 2 3 2 3 2" xfId="23601" xr:uid="{00000000-0005-0000-0000-0000F7190000}"/>
    <cellStyle name="20% - Énfasis4 2 2 3 2 3 2 2" xfId="36512" xr:uid="{00000000-0005-0000-0000-0000F8190000}"/>
    <cellStyle name="20% - Énfasis4 2 2 3 2 3 3" xfId="27122" xr:uid="{00000000-0005-0000-0000-0000F9190000}"/>
    <cellStyle name="20% - Énfasis4 2 2 3 2 3 3 2" xfId="40033" xr:uid="{00000000-0005-0000-0000-0000FA190000}"/>
    <cellStyle name="20% - Énfasis4 2 2 3 2 3 4" xfId="32991" xr:uid="{00000000-0005-0000-0000-0000FB190000}"/>
    <cellStyle name="20% - Énfasis4 2 2 3 2 4" xfId="17732" xr:uid="{00000000-0005-0000-0000-0000FC190000}"/>
    <cellStyle name="20% - Énfasis4 2 2 3 2 4 2" xfId="30643" xr:uid="{00000000-0005-0000-0000-0000FD190000}"/>
    <cellStyle name="20% - Énfasis4 2 2 3 2 5" xfId="21253" xr:uid="{00000000-0005-0000-0000-0000FE190000}"/>
    <cellStyle name="20% - Énfasis4 2 2 3 2 5 2" xfId="34164" xr:uid="{00000000-0005-0000-0000-0000FF190000}"/>
    <cellStyle name="20% - Énfasis4 2 2 3 2 6" xfId="24774" xr:uid="{00000000-0005-0000-0000-0000001A0000}"/>
    <cellStyle name="20% - Énfasis4 2 2 3 2 6 2" xfId="37685" xr:uid="{00000000-0005-0000-0000-0000011A0000}"/>
    <cellStyle name="20% - Énfasis4 2 2 3 2 7" xfId="28295" xr:uid="{00000000-0005-0000-0000-0000021A0000}"/>
    <cellStyle name="20% - Énfasis4 2 2 3 2 8" xfId="15384" xr:uid="{00000000-0005-0000-0000-0000031A0000}"/>
    <cellStyle name="20% - Énfasis4 2 2 3 3" xfId="4662" xr:uid="{00000000-0005-0000-0000-0000041A0000}"/>
    <cellStyle name="20% - Énfasis4 2 2 3 3 2" xfId="18408" xr:uid="{00000000-0005-0000-0000-0000051A0000}"/>
    <cellStyle name="20% - Énfasis4 2 2 3 3 2 2" xfId="31319" xr:uid="{00000000-0005-0000-0000-0000061A0000}"/>
    <cellStyle name="20% - Énfasis4 2 2 3 3 3" xfId="21929" xr:uid="{00000000-0005-0000-0000-0000071A0000}"/>
    <cellStyle name="20% - Énfasis4 2 2 3 3 3 2" xfId="34840" xr:uid="{00000000-0005-0000-0000-0000081A0000}"/>
    <cellStyle name="20% - Énfasis4 2 2 3 3 4" xfId="25450" xr:uid="{00000000-0005-0000-0000-0000091A0000}"/>
    <cellStyle name="20% - Énfasis4 2 2 3 3 4 2" xfId="38361" xr:uid="{00000000-0005-0000-0000-00000A1A0000}"/>
    <cellStyle name="20% - Énfasis4 2 2 3 3 5" xfId="28971" xr:uid="{00000000-0005-0000-0000-00000B1A0000}"/>
    <cellStyle name="20% - Énfasis4 2 2 3 3 6" xfId="16060" xr:uid="{00000000-0005-0000-0000-00000C1A0000}"/>
    <cellStyle name="20% - Énfasis4 2 2 3 4" xfId="19581" xr:uid="{00000000-0005-0000-0000-00000D1A0000}"/>
    <cellStyle name="20% - Énfasis4 2 2 3 4 2" xfId="23102" xr:uid="{00000000-0005-0000-0000-00000E1A0000}"/>
    <cellStyle name="20% - Énfasis4 2 2 3 4 2 2" xfId="36013" xr:uid="{00000000-0005-0000-0000-00000F1A0000}"/>
    <cellStyle name="20% - Énfasis4 2 2 3 4 3" xfId="26623" xr:uid="{00000000-0005-0000-0000-0000101A0000}"/>
    <cellStyle name="20% - Énfasis4 2 2 3 4 3 2" xfId="39534" xr:uid="{00000000-0005-0000-0000-0000111A0000}"/>
    <cellStyle name="20% - Énfasis4 2 2 3 4 4" xfId="32492" xr:uid="{00000000-0005-0000-0000-0000121A0000}"/>
    <cellStyle name="20% - Énfasis4 2 2 3 5" xfId="17233" xr:uid="{00000000-0005-0000-0000-0000131A0000}"/>
    <cellStyle name="20% - Énfasis4 2 2 3 5 2" xfId="30144" xr:uid="{00000000-0005-0000-0000-0000141A0000}"/>
    <cellStyle name="20% - Énfasis4 2 2 3 6" xfId="20754" xr:uid="{00000000-0005-0000-0000-0000151A0000}"/>
    <cellStyle name="20% - Énfasis4 2 2 3 6 2" xfId="33665" xr:uid="{00000000-0005-0000-0000-0000161A0000}"/>
    <cellStyle name="20% - Énfasis4 2 2 3 7" xfId="24275" xr:uid="{00000000-0005-0000-0000-0000171A0000}"/>
    <cellStyle name="20% - Énfasis4 2 2 3 7 2" xfId="37186" xr:uid="{00000000-0005-0000-0000-0000181A0000}"/>
    <cellStyle name="20% - Énfasis4 2 2 3 8" xfId="27796" xr:uid="{00000000-0005-0000-0000-0000191A0000}"/>
    <cellStyle name="20% - Énfasis4 2 2 3 9" xfId="14885" xr:uid="{00000000-0005-0000-0000-00001A1A0000}"/>
    <cellStyle name="20% - Énfasis4 2 2 4" xfId="4663" xr:uid="{00000000-0005-0000-0000-00001B1A0000}"/>
    <cellStyle name="20% - Énfasis4 2 2 4 2" xfId="4664" xr:uid="{00000000-0005-0000-0000-00001C1A0000}"/>
    <cellStyle name="20% - Énfasis4 2 2 4 2 2" xfId="4665" xr:uid="{00000000-0005-0000-0000-00001D1A0000}"/>
    <cellStyle name="20% - Énfasis4 2 2 4 2 2 2" xfId="31980" xr:uid="{00000000-0005-0000-0000-00001E1A0000}"/>
    <cellStyle name="20% - Énfasis4 2 2 4 2 2 3" xfId="19069" xr:uid="{00000000-0005-0000-0000-00001F1A0000}"/>
    <cellStyle name="20% - Énfasis4 2 2 4 2 3" xfId="22590" xr:uid="{00000000-0005-0000-0000-0000201A0000}"/>
    <cellStyle name="20% - Énfasis4 2 2 4 2 3 2" xfId="35501" xr:uid="{00000000-0005-0000-0000-0000211A0000}"/>
    <cellStyle name="20% - Énfasis4 2 2 4 2 4" xfId="26111" xr:uid="{00000000-0005-0000-0000-0000221A0000}"/>
    <cellStyle name="20% - Énfasis4 2 2 4 2 4 2" xfId="39022" xr:uid="{00000000-0005-0000-0000-0000231A0000}"/>
    <cellStyle name="20% - Énfasis4 2 2 4 2 5" xfId="29632" xr:uid="{00000000-0005-0000-0000-0000241A0000}"/>
    <cellStyle name="20% - Énfasis4 2 2 4 2 6" xfId="16721" xr:uid="{00000000-0005-0000-0000-0000251A0000}"/>
    <cellStyle name="20% - Énfasis4 2 2 4 3" xfId="4666" xr:uid="{00000000-0005-0000-0000-0000261A0000}"/>
    <cellStyle name="20% - Énfasis4 2 2 4 3 2" xfId="23763" xr:uid="{00000000-0005-0000-0000-0000271A0000}"/>
    <cellStyle name="20% - Énfasis4 2 2 4 3 2 2" xfId="36674" xr:uid="{00000000-0005-0000-0000-0000281A0000}"/>
    <cellStyle name="20% - Énfasis4 2 2 4 3 3" xfId="27284" xr:uid="{00000000-0005-0000-0000-0000291A0000}"/>
    <cellStyle name="20% - Énfasis4 2 2 4 3 3 2" xfId="40195" xr:uid="{00000000-0005-0000-0000-00002A1A0000}"/>
    <cellStyle name="20% - Énfasis4 2 2 4 3 4" xfId="33153" xr:uid="{00000000-0005-0000-0000-00002B1A0000}"/>
    <cellStyle name="20% - Énfasis4 2 2 4 3 5" xfId="20242" xr:uid="{00000000-0005-0000-0000-00002C1A0000}"/>
    <cellStyle name="20% - Énfasis4 2 2 4 4" xfId="17894" xr:uid="{00000000-0005-0000-0000-00002D1A0000}"/>
    <cellStyle name="20% - Énfasis4 2 2 4 4 2" xfId="30805" xr:uid="{00000000-0005-0000-0000-00002E1A0000}"/>
    <cellStyle name="20% - Énfasis4 2 2 4 5" xfId="21415" xr:uid="{00000000-0005-0000-0000-00002F1A0000}"/>
    <cellStyle name="20% - Énfasis4 2 2 4 5 2" xfId="34326" xr:uid="{00000000-0005-0000-0000-0000301A0000}"/>
    <cellStyle name="20% - Énfasis4 2 2 4 6" xfId="24936" xr:uid="{00000000-0005-0000-0000-0000311A0000}"/>
    <cellStyle name="20% - Énfasis4 2 2 4 6 2" xfId="37847" xr:uid="{00000000-0005-0000-0000-0000321A0000}"/>
    <cellStyle name="20% - Énfasis4 2 2 4 7" xfId="28457" xr:uid="{00000000-0005-0000-0000-0000331A0000}"/>
    <cellStyle name="20% - Énfasis4 2 2 4 8" xfId="15546" xr:uid="{00000000-0005-0000-0000-0000341A0000}"/>
    <cellStyle name="20% - Énfasis4 2 2 5" xfId="4667" xr:uid="{00000000-0005-0000-0000-0000351A0000}"/>
    <cellStyle name="20% - Énfasis4 2 2 5 2" xfId="4668" xr:uid="{00000000-0005-0000-0000-0000361A0000}"/>
    <cellStyle name="20% - Énfasis4 2 2 5 2 2" xfId="4669" xr:uid="{00000000-0005-0000-0000-0000371A0000}"/>
    <cellStyle name="20% - Énfasis4 2 2 5 2 2 2" xfId="31481" xr:uid="{00000000-0005-0000-0000-0000381A0000}"/>
    <cellStyle name="20% - Énfasis4 2 2 5 2 2 3" xfId="18570" xr:uid="{00000000-0005-0000-0000-0000391A0000}"/>
    <cellStyle name="20% - Énfasis4 2 2 5 2 3" xfId="22091" xr:uid="{00000000-0005-0000-0000-00003A1A0000}"/>
    <cellStyle name="20% - Énfasis4 2 2 5 2 3 2" xfId="35002" xr:uid="{00000000-0005-0000-0000-00003B1A0000}"/>
    <cellStyle name="20% - Énfasis4 2 2 5 2 4" xfId="25612" xr:uid="{00000000-0005-0000-0000-00003C1A0000}"/>
    <cellStyle name="20% - Énfasis4 2 2 5 2 4 2" xfId="38523" xr:uid="{00000000-0005-0000-0000-00003D1A0000}"/>
    <cellStyle name="20% - Énfasis4 2 2 5 2 5" xfId="29133" xr:uid="{00000000-0005-0000-0000-00003E1A0000}"/>
    <cellStyle name="20% - Énfasis4 2 2 5 2 6" xfId="16222" xr:uid="{00000000-0005-0000-0000-00003F1A0000}"/>
    <cellStyle name="20% - Énfasis4 2 2 5 3" xfId="4670" xr:uid="{00000000-0005-0000-0000-0000401A0000}"/>
    <cellStyle name="20% - Énfasis4 2 2 5 3 2" xfId="23264" xr:uid="{00000000-0005-0000-0000-0000411A0000}"/>
    <cellStyle name="20% - Énfasis4 2 2 5 3 2 2" xfId="36175" xr:uid="{00000000-0005-0000-0000-0000421A0000}"/>
    <cellStyle name="20% - Énfasis4 2 2 5 3 3" xfId="26785" xr:uid="{00000000-0005-0000-0000-0000431A0000}"/>
    <cellStyle name="20% - Énfasis4 2 2 5 3 3 2" xfId="39696" xr:uid="{00000000-0005-0000-0000-0000441A0000}"/>
    <cellStyle name="20% - Énfasis4 2 2 5 3 4" xfId="32654" xr:uid="{00000000-0005-0000-0000-0000451A0000}"/>
    <cellStyle name="20% - Énfasis4 2 2 5 3 5" xfId="19743" xr:uid="{00000000-0005-0000-0000-0000461A0000}"/>
    <cellStyle name="20% - Énfasis4 2 2 5 4" xfId="17395" xr:uid="{00000000-0005-0000-0000-0000471A0000}"/>
    <cellStyle name="20% - Énfasis4 2 2 5 4 2" xfId="30306" xr:uid="{00000000-0005-0000-0000-0000481A0000}"/>
    <cellStyle name="20% - Énfasis4 2 2 5 5" xfId="20916" xr:uid="{00000000-0005-0000-0000-0000491A0000}"/>
    <cellStyle name="20% - Énfasis4 2 2 5 5 2" xfId="33827" xr:uid="{00000000-0005-0000-0000-00004A1A0000}"/>
    <cellStyle name="20% - Énfasis4 2 2 5 6" xfId="24437" xr:uid="{00000000-0005-0000-0000-00004B1A0000}"/>
    <cellStyle name="20% - Énfasis4 2 2 5 6 2" xfId="37348" xr:uid="{00000000-0005-0000-0000-00004C1A0000}"/>
    <cellStyle name="20% - Énfasis4 2 2 5 7" xfId="27958" xr:uid="{00000000-0005-0000-0000-00004D1A0000}"/>
    <cellStyle name="20% - Énfasis4 2 2 5 8" xfId="15047" xr:uid="{00000000-0005-0000-0000-00004E1A0000}"/>
    <cellStyle name="20% - Énfasis4 2 2 6" xfId="4671" xr:uid="{00000000-0005-0000-0000-00004F1A0000}"/>
    <cellStyle name="20% - Énfasis4 2 2 6 2" xfId="4672" xr:uid="{00000000-0005-0000-0000-0000501A0000}"/>
    <cellStyle name="20% - Énfasis4 2 2 6 2 2" xfId="4673" xr:uid="{00000000-0005-0000-0000-0000511A0000}"/>
    <cellStyle name="20% - Énfasis4 2 2 6 2 2 2" xfId="30982" xr:uid="{00000000-0005-0000-0000-0000521A0000}"/>
    <cellStyle name="20% - Énfasis4 2 2 6 2 3" xfId="18071" xr:uid="{00000000-0005-0000-0000-0000531A0000}"/>
    <cellStyle name="20% - Énfasis4 2 2 6 3" xfId="4674" xr:uid="{00000000-0005-0000-0000-0000541A0000}"/>
    <cellStyle name="20% - Énfasis4 2 2 6 3 2" xfId="34503" xr:uid="{00000000-0005-0000-0000-0000551A0000}"/>
    <cellStyle name="20% - Énfasis4 2 2 6 3 3" xfId="21592" xr:uid="{00000000-0005-0000-0000-0000561A0000}"/>
    <cellStyle name="20% - Énfasis4 2 2 6 4" xfId="25113" xr:uid="{00000000-0005-0000-0000-0000571A0000}"/>
    <cellStyle name="20% - Énfasis4 2 2 6 4 2" xfId="38024" xr:uid="{00000000-0005-0000-0000-0000581A0000}"/>
    <cellStyle name="20% - Énfasis4 2 2 6 5" xfId="28634" xr:uid="{00000000-0005-0000-0000-0000591A0000}"/>
    <cellStyle name="20% - Énfasis4 2 2 6 6" xfId="15723" xr:uid="{00000000-0005-0000-0000-00005A1A0000}"/>
    <cellStyle name="20% - Énfasis4 2 2 7" xfId="4675" xr:uid="{00000000-0005-0000-0000-00005B1A0000}"/>
    <cellStyle name="20% - Énfasis4 2 2 7 2" xfId="4676" xr:uid="{00000000-0005-0000-0000-00005C1A0000}"/>
    <cellStyle name="20% - Énfasis4 2 2 7 2 2" xfId="4677" xr:uid="{00000000-0005-0000-0000-00005D1A0000}"/>
    <cellStyle name="20% - Énfasis4 2 2 7 2 2 2" xfId="35676" xr:uid="{00000000-0005-0000-0000-00005E1A0000}"/>
    <cellStyle name="20% - Énfasis4 2 2 7 2 3" xfId="22765" xr:uid="{00000000-0005-0000-0000-00005F1A0000}"/>
    <cellStyle name="20% - Énfasis4 2 2 7 3" xfId="4678" xr:uid="{00000000-0005-0000-0000-0000601A0000}"/>
    <cellStyle name="20% - Énfasis4 2 2 7 3 2" xfId="39197" xr:uid="{00000000-0005-0000-0000-0000611A0000}"/>
    <cellStyle name="20% - Énfasis4 2 2 7 3 3" xfId="26286" xr:uid="{00000000-0005-0000-0000-0000621A0000}"/>
    <cellStyle name="20% - Énfasis4 2 2 7 4" xfId="32155" xr:uid="{00000000-0005-0000-0000-0000631A0000}"/>
    <cellStyle name="20% - Énfasis4 2 2 7 5" xfId="19244" xr:uid="{00000000-0005-0000-0000-0000641A0000}"/>
    <cellStyle name="20% - Énfasis4 2 2 8" xfId="4679" xr:uid="{00000000-0005-0000-0000-0000651A0000}"/>
    <cellStyle name="20% - Énfasis4 2 2 8 2" xfId="4680" xr:uid="{00000000-0005-0000-0000-0000661A0000}"/>
    <cellStyle name="20% - Énfasis4 2 2 8 2 2" xfId="4681" xr:uid="{00000000-0005-0000-0000-0000671A0000}"/>
    <cellStyle name="20% - Énfasis4 2 2 8 2 3" xfId="29807" xr:uid="{00000000-0005-0000-0000-0000681A0000}"/>
    <cellStyle name="20% - Énfasis4 2 2 8 3" xfId="4682" xr:uid="{00000000-0005-0000-0000-0000691A0000}"/>
    <cellStyle name="20% - Énfasis4 2 2 8 4" xfId="16896" xr:uid="{00000000-0005-0000-0000-00006A1A0000}"/>
    <cellStyle name="20% - Énfasis4 2 2 9" xfId="4683" xr:uid="{00000000-0005-0000-0000-00006B1A0000}"/>
    <cellStyle name="20% - Énfasis4 2 2 9 2" xfId="4684" xr:uid="{00000000-0005-0000-0000-00006C1A0000}"/>
    <cellStyle name="20% - Énfasis4 2 2 9 2 2" xfId="4685" xr:uid="{00000000-0005-0000-0000-00006D1A0000}"/>
    <cellStyle name="20% - Énfasis4 2 2 9 2 3" xfId="33328" xr:uid="{00000000-0005-0000-0000-00006E1A0000}"/>
    <cellStyle name="20% - Énfasis4 2 2 9 3" xfId="4686" xr:uid="{00000000-0005-0000-0000-00006F1A0000}"/>
    <cellStyle name="20% - Énfasis4 2 2 9 4" xfId="20417" xr:uid="{00000000-0005-0000-0000-0000701A0000}"/>
    <cellStyle name="20% - Énfasis4 2 20" xfId="4687" xr:uid="{00000000-0005-0000-0000-0000711A0000}"/>
    <cellStyle name="20% - Énfasis4 2 21" xfId="4688" xr:uid="{00000000-0005-0000-0000-0000721A0000}"/>
    <cellStyle name="20% - Énfasis4 2 22" xfId="4689" xr:uid="{00000000-0005-0000-0000-0000731A0000}"/>
    <cellStyle name="20% - Énfasis4 2 23" xfId="4690" xr:uid="{00000000-0005-0000-0000-0000741A0000}"/>
    <cellStyle name="20% - Énfasis4 2 24" xfId="4691" xr:uid="{00000000-0005-0000-0000-0000751A0000}"/>
    <cellStyle name="20% - Énfasis4 2 25" xfId="4692" xr:uid="{00000000-0005-0000-0000-0000761A0000}"/>
    <cellStyle name="20% - Énfasis4 2 25 2" xfId="4693" xr:uid="{00000000-0005-0000-0000-0000771A0000}"/>
    <cellStyle name="20% - Énfasis4 2 26" xfId="4694" xr:uid="{00000000-0005-0000-0000-0000781A0000}"/>
    <cellStyle name="20% - Énfasis4 2 27" xfId="14438" xr:uid="{00000000-0005-0000-0000-0000791A0000}"/>
    <cellStyle name="20% - Énfasis4 2 28" xfId="14484" xr:uid="{00000000-0005-0000-0000-00007A1A0000}"/>
    <cellStyle name="20% - Énfasis4 2 3" xfId="272" xr:uid="{00000000-0005-0000-0000-00007B1A0000}"/>
    <cellStyle name="20% - Énfasis4 2 3 10" xfId="23997" xr:uid="{00000000-0005-0000-0000-00007C1A0000}"/>
    <cellStyle name="20% - Énfasis4 2 3 10 2" xfId="36908" xr:uid="{00000000-0005-0000-0000-00007D1A0000}"/>
    <cellStyle name="20% - Énfasis4 2 3 11" xfId="27518" xr:uid="{00000000-0005-0000-0000-00007E1A0000}"/>
    <cellStyle name="20% - Énfasis4 2 3 12" xfId="14603" xr:uid="{00000000-0005-0000-0000-00007F1A0000}"/>
    <cellStyle name="20% - Énfasis4 2 3 2" xfId="273" xr:uid="{00000000-0005-0000-0000-0000801A0000}"/>
    <cellStyle name="20% - Énfasis4 2 3 2 2" xfId="4695" xr:uid="{00000000-0005-0000-0000-0000811A0000}"/>
    <cellStyle name="20% - Énfasis4 2 3 2 2 2" xfId="16456" xr:uid="{00000000-0005-0000-0000-0000821A0000}"/>
    <cellStyle name="20% - Énfasis4 2 3 2 2 2 2" xfId="18804" xr:uid="{00000000-0005-0000-0000-0000831A0000}"/>
    <cellStyle name="20% - Énfasis4 2 3 2 2 2 2 2" xfId="31715" xr:uid="{00000000-0005-0000-0000-0000841A0000}"/>
    <cellStyle name="20% - Énfasis4 2 3 2 2 2 3" xfId="22325" xr:uid="{00000000-0005-0000-0000-0000851A0000}"/>
    <cellStyle name="20% - Énfasis4 2 3 2 2 2 3 2" xfId="35236" xr:uid="{00000000-0005-0000-0000-0000861A0000}"/>
    <cellStyle name="20% - Énfasis4 2 3 2 2 2 4" xfId="25846" xr:uid="{00000000-0005-0000-0000-0000871A0000}"/>
    <cellStyle name="20% - Énfasis4 2 3 2 2 2 4 2" xfId="38757" xr:uid="{00000000-0005-0000-0000-0000881A0000}"/>
    <cellStyle name="20% - Énfasis4 2 3 2 2 2 5" xfId="29367" xr:uid="{00000000-0005-0000-0000-0000891A0000}"/>
    <cellStyle name="20% - Énfasis4 2 3 2 2 3" xfId="19977" xr:uid="{00000000-0005-0000-0000-00008A1A0000}"/>
    <cellStyle name="20% - Énfasis4 2 3 2 2 3 2" xfId="23498" xr:uid="{00000000-0005-0000-0000-00008B1A0000}"/>
    <cellStyle name="20% - Énfasis4 2 3 2 2 3 2 2" xfId="36409" xr:uid="{00000000-0005-0000-0000-00008C1A0000}"/>
    <cellStyle name="20% - Énfasis4 2 3 2 2 3 3" xfId="27019" xr:uid="{00000000-0005-0000-0000-00008D1A0000}"/>
    <cellStyle name="20% - Énfasis4 2 3 2 2 3 3 2" xfId="39930" xr:uid="{00000000-0005-0000-0000-00008E1A0000}"/>
    <cellStyle name="20% - Énfasis4 2 3 2 2 3 4" xfId="32888" xr:uid="{00000000-0005-0000-0000-00008F1A0000}"/>
    <cellStyle name="20% - Énfasis4 2 3 2 2 4" xfId="17629" xr:uid="{00000000-0005-0000-0000-0000901A0000}"/>
    <cellStyle name="20% - Énfasis4 2 3 2 2 4 2" xfId="30540" xr:uid="{00000000-0005-0000-0000-0000911A0000}"/>
    <cellStyle name="20% - Énfasis4 2 3 2 2 5" xfId="21150" xr:uid="{00000000-0005-0000-0000-0000921A0000}"/>
    <cellStyle name="20% - Énfasis4 2 3 2 2 5 2" xfId="34061" xr:uid="{00000000-0005-0000-0000-0000931A0000}"/>
    <cellStyle name="20% - Énfasis4 2 3 2 2 6" xfId="24671" xr:uid="{00000000-0005-0000-0000-0000941A0000}"/>
    <cellStyle name="20% - Énfasis4 2 3 2 2 6 2" xfId="37582" xr:uid="{00000000-0005-0000-0000-0000951A0000}"/>
    <cellStyle name="20% - Énfasis4 2 3 2 2 7" xfId="28192" xr:uid="{00000000-0005-0000-0000-0000961A0000}"/>
    <cellStyle name="20% - Énfasis4 2 3 2 2 8" xfId="15281" xr:uid="{00000000-0005-0000-0000-0000971A0000}"/>
    <cellStyle name="20% - Énfasis4 2 3 2 3" xfId="4696" xr:uid="{00000000-0005-0000-0000-0000981A0000}"/>
    <cellStyle name="20% - Énfasis4 2 3 2 3 2" xfId="18305" xr:uid="{00000000-0005-0000-0000-0000991A0000}"/>
    <cellStyle name="20% - Énfasis4 2 3 2 3 2 2" xfId="31216" xr:uid="{00000000-0005-0000-0000-00009A1A0000}"/>
    <cellStyle name="20% - Énfasis4 2 3 2 3 3" xfId="21826" xr:uid="{00000000-0005-0000-0000-00009B1A0000}"/>
    <cellStyle name="20% - Énfasis4 2 3 2 3 3 2" xfId="34737" xr:uid="{00000000-0005-0000-0000-00009C1A0000}"/>
    <cellStyle name="20% - Énfasis4 2 3 2 3 4" xfId="25347" xr:uid="{00000000-0005-0000-0000-00009D1A0000}"/>
    <cellStyle name="20% - Énfasis4 2 3 2 3 4 2" xfId="38258" xr:uid="{00000000-0005-0000-0000-00009E1A0000}"/>
    <cellStyle name="20% - Énfasis4 2 3 2 3 5" xfId="28868" xr:uid="{00000000-0005-0000-0000-00009F1A0000}"/>
    <cellStyle name="20% - Énfasis4 2 3 2 3 6" xfId="15957" xr:uid="{00000000-0005-0000-0000-0000A01A0000}"/>
    <cellStyle name="20% - Énfasis4 2 3 2 4" xfId="4697" xr:uid="{00000000-0005-0000-0000-0000A11A0000}"/>
    <cellStyle name="20% - Énfasis4 2 3 2 4 2" xfId="4698" xr:uid="{00000000-0005-0000-0000-0000A21A0000}"/>
    <cellStyle name="20% - Énfasis4 2 3 2 4 2 2" xfId="35910" xr:uid="{00000000-0005-0000-0000-0000A31A0000}"/>
    <cellStyle name="20% - Énfasis4 2 3 2 4 2 3" xfId="22999" xr:uid="{00000000-0005-0000-0000-0000A41A0000}"/>
    <cellStyle name="20% - Énfasis4 2 3 2 4 3" xfId="26520" xr:uid="{00000000-0005-0000-0000-0000A51A0000}"/>
    <cellStyle name="20% - Énfasis4 2 3 2 4 3 2" xfId="39431" xr:uid="{00000000-0005-0000-0000-0000A61A0000}"/>
    <cellStyle name="20% - Énfasis4 2 3 2 4 4" xfId="32389" xr:uid="{00000000-0005-0000-0000-0000A71A0000}"/>
    <cellStyle name="20% - Énfasis4 2 3 2 4 5" xfId="19478" xr:uid="{00000000-0005-0000-0000-0000A81A0000}"/>
    <cellStyle name="20% - Énfasis4 2 3 2 5" xfId="4699" xr:uid="{00000000-0005-0000-0000-0000A91A0000}"/>
    <cellStyle name="20% - Énfasis4 2 3 2 5 2" xfId="30041" xr:uid="{00000000-0005-0000-0000-0000AA1A0000}"/>
    <cellStyle name="20% - Énfasis4 2 3 2 5 3" xfId="17130" xr:uid="{00000000-0005-0000-0000-0000AB1A0000}"/>
    <cellStyle name="20% - Énfasis4 2 3 2 6" xfId="20651" xr:uid="{00000000-0005-0000-0000-0000AC1A0000}"/>
    <cellStyle name="20% - Énfasis4 2 3 2 6 2" xfId="33562" xr:uid="{00000000-0005-0000-0000-0000AD1A0000}"/>
    <cellStyle name="20% - Énfasis4 2 3 2 7" xfId="24172" xr:uid="{00000000-0005-0000-0000-0000AE1A0000}"/>
    <cellStyle name="20% - Énfasis4 2 3 2 7 2" xfId="37083" xr:uid="{00000000-0005-0000-0000-0000AF1A0000}"/>
    <cellStyle name="20% - Énfasis4 2 3 2 8" xfId="27693" xr:uid="{00000000-0005-0000-0000-0000B01A0000}"/>
    <cellStyle name="20% - Énfasis4 2 3 2 9" xfId="14781" xr:uid="{00000000-0005-0000-0000-0000B11A0000}"/>
    <cellStyle name="20% - Énfasis4 2 3 3" xfId="4700" xr:uid="{00000000-0005-0000-0000-0000B21A0000}"/>
    <cellStyle name="20% - Énfasis4 2 3 3 2" xfId="4701" xr:uid="{00000000-0005-0000-0000-0000B31A0000}"/>
    <cellStyle name="20% - Énfasis4 2 3 3 2 2" xfId="4702" xr:uid="{00000000-0005-0000-0000-0000B41A0000}"/>
    <cellStyle name="20% - Énfasis4 2 3 3 2 2 2" xfId="18966" xr:uid="{00000000-0005-0000-0000-0000B51A0000}"/>
    <cellStyle name="20% - Énfasis4 2 3 3 2 2 2 2" xfId="31877" xr:uid="{00000000-0005-0000-0000-0000B61A0000}"/>
    <cellStyle name="20% - Énfasis4 2 3 3 2 2 3" xfId="22487" xr:uid="{00000000-0005-0000-0000-0000B71A0000}"/>
    <cellStyle name="20% - Énfasis4 2 3 3 2 2 3 2" xfId="35398" xr:uid="{00000000-0005-0000-0000-0000B81A0000}"/>
    <cellStyle name="20% - Énfasis4 2 3 3 2 2 4" xfId="26008" xr:uid="{00000000-0005-0000-0000-0000B91A0000}"/>
    <cellStyle name="20% - Énfasis4 2 3 3 2 2 4 2" xfId="38919" xr:uid="{00000000-0005-0000-0000-0000BA1A0000}"/>
    <cellStyle name="20% - Énfasis4 2 3 3 2 2 5" xfId="29529" xr:uid="{00000000-0005-0000-0000-0000BB1A0000}"/>
    <cellStyle name="20% - Énfasis4 2 3 3 2 2 6" xfId="16618" xr:uid="{00000000-0005-0000-0000-0000BC1A0000}"/>
    <cellStyle name="20% - Énfasis4 2 3 3 2 3" xfId="20139" xr:uid="{00000000-0005-0000-0000-0000BD1A0000}"/>
    <cellStyle name="20% - Énfasis4 2 3 3 2 3 2" xfId="23660" xr:uid="{00000000-0005-0000-0000-0000BE1A0000}"/>
    <cellStyle name="20% - Énfasis4 2 3 3 2 3 2 2" xfId="36571" xr:uid="{00000000-0005-0000-0000-0000BF1A0000}"/>
    <cellStyle name="20% - Énfasis4 2 3 3 2 3 3" xfId="27181" xr:uid="{00000000-0005-0000-0000-0000C01A0000}"/>
    <cellStyle name="20% - Énfasis4 2 3 3 2 3 3 2" xfId="40092" xr:uid="{00000000-0005-0000-0000-0000C11A0000}"/>
    <cellStyle name="20% - Énfasis4 2 3 3 2 3 4" xfId="33050" xr:uid="{00000000-0005-0000-0000-0000C21A0000}"/>
    <cellStyle name="20% - Énfasis4 2 3 3 2 4" xfId="17791" xr:uid="{00000000-0005-0000-0000-0000C31A0000}"/>
    <cellStyle name="20% - Énfasis4 2 3 3 2 4 2" xfId="30702" xr:uid="{00000000-0005-0000-0000-0000C41A0000}"/>
    <cellStyle name="20% - Énfasis4 2 3 3 2 5" xfId="21312" xr:uid="{00000000-0005-0000-0000-0000C51A0000}"/>
    <cellStyle name="20% - Énfasis4 2 3 3 2 5 2" xfId="34223" xr:uid="{00000000-0005-0000-0000-0000C61A0000}"/>
    <cellStyle name="20% - Énfasis4 2 3 3 2 6" xfId="24833" xr:uid="{00000000-0005-0000-0000-0000C71A0000}"/>
    <cellStyle name="20% - Énfasis4 2 3 3 2 6 2" xfId="37744" xr:uid="{00000000-0005-0000-0000-0000C81A0000}"/>
    <cellStyle name="20% - Énfasis4 2 3 3 2 7" xfId="28354" xr:uid="{00000000-0005-0000-0000-0000C91A0000}"/>
    <cellStyle name="20% - Énfasis4 2 3 3 2 8" xfId="15443" xr:uid="{00000000-0005-0000-0000-0000CA1A0000}"/>
    <cellStyle name="20% - Énfasis4 2 3 3 3" xfId="4703" xr:uid="{00000000-0005-0000-0000-0000CB1A0000}"/>
    <cellStyle name="20% - Énfasis4 2 3 3 3 2" xfId="18467" xr:uid="{00000000-0005-0000-0000-0000CC1A0000}"/>
    <cellStyle name="20% - Énfasis4 2 3 3 3 2 2" xfId="31378" xr:uid="{00000000-0005-0000-0000-0000CD1A0000}"/>
    <cellStyle name="20% - Énfasis4 2 3 3 3 3" xfId="21988" xr:uid="{00000000-0005-0000-0000-0000CE1A0000}"/>
    <cellStyle name="20% - Énfasis4 2 3 3 3 3 2" xfId="34899" xr:uid="{00000000-0005-0000-0000-0000CF1A0000}"/>
    <cellStyle name="20% - Énfasis4 2 3 3 3 4" xfId="25509" xr:uid="{00000000-0005-0000-0000-0000D01A0000}"/>
    <cellStyle name="20% - Énfasis4 2 3 3 3 4 2" xfId="38420" xr:uid="{00000000-0005-0000-0000-0000D11A0000}"/>
    <cellStyle name="20% - Énfasis4 2 3 3 3 5" xfId="29030" xr:uid="{00000000-0005-0000-0000-0000D21A0000}"/>
    <cellStyle name="20% - Énfasis4 2 3 3 3 6" xfId="16119" xr:uid="{00000000-0005-0000-0000-0000D31A0000}"/>
    <cellStyle name="20% - Énfasis4 2 3 3 4" xfId="19640" xr:uid="{00000000-0005-0000-0000-0000D41A0000}"/>
    <cellStyle name="20% - Énfasis4 2 3 3 4 2" xfId="23161" xr:uid="{00000000-0005-0000-0000-0000D51A0000}"/>
    <cellStyle name="20% - Énfasis4 2 3 3 4 2 2" xfId="36072" xr:uid="{00000000-0005-0000-0000-0000D61A0000}"/>
    <cellStyle name="20% - Énfasis4 2 3 3 4 3" xfId="26682" xr:uid="{00000000-0005-0000-0000-0000D71A0000}"/>
    <cellStyle name="20% - Énfasis4 2 3 3 4 3 2" xfId="39593" xr:uid="{00000000-0005-0000-0000-0000D81A0000}"/>
    <cellStyle name="20% - Énfasis4 2 3 3 4 4" xfId="32551" xr:uid="{00000000-0005-0000-0000-0000D91A0000}"/>
    <cellStyle name="20% - Énfasis4 2 3 3 5" xfId="17292" xr:uid="{00000000-0005-0000-0000-0000DA1A0000}"/>
    <cellStyle name="20% - Énfasis4 2 3 3 5 2" xfId="30203" xr:uid="{00000000-0005-0000-0000-0000DB1A0000}"/>
    <cellStyle name="20% - Énfasis4 2 3 3 6" xfId="20813" xr:uid="{00000000-0005-0000-0000-0000DC1A0000}"/>
    <cellStyle name="20% - Énfasis4 2 3 3 6 2" xfId="33724" xr:uid="{00000000-0005-0000-0000-0000DD1A0000}"/>
    <cellStyle name="20% - Énfasis4 2 3 3 7" xfId="24334" xr:uid="{00000000-0005-0000-0000-0000DE1A0000}"/>
    <cellStyle name="20% - Énfasis4 2 3 3 7 2" xfId="37245" xr:uid="{00000000-0005-0000-0000-0000DF1A0000}"/>
    <cellStyle name="20% - Énfasis4 2 3 3 8" xfId="27855" xr:uid="{00000000-0005-0000-0000-0000E01A0000}"/>
    <cellStyle name="20% - Énfasis4 2 3 3 9" xfId="14944" xr:uid="{00000000-0005-0000-0000-0000E11A0000}"/>
    <cellStyle name="20% - Énfasis4 2 3 4" xfId="15605" xr:uid="{00000000-0005-0000-0000-0000E21A0000}"/>
    <cellStyle name="20% - Énfasis4 2 3 4 2" xfId="16780" xr:uid="{00000000-0005-0000-0000-0000E31A0000}"/>
    <cellStyle name="20% - Énfasis4 2 3 4 2 2" xfId="19128" xr:uid="{00000000-0005-0000-0000-0000E41A0000}"/>
    <cellStyle name="20% - Énfasis4 2 3 4 2 2 2" xfId="32039" xr:uid="{00000000-0005-0000-0000-0000E51A0000}"/>
    <cellStyle name="20% - Énfasis4 2 3 4 2 3" xfId="22649" xr:uid="{00000000-0005-0000-0000-0000E61A0000}"/>
    <cellStyle name="20% - Énfasis4 2 3 4 2 3 2" xfId="35560" xr:uid="{00000000-0005-0000-0000-0000E71A0000}"/>
    <cellStyle name="20% - Énfasis4 2 3 4 2 4" xfId="26170" xr:uid="{00000000-0005-0000-0000-0000E81A0000}"/>
    <cellStyle name="20% - Énfasis4 2 3 4 2 4 2" xfId="39081" xr:uid="{00000000-0005-0000-0000-0000E91A0000}"/>
    <cellStyle name="20% - Énfasis4 2 3 4 2 5" xfId="29691" xr:uid="{00000000-0005-0000-0000-0000EA1A0000}"/>
    <cellStyle name="20% - Énfasis4 2 3 4 3" xfId="20301" xr:uid="{00000000-0005-0000-0000-0000EB1A0000}"/>
    <cellStyle name="20% - Énfasis4 2 3 4 3 2" xfId="23822" xr:uid="{00000000-0005-0000-0000-0000EC1A0000}"/>
    <cellStyle name="20% - Énfasis4 2 3 4 3 2 2" xfId="36733" xr:uid="{00000000-0005-0000-0000-0000ED1A0000}"/>
    <cellStyle name="20% - Énfasis4 2 3 4 3 3" xfId="27343" xr:uid="{00000000-0005-0000-0000-0000EE1A0000}"/>
    <cellStyle name="20% - Énfasis4 2 3 4 3 3 2" xfId="40254" xr:uid="{00000000-0005-0000-0000-0000EF1A0000}"/>
    <cellStyle name="20% - Énfasis4 2 3 4 3 4" xfId="33212" xr:uid="{00000000-0005-0000-0000-0000F01A0000}"/>
    <cellStyle name="20% - Énfasis4 2 3 4 4" xfId="17953" xr:uid="{00000000-0005-0000-0000-0000F11A0000}"/>
    <cellStyle name="20% - Énfasis4 2 3 4 4 2" xfId="30864" xr:uid="{00000000-0005-0000-0000-0000F21A0000}"/>
    <cellStyle name="20% - Énfasis4 2 3 4 5" xfId="21474" xr:uid="{00000000-0005-0000-0000-0000F31A0000}"/>
    <cellStyle name="20% - Énfasis4 2 3 4 5 2" xfId="34385" xr:uid="{00000000-0005-0000-0000-0000F41A0000}"/>
    <cellStyle name="20% - Énfasis4 2 3 4 6" xfId="24995" xr:uid="{00000000-0005-0000-0000-0000F51A0000}"/>
    <cellStyle name="20% - Énfasis4 2 3 4 6 2" xfId="37906" xr:uid="{00000000-0005-0000-0000-0000F61A0000}"/>
    <cellStyle name="20% - Énfasis4 2 3 4 7" xfId="28516" xr:uid="{00000000-0005-0000-0000-0000F71A0000}"/>
    <cellStyle name="20% - Énfasis4 2 3 5" xfId="15106" xr:uid="{00000000-0005-0000-0000-0000F81A0000}"/>
    <cellStyle name="20% - Énfasis4 2 3 5 2" xfId="16281" xr:uid="{00000000-0005-0000-0000-0000F91A0000}"/>
    <cellStyle name="20% - Énfasis4 2 3 5 2 2" xfId="18629" xr:uid="{00000000-0005-0000-0000-0000FA1A0000}"/>
    <cellStyle name="20% - Énfasis4 2 3 5 2 2 2" xfId="31540" xr:uid="{00000000-0005-0000-0000-0000FB1A0000}"/>
    <cellStyle name="20% - Énfasis4 2 3 5 2 3" xfId="22150" xr:uid="{00000000-0005-0000-0000-0000FC1A0000}"/>
    <cellStyle name="20% - Énfasis4 2 3 5 2 3 2" xfId="35061" xr:uid="{00000000-0005-0000-0000-0000FD1A0000}"/>
    <cellStyle name="20% - Énfasis4 2 3 5 2 4" xfId="25671" xr:uid="{00000000-0005-0000-0000-0000FE1A0000}"/>
    <cellStyle name="20% - Énfasis4 2 3 5 2 4 2" xfId="38582" xr:uid="{00000000-0005-0000-0000-0000FF1A0000}"/>
    <cellStyle name="20% - Énfasis4 2 3 5 2 5" xfId="29192" xr:uid="{00000000-0005-0000-0000-0000001B0000}"/>
    <cellStyle name="20% - Énfasis4 2 3 5 3" xfId="19802" xr:uid="{00000000-0005-0000-0000-0000011B0000}"/>
    <cellStyle name="20% - Énfasis4 2 3 5 3 2" xfId="23323" xr:uid="{00000000-0005-0000-0000-0000021B0000}"/>
    <cellStyle name="20% - Énfasis4 2 3 5 3 2 2" xfId="36234" xr:uid="{00000000-0005-0000-0000-0000031B0000}"/>
    <cellStyle name="20% - Énfasis4 2 3 5 3 3" xfId="26844" xr:uid="{00000000-0005-0000-0000-0000041B0000}"/>
    <cellStyle name="20% - Énfasis4 2 3 5 3 3 2" xfId="39755" xr:uid="{00000000-0005-0000-0000-0000051B0000}"/>
    <cellStyle name="20% - Énfasis4 2 3 5 3 4" xfId="32713" xr:uid="{00000000-0005-0000-0000-0000061B0000}"/>
    <cellStyle name="20% - Énfasis4 2 3 5 4" xfId="17454" xr:uid="{00000000-0005-0000-0000-0000071B0000}"/>
    <cellStyle name="20% - Énfasis4 2 3 5 4 2" xfId="30365" xr:uid="{00000000-0005-0000-0000-0000081B0000}"/>
    <cellStyle name="20% - Énfasis4 2 3 5 5" xfId="20975" xr:uid="{00000000-0005-0000-0000-0000091B0000}"/>
    <cellStyle name="20% - Énfasis4 2 3 5 5 2" xfId="33886" xr:uid="{00000000-0005-0000-0000-00000A1B0000}"/>
    <cellStyle name="20% - Énfasis4 2 3 5 6" xfId="24496" xr:uid="{00000000-0005-0000-0000-00000B1B0000}"/>
    <cellStyle name="20% - Énfasis4 2 3 5 6 2" xfId="37407" xr:uid="{00000000-0005-0000-0000-00000C1B0000}"/>
    <cellStyle name="20% - Énfasis4 2 3 5 7" xfId="28017" xr:uid="{00000000-0005-0000-0000-00000D1B0000}"/>
    <cellStyle name="20% - Énfasis4 2 3 6" xfId="15782" xr:uid="{00000000-0005-0000-0000-00000E1B0000}"/>
    <cellStyle name="20% - Énfasis4 2 3 6 2" xfId="18130" xr:uid="{00000000-0005-0000-0000-00000F1B0000}"/>
    <cellStyle name="20% - Énfasis4 2 3 6 2 2" xfId="31041" xr:uid="{00000000-0005-0000-0000-0000101B0000}"/>
    <cellStyle name="20% - Énfasis4 2 3 6 3" xfId="21651" xr:uid="{00000000-0005-0000-0000-0000111B0000}"/>
    <cellStyle name="20% - Énfasis4 2 3 6 3 2" xfId="34562" xr:uid="{00000000-0005-0000-0000-0000121B0000}"/>
    <cellStyle name="20% - Énfasis4 2 3 6 4" xfId="25172" xr:uid="{00000000-0005-0000-0000-0000131B0000}"/>
    <cellStyle name="20% - Énfasis4 2 3 6 4 2" xfId="38083" xr:uid="{00000000-0005-0000-0000-0000141B0000}"/>
    <cellStyle name="20% - Énfasis4 2 3 6 5" xfId="28693" xr:uid="{00000000-0005-0000-0000-0000151B0000}"/>
    <cellStyle name="20% - Énfasis4 2 3 7" xfId="19303" xr:uid="{00000000-0005-0000-0000-0000161B0000}"/>
    <cellStyle name="20% - Énfasis4 2 3 7 2" xfId="22824" xr:uid="{00000000-0005-0000-0000-0000171B0000}"/>
    <cellStyle name="20% - Énfasis4 2 3 7 2 2" xfId="35735" xr:uid="{00000000-0005-0000-0000-0000181B0000}"/>
    <cellStyle name="20% - Énfasis4 2 3 7 3" xfId="26345" xr:uid="{00000000-0005-0000-0000-0000191B0000}"/>
    <cellStyle name="20% - Énfasis4 2 3 7 3 2" xfId="39256" xr:uid="{00000000-0005-0000-0000-00001A1B0000}"/>
    <cellStyle name="20% - Énfasis4 2 3 7 4" xfId="32214" xr:uid="{00000000-0005-0000-0000-00001B1B0000}"/>
    <cellStyle name="20% - Énfasis4 2 3 8" xfId="16955" xr:uid="{00000000-0005-0000-0000-00001C1B0000}"/>
    <cellStyle name="20% - Énfasis4 2 3 8 2" xfId="29866" xr:uid="{00000000-0005-0000-0000-00001D1B0000}"/>
    <cellStyle name="20% - Énfasis4 2 3 9" xfId="20476" xr:uid="{00000000-0005-0000-0000-00001E1B0000}"/>
    <cellStyle name="20% - Énfasis4 2 3 9 2" xfId="33387" xr:uid="{00000000-0005-0000-0000-00001F1B0000}"/>
    <cellStyle name="20% - Énfasis4 2 4" xfId="274" xr:uid="{00000000-0005-0000-0000-0000201B0000}"/>
    <cellStyle name="20% - Énfasis4 2 4 2" xfId="15166" xr:uid="{00000000-0005-0000-0000-0000211B0000}"/>
    <cellStyle name="20% - Énfasis4 2 4 2 2" xfId="16341" xr:uid="{00000000-0005-0000-0000-0000221B0000}"/>
    <cellStyle name="20% - Énfasis4 2 4 2 2 2" xfId="18689" xr:uid="{00000000-0005-0000-0000-0000231B0000}"/>
    <cellStyle name="20% - Énfasis4 2 4 2 2 2 2" xfId="31600" xr:uid="{00000000-0005-0000-0000-0000241B0000}"/>
    <cellStyle name="20% - Énfasis4 2 4 2 2 3" xfId="22210" xr:uid="{00000000-0005-0000-0000-0000251B0000}"/>
    <cellStyle name="20% - Énfasis4 2 4 2 2 3 2" xfId="35121" xr:uid="{00000000-0005-0000-0000-0000261B0000}"/>
    <cellStyle name="20% - Énfasis4 2 4 2 2 4" xfId="25731" xr:uid="{00000000-0005-0000-0000-0000271B0000}"/>
    <cellStyle name="20% - Énfasis4 2 4 2 2 4 2" xfId="38642" xr:uid="{00000000-0005-0000-0000-0000281B0000}"/>
    <cellStyle name="20% - Énfasis4 2 4 2 2 5" xfId="29252" xr:uid="{00000000-0005-0000-0000-0000291B0000}"/>
    <cellStyle name="20% - Énfasis4 2 4 2 3" xfId="19862" xr:uid="{00000000-0005-0000-0000-00002A1B0000}"/>
    <cellStyle name="20% - Énfasis4 2 4 2 3 2" xfId="23383" xr:uid="{00000000-0005-0000-0000-00002B1B0000}"/>
    <cellStyle name="20% - Énfasis4 2 4 2 3 2 2" xfId="36294" xr:uid="{00000000-0005-0000-0000-00002C1B0000}"/>
    <cellStyle name="20% - Énfasis4 2 4 2 3 3" xfId="26904" xr:uid="{00000000-0005-0000-0000-00002D1B0000}"/>
    <cellStyle name="20% - Énfasis4 2 4 2 3 3 2" xfId="39815" xr:uid="{00000000-0005-0000-0000-00002E1B0000}"/>
    <cellStyle name="20% - Énfasis4 2 4 2 3 4" xfId="32773" xr:uid="{00000000-0005-0000-0000-00002F1B0000}"/>
    <cellStyle name="20% - Énfasis4 2 4 2 4" xfId="17514" xr:uid="{00000000-0005-0000-0000-0000301B0000}"/>
    <cellStyle name="20% - Énfasis4 2 4 2 4 2" xfId="30425" xr:uid="{00000000-0005-0000-0000-0000311B0000}"/>
    <cellStyle name="20% - Énfasis4 2 4 2 5" xfId="21035" xr:uid="{00000000-0005-0000-0000-0000321B0000}"/>
    <cellStyle name="20% - Énfasis4 2 4 2 5 2" xfId="33946" xr:uid="{00000000-0005-0000-0000-0000331B0000}"/>
    <cellStyle name="20% - Énfasis4 2 4 2 6" xfId="24556" xr:uid="{00000000-0005-0000-0000-0000341B0000}"/>
    <cellStyle name="20% - Énfasis4 2 4 2 6 2" xfId="37467" xr:uid="{00000000-0005-0000-0000-0000351B0000}"/>
    <cellStyle name="20% - Énfasis4 2 4 2 7" xfId="28077" xr:uid="{00000000-0005-0000-0000-0000361B0000}"/>
    <cellStyle name="20% - Énfasis4 2 4 3" xfId="15842" xr:uid="{00000000-0005-0000-0000-0000371B0000}"/>
    <cellStyle name="20% - Énfasis4 2 4 3 2" xfId="18190" xr:uid="{00000000-0005-0000-0000-0000381B0000}"/>
    <cellStyle name="20% - Énfasis4 2 4 3 2 2" xfId="31101" xr:uid="{00000000-0005-0000-0000-0000391B0000}"/>
    <cellStyle name="20% - Énfasis4 2 4 3 3" xfId="21711" xr:uid="{00000000-0005-0000-0000-00003A1B0000}"/>
    <cellStyle name="20% - Énfasis4 2 4 3 3 2" xfId="34622" xr:uid="{00000000-0005-0000-0000-00003B1B0000}"/>
    <cellStyle name="20% - Énfasis4 2 4 3 4" xfId="25232" xr:uid="{00000000-0005-0000-0000-00003C1B0000}"/>
    <cellStyle name="20% - Énfasis4 2 4 3 4 2" xfId="38143" xr:uid="{00000000-0005-0000-0000-00003D1B0000}"/>
    <cellStyle name="20% - Énfasis4 2 4 3 5" xfId="28753" xr:uid="{00000000-0005-0000-0000-00003E1B0000}"/>
    <cellStyle name="20% - Énfasis4 2 4 4" xfId="19363" xr:uid="{00000000-0005-0000-0000-00003F1B0000}"/>
    <cellStyle name="20% - Énfasis4 2 4 4 2" xfId="22884" xr:uid="{00000000-0005-0000-0000-0000401B0000}"/>
    <cellStyle name="20% - Énfasis4 2 4 4 2 2" xfId="35795" xr:uid="{00000000-0005-0000-0000-0000411B0000}"/>
    <cellStyle name="20% - Énfasis4 2 4 4 3" xfId="26405" xr:uid="{00000000-0005-0000-0000-0000421B0000}"/>
    <cellStyle name="20% - Énfasis4 2 4 4 3 2" xfId="39316" xr:uid="{00000000-0005-0000-0000-0000431B0000}"/>
    <cellStyle name="20% - Énfasis4 2 4 4 4" xfId="32274" xr:uid="{00000000-0005-0000-0000-0000441B0000}"/>
    <cellStyle name="20% - Énfasis4 2 4 5" xfId="17015" xr:uid="{00000000-0005-0000-0000-0000451B0000}"/>
    <cellStyle name="20% - Énfasis4 2 4 5 2" xfId="29926" xr:uid="{00000000-0005-0000-0000-0000461B0000}"/>
    <cellStyle name="20% - Énfasis4 2 4 6" xfId="20536" xr:uid="{00000000-0005-0000-0000-0000471B0000}"/>
    <cellStyle name="20% - Énfasis4 2 4 6 2" xfId="33447" xr:uid="{00000000-0005-0000-0000-0000481B0000}"/>
    <cellStyle name="20% - Énfasis4 2 4 7" xfId="24057" xr:uid="{00000000-0005-0000-0000-0000491B0000}"/>
    <cellStyle name="20% - Énfasis4 2 4 7 2" xfId="36968" xr:uid="{00000000-0005-0000-0000-00004A1B0000}"/>
    <cellStyle name="20% - Énfasis4 2 4 8" xfId="27578" xr:uid="{00000000-0005-0000-0000-00004B1B0000}"/>
    <cellStyle name="20% - Énfasis4 2 4 9" xfId="14666" xr:uid="{00000000-0005-0000-0000-00004C1B0000}"/>
    <cellStyle name="20% - Énfasis4 2 5" xfId="275" xr:uid="{00000000-0005-0000-0000-00004D1B0000}"/>
    <cellStyle name="20% - Énfasis4 2 5 2" xfId="276" xr:uid="{00000000-0005-0000-0000-00004E1B0000}"/>
    <cellStyle name="20% - Énfasis4 2 5 2 2" xfId="16503" xr:uid="{00000000-0005-0000-0000-00004F1B0000}"/>
    <cellStyle name="20% - Énfasis4 2 5 2 2 2" xfId="18851" xr:uid="{00000000-0005-0000-0000-0000501B0000}"/>
    <cellStyle name="20% - Énfasis4 2 5 2 2 2 2" xfId="31762" xr:uid="{00000000-0005-0000-0000-0000511B0000}"/>
    <cellStyle name="20% - Énfasis4 2 5 2 2 3" xfId="22372" xr:uid="{00000000-0005-0000-0000-0000521B0000}"/>
    <cellStyle name="20% - Énfasis4 2 5 2 2 3 2" xfId="35283" xr:uid="{00000000-0005-0000-0000-0000531B0000}"/>
    <cellStyle name="20% - Énfasis4 2 5 2 2 4" xfId="25893" xr:uid="{00000000-0005-0000-0000-0000541B0000}"/>
    <cellStyle name="20% - Énfasis4 2 5 2 2 4 2" xfId="38804" xr:uid="{00000000-0005-0000-0000-0000551B0000}"/>
    <cellStyle name="20% - Énfasis4 2 5 2 2 5" xfId="29414" xr:uid="{00000000-0005-0000-0000-0000561B0000}"/>
    <cellStyle name="20% - Énfasis4 2 5 2 3" xfId="20024" xr:uid="{00000000-0005-0000-0000-0000571B0000}"/>
    <cellStyle name="20% - Énfasis4 2 5 2 3 2" xfId="23545" xr:uid="{00000000-0005-0000-0000-0000581B0000}"/>
    <cellStyle name="20% - Énfasis4 2 5 2 3 2 2" xfId="36456" xr:uid="{00000000-0005-0000-0000-0000591B0000}"/>
    <cellStyle name="20% - Énfasis4 2 5 2 3 3" xfId="27066" xr:uid="{00000000-0005-0000-0000-00005A1B0000}"/>
    <cellStyle name="20% - Énfasis4 2 5 2 3 3 2" xfId="39977" xr:uid="{00000000-0005-0000-0000-00005B1B0000}"/>
    <cellStyle name="20% - Énfasis4 2 5 2 3 4" xfId="32935" xr:uid="{00000000-0005-0000-0000-00005C1B0000}"/>
    <cellStyle name="20% - Énfasis4 2 5 2 4" xfId="17676" xr:uid="{00000000-0005-0000-0000-00005D1B0000}"/>
    <cellStyle name="20% - Énfasis4 2 5 2 4 2" xfId="30587" xr:uid="{00000000-0005-0000-0000-00005E1B0000}"/>
    <cellStyle name="20% - Énfasis4 2 5 2 5" xfId="21197" xr:uid="{00000000-0005-0000-0000-00005F1B0000}"/>
    <cellStyle name="20% - Énfasis4 2 5 2 5 2" xfId="34108" xr:uid="{00000000-0005-0000-0000-0000601B0000}"/>
    <cellStyle name="20% - Énfasis4 2 5 2 6" xfId="24718" xr:uid="{00000000-0005-0000-0000-0000611B0000}"/>
    <cellStyle name="20% - Énfasis4 2 5 2 6 2" xfId="37629" xr:uid="{00000000-0005-0000-0000-0000621B0000}"/>
    <cellStyle name="20% - Énfasis4 2 5 2 7" xfId="28239" xr:uid="{00000000-0005-0000-0000-0000631B0000}"/>
    <cellStyle name="20% - Énfasis4 2 5 2 8" xfId="15328" xr:uid="{00000000-0005-0000-0000-0000641B0000}"/>
    <cellStyle name="20% - Énfasis4 2 5 3" xfId="277" xr:uid="{00000000-0005-0000-0000-0000651B0000}"/>
    <cellStyle name="20% - Énfasis4 2 5 3 2" xfId="18352" xr:uid="{00000000-0005-0000-0000-0000661B0000}"/>
    <cellStyle name="20% - Énfasis4 2 5 3 2 2" xfId="31263" xr:uid="{00000000-0005-0000-0000-0000671B0000}"/>
    <cellStyle name="20% - Énfasis4 2 5 3 3" xfId="21873" xr:uid="{00000000-0005-0000-0000-0000681B0000}"/>
    <cellStyle name="20% - Énfasis4 2 5 3 3 2" xfId="34784" xr:uid="{00000000-0005-0000-0000-0000691B0000}"/>
    <cellStyle name="20% - Énfasis4 2 5 3 4" xfId="25394" xr:uid="{00000000-0005-0000-0000-00006A1B0000}"/>
    <cellStyle name="20% - Énfasis4 2 5 3 4 2" xfId="38305" xr:uid="{00000000-0005-0000-0000-00006B1B0000}"/>
    <cellStyle name="20% - Énfasis4 2 5 3 5" xfId="28915" xr:uid="{00000000-0005-0000-0000-00006C1B0000}"/>
    <cellStyle name="20% - Énfasis4 2 5 3 6" xfId="16004" xr:uid="{00000000-0005-0000-0000-00006D1B0000}"/>
    <cellStyle name="20% - Énfasis4 2 5 4" xfId="19525" xr:uid="{00000000-0005-0000-0000-00006E1B0000}"/>
    <cellStyle name="20% - Énfasis4 2 5 4 2" xfId="23046" xr:uid="{00000000-0005-0000-0000-00006F1B0000}"/>
    <cellStyle name="20% - Énfasis4 2 5 4 2 2" xfId="35957" xr:uid="{00000000-0005-0000-0000-0000701B0000}"/>
    <cellStyle name="20% - Énfasis4 2 5 4 3" xfId="26567" xr:uid="{00000000-0005-0000-0000-0000711B0000}"/>
    <cellStyle name="20% - Énfasis4 2 5 4 3 2" xfId="39478" xr:uid="{00000000-0005-0000-0000-0000721B0000}"/>
    <cellStyle name="20% - Énfasis4 2 5 4 4" xfId="32436" xr:uid="{00000000-0005-0000-0000-0000731B0000}"/>
    <cellStyle name="20% - Énfasis4 2 5 5" xfId="17177" xr:uid="{00000000-0005-0000-0000-0000741B0000}"/>
    <cellStyle name="20% - Énfasis4 2 5 5 2" xfId="30088" xr:uid="{00000000-0005-0000-0000-0000751B0000}"/>
    <cellStyle name="20% - Énfasis4 2 5 6" xfId="20698" xr:uid="{00000000-0005-0000-0000-0000761B0000}"/>
    <cellStyle name="20% - Énfasis4 2 5 6 2" xfId="33609" xr:uid="{00000000-0005-0000-0000-0000771B0000}"/>
    <cellStyle name="20% - Énfasis4 2 5 7" xfId="24219" xr:uid="{00000000-0005-0000-0000-0000781B0000}"/>
    <cellStyle name="20% - Énfasis4 2 5 7 2" xfId="37130" xr:uid="{00000000-0005-0000-0000-0000791B0000}"/>
    <cellStyle name="20% - Énfasis4 2 5 8" xfId="27740" xr:uid="{00000000-0005-0000-0000-00007A1B0000}"/>
    <cellStyle name="20% - Énfasis4 2 5 9" xfId="14829" xr:uid="{00000000-0005-0000-0000-00007B1B0000}"/>
    <cellStyle name="20% - Énfasis4 2 6" xfId="278" xr:uid="{00000000-0005-0000-0000-00007C1B0000}"/>
    <cellStyle name="20% - Énfasis4 2 6 2" xfId="16665" xr:uid="{00000000-0005-0000-0000-00007D1B0000}"/>
    <cellStyle name="20% - Énfasis4 2 6 2 2" xfId="19013" xr:uid="{00000000-0005-0000-0000-00007E1B0000}"/>
    <cellStyle name="20% - Énfasis4 2 6 2 2 2" xfId="31924" xr:uid="{00000000-0005-0000-0000-00007F1B0000}"/>
    <cellStyle name="20% - Énfasis4 2 6 2 3" xfId="22534" xr:uid="{00000000-0005-0000-0000-0000801B0000}"/>
    <cellStyle name="20% - Énfasis4 2 6 2 3 2" xfId="35445" xr:uid="{00000000-0005-0000-0000-0000811B0000}"/>
    <cellStyle name="20% - Énfasis4 2 6 2 4" xfId="26055" xr:uid="{00000000-0005-0000-0000-0000821B0000}"/>
    <cellStyle name="20% - Énfasis4 2 6 2 4 2" xfId="38966" xr:uid="{00000000-0005-0000-0000-0000831B0000}"/>
    <cellStyle name="20% - Énfasis4 2 6 2 5" xfId="29576" xr:uid="{00000000-0005-0000-0000-0000841B0000}"/>
    <cellStyle name="20% - Énfasis4 2 6 3" xfId="20186" xr:uid="{00000000-0005-0000-0000-0000851B0000}"/>
    <cellStyle name="20% - Énfasis4 2 6 3 2" xfId="23707" xr:uid="{00000000-0005-0000-0000-0000861B0000}"/>
    <cellStyle name="20% - Énfasis4 2 6 3 2 2" xfId="36618" xr:uid="{00000000-0005-0000-0000-0000871B0000}"/>
    <cellStyle name="20% - Énfasis4 2 6 3 3" xfId="27228" xr:uid="{00000000-0005-0000-0000-0000881B0000}"/>
    <cellStyle name="20% - Énfasis4 2 6 3 3 2" xfId="40139" xr:uid="{00000000-0005-0000-0000-0000891B0000}"/>
    <cellStyle name="20% - Énfasis4 2 6 3 4" xfId="33097" xr:uid="{00000000-0005-0000-0000-00008A1B0000}"/>
    <cellStyle name="20% - Énfasis4 2 6 4" xfId="17838" xr:uid="{00000000-0005-0000-0000-00008B1B0000}"/>
    <cellStyle name="20% - Énfasis4 2 6 4 2" xfId="30749" xr:uid="{00000000-0005-0000-0000-00008C1B0000}"/>
    <cellStyle name="20% - Énfasis4 2 6 5" xfId="21359" xr:uid="{00000000-0005-0000-0000-00008D1B0000}"/>
    <cellStyle name="20% - Énfasis4 2 6 5 2" xfId="34270" xr:uid="{00000000-0005-0000-0000-00008E1B0000}"/>
    <cellStyle name="20% - Énfasis4 2 6 6" xfId="24880" xr:uid="{00000000-0005-0000-0000-00008F1B0000}"/>
    <cellStyle name="20% - Énfasis4 2 6 6 2" xfId="37791" xr:uid="{00000000-0005-0000-0000-0000901B0000}"/>
    <cellStyle name="20% - Énfasis4 2 6 7" xfId="28401" xr:uid="{00000000-0005-0000-0000-0000911B0000}"/>
    <cellStyle name="20% - Énfasis4 2 6 8" xfId="15490" xr:uid="{00000000-0005-0000-0000-0000921B0000}"/>
    <cellStyle name="20% - Énfasis4 2 7" xfId="279" xr:uid="{00000000-0005-0000-0000-0000931B0000}"/>
    <cellStyle name="20% - Énfasis4 2 7 2" xfId="16166" xr:uid="{00000000-0005-0000-0000-0000941B0000}"/>
    <cellStyle name="20% - Énfasis4 2 7 2 2" xfId="18514" xr:uid="{00000000-0005-0000-0000-0000951B0000}"/>
    <cellStyle name="20% - Énfasis4 2 7 2 2 2" xfId="31425" xr:uid="{00000000-0005-0000-0000-0000961B0000}"/>
    <cellStyle name="20% - Énfasis4 2 7 2 3" xfId="22035" xr:uid="{00000000-0005-0000-0000-0000971B0000}"/>
    <cellStyle name="20% - Énfasis4 2 7 2 3 2" xfId="34946" xr:uid="{00000000-0005-0000-0000-0000981B0000}"/>
    <cellStyle name="20% - Énfasis4 2 7 2 4" xfId="25556" xr:uid="{00000000-0005-0000-0000-0000991B0000}"/>
    <cellStyle name="20% - Énfasis4 2 7 2 4 2" xfId="38467" xr:uid="{00000000-0005-0000-0000-00009A1B0000}"/>
    <cellStyle name="20% - Énfasis4 2 7 2 5" xfId="29077" xr:uid="{00000000-0005-0000-0000-00009B1B0000}"/>
    <cellStyle name="20% - Énfasis4 2 7 3" xfId="19687" xr:uid="{00000000-0005-0000-0000-00009C1B0000}"/>
    <cellStyle name="20% - Énfasis4 2 7 3 2" xfId="23208" xr:uid="{00000000-0005-0000-0000-00009D1B0000}"/>
    <cellStyle name="20% - Énfasis4 2 7 3 2 2" xfId="36119" xr:uid="{00000000-0005-0000-0000-00009E1B0000}"/>
    <cellStyle name="20% - Énfasis4 2 7 3 3" xfId="26729" xr:uid="{00000000-0005-0000-0000-00009F1B0000}"/>
    <cellStyle name="20% - Énfasis4 2 7 3 3 2" xfId="39640" xr:uid="{00000000-0005-0000-0000-0000A01B0000}"/>
    <cellStyle name="20% - Énfasis4 2 7 3 4" xfId="32598" xr:uid="{00000000-0005-0000-0000-0000A11B0000}"/>
    <cellStyle name="20% - Énfasis4 2 7 4" xfId="17339" xr:uid="{00000000-0005-0000-0000-0000A21B0000}"/>
    <cellStyle name="20% - Énfasis4 2 7 4 2" xfId="30250" xr:uid="{00000000-0005-0000-0000-0000A31B0000}"/>
    <cellStyle name="20% - Énfasis4 2 7 5" xfId="20860" xr:uid="{00000000-0005-0000-0000-0000A41B0000}"/>
    <cellStyle name="20% - Énfasis4 2 7 5 2" xfId="33771" xr:uid="{00000000-0005-0000-0000-0000A51B0000}"/>
    <cellStyle name="20% - Énfasis4 2 7 6" xfId="24381" xr:uid="{00000000-0005-0000-0000-0000A61B0000}"/>
    <cellStyle name="20% - Énfasis4 2 7 6 2" xfId="37292" xr:uid="{00000000-0005-0000-0000-0000A71B0000}"/>
    <cellStyle name="20% - Énfasis4 2 7 7" xfId="27902" xr:uid="{00000000-0005-0000-0000-0000A81B0000}"/>
    <cellStyle name="20% - Énfasis4 2 7 8" xfId="14991" xr:uid="{00000000-0005-0000-0000-0000A91B0000}"/>
    <cellStyle name="20% - Énfasis4 2 8" xfId="4704" xr:uid="{00000000-0005-0000-0000-0000AA1B0000}"/>
    <cellStyle name="20% - Énfasis4 2 8 2" xfId="18015" xr:uid="{00000000-0005-0000-0000-0000AB1B0000}"/>
    <cellStyle name="20% - Énfasis4 2 8 2 2" xfId="30926" xr:uid="{00000000-0005-0000-0000-0000AC1B0000}"/>
    <cellStyle name="20% - Énfasis4 2 8 3" xfId="21536" xr:uid="{00000000-0005-0000-0000-0000AD1B0000}"/>
    <cellStyle name="20% - Énfasis4 2 8 3 2" xfId="34447" xr:uid="{00000000-0005-0000-0000-0000AE1B0000}"/>
    <cellStyle name="20% - Énfasis4 2 8 4" xfId="25057" xr:uid="{00000000-0005-0000-0000-0000AF1B0000}"/>
    <cellStyle name="20% - Énfasis4 2 8 4 2" xfId="37968" xr:uid="{00000000-0005-0000-0000-0000B01B0000}"/>
    <cellStyle name="20% - Énfasis4 2 8 5" xfId="28578" xr:uid="{00000000-0005-0000-0000-0000B11B0000}"/>
    <cellStyle name="20% - Énfasis4 2 8 6" xfId="15667" xr:uid="{00000000-0005-0000-0000-0000B21B0000}"/>
    <cellStyle name="20% - Énfasis4 2 9" xfId="4705" xr:uid="{00000000-0005-0000-0000-0000B31B0000}"/>
    <cellStyle name="20% - Énfasis4 2 9 2" xfId="22709" xr:uid="{00000000-0005-0000-0000-0000B41B0000}"/>
    <cellStyle name="20% - Énfasis4 2 9 2 2" xfId="35620" xr:uid="{00000000-0005-0000-0000-0000B51B0000}"/>
    <cellStyle name="20% - Énfasis4 2 9 3" xfId="26230" xr:uid="{00000000-0005-0000-0000-0000B61B0000}"/>
    <cellStyle name="20% - Énfasis4 2 9 3 2" xfId="39141" xr:uid="{00000000-0005-0000-0000-0000B71B0000}"/>
    <cellStyle name="20% - Énfasis4 2 9 4" xfId="32099" xr:uid="{00000000-0005-0000-0000-0000B81B0000}"/>
    <cellStyle name="20% - Énfasis4 2 9 5" xfId="19188" xr:uid="{00000000-0005-0000-0000-0000B91B0000}"/>
    <cellStyle name="20% - Énfasis4 20" xfId="280" xr:uid="{00000000-0005-0000-0000-0000BA1B0000}"/>
    <cellStyle name="20% - Énfasis4 20 2" xfId="281" xr:uid="{00000000-0005-0000-0000-0000BB1B0000}"/>
    <cellStyle name="20% - Énfasis4 20 3" xfId="282" xr:uid="{00000000-0005-0000-0000-0000BC1B0000}"/>
    <cellStyle name="20% - Énfasis4 20 4" xfId="283" xr:uid="{00000000-0005-0000-0000-0000BD1B0000}"/>
    <cellStyle name="20% - Énfasis4 20 5" xfId="40298" xr:uid="{00000000-0005-0000-0000-0000BE1B0000}"/>
    <cellStyle name="20% - Énfasis4 21" xfId="284" xr:uid="{00000000-0005-0000-0000-0000BF1B0000}"/>
    <cellStyle name="20% - Énfasis4 21 2" xfId="285" xr:uid="{00000000-0005-0000-0000-0000C01B0000}"/>
    <cellStyle name="20% - Énfasis4 21 3" xfId="286" xr:uid="{00000000-0005-0000-0000-0000C11B0000}"/>
    <cellStyle name="20% - Énfasis4 21 4" xfId="287" xr:uid="{00000000-0005-0000-0000-0000C21B0000}"/>
    <cellStyle name="20% - Énfasis4 21 5" xfId="40311" xr:uid="{00000000-0005-0000-0000-0000C31B0000}"/>
    <cellStyle name="20% - Énfasis4 22" xfId="288" xr:uid="{00000000-0005-0000-0000-0000C41B0000}"/>
    <cellStyle name="20% - Énfasis4 22 2" xfId="40324" xr:uid="{00000000-0005-0000-0000-0000C51B0000}"/>
    <cellStyle name="20% - Énfasis4 23" xfId="289" xr:uid="{00000000-0005-0000-0000-0000C61B0000}"/>
    <cellStyle name="20% - Énfasis4 24" xfId="290" xr:uid="{00000000-0005-0000-0000-0000C71B0000}"/>
    <cellStyle name="20% - Énfasis4 24 2" xfId="291" xr:uid="{00000000-0005-0000-0000-0000C81B0000}"/>
    <cellStyle name="20% - Énfasis4 24 3" xfId="292" xr:uid="{00000000-0005-0000-0000-0000C91B0000}"/>
    <cellStyle name="20% - Énfasis4 25" xfId="293" xr:uid="{00000000-0005-0000-0000-0000CA1B0000}"/>
    <cellStyle name="20% - Énfasis4 26" xfId="294" xr:uid="{00000000-0005-0000-0000-0000CB1B0000}"/>
    <cellStyle name="20% - Énfasis4 27" xfId="295" xr:uid="{00000000-0005-0000-0000-0000CC1B0000}"/>
    <cellStyle name="20% - Énfasis4 28" xfId="14425" xr:uid="{00000000-0005-0000-0000-0000CD1B0000}"/>
    <cellStyle name="20% - Énfasis4 29" xfId="14469" xr:uid="{00000000-0005-0000-0000-0000CE1B0000}"/>
    <cellStyle name="20% - Énfasis4 3" xfId="296" xr:uid="{00000000-0005-0000-0000-0000CF1B0000}"/>
    <cellStyle name="20% - Énfasis4 3 10" xfId="16854" xr:uid="{00000000-0005-0000-0000-0000D01B0000}"/>
    <cellStyle name="20% - Énfasis4 3 10 2" xfId="29765" xr:uid="{00000000-0005-0000-0000-0000D11B0000}"/>
    <cellStyle name="20% - Énfasis4 3 11" xfId="20375" xr:uid="{00000000-0005-0000-0000-0000D21B0000}"/>
    <cellStyle name="20% - Énfasis4 3 11 2" xfId="33286" xr:uid="{00000000-0005-0000-0000-0000D31B0000}"/>
    <cellStyle name="20% - Énfasis4 3 12" xfId="23896" xr:uid="{00000000-0005-0000-0000-0000D41B0000}"/>
    <cellStyle name="20% - Énfasis4 3 12 2" xfId="36807" xr:uid="{00000000-0005-0000-0000-0000D51B0000}"/>
    <cellStyle name="20% - Énfasis4 3 13" xfId="27417" xr:uid="{00000000-0005-0000-0000-0000D61B0000}"/>
    <cellStyle name="20% - Énfasis4 3 14" xfId="14501" xr:uid="{00000000-0005-0000-0000-0000D71B0000}"/>
    <cellStyle name="20% - Énfasis4 3 2" xfId="297" xr:uid="{00000000-0005-0000-0000-0000D81B0000}"/>
    <cellStyle name="20% - Énfasis4 3 2 10" xfId="23952" xr:uid="{00000000-0005-0000-0000-0000D91B0000}"/>
    <cellStyle name="20% - Énfasis4 3 2 10 2" xfId="36863" xr:uid="{00000000-0005-0000-0000-0000DA1B0000}"/>
    <cellStyle name="20% - Énfasis4 3 2 11" xfId="27473" xr:uid="{00000000-0005-0000-0000-0000DB1B0000}"/>
    <cellStyle name="20% - Énfasis4 3 2 12" xfId="14558" xr:uid="{00000000-0005-0000-0000-0000DC1B0000}"/>
    <cellStyle name="20% - Énfasis4 3 2 2" xfId="298" xr:uid="{00000000-0005-0000-0000-0000DD1B0000}"/>
    <cellStyle name="20% - Énfasis4 3 2 2 2" xfId="15236" xr:uid="{00000000-0005-0000-0000-0000DE1B0000}"/>
    <cellStyle name="20% - Énfasis4 3 2 2 2 2" xfId="16411" xr:uid="{00000000-0005-0000-0000-0000DF1B0000}"/>
    <cellStyle name="20% - Énfasis4 3 2 2 2 2 2" xfId="18759" xr:uid="{00000000-0005-0000-0000-0000E01B0000}"/>
    <cellStyle name="20% - Énfasis4 3 2 2 2 2 2 2" xfId="31670" xr:uid="{00000000-0005-0000-0000-0000E11B0000}"/>
    <cellStyle name="20% - Énfasis4 3 2 2 2 2 3" xfId="22280" xr:uid="{00000000-0005-0000-0000-0000E21B0000}"/>
    <cellStyle name="20% - Énfasis4 3 2 2 2 2 3 2" xfId="35191" xr:uid="{00000000-0005-0000-0000-0000E31B0000}"/>
    <cellStyle name="20% - Énfasis4 3 2 2 2 2 4" xfId="25801" xr:uid="{00000000-0005-0000-0000-0000E41B0000}"/>
    <cellStyle name="20% - Énfasis4 3 2 2 2 2 4 2" xfId="38712" xr:uid="{00000000-0005-0000-0000-0000E51B0000}"/>
    <cellStyle name="20% - Énfasis4 3 2 2 2 2 5" xfId="29322" xr:uid="{00000000-0005-0000-0000-0000E61B0000}"/>
    <cellStyle name="20% - Énfasis4 3 2 2 2 3" xfId="19932" xr:uid="{00000000-0005-0000-0000-0000E71B0000}"/>
    <cellStyle name="20% - Énfasis4 3 2 2 2 3 2" xfId="23453" xr:uid="{00000000-0005-0000-0000-0000E81B0000}"/>
    <cellStyle name="20% - Énfasis4 3 2 2 2 3 2 2" xfId="36364" xr:uid="{00000000-0005-0000-0000-0000E91B0000}"/>
    <cellStyle name="20% - Énfasis4 3 2 2 2 3 3" xfId="26974" xr:uid="{00000000-0005-0000-0000-0000EA1B0000}"/>
    <cellStyle name="20% - Énfasis4 3 2 2 2 3 3 2" xfId="39885" xr:uid="{00000000-0005-0000-0000-0000EB1B0000}"/>
    <cellStyle name="20% - Énfasis4 3 2 2 2 3 4" xfId="32843" xr:uid="{00000000-0005-0000-0000-0000EC1B0000}"/>
    <cellStyle name="20% - Énfasis4 3 2 2 2 4" xfId="17584" xr:uid="{00000000-0005-0000-0000-0000ED1B0000}"/>
    <cellStyle name="20% - Énfasis4 3 2 2 2 4 2" xfId="30495" xr:uid="{00000000-0005-0000-0000-0000EE1B0000}"/>
    <cellStyle name="20% - Énfasis4 3 2 2 2 5" xfId="21105" xr:uid="{00000000-0005-0000-0000-0000EF1B0000}"/>
    <cellStyle name="20% - Énfasis4 3 2 2 2 5 2" xfId="34016" xr:uid="{00000000-0005-0000-0000-0000F01B0000}"/>
    <cellStyle name="20% - Énfasis4 3 2 2 2 6" xfId="24626" xr:uid="{00000000-0005-0000-0000-0000F11B0000}"/>
    <cellStyle name="20% - Énfasis4 3 2 2 2 6 2" xfId="37537" xr:uid="{00000000-0005-0000-0000-0000F21B0000}"/>
    <cellStyle name="20% - Énfasis4 3 2 2 2 7" xfId="28147" xr:uid="{00000000-0005-0000-0000-0000F31B0000}"/>
    <cellStyle name="20% - Énfasis4 3 2 2 3" xfId="15912" xr:uid="{00000000-0005-0000-0000-0000F41B0000}"/>
    <cellStyle name="20% - Énfasis4 3 2 2 3 2" xfId="18260" xr:uid="{00000000-0005-0000-0000-0000F51B0000}"/>
    <cellStyle name="20% - Énfasis4 3 2 2 3 2 2" xfId="31171" xr:uid="{00000000-0005-0000-0000-0000F61B0000}"/>
    <cellStyle name="20% - Énfasis4 3 2 2 3 3" xfId="21781" xr:uid="{00000000-0005-0000-0000-0000F71B0000}"/>
    <cellStyle name="20% - Énfasis4 3 2 2 3 3 2" xfId="34692" xr:uid="{00000000-0005-0000-0000-0000F81B0000}"/>
    <cellStyle name="20% - Énfasis4 3 2 2 3 4" xfId="25302" xr:uid="{00000000-0005-0000-0000-0000F91B0000}"/>
    <cellStyle name="20% - Énfasis4 3 2 2 3 4 2" xfId="38213" xr:uid="{00000000-0005-0000-0000-0000FA1B0000}"/>
    <cellStyle name="20% - Énfasis4 3 2 2 3 5" xfId="28823" xr:uid="{00000000-0005-0000-0000-0000FB1B0000}"/>
    <cellStyle name="20% - Énfasis4 3 2 2 4" xfId="19433" xr:uid="{00000000-0005-0000-0000-0000FC1B0000}"/>
    <cellStyle name="20% - Énfasis4 3 2 2 4 2" xfId="22954" xr:uid="{00000000-0005-0000-0000-0000FD1B0000}"/>
    <cellStyle name="20% - Énfasis4 3 2 2 4 2 2" xfId="35865" xr:uid="{00000000-0005-0000-0000-0000FE1B0000}"/>
    <cellStyle name="20% - Énfasis4 3 2 2 4 3" xfId="26475" xr:uid="{00000000-0005-0000-0000-0000FF1B0000}"/>
    <cellStyle name="20% - Énfasis4 3 2 2 4 3 2" xfId="39386" xr:uid="{00000000-0005-0000-0000-0000001C0000}"/>
    <cellStyle name="20% - Énfasis4 3 2 2 4 4" xfId="32344" xr:uid="{00000000-0005-0000-0000-0000011C0000}"/>
    <cellStyle name="20% - Énfasis4 3 2 2 5" xfId="17085" xr:uid="{00000000-0005-0000-0000-0000021C0000}"/>
    <cellStyle name="20% - Énfasis4 3 2 2 5 2" xfId="29996" xr:uid="{00000000-0005-0000-0000-0000031C0000}"/>
    <cellStyle name="20% - Énfasis4 3 2 2 6" xfId="20606" xr:uid="{00000000-0005-0000-0000-0000041C0000}"/>
    <cellStyle name="20% - Énfasis4 3 2 2 6 2" xfId="33517" xr:uid="{00000000-0005-0000-0000-0000051C0000}"/>
    <cellStyle name="20% - Énfasis4 3 2 2 7" xfId="24127" xr:uid="{00000000-0005-0000-0000-0000061C0000}"/>
    <cellStyle name="20% - Énfasis4 3 2 2 7 2" xfId="37038" xr:uid="{00000000-0005-0000-0000-0000071C0000}"/>
    <cellStyle name="20% - Énfasis4 3 2 2 8" xfId="27648" xr:uid="{00000000-0005-0000-0000-0000081C0000}"/>
    <cellStyle name="20% - Énfasis4 3 2 2 9" xfId="14736" xr:uid="{00000000-0005-0000-0000-0000091C0000}"/>
    <cellStyle name="20% - Énfasis4 3 2 3" xfId="14899" xr:uid="{00000000-0005-0000-0000-00000A1C0000}"/>
    <cellStyle name="20% - Énfasis4 3 2 3 2" xfId="15398" xr:uid="{00000000-0005-0000-0000-00000B1C0000}"/>
    <cellStyle name="20% - Énfasis4 3 2 3 2 2" xfId="16573" xr:uid="{00000000-0005-0000-0000-00000C1C0000}"/>
    <cellStyle name="20% - Énfasis4 3 2 3 2 2 2" xfId="18921" xr:uid="{00000000-0005-0000-0000-00000D1C0000}"/>
    <cellStyle name="20% - Énfasis4 3 2 3 2 2 2 2" xfId="31832" xr:uid="{00000000-0005-0000-0000-00000E1C0000}"/>
    <cellStyle name="20% - Énfasis4 3 2 3 2 2 3" xfId="22442" xr:uid="{00000000-0005-0000-0000-00000F1C0000}"/>
    <cellStyle name="20% - Énfasis4 3 2 3 2 2 3 2" xfId="35353" xr:uid="{00000000-0005-0000-0000-0000101C0000}"/>
    <cellStyle name="20% - Énfasis4 3 2 3 2 2 4" xfId="25963" xr:uid="{00000000-0005-0000-0000-0000111C0000}"/>
    <cellStyle name="20% - Énfasis4 3 2 3 2 2 4 2" xfId="38874" xr:uid="{00000000-0005-0000-0000-0000121C0000}"/>
    <cellStyle name="20% - Énfasis4 3 2 3 2 2 5" xfId="29484" xr:uid="{00000000-0005-0000-0000-0000131C0000}"/>
    <cellStyle name="20% - Énfasis4 3 2 3 2 3" xfId="20094" xr:uid="{00000000-0005-0000-0000-0000141C0000}"/>
    <cellStyle name="20% - Énfasis4 3 2 3 2 3 2" xfId="23615" xr:uid="{00000000-0005-0000-0000-0000151C0000}"/>
    <cellStyle name="20% - Énfasis4 3 2 3 2 3 2 2" xfId="36526" xr:uid="{00000000-0005-0000-0000-0000161C0000}"/>
    <cellStyle name="20% - Énfasis4 3 2 3 2 3 3" xfId="27136" xr:uid="{00000000-0005-0000-0000-0000171C0000}"/>
    <cellStyle name="20% - Énfasis4 3 2 3 2 3 3 2" xfId="40047" xr:uid="{00000000-0005-0000-0000-0000181C0000}"/>
    <cellStyle name="20% - Énfasis4 3 2 3 2 3 4" xfId="33005" xr:uid="{00000000-0005-0000-0000-0000191C0000}"/>
    <cellStyle name="20% - Énfasis4 3 2 3 2 4" xfId="17746" xr:uid="{00000000-0005-0000-0000-00001A1C0000}"/>
    <cellStyle name="20% - Énfasis4 3 2 3 2 4 2" xfId="30657" xr:uid="{00000000-0005-0000-0000-00001B1C0000}"/>
    <cellStyle name="20% - Énfasis4 3 2 3 2 5" xfId="21267" xr:uid="{00000000-0005-0000-0000-00001C1C0000}"/>
    <cellStyle name="20% - Énfasis4 3 2 3 2 5 2" xfId="34178" xr:uid="{00000000-0005-0000-0000-00001D1C0000}"/>
    <cellStyle name="20% - Énfasis4 3 2 3 2 6" xfId="24788" xr:uid="{00000000-0005-0000-0000-00001E1C0000}"/>
    <cellStyle name="20% - Énfasis4 3 2 3 2 6 2" xfId="37699" xr:uid="{00000000-0005-0000-0000-00001F1C0000}"/>
    <cellStyle name="20% - Énfasis4 3 2 3 2 7" xfId="28309" xr:uid="{00000000-0005-0000-0000-0000201C0000}"/>
    <cellStyle name="20% - Énfasis4 3 2 3 3" xfId="16074" xr:uid="{00000000-0005-0000-0000-0000211C0000}"/>
    <cellStyle name="20% - Énfasis4 3 2 3 3 2" xfId="18422" xr:uid="{00000000-0005-0000-0000-0000221C0000}"/>
    <cellStyle name="20% - Énfasis4 3 2 3 3 2 2" xfId="31333" xr:uid="{00000000-0005-0000-0000-0000231C0000}"/>
    <cellStyle name="20% - Énfasis4 3 2 3 3 3" xfId="21943" xr:uid="{00000000-0005-0000-0000-0000241C0000}"/>
    <cellStyle name="20% - Énfasis4 3 2 3 3 3 2" xfId="34854" xr:uid="{00000000-0005-0000-0000-0000251C0000}"/>
    <cellStyle name="20% - Énfasis4 3 2 3 3 4" xfId="25464" xr:uid="{00000000-0005-0000-0000-0000261C0000}"/>
    <cellStyle name="20% - Énfasis4 3 2 3 3 4 2" xfId="38375" xr:uid="{00000000-0005-0000-0000-0000271C0000}"/>
    <cellStyle name="20% - Énfasis4 3 2 3 3 5" xfId="28985" xr:uid="{00000000-0005-0000-0000-0000281C0000}"/>
    <cellStyle name="20% - Énfasis4 3 2 3 4" xfId="19595" xr:uid="{00000000-0005-0000-0000-0000291C0000}"/>
    <cellStyle name="20% - Énfasis4 3 2 3 4 2" xfId="23116" xr:uid="{00000000-0005-0000-0000-00002A1C0000}"/>
    <cellStyle name="20% - Énfasis4 3 2 3 4 2 2" xfId="36027" xr:uid="{00000000-0005-0000-0000-00002B1C0000}"/>
    <cellStyle name="20% - Énfasis4 3 2 3 4 3" xfId="26637" xr:uid="{00000000-0005-0000-0000-00002C1C0000}"/>
    <cellStyle name="20% - Énfasis4 3 2 3 4 3 2" xfId="39548" xr:uid="{00000000-0005-0000-0000-00002D1C0000}"/>
    <cellStyle name="20% - Énfasis4 3 2 3 4 4" xfId="32506" xr:uid="{00000000-0005-0000-0000-00002E1C0000}"/>
    <cellStyle name="20% - Énfasis4 3 2 3 5" xfId="17247" xr:uid="{00000000-0005-0000-0000-00002F1C0000}"/>
    <cellStyle name="20% - Énfasis4 3 2 3 5 2" xfId="30158" xr:uid="{00000000-0005-0000-0000-0000301C0000}"/>
    <cellStyle name="20% - Énfasis4 3 2 3 6" xfId="20768" xr:uid="{00000000-0005-0000-0000-0000311C0000}"/>
    <cellStyle name="20% - Énfasis4 3 2 3 6 2" xfId="33679" xr:uid="{00000000-0005-0000-0000-0000321C0000}"/>
    <cellStyle name="20% - Énfasis4 3 2 3 7" xfId="24289" xr:uid="{00000000-0005-0000-0000-0000331C0000}"/>
    <cellStyle name="20% - Énfasis4 3 2 3 7 2" xfId="37200" xr:uid="{00000000-0005-0000-0000-0000341C0000}"/>
    <cellStyle name="20% - Énfasis4 3 2 3 8" xfId="27810" xr:uid="{00000000-0005-0000-0000-0000351C0000}"/>
    <cellStyle name="20% - Énfasis4 3 2 4" xfId="15560" xr:uid="{00000000-0005-0000-0000-0000361C0000}"/>
    <cellStyle name="20% - Énfasis4 3 2 4 2" xfId="16735" xr:uid="{00000000-0005-0000-0000-0000371C0000}"/>
    <cellStyle name="20% - Énfasis4 3 2 4 2 2" xfId="19083" xr:uid="{00000000-0005-0000-0000-0000381C0000}"/>
    <cellStyle name="20% - Énfasis4 3 2 4 2 2 2" xfId="31994" xr:uid="{00000000-0005-0000-0000-0000391C0000}"/>
    <cellStyle name="20% - Énfasis4 3 2 4 2 3" xfId="22604" xr:uid="{00000000-0005-0000-0000-00003A1C0000}"/>
    <cellStyle name="20% - Énfasis4 3 2 4 2 3 2" xfId="35515" xr:uid="{00000000-0005-0000-0000-00003B1C0000}"/>
    <cellStyle name="20% - Énfasis4 3 2 4 2 4" xfId="26125" xr:uid="{00000000-0005-0000-0000-00003C1C0000}"/>
    <cellStyle name="20% - Énfasis4 3 2 4 2 4 2" xfId="39036" xr:uid="{00000000-0005-0000-0000-00003D1C0000}"/>
    <cellStyle name="20% - Énfasis4 3 2 4 2 5" xfId="29646" xr:uid="{00000000-0005-0000-0000-00003E1C0000}"/>
    <cellStyle name="20% - Énfasis4 3 2 4 3" xfId="20256" xr:uid="{00000000-0005-0000-0000-00003F1C0000}"/>
    <cellStyle name="20% - Énfasis4 3 2 4 3 2" xfId="23777" xr:uid="{00000000-0005-0000-0000-0000401C0000}"/>
    <cellStyle name="20% - Énfasis4 3 2 4 3 2 2" xfId="36688" xr:uid="{00000000-0005-0000-0000-0000411C0000}"/>
    <cellStyle name="20% - Énfasis4 3 2 4 3 3" xfId="27298" xr:uid="{00000000-0005-0000-0000-0000421C0000}"/>
    <cellStyle name="20% - Énfasis4 3 2 4 3 3 2" xfId="40209" xr:uid="{00000000-0005-0000-0000-0000431C0000}"/>
    <cellStyle name="20% - Énfasis4 3 2 4 3 4" xfId="33167" xr:uid="{00000000-0005-0000-0000-0000441C0000}"/>
    <cellStyle name="20% - Énfasis4 3 2 4 4" xfId="17908" xr:uid="{00000000-0005-0000-0000-0000451C0000}"/>
    <cellStyle name="20% - Énfasis4 3 2 4 4 2" xfId="30819" xr:uid="{00000000-0005-0000-0000-0000461C0000}"/>
    <cellStyle name="20% - Énfasis4 3 2 4 5" xfId="21429" xr:uid="{00000000-0005-0000-0000-0000471C0000}"/>
    <cellStyle name="20% - Énfasis4 3 2 4 5 2" xfId="34340" xr:uid="{00000000-0005-0000-0000-0000481C0000}"/>
    <cellStyle name="20% - Énfasis4 3 2 4 6" xfId="24950" xr:uid="{00000000-0005-0000-0000-0000491C0000}"/>
    <cellStyle name="20% - Énfasis4 3 2 4 6 2" xfId="37861" xr:uid="{00000000-0005-0000-0000-00004A1C0000}"/>
    <cellStyle name="20% - Énfasis4 3 2 4 7" xfId="28471" xr:uid="{00000000-0005-0000-0000-00004B1C0000}"/>
    <cellStyle name="20% - Énfasis4 3 2 5" xfId="15061" xr:uid="{00000000-0005-0000-0000-00004C1C0000}"/>
    <cellStyle name="20% - Énfasis4 3 2 5 2" xfId="16236" xr:uid="{00000000-0005-0000-0000-00004D1C0000}"/>
    <cellStyle name="20% - Énfasis4 3 2 5 2 2" xfId="18584" xr:uid="{00000000-0005-0000-0000-00004E1C0000}"/>
    <cellStyle name="20% - Énfasis4 3 2 5 2 2 2" xfId="31495" xr:uid="{00000000-0005-0000-0000-00004F1C0000}"/>
    <cellStyle name="20% - Énfasis4 3 2 5 2 3" xfId="22105" xr:uid="{00000000-0005-0000-0000-0000501C0000}"/>
    <cellStyle name="20% - Énfasis4 3 2 5 2 3 2" xfId="35016" xr:uid="{00000000-0005-0000-0000-0000511C0000}"/>
    <cellStyle name="20% - Énfasis4 3 2 5 2 4" xfId="25626" xr:uid="{00000000-0005-0000-0000-0000521C0000}"/>
    <cellStyle name="20% - Énfasis4 3 2 5 2 4 2" xfId="38537" xr:uid="{00000000-0005-0000-0000-0000531C0000}"/>
    <cellStyle name="20% - Énfasis4 3 2 5 2 5" xfId="29147" xr:uid="{00000000-0005-0000-0000-0000541C0000}"/>
    <cellStyle name="20% - Énfasis4 3 2 5 3" xfId="19757" xr:uid="{00000000-0005-0000-0000-0000551C0000}"/>
    <cellStyle name="20% - Énfasis4 3 2 5 3 2" xfId="23278" xr:uid="{00000000-0005-0000-0000-0000561C0000}"/>
    <cellStyle name="20% - Énfasis4 3 2 5 3 2 2" xfId="36189" xr:uid="{00000000-0005-0000-0000-0000571C0000}"/>
    <cellStyle name="20% - Énfasis4 3 2 5 3 3" xfId="26799" xr:uid="{00000000-0005-0000-0000-0000581C0000}"/>
    <cellStyle name="20% - Énfasis4 3 2 5 3 3 2" xfId="39710" xr:uid="{00000000-0005-0000-0000-0000591C0000}"/>
    <cellStyle name="20% - Énfasis4 3 2 5 3 4" xfId="32668" xr:uid="{00000000-0005-0000-0000-00005A1C0000}"/>
    <cellStyle name="20% - Énfasis4 3 2 5 4" xfId="17409" xr:uid="{00000000-0005-0000-0000-00005B1C0000}"/>
    <cellStyle name="20% - Énfasis4 3 2 5 4 2" xfId="30320" xr:uid="{00000000-0005-0000-0000-00005C1C0000}"/>
    <cellStyle name="20% - Énfasis4 3 2 5 5" xfId="20930" xr:uid="{00000000-0005-0000-0000-00005D1C0000}"/>
    <cellStyle name="20% - Énfasis4 3 2 5 5 2" xfId="33841" xr:uid="{00000000-0005-0000-0000-00005E1C0000}"/>
    <cellStyle name="20% - Énfasis4 3 2 5 6" xfId="24451" xr:uid="{00000000-0005-0000-0000-00005F1C0000}"/>
    <cellStyle name="20% - Énfasis4 3 2 5 6 2" xfId="37362" xr:uid="{00000000-0005-0000-0000-0000601C0000}"/>
    <cellStyle name="20% - Énfasis4 3 2 5 7" xfId="27972" xr:uid="{00000000-0005-0000-0000-0000611C0000}"/>
    <cellStyle name="20% - Énfasis4 3 2 6" xfId="15737" xr:uid="{00000000-0005-0000-0000-0000621C0000}"/>
    <cellStyle name="20% - Énfasis4 3 2 6 2" xfId="18085" xr:uid="{00000000-0005-0000-0000-0000631C0000}"/>
    <cellStyle name="20% - Énfasis4 3 2 6 2 2" xfId="30996" xr:uid="{00000000-0005-0000-0000-0000641C0000}"/>
    <cellStyle name="20% - Énfasis4 3 2 6 3" xfId="21606" xr:uid="{00000000-0005-0000-0000-0000651C0000}"/>
    <cellStyle name="20% - Énfasis4 3 2 6 3 2" xfId="34517" xr:uid="{00000000-0005-0000-0000-0000661C0000}"/>
    <cellStyle name="20% - Énfasis4 3 2 6 4" xfId="25127" xr:uid="{00000000-0005-0000-0000-0000671C0000}"/>
    <cellStyle name="20% - Énfasis4 3 2 6 4 2" xfId="38038" xr:uid="{00000000-0005-0000-0000-0000681C0000}"/>
    <cellStyle name="20% - Énfasis4 3 2 6 5" xfId="28648" xr:uid="{00000000-0005-0000-0000-0000691C0000}"/>
    <cellStyle name="20% - Énfasis4 3 2 7" xfId="19258" xr:uid="{00000000-0005-0000-0000-00006A1C0000}"/>
    <cellStyle name="20% - Énfasis4 3 2 7 2" xfId="22779" xr:uid="{00000000-0005-0000-0000-00006B1C0000}"/>
    <cellStyle name="20% - Énfasis4 3 2 7 2 2" xfId="35690" xr:uid="{00000000-0005-0000-0000-00006C1C0000}"/>
    <cellStyle name="20% - Énfasis4 3 2 7 3" xfId="26300" xr:uid="{00000000-0005-0000-0000-00006D1C0000}"/>
    <cellStyle name="20% - Énfasis4 3 2 7 3 2" xfId="39211" xr:uid="{00000000-0005-0000-0000-00006E1C0000}"/>
    <cellStyle name="20% - Énfasis4 3 2 7 4" xfId="32169" xr:uid="{00000000-0005-0000-0000-00006F1C0000}"/>
    <cellStyle name="20% - Énfasis4 3 2 8" xfId="16910" xr:uid="{00000000-0005-0000-0000-0000701C0000}"/>
    <cellStyle name="20% - Énfasis4 3 2 8 2" xfId="29821" xr:uid="{00000000-0005-0000-0000-0000711C0000}"/>
    <cellStyle name="20% - Énfasis4 3 2 9" xfId="20431" xr:uid="{00000000-0005-0000-0000-0000721C0000}"/>
    <cellStyle name="20% - Énfasis4 3 2 9 2" xfId="33342" xr:uid="{00000000-0005-0000-0000-0000731C0000}"/>
    <cellStyle name="20% - Énfasis4 3 3" xfId="4706" xr:uid="{00000000-0005-0000-0000-0000741C0000}"/>
    <cellStyle name="20% - Énfasis4 3 3 10" xfId="24013" xr:uid="{00000000-0005-0000-0000-0000751C0000}"/>
    <cellStyle name="20% - Énfasis4 3 3 10 2" xfId="36924" xr:uid="{00000000-0005-0000-0000-0000761C0000}"/>
    <cellStyle name="20% - Énfasis4 3 3 11" xfId="27534" xr:uid="{00000000-0005-0000-0000-0000771C0000}"/>
    <cellStyle name="20% - Énfasis4 3 3 12" xfId="14619" xr:uid="{00000000-0005-0000-0000-0000781C0000}"/>
    <cellStyle name="20% - Énfasis4 3 3 2" xfId="14797" xr:uid="{00000000-0005-0000-0000-0000791C0000}"/>
    <cellStyle name="20% - Énfasis4 3 3 2 2" xfId="15297" xr:uid="{00000000-0005-0000-0000-00007A1C0000}"/>
    <cellStyle name="20% - Énfasis4 3 3 2 2 2" xfId="16472" xr:uid="{00000000-0005-0000-0000-00007B1C0000}"/>
    <cellStyle name="20% - Énfasis4 3 3 2 2 2 2" xfId="18820" xr:uid="{00000000-0005-0000-0000-00007C1C0000}"/>
    <cellStyle name="20% - Énfasis4 3 3 2 2 2 2 2" xfId="31731" xr:uid="{00000000-0005-0000-0000-00007D1C0000}"/>
    <cellStyle name="20% - Énfasis4 3 3 2 2 2 3" xfId="22341" xr:uid="{00000000-0005-0000-0000-00007E1C0000}"/>
    <cellStyle name="20% - Énfasis4 3 3 2 2 2 3 2" xfId="35252" xr:uid="{00000000-0005-0000-0000-00007F1C0000}"/>
    <cellStyle name="20% - Énfasis4 3 3 2 2 2 4" xfId="25862" xr:uid="{00000000-0005-0000-0000-0000801C0000}"/>
    <cellStyle name="20% - Énfasis4 3 3 2 2 2 4 2" xfId="38773" xr:uid="{00000000-0005-0000-0000-0000811C0000}"/>
    <cellStyle name="20% - Énfasis4 3 3 2 2 2 5" xfId="29383" xr:uid="{00000000-0005-0000-0000-0000821C0000}"/>
    <cellStyle name="20% - Énfasis4 3 3 2 2 3" xfId="19993" xr:uid="{00000000-0005-0000-0000-0000831C0000}"/>
    <cellStyle name="20% - Énfasis4 3 3 2 2 3 2" xfId="23514" xr:uid="{00000000-0005-0000-0000-0000841C0000}"/>
    <cellStyle name="20% - Énfasis4 3 3 2 2 3 2 2" xfId="36425" xr:uid="{00000000-0005-0000-0000-0000851C0000}"/>
    <cellStyle name="20% - Énfasis4 3 3 2 2 3 3" xfId="27035" xr:uid="{00000000-0005-0000-0000-0000861C0000}"/>
    <cellStyle name="20% - Énfasis4 3 3 2 2 3 3 2" xfId="39946" xr:uid="{00000000-0005-0000-0000-0000871C0000}"/>
    <cellStyle name="20% - Énfasis4 3 3 2 2 3 4" xfId="32904" xr:uid="{00000000-0005-0000-0000-0000881C0000}"/>
    <cellStyle name="20% - Énfasis4 3 3 2 2 4" xfId="17645" xr:uid="{00000000-0005-0000-0000-0000891C0000}"/>
    <cellStyle name="20% - Énfasis4 3 3 2 2 4 2" xfId="30556" xr:uid="{00000000-0005-0000-0000-00008A1C0000}"/>
    <cellStyle name="20% - Énfasis4 3 3 2 2 5" xfId="21166" xr:uid="{00000000-0005-0000-0000-00008B1C0000}"/>
    <cellStyle name="20% - Énfasis4 3 3 2 2 5 2" xfId="34077" xr:uid="{00000000-0005-0000-0000-00008C1C0000}"/>
    <cellStyle name="20% - Énfasis4 3 3 2 2 6" xfId="24687" xr:uid="{00000000-0005-0000-0000-00008D1C0000}"/>
    <cellStyle name="20% - Énfasis4 3 3 2 2 6 2" xfId="37598" xr:uid="{00000000-0005-0000-0000-00008E1C0000}"/>
    <cellStyle name="20% - Énfasis4 3 3 2 2 7" xfId="28208" xr:uid="{00000000-0005-0000-0000-00008F1C0000}"/>
    <cellStyle name="20% - Énfasis4 3 3 2 3" xfId="15973" xr:uid="{00000000-0005-0000-0000-0000901C0000}"/>
    <cellStyle name="20% - Énfasis4 3 3 2 3 2" xfId="18321" xr:uid="{00000000-0005-0000-0000-0000911C0000}"/>
    <cellStyle name="20% - Énfasis4 3 3 2 3 2 2" xfId="31232" xr:uid="{00000000-0005-0000-0000-0000921C0000}"/>
    <cellStyle name="20% - Énfasis4 3 3 2 3 3" xfId="21842" xr:uid="{00000000-0005-0000-0000-0000931C0000}"/>
    <cellStyle name="20% - Énfasis4 3 3 2 3 3 2" xfId="34753" xr:uid="{00000000-0005-0000-0000-0000941C0000}"/>
    <cellStyle name="20% - Énfasis4 3 3 2 3 4" xfId="25363" xr:uid="{00000000-0005-0000-0000-0000951C0000}"/>
    <cellStyle name="20% - Énfasis4 3 3 2 3 4 2" xfId="38274" xr:uid="{00000000-0005-0000-0000-0000961C0000}"/>
    <cellStyle name="20% - Énfasis4 3 3 2 3 5" xfId="28884" xr:uid="{00000000-0005-0000-0000-0000971C0000}"/>
    <cellStyle name="20% - Énfasis4 3 3 2 4" xfId="19494" xr:uid="{00000000-0005-0000-0000-0000981C0000}"/>
    <cellStyle name="20% - Énfasis4 3 3 2 4 2" xfId="23015" xr:uid="{00000000-0005-0000-0000-0000991C0000}"/>
    <cellStyle name="20% - Énfasis4 3 3 2 4 2 2" xfId="35926" xr:uid="{00000000-0005-0000-0000-00009A1C0000}"/>
    <cellStyle name="20% - Énfasis4 3 3 2 4 3" xfId="26536" xr:uid="{00000000-0005-0000-0000-00009B1C0000}"/>
    <cellStyle name="20% - Énfasis4 3 3 2 4 3 2" xfId="39447" xr:uid="{00000000-0005-0000-0000-00009C1C0000}"/>
    <cellStyle name="20% - Énfasis4 3 3 2 4 4" xfId="32405" xr:uid="{00000000-0005-0000-0000-00009D1C0000}"/>
    <cellStyle name="20% - Énfasis4 3 3 2 5" xfId="17146" xr:uid="{00000000-0005-0000-0000-00009E1C0000}"/>
    <cellStyle name="20% - Énfasis4 3 3 2 5 2" xfId="30057" xr:uid="{00000000-0005-0000-0000-00009F1C0000}"/>
    <cellStyle name="20% - Énfasis4 3 3 2 6" xfId="20667" xr:uid="{00000000-0005-0000-0000-0000A01C0000}"/>
    <cellStyle name="20% - Énfasis4 3 3 2 6 2" xfId="33578" xr:uid="{00000000-0005-0000-0000-0000A11C0000}"/>
    <cellStyle name="20% - Énfasis4 3 3 2 7" xfId="24188" xr:uid="{00000000-0005-0000-0000-0000A21C0000}"/>
    <cellStyle name="20% - Énfasis4 3 3 2 7 2" xfId="37099" xr:uid="{00000000-0005-0000-0000-0000A31C0000}"/>
    <cellStyle name="20% - Énfasis4 3 3 2 8" xfId="27709" xr:uid="{00000000-0005-0000-0000-0000A41C0000}"/>
    <cellStyle name="20% - Énfasis4 3 3 3" xfId="14960" xr:uid="{00000000-0005-0000-0000-0000A51C0000}"/>
    <cellStyle name="20% - Énfasis4 3 3 3 2" xfId="15459" xr:uid="{00000000-0005-0000-0000-0000A61C0000}"/>
    <cellStyle name="20% - Énfasis4 3 3 3 2 2" xfId="16634" xr:uid="{00000000-0005-0000-0000-0000A71C0000}"/>
    <cellStyle name="20% - Énfasis4 3 3 3 2 2 2" xfId="18982" xr:uid="{00000000-0005-0000-0000-0000A81C0000}"/>
    <cellStyle name="20% - Énfasis4 3 3 3 2 2 2 2" xfId="31893" xr:uid="{00000000-0005-0000-0000-0000A91C0000}"/>
    <cellStyle name="20% - Énfasis4 3 3 3 2 2 3" xfId="22503" xr:uid="{00000000-0005-0000-0000-0000AA1C0000}"/>
    <cellStyle name="20% - Énfasis4 3 3 3 2 2 3 2" xfId="35414" xr:uid="{00000000-0005-0000-0000-0000AB1C0000}"/>
    <cellStyle name="20% - Énfasis4 3 3 3 2 2 4" xfId="26024" xr:uid="{00000000-0005-0000-0000-0000AC1C0000}"/>
    <cellStyle name="20% - Énfasis4 3 3 3 2 2 4 2" xfId="38935" xr:uid="{00000000-0005-0000-0000-0000AD1C0000}"/>
    <cellStyle name="20% - Énfasis4 3 3 3 2 2 5" xfId="29545" xr:uid="{00000000-0005-0000-0000-0000AE1C0000}"/>
    <cellStyle name="20% - Énfasis4 3 3 3 2 3" xfId="20155" xr:uid="{00000000-0005-0000-0000-0000AF1C0000}"/>
    <cellStyle name="20% - Énfasis4 3 3 3 2 3 2" xfId="23676" xr:uid="{00000000-0005-0000-0000-0000B01C0000}"/>
    <cellStyle name="20% - Énfasis4 3 3 3 2 3 2 2" xfId="36587" xr:uid="{00000000-0005-0000-0000-0000B11C0000}"/>
    <cellStyle name="20% - Énfasis4 3 3 3 2 3 3" xfId="27197" xr:uid="{00000000-0005-0000-0000-0000B21C0000}"/>
    <cellStyle name="20% - Énfasis4 3 3 3 2 3 3 2" xfId="40108" xr:uid="{00000000-0005-0000-0000-0000B31C0000}"/>
    <cellStyle name="20% - Énfasis4 3 3 3 2 3 4" xfId="33066" xr:uid="{00000000-0005-0000-0000-0000B41C0000}"/>
    <cellStyle name="20% - Énfasis4 3 3 3 2 4" xfId="17807" xr:uid="{00000000-0005-0000-0000-0000B51C0000}"/>
    <cellStyle name="20% - Énfasis4 3 3 3 2 4 2" xfId="30718" xr:uid="{00000000-0005-0000-0000-0000B61C0000}"/>
    <cellStyle name="20% - Énfasis4 3 3 3 2 5" xfId="21328" xr:uid="{00000000-0005-0000-0000-0000B71C0000}"/>
    <cellStyle name="20% - Énfasis4 3 3 3 2 5 2" xfId="34239" xr:uid="{00000000-0005-0000-0000-0000B81C0000}"/>
    <cellStyle name="20% - Énfasis4 3 3 3 2 6" xfId="24849" xr:uid="{00000000-0005-0000-0000-0000B91C0000}"/>
    <cellStyle name="20% - Énfasis4 3 3 3 2 6 2" xfId="37760" xr:uid="{00000000-0005-0000-0000-0000BA1C0000}"/>
    <cellStyle name="20% - Énfasis4 3 3 3 2 7" xfId="28370" xr:uid="{00000000-0005-0000-0000-0000BB1C0000}"/>
    <cellStyle name="20% - Énfasis4 3 3 3 3" xfId="16135" xr:uid="{00000000-0005-0000-0000-0000BC1C0000}"/>
    <cellStyle name="20% - Énfasis4 3 3 3 3 2" xfId="18483" xr:uid="{00000000-0005-0000-0000-0000BD1C0000}"/>
    <cellStyle name="20% - Énfasis4 3 3 3 3 2 2" xfId="31394" xr:uid="{00000000-0005-0000-0000-0000BE1C0000}"/>
    <cellStyle name="20% - Énfasis4 3 3 3 3 3" xfId="22004" xr:uid="{00000000-0005-0000-0000-0000BF1C0000}"/>
    <cellStyle name="20% - Énfasis4 3 3 3 3 3 2" xfId="34915" xr:uid="{00000000-0005-0000-0000-0000C01C0000}"/>
    <cellStyle name="20% - Énfasis4 3 3 3 3 4" xfId="25525" xr:uid="{00000000-0005-0000-0000-0000C11C0000}"/>
    <cellStyle name="20% - Énfasis4 3 3 3 3 4 2" xfId="38436" xr:uid="{00000000-0005-0000-0000-0000C21C0000}"/>
    <cellStyle name="20% - Énfasis4 3 3 3 3 5" xfId="29046" xr:uid="{00000000-0005-0000-0000-0000C31C0000}"/>
    <cellStyle name="20% - Énfasis4 3 3 3 4" xfId="19656" xr:uid="{00000000-0005-0000-0000-0000C41C0000}"/>
    <cellStyle name="20% - Énfasis4 3 3 3 4 2" xfId="23177" xr:uid="{00000000-0005-0000-0000-0000C51C0000}"/>
    <cellStyle name="20% - Énfasis4 3 3 3 4 2 2" xfId="36088" xr:uid="{00000000-0005-0000-0000-0000C61C0000}"/>
    <cellStyle name="20% - Énfasis4 3 3 3 4 3" xfId="26698" xr:uid="{00000000-0005-0000-0000-0000C71C0000}"/>
    <cellStyle name="20% - Énfasis4 3 3 3 4 3 2" xfId="39609" xr:uid="{00000000-0005-0000-0000-0000C81C0000}"/>
    <cellStyle name="20% - Énfasis4 3 3 3 4 4" xfId="32567" xr:uid="{00000000-0005-0000-0000-0000C91C0000}"/>
    <cellStyle name="20% - Énfasis4 3 3 3 5" xfId="17308" xr:uid="{00000000-0005-0000-0000-0000CA1C0000}"/>
    <cellStyle name="20% - Énfasis4 3 3 3 5 2" xfId="30219" xr:uid="{00000000-0005-0000-0000-0000CB1C0000}"/>
    <cellStyle name="20% - Énfasis4 3 3 3 6" xfId="20829" xr:uid="{00000000-0005-0000-0000-0000CC1C0000}"/>
    <cellStyle name="20% - Énfasis4 3 3 3 6 2" xfId="33740" xr:uid="{00000000-0005-0000-0000-0000CD1C0000}"/>
    <cellStyle name="20% - Énfasis4 3 3 3 7" xfId="24350" xr:uid="{00000000-0005-0000-0000-0000CE1C0000}"/>
    <cellStyle name="20% - Énfasis4 3 3 3 7 2" xfId="37261" xr:uid="{00000000-0005-0000-0000-0000CF1C0000}"/>
    <cellStyle name="20% - Énfasis4 3 3 3 8" xfId="27871" xr:uid="{00000000-0005-0000-0000-0000D01C0000}"/>
    <cellStyle name="20% - Énfasis4 3 3 4" xfId="15621" xr:uid="{00000000-0005-0000-0000-0000D11C0000}"/>
    <cellStyle name="20% - Énfasis4 3 3 4 2" xfId="16796" xr:uid="{00000000-0005-0000-0000-0000D21C0000}"/>
    <cellStyle name="20% - Énfasis4 3 3 4 2 2" xfId="19144" xr:uid="{00000000-0005-0000-0000-0000D31C0000}"/>
    <cellStyle name="20% - Énfasis4 3 3 4 2 2 2" xfId="32055" xr:uid="{00000000-0005-0000-0000-0000D41C0000}"/>
    <cellStyle name="20% - Énfasis4 3 3 4 2 3" xfId="22665" xr:uid="{00000000-0005-0000-0000-0000D51C0000}"/>
    <cellStyle name="20% - Énfasis4 3 3 4 2 3 2" xfId="35576" xr:uid="{00000000-0005-0000-0000-0000D61C0000}"/>
    <cellStyle name="20% - Énfasis4 3 3 4 2 4" xfId="26186" xr:uid="{00000000-0005-0000-0000-0000D71C0000}"/>
    <cellStyle name="20% - Énfasis4 3 3 4 2 4 2" xfId="39097" xr:uid="{00000000-0005-0000-0000-0000D81C0000}"/>
    <cellStyle name="20% - Énfasis4 3 3 4 2 5" xfId="29707" xr:uid="{00000000-0005-0000-0000-0000D91C0000}"/>
    <cellStyle name="20% - Énfasis4 3 3 4 3" xfId="20317" xr:uid="{00000000-0005-0000-0000-0000DA1C0000}"/>
    <cellStyle name="20% - Énfasis4 3 3 4 3 2" xfId="23838" xr:uid="{00000000-0005-0000-0000-0000DB1C0000}"/>
    <cellStyle name="20% - Énfasis4 3 3 4 3 2 2" xfId="36749" xr:uid="{00000000-0005-0000-0000-0000DC1C0000}"/>
    <cellStyle name="20% - Énfasis4 3 3 4 3 3" xfId="27359" xr:uid="{00000000-0005-0000-0000-0000DD1C0000}"/>
    <cellStyle name="20% - Énfasis4 3 3 4 3 3 2" xfId="40270" xr:uid="{00000000-0005-0000-0000-0000DE1C0000}"/>
    <cellStyle name="20% - Énfasis4 3 3 4 3 4" xfId="33228" xr:uid="{00000000-0005-0000-0000-0000DF1C0000}"/>
    <cellStyle name="20% - Énfasis4 3 3 4 4" xfId="17969" xr:uid="{00000000-0005-0000-0000-0000E01C0000}"/>
    <cellStyle name="20% - Énfasis4 3 3 4 4 2" xfId="30880" xr:uid="{00000000-0005-0000-0000-0000E11C0000}"/>
    <cellStyle name="20% - Énfasis4 3 3 4 5" xfId="21490" xr:uid="{00000000-0005-0000-0000-0000E21C0000}"/>
    <cellStyle name="20% - Énfasis4 3 3 4 5 2" xfId="34401" xr:uid="{00000000-0005-0000-0000-0000E31C0000}"/>
    <cellStyle name="20% - Énfasis4 3 3 4 6" xfId="25011" xr:uid="{00000000-0005-0000-0000-0000E41C0000}"/>
    <cellStyle name="20% - Énfasis4 3 3 4 6 2" xfId="37922" xr:uid="{00000000-0005-0000-0000-0000E51C0000}"/>
    <cellStyle name="20% - Énfasis4 3 3 4 7" xfId="28532" xr:uid="{00000000-0005-0000-0000-0000E61C0000}"/>
    <cellStyle name="20% - Énfasis4 3 3 5" xfId="15122" xr:uid="{00000000-0005-0000-0000-0000E71C0000}"/>
    <cellStyle name="20% - Énfasis4 3 3 5 2" xfId="16297" xr:uid="{00000000-0005-0000-0000-0000E81C0000}"/>
    <cellStyle name="20% - Énfasis4 3 3 5 2 2" xfId="18645" xr:uid="{00000000-0005-0000-0000-0000E91C0000}"/>
    <cellStyle name="20% - Énfasis4 3 3 5 2 2 2" xfId="31556" xr:uid="{00000000-0005-0000-0000-0000EA1C0000}"/>
    <cellStyle name="20% - Énfasis4 3 3 5 2 3" xfId="22166" xr:uid="{00000000-0005-0000-0000-0000EB1C0000}"/>
    <cellStyle name="20% - Énfasis4 3 3 5 2 3 2" xfId="35077" xr:uid="{00000000-0005-0000-0000-0000EC1C0000}"/>
    <cellStyle name="20% - Énfasis4 3 3 5 2 4" xfId="25687" xr:uid="{00000000-0005-0000-0000-0000ED1C0000}"/>
    <cellStyle name="20% - Énfasis4 3 3 5 2 4 2" xfId="38598" xr:uid="{00000000-0005-0000-0000-0000EE1C0000}"/>
    <cellStyle name="20% - Énfasis4 3 3 5 2 5" xfId="29208" xr:uid="{00000000-0005-0000-0000-0000EF1C0000}"/>
    <cellStyle name="20% - Énfasis4 3 3 5 3" xfId="19818" xr:uid="{00000000-0005-0000-0000-0000F01C0000}"/>
    <cellStyle name="20% - Énfasis4 3 3 5 3 2" xfId="23339" xr:uid="{00000000-0005-0000-0000-0000F11C0000}"/>
    <cellStyle name="20% - Énfasis4 3 3 5 3 2 2" xfId="36250" xr:uid="{00000000-0005-0000-0000-0000F21C0000}"/>
    <cellStyle name="20% - Énfasis4 3 3 5 3 3" xfId="26860" xr:uid="{00000000-0005-0000-0000-0000F31C0000}"/>
    <cellStyle name="20% - Énfasis4 3 3 5 3 3 2" xfId="39771" xr:uid="{00000000-0005-0000-0000-0000F41C0000}"/>
    <cellStyle name="20% - Énfasis4 3 3 5 3 4" xfId="32729" xr:uid="{00000000-0005-0000-0000-0000F51C0000}"/>
    <cellStyle name="20% - Énfasis4 3 3 5 4" xfId="17470" xr:uid="{00000000-0005-0000-0000-0000F61C0000}"/>
    <cellStyle name="20% - Énfasis4 3 3 5 4 2" xfId="30381" xr:uid="{00000000-0005-0000-0000-0000F71C0000}"/>
    <cellStyle name="20% - Énfasis4 3 3 5 5" xfId="20991" xr:uid="{00000000-0005-0000-0000-0000F81C0000}"/>
    <cellStyle name="20% - Énfasis4 3 3 5 5 2" xfId="33902" xr:uid="{00000000-0005-0000-0000-0000F91C0000}"/>
    <cellStyle name="20% - Énfasis4 3 3 5 6" xfId="24512" xr:uid="{00000000-0005-0000-0000-0000FA1C0000}"/>
    <cellStyle name="20% - Énfasis4 3 3 5 6 2" xfId="37423" xr:uid="{00000000-0005-0000-0000-0000FB1C0000}"/>
    <cellStyle name="20% - Énfasis4 3 3 5 7" xfId="28033" xr:uid="{00000000-0005-0000-0000-0000FC1C0000}"/>
    <cellStyle name="20% - Énfasis4 3 3 6" xfId="15798" xr:uid="{00000000-0005-0000-0000-0000FD1C0000}"/>
    <cellStyle name="20% - Énfasis4 3 3 6 2" xfId="18146" xr:uid="{00000000-0005-0000-0000-0000FE1C0000}"/>
    <cellStyle name="20% - Énfasis4 3 3 6 2 2" xfId="31057" xr:uid="{00000000-0005-0000-0000-0000FF1C0000}"/>
    <cellStyle name="20% - Énfasis4 3 3 6 3" xfId="21667" xr:uid="{00000000-0005-0000-0000-0000001D0000}"/>
    <cellStyle name="20% - Énfasis4 3 3 6 3 2" xfId="34578" xr:uid="{00000000-0005-0000-0000-0000011D0000}"/>
    <cellStyle name="20% - Énfasis4 3 3 6 4" xfId="25188" xr:uid="{00000000-0005-0000-0000-0000021D0000}"/>
    <cellStyle name="20% - Énfasis4 3 3 6 4 2" xfId="38099" xr:uid="{00000000-0005-0000-0000-0000031D0000}"/>
    <cellStyle name="20% - Énfasis4 3 3 6 5" xfId="28709" xr:uid="{00000000-0005-0000-0000-0000041D0000}"/>
    <cellStyle name="20% - Énfasis4 3 3 7" xfId="19319" xr:uid="{00000000-0005-0000-0000-0000051D0000}"/>
    <cellStyle name="20% - Énfasis4 3 3 7 2" xfId="22840" xr:uid="{00000000-0005-0000-0000-0000061D0000}"/>
    <cellStyle name="20% - Énfasis4 3 3 7 2 2" xfId="35751" xr:uid="{00000000-0005-0000-0000-0000071D0000}"/>
    <cellStyle name="20% - Énfasis4 3 3 7 3" xfId="26361" xr:uid="{00000000-0005-0000-0000-0000081D0000}"/>
    <cellStyle name="20% - Énfasis4 3 3 7 3 2" xfId="39272" xr:uid="{00000000-0005-0000-0000-0000091D0000}"/>
    <cellStyle name="20% - Énfasis4 3 3 7 4" xfId="32230" xr:uid="{00000000-0005-0000-0000-00000A1D0000}"/>
    <cellStyle name="20% - Énfasis4 3 3 8" xfId="16971" xr:uid="{00000000-0005-0000-0000-00000B1D0000}"/>
    <cellStyle name="20% - Énfasis4 3 3 8 2" xfId="29882" xr:uid="{00000000-0005-0000-0000-00000C1D0000}"/>
    <cellStyle name="20% - Énfasis4 3 3 9" xfId="20492" xr:uid="{00000000-0005-0000-0000-00000D1D0000}"/>
    <cellStyle name="20% - Énfasis4 3 3 9 2" xfId="33403" xr:uid="{00000000-0005-0000-0000-00000E1D0000}"/>
    <cellStyle name="20% - Énfasis4 3 4" xfId="14451" xr:uid="{00000000-0005-0000-0000-00000F1D0000}"/>
    <cellStyle name="20% - Énfasis4 3 4 2" xfId="15180" xr:uid="{00000000-0005-0000-0000-0000101D0000}"/>
    <cellStyle name="20% - Énfasis4 3 4 2 2" xfId="16355" xr:uid="{00000000-0005-0000-0000-0000111D0000}"/>
    <cellStyle name="20% - Énfasis4 3 4 2 2 2" xfId="18703" xr:uid="{00000000-0005-0000-0000-0000121D0000}"/>
    <cellStyle name="20% - Énfasis4 3 4 2 2 2 2" xfId="31614" xr:uid="{00000000-0005-0000-0000-0000131D0000}"/>
    <cellStyle name="20% - Énfasis4 3 4 2 2 3" xfId="22224" xr:uid="{00000000-0005-0000-0000-0000141D0000}"/>
    <cellStyle name="20% - Énfasis4 3 4 2 2 3 2" xfId="35135" xr:uid="{00000000-0005-0000-0000-0000151D0000}"/>
    <cellStyle name="20% - Énfasis4 3 4 2 2 4" xfId="25745" xr:uid="{00000000-0005-0000-0000-0000161D0000}"/>
    <cellStyle name="20% - Énfasis4 3 4 2 2 4 2" xfId="38656" xr:uid="{00000000-0005-0000-0000-0000171D0000}"/>
    <cellStyle name="20% - Énfasis4 3 4 2 2 5" xfId="29266" xr:uid="{00000000-0005-0000-0000-0000181D0000}"/>
    <cellStyle name="20% - Énfasis4 3 4 2 3" xfId="19876" xr:uid="{00000000-0005-0000-0000-0000191D0000}"/>
    <cellStyle name="20% - Énfasis4 3 4 2 3 2" xfId="23397" xr:uid="{00000000-0005-0000-0000-00001A1D0000}"/>
    <cellStyle name="20% - Énfasis4 3 4 2 3 2 2" xfId="36308" xr:uid="{00000000-0005-0000-0000-00001B1D0000}"/>
    <cellStyle name="20% - Énfasis4 3 4 2 3 3" xfId="26918" xr:uid="{00000000-0005-0000-0000-00001C1D0000}"/>
    <cellStyle name="20% - Énfasis4 3 4 2 3 3 2" xfId="39829" xr:uid="{00000000-0005-0000-0000-00001D1D0000}"/>
    <cellStyle name="20% - Énfasis4 3 4 2 3 4" xfId="32787" xr:uid="{00000000-0005-0000-0000-00001E1D0000}"/>
    <cellStyle name="20% - Énfasis4 3 4 2 4" xfId="17528" xr:uid="{00000000-0005-0000-0000-00001F1D0000}"/>
    <cellStyle name="20% - Énfasis4 3 4 2 4 2" xfId="30439" xr:uid="{00000000-0005-0000-0000-0000201D0000}"/>
    <cellStyle name="20% - Énfasis4 3 4 2 5" xfId="21049" xr:uid="{00000000-0005-0000-0000-0000211D0000}"/>
    <cellStyle name="20% - Énfasis4 3 4 2 5 2" xfId="33960" xr:uid="{00000000-0005-0000-0000-0000221D0000}"/>
    <cellStyle name="20% - Énfasis4 3 4 2 6" xfId="24570" xr:uid="{00000000-0005-0000-0000-0000231D0000}"/>
    <cellStyle name="20% - Énfasis4 3 4 2 6 2" xfId="37481" xr:uid="{00000000-0005-0000-0000-0000241D0000}"/>
    <cellStyle name="20% - Énfasis4 3 4 2 7" xfId="28091" xr:uid="{00000000-0005-0000-0000-0000251D0000}"/>
    <cellStyle name="20% - Énfasis4 3 4 3" xfId="15856" xr:uid="{00000000-0005-0000-0000-0000261D0000}"/>
    <cellStyle name="20% - Énfasis4 3 4 3 2" xfId="18204" xr:uid="{00000000-0005-0000-0000-0000271D0000}"/>
    <cellStyle name="20% - Énfasis4 3 4 3 2 2" xfId="31115" xr:uid="{00000000-0005-0000-0000-0000281D0000}"/>
    <cellStyle name="20% - Énfasis4 3 4 3 3" xfId="21725" xr:uid="{00000000-0005-0000-0000-0000291D0000}"/>
    <cellStyle name="20% - Énfasis4 3 4 3 3 2" xfId="34636" xr:uid="{00000000-0005-0000-0000-00002A1D0000}"/>
    <cellStyle name="20% - Énfasis4 3 4 3 4" xfId="25246" xr:uid="{00000000-0005-0000-0000-00002B1D0000}"/>
    <cellStyle name="20% - Énfasis4 3 4 3 4 2" xfId="38157" xr:uid="{00000000-0005-0000-0000-00002C1D0000}"/>
    <cellStyle name="20% - Énfasis4 3 4 3 5" xfId="28767" xr:uid="{00000000-0005-0000-0000-00002D1D0000}"/>
    <cellStyle name="20% - Énfasis4 3 4 4" xfId="19377" xr:uid="{00000000-0005-0000-0000-00002E1D0000}"/>
    <cellStyle name="20% - Énfasis4 3 4 4 2" xfId="22898" xr:uid="{00000000-0005-0000-0000-00002F1D0000}"/>
    <cellStyle name="20% - Énfasis4 3 4 4 2 2" xfId="35809" xr:uid="{00000000-0005-0000-0000-0000301D0000}"/>
    <cellStyle name="20% - Énfasis4 3 4 4 3" xfId="26419" xr:uid="{00000000-0005-0000-0000-0000311D0000}"/>
    <cellStyle name="20% - Énfasis4 3 4 4 3 2" xfId="39330" xr:uid="{00000000-0005-0000-0000-0000321D0000}"/>
    <cellStyle name="20% - Énfasis4 3 4 4 4" xfId="32288" xr:uid="{00000000-0005-0000-0000-0000331D0000}"/>
    <cellStyle name="20% - Énfasis4 3 4 5" xfId="17029" xr:uid="{00000000-0005-0000-0000-0000341D0000}"/>
    <cellStyle name="20% - Énfasis4 3 4 5 2" xfId="29940" xr:uid="{00000000-0005-0000-0000-0000351D0000}"/>
    <cellStyle name="20% - Énfasis4 3 4 6" xfId="20550" xr:uid="{00000000-0005-0000-0000-0000361D0000}"/>
    <cellStyle name="20% - Énfasis4 3 4 6 2" xfId="33461" xr:uid="{00000000-0005-0000-0000-0000371D0000}"/>
    <cellStyle name="20% - Énfasis4 3 4 7" xfId="24071" xr:uid="{00000000-0005-0000-0000-0000381D0000}"/>
    <cellStyle name="20% - Énfasis4 3 4 7 2" xfId="36982" xr:uid="{00000000-0005-0000-0000-0000391D0000}"/>
    <cellStyle name="20% - Énfasis4 3 4 8" xfId="27592" xr:uid="{00000000-0005-0000-0000-00003A1D0000}"/>
    <cellStyle name="20% - Énfasis4 3 4 9" xfId="14680" xr:uid="{00000000-0005-0000-0000-00003B1D0000}"/>
    <cellStyle name="20% - Énfasis4 3 5" xfId="14843" xr:uid="{00000000-0005-0000-0000-00003C1D0000}"/>
    <cellStyle name="20% - Énfasis4 3 5 2" xfId="15342" xr:uid="{00000000-0005-0000-0000-00003D1D0000}"/>
    <cellStyle name="20% - Énfasis4 3 5 2 2" xfId="16517" xr:uid="{00000000-0005-0000-0000-00003E1D0000}"/>
    <cellStyle name="20% - Énfasis4 3 5 2 2 2" xfId="18865" xr:uid="{00000000-0005-0000-0000-00003F1D0000}"/>
    <cellStyle name="20% - Énfasis4 3 5 2 2 2 2" xfId="31776" xr:uid="{00000000-0005-0000-0000-0000401D0000}"/>
    <cellStyle name="20% - Énfasis4 3 5 2 2 3" xfId="22386" xr:uid="{00000000-0005-0000-0000-0000411D0000}"/>
    <cellStyle name="20% - Énfasis4 3 5 2 2 3 2" xfId="35297" xr:uid="{00000000-0005-0000-0000-0000421D0000}"/>
    <cellStyle name="20% - Énfasis4 3 5 2 2 4" xfId="25907" xr:uid="{00000000-0005-0000-0000-0000431D0000}"/>
    <cellStyle name="20% - Énfasis4 3 5 2 2 4 2" xfId="38818" xr:uid="{00000000-0005-0000-0000-0000441D0000}"/>
    <cellStyle name="20% - Énfasis4 3 5 2 2 5" xfId="29428" xr:uid="{00000000-0005-0000-0000-0000451D0000}"/>
    <cellStyle name="20% - Énfasis4 3 5 2 3" xfId="20038" xr:uid="{00000000-0005-0000-0000-0000461D0000}"/>
    <cellStyle name="20% - Énfasis4 3 5 2 3 2" xfId="23559" xr:uid="{00000000-0005-0000-0000-0000471D0000}"/>
    <cellStyle name="20% - Énfasis4 3 5 2 3 2 2" xfId="36470" xr:uid="{00000000-0005-0000-0000-0000481D0000}"/>
    <cellStyle name="20% - Énfasis4 3 5 2 3 3" xfId="27080" xr:uid="{00000000-0005-0000-0000-0000491D0000}"/>
    <cellStyle name="20% - Énfasis4 3 5 2 3 3 2" xfId="39991" xr:uid="{00000000-0005-0000-0000-00004A1D0000}"/>
    <cellStyle name="20% - Énfasis4 3 5 2 3 4" xfId="32949" xr:uid="{00000000-0005-0000-0000-00004B1D0000}"/>
    <cellStyle name="20% - Énfasis4 3 5 2 4" xfId="17690" xr:uid="{00000000-0005-0000-0000-00004C1D0000}"/>
    <cellStyle name="20% - Énfasis4 3 5 2 4 2" xfId="30601" xr:uid="{00000000-0005-0000-0000-00004D1D0000}"/>
    <cellStyle name="20% - Énfasis4 3 5 2 5" xfId="21211" xr:uid="{00000000-0005-0000-0000-00004E1D0000}"/>
    <cellStyle name="20% - Énfasis4 3 5 2 5 2" xfId="34122" xr:uid="{00000000-0005-0000-0000-00004F1D0000}"/>
    <cellStyle name="20% - Énfasis4 3 5 2 6" xfId="24732" xr:uid="{00000000-0005-0000-0000-0000501D0000}"/>
    <cellStyle name="20% - Énfasis4 3 5 2 6 2" xfId="37643" xr:uid="{00000000-0005-0000-0000-0000511D0000}"/>
    <cellStyle name="20% - Énfasis4 3 5 2 7" xfId="28253" xr:uid="{00000000-0005-0000-0000-0000521D0000}"/>
    <cellStyle name="20% - Énfasis4 3 5 3" xfId="16018" xr:uid="{00000000-0005-0000-0000-0000531D0000}"/>
    <cellStyle name="20% - Énfasis4 3 5 3 2" xfId="18366" xr:uid="{00000000-0005-0000-0000-0000541D0000}"/>
    <cellStyle name="20% - Énfasis4 3 5 3 2 2" xfId="31277" xr:uid="{00000000-0005-0000-0000-0000551D0000}"/>
    <cellStyle name="20% - Énfasis4 3 5 3 3" xfId="21887" xr:uid="{00000000-0005-0000-0000-0000561D0000}"/>
    <cellStyle name="20% - Énfasis4 3 5 3 3 2" xfId="34798" xr:uid="{00000000-0005-0000-0000-0000571D0000}"/>
    <cellStyle name="20% - Énfasis4 3 5 3 4" xfId="25408" xr:uid="{00000000-0005-0000-0000-0000581D0000}"/>
    <cellStyle name="20% - Énfasis4 3 5 3 4 2" xfId="38319" xr:uid="{00000000-0005-0000-0000-0000591D0000}"/>
    <cellStyle name="20% - Énfasis4 3 5 3 5" xfId="28929" xr:uid="{00000000-0005-0000-0000-00005A1D0000}"/>
    <cellStyle name="20% - Énfasis4 3 5 4" xfId="19539" xr:uid="{00000000-0005-0000-0000-00005B1D0000}"/>
    <cellStyle name="20% - Énfasis4 3 5 4 2" xfId="23060" xr:uid="{00000000-0005-0000-0000-00005C1D0000}"/>
    <cellStyle name="20% - Énfasis4 3 5 4 2 2" xfId="35971" xr:uid="{00000000-0005-0000-0000-00005D1D0000}"/>
    <cellStyle name="20% - Énfasis4 3 5 4 3" xfId="26581" xr:uid="{00000000-0005-0000-0000-00005E1D0000}"/>
    <cellStyle name="20% - Énfasis4 3 5 4 3 2" xfId="39492" xr:uid="{00000000-0005-0000-0000-00005F1D0000}"/>
    <cellStyle name="20% - Énfasis4 3 5 4 4" xfId="32450" xr:uid="{00000000-0005-0000-0000-0000601D0000}"/>
    <cellStyle name="20% - Énfasis4 3 5 5" xfId="17191" xr:uid="{00000000-0005-0000-0000-0000611D0000}"/>
    <cellStyle name="20% - Énfasis4 3 5 5 2" xfId="30102" xr:uid="{00000000-0005-0000-0000-0000621D0000}"/>
    <cellStyle name="20% - Énfasis4 3 5 6" xfId="20712" xr:uid="{00000000-0005-0000-0000-0000631D0000}"/>
    <cellStyle name="20% - Énfasis4 3 5 6 2" xfId="33623" xr:uid="{00000000-0005-0000-0000-0000641D0000}"/>
    <cellStyle name="20% - Énfasis4 3 5 7" xfId="24233" xr:uid="{00000000-0005-0000-0000-0000651D0000}"/>
    <cellStyle name="20% - Énfasis4 3 5 7 2" xfId="37144" xr:uid="{00000000-0005-0000-0000-0000661D0000}"/>
    <cellStyle name="20% - Énfasis4 3 5 8" xfId="27754" xr:uid="{00000000-0005-0000-0000-0000671D0000}"/>
    <cellStyle name="20% - Énfasis4 3 6" xfId="15504" xr:uid="{00000000-0005-0000-0000-0000681D0000}"/>
    <cellStyle name="20% - Énfasis4 3 6 2" xfId="16679" xr:uid="{00000000-0005-0000-0000-0000691D0000}"/>
    <cellStyle name="20% - Énfasis4 3 6 2 2" xfId="19027" xr:uid="{00000000-0005-0000-0000-00006A1D0000}"/>
    <cellStyle name="20% - Énfasis4 3 6 2 2 2" xfId="31938" xr:uid="{00000000-0005-0000-0000-00006B1D0000}"/>
    <cellStyle name="20% - Énfasis4 3 6 2 3" xfId="22548" xr:uid="{00000000-0005-0000-0000-00006C1D0000}"/>
    <cellStyle name="20% - Énfasis4 3 6 2 3 2" xfId="35459" xr:uid="{00000000-0005-0000-0000-00006D1D0000}"/>
    <cellStyle name="20% - Énfasis4 3 6 2 4" xfId="26069" xr:uid="{00000000-0005-0000-0000-00006E1D0000}"/>
    <cellStyle name="20% - Énfasis4 3 6 2 4 2" xfId="38980" xr:uid="{00000000-0005-0000-0000-00006F1D0000}"/>
    <cellStyle name="20% - Énfasis4 3 6 2 5" xfId="29590" xr:uid="{00000000-0005-0000-0000-0000701D0000}"/>
    <cellStyle name="20% - Énfasis4 3 6 3" xfId="20200" xr:uid="{00000000-0005-0000-0000-0000711D0000}"/>
    <cellStyle name="20% - Énfasis4 3 6 3 2" xfId="23721" xr:uid="{00000000-0005-0000-0000-0000721D0000}"/>
    <cellStyle name="20% - Énfasis4 3 6 3 2 2" xfId="36632" xr:uid="{00000000-0005-0000-0000-0000731D0000}"/>
    <cellStyle name="20% - Énfasis4 3 6 3 3" xfId="27242" xr:uid="{00000000-0005-0000-0000-0000741D0000}"/>
    <cellStyle name="20% - Énfasis4 3 6 3 3 2" xfId="40153" xr:uid="{00000000-0005-0000-0000-0000751D0000}"/>
    <cellStyle name="20% - Énfasis4 3 6 3 4" xfId="33111" xr:uid="{00000000-0005-0000-0000-0000761D0000}"/>
    <cellStyle name="20% - Énfasis4 3 6 4" xfId="17852" xr:uid="{00000000-0005-0000-0000-0000771D0000}"/>
    <cellStyle name="20% - Énfasis4 3 6 4 2" xfId="30763" xr:uid="{00000000-0005-0000-0000-0000781D0000}"/>
    <cellStyle name="20% - Énfasis4 3 6 5" xfId="21373" xr:uid="{00000000-0005-0000-0000-0000791D0000}"/>
    <cellStyle name="20% - Énfasis4 3 6 5 2" xfId="34284" xr:uid="{00000000-0005-0000-0000-00007A1D0000}"/>
    <cellStyle name="20% - Énfasis4 3 6 6" xfId="24894" xr:uid="{00000000-0005-0000-0000-00007B1D0000}"/>
    <cellStyle name="20% - Énfasis4 3 6 6 2" xfId="37805" xr:uid="{00000000-0005-0000-0000-00007C1D0000}"/>
    <cellStyle name="20% - Énfasis4 3 6 7" xfId="28415" xr:uid="{00000000-0005-0000-0000-00007D1D0000}"/>
    <cellStyle name="20% - Énfasis4 3 7" xfId="15005" xr:uid="{00000000-0005-0000-0000-00007E1D0000}"/>
    <cellStyle name="20% - Énfasis4 3 7 2" xfId="16180" xr:uid="{00000000-0005-0000-0000-00007F1D0000}"/>
    <cellStyle name="20% - Énfasis4 3 7 2 2" xfId="18528" xr:uid="{00000000-0005-0000-0000-0000801D0000}"/>
    <cellStyle name="20% - Énfasis4 3 7 2 2 2" xfId="31439" xr:uid="{00000000-0005-0000-0000-0000811D0000}"/>
    <cellStyle name="20% - Énfasis4 3 7 2 3" xfId="22049" xr:uid="{00000000-0005-0000-0000-0000821D0000}"/>
    <cellStyle name="20% - Énfasis4 3 7 2 3 2" xfId="34960" xr:uid="{00000000-0005-0000-0000-0000831D0000}"/>
    <cellStyle name="20% - Énfasis4 3 7 2 4" xfId="25570" xr:uid="{00000000-0005-0000-0000-0000841D0000}"/>
    <cellStyle name="20% - Énfasis4 3 7 2 4 2" xfId="38481" xr:uid="{00000000-0005-0000-0000-0000851D0000}"/>
    <cellStyle name="20% - Énfasis4 3 7 2 5" xfId="29091" xr:uid="{00000000-0005-0000-0000-0000861D0000}"/>
    <cellStyle name="20% - Énfasis4 3 7 3" xfId="19701" xr:uid="{00000000-0005-0000-0000-0000871D0000}"/>
    <cellStyle name="20% - Énfasis4 3 7 3 2" xfId="23222" xr:uid="{00000000-0005-0000-0000-0000881D0000}"/>
    <cellStyle name="20% - Énfasis4 3 7 3 2 2" xfId="36133" xr:uid="{00000000-0005-0000-0000-0000891D0000}"/>
    <cellStyle name="20% - Énfasis4 3 7 3 3" xfId="26743" xr:uid="{00000000-0005-0000-0000-00008A1D0000}"/>
    <cellStyle name="20% - Énfasis4 3 7 3 3 2" xfId="39654" xr:uid="{00000000-0005-0000-0000-00008B1D0000}"/>
    <cellStyle name="20% - Énfasis4 3 7 3 4" xfId="32612" xr:uid="{00000000-0005-0000-0000-00008C1D0000}"/>
    <cellStyle name="20% - Énfasis4 3 7 4" xfId="17353" xr:uid="{00000000-0005-0000-0000-00008D1D0000}"/>
    <cellStyle name="20% - Énfasis4 3 7 4 2" xfId="30264" xr:uid="{00000000-0005-0000-0000-00008E1D0000}"/>
    <cellStyle name="20% - Énfasis4 3 7 5" xfId="20874" xr:uid="{00000000-0005-0000-0000-00008F1D0000}"/>
    <cellStyle name="20% - Énfasis4 3 7 5 2" xfId="33785" xr:uid="{00000000-0005-0000-0000-0000901D0000}"/>
    <cellStyle name="20% - Énfasis4 3 7 6" xfId="24395" xr:uid="{00000000-0005-0000-0000-0000911D0000}"/>
    <cellStyle name="20% - Énfasis4 3 7 6 2" xfId="37306" xr:uid="{00000000-0005-0000-0000-0000921D0000}"/>
    <cellStyle name="20% - Énfasis4 3 7 7" xfId="27916" xr:uid="{00000000-0005-0000-0000-0000931D0000}"/>
    <cellStyle name="20% - Énfasis4 3 8" xfId="15681" xr:uid="{00000000-0005-0000-0000-0000941D0000}"/>
    <cellStyle name="20% - Énfasis4 3 8 2" xfId="18029" xr:uid="{00000000-0005-0000-0000-0000951D0000}"/>
    <cellStyle name="20% - Énfasis4 3 8 2 2" xfId="30940" xr:uid="{00000000-0005-0000-0000-0000961D0000}"/>
    <cellStyle name="20% - Énfasis4 3 8 3" xfId="21550" xr:uid="{00000000-0005-0000-0000-0000971D0000}"/>
    <cellStyle name="20% - Énfasis4 3 8 3 2" xfId="34461" xr:uid="{00000000-0005-0000-0000-0000981D0000}"/>
    <cellStyle name="20% - Énfasis4 3 8 4" xfId="25071" xr:uid="{00000000-0005-0000-0000-0000991D0000}"/>
    <cellStyle name="20% - Énfasis4 3 8 4 2" xfId="37982" xr:uid="{00000000-0005-0000-0000-00009A1D0000}"/>
    <cellStyle name="20% - Énfasis4 3 8 5" xfId="28592" xr:uid="{00000000-0005-0000-0000-00009B1D0000}"/>
    <cellStyle name="20% - Énfasis4 3 9" xfId="19202" xr:uid="{00000000-0005-0000-0000-00009C1D0000}"/>
    <cellStyle name="20% - Énfasis4 3 9 2" xfId="22723" xr:uid="{00000000-0005-0000-0000-00009D1D0000}"/>
    <cellStyle name="20% - Énfasis4 3 9 2 2" xfId="35634" xr:uid="{00000000-0005-0000-0000-00009E1D0000}"/>
    <cellStyle name="20% - Énfasis4 3 9 3" xfId="26244" xr:uid="{00000000-0005-0000-0000-00009F1D0000}"/>
    <cellStyle name="20% - Énfasis4 3 9 3 2" xfId="39155" xr:uid="{00000000-0005-0000-0000-0000A01D0000}"/>
    <cellStyle name="20% - Énfasis4 3 9 4" xfId="32113" xr:uid="{00000000-0005-0000-0000-0000A11D0000}"/>
    <cellStyle name="20% - Énfasis4 30" xfId="40370" xr:uid="{00000000-0005-0000-0000-0000A21D0000}"/>
    <cellStyle name="20% - Énfasis4 4" xfId="299" xr:uid="{00000000-0005-0000-0000-0000A31D0000}"/>
    <cellStyle name="20% - Énfasis4 4 10" xfId="23923" xr:uid="{00000000-0005-0000-0000-0000A41D0000}"/>
    <cellStyle name="20% - Énfasis4 4 10 2" xfId="36834" xr:uid="{00000000-0005-0000-0000-0000A51D0000}"/>
    <cellStyle name="20% - Énfasis4 4 11" xfId="27444" xr:uid="{00000000-0005-0000-0000-0000A61D0000}"/>
    <cellStyle name="20% - Énfasis4 4 12" xfId="14529" xr:uid="{00000000-0005-0000-0000-0000A71D0000}"/>
    <cellStyle name="20% - Énfasis4 4 2" xfId="4707" xr:uid="{00000000-0005-0000-0000-0000A81D0000}"/>
    <cellStyle name="20% - Énfasis4 4 2 2" xfId="4708" xr:uid="{00000000-0005-0000-0000-0000A91D0000}"/>
    <cellStyle name="20% - Énfasis4 4 2 2 2" xfId="16382" xr:uid="{00000000-0005-0000-0000-0000AA1D0000}"/>
    <cellStyle name="20% - Énfasis4 4 2 2 2 2" xfId="18730" xr:uid="{00000000-0005-0000-0000-0000AB1D0000}"/>
    <cellStyle name="20% - Énfasis4 4 2 2 2 2 2" xfId="31641" xr:uid="{00000000-0005-0000-0000-0000AC1D0000}"/>
    <cellStyle name="20% - Énfasis4 4 2 2 2 3" xfId="22251" xr:uid="{00000000-0005-0000-0000-0000AD1D0000}"/>
    <cellStyle name="20% - Énfasis4 4 2 2 2 3 2" xfId="35162" xr:uid="{00000000-0005-0000-0000-0000AE1D0000}"/>
    <cellStyle name="20% - Énfasis4 4 2 2 2 4" xfId="25772" xr:uid="{00000000-0005-0000-0000-0000AF1D0000}"/>
    <cellStyle name="20% - Énfasis4 4 2 2 2 4 2" xfId="38683" xr:uid="{00000000-0005-0000-0000-0000B01D0000}"/>
    <cellStyle name="20% - Énfasis4 4 2 2 2 5" xfId="29293" xr:uid="{00000000-0005-0000-0000-0000B11D0000}"/>
    <cellStyle name="20% - Énfasis4 4 2 2 3" xfId="19903" xr:uid="{00000000-0005-0000-0000-0000B21D0000}"/>
    <cellStyle name="20% - Énfasis4 4 2 2 3 2" xfId="23424" xr:uid="{00000000-0005-0000-0000-0000B31D0000}"/>
    <cellStyle name="20% - Énfasis4 4 2 2 3 2 2" xfId="36335" xr:uid="{00000000-0005-0000-0000-0000B41D0000}"/>
    <cellStyle name="20% - Énfasis4 4 2 2 3 3" xfId="26945" xr:uid="{00000000-0005-0000-0000-0000B51D0000}"/>
    <cellStyle name="20% - Énfasis4 4 2 2 3 3 2" xfId="39856" xr:uid="{00000000-0005-0000-0000-0000B61D0000}"/>
    <cellStyle name="20% - Énfasis4 4 2 2 3 4" xfId="32814" xr:uid="{00000000-0005-0000-0000-0000B71D0000}"/>
    <cellStyle name="20% - Énfasis4 4 2 2 4" xfId="17555" xr:uid="{00000000-0005-0000-0000-0000B81D0000}"/>
    <cellStyle name="20% - Énfasis4 4 2 2 4 2" xfId="30466" xr:uid="{00000000-0005-0000-0000-0000B91D0000}"/>
    <cellStyle name="20% - Énfasis4 4 2 2 5" xfId="21076" xr:uid="{00000000-0005-0000-0000-0000BA1D0000}"/>
    <cellStyle name="20% - Énfasis4 4 2 2 5 2" xfId="33987" xr:uid="{00000000-0005-0000-0000-0000BB1D0000}"/>
    <cellStyle name="20% - Énfasis4 4 2 2 6" xfId="24597" xr:uid="{00000000-0005-0000-0000-0000BC1D0000}"/>
    <cellStyle name="20% - Énfasis4 4 2 2 6 2" xfId="37508" xr:uid="{00000000-0005-0000-0000-0000BD1D0000}"/>
    <cellStyle name="20% - Énfasis4 4 2 2 7" xfId="28118" xr:uid="{00000000-0005-0000-0000-0000BE1D0000}"/>
    <cellStyle name="20% - Énfasis4 4 2 2 8" xfId="15207" xr:uid="{00000000-0005-0000-0000-0000BF1D0000}"/>
    <cellStyle name="20% - Énfasis4 4 2 3" xfId="15883" xr:uid="{00000000-0005-0000-0000-0000C01D0000}"/>
    <cellStyle name="20% - Énfasis4 4 2 3 2" xfId="18231" xr:uid="{00000000-0005-0000-0000-0000C11D0000}"/>
    <cellStyle name="20% - Énfasis4 4 2 3 2 2" xfId="31142" xr:uid="{00000000-0005-0000-0000-0000C21D0000}"/>
    <cellStyle name="20% - Énfasis4 4 2 3 3" xfId="21752" xr:uid="{00000000-0005-0000-0000-0000C31D0000}"/>
    <cellStyle name="20% - Énfasis4 4 2 3 3 2" xfId="34663" xr:uid="{00000000-0005-0000-0000-0000C41D0000}"/>
    <cellStyle name="20% - Énfasis4 4 2 3 4" xfId="25273" xr:uid="{00000000-0005-0000-0000-0000C51D0000}"/>
    <cellStyle name="20% - Énfasis4 4 2 3 4 2" xfId="38184" xr:uid="{00000000-0005-0000-0000-0000C61D0000}"/>
    <cellStyle name="20% - Énfasis4 4 2 3 5" xfId="28794" xr:uid="{00000000-0005-0000-0000-0000C71D0000}"/>
    <cellStyle name="20% - Énfasis4 4 2 4" xfId="19404" xr:uid="{00000000-0005-0000-0000-0000C81D0000}"/>
    <cellStyle name="20% - Énfasis4 4 2 4 2" xfId="22925" xr:uid="{00000000-0005-0000-0000-0000C91D0000}"/>
    <cellStyle name="20% - Énfasis4 4 2 4 2 2" xfId="35836" xr:uid="{00000000-0005-0000-0000-0000CA1D0000}"/>
    <cellStyle name="20% - Énfasis4 4 2 4 3" xfId="26446" xr:uid="{00000000-0005-0000-0000-0000CB1D0000}"/>
    <cellStyle name="20% - Énfasis4 4 2 4 3 2" xfId="39357" xr:uid="{00000000-0005-0000-0000-0000CC1D0000}"/>
    <cellStyle name="20% - Énfasis4 4 2 4 4" xfId="32315" xr:uid="{00000000-0005-0000-0000-0000CD1D0000}"/>
    <cellStyle name="20% - Énfasis4 4 2 5" xfId="17056" xr:uid="{00000000-0005-0000-0000-0000CE1D0000}"/>
    <cellStyle name="20% - Énfasis4 4 2 5 2" xfId="29967" xr:uid="{00000000-0005-0000-0000-0000CF1D0000}"/>
    <cellStyle name="20% - Énfasis4 4 2 6" xfId="20577" xr:uid="{00000000-0005-0000-0000-0000D01D0000}"/>
    <cellStyle name="20% - Énfasis4 4 2 6 2" xfId="33488" xr:uid="{00000000-0005-0000-0000-0000D11D0000}"/>
    <cellStyle name="20% - Énfasis4 4 2 7" xfId="24098" xr:uid="{00000000-0005-0000-0000-0000D21D0000}"/>
    <cellStyle name="20% - Énfasis4 4 2 7 2" xfId="37009" xr:uid="{00000000-0005-0000-0000-0000D31D0000}"/>
    <cellStyle name="20% - Énfasis4 4 2 8" xfId="27619" xr:uid="{00000000-0005-0000-0000-0000D41D0000}"/>
    <cellStyle name="20% - Énfasis4 4 2 9" xfId="14707" xr:uid="{00000000-0005-0000-0000-0000D51D0000}"/>
    <cellStyle name="20% - Énfasis4 4 3" xfId="4709" xr:uid="{00000000-0005-0000-0000-0000D61D0000}"/>
    <cellStyle name="20% - Énfasis4 4 3 2" xfId="15369" xr:uid="{00000000-0005-0000-0000-0000D71D0000}"/>
    <cellStyle name="20% - Énfasis4 4 3 2 2" xfId="16544" xr:uid="{00000000-0005-0000-0000-0000D81D0000}"/>
    <cellStyle name="20% - Énfasis4 4 3 2 2 2" xfId="18892" xr:uid="{00000000-0005-0000-0000-0000D91D0000}"/>
    <cellStyle name="20% - Énfasis4 4 3 2 2 2 2" xfId="31803" xr:uid="{00000000-0005-0000-0000-0000DA1D0000}"/>
    <cellStyle name="20% - Énfasis4 4 3 2 2 3" xfId="22413" xr:uid="{00000000-0005-0000-0000-0000DB1D0000}"/>
    <cellStyle name="20% - Énfasis4 4 3 2 2 3 2" xfId="35324" xr:uid="{00000000-0005-0000-0000-0000DC1D0000}"/>
    <cellStyle name="20% - Énfasis4 4 3 2 2 4" xfId="25934" xr:uid="{00000000-0005-0000-0000-0000DD1D0000}"/>
    <cellStyle name="20% - Énfasis4 4 3 2 2 4 2" xfId="38845" xr:uid="{00000000-0005-0000-0000-0000DE1D0000}"/>
    <cellStyle name="20% - Énfasis4 4 3 2 2 5" xfId="29455" xr:uid="{00000000-0005-0000-0000-0000DF1D0000}"/>
    <cellStyle name="20% - Énfasis4 4 3 2 3" xfId="20065" xr:uid="{00000000-0005-0000-0000-0000E01D0000}"/>
    <cellStyle name="20% - Énfasis4 4 3 2 3 2" xfId="23586" xr:uid="{00000000-0005-0000-0000-0000E11D0000}"/>
    <cellStyle name="20% - Énfasis4 4 3 2 3 2 2" xfId="36497" xr:uid="{00000000-0005-0000-0000-0000E21D0000}"/>
    <cellStyle name="20% - Énfasis4 4 3 2 3 3" xfId="27107" xr:uid="{00000000-0005-0000-0000-0000E31D0000}"/>
    <cellStyle name="20% - Énfasis4 4 3 2 3 3 2" xfId="40018" xr:uid="{00000000-0005-0000-0000-0000E41D0000}"/>
    <cellStyle name="20% - Énfasis4 4 3 2 3 4" xfId="32976" xr:uid="{00000000-0005-0000-0000-0000E51D0000}"/>
    <cellStyle name="20% - Énfasis4 4 3 2 4" xfId="17717" xr:uid="{00000000-0005-0000-0000-0000E61D0000}"/>
    <cellStyle name="20% - Énfasis4 4 3 2 4 2" xfId="30628" xr:uid="{00000000-0005-0000-0000-0000E71D0000}"/>
    <cellStyle name="20% - Énfasis4 4 3 2 5" xfId="21238" xr:uid="{00000000-0005-0000-0000-0000E81D0000}"/>
    <cellStyle name="20% - Énfasis4 4 3 2 5 2" xfId="34149" xr:uid="{00000000-0005-0000-0000-0000E91D0000}"/>
    <cellStyle name="20% - Énfasis4 4 3 2 6" xfId="24759" xr:uid="{00000000-0005-0000-0000-0000EA1D0000}"/>
    <cellStyle name="20% - Énfasis4 4 3 2 6 2" xfId="37670" xr:uid="{00000000-0005-0000-0000-0000EB1D0000}"/>
    <cellStyle name="20% - Énfasis4 4 3 2 7" xfId="28280" xr:uid="{00000000-0005-0000-0000-0000EC1D0000}"/>
    <cellStyle name="20% - Énfasis4 4 3 3" xfId="16045" xr:uid="{00000000-0005-0000-0000-0000ED1D0000}"/>
    <cellStyle name="20% - Énfasis4 4 3 3 2" xfId="18393" xr:uid="{00000000-0005-0000-0000-0000EE1D0000}"/>
    <cellStyle name="20% - Énfasis4 4 3 3 2 2" xfId="31304" xr:uid="{00000000-0005-0000-0000-0000EF1D0000}"/>
    <cellStyle name="20% - Énfasis4 4 3 3 3" xfId="21914" xr:uid="{00000000-0005-0000-0000-0000F01D0000}"/>
    <cellStyle name="20% - Énfasis4 4 3 3 3 2" xfId="34825" xr:uid="{00000000-0005-0000-0000-0000F11D0000}"/>
    <cellStyle name="20% - Énfasis4 4 3 3 4" xfId="25435" xr:uid="{00000000-0005-0000-0000-0000F21D0000}"/>
    <cellStyle name="20% - Énfasis4 4 3 3 4 2" xfId="38346" xr:uid="{00000000-0005-0000-0000-0000F31D0000}"/>
    <cellStyle name="20% - Énfasis4 4 3 3 5" xfId="28956" xr:uid="{00000000-0005-0000-0000-0000F41D0000}"/>
    <cellStyle name="20% - Énfasis4 4 3 4" xfId="19566" xr:uid="{00000000-0005-0000-0000-0000F51D0000}"/>
    <cellStyle name="20% - Énfasis4 4 3 4 2" xfId="23087" xr:uid="{00000000-0005-0000-0000-0000F61D0000}"/>
    <cellStyle name="20% - Énfasis4 4 3 4 2 2" xfId="35998" xr:uid="{00000000-0005-0000-0000-0000F71D0000}"/>
    <cellStyle name="20% - Énfasis4 4 3 4 3" xfId="26608" xr:uid="{00000000-0005-0000-0000-0000F81D0000}"/>
    <cellStyle name="20% - Énfasis4 4 3 4 3 2" xfId="39519" xr:uid="{00000000-0005-0000-0000-0000F91D0000}"/>
    <cellStyle name="20% - Énfasis4 4 3 4 4" xfId="32477" xr:uid="{00000000-0005-0000-0000-0000FA1D0000}"/>
    <cellStyle name="20% - Énfasis4 4 3 5" xfId="17218" xr:uid="{00000000-0005-0000-0000-0000FB1D0000}"/>
    <cellStyle name="20% - Énfasis4 4 3 5 2" xfId="30129" xr:uid="{00000000-0005-0000-0000-0000FC1D0000}"/>
    <cellStyle name="20% - Énfasis4 4 3 6" xfId="20739" xr:uid="{00000000-0005-0000-0000-0000FD1D0000}"/>
    <cellStyle name="20% - Énfasis4 4 3 6 2" xfId="33650" xr:uid="{00000000-0005-0000-0000-0000FE1D0000}"/>
    <cellStyle name="20% - Énfasis4 4 3 7" xfId="24260" xr:uid="{00000000-0005-0000-0000-0000FF1D0000}"/>
    <cellStyle name="20% - Énfasis4 4 3 7 2" xfId="37171" xr:uid="{00000000-0005-0000-0000-0000001E0000}"/>
    <cellStyle name="20% - Énfasis4 4 3 8" xfId="27781" xr:uid="{00000000-0005-0000-0000-0000011E0000}"/>
    <cellStyle name="20% - Énfasis4 4 3 9" xfId="14870" xr:uid="{00000000-0005-0000-0000-0000021E0000}"/>
    <cellStyle name="20% - Énfasis4 4 4" xfId="15531" xr:uid="{00000000-0005-0000-0000-0000031E0000}"/>
    <cellStyle name="20% - Énfasis4 4 4 2" xfId="16706" xr:uid="{00000000-0005-0000-0000-0000041E0000}"/>
    <cellStyle name="20% - Énfasis4 4 4 2 2" xfId="19054" xr:uid="{00000000-0005-0000-0000-0000051E0000}"/>
    <cellStyle name="20% - Énfasis4 4 4 2 2 2" xfId="31965" xr:uid="{00000000-0005-0000-0000-0000061E0000}"/>
    <cellStyle name="20% - Énfasis4 4 4 2 3" xfId="22575" xr:uid="{00000000-0005-0000-0000-0000071E0000}"/>
    <cellStyle name="20% - Énfasis4 4 4 2 3 2" xfId="35486" xr:uid="{00000000-0005-0000-0000-0000081E0000}"/>
    <cellStyle name="20% - Énfasis4 4 4 2 4" xfId="26096" xr:uid="{00000000-0005-0000-0000-0000091E0000}"/>
    <cellStyle name="20% - Énfasis4 4 4 2 4 2" xfId="39007" xr:uid="{00000000-0005-0000-0000-00000A1E0000}"/>
    <cellStyle name="20% - Énfasis4 4 4 2 5" xfId="29617" xr:uid="{00000000-0005-0000-0000-00000B1E0000}"/>
    <cellStyle name="20% - Énfasis4 4 4 3" xfId="20227" xr:uid="{00000000-0005-0000-0000-00000C1E0000}"/>
    <cellStyle name="20% - Énfasis4 4 4 3 2" xfId="23748" xr:uid="{00000000-0005-0000-0000-00000D1E0000}"/>
    <cellStyle name="20% - Énfasis4 4 4 3 2 2" xfId="36659" xr:uid="{00000000-0005-0000-0000-00000E1E0000}"/>
    <cellStyle name="20% - Énfasis4 4 4 3 3" xfId="27269" xr:uid="{00000000-0005-0000-0000-00000F1E0000}"/>
    <cellStyle name="20% - Énfasis4 4 4 3 3 2" xfId="40180" xr:uid="{00000000-0005-0000-0000-0000101E0000}"/>
    <cellStyle name="20% - Énfasis4 4 4 3 4" xfId="33138" xr:uid="{00000000-0005-0000-0000-0000111E0000}"/>
    <cellStyle name="20% - Énfasis4 4 4 4" xfId="17879" xr:uid="{00000000-0005-0000-0000-0000121E0000}"/>
    <cellStyle name="20% - Énfasis4 4 4 4 2" xfId="30790" xr:uid="{00000000-0005-0000-0000-0000131E0000}"/>
    <cellStyle name="20% - Énfasis4 4 4 5" xfId="21400" xr:uid="{00000000-0005-0000-0000-0000141E0000}"/>
    <cellStyle name="20% - Énfasis4 4 4 5 2" xfId="34311" xr:uid="{00000000-0005-0000-0000-0000151E0000}"/>
    <cellStyle name="20% - Énfasis4 4 4 6" xfId="24921" xr:uid="{00000000-0005-0000-0000-0000161E0000}"/>
    <cellStyle name="20% - Énfasis4 4 4 6 2" xfId="37832" xr:uid="{00000000-0005-0000-0000-0000171E0000}"/>
    <cellStyle name="20% - Énfasis4 4 4 7" xfId="28442" xr:uid="{00000000-0005-0000-0000-0000181E0000}"/>
    <cellStyle name="20% - Énfasis4 4 5" xfId="15032" xr:uid="{00000000-0005-0000-0000-0000191E0000}"/>
    <cellStyle name="20% - Énfasis4 4 5 2" xfId="16207" xr:uid="{00000000-0005-0000-0000-00001A1E0000}"/>
    <cellStyle name="20% - Énfasis4 4 5 2 2" xfId="18555" xr:uid="{00000000-0005-0000-0000-00001B1E0000}"/>
    <cellStyle name="20% - Énfasis4 4 5 2 2 2" xfId="31466" xr:uid="{00000000-0005-0000-0000-00001C1E0000}"/>
    <cellStyle name="20% - Énfasis4 4 5 2 3" xfId="22076" xr:uid="{00000000-0005-0000-0000-00001D1E0000}"/>
    <cellStyle name="20% - Énfasis4 4 5 2 3 2" xfId="34987" xr:uid="{00000000-0005-0000-0000-00001E1E0000}"/>
    <cellStyle name="20% - Énfasis4 4 5 2 4" xfId="25597" xr:uid="{00000000-0005-0000-0000-00001F1E0000}"/>
    <cellStyle name="20% - Énfasis4 4 5 2 4 2" xfId="38508" xr:uid="{00000000-0005-0000-0000-0000201E0000}"/>
    <cellStyle name="20% - Énfasis4 4 5 2 5" xfId="29118" xr:uid="{00000000-0005-0000-0000-0000211E0000}"/>
    <cellStyle name="20% - Énfasis4 4 5 3" xfId="19728" xr:uid="{00000000-0005-0000-0000-0000221E0000}"/>
    <cellStyle name="20% - Énfasis4 4 5 3 2" xfId="23249" xr:uid="{00000000-0005-0000-0000-0000231E0000}"/>
    <cellStyle name="20% - Énfasis4 4 5 3 2 2" xfId="36160" xr:uid="{00000000-0005-0000-0000-0000241E0000}"/>
    <cellStyle name="20% - Énfasis4 4 5 3 3" xfId="26770" xr:uid="{00000000-0005-0000-0000-0000251E0000}"/>
    <cellStyle name="20% - Énfasis4 4 5 3 3 2" xfId="39681" xr:uid="{00000000-0005-0000-0000-0000261E0000}"/>
    <cellStyle name="20% - Énfasis4 4 5 3 4" xfId="32639" xr:uid="{00000000-0005-0000-0000-0000271E0000}"/>
    <cellStyle name="20% - Énfasis4 4 5 4" xfId="17380" xr:uid="{00000000-0005-0000-0000-0000281E0000}"/>
    <cellStyle name="20% - Énfasis4 4 5 4 2" xfId="30291" xr:uid="{00000000-0005-0000-0000-0000291E0000}"/>
    <cellStyle name="20% - Énfasis4 4 5 5" xfId="20901" xr:uid="{00000000-0005-0000-0000-00002A1E0000}"/>
    <cellStyle name="20% - Énfasis4 4 5 5 2" xfId="33812" xr:uid="{00000000-0005-0000-0000-00002B1E0000}"/>
    <cellStyle name="20% - Énfasis4 4 5 6" xfId="24422" xr:uid="{00000000-0005-0000-0000-00002C1E0000}"/>
    <cellStyle name="20% - Énfasis4 4 5 6 2" xfId="37333" xr:uid="{00000000-0005-0000-0000-00002D1E0000}"/>
    <cellStyle name="20% - Énfasis4 4 5 7" xfId="27943" xr:uid="{00000000-0005-0000-0000-00002E1E0000}"/>
    <cellStyle name="20% - Énfasis4 4 6" xfId="15708" xr:uid="{00000000-0005-0000-0000-00002F1E0000}"/>
    <cellStyle name="20% - Énfasis4 4 6 2" xfId="18056" xr:uid="{00000000-0005-0000-0000-0000301E0000}"/>
    <cellStyle name="20% - Énfasis4 4 6 2 2" xfId="30967" xr:uid="{00000000-0005-0000-0000-0000311E0000}"/>
    <cellStyle name="20% - Énfasis4 4 6 3" xfId="21577" xr:uid="{00000000-0005-0000-0000-0000321E0000}"/>
    <cellStyle name="20% - Énfasis4 4 6 3 2" xfId="34488" xr:uid="{00000000-0005-0000-0000-0000331E0000}"/>
    <cellStyle name="20% - Énfasis4 4 6 4" xfId="25098" xr:uid="{00000000-0005-0000-0000-0000341E0000}"/>
    <cellStyle name="20% - Énfasis4 4 6 4 2" xfId="38009" xr:uid="{00000000-0005-0000-0000-0000351E0000}"/>
    <cellStyle name="20% - Énfasis4 4 6 5" xfId="28619" xr:uid="{00000000-0005-0000-0000-0000361E0000}"/>
    <cellStyle name="20% - Énfasis4 4 7" xfId="19229" xr:uid="{00000000-0005-0000-0000-0000371E0000}"/>
    <cellStyle name="20% - Énfasis4 4 7 2" xfId="22750" xr:uid="{00000000-0005-0000-0000-0000381E0000}"/>
    <cellStyle name="20% - Énfasis4 4 7 2 2" xfId="35661" xr:uid="{00000000-0005-0000-0000-0000391E0000}"/>
    <cellStyle name="20% - Énfasis4 4 7 3" xfId="26271" xr:uid="{00000000-0005-0000-0000-00003A1E0000}"/>
    <cellStyle name="20% - Énfasis4 4 7 3 2" xfId="39182" xr:uid="{00000000-0005-0000-0000-00003B1E0000}"/>
    <cellStyle name="20% - Énfasis4 4 7 4" xfId="32140" xr:uid="{00000000-0005-0000-0000-00003C1E0000}"/>
    <cellStyle name="20% - Énfasis4 4 8" xfId="16881" xr:uid="{00000000-0005-0000-0000-00003D1E0000}"/>
    <cellStyle name="20% - Énfasis4 4 8 2" xfId="29792" xr:uid="{00000000-0005-0000-0000-00003E1E0000}"/>
    <cellStyle name="20% - Énfasis4 4 9" xfId="20402" xr:uid="{00000000-0005-0000-0000-00003F1E0000}"/>
    <cellStyle name="20% - Énfasis4 4 9 2" xfId="33313" xr:uid="{00000000-0005-0000-0000-0000401E0000}"/>
    <cellStyle name="20% - Énfasis4 5" xfId="300" xr:uid="{00000000-0005-0000-0000-0000411E0000}"/>
    <cellStyle name="20% - Énfasis4 5 10" xfId="23909" xr:uid="{00000000-0005-0000-0000-0000421E0000}"/>
    <cellStyle name="20% - Énfasis4 5 10 2" xfId="36820" xr:uid="{00000000-0005-0000-0000-0000431E0000}"/>
    <cellStyle name="20% - Énfasis4 5 11" xfId="27430" xr:uid="{00000000-0005-0000-0000-0000441E0000}"/>
    <cellStyle name="20% - Énfasis4 5 12" xfId="14514" xr:uid="{00000000-0005-0000-0000-0000451E0000}"/>
    <cellStyle name="20% - Énfasis4 5 2" xfId="4710" xr:uid="{00000000-0005-0000-0000-0000461E0000}"/>
    <cellStyle name="20% - Énfasis4 5 2 2" xfId="4711" xr:uid="{00000000-0005-0000-0000-0000471E0000}"/>
    <cellStyle name="20% - Énfasis4 5 2 2 2" xfId="16368" xr:uid="{00000000-0005-0000-0000-0000481E0000}"/>
    <cellStyle name="20% - Énfasis4 5 2 2 2 2" xfId="18716" xr:uid="{00000000-0005-0000-0000-0000491E0000}"/>
    <cellStyle name="20% - Énfasis4 5 2 2 2 2 2" xfId="31627" xr:uid="{00000000-0005-0000-0000-00004A1E0000}"/>
    <cellStyle name="20% - Énfasis4 5 2 2 2 3" xfId="22237" xr:uid="{00000000-0005-0000-0000-00004B1E0000}"/>
    <cellStyle name="20% - Énfasis4 5 2 2 2 3 2" xfId="35148" xr:uid="{00000000-0005-0000-0000-00004C1E0000}"/>
    <cellStyle name="20% - Énfasis4 5 2 2 2 4" xfId="25758" xr:uid="{00000000-0005-0000-0000-00004D1E0000}"/>
    <cellStyle name="20% - Énfasis4 5 2 2 2 4 2" xfId="38669" xr:uid="{00000000-0005-0000-0000-00004E1E0000}"/>
    <cellStyle name="20% - Énfasis4 5 2 2 2 5" xfId="29279" xr:uid="{00000000-0005-0000-0000-00004F1E0000}"/>
    <cellStyle name="20% - Énfasis4 5 2 2 3" xfId="19889" xr:uid="{00000000-0005-0000-0000-0000501E0000}"/>
    <cellStyle name="20% - Énfasis4 5 2 2 3 2" xfId="23410" xr:uid="{00000000-0005-0000-0000-0000511E0000}"/>
    <cellStyle name="20% - Énfasis4 5 2 2 3 2 2" xfId="36321" xr:uid="{00000000-0005-0000-0000-0000521E0000}"/>
    <cellStyle name="20% - Énfasis4 5 2 2 3 3" xfId="26931" xr:uid="{00000000-0005-0000-0000-0000531E0000}"/>
    <cellStyle name="20% - Énfasis4 5 2 2 3 3 2" xfId="39842" xr:uid="{00000000-0005-0000-0000-0000541E0000}"/>
    <cellStyle name="20% - Énfasis4 5 2 2 3 4" xfId="32800" xr:uid="{00000000-0005-0000-0000-0000551E0000}"/>
    <cellStyle name="20% - Énfasis4 5 2 2 4" xfId="17541" xr:uid="{00000000-0005-0000-0000-0000561E0000}"/>
    <cellStyle name="20% - Énfasis4 5 2 2 4 2" xfId="30452" xr:uid="{00000000-0005-0000-0000-0000571E0000}"/>
    <cellStyle name="20% - Énfasis4 5 2 2 5" xfId="21062" xr:uid="{00000000-0005-0000-0000-0000581E0000}"/>
    <cellStyle name="20% - Énfasis4 5 2 2 5 2" xfId="33973" xr:uid="{00000000-0005-0000-0000-0000591E0000}"/>
    <cellStyle name="20% - Énfasis4 5 2 2 6" xfId="24583" xr:uid="{00000000-0005-0000-0000-00005A1E0000}"/>
    <cellStyle name="20% - Énfasis4 5 2 2 6 2" xfId="37494" xr:uid="{00000000-0005-0000-0000-00005B1E0000}"/>
    <cellStyle name="20% - Énfasis4 5 2 2 7" xfId="28104" xr:uid="{00000000-0005-0000-0000-00005C1E0000}"/>
    <cellStyle name="20% - Énfasis4 5 2 2 8" xfId="15193" xr:uid="{00000000-0005-0000-0000-00005D1E0000}"/>
    <cellStyle name="20% - Énfasis4 5 2 3" xfId="15869" xr:uid="{00000000-0005-0000-0000-00005E1E0000}"/>
    <cellStyle name="20% - Énfasis4 5 2 3 2" xfId="18217" xr:uid="{00000000-0005-0000-0000-00005F1E0000}"/>
    <cellStyle name="20% - Énfasis4 5 2 3 2 2" xfId="31128" xr:uid="{00000000-0005-0000-0000-0000601E0000}"/>
    <cellStyle name="20% - Énfasis4 5 2 3 3" xfId="21738" xr:uid="{00000000-0005-0000-0000-0000611E0000}"/>
    <cellStyle name="20% - Énfasis4 5 2 3 3 2" xfId="34649" xr:uid="{00000000-0005-0000-0000-0000621E0000}"/>
    <cellStyle name="20% - Énfasis4 5 2 3 4" xfId="25259" xr:uid="{00000000-0005-0000-0000-0000631E0000}"/>
    <cellStyle name="20% - Énfasis4 5 2 3 4 2" xfId="38170" xr:uid="{00000000-0005-0000-0000-0000641E0000}"/>
    <cellStyle name="20% - Énfasis4 5 2 3 5" xfId="28780" xr:uid="{00000000-0005-0000-0000-0000651E0000}"/>
    <cellStyle name="20% - Énfasis4 5 2 4" xfId="19390" xr:uid="{00000000-0005-0000-0000-0000661E0000}"/>
    <cellStyle name="20% - Énfasis4 5 2 4 2" xfId="22911" xr:uid="{00000000-0005-0000-0000-0000671E0000}"/>
    <cellStyle name="20% - Énfasis4 5 2 4 2 2" xfId="35822" xr:uid="{00000000-0005-0000-0000-0000681E0000}"/>
    <cellStyle name="20% - Énfasis4 5 2 4 3" xfId="26432" xr:uid="{00000000-0005-0000-0000-0000691E0000}"/>
    <cellStyle name="20% - Énfasis4 5 2 4 3 2" xfId="39343" xr:uid="{00000000-0005-0000-0000-00006A1E0000}"/>
    <cellStyle name="20% - Énfasis4 5 2 4 4" xfId="32301" xr:uid="{00000000-0005-0000-0000-00006B1E0000}"/>
    <cellStyle name="20% - Énfasis4 5 2 5" xfId="17042" xr:uid="{00000000-0005-0000-0000-00006C1E0000}"/>
    <cellStyle name="20% - Énfasis4 5 2 5 2" xfId="29953" xr:uid="{00000000-0005-0000-0000-00006D1E0000}"/>
    <cellStyle name="20% - Énfasis4 5 2 6" xfId="20563" xr:uid="{00000000-0005-0000-0000-00006E1E0000}"/>
    <cellStyle name="20% - Énfasis4 5 2 6 2" xfId="33474" xr:uid="{00000000-0005-0000-0000-00006F1E0000}"/>
    <cellStyle name="20% - Énfasis4 5 2 7" xfId="24084" xr:uid="{00000000-0005-0000-0000-0000701E0000}"/>
    <cellStyle name="20% - Énfasis4 5 2 7 2" xfId="36995" xr:uid="{00000000-0005-0000-0000-0000711E0000}"/>
    <cellStyle name="20% - Énfasis4 5 2 8" xfId="27605" xr:uid="{00000000-0005-0000-0000-0000721E0000}"/>
    <cellStyle name="20% - Énfasis4 5 2 9" xfId="14693" xr:uid="{00000000-0005-0000-0000-0000731E0000}"/>
    <cellStyle name="20% - Énfasis4 5 3" xfId="4712" xr:uid="{00000000-0005-0000-0000-0000741E0000}"/>
    <cellStyle name="20% - Énfasis4 5 3 2" xfId="15355" xr:uid="{00000000-0005-0000-0000-0000751E0000}"/>
    <cellStyle name="20% - Énfasis4 5 3 2 2" xfId="16530" xr:uid="{00000000-0005-0000-0000-0000761E0000}"/>
    <cellStyle name="20% - Énfasis4 5 3 2 2 2" xfId="18878" xr:uid="{00000000-0005-0000-0000-0000771E0000}"/>
    <cellStyle name="20% - Énfasis4 5 3 2 2 2 2" xfId="31789" xr:uid="{00000000-0005-0000-0000-0000781E0000}"/>
    <cellStyle name="20% - Énfasis4 5 3 2 2 3" xfId="22399" xr:uid="{00000000-0005-0000-0000-0000791E0000}"/>
    <cellStyle name="20% - Énfasis4 5 3 2 2 3 2" xfId="35310" xr:uid="{00000000-0005-0000-0000-00007A1E0000}"/>
    <cellStyle name="20% - Énfasis4 5 3 2 2 4" xfId="25920" xr:uid="{00000000-0005-0000-0000-00007B1E0000}"/>
    <cellStyle name="20% - Énfasis4 5 3 2 2 4 2" xfId="38831" xr:uid="{00000000-0005-0000-0000-00007C1E0000}"/>
    <cellStyle name="20% - Énfasis4 5 3 2 2 5" xfId="29441" xr:uid="{00000000-0005-0000-0000-00007D1E0000}"/>
    <cellStyle name="20% - Énfasis4 5 3 2 3" xfId="20051" xr:uid="{00000000-0005-0000-0000-00007E1E0000}"/>
    <cellStyle name="20% - Énfasis4 5 3 2 3 2" xfId="23572" xr:uid="{00000000-0005-0000-0000-00007F1E0000}"/>
    <cellStyle name="20% - Énfasis4 5 3 2 3 2 2" xfId="36483" xr:uid="{00000000-0005-0000-0000-0000801E0000}"/>
    <cellStyle name="20% - Énfasis4 5 3 2 3 3" xfId="27093" xr:uid="{00000000-0005-0000-0000-0000811E0000}"/>
    <cellStyle name="20% - Énfasis4 5 3 2 3 3 2" xfId="40004" xr:uid="{00000000-0005-0000-0000-0000821E0000}"/>
    <cellStyle name="20% - Énfasis4 5 3 2 3 4" xfId="32962" xr:uid="{00000000-0005-0000-0000-0000831E0000}"/>
    <cellStyle name="20% - Énfasis4 5 3 2 4" xfId="17703" xr:uid="{00000000-0005-0000-0000-0000841E0000}"/>
    <cellStyle name="20% - Énfasis4 5 3 2 4 2" xfId="30614" xr:uid="{00000000-0005-0000-0000-0000851E0000}"/>
    <cellStyle name="20% - Énfasis4 5 3 2 5" xfId="21224" xr:uid="{00000000-0005-0000-0000-0000861E0000}"/>
    <cellStyle name="20% - Énfasis4 5 3 2 5 2" xfId="34135" xr:uid="{00000000-0005-0000-0000-0000871E0000}"/>
    <cellStyle name="20% - Énfasis4 5 3 2 6" xfId="24745" xr:uid="{00000000-0005-0000-0000-0000881E0000}"/>
    <cellStyle name="20% - Énfasis4 5 3 2 6 2" xfId="37656" xr:uid="{00000000-0005-0000-0000-0000891E0000}"/>
    <cellStyle name="20% - Énfasis4 5 3 2 7" xfId="28266" xr:uid="{00000000-0005-0000-0000-00008A1E0000}"/>
    <cellStyle name="20% - Énfasis4 5 3 3" xfId="16031" xr:uid="{00000000-0005-0000-0000-00008B1E0000}"/>
    <cellStyle name="20% - Énfasis4 5 3 3 2" xfId="18379" xr:uid="{00000000-0005-0000-0000-00008C1E0000}"/>
    <cellStyle name="20% - Énfasis4 5 3 3 2 2" xfId="31290" xr:uid="{00000000-0005-0000-0000-00008D1E0000}"/>
    <cellStyle name="20% - Énfasis4 5 3 3 3" xfId="21900" xr:uid="{00000000-0005-0000-0000-00008E1E0000}"/>
    <cellStyle name="20% - Énfasis4 5 3 3 3 2" xfId="34811" xr:uid="{00000000-0005-0000-0000-00008F1E0000}"/>
    <cellStyle name="20% - Énfasis4 5 3 3 4" xfId="25421" xr:uid="{00000000-0005-0000-0000-0000901E0000}"/>
    <cellStyle name="20% - Énfasis4 5 3 3 4 2" xfId="38332" xr:uid="{00000000-0005-0000-0000-0000911E0000}"/>
    <cellStyle name="20% - Énfasis4 5 3 3 5" xfId="28942" xr:uid="{00000000-0005-0000-0000-0000921E0000}"/>
    <cellStyle name="20% - Énfasis4 5 3 4" xfId="19552" xr:uid="{00000000-0005-0000-0000-0000931E0000}"/>
    <cellStyle name="20% - Énfasis4 5 3 4 2" xfId="23073" xr:uid="{00000000-0005-0000-0000-0000941E0000}"/>
    <cellStyle name="20% - Énfasis4 5 3 4 2 2" xfId="35984" xr:uid="{00000000-0005-0000-0000-0000951E0000}"/>
    <cellStyle name="20% - Énfasis4 5 3 4 3" xfId="26594" xr:uid="{00000000-0005-0000-0000-0000961E0000}"/>
    <cellStyle name="20% - Énfasis4 5 3 4 3 2" xfId="39505" xr:uid="{00000000-0005-0000-0000-0000971E0000}"/>
    <cellStyle name="20% - Énfasis4 5 3 4 4" xfId="32463" xr:uid="{00000000-0005-0000-0000-0000981E0000}"/>
    <cellStyle name="20% - Énfasis4 5 3 5" xfId="17204" xr:uid="{00000000-0005-0000-0000-0000991E0000}"/>
    <cellStyle name="20% - Énfasis4 5 3 5 2" xfId="30115" xr:uid="{00000000-0005-0000-0000-00009A1E0000}"/>
    <cellStyle name="20% - Énfasis4 5 3 6" xfId="20725" xr:uid="{00000000-0005-0000-0000-00009B1E0000}"/>
    <cellStyle name="20% - Énfasis4 5 3 6 2" xfId="33636" xr:uid="{00000000-0005-0000-0000-00009C1E0000}"/>
    <cellStyle name="20% - Énfasis4 5 3 7" xfId="24246" xr:uid="{00000000-0005-0000-0000-00009D1E0000}"/>
    <cellStyle name="20% - Énfasis4 5 3 7 2" xfId="37157" xr:uid="{00000000-0005-0000-0000-00009E1E0000}"/>
    <cellStyle name="20% - Énfasis4 5 3 8" xfId="27767" xr:uid="{00000000-0005-0000-0000-00009F1E0000}"/>
    <cellStyle name="20% - Énfasis4 5 3 9" xfId="14856" xr:uid="{00000000-0005-0000-0000-0000A01E0000}"/>
    <cellStyle name="20% - Énfasis4 5 4" xfId="15517" xr:uid="{00000000-0005-0000-0000-0000A11E0000}"/>
    <cellStyle name="20% - Énfasis4 5 4 2" xfId="16692" xr:uid="{00000000-0005-0000-0000-0000A21E0000}"/>
    <cellStyle name="20% - Énfasis4 5 4 2 2" xfId="19040" xr:uid="{00000000-0005-0000-0000-0000A31E0000}"/>
    <cellStyle name="20% - Énfasis4 5 4 2 2 2" xfId="31951" xr:uid="{00000000-0005-0000-0000-0000A41E0000}"/>
    <cellStyle name="20% - Énfasis4 5 4 2 3" xfId="22561" xr:uid="{00000000-0005-0000-0000-0000A51E0000}"/>
    <cellStyle name="20% - Énfasis4 5 4 2 3 2" xfId="35472" xr:uid="{00000000-0005-0000-0000-0000A61E0000}"/>
    <cellStyle name="20% - Énfasis4 5 4 2 4" xfId="26082" xr:uid="{00000000-0005-0000-0000-0000A71E0000}"/>
    <cellStyle name="20% - Énfasis4 5 4 2 4 2" xfId="38993" xr:uid="{00000000-0005-0000-0000-0000A81E0000}"/>
    <cellStyle name="20% - Énfasis4 5 4 2 5" xfId="29603" xr:uid="{00000000-0005-0000-0000-0000A91E0000}"/>
    <cellStyle name="20% - Énfasis4 5 4 3" xfId="20213" xr:uid="{00000000-0005-0000-0000-0000AA1E0000}"/>
    <cellStyle name="20% - Énfasis4 5 4 3 2" xfId="23734" xr:uid="{00000000-0005-0000-0000-0000AB1E0000}"/>
    <cellStyle name="20% - Énfasis4 5 4 3 2 2" xfId="36645" xr:uid="{00000000-0005-0000-0000-0000AC1E0000}"/>
    <cellStyle name="20% - Énfasis4 5 4 3 3" xfId="27255" xr:uid="{00000000-0005-0000-0000-0000AD1E0000}"/>
    <cellStyle name="20% - Énfasis4 5 4 3 3 2" xfId="40166" xr:uid="{00000000-0005-0000-0000-0000AE1E0000}"/>
    <cellStyle name="20% - Énfasis4 5 4 3 4" xfId="33124" xr:uid="{00000000-0005-0000-0000-0000AF1E0000}"/>
    <cellStyle name="20% - Énfasis4 5 4 4" xfId="17865" xr:uid="{00000000-0005-0000-0000-0000B01E0000}"/>
    <cellStyle name="20% - Énfasis4 5 4 4 2" xfId="30776" xr:uid="{00000000-0005-0000-0000-0000B11E0000}"/>
    <cellStyle name="20% - Énfasis4 5 4 5" xfId="21386" xr:uid="{00000000-0005-0000-0000-0000B21E0000}"/>
    <cellStyle name="20% - Énfasis4 5 4 5 2" xfId="34297" xr:uid="{00000000-0005-0000-0000-0000B31E0000}"/>
    <cellStyle name="20% - Énfasis4 5 4 6" xfId="24907" xr:uid="{00000000-0005-0000-0000-0000B41E0000}"/>
    <cellStyle name="20% - Énfasis4 5 4 6 2" xfId="37818" xr:uid="{00000000-0005-0000-0000-0000B51E0000}"/>
    <cellStyle name="20% - Énfasis4 5 4 7" xfId="28428" xr:uid="{00000000-0005-0000-0000-0000B61E0000}"/>
    <cellStyle name="20% - Énfasis4 5 5" xfId="15018" xr:uid="{00000000-0005-0000-0000-0000B71E0000}"/>
    <cellStyle name="20% - Énfasis4 5 5 2" xfId="16193" xr:uid="{00000000-0005-0000-0000-0000B81E0000}"/>
    <cellStyle name="20% - Énfasis4 5 5 2 2" xfId="18541" xr:uid="{00000000-0005-0000-0000-0000B91E0000}"/>
    <cellStyle name="20% - Énfasis4 5 5 2 2 2" xfId="31452" xr:uid="{00000000-0005-0000-0000-0000BA1E0000}"/>
    <cellStyle name="20% - Énfasis4 5 5 2 3" xfId="22062" xr:uid="{00000000-0005-0000-0000-0000BB1E0000}"/>
    <cellStyle name="20% - Énfasis4 5 5 2 3 2" xfId="34973" xr:uid="{00000000-0005-0000-0000-0000BC1E0000}"/>
    <cellStyle name="20% - Énfasis4 5 5 2 4" xfId="25583" xr:uid="{00000000-0005-0000-0000-0000BD1E0000}"/>
    <cellStyle name="20% - Énfasis4 5 5 2 4 2" xfId="38494" xr:uid="{00000000-0005-0000-0000-0000BE1E0000}"/>
    <cellStyle name="20% - Énfasis4 5 5 2 5" xfId="29104" xr:uid="{00000000-0005-0000-0000-0000BF1E0000}"/>
    <cellStyle name="20% - Énfasis4 5 5 3" xfId="19714" xr:uid="{00000000-0005-0000-0000-0000C01E0000}"/>
    <cellStyle name="20% - Énfasis4 5 5 3 2" xfId="23235" xr:uid="{00000000-0005-0000-0000-0000C11E0000}"/>
    <cellStyle name="20% - Énfasis4 5 5 3 2 2" xfId="36146" xr:uid="{00000000-0005-0000-0000-0000C21E0000}"/>
    <cellStyle name="20% - Énfasis4 5 5 3 3" xfId="26756" xr:uid="{00000000-0005-0000-0000-0000C31E0000}"/>
    <cellStyle name="20% - Énfasis4 5 5 3 3 2" xfId="39667" xr:uid="{00000000-0005-0000-0000-0000C41E0000}"/>
    <cellStyle name="20% - Énfasis4 5 5 3 4" xfId="32625" xr:uid="{00000000-0005-0000-0000-0000C51E0000}"/>
    <cellStyle name="20% - Énfasis4 5 5 4" xfId="17366" xr:uid="{00000000-0005-0000-0000-0000C61E0000}"/>
    <cellStyle name="20% - Énfasis4 5 5 4 2" xfId="30277" xr:uid="{00000000-0005-0000-0000-0000C71E0000}"/>
    <cellStyle name="20% - Énfasis4 5 5 5" xfId="20887" xr:uid="{00000000-0005-0000-0000-0000C81E0000}"/>
    <cellStyle name="20% - Énfasis4 5 5 5 2" xfId="33798" xr:uid="{00000000-0005-0000-0000-0000C91E0000}"/>
    <cellStyle name="20% - Énfasis4 5 5 6" xfId="24408" xr:uid="{00000000-0005-0000-0000-0000CA1E0000}"/>
    <cellStyle name="20% - Énfasis4 5 5 6 2" xfId="37319" xr:uid="{00000000-0005-0000-0000-0000CB1E0000}"/>
    <cellStyle name="20% - Énfasis4 5 5 7" xfId="27929" xr:uid="{00000000-0005-0000-0000-0000CC1E0000}"/>
    <cellStyle name="20% - Énfasis4 5 6" xfId="15694" xr:uid="{00000000-0005-0000-0000-0000CD1E0000}"/>
    <cellStyle name="20% - Énfasis4 5 6 2" xfId="18042" xr:uid="{00000000-0005-0000-0000-0000CE1E0000}"/>
    <cellStyle name="20% - Énfasis4 5 6 2 2" xfId="30953" xr:uid="{00000000-0005-0000-0000-0000CF1E0000}"/>
    <cellStyle name="20% - Énfasis4 5 6 3" xfId="21563" xr:uid="{00000000-0005-0000-0000-0000D01E0000}"/>
    <cellStyle name="20% - Énfasis4 5 6 3 2" xfId="34474" xr:uid="{00000000-0005-0000-0000-0000D11E0000}"/>
    <cellStyle name="20% - Énfasis4 5 6 4" xfId="25084" xr:uid="{00000000-0005-0000-0000-0000D21E0000}"/>
    <cellStyle name="20% - Énfasis4 5 6 4 2" xfId="37995" xr:uid="{00000000-0005-0000-0000-0000D31E0000}"/>
    <cellStyle name="20% - Énfasis4 5 6 5" xfId="28605" xr:uid="{00000000-0005-0000-0000-0000D41E0000}"/>
    <cellStyle name="20% - Énfasis4 5 7" xfId="19215" xr:uid="{00000000-0005-0000-0000-0000D51E0000}"/>
    <cellStyle name="20% - Énfasis4 5 7 2" xfId="22736" xr:uid="{00000000-0005-0000-0000-0000D61E0000}"/>
    <cellStyle name="20% - Énfasis4 5 7 2 2" xfId="35647" xr:uid="{00000000-0005-0000-0000-0000D71E0000}"/>
    <cellStyle name="20% - Énfasis4 5 7 3" xfId="26257" xr:uid="{00000000-0005-0000-0000-0000D81E0000}"/>
    <cellStyle name="20% - Énfasis4 5 7 3 2" xfId="39168" xr:uid="{00000000-0005-0000-0000-0000D91E0000}"/>
    <cellStyle name="20% - Énfasis4 5 7 4" xfId="32126" xr:uid="{00000000-0005-0000-0000-0000DA1E0000}"/>
    <cellStyle name="20% - Énfasis4 5 8" xfId="16867" xr:uid="{00000000-0005-0000-0000-0000DB1E0000}"/>
    <cellStyle name="20% - Énfasis4 5 8 2" xfId="29778" xr:uid="{00000000-0005-0000-0000-0000DC1E0000}"/>
    <cellStyle name="20% - Énfasis4 5 9" xfId="20388" xr:uid="{00000000-0005-0000-0000-0000DD1E0000}"/>
    <cellStyle name="20% - Énfasis4 5 9 2" xfId="33299" xr:uid="{00000000-0005-0000-0000-0000DE1E0000}"/>
    <cellStyle name="20% - Énfasis4 6" xfId="301" xr:uid="{00000000-0005-0000-0000-0000DF1E0000}"/>
    <cellStyle name="20% - Énfasis4 6 10" xfId="23966" xr:uid="{00000000-0005-0000-0000-0000E01E0000}"/>
    <cellStyle name="20% - Énfasis4 6 10 2" xfId="36877" xr:uid="{00000000-0005-0000-0000-0000E11E0000}"/>
    <cellStyle name="20% - Énfasis4 6 11" xfId="27487" xr:uid="{00000000-0005-0000-0000-0000E21E0000}"/>
    <cellStyle name="20% - Énfasis4 6 12" xfId="14572" xr:uid="{00000000-0005-0000-0000-0000E31E0000}"/>
    <cellStyle name="20% - Énfasis4 6 2" xfId="4713" xr:uid="{00000000-0005-0000-0000-0000E41E0000}"/>
    <cellStyle name="20% - Énfasis4 6 2 2" xfId="4714" xr:uid="{00000000-0005-0000-0000-0000E51E0000}"/>
    <cellStyle name="20% - Énfasis4 6 2 2 2" xfId="16425" xr:uid="{00000000-0005-0000-0000-0000E61E0000}"/>
    <cellStyle name="20% - Énfasis4 6 2 2 2 2" xfId="18773" xr:uid="{00000000-0005-0000-0000-0000E71E0000}"/>
    <cellStyle name="20% - Énfasis4 6 2 2 2 2 2" xfId="31684" xr:uid="{00000000-0005-0000-0000-0000E81E0000}"/>
    <cellStyle name="20% - Énfasis4 6 2 2 2 3" xfId="22294" xr:uid="{00000000-0005-0000-0000-0000E91E0000}"/>
    <cellStyle name="20% - Énfasis4 6 2 2 2 3 2" xfId="35205" xr:uid="{00000000-0005-0000-0000-0000EA1E0000}"/>
    <cellStyle name="20% - Énfasis4 6 2 2 2 4" xfId="25815" xr:uid="{00000000-0005-0000-0000-0000EB1E0000}"/>
    <cellStyle name="20% - Énfasis4 6 2 2 2 4 2" xfId="38726" xr:uid="{00000000-0005-0000-0000-0000EC1E0000}"/>
    <cellStyle name="20% - Énfasis4 6 2 2 2 5" xfId="29336" xr:uid="{00000000-0005-0000-0000-0000ED1E0000}"/>
    <cellStyle name="20% - Énfasis4 6 2 2 3" xfId="19946" xr:uid="{00000000-0005-0000-0000-0000EE1E0000}"/>
    <cellStyle name="20% - Énfasis4 6 2 2 3 2" xfId="23467" xr:uid="{00000000-0005-0000-0000-0000EF1E0000}"/>
    <cellStyle name="20% - Énfasis4 6 2 2 3 2 2" xfId="36378" xr:uid="{00000000-0005-0000-0000-0000F01E0000}"/>
    <cellStyle name="20% - Énfasis4 6 2 2 3 3" xfId="26988" xr:uid="{00000000-0005-0000-0000-0000F11E0000}"/>
    <cellStyle name="20% - Énfasis4 6 2 2 3 3 2" xfId="39899" xr:uid="{00000000-0005-0000-0000-0000F21E0000}"/>
    <cellStyle name="20% - Énfasis4 6 2 2 3 4" xfId="32857" xr:uid="{00000000-0005-0000-0000-0000F31E0000}"/>
    <cellStyle name="20% - Énfasis4 6 2 2 4" xfId="17598" xr:uid="{00000000-0005-0000-0000-0000F41E0000}"/>
    <cellStyle name="20% - Énfasis4 6 2 2 4 2" xfId="30509" xr:uid="{00000000-0005-0000-0000-0000F51E0000}"/>
    <cellStyle name="20% - Énfasis4 6 2 2 5" xfId="21119" xr:uid="{00000000-0005-0000-0000-0000F61E0000}"/>
    <cellStyle name="20% - Énfasis4 6 2 2 5 2" xfId="34030" xr:uid="{00000000-0005-0000-0000-0000F71E0000}"/>
    <cellStyle name="20% - Énfasis4 6 2 2 6" xfId="24640" xr:uid="{00000000-0005-0000-0000-0000F81E0000}"/>
    <cellStyle name="20% - Énfasis4 6 2 2 6 2" xfId="37551" xr:uid="{00000000-0005-0000-0000-0000F91E0000}"/>
    <cellStyle name="20% - Énfasis4 6 2 2 7" xfId="28161" xr:uid="{00000000-0005-0000-0000-0000FA1E0000}"/>
    <cellStyle name="20% - Énfasis4 6 2 2 8" xfId="15250" xr:uid="{00000000-0005-0000-0000-0000FB1E0000}"/>
    <cellStyle name="20% - Énfasis4 6 2 3" xfId="15926" xr:uid="{00000000-0005-0000-0000-0000FC1E0000}"/>
    <cellStyle name="20% - Énfasis4 6 2 3 2" xfId="18274" xr:uid="{00000000-0005-0000-0000-0000FD1E0000}"/>
    <cellStyle name="20% - Énfasis4 6 2 3 2 2" xfId="31185" xr:uid="{00000000-0005-0000-0000-0000FE1E0000}"/>
    <cellStyle name="20% - Énfasis4 6 2 3 3" xfId="21795" xr:uid="{00000000-0005-0000-0000-0000FF1E0000}"/>
    <cellStyle name="20% - Énfasis4 6 2 3 3 2" xfId="34706" xr:uid="{00000000-0005-0000-0000-0000001F0000}"/>
    <cellStyle name="20% - Énfasis4 6 2 3 4" xfId="25316" xr:uid="{00000000-0005-0000-0000-0000011F0000}"/>
    <cellStyle name="20% - Énfasis4 6 2 3 4 2" xfId="38227" xr:uid="{00000000-0005-0000-0000-0000021F0000}"/>
    <cellStyle name="20% - Énfasis4 6 2 3 5" xfId="28837" xr:uid="{00000000-0005-0000-0000-0000031F0000}"/>
    <cellStyle name="20% - Énfasis4 6 2 4" xfId="19447" xr:uid="{00000000-0005-0000-0000-0000041F0000}"/>
    <cellStyle name="20% - Énfasis4 6 2 4 2" xfId="22968" xr:uid="{00000000-0005-0000-0000-0000051F0000}"/>
    <cellStyle name="20% - Énfasis4 6 2 4 2 2" xfId="35879" xr:uid="{00000000-0005-0000-0000-0000061F0000}"/>
    <cellStyle name="20% - Énfasis4 6 2 4 3" xfId="26489" xr:uid="{00000000-0005-0000-0000-0000071F0000}"/>
    <cellStyle name="20% - Énfasis4 6 2 4 3 2" xfId="39400" xr:uid="{00000000-0005-0000-0000-0000081F0000}"/>
    <cellStyle name="20% - Énfasis4 6 2 4 4" xfId="32358" xr:uid="{00000000-0005-0000-0000-0000091F0000}"/>
    <cellStyle name="20% - Énfasis4 6 2 5" xfId="17099" xr:uid="{00000000-0005-0000-0000-00000A1F0000}"/>
    <cellStyle name="20% - Énfasis4 6 2 5 2" xfId="30010" xr:uid="{00000000-0005-0000-0000-00000B1F0000}"/>
    <cellStyle name="20% - Énfasis4 6 2 6" xfId="20620" xr:uid="{00000000-0005-0000-0000-00000C1F0000}"/>
    <cellStyle name="20% - Énfasis4 6 2 6 2" xfId="33531" xr:uid="{00000000-0005-0000-0000-00000D1F0000}"/>
    <cellStyle name="20% - Énfasis4 6 2 7" xfId="24141" xr:uid="{00000000-0005-0000-0000-00000E1F0000}"/>
    <cellStyle name="20% - Énfasis4 6 2 7 2" xfId="37052" xr:uid="{00000000-0005-0000-0000-00000F1F0000}"/>
    <cellStyle name="20% - Énfasis4 6 2 8" xfId="27662" xr:uid="{00000000-0005-0000-0000-0000101F0000}"/>
    <cellStyle name="20% - Énfasis4 6 2 9" xfId="14750" xr:uid="{00000000-0005-0000-0000-0000111F0000}"/>
    <cellStyle name="20% - Énfasis4 6 3" xfId="4715" xr:uid="{00000000-0005-0000-0000-0000121F0000}"/>
    <cellStyle name="20% - Énfasis4 6 3 2" xfId="15412" xr:uid="{00000000-0005-0000-0000-0000131F0000}"/>
    <cellStyle name="20% - Énfasis4 6 3 2 2" xfId="16587" xr:uid="{00000000-0005-0000-0000-0000141F0000}"/>
    <cellStyle name="20% - Énfasis4 6 3 2 2 2" xfId="18935" xr:uid="{00000000-0005-0000-0000-0000151F0000}"/>
    <cellStyle name="20% - Énfasis4 6 3 2 2 2 2" xfId="31846" xr:uid="{00000000-0005-0000-0000-0000161F0000}"/>
    <cellStyle name="20% - Énfasis4 6 3 2 2 3" xfId="22456" xr:uid="{00000000-0005-0000-0000-0000171F0000}"/>
    <cellStyle name="20% - Énfasis4 6 3 2 2 3 2" xfId="35367" xr:uid="{00000000-0005-0000-0000-0000181F0000}"/>
    <cellStyle name="20% - Énfasis4 6 3 2 2 4" xfId="25977" xr:uid="{00000000-0005-0000-0000-0000191F0000}"/>
    <cellStyle name="20% - Énfasis4 6 3 2 2 4 2" xfId="38888" xr:uid="{00000000-0005-0000-0000-00001A1F0000}"/>
    <cellStyle name="20% - Énfasis4 6 3 2 2 5" xfId="29498" xr:uid="{00000000-0005-0000-0000-00001B1F0000}"/>
    <cellStyle name="20% - Énfasis4 6 3 2 3" xfId="20108" xr:uid="{00000000-0005-0000-0000-00001C1F0000}"/>
    <cellStyle name="20% - Énfasis4 6 3 2 3 2" xfId="23629" xr:uid="{00000000-0005-0000-0000-00001D1F0000}"/>
    <cellStyle name="20% - Énfasis4 6 3 2 3 2 2" xfId="36540" xr:uid="{00000000-0005-0000-0000-00001E1F0000}"/>
    <cellStyle name="20% - Énfasis4 6 3 2 3 3" xfId="27150" xr:uid="{00000000-0005-0000-0000-00001F1F0000}"/>
    <cellStyle name="20% - Énfasis4 6 3 2 3 3 2" xfId="40061" xr:uid="{00000000-0005-0000-0000-0000201F0000}"/>
    <cellStyle name="20% - Énfasis4 6 3 2 3 4" xfId="33019" xr:uid="{00000000-0005-0000-0000-0000211F0000}"/>
    <cellStyle name="20% - Énfasis4 6 3 2 4" xfId="17760" xr:uid="{00000000-0005-0000-0000-0000221F0000}"/>
    <cellStyle name="20% - Énfasis4 6 3 2 4 2" xfId="30671" xr:uid="{00000000-0005-0000-0000-0000231F0000}"/>
    <cellStyle name="20% - Énfasis4 6 3 2 5" xfId="21281" xr:uid="{00000000-0005-0000-0000-0000241F0000}"/>
    <cellStyle name="20% - Énfasis4 6 3 2 5 2" xfId="34192" xr:uid="{00000000-0005-0000-0000-0000251F0000}"/>
    <cellStyle name="20% - Énfasis4 6 3 2 6" xfId="24802" xr:uid="{00000000-0005-0000-0000-0000261F0000}"/>
    <cellStyle name="20% - Énfasis4 6 3 2 6 2" xfId="37713" xr:uid="{00000000-0005-0000-0000-0000271F0000}"/>
    <cellStyle name="20% - Énfasis4 6 3 2 7" xfId="28323" xr:uid="{00000000-0005-0000-0000-0000281F0000}"/>
    <cellStyle name="20% - Énfasis4 6 3 3" xfId="16088" xr:uid="{00000000-0005-0000-0000-0000291F0000}"/>
    <cellStyle name="20% - Énfasis4 6 3 3 2" xfId="18436" xr:uid="{00000000-0005-0000-0000-00002A1F0000}"/>
    <cellStyle name="20% - Énfasis4 6 3 3 2 2" xfId="31347" xr:uid="{00000000-0005-0000-0000-00002B1F0000}"/>
    <cellStyle name="20% - Énfasis4 6 3 3 3" xfId="21957" xr:uid="{00000000-0005-0000-0000-00002C1F0000}"/>
    <cellStyle name="20% - Énfasis4 6 3 3 3 2" xfId="34868" xr:uid="{00000000-0005-0000-0000-00002D1F0000}"/>
    <cellStyle name="20% - Énfasis4 6 3 3 4" xfId="25478" xr:uid="{00000000-0005-0000-0000-00002E1F0000}"/>
    <cellStyle name="20% - Énfasis4 6 3 3 4 2" xfId="38389" xr:uid="{00000000-0005-0000-0000-00002F1F0000}"/>
    <cellStyle name="20% - Énfasis4 6 3 3 5" xfId="28999" xr:uid="{00000000-0005-0000-0000-0000301F0000}"/>
    <cellStyle name="20% - Énfasis4 6 3 4" xfId="19609" xr:uid="{00000000-0005-0000-0000-0000311F0000}"/>
    <cellStyle name="20% - Énfasis4 6 3 4 2" xfId="23130" xr:uid="{00000000-0005-0000-0000-0000321F0000}"/>
    <cellStyle name="20% - Énfasis4 6 3 4 2 2" xfId="36041" xr:uid="{00000000-0005-0000-0000-0000331F0000}"/>
    <cellStyle name="20% - Énfasis4 6 3 4 3" xfId="26651" xr:uid="{00000000-0005-0000-0000-0000341F0000}"/>
    <cellStyle name="20% - Énfasis4 6 3 4 3 2" xfId="39562" xr:uid="{00000000-0005-0000-0000-0000351F0000}"/>
    <cellStyle name="20% - Énfasis4 6 3 4 4" xfId="32520" xr:uid="{00000000-0005-0000-0000-0000361F0000}"/>
    <cellStyle name="20% - Énfasis4 6 3 5" xfId="17261" xr:uid="{00000000-0005-0000-0000-0000371F0000}"/>
    <cellStyle name="20% - Énfasis4 6 3 5 2" xfId="30172" xr:uid="{00000000-0005-0000-0000-0000381F0000}"/>
    <cellStyle name="20% - Énfasis4 6 3 6" xfId="20782" xr:uid="{00000000-0005-0000-0000-0000391F0000}"/>
    <cellStyle name="20% - Énfasis4 6 3 6 2" xfId="33693" xr:uid="{00000000-0005-0000-0000-00003A1F0000}"/>
    <cellStyle name="20% - Énfasis4 6 3 7" xfId="24303" xr:uid="{00000000-0005-0000-0000-00003B1F0000}"/>
    <cellStyle name="20% - Énfasis4 6 3 7 2" xfId="37214" xr:uid="{00000000-0005-0000-0000-00003C1F0000}"/>
    <cellStyle name="20% - Énfasis4 6 3 8" xfId="27824" xr:uid="{00000000-0005-0000-0000-00003D1F0000}"/>
    <cellStyle name="20% - Énfasis4 6 3 9" xfId="14913" xr:uid="{00000000-0005-0000-0000-00003E1F0000}"/>
    <cellStyle name="20% - Énfasis4 6 4" xfId="15574" xr:uid="{00000000-0005-0000-0000-00003F1F0000}"/>
    <cellStyle name="20% - Énfasis4 6 4 2" xfId="16749" xr:uid="{00000000-0005-0000-0000-0000401F0000}"/>
    <cellStyle name="20% - Énfasis4 6 4 2 2" xfId="19097" xr:uid="{00000000-0005-0000-0000-0000411F0000}"/>
    <cellStyle name="20% - Énfasis4 6 4 2 2 2" xfId="32008" xr:uid="{00000000-0005-0000-0000-0000421F0000}"/>
    <cellStyle name="20% - Énfasis4 6 4 2 3" xfId="22618" xr:uid="{00000000-0005-0000-0000-0000431F0000}"/>
    <cellStyle name="20% - Énfasis4 6 4 2 3 2" xfId="35529" xr:uid="{00000000-0005-0000-0000-0000441F0000}"/>
    <cellStyle name="20% - Énfasis4 6 4 2 4" xfId="26139" xr:uid="{00000000-0005-0000-0000-0000451F0000}"/>
    <cellStyle name="20% - Énfasis4 6 4 2 4 2" xfId="39050" xr:uid="{00000000-0005-0000-0000-0000461F0000}"/>
    <cellStyle name="20% - Énfasis4 6 4 2 5" xfId="29660" xr:uid="{00000000-0005-0000-0000-0000471F0000}"/>
    <cellStyle name="20% - Énfasis4 6 4 3" xfId="20270" xr:uid="{00000000-0005-0000-0000-0000481F0000}"/>
    <cellStyle name="20% - Énfasis4 6 4 3 2" xfId="23791" xr:uid="{00000000-0005-0000-0000-0000491F0000}"/>
    <cellStyle name="20% - Énfasis4 6 4 3 2 2" xfId="36702" xr:uid="{00000000-0005-0000-0000-00004A1F0000}"/>
    <cellStyle name="20% - Énfasis4 6 4 3 3" xfId="27312" xr:uid="{00000000-0005-0000-0000-00004B1F0000}"/>
    <cellStyle name="20% - Énfasis4 6 4 3 3 2" xfId="40223" xr:uid="{00000000-0005-0000-0000-00004C1F0000}"/>
    <cellStyle name="20% - Énfasis4 6 4 3 4" xfId="33181" xr:uid="{00000000-0005-0000-0000-00004D1F0000}"/>
    <cellStyle name="20% - Énfasis4 6 4 4" xfId="17922" xr:uid="{00000000-0005-0000-0000-00004E1F0000}"/>
    <cellStyle name="20% - Énfasis4 6 4 4 2" xfId="30833" xr:uid="{00000000-0005-0000-0000-00004F1F0000}"/>
    <cellStyle name="20% - Énfasis4 6 4 5" xfId="21443" xr:uid="{00000000-0005-0000-0000-0000501F0000}"/>
    <cellStyle name="20% - Énfasis4 6 4 5 2" xfId="34354" xr:uid="{00000000-0005-0000-0000-0000511F0000}"/>
    <cellStyle name="20% - Énfasis4 6 4 6" xfId="24964" xr:uid="{00000000-0005-0000-0000-0000521F0000}"/>
    <cellStyle name="20% - Énfasis4 6 4 6 2" xfId="37875" xr:uid="{00000000-0005-0000-0000-0000531F0000}"/>
    <cellStyle name="20% - Énfasis4 6 4 7" xfId="28485" xr:uid="{00000000-0005-0000-0000-0000541F0000}"/>
    <cellStyle name="20% - Énfasis4 6 5" xfId="15075" xr:uid="{00000000-0005-0000-0000-0000551F0000}"/>
    <cellStyle name="20% - Énfasis4 6 5 2" xfId="16250" xr:uid="{00000000-0005-0000-0000-0000561F0000}"/>
    <cellStyle name="20% - Énfasis4 6 5 2 2" xfId="18598" xr:uid="{00000000-0005-0000-0000-0000571F0000}"/>
    <cellStyle name="20% - Énfasis4 6 5 2 2 2" xfId="31509" xr:uid="{00000000-0005-0000-0000-0000581F0000}"/>
    <cellStyle name="20% - Énfasis4 6 5 2 3" xfId="22119" xr:uid="{00000000-0005-0000-0000-0000591F0000}"/>
    <cellStyle name="20% - Énfasis4 6 5 2 3 2" xfId="35030" xr:uid="{00000000-0005-0000-0000-00005A1F0000}"/>
    <cellStyle name="20% - Énfasis4 6 5 2 4" xfId="25640" xr:uid="{00000000-0005-0000-0000-00005B1F0000}"/>
    <cellStyle name="20% - Énfasis4 6 5 2 4 2" xfId="38551" xr:uid="{00000000-0005-0000-0000-00005C1F0000}"/>
    <cellStyle name="20% - Énfasis4 6 5 2 5" xfId="29161" xr:uid="{00000000-0005-0000-0000-00005D1F0000}"/>
    <cellStyle name="20% - Énfasis4 6 5 3" xfId="19771" xr:uid="{00000000-0005-0000-0000-00005E1F0000}"/>
    <cellStyle name="20% - Énfasis4 6 5 3 2" xfId="23292" xr:uid="{00000000-0005-0000-0000-00005F1F0000}"/>
    <cellStyle name="20% - Énfasis4 6 5 3 2 2" xfId="36203" xr:uid="{00000000-0005-0000-0000-0000601F0000}"/>
    <cellStyle name="20% - Énfasis4 6 5 3 3" xfId="26813" xr:uid="{00000000-0005-0000-0000-0000611F0000}"/>
    <cellStyle name="20% - Énfasis4 6 5 3 3 2" xfId="39724" xr:uid="{00000000-0005-0000-0000-0000621F0000}"/>
    <cellStyle name="20% - Énfasis4 6 5 3 4" xfId="32682" xr:uid="{00000000-0005-0000-0000-0000631F0000}"/>
    <cellStyle name="20% - Énfasis4 6 5 4" xfId="17423" xr:uid="{00000000-0005-0000-0000-0000641F0000}"/>
    <cellStyle name="20% - Énfasis4 6 5 4 2" xfId="30334" xr:uid="{00000000-0005-0000-0000-0000651F0000}"/>
    <cellStyle name="20% - Énfasis4 6 5 5" xfId="20944" xr:uid="{00000000-0005-0000-0000-0000661F0000}"/>
    <cellStyle name="20% - Énfasis4 6 5 5 2" xfId="33855" xr:uid="{00000000-0005-0000-0000-0000671F0000}"/>
    <cellStyle name="20% - Énfasis4 6 5 6" xfId="24465" xr:uid="{00000000-0005-0000-0000-0000681F0000}"/>
    <cellStyle name="20% - Énfasis4 6 5 6 2" xfId="37376" xr:uid="{00000000-0005-0000-0000-0000691F0000}"/>
    <cellStyle name="20% - Énfasis4 6 5 7" xfId="27986" xr:uid="{00000000-0005-0000-0000-00006A1F0000}"/>
    <cellStyle name="20% - Énfasis4 6 6" xfId="15751" xr:uid="{00000000-0005-0000-0000-00006B1F0000}"/>
    <cellStyle name="20% - Énfasis4 6 6 2" xfId="18099" xr:uid="{00000000-0005-0000-0000-00006C1F0000}"/>
    <cellStyle name="20% - Énfasis4 6 6 2 2" xfId="31010" xr:uid="{00000000-0005-0000-0000-00006D1F0000}"/>
    <cellStyle name="20% - Énfasis4 6 6 3" xfId="21620" xr:uid="{00000000-0005-0000-0000-00006E1F0000}"/>
    <cellStyle name="20% - Énfasis4 6 6 3 2" xfId="34531" xr:uid="{00000000-0005-0000-0000-00006F1F0000}"/>
    <cellStyle name="20% - Énfasis4 6 6 4" xfId="25141" xr:uid="{00000000-0005-0000-0000-0000701F0000}"/>
    <cellStyle name="20% - Énfasis4 6 6 4 2" xfId="38052" xr:uid="{00000000-0005-0000-0000-0000711F0000}"/>
    <cellStyle name="20% - Énfasis4 6 6 5" xfId="28662" xr:uid="{00000000-0005-0000-0000-0000721F0000}"/>
    <cellStyle name="20% - Énfasis4 6 7" xfId="19272" xr:uid="{00000000-0005-0000-0000-0000731F0000}"/>
    <cellStyle name="20% - Énfasis4 6 7 2" xfId="22793" xr:uid="{00000000-0005-0000-0000-0000741F0000}"/>
    <cellStyle name="20% - Énfasis4 6 7 2 2" xfId="35704" xr:uid="{00000000-0005-0000-0000-0000751F0000}"/>
    <cellStyle name="20% - Énfasis4 6 7 3" xfId="26314" xr:uid="{00000000-0005-0000-0000-0000761F0000}"/>
    <cellStyle name="20% - Énfasis4 6 7 3 2" xfId="39225" xr:uid="{00000000-0005-0000-0000-0000771F0000}"/>
    <cellStyle name="20% - Énfasis4 6 7 4" xfId="32183" xr:uid="{00000000-0005-0000-0000-0000781F0000}"/>
    <cellStyle name="20% - Énfasis4 6 8" xfId="16924" xr:uid="{00000000-0005-0000-0000-0000791F0000}"/>
    <cellStyle name="20% - Énfasis4 6 8 2" xfId="29835" xr:uid="{00000000-0005-0000-0000-00007A1F0000}"/>
    <cellStyle name="20% - Énfasis4 6 9" xfId="20445" xr:uid="{00000000-0005-0000-0000-00007B1F0000}"/>
    <cellStyle name="20% - Énfasis4 6 9 2" xfId="33356" xr:uid="{00000000-0005-0000-0000-00007C1F0000}"/>
    <cellStyle name="20% - Énfasis4 7" xfId="302" xr:uid="{00000000-0005-0000-0000-00007D1F0000}"/>
    <cellStyle name="20% - Énfasis4 7 10" xfId="23982" xr:uid="{00000000-0005-0000-0000-00007E1F0000}"/>
    <cellStyle name="20% - Énfasis4 7 10 2" xfId="36893" xr:uid="{00000000-0005-0000-0000-00007F1F0000}"/>
    <cellStyle name="20% - Énfasis4 7 11" xfId="27503" xr:uid="{00000000-0005-0000-0000-0000801F0000}"/>
    <cellStyle name="20% - Énfasis4 7 12" xfId="14588" xr:uid="{00000000-0005-0000-0000-0000811F0000}"/>
    <cellStyle name="20% - Énfasis4 7 2" xfId="4716" xr:uid="{00000000-0005-0000-0000-0000821F0000}"/>
    <cellStyle name="20% - Énfasis4 7 2 2" xfId="4717" xr:uid="{00000000-0005-0000-0000-0000831F0000}"/>
    <cellStyle name="20% - Énfasis4 7 2 2 2" xfId="16441" xr:uid="{00000000-0005-0000-0000-0000841F0000}"/>
    <cellStyle name="20% - Énfasis4 7 2 2 2 2" xfId="18789" xr:uid="{00000000-0005-0000-0000-0000851F0000}"/>
    <cellStyle name="20% - Énfasis4 7 2 2 2 2 2" xfId="31700" xr:uid="{00000000-0005-0000-0000-0000861F0000}"/>
    <cellStyle name="20% - Énfasis4 7 2 2 2 3" xfId="22310" xr:uid="{00000000-0005-0000-0000-0000871F0000}"/>
    <cellStyle name="20% - Énfasis4 7 2 2 2 3 2" xfId="35221" xr:uid="{00000000-0005-0000-0000-0000881F0000}"/>
    <cellStyle name="20% - Énfasis4 7 2 2 2 4" xfId="25831" xr:uid="{00000000-0005-0000-0000-0000891F0000}"/>
    <cellStyle name="20% - Énfasis4 7 2 2 2 4 2" xfId="38742" xr:uid="{00000000-0005-0000-0000-00008A1F0000}"/>
    <cellStyle name="20% - Énfasis4 7 2 2 2 5" xfId="29352" xr:uid="{00000000-0005-0000-0000-00008B1F0000}"/>
    <cellStyle name="20% - Énfasis4 7 2 2 3" xfId="19962" xr:uid="{00000000-0005-0000-0000-00008C1F0000}"/>
    <cellStyle name="20% - Énfasis4 7 2 2 3 2" xfId="23483" xr:uid="{00000000-0005-0000-0000-00008D1F0000}"/>
    <cellStyle name="20% - Énfasis4 7 2 2 3 2 2" xfId="36394" xr:uid="{00000000-0005-0000-0000-00008E1F0000}"/>
    <cellStyle name="20% - Énfasis4 7 2 2 3 3" xfId="27004" xr:uid="{00000000-0005-0000-0000-00008F1F0000}"/>
    <cellStyle name="20% - Énfasis4 7 2 2 3 3 2" xfId="39915" xr:uid="{00000000-0005-0000-0000-0000901F0000}"/>
    <cellStyle name="20% - Énfasis4 7 2 2 3 4" xfId="32873" xr:uid="{00000000-0005-0000-0000-0000911F0000}"/>
    <cellStyle name="20% - Énfasis4 7 2 2 4" xfId="17614" xr:uid="{00000000-0005-0000-0000-0000921F0000}"/>
    <cellStyle name="20% - Énfasis4 7 2 2 4 2" xfId="30525" xr:uid="{00000000-0005-0000-0000-0000931F0000}"/>
    <cellStyle name="20% - Énfasis4 7 2 2 5" xfId="21135" xr:uid="{00000000-0005-0000-0000-0000941F0000}"/>
    <cellStyle name="20% - Énfasis4 7 2 2 5 2" xfId="34046" xr:uid="{00000000-0005-0000-0000-0000951F0000}"/>
    <cellStyle name="20% - Énfasis4 7 2 2 6" xfId="24656" xr:uid="{00000000-0005-0000-0000-0000961F0000}"/>
    <cellStyle name="20% - Énfasis4 7 2 2 6 2" xfId="37567" xr:uid="{00000000-0005-0000-0000-0000971F0000}"/>
    <cellStyle name="20% - Énfasis4 7 2 2 7" xfId="28177" xr:uid="{00000000-0005-0000-0000-0000981F0000}"/>
    <cellStyle name="20% - Énfasis4 7 2 2 8" xfId="15266" xr:uid="{00000000-0005-0000-0000-0000991F0000}"/>
    <cellStyle name="20% - Énfasis4 7 2 3" xfId="15942" xr:uid="{00000000-0005-0000-0000-00009A1F0000}"/>
    <cellStyle name="20% - Énfasis4 7 2 3 2" xfId="18290" xr:uid="{00000000-0005-0000-0000-00009B1F0000}"/>
    <cellStyle name="20% - Énfasis4 7 2 3 2 2" xfId="31201" xr:uid="{00000000-0005-0000-0000-00009C1F0000}"/>
    <cellStyle name="20% - Énfasis4 7 2 3 3" xfId="21811" xr:uid="{00000000-0005-0000-0000-00009D1F0000}"/>
    <cellStyle name="20% - Énfasis4 7 2 3 3 2" xfId="34722" xr:uid="{00000000-0005-0000-0000-00009E1F0000}"/>
    <cellStyle name="20% - Énfasis4 7 2 3 4" xfId="25332" xr:uid="{00000000-0005-0000-0000-00009F1F0000}"/>
    <cellStyle name="20% - Énfasis4 7 2 3 4 2" xfId="38243" xr:uid="{00000000-0005-0000-0000-0000A01F0000}"/>
    <cellStyle name="20% - Énfasis4 7 2 3 5" xfId="28853" xr:uid="{00000000-0005-0000-0000-0000A11F0000}"/>
    <cellStyle name="20% - Énfasis4 7 2 4" xfId="19463" xr:uid="{00000000-0005-0000-0000-0000A21F0000}"/>
    <cellStyle name="20% - Énfasis4 7 2 4 2" xfId="22984" xr:uid="{00000000-0005-0000-0000-0000A31F0000}"/>
    <cellStyle name="20% - Énfasis4 7 2 4 2 2" xfId="35895" xr:uid="{00000000-0005-0000-0000-0000A41F0000}"/>
    <cellStyle name="20% - Énfasis4 7 2 4 3" xfId="26505" xr:uid="{00000000-0005-0000-0000-0000A51F0000}"/>
    <cellStyle name="20% - Énfasis4 7 2 4 3 2" xfId="39416" xr:uid="{00000000-0005-0000-0000-0000A61F0000}"/>
    <cellStyle name="20% - Énfasis4 7 2 4 4" xfId="32374" xr:uid="{00000000-0005-0000-0000-0000A71F0000}"/>
    <cellStyle name="20% - Énfasis4 7 2 5" xfId="17115" xr:uid="{00000000-0005-0000-0000-0000A81F0000}"/>
    <cellStyle name="20% - Énfasis4 7 2 5 2" xfId="30026" xr:uid="{00000000-0005-0000-0000-0000A91F0000}"/>
    <cellStyle name="20% - Énfasis4 7 2 6" xfId="20636" xr:uid="{00000000-0005-0000-0000-0000AA1F0000}"/>
    <cellStyle name="20% - Énfasis4 7 2 6 2" xfId="33547" xr:uid="{00000000-0005-0000-0000-0000AB1F0000}"/>
    <cellStyle name="20% - Énfasis4 7 2 7" xfId="24157" xr:uid="{00000000-0005-0000-0000-0000AC1F0000}"/>
    <cellStyle name="20% - Énfasis4 7 2 7 2" xfId="37068" xr:uid="{00000000-0005-0000-0000-0000AD1F0000}"/>
    <cellStyle name="20% - Énfasis4 7 2 8" xfId="27678" xr:uid="{00000000-0005-0000-0000-0000AE1F0000}"/>
    <cellStyle name="20% - Énfasis4 7 2 9" xfId="14766" xr:uid="{00000000-0005-0000-0000-0000AF1F0000}"/>
    <cellStyle name="20% - Énfasis4 7 3" xfId="4718" xr:uid="{00000000-0005-0000-0000-0000B01F0000}"/>
    <cellStyle name="20% - Énfasis4 7 3 2" xfId="15428" xr:uid="{00000000-0005-0000-0000-0000B11F0000}"/>
    <cellStyle name="20% - Énfasis4 7 3 2 2" xfId="16603" xr:uid="{00000000-0005-0000-0000-0000B21F0000}"/>
    <cellStyle name="20% - Énfasis4 7 3 2 2 2" xfId="18951" xr:uid="{00000000-0005-0000-0000-0000B31F0000}"/>
    <cellStyle name="20% - Énfasis4 7 3 2 2 2 2" xfId="31862" xr:uid="{00000000-0005-0000-0000-0000B41F0000}"/>
    <cellStyle name="20% - Énfasis4 7 3 2 2 3" xfId="22472" xr:uid="{00000000-0005-0000-0000-0000B51F0000}"/>
    <cellStyle name="20% - Énfasis4 7 3 2 2 3 2" xfId="35383" xr:uid="{00000000-0005-0000-0000-0000B61F0000}"/>
    <cellStyle name="20% - Énfasis4 7 3 2 2 4" xfId="25993" xr:uid="{00000000-0005-0000-0000-0000B71F0000}"/>
    <cellStyle name="20% - Énfasis4 7 3 2 2 4 2" xfId="38904" xr:uid="{00000000-0005-0000-0000-0000B81F0000}"/>
    <cellStyle name="20% - Énfasis4 7 3 2 2 5" xfId="29514" xr:uid="{00000000-0005-0000-0000-0000B91F0000}"/>
    <cellStyle name="20% - Énfasis4 7 3 2 3" xfId="20124" xr:uid="{00000000-0005-0000-0000-0000BA1F0000}"/>
    <cellStyle name="20% - Énfasis4 7 3 2 3 2" xfId="23645" xr:uid="{00000000-0005-0000-0000-0000BB1F0000}"/>
    <cellStyle name="20% - Énfasis4 7 3 2 3 2 2" xfId="36556" xr:uid="{00000000-0005-0000-0000-0000BC1F0000}"/>
    <cellStyle name="20% - Énfasis4 7 3 2 3 3" xfId="27166" xr:uid="{00000000-0005-0000-0000-0000BD1F0000}"/>
    <cellStyle name="20% - Énfasis4 7 3 2 3 3 2" xfId="40077" xr:uid="{00000000-0005-0000-0000-0000BE1F0000}"/>
    <cellStyle name="20% - Énfasis4 7 3 2 3 4" xfId="33035" xr:uid="{00000000-0005-0000-0000-0000BF1F0000}"/>
    <cellStyle name="20% - Énfasis4 7 3 2 4" xfId="17776" xr:uid="{00000000-0005-0000-0000-0000C01F0000}"/>
    <cellStyle name="20% - Énfasis4 7 3 2 4 2" xfId="30687" xr:uid="{00000000-0005-0000-0000-0000C11F0000}"/>
    <cellStyle name="20% - Énfasis4 7 3 2 5" xfId="21297" xr:uid="{00000000-0005-0000-0000-0000C21F0000}"/>
    <cellStyle name="20% - Énfasis4 7 3 2 5 2" xfId="34208" xr:uid="{00000000-0005-0000-0000-0000C31F0000}"/>
    <cellStyle name="20% - Énfasis4 7 3 2 6" xfId="24818" xr:uid="{00000000-0005-0000-0000-0000C41F0000}"/>
    <cellStyle name="20% - Énfasis4 7 3 2 6 2" xfId="37729" xr:uid="{00000000-0005-0000-0000-0000C51F0000}"/>
    <cellStyle name="20% - Énfasis4 7 3 2 7" xfId="28339" xr:uid="{00000000-0005-0000-0000-0000C61F0000}"/>
    <cellStyle name="20% - Énfasis4 7 3 3" xfId="16104" xr:uid="{00000000-0005-0000-0000-0000C71F0000}"/>
    <cellStyle name="20% - Énfasis4 7 3 3 2" xfId="18452" xr:uid="{00000000-0005-0000-0000-0000C81F0000}"/>
    <cellStyle name="20% - Énfasis4 7 3 3 2 2" xfId="31363" xr:uid="{00000000-0005-0000-0000-0000C91F0000}"/>
    <cellStyle name="20% - Énfasis4 7 3 3 3" xfId="21973" xr:uid="{00000000-0005-0000-0000-0000CA1F0000}"/>
    <cellStyle name="20% - Énfasis4 7 3 3 3 2" xfId="34884" xr:uid="{00000000-0005-0000-0000-0000CB1F0000}"/>
    <cellStyle name="20% - Énfasis4 7 3 3 4" xfId="25494" xr:uid="{00000000-0005-0000-0000-0000CC1F0000}"/>
    <cellStyle name="20% - Énfasis4 7 3 3 4 2" xfId="38405" xr:uid="{00000000-0005-0000-0000-0000CD1F0000}"/>
    <cellStyle name="20% - Énfasis4 7 3 3 5" xfId="29015" xr:uid="{00000000-0005-0000-0000-0000CE1F0000}"/>
    <cellStyle name="20% - Énfasis4 7 3 4" xfId="19625" xr:uid="{00000000-0005-0000-0000-0000CF1F0000}"/>
    <cellStyle name="20% - Énfasis4 7 3 4 2" xfId="23146" xr:uid="{00000000-0005-0000-0000-0000D01F0000}"/>
    <cellStyle name="20% - Énfasis4 7 3 4 2 2" xfId="36057" xr:uid="{00000000-0005-0000-0000-0000D11F0000}"/>
    <cellStyle name="20% - Énfasis4 7 3 4 3" xfId="26667" xr:uid="{00000000-0005-0000-0000-0000D21F0000}"/>
    <cellStyle name="20% - Énfasis4 7 3 4 3 2" xfId="39578" xr:uid="{00000000-0005-0000-0000-0000D31F0000}"/>
    <cellStyle name="20% - Énfasis4 7 3 4 4" xfId="32536" xr:uid="{00000000-0005-0000-0000-0000D41F0000}"/>
    <cellStyle name="20% - Énfasis4 7 3 5" xfId="17277" xr:uid="{00000000-0005-0000-0000-0000D51F0000}"/>
    <cellStyle name="20% - Énfasis4 7 3 5 2" xfId="30188" xr:uid="{00000000-0005-0000-0000-0000D61F0000}"/>
    <cellStyle name="20% - Énfasis4 7 3 6" xfId="20798" xr:uid="{00000000-0005-0000-0000-0000D71F0000}"/>
    <cellStyle name="20% - Énfasis4 7 3 6 2" xfId="33709" xr:uid="{00000000-0005-0000-0000-0000D81F0000}"/>
    <cellStyle name="20% - Énfasis4 7 3 7" xfId="24319" xr:uid="{00000000-0005-0000-0000-0000D91F0000}"/>
    <cellStyle name="20% - Énfasis4 7 3 7 2" xfId="37230" xr:uid="{00000000-0005-0000-0000-0000DA1F0000}"/>
    <cellStyle name="20% - Énfasis4 7 3 8" xfId="27840" xr:uid="{00000000-0005-0000-0000-0000DB1F0000}"/>
    <cellStyle name="20% - Énfasis4 7 3 9" xfId="14929" xr:uid="{00000000-0005-0000-0000-0000DC1F0000}"/>
    <cellStyle name="20% - Énfasis4 7 4" xfId="15590" xr:uid="{00000000-0005-0000-0000-0000DD1F0000}"/>
    <cellStyle name="20% - Énfasis4 7 4 2" xfId="16765" xr:uid="{00000000-0005-0000-0000-0000DE1F0000}"/>
    <cellStyle name="20% - Énfasis4 7 4 2 2" xfId="19113" xr:uid="{00000000-0005-0000-0000-0000DF1F0000}"/>
    <cellStyle name="20% - Énfasis4 7 4 2 2 2" xfId="32024" xr:uid="{00000000-0005-0000-0000-0000E01F0000}"/>
    <cellStyle name="20% - Énfasis4 7 4 2 3" xfId="22634" xr:uid="{00000000-0005-0000-0000-0000E11F0000}"/>
    <cellStyle name="20% - Énfasis4 7 4 2 3 2" xfId="35545" xr:uid="{00000000-0005-0000-0000-0000E21F0000}"/>
    <cellStyle name="20% - Énfasis4 7 4 2 4" xfId="26155" xr:uid="{00000000-0005-0000-0000-0000E31F0000}"/>
    <cellStyle name="20% - Énfasis4 7 4 2 4 2" xfId="39066" xr:uid="{00000000-0005-0000-0000-0000E41F0000}"/>
    <cellStyle name="20% - Énfasis4 7 4 2 5" xfId="29676" xr:uid="{00000000-0005-0000-0000-0000E51F0000}"/>
    <cellStyle name="20% - Énfasis4 7 4 3" xfId="20286" xr:uid="{00000000-0005-0000-0000-0000E61F0000}"/>
    <cellStyle name="20% - Énfasis4 7 4 3 2" xfId="23807" xr:uid="{00000000-0005-0000-0000-0000E71F0000}"/>
    <cellStyle name="20% - Énfasis4 7 4 3 2 2" xfId="36718" xr:uid="{00000000-0005-0000-0000-0000E81F0000}"/>
    <cellStyle name="20% - Énfasis4 7 4 3 3" xfId="27328" xr:uid="{00000000-0005-0000-0000-0000E91F0000}"/>
    <cellStyle name="20% - Énfasis4 7 4 3 3 2" xfId="40239" xr:uid="{00000000-0005-0000-0000-0000EA1F0000}"/>
    <cellStyle name="20% - Énfasis4 7 4 3 4" xfId="33197" xr:uid="{00000000-0005-0000-0000-0000EB1F0000}"/>
    <cellStyle name="20% - Énfasis4 7 4 4" xfId="17938" xr:uid="{00000000-0005-0000-0000-0000EC1F0000}"/>
    <cellStyle name="20% - Énfasis4 7 4 4 2" xfId="30849" xr:uid="{00000000-0005-0000-0000-0000ED1F0000}"/>
    <cellStyle name="20% - Énfasis4 7 4 5" xfId="21459" xr:uid="{00000000-0005-0000-0000-0000EE1F0000}"/>
    <cellStyle name="20% - Énfasis4 7 4 5 2" xfId="34370" xr:uid="{00000000-0005-0000-0000-0000EF1F0000}"/>
    <cellStyle name="20% - Énfasis4 7 4 6" xfId="24980" xr:uid="{00000000-0005-0000-0000-0000F01F0000}"/>
    <cellStyle name="20% - Énfasis4 7 4 6 2" xfId="37891" xr:uid="{00000000-0005-0000-0000-0000F11F0000}"/>
    <cellStyle name="20% - Énfasis4 7 4 7" xfId="28501" xr:uid="{00000000-0005-0000-0000-0000F21F0000}"/>
    <cellStyle name="20% - Énfasis4 7 5" xfId="15091" xr:uid="{00000000-0005-0000-0000-0000F31F0000}"/>
    <cellStyle name="20% - Énfasis4 7 5 2" xfId="16266" xr:uid="{00000000-0005-0000-0000-0000F41F0000}"/>
    <cellStyle name="20% - Énfasis4 7 5 2 2" xfId="18614" xr:uid="{00000000-0005-0000-0000-0000F51F0000}"/>
    <cellStyle name="20% - Énfasis4 7 5 2 2 2" xfId="31525" xr:uid="{00000000-0005-0000-0000-0000F61F0000}"/>
    <cellStyle name="20% - Énfasis4 7 5 2 3" xfId="22135" xr:uid="{00000000-0005-0000-0000-0000F71F0000}"/>
    <cellStyle name="20% - Énfasis4 7 5 2 3 2" xfId="35046" xr:uid="{00000000-0005-0000-0000-0000F81F0000}"/>
    <cellStyle name="20% - Énfasis4 7 5 2 4" xfId="25656" xr:uid="{00000000-0005-0000-0000-0000F91F0000}"/>
    <cellStyle name="20% - Énfasis4 7 5 2 4 2" xfId="38567" xr:uid="{00000000-0005-0000-0000-0000FA1F0000}"/>
    <cellStyle name="20% - Énfasis4 7 5 2 5" xfId="29177" xr:uid="{00000000-0005-0000-0000-0000FB1F0000}"/>
    <cellStyle name="20% - Énfasis4 7 5 3" xfId="19787" xr:uid="{00000000-0005-0000-0000-0000FC1F0000}"/>
    <cellStyle name="20% - Énfasis4 7 5 3 2" xfId="23308" xr:uid="{00000000-0005-0000-0000-0000FD1F0000}"/>
    <cellStyle name="20% - Énfasis4 7 5 3 2 2" xfId="36219" xr:uid="{00000000-0005-0000-0000-0000FE1F0000}"/>
    <cellStyle name="20% - Énfasis4 7 5 3 3" xfId="26829" xr:uid="{00000000-0005-0000-0000-0000FF1F0000}"/>
    <cellStyle name="20% - Énfasis4 7 5 3 3 2" xfId="39740" xr:uid="{00000000-0005-0000-0000-000000200000}"/>
    <cellStyle name="20% - Énfasis4 7 5 3 4" xfId="32698" xr:uid="{00000000-0005-0000-0000-000001200000}"/>
    <cellStyle name="20% - Énfasis4 7 5 4" xfId="17439" xr:uid="{00000000-0005-0000-0000-000002200000}"/>
    <cellStyle name="20% - Énfasis4 7 5 4 2" xfId="30350" xr:uid="{00000000-0005-0000-0000-000003200000}"/>
    <cellStyle name="20% - Énfasis4 7 5 5" xfId="20960" xr:uid="{00000000-0005-0000-0000-000004200000}"/>
    <cellStyle name="20% - Énfasis4 7 5 5 2" xfId="33871" xr:uid="{00000000-0005-0000-0000-000005200000}"/>
    <cellStyle name="20% - Énfasis4 7 5 6" xfId="24481" xr:uid="{00000000-0005-0000-0000-000006200000}"/>
    <cellStyle name="20% - Énfasis4 7 5 6 2" xfId="37392" xr:uid="{00000000-0005-0000-0000-000007200000}"/>
    <cellStyle name="20% - Énfasis4 7 5 7" xfId="28002" xr:uid="{00000000-0005-0000-0000-000008200000}"/>
    <cellStyle name="20% - Énfasis4 7 6" xfId="15767" xr:uid="{00000000-0005-0000-0000-000009200000}"/>
    <cellStyle name="20% - Énfasis4 7 6 2" xfId="18115" xr:uid="{00000000-0005-0000-0000-00000A200000}"/>
    <cellStyle name="20% - Énfasis4 7 6 2 2" xfId="31026" xr:uid="{00000000-0005-0000-0000-00000B200000}"/>
    <cellStyle name="20% - Énfasis4 7 6 3" xfId="21636" xr:uid="{00000000-0005-0000-0000-00000C200000}"/>
    <cellStyle name="20% - Énfasis4 7 6 3 2" xfId="34547" xr:uid="{00000000-0005-0000-0000-00000D200000}"/>
    <cellStyle name="20% - Énfasis4 7 6 4" xfId="25157" xr:uid="{00000000-0005-0000-0000-00000E200000}"/>
    <cellStyle name="20% - Énfasis4 7 6 4 2" xfId="38068" xr:uid="{00000000-0005-0000-0000-00000F200000}"/>
    <cellStyle name="20% - Énfasis4 7 6 5" xfId="28678" xr:uid="{00000000-0005-0000-0000-000010200000}"/>
    <cellStyle name="20% - Énfasis4 7 7" xfId="19288" xr:uid="{00000000-0005-0000-0000-000011200000}"/>
    <cellStyle name="20% - Énfasis4 7 7 2" xfId="22809" xr:uid="{00000000-0005-0000-0000-000012200000}"/>
    <cellStyle name="20% - Énfasis4 7 7 2 2" xfId="35720" xr:uid="{00000000-0005-0000-0000-000013200000}"/>
    <cellStyle name="20% - Énfasis4 7 7 3" xfId="26330" xr:uid="{00000000-0005-0000-0000-000014200000}"/>
    <cellStyle name="20% - Énfasis4 7 7 3 2" xfId="39241" xr:uid="{00000000-0005-0000-0000-000015200000}"/>
    <cellStyle name="20% - Énfasis4 7 7 4" xfId="32199" xr:uid="{00000000-0005-0000-0000-000016200000}"/>
    <cellStyle name="20% - Énfasis4 7 8" xfId="16940" xr:uid="{00000000-0005-0000-0000-000017200000}"/>
    <cellStyle name="20% - Énfasis4 7 8 2" xfId="29851" xr:uid="{00000000-0005-0000-0000-000018200000}"/>
    <cellStyle name="20% - Énfasis4 7 9" xfId="20461" xr:uid="{00000000-0005-0000-0000-000019200000}"/>
    <cellStyle name="20% - Énfasis4 7 9 2" xfId="33372" xr:uid="{00000000-0005-0000-0000-00001A200000}"/>
    <cellStyle name="20% - Énfasis4 8" xfId="303" xr:uid="{00000000-0005-0000-0000-00001B200000}"/>
    <cellStyle name="20% - Énfasis4 8 2" xfId="15137" xr:uid="{00000000-0005-0000-0000-00001C200000}"/>
    <cellStyle name="20% - Énfasis4 8 2 2" xfId="16312" xr:uid="{00000000-0005-0000-0000-00001D200000}"/>
    <cellStyle name="20% - Énfasis4 8 2 2 2" xfId="18660" xr:uid="{00000000-0005-0000-0000-00001E200000}"/>
    <cellStyle name="20% - Énfasis4 8 2 2 2 2" xfId="31571" xr:uid="{00000000-0005-0000-0000-00001F200000}"/>
    <cellStyle name="20% - Énfasis4 8 2 2 3" xfId="22181" xr:uid="{00000000-0005-0000-0000-000020200000}"/>
    <cellStyle name="20% - Énfasis4 8 2 2 3 2" xfId="35092" xr:uid="{00000000-0005-0000-0000-000021200000}"/>
    <cellStyle name="20% - Énfasis4 8 2 2 4" xfId="25702" xr:uid="{00000000-0005-0000-0000-000022200000}"/>
    <cellStyle name="20% - Énfasis4 8 2 2 4 2" xfId="38613" xr:uid="{00000000-0005-0000-0000-000023200000}"/>
    <cellStyle name="20% - Énfasis4 8 2 2 5" xfId="29223" xr:uid="{00000000-0005-0000-0000-000024200000}"/>
    <cellStyle name="20% - Énfasis4 8 2 3" xfId="19833" xr:uid="{00000000-0005-0000-0000-000025200000}"/>
    <cellStyle name="20% - Énfasis4 8 2 3 2" xfId="23354" xr:uid="{00000000-0005-0000-0000-000026200000}"/>
    <cellStyle name="20% - Énfasis4 8 2 3 2 2" xfId="36265" xr:uid="{00000000-0005-0000-0000-000027200000}"/>
    <cellStyle name="20% - Énfasis4 8 2 3 3" xfId="26875" xr:uid="{00000000-0005-0000-0000-000028200000}"/>
    <cellStyle name="20% - Énfasis4 8 2 3 3 2" xfId="39786" xr:uid="{00000000-0005-0000-0000-000029200000}"/>
    <cellStyle name="20% - Énfasis4 8 2 3 4" xfId="32744" xr:uid="{00000000-0005-0000-0000-00002A200000}"/>
    <cellStyle name="20% - Énfasis4 8 2 4" xfId="17485" xr:uid="{00000000-0005-0000-0000-00002B200000}"/>
    <cellStyle name="20% - Énfasis4 8 2 4 2" xfId="30396" xr:uid="{00000000-0005-0000-0000-00002C200000}"/>
    <cellStyle name="20% - Énfasis4 8 2 5" xfId="21006" xr:uid="{00000000-0005-0000-0000-00002D200000}"/>
    <cellStyle name="20% - Énfasis4 8 2 5 2" xfId="33917" xr:uid="{00000000-0005-0000-0000-00002E200000}"/>
    <cellStyle name="20% - Énfasis4 8 2 6" xfId="24527" xr:uid="{00000000-0005-0000-0000-00002F200000}"/>
    <cellStyle name="20% - Énfasis4 8 2 6 2" xfId="37438" xr:uid="{00000000-0005-0000-0000-000030200000}"/>
    <cellStyle name="20% - Énfasis4 8 2 7" xfId="28048" xr:uid="{00000000-0005-0000-0000-000031200000}"/>
    <cellStyle name="20% - Énfasis4 8 3" xfId="15813" xr:uid="{00000000-0005-0000-0000-000032200000}"/>
    <cellStyle name="20% - Énfasis4 8 3 2" xfId="18161" xr:uid="{00000000-0005-0000-0000-000033200000}"/>
    <cellStyle name="20% - Énfasis4 8 3 2 2" xfId="31072" xr:uid="{00000000-0005-0000-0000-000034200000}"/>
    <cellStyle name="20% - Énfasis4 8 3 3" xfId="21682" xr:uid="{00000000-0005-0000-0000-000035200000}"/>
    <cellStyle name="20% - Énfasis4 8 3 3 2" xfId="34593" xr:uid="{00000000-0005-0000-0000-000036200000}"/>
    <cellStyle name="20% - Énfasis4 8 3 4" xfId="25203" xr:uid="{00000000-0005-0000-0000-000037200000}"/>
    <cellStyle name="20% - Énfasis4 8 3 4 2" xfId="38114" xr:uid="{00000000-0005-0000-0000-000038200000}"/>
    <cellStyle name="20% - Énfasis4 8 3 5" xfId="28724" xr:uid="{00000000-0005-0000-0000-000039200000}"/>
    <cellStyle name="20% - Énfasis4 8 4" xfId="19334" xr:uid="{00000000-0005-0000-0000-00003A200000}"/>
    <cellStyle name="20% - Énfasis4 8 4 2" xfId="22855" xr:uid="{00000000-0005-0000-0000-00003B200000}"/>
    <cellStyle name="20% - Énfasis4 8 4 2 2" xfId="35766" xr:uid="{00000000-0005-0000-0000-00003C200000}"/>
    <cellStyle name="20% - Énfasis4 8 4 3" xfId="26376" xr:uid="{00000000-0005-0000-0000-00003D200000}"/>
    <cellStyle name="20% - Énfasis4 8 4 3 2" xfId="39287" xr:uid="{00000000-0005-0000-0000-00003E200000}"/>
    <cellStyle name="20% - Énfasis4 8 4 4" xfId="32245" xr:uid="{00000000-0005-0000-0000-00003F200000}"/>
    <cellStyle name="20% - Énfasis4 8 5" xfId="16986" xr:uid="{00000000-0005-0000-0000-000040200000}"/>
    <cellStyle name="20% - Énfasis4 8 5 2" xfId="29897" xr:uid="{00000000-0005-0000-0000-000041200000}"/>
    <cellStyle name="20% - Énfasis4 8 6" xfId="20507" xr:uid="{00000000-0005-0000-0000-000042200000}"/>
    <cellStyle name="20% - Énfasis4 8 6 2" xfId="33418" xr:uid="{00000000-0005-0000-0000-000043200000}"/>
    <cellStyle name="20% - Énfasis4 8 7" xfId="24028" xr:uid="{00000000-0005-0000-0000-000044200000}"/>
    <cellStyle name="20% - Énfasis4 8 7 2" xfId="36939" xr:uid="{00000000-0005-0000-0000-000045200000}"/>
    <cellStyle name="20% - Énfasis4 8 8" xfId="27549" xr:uid="{00000000-0005-0000-0000-000046200000}"/>
    <cellStyle name="20% - Énfasis4 8 9" xfId="14637" xr:uid="{00000000-0005-0000-0000-000047200000}"/>
    <cellStyle name="20% - Énfasis4 9" xfId="304" xr:uid="{00000000-0005-0000-0000-000048200000}"/>
    <cellStyle name="20% - Énfasis4 9 2" xfId="4719" xr:uid="{00000000-0005-0000-0000-000049200000}"/>
    <cellStyle name="20% - Énfasis4 9 2 2" xfId="16326" xr:uid="{00000000-0005-0000-0000-00004A200000}"/>
    <cellStyle name="20% - Énfasis4 9 2 2 2" xfId="18674" xr:uid="{00000000-0005-0000-0000-00004B200000}"/>
    <cellStyle name="20% - Énfasis4 9 2 2 2 2" xfId="31585" xr:uid="{00000000-0005-0000-0000-00004C200000}"/>
    <cellStyle name="20% - Énfasis4 9 2 2 3" xfId="22195" xr:uid="{00000000-0005-0000-0000-00004D200000}"/>
    <cellStyle name="20% - Énfasis4 9 2 2 3 2" xfId="35106" xr:uid="{00000000-0005-0000-0000-00004E200000}"/>
    <cellStyle name="20% - Énfasis4 9 2 2 4" xfId="25716" xr:uid="{00000000-0005-0000-0000-00004F200000}"/>
    <cellStyle name="20% - Énfasis4 9 2 2 4 2" xfId="38627" xr:uid="{00000000-0005-0000-0000-000050200000}"/>
    <cellStyle name="20% - Énfasis4 9 2 2 5" xfId="29237" xr:uid="{00000000-0005-0000-0000-000051200000}"/>
    <cellStyle name="20% - Énfasis4 9 2 3" xfId="19847" xr:uid="{00000000-0005-0000-0000-000052200000}"/>
    <cellStyle name="20% - Énfasis4 9 2 3 2" xfId="23368" xr:uid="{00000000-0005-0000-0000-000053200000}"/>
    <cellStyle name="20% - Énfasis4 9 2 3 2 2" xfId="36279" xr:uid="{00000000-0005-0000-0000-000054200000}"/>
    <cellStyle name="20% - Énfasis4 9 2 3 3" xfId="26889" xr:uid="{00000000-0005-0000-0000-000055200000}"/>
    <cellStyle name="20% - Énfasis4 9 2 3 3 2" xfId="39800" xr:uid="{00000000-0005-0000-0000-000056200000}"/>
    <cellStyle name="20% - Énfasis4 9 2 3 4" xfId="32758" xr:uid="{00000000-0005-0000-0000-000057200000}"/>
    <cellStyle name="20% - Énfasis4 9 2 4" xfId="17499" xr:uid="{00000000-0005-0000-0000-000058200000}"/>
    <cellStyle name="20% - Énfasis4 9 2 4 2" xfId="30410" xr:uid="{00000000-0005-0000-0000-000059200000}"/>
    <cellStyle name="20% - Énfasis4 9 2 5" xfId="21020" xr:uid="{00000000-0005-0000-0000-00005A200000}"/>
    <cellStyle name="20% - Énfasis4 9 2 5 2" xfId="33931" xr:uid="{00000000-0005-0000-0000-00005B200000}"/>
    <cellStyle name="20% - Énfasis4 9 2 6" xfId="24541" xr:uid="{00000000-0005-0000-0000-00005C200000}"/>
    <cellStyle name="20% - Énfasis4 9 2 6 2" xfId="37452" xr:uid="{00000000-0005-0000-0000-00005D200000}"/>
    <cellStyle name="20% - Énfasis4 9 2 7" xfId="28062" xr:uid="{00000000-0005-0000-0000-00005E200000}"/>
    <cellStyle name="20% - Énfasis4 9 2 8" xfId="15151" xr:uid="{00000000-0005-0000-0000-00005F200000}"/>
    <cellStyle name="20% - Énfasis4 9 3" xfId="15827" xr:uid="{00000000-0005-0000-0000-000060200000}"/>
    <cellStyle name="20% - Énfasis4 9 3 2" xfId="18175" xr:uid="{00000000-0005-0000-0000-000061200000}"/>
    <cellStyle name="20% - Énfasis4 9 3 2 2" xfId="31086" xr:uid="{00000000-0005-0000-0000-000062200000}"/>
    <cellStyle name="20% - Énfasis4 9 3 3" xfId="21696" xr:uid="{00000000-0005-0000-0000-000063200000}"/>
    <cellStyle name="20% - Énfasis4 9 3 3 2" xfId="34607" xr:uid="{00000000-0005-0000-0000-000064200000}"/>
    <cellStyle name="20% - Énfasis4 9 3 4" xfId="25217" xr:uid="{00000000-0005-0000-0000-000065200000}"/>
    <cellStyle name="20% - Énfasis4 9 3 4 2" xfId="38128" xr:uid="{00000000-0005-0000-0000-000066200000}"/>
    <cellStyle name="20% - Énfasis4 9 3 5" xfId="28738" xr:uid="{00000000-0005-0000-0000-000067200000}"/>
    <cellStyle name="20% - Énfasis4 9 4" xfId="19348" xr:uid="{00000000-0005-0000-0000-000068200000}"/>
    <cellStyle name="20% - Énfasis4 9 4 2" xfId="22869" xr:uid="{00000000-0005-0000-0000-000069200000}"/>
    <cellStyle name="20% - Énfasis4 9 4 2 2" xfId="35780" xr:uid="{00000000-0005-0000-0000-00006A200000}"/>
    <cellStyle name="20% - Énfasis4 9 4 3" xfId="26390" xr:uid="{00000000-0005-0000-0000-00006B200000}"/>
    <cellStyle name="20% - Énfasis4 9 4 3 2" xfId="39301" xr:uid="{00000000-0005-0000-0000-00006C200000}"/>
    <cellStyle name="20% - Énfasis4 9 4 4" xfId="32259" xr:uid="{00000000-0005-0000-0000-00006D200000}"/>
    <cellStyle name="20% - Énfasis4 9 5" xfId="17000" xr:uid="{00000000-0005-0000-0000-00006E200000}"/>
    <cellStyle name="20% - Énfasis4 9 5 2" xfId="29911" xr:uid="{00000000-0005-0000-0000-00006F200000}"/>
    <cellStyle name="20% - Énfasis4 9 6" xfId="20521" xr:uid="{00000000-0005-0000-0000-000070200000}"/>
    <cellStyle name="20% - Énfasis4 9 6 2" xfId="33432" xr:uid="{00000000-0005-0000-0000-000071200000}"/>
    <cellStyle name="20% - Énfasis4 9 7" xfId="24042" xr:uid="{00000000-0005-0000-0000-000072200000}"/>
    <cellStyle name="20% - Énfasis4 9 7 2" xfId="36953" xr:uid="{00000000-0005-0000-0000-000073200000}"/>
    <cellStyle name="20% - Énfasis4 9 8" xfId="27563" xr:uid="{00000000-0005-0000-0000-000074200000}"/>
    <cellStyle name="20% - Énfasis4 9 9" xfId="14651" xr:uid="{00000000-0005-0000-0000-000075200000}"/>
    <cellStyle name="20% - Énfasis5" xfId="305" xr:uid="{00000000-0005-0000-0000-000076200000}"/>
    <cellStyle name="20% - Énfasis5 10" xfId="306" xr:uid="{00000000-0005-0000-0000-000077200000}"/>
    <cellStyle name="20% - Énfasis5 10 2" xfId="15315" xr:uid="{00000000-0005-0000-0000-000078200000}"/>
    <cellStyle name="20% - Énfasis5 10 2 2" xfId="16490" xr:uid="{00000000-0005-0000-0000-000079200000}"/>
    <cellStyle name="20% - Énfasis5 10 2 2 2" xfId="18838" xr:uid="{00000000-0005-0000-0000-00007A200000}"/>
    <cellStyle name="20% - Énfasis5 10 2 2 2 2" xfId="31749" xr:uid="{00000000-0005-0000-0000-00007B200000}"/>
    <cellStyle name="20% - Énfasis5 10 2 2 3" xfId="22359" xr:uid="{00000000-0005-0000-0000-00007C200000}"/>
    <cellStyle name="20% - Énfasis5 10 2 2 3 2" xfId="35270" xr:uid="{00000000-0005-0000-0000-00007D200000}"/>
    <cellStyle name="20% - Énfasis5 10 2 2 4" xfId="25880" xr:uid="{00000000-0005-0000-0000-00007E200000}"/>
    <cellStyle name="20% - Énfasis5 10 2 2 4 2" xfId="38791" xr:uid="{00000000-0005-0000-0000-00007F200000}"/>
    <cellStyle name="20% - Énfasis5 10 2 2 5" xfId="29401" xr:uid="{00000000-0005-0000-0000-000080200000}"/>
    <cellStyle name="20% - Énfasis5 10 2 3" xfId="20011" xr:uid="{00000000-0005-0000-0000-000081200000}"/>
    <cellStyle name="20% - Énfasis5 10 2 3 2" xfId="23532" xr:uid="{00000000-0005-0000-0000-000082200000}"/>
    <cellStyle name="20% - Énfasis5 10 2 3 2 2" xfId="36443" xr:uid="{00000000-0005-0000-0000-000083200000}"/>
    <cellStyle name="20% - Énfasis5 10 2 3 3" xfId="27053" xr:uid="{00000000-0005-0000-0000-000084200000}"/>
    <cellStyle name="20% - Énfasis5 10 2 3 3 2" xfId="39964" xr:uid="{00000000-0005-0000-0000-000085200000}"/>
    <cellStyle name="20% - Énfasis5 10 2 3 4" xfId="32922" xr:uid="{00000000-0005-0000-0000-000086200000}"/>
    <cellStyle name="20% - Énfasis5 10 2 4" xfId="17663" xr:uid="{00000000-0005-0000-0000-000087200000}"/>
    <cellStyle name="20% - Énfasis5 10 2 4 2" xfId="30574" xr:uid="{00000000-0005-0000-0000-000088200000}"/>
    <cellStyle name="20% - Énfasis5 10 2 5" xfId="21184" xr:uid="{00000000-0005-0000-0000-000089200000}"/>
    <cellStyle name="20% - Énfasis5 10 2 5 2" xfId="34095" xr:uid="{00000000-0005-0000-0000-00008A200000}"/>
    <cellStyle name="20% - Énfasis5 10 2 6" xfId="24705" xr:uid="{00000000-0005-0000-0000-00008B200000}"/>
    <cellStyle name="20% - Énfasis5 10 2 6 2" xfId="37616" xr:uid="{00000000-0005-0000-0000-00008C200000}"/>
    <cellStyle name="20% - Énfasis5 10 2 7" xfId="28226" xr:uid="{00000000-0005-0000-0000-00008D200000}"/>
    <cellStyle name="20% - Énfasis5 10 3" xfId="15991" xr:uid="{00000000-0005-0000-0000-00008E200000}"/>
    <cellStyle name="20% - Énfasis5 10 3 2" xfId="18339" xr:uid="{00000000-0005-0000-0000-00008F200000}"/>
    <cellStyle name="20% - Énfasis5 10 3 2 2" xfId="31250" xr:uid="{00000000-0005-0000-0000-000090200000}"/>
    <cellStyle name="20% - Énfasis5 10 3 3" xfId="21860" xr:uid="{00000000-0005-0000-0000-000091200000}"/>
    <cellStyle name="20% - Énfasis5 10 3 3 2" xfId="34771" xr:uid="{00000000-0005-0000-0000-000092200000}"/>
    <cellStyle name="20% - Énfasis5 10 3 4" xfId="25381" xr:uid="{00000000-0005-0000-0000-000093200000}"/>
    <cellStyle name="20% - Énfasis5 10 3 4 2" xfId="38292" xr:uid="{00000000-0005-0000-0000-000094200000}"/>
    <cellStyle name="20% - Énfasis5 10 3 5" xfId="28902" xr:uid="{00000000-0005-0000-0000-000095200000}"/>
    <cellStyle name="20% - Énfasis5 10 4" xfId="19512" xr:uid="{00000000-0005-0000-0000-000096200000}"/>
    <cellStyle name="20% - Énfasis5 10 4 2" xfId="23033" xr:uid="{00000000-0005-0000-0000-000097200000}"/>
    <cellStyle name="20% - Énfasis5 10 4 2 2" xfId="35944" xr:uid="{00000000-0005-0000-0000-000098200000}"/>
    <cellStyle name="20% - Énfasis5 10 4 3" xfId="26554" xr:uid="{00000000-0005-0000-0000-000099200000}"/>
    <cellStyle name="20% - Énfasis5 10 4 3 2" xfId="39465" xr:uid="{00000000-0005-0000-0000-00009A200000}"/>
    <cellStyle name="20% - Énfasis5 10 4 4" xfId="32423" xr:uid="{00000000-0005-0000-0000-00009B200000}"/>
    <cellStyle name="20% - Énfasis5 10 5" xfId="17164" xr:uid="{00000000-0005-0000-0000-00009C200000}"/>
    <cellStyle name="20% - Énfasis5 10 5 2" xfId="30075" xr:uid="{00000000-0005-0000-0000-00009D200000}"/>
    <cellStyle name="20% - Énfasis5 10 6" xfId="20685" xr:uid="{00000000-0005-0000-0000-00009E200000}"/>
    <cellStyle name="20% - Énfasis5 10 6 2" xfId="33596" xr:uid="{00000000-0005-0000-0000-00009F200000}"/>
    <cellStyle name="20% - Énfasis5 10 7" xfId="24206" xr:uid="{00000000-0005-0000-0000-0000A0200000}"/>
    <cellStyle name="20% - Énfasis5 10 7 2" xfId="37117" xr:uid="{00000000-0005-0000-0000-0000A1200000}"/>
    <cellStyle name="20% - Énfasis5 10 8" xfId="27727" xr:uid="{00000000-0005-0000-0000-0000A2200000}"/>
    <cellStyle name="20% - Énfasis5 10 9" xfId="14816" xr:uid="{00000000-0005-0000-0000-0000A3200000}"/>
    <cellStyle name="20% - Énfasis5 11" xfId="307" xr:uid="{00000000-0005-0000-0000-0000A4200000}"/>
    <cellStyle name="20% - Énfasis5 11 2" xfId="16652" xr:uid="{00000000-0005-0000-0000-0000A5200000}"/>
    <cellStyle name="20% - Énfasis5 11 2 2" xfId="19000" xr:uid="{00000000-0005-0000-0000-0000A6200000}"/>
    <cellStyle name="20% - Énfasis5 11 2 2 2" xfId="31911" xr:uid="{00000000-0005-0000-0000-0000A7200000}"/>
    <cellStyle name="20% - Énfasis5 11 2 3" xfId="22521" xr:uid="{00000000-0005-0000-0000-0000A8200000}"/>
    <cellStyle name="20% - Énfasis5 11 2 3 2" xfId="35432" xr:uid="{00000000-0005-0000-0000-0000A9200000}"/>
    <cellStyle name="20% - Énfasis5 11 2 4" xfId="26042" xr:uid="{00000000-0005-0000-0000-0000AA200000}"/>
    <cellStyle name="20% - Énfasis5 11 2 4 2" xfId="38953" xr:uid="{00000000-0005-0000-0000-0000AB200000}"/>
    <cellStyle name="20% - Énfasis5 11 2 5" xfId="29563" xr:uid="{00000000-0005-0000-0000-0000AC200000}"/>
    <cellStyle name="20% - Énfasis5 11 3" xfId="20173" xr:uid="{00000000-0005-0000-0000-0000AD200000}"/>
    <cellStyle name="20% - Énfasis5 11 3 2" xfId="23694" xr:uid="{00000000-0005-0000-0000-0000AE200000}"/>
    <cellStyle name="20% - Énfasis5 11 3 2 2" xfId="36605" xr:uid="{00000000-0005-0000-0000-0000AF200000}"/>
    <cellStyle name="20% - Énfasis5 11 3 3" xfId="27215" xr:uid="{00000000-0005-0000-0000-0000B0200000}"/>
    <cellStyle name="20% - Énfasis5 11 3 3 2" xfId="40126" xr:uid="{00000000-0005-0000-0000-0000B1200000}"/>
    <cellStyle name="20% - Énfasis5 11 3 4" xfId="33084" xr:uid="{00000000-0005-0000-0000-0000B2200000}"/>
    <cellStyle name="20% - Énfasis5 11 4" xfId="17825" xr:uid="{00000000-0005-0000-0000-0000B3200000}"/>
    <cellStyle name="20% - Énfasis5 11 4 2" xfId="30736" xr:uid="{00000000-0005-0000-0000-0000B4200000}"/>
    <cellStyle name="20% - Énfasis5 11 5" xfId="21346" xr:uid="{00000000-0005-0000-0000-0000B5200000}"/>
    <cellStyle name="20% - Énfasis5 11 5 2" xfId="34257" xr:uid="{00000000-0005-0000-0000-0000B6200000}"/>
    <cellStyle name="20% - Énfasis5 11 6" xfId="24867" xr:uid="{00000000-0005-0000-0000-0000B7200000}"/>
    <cellStyle name="20% - Énfasis5 11 6 2" xfId="37778" xr:uid="{00000000-0005-0000-0000-0000B8200000}"/>
    <cellStyle name="20% - Énfasis5 11 7" xfId="28388" xr:uid="{00000000-0005-0000-0000-0000B9200000}"/>
    <cellStyle name="20% - Énfasis5 11 8" xfId="15477" xr:uid="{00000000-0005-0000-0000-0000BA200000}"/>
    <cellStyle name="20% - Énfasis5 12" xfId="308" xr:uid="{00000000-0005-0000-0000-0000BB200000}"/>
    <cellStyle name="20% - Énfasis5 12 2" xfId="309" xr:uid="{00000000-0005-0000-0000-0000BC200000}"/>
    <cellStyle name="20% - Énfasis5 12 2 2" xfId="19161" xr:uid="{00000000-0005-0000-0000-0000BD200000}"/>
    <cellStyle name="20% - Énfasis5 12 2 2 2" xfId="32072" xr:uid="{00000000-0005-0000-0000-0000BE200000}"/>
    <cellStyle name="20% - Énfasis5 12 2 3" xfId="22682" xr:uid="{00000000-0005-0000-0000-0000BF200000}"/>
    <cellStyle name="20% - Énfasis5 12 2 3 2" xfId="35593" xr:uid="{00000000-0005-0000-0000-0000C0200000}"/>
    <cellStyle name="20% - Énfasis5 12 2 4" xfId="26203" xr:uid="{00000000-0005-0000-0000-0000C1200000}"/>
    <cellStyle name="20% - Énfasis5 12 2 4 2" xfId="39114" xr:uid="{00000000-0005-0000-0000-0000C2200000}"/>
    <cellStyle name="20% - Énfasis5 12 2 5" xfId="29724" xr:uid="{00000000-0005-0000-0000-0000C3200000}"/>
    <cellStyle name="20% - Énfasis5 12 2 6" xfId="16813" xr:uid="{00000000-0005-0000-0000-0000C4200000}"/>
    <cellStyle name="20% - Énfasis5 12 3" xfId="310" xr:uid="{00000000-0005-0000-0000-0000C5200000}"/>
    <cellStyle name="20% - Énfasis5 12 3 2" xfId="23855" xr:uid="{00000000-0005-0000-0000-0000C6200000}"/>
    <cellStyle name="20% - Énfasis5 12 3 2 2" xfId="36766" xr:uid="{00000000-0005-0000-0000-0000C7200000}"/>
    <cellStyle name="20% - Énfasis5 12 3 3" xfId="27376" xr:uid="{00000000-0005-0000-0000-0000C8200000}"/>
    <cellStyle name="20% - Énfasis5 12 3 3 2" xfId="40287" xr:uid="{00000000-0005-0000-0000-0000C9200000}"/>
    <cellStyle name="20% - Énfasis5 12 3 4" xfId="33245" xr:uid="{00000000-0005-0000-0000-0000CA200000}"/>
    <cellStyle name="20% - Énfasis5 12 3 5" xfId="20334" xr:uid="{00000000-0005-0000-0000-0000CB200000}"/>
    <cellStyle name="20% - Énfasis5 12 4" xfId="311" xr:uid="{00000000-0005-0000-0000-0000CC200000}"/>
    <cellStyle name="20% - Énfasis5 12 4 2" xfId="30897" xr:uid="{00000000-0005-0000-0000-0000CD200000}"/>
    <cellStyle name="20% - Énfasis5 12 4 3" xfId="17986" xr:uid="{00000000-0005-0000-0000-0000CE200000}"/>
    <cellStyle name="20% - Énfasis5 12 5" xfId="312" xr:uid="{00000000-0005-0000-0000-0000CF200000}"/>
    <cellStyle name="20% - Énfasis5 12 5 2" xfId="34418" xr:uid="{00000000-0005-0000-0000-0000D0200000}"/>
    <cellStyle name="20% - Énfasis5 12 5 3" xfId="21507" xr:uid="{00000000-0005-0000-0000-0000D1200000}"/>
    <cellStyle name="20% - Énfasis5 12 6" xfId="25028" xr:uid="{00000000-0005-0000-0000-0000D2200000}"/>
    <cellStyle name="20% - Énfasis5 12 6 2" xfId="37939" xr:uid="{00000000-0005-0000-0000-0000D3200000}"/>
    <cellStyle name="20% - Énfasis5 12 7" xfId="28549" xr:uid="{00000000-0005-0000-0000-0000D4200000}"/>
    <cellStyle name="20% - Énfasis5 12 8" xfId="15638" xr:uid="{00000000-0005-0000-0000-0000D5200000}"/>
    <cellStyle name="20% - Énfasis5 13" xfId="313" xr:uid="{00000000-0005-0000-0000-0000D6200000}"/>
    <cellStyle name="20% - Énfasis5 13 2" xfId="314" xr:uid="{00000000-0005-0000-0000-0000D7200000}"/>
    <cellStyle name="20% - Énfasis5 13 2 2" xfId="18501" xr:uid="{00000000-0005-0000-0000-0000D8200000}"/>
    <cellStyle name="20% - Énfasis5 13 2 2 2" xfId="31412" xr:uid="{00000000-0005-0000-0000-0000D9200000}"/>
    <cellStyle name="20% - Énfasis5 13 2 3" xfId="22022" xr:uid="{00000000-0005-0000-0000-0000DA200000}"/>
    <cellStyle name="20% - Énfasis5 13 2 3 2" xfId="34933" xr:uid="{00000000-0005-0000-0000-0000DB200000}"/>
    <cellStyle name="20% - Énfasis5 13 2 4" xfId="25543" xr:uid="{00000000-0005-0000-0000-0000DC200000}"/>
    <cellStyle name="20% - Énfasis5 13 2 4 2" xfId="38454" xr:uid="{00000000-0005-0000-0000-0000DD200000}"/>
    <cellStyle name="20% - Énfasis5 13 2 5" xfId="29064" xr:uid="{00000000-0005-0000-0000-0000DE200000}"/>
    <cellStyle name="20% - Énfasis5 13 2 6" xfId="16153" xr:uid="{00000000-0005-0000-0000-0000DF200000}"/>
    <cellStyle name="20% - Énfasis5 13 3" xfId="315" xr:uid="{00000000-0005-0000-0000-0000E0200000}"/>
    <cellStyle name="20% - Énfasis5 13 3 2" xfId="23195" xr:uid="{00000000-0005-0000-0000-0000E1200000}"/>
    <cellStyle name="20% - Énfasis5 13 3 2 2" xfId="36106" xr:uid="{00000000-0005-0000-0000-0000E2200000}"/>
    <cellStyle name="20% - Énfasis5 13 3 3" xfId="26716" xr:uid="{00000000-0005-0000-0000-0000E3200000}"/>
    <cellStyle name="20% - Énfasis5 13 3 3 2" xfId="39627" xr:uid="{00000000-0005-0000-0000-0000E4200000}"/>
    <cellStyle name="20% - Énfasis5 13 3 4" xfId="32585" xr:uid="{00000000-0005-0000-0000-0000E5200000}"/>
    <cellStyle name="20% - Énfasis5 13 3 5" xfId="19674" xr:uid="{00000000-0005-0000-0000-0000E6200000}"/>
    <cellStyle name="20% - Énfasis5 13 4" xfId="316" xr:uid="{00000000-0005-0000-0000-0000E7200000}"/>
    <cellStyle name="20% - Énfasis5 13 4 2" xfId="30237" xr:uid="{00000000-0005-0000-0000-0000E8200000}"/>
    <cellStyle name="20% - Énfasis5 13 4 3" xfId="17326" xr:uid="{00000000-0005-0000-0000-0000E9200000}"/>
    <cellStyle name="20% - Énfasis5 13 5" xfId="317" xr:uid="{00000000-0005-0000-0000-0000EA200000}"/>
    <cellStyle name="20% - Énfasis5 13 5 2" xfId="33758" xr:uid="{00000000-0005-0000-0000-0000EB200000}"/>
    <cellStyle name="20% - Énfasis5 13 5 3" xfId="20847" xr:uid="{00000000-0005-0000-0000-0000EC200000}"/>
    <cellStyle name="20% - Énfasis5 13 6" xfId="24368" xr:uid="{00000000-0005-0000-0000-0000ED200000}"/>
    <cellStyle name="20% - Énfasis5 13 6 2" xfId="37279" xr:uid="{00000000-0005-0000-0000-0000EE200000}"/>
    <cellStyle name="20% - Énfasis5 13 7" xfId="27889" xr:uid="{00000000-0005-0000-0000-0000EF200000}"/>
    <cellStyle name="20% - Énfasis5 13 8" xfId="14978" xr:uid="{00000000-0005-0000-0000-0000F0200000}"/>
    <cellStyle name="20% - Énfasis5 14" xfId="318" xr:uid="{00000000-0005-0000-0000-0000F1200000}"/>
    <cellStyle name="20% - Énfasis5 14 2" xfId="319" xr:uid="{00000000-0005-0000-0000-0000F2200000}"/>
    <cellStyle name="20% - Énfasis5 14 2 2" xfId="30913" xr:uid="{00000000-0005-0000-0000-0000F3200000}"/>
    <cellStyle name="20% - Énfasis5 14 2 3" xfId="18002" xr:uid="{00000000-0005-0000-0000-0000F4200000}"/>
    <cellStyle name="20% - Énfasis5 14 3" xfId="320" xr:uid="{00000000-0005-0000-0000-0000F5200000}"/>
    <cellStyle name="20% - Énfasis5 14 3 2" xfId="34434" xr:uid="{00000000-0005-0000-0000-0000F6200000}"/>
    <cellStyle name="20% - Énfasis5 14 3 3" xfId="21523" xr:uid="{00000000-0005-0000-0000-0000F7200000}"/>
    <cellStyle name="20% - Énfasis5 14 4" xfId="321" xr:uid="{00000000-0005-0000-0000-0000F8200000}"/>
    <cellStyle name="20% - Énfasis5 14 4 2" xfId="37955" xr:uid="{00000000-0005-0000-0000-0000F9200000}"/>
    <cellStyle name="20% - Énfasis5 14 4 3" xfId="25044" xr:uid="{00000000-0005-0000-0000-0000FA200000}"/>
    <cellStyle name="20% - Énfasis5 14 5" xfId="28565" xr:uid="{00000000-0005-0000-0000-0000FB200000}"/>
    <cellStyle name="20% - Énfasis5 14 6" xfId="15654" xr:uid="{00000000-0005-0000-0000-0000FC200000}"/>
    <cellStyle name="20% - Énfasis5 15" xfId="322" xr:uid="{00000000-0005-0000-0000-0000FD200000}"/>
    <cellStyle name="20% - Énfasis5 15 2" xfId="323" xr:uid="{00000000-0005-0000-0000-0000FE200000}"/>
    <cellStyle name="20% - Énfasis5 15 2 2" xfId="35607" xr:uid="{00000000-0005-0000-0000-0000FF200000}"/>
    <cellStyle name="20% - Énfasis5 15 2 3" xfId="22696" xr:uid="{00000000-0005-0000-0000-000000210000}"/>
    <cellStyle name="20% - Énfasis5 15 3" xfId="324" xr:uid="{00000000-0005-0000-0000-000001210000}"/>
    <cellStyle name="20% - Énfasis5 15 3 2" xfId="39128" xr:uid="{00000000-0005-0000-0000-000002210000}"/>
    <cellStyle name="20% - Énfasis5 15 3 3" xfId="26217" xr:uid="{00000000-0005-0000-0000-000003210000}"/>
    <cellStyle name="20% - Énfasis5 15 4" xfId="325" xr:uid="{00000000-0005-0000-0000-000004210000}"/>
    <cellStyle name="20% - Énfasis5 15 4 2" xfId="32086" xr:uid="{00000000-0005-0000-0000-000005210000}"/>
    <cellStyle name="20% - Énfasis5 15 5" xfId="19175" xr:uid="{00000000-0005-0000-0000-000006210000}"/>
    <cellStyle name="20% - Énfasis5 16" xfId="326" xr:uid="{00000000-0005-0000-0000-000007210000}"/>
    <cellStyle name="20% - Énfasis5 16 2" xfId="327" xr:uid="{00000000-0005-0000-0000-000008210000}"/>
    <cellStyle name="20% - Énfasis5 16 2 2" xfId="29738" xr:uid="{00000000-0005-0000-0000-000009210000}"/>
    <cellStyle name="20% - Énfasis5 16 3" xfId="328" xr:uid="{00000000-0005-0000-0000-00000A210000}"/>
    <cellStyle name="20% - Énfasis5 16 4" xfId="329" xr:uid="{00000000-0005-0000-0000-00000B210000}"/>
    <cellStyle name="20% - Énfasis5 16 5" xfId="16827" xr:uid="{00000000-0005-0000-0000-00000C210000}"/>
    <cellStyle name="20% - Énfasis5 17" xfId="330" xr:uid="{00000000-0005-0000-0000-00000D210000}"/>
    <cellStyle name="20% - Énfasis5 17 2" xfId="331" xr:uid="{00000000-0005-0000-0000-00000E210000}"/>
    <cellStyle name="20% - Énfasis5 17 2 2" xfId="33259" xr:uid="{00000000-0005-0000-0000-00000F210000}"/>
    <cellStyle name="20% - Énfasis5 17 3" xfId="332" xr:uid="{00000000-0005-0000-0000-000010210000}"/>
    <cellStyle name="20% - Énfasis5 17 4" xfId="333" xr:uid="{00000000-0005-0000-0000-000011210000}"/>
    <cellStyle name="20% - Énfasis5 17 5" xfId="20348" xr:uid="{00000000-0005-0000-0000-000012210000}"/>
    <cellStyle name="20% - Énfasis5 18" xfId="334" xr:uid="{00000000-0005-0000-0000-000013210000}"/>
    <cellStyle name="20% - Énfasis5 18 2" xfId="335" xr:uid="{00000000-0005-0000-0000-000014210000}"/>
    <cellStyle name="20% - Énfasis5 18 2 2" xfId="36780" xr:uid="{00000000-0005-0000-0000-000015210000}"/>
    <cellStyle name="20% - Énfasis5 18 3" xfId="336" xr:uid="{00000000-0005-0000-0000-000016210000}"/>
    <cellStyle name="20% - Énfasis5 18 4" xfId="337" xr:uid="{00000000-0005-0000-0000-000017210000}"/>
    <cellStyle name="20% - Énfasis5 18 5" xfId="23869" xr:uid="{00000000-0005-0000-0000-000018210000}"/>
    <cellStyle name="20% - Énfasis5 19" xfId="338" xr:uid="{00000000-0005-0000-0000-000019210000}"/>
    <cellStyle name="20% - Énfasis5 19 2" xfId="339" xr:uid="{00000000-0005-0000-0000-00001A210000}"/>
    <cellStyle name="20% - Énfasis5 19 3" xfId="340" xr:uid="{00000000-0005-0000-0000-00001B210000}"/>
    <cellStyle name="20% - Énfasis5 19 4" xfId="341" xr:uid="{00000000-0005-0000-0000-00001C210000}"/>
    <cellStyle name="20% - Énfasis5 19 5" xfId="27390" xr:uid="{00000000-0005-0000-0000-00001D210000}"/>
    <cellStyle name="20% - Énfasis5 2" xfId="342" xr:uid="{00000000-0005-0000-0000-00001E210000}"/>
    <cellStyle name="20% - Énfasis5 2 10" xfId="4720" xr:uid="{00000000-0005-0000-0000-00001F210000}"/>
    <cellStyle name="20% - Énfasis5 2 10 2" xfId="29753" xr:uid="{00000000-0005-0000-0000-000020210000}"/>
    <cellStyle name="20% - Énfasis5 2 10 3" xfId="16842" xr:uid="{00000000-0005-0000-0000-000021210000}"/>
    <cellStyle name="20% - Énfasis5 2 11" xfId="4721" xr:uid="{00000000-0005-0000-0000-000022210000}"/>
    <cellStyle name="20% - Énfasis5 2 11 2" xfId="33274" xr:uid="{00000000-0005-0000-0000-000023210000}"/>
    <cellStyle name="20% - Énfasis5 2 11 3" xfId="20363" xr:uid="{00000000-0005-0000-0000-000024210000}"/>
    <cellStyle name="20% - Énfasis5 2 12" xfId="4722" xr:uid="{00000000-0005-0000-0000-000025210000}"/>
    <cellStyle name="20% - Énfasis5 2 12 2" xfId="36795" xr:uid="{00000000-0005-0000-0000-000026210000}"/>
    <cellStyle name="20% - Énfasis5 2 12 3" xfId="23884" xr:uid="{00000000-0005-0000-0000-000027210000}"/>
    <cellStyle name="20% - Énfasis5 2 13" xfId="4723" xr:uid="{00000000-0005-0000-0000-000028210000}"/>
    <cellStyle name="20% - Énfasis5 2 13 2" xfId="27405" xr:uid="{00000000-0005-0000-0000-000029210000}"/>
    <cellStyle name="20% - Énfasis5 2 14" xfId="4724" xr:uid="{00000000-0005-0000-0000-00002A210000}"/>
    <cellStyle name="20% - Énfasis5 2 15" xfId="4725" xr:uid="{00000000-0005-0000-0000-00002B210000}"/>
    <cellStyle name="20% - Énfasis5 2 16" xfId="4726" xr:uid="{00000000-0005-0000-0000-00002C210000}"/>
    <cellStyle name="20% - Énfasis5 2 17" xfId="4727" xr:uid="{00000000-0005-0000-0000-00002D210000}"/>
    <cellStyle name="20% - Énfasis5 2 18" xfId="4728" xr:uid="{00000000-0005-0000-0000-00002E210000}"/>
    <cellStyle name="20% - Énfasis5 2 19" xfId="4729" xr:uid="{00000000-0005-0000-0000-00002F210000}"/>
    <cellStyle name="20% - Énfasis5 2 2" xfId="343" xr:uid="{00000000-0005-0000-0000-000030210000}"/>
    <cellStyle name="20% - Énfasis5 2 2 10" xfId="4730" xr:uid="{00000000-0005-0000-0000-000031210000}"/>
    <cellStyle name="20% - Énfasis5 2 2 10 2" xfId="4731" xr:uid="{00000000-0005-0000-0000-000032210000}"/>
    <cellStyle name="20% - Énfasis5 2 2 10 2 2" xfId="4732" xr:uid="{00000000-0005-0000-0000-000033210000}"/>
    <cellStyle name="20% - Énfasis5 2 2 10 2 3" xfId="36851" xr:uid="{00000000-0005-0000-0000-000034210000}"/>
    <cellStyle name="20% - Énfasis5 2 2 10 3" xfId="4733" xr:uid="{00000000-0005-0000-0000-000035210000}"/>
    <cellStyle name="20% - Énfasis5 2 2 10 4" xfId="23940" xr:uid="{00000000-0005-0000-0000-000036210000}"/>
    <cellStyle name="20% - Énfasis5 2 2 11" xfId="4734" xr:uid="{00000000-0005-0000-0000-000037210000}"/>
    <cellStyle name="20% - Énfasis5 2 2 11 2" xfId="4735" xr:uid="{00000000-0005-0000-0000-000038210000}"/>
    <cellStyle name="20% - Énfasis5 2 2 11 2 2" xfId="4736" xr:uid="{00000000-0005-0000-0000-000039210000}"/>
    <cellStyle name="20% - Énfasis5 2 2 11 3" xfId="4737" xr:uid="{00000000-0005-0000-0000-00003A210000}"/>
    <cellStyle name="20% - Énfasis5 2 2 11 4" xfId="27461" xr:uid="{00000000-0005-0000-0000-00003B210000}"/>
    <cellStyle name="20% - Énfasis5 2 2 12" xfId="4738" xr:uid="{00000000-0005-0000-0000-00003C210000}"/>
    <cellStyle name="20% - Énfasis5 2 2 12 2" xfId="4739" xr:uid="{00000000-0005-0000-0000-00003D210000}"/>
    <cellStyle name="20% - Énfasis5 2 2 12 2 2" xfId="4740" xr:uid="{00000000-0005-0000-0000-00003E210000}"/>
    <cellStyle name="20% - Énfasis5 2 2 12 3" xfId="4741" xr:uid="{00000000-0005-0000-0000-00003F210000}"/>
    <cellStyle name="20% - Énfasis5 2 2 13" xfId="4742" xr:uid="{00000000-0005-0000-0000-000040210000}"/>
    <cellStyle name="20% - Énfasis5 2 2 13 2" xfId="4743" xr:uid="{00000000-0005-0000-0000-000041210000}"/>
    <cellStyle name="20% - Énfasis5 2 2 13 2 2" xfId="4744" xr:uid="{00000000-0005-0000-0000-000042210000}"/>
    <cellStyle name="20% - Énfasis5 2 2 13 3" xfId="4745" xr:uid="{00000000-0005-0000-0000-000043210000}"/>
    <cellStyle name="20% - Énfasis5 2 2 14" xfId="4746" xr:uid="{00000000-0005-0000-0000-000044210000}"/>
    <cellStyle name="20% - Énfasis5 2 2 14 2" xfId="4747" xr:uid="{00000000-0005-0000-0000-000045210000}"/>
    <cellStyle name="20% - Énfasis5 2 2 14 2 2" xfId="4748" xr:uid="{00000000-0005-0000-0000-000046210000}"/>
    <cellStyle name="20% - Énfasis5 2 2 14 3" xfId="4749" xr:uid="{00000000-0005-0000-0000-000047210000}"/>
    <cellStyle name="20% - Énfasis5 2 2 15" xfId="4750" xr:uid="{00000000-0005-0000-0000-000048210000}"/>
    <cellStyle name="20% - Énfasis5 2 2 15 2" xfId="4751" xr:uid="{00000000-0005-0000-0000-000049210000}"/>
    <cellStyle name="20% - Énfasis5 2 2 15 2 2" xfId="4752" xr:uid="{00000000-0005-0000-0000-00004A210000}"/>
    <cellStyle name="20% - Énfasis5 2 2 15 3" xfId="4753" xr:uid="{00000000-0005-0000-0000-00004B210000}"/>
    <cellStyle name="20% - Énfasis5 2 2 16" xfId="4754" xr:uid="{00000000-0005-0000-0000-00004C210000}"/>
    <cellStyle name="20% - Énfasis5 2 2 16 2" xfId="4755" xr:uid="{00000000-0005-0000-0000-00004D210000}"/>
    <cellStyle name="20% - Énfasis5 2 2 16 2 2" xfId="4756" xr:uid="{00000000-0005-0000-0000-00004E210000}"/>
    <cellStyle name="20% - Énfasis5 2 2 16 3" xfId="4757" xr:uid="{00000000-0005-0000-0000-00004F210000}"/>
    <cellStyle name="20% - Énfasis5 2 2 17" xfId="4758" xr:uid="{00000000-0005-0000-0000-000050210000}"/>
    <cellStyle name="20% - Énfasis5 2 2 17 2" xfId="4759" xr:uid="{00000000-0005-0000-0000-000051210000}"/>
    <cellStyle name="20% - Énfasis5 2 2 17 2 2" xfId="4760" xr:uid="{00000000-0005-0000-0000-000052210000}"/>
    <cellStyle name="20% - Énfasis5 2 2 17 3" xfId="4761" xr:uid="{00000000-0005-0000-0000-000053210000}"/>
    <cellStyle name="20% - Énfasis5 2 2 18" xfId="4762" xr:uid="{00000000-0005-0000-0000-000054210000}"/>
    <cellStyle name="20% - Énfasis5 2 2 18 2" xfId="4763" xr:uid="{00000000-0005-0000-0000-000055210000}"/>
    <cellStyle name="20% - Énfasis5 2 2 18 2 2" xfId="4764" xr:uid="{00000000-0005-0000-0000-000056210000}"/>
    <cellStyle name="20% - Énfasis5 2 2 18 3" xfId="4765" xr:uid="{00000000-0005-0000-0000-000057210000}"/>
    <cellStyle name="20% - Énfasis5 2 2 19" xfId="4766" xr:uid="{00000000-0005-0000-0000-000058210000}"/>
    <cellStyle name="20% - Énfasis5 2 2 19 2" xfId="4767" xr:uid="{00000000-0005-0000-0000-000059210000}"/>
    <cellStyle name="20% - Énfasis5 2 2 19 2 2" xfId="4768" xr:uid="{00000000-0005-0000-0000-00005A210000}"/>
    <cellStyle name="20% - Énfasis5 2 2 19 3" xfId="4769" xr:uid="{00000000-0005-0000-0000-00005B210000}"/>
    <cellStyle name="20% - Énfasis5 2 2 2" xfId="4770" xr:uid="{00000000-0005-0000-0000-00005C210000}"/>
    <cellStyle name="20% - Énfasis5 2 2 2 2" xfId="4771" xr:uid="{00000000-0005-0000-0000-00005D210000}"/>
    <cellStyle name="20% - Énfasis5 2 2 2 2 2" xfId="4772" xr:uid="{00000000-0005-0000-0000-00005E210000}"/>
    <cellStyle name="20% - Énfasis5 2 2 2 2 2 2" xfId="4773" xr:uid="{00000000-0005-0000-0000-00005F210000}"/>
    <cellStyle name="20% - Énfasis5 2 2 2 2 2 2 2" xfId="4774" xr:uid="{00000000-0005-0000-0000-000060210000}"/>
    <cellStyle name="20% - Énfasis5 2 2 2 2 2 2 2 2" xfId="31658" xr:uid="{00000000-0005-0000-0000-000061210000}"/>
    <cellStyle name="20% - Énfasis5 2 2 2 2 2 2 3" xfId="18747" xr:uid="{00000000-0005-0000-0000-000062210000}"/>
    <cellStyle name="20% - Énfasis5 2 2 2 2 2 3" xfId="4775" xr:uid="{00000000-0005-0000-0000-000063210000}"/>
    <cellStyle name="20% - Énfasis5 2 2 2 2 2 3 2" xfId="35179" xr:uid="{00000000-0005-0000-0000-000064210000}"/>
    <cellStyle name="20% - Énfasis5 2 2 2 2 2 3 3" xfId="22268" xr:uid="{00000000-0005-0000-0000-000065210000}"/>
    <cellStyle name="20% - Énfasis5 2 2 2 2 2 4" xfId="25789" xr:uid="{00000000-0005-0000-0000-000066210000}"/>
    <cellStyle name="20% - Énfasis5 2 2 2 2 2 4 2" xfId="38700" xr:uid="{00000000-0005-0000-0000-000067210000}"/>
    <cellStyle name="20% - Énfasis5 2 2 2 2 2 5" xfId="29310" xr:uid="{00000000-0005-0000-0000-000068210000}"/>
    <cellStyle name="20% - Énfasis5 2 2 2 2 2 6" xfId="16399" xr:uid="{00000000-0005-0000-0000-000069210000}"/>
    <cellStyle name="20% - Énfasis5 2 2 2 2 3" xfId="4776" xr:uid="{00000000-0005-0000-0000-00006A210000}"/>
    <cellStyle name="20% - Énfasis5 2 2 2 2 3 2" xfId="4777" xr:uid="{00000000-0005-0000-0000-00006B210000}"/>
    <cellStyle name="20% - Énfasis5 2 2 2 2 3 2 2" xfId="4778" xr:uid="{00000000-0005-0000-0000-00006C210000}"/>
    <cellStyle name="20% - Énfasis5 2 2 2 2 3 2 2 2" xfId="36352" xr:uid="{00000000-0005-0000-0000-00006D210000}"/>
    <cellStyle name="20% - Énfasis5 2 2 2 2 3 2 3" xfId="23441" xr:uid="{00000000-0005-0000-0000-00006E210000}"/>
    <cellStyle name="20% - Énfasis5 2 2 2 2 3 3" xfId="4779" xr:uid="{00000000-0005-0000-0000-00006F210000}"/>
    <cellStyle name="20% - Énfasis5 2 2 2 2 3 3 2" xfId="39873" xr:uid="{00000000-0005-0000-0000-000070210000}"/>
    <cellStyle name="20% - Énfasis5 2 2 2 2 3 3 3" xfId="26962" xr:uid="{00000000-0005-0000-0000-000071210000}"/>
    <cellStyle name="20% - Énfasis5 2 2 2 2 3 4" xfId="32831" xr:uid="{00000000-0005-0000-0000-000072210000}"/>
    <cellStyle name="20% - Énfasis5 2 2 2 2 3 5" xfId="19920" xr:uid="{00000000-0005-0000-0000-000073210000}"/>
    <cellStyle name="20% - Énfasis5 2 2 2 2 4" xfId="17572" xr:uid="{00000000-0005-0000-0000-000074210000}"/>
    <cellStyle name="20% - Énfasis5 2 2 2 2 4 2" xfId="30483" xr:uid="{00000000-0005-0000-0000-000075210000}"/>
    <cellStyle name="20% - Énfasis5 2 2 2 2 5" xfId="21093" xr:uid="{00000000-0005-0000-0000-000076210000}"/>
    <cellStyle name="20% - Énfasis5 2 2 2 2 5 2" xfId="34004" xr:uid="{00000000-0005-0000-0000-000077210000}"/>
    <cellStyle name="20% - Énfasis5 2 2 2 2 6" xfId="24614" xr:uid="{00000000-0005-0000-0000-000078210000}"/>
    <cellStyle name="20% - Énfasis5 2 2 2 2 6 2" xfId="37525" xr:uid="{00000000-0005-0000-0000-000079210000}"/>
    <cellStyle name="20% - Énfasis5 2 2 2 2 7" xfId="28135" xr:uid="{00000000-0005-0000-0000-00007A210000}"/>
    <cellStyle name="20% - Énfasis5 2 2 2 2 8" xfId="15224" xr:uid="{00000000-0005-0000-0000-00007B210000}"/>
    <cellStyle name="20% - Énfasis5 2 2 2 3" xfId="4780" xr:uid="{00000000-0005-0000-0000-00007C210000}"/>
    <cellStyle name="20% - Énfasis5 2 2 2 3 2" xfId="18248" xr:uid="{00000000-0005-0000-0000-00007D210000}"/>
    <cellStyle name="20% - Énfasis5 2 2 2 3 2 2" xfId="31159" xr:uid="{00000000-0005-0000-0000-00007E210000}"/>
    <cellStyle name="20% - Énfasis5 2 2 2 3 3" xfId="21769" xr:uid="{00000000-0005-0000-0000-00007F210000}"/>
    <cellStyle name="20% - Énfasis5 2 2 2 3 3 2" xfId="34680" xr:uid="{00000000-0005-0000-0000-000080210000}"/>
    <cellStyle name="20% - Énfasis5 2 2 2 3 4" xfId="25290" xr:uid="{00000000-0005-0000-0000-000081210000}"/>
    <cellStyle name="20% - Énfasis5 2 2 2 3 4 2" xfId="38201" xr:uid="{00000000-0005-0000-0000-000082210000}"/>
    <cellStyle name="20% - Énfasis5 2 2 2 3 5" xfId="28811" xr:uid="{00000000-0005-0000-0000-000083210000}"/>
    <cellStyle name="20% - Énfasis5 2 2 2 3 6" xfId="15900" xr:uid="{00000000-0005-0000-0000-000084210000}"/>
    <cellStyle name="20% - Énfasis5 2 2 2 4" xfId="4781" xr:uid="{00000000-0005-0000-0000-000085210000}"/>
    <cellStyle name="20% - Énfasis5 2 2 2 4 2" xfId="4782" xr:uid="{00000000-0005-0000-0000-000086210000}"/>
    <cellStyle name="20% - Énfasis5 2 2 2 4 2 2" xfId="35853" xr:uid="{00000000-0005-0000-0000-000087210000}"/>
    <cellStyle name="20% - Énfasis5 2 2 2 4 2 3" xfId="22942" xr:uid="{00000000-0005-0000-0000-000088210000}"/>
    <cellStyle name="20% - Énfasis5 2 2 2 4 3" xfId="26463" xr:uid="{00000000-0005-0000-0000-000089210000}"/>
    <cellStyle name="20% - Énfasis5 2 2 2 4 3 2" xfId="39374" xr:uid="{00000000-0005-0000-0000-00008A210000}"/>
    <cellStyle name="20% - Énfasis5 2 2 2 4 4" xfId="32332" xr:uid="{00000000-0005-0000-0000-00008B210000}"/>
    <cellStyle name="20% - Énfasis5 2 2 2 4 5" xfId="19421" xr:uid="{00000000-0005-0000-0000-00008C210000}"/>
    <cellStyle name="20% - Énfasis5 2 2 2 5" xfId="4783" xr:uid="{00000000-0005-0000-0000-00008D210000}"/>
    <cellStyle name="20% - Énfasis5 2 2 2 5 2" xfId="29984" xr:uid="{00000000-0005-0000-0000-00008E210000}"/>
    <cellStyle name="20% - Énfasis5 2 2 2 5 3" xfId="17073" xr:uid="{00000000-0005-0000-0000-00008F210000}"/>
    <cellStyle name="20% - Énfasis5 2 2 2 6" xfId="20594" xr:uid="{00000000-0005-0000-0000-000090210000}"/>
    <cellStyle name="20% - Énfasis5 2 2 2 6 2" xfId="33505" xr:uid="{00000000-0005-0000-0000-000091210000}"/>
    <cellStyle name="20% - Énfasis5 2 2 2 7" xfId="24115" xr:uid="{00000000-0005-0000-0000-000092210000}"/>
    <cellStyle name="20% - Énfasis5 2 2 2 7 2" xfId="37026" xr:uid="{00000000-0005-0000-0000-000093210000}"/>
    <cellStyle name="20% - Énfasis5 2 2 2 8" xfId="27636" xr:uid="{00000000-0005-0000-0000-000094210000}"/>
    <cellStyle name="20% - Énfasis5 2 2 2 9" xfId="14724" xr:uid="{00000000-0005-0000-0000-000095210000}"/>
    <cellStyle name="20% - Énfasis5 2 2 20" xfId="4784" xr:uid="{00000000-0005-0000-0000-000096210000}"/>
    <cellStyle name="20% - Énfasis5 2 2 20 2" xfId="4785" xr:uid="{00000000-0005-0000-0000-000097210000}"/>
    <cellStyle name="20% - Énfasis5 2 2 20 2 2" xfId="4786" xr:uid="{00000000-0005-0000-0000-000098210000}"/>
    <cellStyle name="20% - Énfasis5 2 2 20 3" xfId="4787" xr:uid="{00000000-0005-0000-0000-000099210000}"/>
    <cellStyle name="20% - Énfasis5 2 2 21" xfId="4788" xr:uid="{00000000-0005-0000-0000-00009A210000}"/>
    <cellStyle name="20% - Énfasis5 2 2 21 2" xfId="4789" xr:uid="{00000000-0005-0000-0000-00009B210000}"/>
    <cellStyle name="20% - Énfasis5 2 2 21 2 2" xfId="4790" xr:uid="{00000000-0005-0000-0000-00009C210000}"/>
    <cellStyle name="20% - Énfasis5 2 2 21 3" xfId="4791" xr:uid="{00000000-0005-0000-0000-00009D210000}"/>
    <cellStyle name="20% - Énfasis5 2 2 22" xfId="4792" xr:uid="{00000000-0005-0000-0000-00009E210000}"/>
    <cellStyle name="20% - Énfasis5 2 2 22 2" xfId="4793" xr:uid="{00000000-0005-0000-0000-00009F210000}"/>
    <cellStyle name="20% - Énfasis5 2 2 22 2 2" xfId="4794" xr:uid="{00000000-0005-0000-0000-0000A0210000}"/>
    <cellStyle name="20% - Énfasis5 2 2 22 3" xfId="4795" xr:uid="{00000000-0005-0000-0000-0000A1210000}"/>
    <cellStyle name="20% - Énfasis5 2 2 23" xfId="4796" xr:uid="{00000000-0005-0000-0000-0000A2210000}"/>
    <cellStyle name="20% - Énfasis5 2 2 23 2" xfId="4797" xr:uid="{00000000-0005-0000-0000-0000A3210000}"/>
    <cellStyle name="20% - Énfasis5 2 2 23 2 2" xfId="4798" xr:uid="{00000000-0005-0000-0000-0000A4210000}"/>
    <cellStyle name="20% - Énfasis5 2 2 23 3" xfId="4799" xr:uid="{00000000-0005-0000-0000-0000A5210000}"/>
    <cellStyle name="20% - Énfasis5 2 2 24" xfId="4800" xr:uid="{00000000-0005-0000-0000-0000A6210000}"/>
    <cellStyle name="20% - Énfasis5 2 2 24 2" xfId="4801" xr:uid="{00000000-0005-0000-0000-0000A7210000}"/>
    <cellStyle name="20% - Énfasis5 2 2 24 2 2" xfId="4802" xr:uid="{00000000-0005-0000-0000-0000A8210000}"/>
    <cellStyle name="20% - Énfasis5 2 2 24 3" xfId="4803" xr:uid="{00000000-0005-0000-0000-0000A9210000}"/>
    <cellStyle name="20% - Énfasis5 2 2 25" xfId="14546" xr:uid="{00000000-0005-0000-0000-0000AA210000}"/>
    <cellStyle name="20% - Énfasis5 2 2 3" xfId="4804" xr:uid="{00000000-0005-0000-0000-0000AB210000}"/>
    <cellStyle name="20% - Énfasis5 2 2 3 2" xfId="4805" xr:uid="{00000000-0005-0000-0000-0000AC210000}"/>
    <cellStyle name="20% - Énfasis5 2 2 3 2 2" xfId="4806" xr:uid="{00000000-0005-0000-0000-0000AD210000}"/>
    <cellStyle name="20% - Énfasis5 2 2 3 2 2 2" xfId="18909" xr:uid="{00000000-0005-0000-0000-0000AE210000}"/>
    <cellStyle name="20% - Énfasis5 2 2 3 2 2 2 2" xfId="31820" xr:uid="{00000000-0005-0000-0000-0000AF210000}"/>
    <cellStyle name="20% - Énfasis5 2 2 3 2 2 3" xfId="22430" xr:uid="{00000000-0005-0000-0000-0000B0210000}"/>
    <cellStyle name="20% - Énfasis5 2 2 3 2 2 3 2" xfId="35341" xr:uid="{00000000-0005-0000-0000-0000B1210000}"/>
    <cellStyle name="20% - Énfasis5 2 2 3 2 2 4" xfId="25951" xr:uid="{00000000-0005-0000-0000-0000B2210000}"/>
    <cellStyle name="20% - Énfasis5 2 2 3 2 2 4 2" xfId="38862" xr:uid="{00000000-0005-0000-0000-0000B3210000}"/>
    <cellStyle name="20% - Énfasis5 2 2 3 2 2 5" xfId="29472" xr:uid="{00000000-0005-0000-0000-0000B4210000}"/>
    <cellStyle name="20% - Énfasis5 2 2 3 2 2 6" xfId="16561" xr:uid="{00000000-0005-0000-0000-0000B5210000}"/>
    <cellStyle name="20% - Énfasis5 2 2 3 2 3" xfId="20082" xr:uid="{00000000-0005-0000-0000-0000B6210000}"/>
    <cellStyle name="20% - Énfasis5 2 2 3 2 3 2" xfId="23603" xr:uid="{00000000-0005-0000-0000-0000B7210000}"/>
    <cellStyle name="20% - Énfasis5 2 2 3 2 3 2 2" xfId="36514" xr:uid="{00000000-0005-0000-0000-0000B8210000}"/>
    <cellStyle name="20% - Énfasis5 2 2 3 2 3 3" xfId="27124" xr:uid="{00000000-0005-0000-0000-0000B9210000}"/>
    <cellStyle name="20% - Énfasis5 2 2 3 2 3 3 2" xfId="40035" xr:uid="{00000000-0005-0000-0000-0000BA210000}"/>
    <cellStyle name="20% - Énfasis5 2 2 3 2 3 4" xfId="32993" xr:uid="{00000000-0005-0000-0000-0000BB210000}"/>
    <cellStyle name="20% - Énfasis5 2 2 3 2 4" xfId="17734" xr:uid="{00000000-0005-0000-0000-0000BC210000}"/>
    <cellStyle name="20% - Énfasis5 2 2 3 2 4 2" xfId="30645" xr:uid="{00000000-0005-0000-0000-0000BD210000}"/>
    <cellStyle name="20% - Énfasis5 2 2 3 2 5" xfId="21255" xr:uid="{00000000-0005-0000-0000-0000BE210000}"/>
    <cellStyle name="20% - Énfasis5 2 2 3 2 5 2" xfId="34166" xr:uid="{00000000-0005-0000-0000-0000BF210000}"/>
    <cellStyle name="20% - Énfasis5 2 2 3 2 6" xfId="24776" xr:uid="{00000000-0005-0000-0000-0000C0210000}"/>
    <cellStyle name="20% - Énfasis5 2 2 3 2 6 2" xfId="37687" xr:uid="{00000000-0005-0000-0000-0000C1210000}"/>
    <cellStyle name="20% - Énfasis5 2 2 3 2 7" xfId="28297" xr:uid="{00000000-0005-0000-0000-0000C2210000}"/>
    <cellStyle name="20% - Énfasis5 2 2 3 2 8" xfId="15386" xr:uid="{00000000-0005-0000-0000-0000C3210000}"/>
    <cellStyle name="20% - Énfasis5 2 2 3 3" xfId="4807" xr:uid="{00000000-0005-0000-0000-0000C4210000}"/>
    <cellStyle name="20% - Énfasis5 2 2 3 3 2" xfId="18410" xr:uid="{00000000-0005-0000-0000-0000C5210000}"/>
    <cellStyle name="20% - Énfasis5 2 2 3 3 2 2" xfId="31321" xr:uid="{00000000-0005-0000-0000-0000C6210000}"/>
    <cellStyle name="20% - Énfasis5 2 2 3 3 3" xfId="21931" xr:uid="{00000000-0005-0000-0000-0000C7210000}"/>
    <cellStyle name="20% - Énfasis5 2 2 3 3 3 2" xfId="34842" xr:uid="{00000000-0005-0000-0000-0000C8210000}"/>
    <cellStyle name="20% - Énfasis5 2 2 3 3 4" xfId="25452" xr:uid="{00000000-0005-0000-0000-0000C9210000}"/>
    <cellStyle name="20% - Énfasis5 2 2 3 3 4 2" xfId="38363" xr:uid="{00000000-0005-0000-0000-0000CA210000}"/>
    <cellStyle name="20% - Énfasis5 2 2 3 3 5" xfId="28973" xr:uid="{00000000-0005-0000-0000-0000CB210000}"/>
    <cellStyle name="20% - Énfasis5 2 2 3 3 6" xfId="16062" xr:uid="{00000000-0005-0000-0000-0000CC210000}"/>
    <cellStyle name="20% - Énfasis5 2 2 3 4" xfId="19583" xr:uid="{00000000-0005-0000-0000-0000CD210000}"/>
    <cellStyle name="20% - Énfasis5 2 2 3 4 2" xfId="23104" xr:uid="{00000000-0005-0000-0000-0000CE210000}"/>
    <cellStyle name="20% - Énfasis5 2 2 3 4 2 2" xfId="36015" xr:uid="{00000000-0005-0000-0000-0000CF210000}"/>
    <cellStyle name="20% - Énfasis5 2 2 3 4 3" xfId="26625" xr:uid="{00000000-0005-0000-0000-0000D0210000}"/>
    <cellStyle name="20% - Énfasis5 2 2 3 4 3 2" xfId="39536" xr:uid="{00000000-0005-0000-0000-0000D1210000}"/>
    <cellStyle name="20% - Énfasis5 2 2 3 4 4" xfId="32494" xr:uid="{00000000-0005-0000-0000-0000D2210000}"/>
    <cellStyle name="20% - Énfasis5 2 2 3 5" xfId="17235" xr:uid="{00000000-0005-0000-0000-0000D3210000}"/>
    <cellStyle name="20% - Énfasis5 2 2 3 5 2" xfId="30146" xr:uid="{00000000-0005-0000-0000-0000D4210000}"/>
    <cellStyle name="20% - Énfasis5 2 2 3 6" xfId="20756" xr:uid="{00000000-0005-0000-0000-0000D5210000}"/>
    <cellStyle name="20% - Énfasis5 2 2 3 6 2" xfId="33667" xr:uid="{00000000-0005-0000-0000-0000D6210000}"/>
    <cellStyle name="20% - Énfasis5 2 2 3 7" xfId="24277" xr:uid="{00000000-0005-0000-0000-0000D7210000}"/>
    <cellStyle name="20% - Énfasis5 2 2 3 7 2" xfId="37188" xr:uid="{00000000-0005-0000-0000-0000D8210000}"/>
    <cellStyle name="20% - Énfasis5 2 2 3 8" xfId="27798" xr:uid="{00000000-0005-0000-0000-0000D9210000}"/>
    <cellStyle name="20% - Énfasis5 2 2 3 9" xfId="14887" xr:uid="{00000000-0005-0000-0000-0000DA210000}"/>
    <cellStyle name="20% - Énfasis5 2 2 4" xfId="4808" xr:uid="{00000000-0005-0000-0000-0000DB210000}"/>
    <cellStyle name="20% - Énfasis5 2 2 4 2" xfId="4809" xr:uid="{00000000-0005-0000-0000-0000DC210000}"/>
    <cellStyle name="20% - Énfasis5 2 2 4 2 2" xfId="4810" xr:uid="{00000000-0005-0000-0000-0000DD210000}"/>
    <cellStyle name="20% - Énfasis5 2 2 4 2 2 2" xfId="31982" xr:uid="{00000000-0005-0000-0000-0000DE210000}"/>
    <cellStyle name="20% - Énfasis5 2 2 4 2 2 3" xfId="19071" xr:uid="{00000000-0005-0000-0000-0000DF210000}"/>
    <cellStyle name="20% - Énfasis5 2 2 4 2 3" xfId="22592" xr:uid="{00000000-0005-0000-0000-0000E0210000}"/>
    <cellStyle name="20% - Énfasis5 2 2 4 2 3 2" xfId="35503" xr:uid="{00000000-0005-0000-0000-0000E1210000}"/>
    <cellStyle name="20% - Énfasis5 2 2 4 2 4" xfId="26113" xr:uid="{00000000-0005-0000-0000-0000E2210000}"/>
    <cellStyle name="20% - Énfasis5 2 2 4 2 4 2" xfId="39024" xr:uid="{00000000-0005-0000-0000-0000E3210000}"/>
    <cellStyle name="20% - Énfasis5 2 2 4 2 5" xfId="29634" xr:uid="{00000000-0005-0000-0000-0000E4210000}"/>
    <cellStyle name="20% - Énfasis5 2 2 4 2 6" xfId="16723" xr:uid="{00000000-0005-0000-0000-0000E5210000}"/>
    <cellStyle name="20% - Énfasis5 2 2 4 3" xfId="4811" xr:uid="{00000000-0005-0000-0000-0000E6210000}"/>
    <cellStyle name="20% - Énfasis5 2 2 4 3 2" xfId="23765" xr:uid="{00000000-0005-0000-0000-0000E7210000}"/>
    <cellStyle name="20% - Énfasis5 2 2 4 3 2 2" xfId="36676" xr:uid="{00000000-0005-0000-0000-0000E8210000}"/>
    <cellStyle name="20% - Énfasis5 2 2 4 3 3" xfId="27286" xr:uid="{00000000-0005-0000-0000-0000E9210000}"/>
    <cellStyle name="20% - Énfasis5 2 2 4 3 3 2" xfId="40197" xr:uid="{00000000-0005-0000-0000-0000EA210000}"/>
    <cellStyle name="20% - Énfasis5 2 2 4 3 4" xfId="33155" xr:uid="{00000000-0005-0000-0000-0000EB210000}"/>
    <cellStyle name="20% - Énfasis5 2 2 4 3 5" xfId="20244" xr:uid="{00000000-0005-0000-0000-0000EC210000}"/>
    <cellStyle name="20% - Énfasis5 2 2 4 4" xfId="17896" xr:uid="{00000000-0005-0000-0000-0000ED210000}"/>
    <cellStyle name="20% - Énfasis5 2 2 4 4 2" xfId="30807" xr:uid="{00000000-0005-0000-0000-0000EE210000}"/>
    <cellStyle name="20% - Énfasis5 2 2 4 5" xfId="21417" xr:uid="{00000000-0005-0000-0000-0000EF210000}"/>
    <cellStyle name="20% - Énfasis5 2 2 4 5 2" xfId="34328" xr:uid="{00000000-0005-0000-0000-0000F0210000}"/>
    <cellStyle name="20% - Énfasis5 2 2 4 6" xfId="24938" xr:uid="{00000000-0005-0000-0000-0000F1210000}"/>
    <cellStyle name="20% - Énfasis5 2 2 4 6 2" xfId="37849" xr:uid="{00000000-0005-0000-0000-0000F2210000}"/>
    <cellStyle name="20% - Énfasis5 2 2 4 7" xfId="28459" xr:uid="{00000000-0005-0000-0000-0000F3210000}"/>
    <cellStyle name="20% - Énfasis5 2 2 4 8" xfId="15548" xr:uid="{00000000-0005-0000-0000-0000F4210000}"/>
    <cellStyle name="20% - Énfasis5 2 2 5" xfId="4812" xr:uid="{00000000-0005-0000-0000-0000F5210000}"/>
    <cellStyle name="20% - Énfasis5 2 2 5 2" xfId="4813" xr:uid="{00000000-0005-0000-0000-0000F6210000}"/>
    <cellStyle name="20% - Énfasis5 2 2 5 2 2" xfId="4814" xr:uid="{00000000-0005-0000-0000-0000F7210000}"/>
    <cellStyle name="20% - Énfasis5 2 2 5 2 2 2" xfId="31483" xr:uid="{00000000-0005-0000-0000-0000F8210000}"/>
    <cellStyle name="20% - Énfasis5 2 2 5 2 2 3" xfId="18572" xr:uid="{00000000-0005-0000-0000-0000F9210000}"/>
    <cellStyle name="20% - Énfasis5 2 2 5 2 3" xfId="22093" xr:uid="{00000000-0005-0000-0000-0000FA210000}"/>
    <cellStyle name="20% - Énfasis5 2 2 5 2 3 2" xfId="35004" xr:uid="{00000000-0005-0000-0000-0000FB210000}"/>
    <cellStyle name="20% - Énfasis5 2 2 5 2 4" xfId="25614" xr:uid="{00000000-0005-0000-0000-0000FC210000}"/>
    <cellStyle name="20% - Énfasis5 2 2 5 2 4 2" xfId="38525" xr:uid="{00000000-0005-0000-0000-0000FD210000}"/>
    <cellStyle name="20% - Énfasis5 2 2 5 2 5" xfId="29135" xr:uid="{00000000-0005-0000-0000-0000FE210000}"/>
    <cellStyle name="20% - Énfasis5 2 2 5 2 6" xfId="16224" xr:uid="{00000000-0005-0000-0000-0000FF210000}"/>
    <cellStyle name="20% - Énfasis5 2 2 5 3" xfId="4815" xr:uid="{00000000-0005-0000-0000-000000220000}"/>
    <cellStyle name="20% - Énfasis5 2 2 5 3 2" xfId="23266" xr:uid="{00000000-0005-0000-0000-000001220000}"/>
    <cellStyle name="20% - Énfasis5 2 2 5 3 2 2" xfId="36177" xr:uid="{00000000-0005-0000-0000-000002220000}"/>
    <cellStyle name="20% - Énfasis5 2 2 5 3 3" xfId="26787" xr:uid="{00000000-0005-0000-0000-000003220000}"/>
    <cellStyle name="20% - Énfasis5 2 2 5 3 3 2" xfId="39698" xr:uid="{00000000-0005-0000-0000-000004220000}"/>
    <cellStyle name="20% - Énfasis5 2 2 5 3 4" xfId="32656" xr:uid="{00000000-0005-0000-0000-000005220000}"/>
    <cellStyle name="20% - Énfasis5 2 2 5 3 5" xfId="19745" xr:uid="{00000000-0005-0000-0000-000006220000}"/>
    <cellStyle name="20% - Énfasis5 2 2 5 4" xfId="17397" xr:uid="{00000000-0005-0000-0000-000007220000}"/>
    <cellStyle name="20% - Énfasis5 2 2 5 4 2" xfId="30308" xr:uid="{00000000-0005-0000-0000-000008220000}"/>
    <cellStyle name="20% - Énfasis5 2 2 5 5" xfId="20918" xr:uid="{00000000-0005-0000-0000-000009220000}"/>
    <cellStyle name="20% - Énfasis5 2 2 5 5 2" xfId="33829" xr:uid="{00000000-0005-0000-0000-00000A220000}"/>
    <cellStyle name="20% - Énfasis5 2 2 5 6" xfId="24439" xr:uid="{00000000-0005-0000-0000-00000B220000}"/>
    <cellStyle name="20% - Énfasis5 2 2 5 6 2" xfId="37350" xr:uid="{00000000-0005-0000-0000-00000C220000}"/>
    <cellStyle name="20% - Énfasis5 2 2 5 7" xfId="27960" xr:uid="{00000000-0005-0000-0000-00000D220000}"/>
    <cellStyle name="20% - Énfasis5 2 2 5 8" xfId="15049" xr:uid="{00000000-0005-0000-0000-00000E220000}"/>
    <cellStyle name="20% - Énfasis5 2 2 6" xfId="4816" xr:uid="{00000000-0005-0000-0000-00000F220000}"/>
    <cellStyle name="20% - Énfasis5 2 2 6 2" xfId="4817" xr:uid="{00000000-0005-0000-0000-000010220000}"/>
    <cellStyle name="20% - Énfasis5 2 2 6 2 2" xfId="4818" xr:uid="{00000000-0005-0000-0000-000011220000}"/>
    <cellStyle name="20% - Énfasis5 2 2 6 2 2 2" xfId="30984" xr:uid="{00000000-0005-0000-0000-000012220000}"/>
    <cellStyle name="20% - Énfasis5 2 2 6 2 3" xfId="18073" xr:uid="{00000000-0005-0000-0000-000013220000}"/>
    <cellStyle name="20% - Énfasis5 2 2 6 3" xfId="4819" xr:uid="{00000000-0005-0000-0000-000014220000}"/>
    <cellStyle name="20% - Énfasis5 2 2 6 3 2" xfId="34505" xr:uid="{00000000-0005-0000-0000-000015220000}"/>
    <cellStyle name="20% - Énfasis5 2 2 6 3 3" xfId="21594" xr:uid="{00000000-0005-0000-0000-000016220000}"/>
    <cellStyle name="20% - Énfasis5 2 2 6 4" xfId="25115" xr:uid="{00000000-0005-0000-0000-000017220000}"/>
    <cellStyle name="20% - Énfasis5 2 2 6 4 2" xfId="38026" xr:uid="{00000000-0005-0000-0000-000018220000}"/>
    <cellStyle name="20% - Énfasis5 2 2 6 5" xfId="28636" xr:uid="{00000000-0005-0000-0000-000019220000}"/>
    <cellStyle name="20% - Énfasis5 2 2 6 6" xfId="15725" xr:uid="{00000000-0005-0000-0000-00001A220000}"/>
    <cellStyle name="20% - Énfasis5 2 2 7" xfId="4820" xr:uid="{00000000-0005-0000-0000-00001B220000}"/>
    <cellStyle name="20% - Énfasis5 2 2 7 2" xfId="4821" xr:uid="{00000000-0005-0000-0000-00001C220000}"/>
    <cellStyle name="20% - Énfasis5 2 2 7 2 2" xfId="4822" xr:uid="{00000000-0005-0000-0000-00001D220000}"/>
    <cellStyle name="20% - Énfasis5 2 2 7 2 2 2" xfId="35678" xr:uid="{00000000-0005-0000-0000-00001E220000}"/>
    <cellStyle name="20% - Énfasis5 2 2 7 2 3" xfId="22767" xr:uid="{00000000-0005-0000-0000-00001F220000}"/>
    <cellStyle name="20% - Énfasis5 2 2 7 3" xfId="4823" xr:uid="{00000000-0005-0000-0000-000020220000}"/>
    <cellStyle name="20% - Énfasis5 2 2 7 3 2" xfId="39199" xr:uid="{00000000-0005-0000-0000-000021220000}"/>
    <cellStyle name="20% - Énfasis5 2 2 7 3 3" xfId="26288" xr:uid="{00000000-0005-0000-0000-000022220000}"/>
    <cellStyle name="20% - Énfasis5 2 2 7 4" xfId="32157" xr:uid="{00000000-0005-0000-0000-000023220000}"/>
    <cellStyle name="20% - Énfasis5 2 2 7 5" xfId="19246" xr:uid="{00000000-0005-0000-0000-000024220000}"/>
    <cellStyle name="20% - Énfasis5 2 2 8" xfId="4824" xr:uid="{00000000-0005-0000-0000-000025220000}"/>
    <cellStyle name="20% - Énfasis5 2 2 8 2" xfId="4825" xr:uid="{00000000-0005-0000-0000-000026220000}"/>
    <cellStyle name="20% - Énfasis5 2 2 8 2 2" xfId="4826" xr:uid="{00000000-0005-0000-0000-000027220000}"/>
    <cellStyle name="20% - Énfasis5 2 2 8 2 3" xfId="29809" xr:uid="{00000000-0005-0000-0000-000028220000}"/>
    <cellStyle name="20% - Énfasis5 2 2 8 3" xfId="4827" xr:uid="{00000000-0005-0000-0000-000029220000}"/>
    <cellStyle name="20% - Énfasis5 2 2 8 4" xfId="16898" xr:uid="{00000000-0005-0000-0000-00002A220000}"/>
    <cellStyle name="20% - Énfasis5 2 2 9" xfId="4828" xr:uid="{00000000-0005-0000-0000-00002B220000}"/>
    <cellStyle name="20% - Énfasis5 2 2 9 2" xfId="4829" xr:uid="{00000000-0005-0000-0000-00002C220000}"/>
    <cellStyle name="20% - Énfasis5 2 2 9 2 2" xfId="4830" xr:uid="{00000000-0005-0000-0000-00002D220000}"/>
    <cellStyle name="20% - Énfasis5 2 2 9 2 3" xfId="33330" xr:uid="{00000000-0005-0000-0000-00002E220000}"/>
    <cellStyle name="20% - Énfasis5 2 2 9 3" xfId="4831" xr:uid="{00000000-0005-0000-0000-00002F220000}"/>
    <cellStyle name="20% - Énfasis5 2 2 9 4" xfId="20419" xr:uid="{00000000-0005-0000-0000-000030220000}"/>
    <cellStyle name="20% - Énfasis5 2 20" xfId="4832" xr:uid="{00000000-0005-0000-0000-000031220000}"/>
    <cellStyle name="20% - Énfasis5 2 21" xfId="4833" xr:uid="{00000000-0005-0000-0000-000032220000}"/>
    <cellStyle name="20% - Énfasis5 2 22" xfId="4834" xr:uid="{00000000-0005-0000-0000-000033220000}"/>
    <cellStyle name="20% - Énfasis5 2 23" xfId="4835" xr:uid="{00000000-0005-0000-0000-000034220000}"/>
    <cellStyle name="20% - Énfasis5 2 24" xfId="4836" xr:uid="{00000000-0005-0000-0000-000035220000}"/>
    <cellStyle name="20% - Énfasis5 2 25" xfId="4837" xr:uid="{00000000-0005-0000-0000-000036220000}"/>
    <cellStyle name="20% - Énfasis5 2 25 2" xfId="4838" xr:uid="{00000000-0005-0000-0000-000037220000}"/>
    <cellStyle name="20% - Énfasis5 2 26" xfId="4839" xr:uid="{00000000-0005-0000-0000-000038220000}"/>
    <cellStyle name="20% - Énfasis5 2 27" xfId="14440" xr:uid="{00000000-0005-0000-0000-000039220000}"/>
    <cellStyle name="20% - Énfasis5 2 28" xfId="14486" xr:uid="{00000000-0005-0000-0000-00003A220000}"/>
    <cellStyle name="20% - Énfasis5 2 3" xfId="344" xr:uid="{00000000-0005-0000-0000-00003B220000}"/>
    <cellStyle name="20% - Énfasis5 2 3 10" xfId="23999" xr:uid="{00000000-0005-0000-0000-00003C220000}"/>
    <cellStyle name="20% - Énfasis5 2 3 10 2" xfId="36910" xr:uid="{00000000-0005-0000-0000-00003D220000}"/>
    <cellStyle name="20% - Énfasis5 2 3 11" xfId="27520" xr:uid="{00000000-0005-0000-0000-00003E220000}"/>
    <cellStyle name="20% - Énfasis5 2 3 12" xfId="14605" xr:uid="{00000000-0005-0000-0000-00003F220000}"/>
    <cellStyle name="20% - Énfasis5 2 3 2" xfId="345" xr:uid="{00000000-0005-0000-0000-000040220000}"/>
    <cellStyle name="20% - Énfasis5 2 3 2 2" xfId="4840" xr:uid="{00000000-0005-0000-0000-000041220000}"/>
    <cellStyle name="20% - Énfasis5 2 3 2 2 2" xfId="16458" xr:uid="{00000000-0005-0000-0000-000042220000}"/>
    <cellStyle name="20% - Énfasis5 2 3 2 2 2 2" xfId="18806" xr:uid="{00000000-0005-0000-0000-000043220000}"/>
    <cellStyle name="20% - Énfasis5 2 3 2 2 2 2 2" xfId="31717" xr:uid="{00000000-0005-0000-0000-000044220000}"/>
    <cellStyle name="20% - Énfasis5 2 3 2 2 2 3" xfId="22327" xr:uid="{00000000-0005-0000-0000-000045220000}"/>
    <cellStyle name="20% - Énfasis5 2 3 2 2 2 3 2" xfId="35238" xr:uid="{00000000-0005-0000-0000-000046220000}"/>
    <cellStyle name="20% - Énfasis5 2 3 2 2 2 4" xfId="25848" xr:uid="{00000000-0005-0000-0000-000047220000}"/>
    <cellStyle name="20% - Énfasis5 2 3 2 2 2 4 2" xfId="38759" xr:uid="{00000000-0005-0000-0000-000048220000}"/>
    <cellStyle name="20% - Énfasis5 2 3 2 2 2 5" xfId="29369" xr:uid="{00000000-0005-0000-0000-000049220000}"/>
    <cellStyle name="20% - Énfasis5 2 3 2 2 3" xfId="19979" xr:uid="{00000000-0005-0000-0000-00004A220000}"/>
    <cellStyle name="20% - Énfasis5 2 3 2 2 3 2" xfId="23500" xr:uid="{00000000-0005-0000-0000-00004B220000}"/>
    <cellStyle name="20% - Énfasis5 2 3 2 2 3 2 2" xfId="36411" xr:uid="{00000000-0005-0000-0000-00004C220000}"/>
    <cellStyle name="20% - Énfasis5 2 3 2 2 3 3" xfId="27021" xr:uid="{00000000-0005-0000-0000-00004D220000}"/>
    <cellStyle name="20% - Énfasis5 2 3 2 2 3 3 2" xfId="39932" xr:uid="{00000000-0005-0000-0000-00004E220000}"/>
    <cellStyle name="20% - Énfasis5 2 3 2 2 3 4" xfId="32890" xr:uid="{00000000-0005-0000-0000-00004F220000}"/>
    <cellStyle name="20% - Énfasis5 2 3 2 2 4" xfId="17631" xr:uid="{00000000-0005-0000-0000-000050220000}"/>
    <cellStyle name="20% - Énfasis5 2 3 2 2 4 2" xfId="30542" xr:uid="{00000000-0005-0000-0000-000051220000}"/>
    <cellStyle name="20% - Énfasis5 2 3 2 2 5" xfId="21152" xr:uid="{00000000-0005-0000-0000-000052220000}"/>
    <cellStyle name="20% - Énfasis5 2 3 2 2 5 2" xfId="34063" xr:uid="{00000000-0005-0000-0000-000053220000}"/>
    <cellStyle name="20% - Énfasis5 2 3 2 2 6" xfId="24673" xr:uid="{00000000-0005-0000-0000-000054220000}"/>
    <cellStyle name="20% - Énfasis5 2 3 2 2 6 2" xfId="37584" xr:uid="{00000000-0005-0000-0000-000055220000}"/>
    <cellStyle name="20% - Énfasis5 2 3 2 2 7" xfId="28194" xr:uid="{00000000-0005-0000-0000-000056220000}"/>
    <cellStyle name="20% - Énfasis5 2 3 2 2 8" xfId="15283" xr:uid="{00000000-0005-0000-0000-000057220000}"/>
    <cellStyle name="20% - Énfasis5 2 3 2 3" xfId="4841" xr:uid="{00000000-0005-0000-0000-000058220000}"/>
    <cellStyle name="20% - Énfasis5 2 3 2 3 2" xfId="18307" xr:uid="{00000000-0005-0000-0000-000059220000}"/>
    <cellStyle name="20% - Énfasis5 2 3 2 3 2 2" xfId="31218" xr:uid="{00000000-0005-0000-0000-00005A220000}"/>
    <cellStyle name="20% - Énfasis5 2 3 2 3 3" xfId="21828" xr:uid="{00000000-0005-0000-0000-00005B220000}"/>
    <cellStyle name="20% - Énfasis5 2 3 2 3 3 2" xfId="34739" xr:uid="{00000000-0005-0000-0000-00005C220000}"/>
    <cellStyle name="20% - Énfasis5 2 3 2 3 4" xfId="25349" xr:uid="{00000000-0005-0000-0000-00005D220000}"/>
    <cellStyle name="20% - Énfasis5 2 3 2 3 4 2" xfId="38260" xr:uid="{00000000-0005-0000-0000-00005E220000}"/>
    <cellStyle name="20% - Énfasis5 2 3 2 3 5" xfId="28870" xr:uid="{00000000-0005-0000-0000-00005F220000}"/>
    <cellStyle name="20% - Énfasis5 2 3 2 3 6" xfId="15959" xr:uid="{00000000-0005-0000-0000-000060220000}"/>
    <cellStyle name="20% - Énfasis5 2 3 2 4" xfId="4842" xr:uid="{00000000-0005-0000-0000-000061220000}"/>
    <cellStyle name="20% - Énfasis5 2 3 2 4 2" xfId="4843" xr:uid="{00000000-0005-0000-0000-000062220000}"/>
    <cellStyle name="20% - Énfasis5 2 3 2 4 2 2" xfId="35912" xr:uid="{00000000-0005-0000-0000-000063220000}"/>
    <cellStyle name="20% - Énfasis5 2 3 2 4 2 3" xfId="23001" xr:uid="{00000000-0005-0000-0000-000064220000}"/>
    <cellStyle name="20% - Énfasis5 2 3 2 4 3" xfId="26522" xr:uid="{00000000-0005-0000-0000-000065220000}"/>
    <cellStyle name="20% - Énfasis5 2 3 2 4 3 2" xfId="39433" xr:uid="{00000000-0005-0000-0000-000066220000}"/>
    <cellStyle name="20% - Énfasis5 2 3 2 4 4" xfId="32391" xr:uid="{00000000-0005-0000-0000-000067220000}"/>
    <cellStyle name="20% - Énfasis5 2 3 2 4 5" xfId="19480" xr:uid="{00000000-0005-0000-0000-000068220000}"/>
    <cellStyle name="20% - Énfasis5 2 3 2 5" xfId="4844" xr:uid="{00000000-0005-0000-0000-000069220000}"/>
    <cellStyle name="20% - Énfasis5 2 3 2 5 2" xfId="30043" xr:uid="{00000000-0005-0000-0000-00006A220000}"/>
    <cellStyle name="20% - Énfasis5 2 3 2 5 3" xfId="17132" xr:uid="{00000000-0005-0000-0000-00006B220000}"/>
    <cellStyle name="20% - Énfasis5 2 3 2 6" xfId="20653" xr:uid="{00000000-0005-0000-0000-00006C220000}"/>
    <cellStyle name="20% - Énfasis5 2 3 2 6 2" xfId="33564" xr:uid="{00000000-0005-0000-0000-00006D220000}"/>
    <cellStyle name="20% - Énfasis5 2 3 2 7" xfId="24174" xr:uid="{00000000-0005-0000-0000-00006E220000}"/>
    <cellStyle name="20% - Énfasis5 2 3 2 7 2" xfId="37085" xr:uid="{00000000-0005-0000-0000-00006F220000}"/>
    <cellStyle name="20% - Énfasis5 2 3 2 8" xfId="27695" xr:uid="{00000000-0005-0000-0000-000070220000}"/>
    <cellStyle name="20% - Énfasis5 2 3 2 9" xfId="14783" xr:uid="{00000000-0005-0000-0000-000071220000}"/>
    <cellStyle name="20% - Énfasis5 2 3 3" xfId="4845" xr:uid="{00000000-0005-0000-0000-000072220000}"/>
    <cellStyle name="20% - Énfasis5 2 3 3 2" xfId="4846" xr:uid="{00000000-0005-0000-0000-000073220000}"/>
    <cellStyle name="20% - Énfasis5 2 3 3 2 2" xfId="4847" xr:uid="{00000000-0005-0000-0000-000074220000}"/>
    <cellStyle name="20% - Énfasis5 2 3 3 2 2 2" xfId="18968" xr:uid="{00000000-0005-0000-0000-000075220000}"/>
    <cellStyle name="20% - Énfasis5 2 3 3 2 2 2 2" xfId="31879" xr:uid="{00000000-0005-0000-0000-000076220000}"/>
    <cellStyle name="20% - Énfasis5 2 3 3 2 2 3" xfId="22489" xr:uid="{00000000-0005-0000-0000-000077220000}"/>
    <cellStyle name="20% - Énfasis5 2 3 3 2 2 3 2" xfId="35400" xr:uid="{00000000-0005-0000-0000-000078220000}"/>
    <cellStyle name="20% - Énfasis5 2 3 3 2 2 4" xfId="26010" xr:uid="{00000000-0005-0000-0000-000079220000}"/>
    <cellStyle name="20% - Énfasis5 2 3 3 2 2 4 2" xfId="38921" xr:uid="{00000000-0005-0000-0000-00007A220000}"/>
    <cellStyle name="20% - Énfasis5 2 3 3 2 2 5" xfId="29531" xr:uid="{00000000-0005-0000-0000-00007B220000}"/>
    <cellStyle name="20% - Énfasis5 2 3 3 2 2 6" xfId="16620" xr:uid="{00000000-0005-0000-0000-00007C220000}"/>
    <cellStyle name="20% - Énfasis5 2 3 3 2 3" xfId="20141" xr:uid="{00000000-0005-0000-0000-00007D220000}"/>
    <cellStyle name="20% - Énfasis5 2 3 3 2 3 2" xfId="23662" xr:uid="{00000000-0005-0000-0000-00007E220000}"/>
    <cellStyle name="20% - Énfasis5 2 3 3 2 3 2 2" xfId="36573" xr:uid="{00000000-0005-0000-0000-00007F220000}"/>
    <cellStyle name="20% - Énfasis5 2 3 3 2 3 3" xfId="27183" xr:uid="{00000000-0005-0000-0000-000080220000}"/>
    <cellStyle name="20% - Énfasis5 2 3 3 2 3 3 2" xfId="40094" xr:uid="{00000000-0005-0000-0000-000081220000}"/>
    <cellStyle name="20% - Énfasis5 2 3 3 2 3 4" xfId="33052" xr:uid="{00000000-0005-0000-0000-000082220000}"/>
    <cellStyle name="20% - Énfasis5 2 3 3 2 4" xfId="17793" xr:uid="{00000000-0005-0000-0000-000083220000}"/>
    <cellStyle name="20% - Énfasis5 2 3 3 2 4 2" xfId="30704" xr:uid="{00000000-0005-0000-0000-000084220000}"/>
    <cellStyle name="20% - Énfasis5 2 3 3 2 5" xfId="21314" xr:uid="{00000000-0005-0000-0000-000085220000}"/>
    <cellStyle name="20% - Énfasis5 2 3 3 2 5 2" xfId="34225" xr:uid="{00000000-0005-0000-0000-000086220000}"/>
    <cellStyle name="20% - Énfasis5 2 3 3 2 6" xfId="24835" xr:uid="{00000000-0005-0000-0000-000087220000}"/>
    <cellStyle name="20% - Énfasis5 2 3 3 2 6 2" xfId="37746" xr:uid="{00000000-0005-0000-0000-000088220000}"/>
    <cellStyle name="20% - Énfasis5 2 3 3 2 7" xfId="28356" xr:uid="{00000000-0005-0000-0000-000089220000}"/>
    <cellStyle name="20% - Énfasis5 2 3 3 2 8" xfId="15445" xr:uid="{00000000-0005-0000-0000-00008A220000}"/>
    <cellStyle name="20% - Énfasis5 2 3 3 3" xfId="4848" xr:uid="{00000000-0005-0000-0000-00008B220000}"/>
    <cellStyle name="20% - Énfasis5 2 3 3 3 2" xfId="18469" xr:uid="{00000000-0005-0000-0000-00008C220000}"/>
    <cellStyle name="20% - Énfasis5 2 3 3 3 2 2" xfId="31380" xr:uid="{00000000-0005-0000-0000-00008D220000}"/>
    <cellStyle name="20% - Énfasis5 2 3 3 3 3" xfId="21990" xr:uid="{00000000-0005-0000-0000-00008E220000}"/>
    <cellStyle name="20% - Énfasis5 2 3 3 3 3 2" xfId="34901" xr:uid="{00000000-0005-0000-0000-00008F220000}"/>
    <cellStyle name="20% - Énfasis5 2 3 3 3 4" xfId="25511" xr:uid="{00000000-0005-0000-0000-000090220000}"/>
    <cellStyle name="20% - Énfasis5 2 3 3 3 4 2" xfId="38422" xr:uid="{00000000-0005-0000-0000-000091220000}"/>
    <cellStyle name="20% - Énfasis5 2 3 3 3 5" xfId="29032" xr:uid="{00000000-0005-0000-0000-000092220000}"/>
    <cellStyle name="20% - Énfasis5 2 3 3 3 6" xfId="16121" xr:uid="{00000000-0005-0000-0000-000093220000}"/>
    <cellStyle name="20% - Énfasis5 2 3 3 4" xfId="19642" xr:uid="{00000000-0005-0000-0000-000094220000}"/>
    <cellStyle name="20% - Énfasis5 2 3 3 4 2" xfId="23163" xr:uid="{00000000-0005-0000-0000-000095220000}"/>
    <cellStyle name="20% - Énfasis5 2 3 3 4 2 2" xfId="36074" xr:uid="{00000000-0005-0000-0000-000096220000}"/>
    <cellStyle name="20% - Énfasis5 2 3 3 4 3" xfId="26684" xr:uid="{00000000-0005-0000-0000-000097220000}"/>
    <cellStyle name="20% - Énfasis5 2 3 3 4 3 2" xfId="39595" xr:uid="{00000000-0005-0000-0000-000098220000}"/>
    <cellStyle name="20% - Énfasis5 2 3 3 4 4" xfId="32553" xr:uid="{00000000-0005-0000-0000-000099220000}"/>
    <cellStyle name="20% - Énfasis5 2 3 3 5" xfId="17294" xr:uid="{00000000-0005-0000-0000-00009A220000}"/>
    <cellStyle name="20% - Énfasis5 2 3 3 5 2" xfId="30205" xr:uid="{00000000-0005-0000-0000-00009B220000}"/>
    <cellStyle name="20% - Énfasis5 2 3 3 6" xfId="20815" xr:uid="{00000000-0005-0000-0000-00009C220000}"/>
    <cellStyle name="20% - Énfasis5 2 3 3 6 2" xfId="33726" xr:uid="{00000000-0005-0000-0000-00009D220000}"/>
    <cellStyle name="20% - Énfasis5 2 3 3 7" xfId="24336" xr:uid="{00000000-0005-0000-0000-00009E220000}"/>
    <cellStyle name="20% - Énfasis5 2 3 3 7 2" xfId="37247" xr:uid="{00000000-0005-0000-0000-00009F220000}"/>
    <cellStyle name="20% - Énfasis5 2 3 3 8" xfId="27857" xr:uid="{00000000-0005-0000-0000-0000A0220000}"/>
    <cellStyle name="20% - Énfasis5 2 3 3 9" xfId="14946" xr:uid="{00000000-0005-0000-0000-0000A1220000}"/>
    <cellStyle name="20% - Énfasis5 2 3 4" xfId="15607" xr:uid="{00000000-0005-0000-0000-0000A2220000}"/>
    <cellStyle name="20% - Énfasis5 2 3 4 2" xfId="16782" xr:uid="{00000000-0005-0000-0000-0000A3220000}"/>
    <cellStyle name="20% - Énfasis5 2 3 4 2 2" xfId="19130" xr:uid="{00000000-0005-0000-0000-0000A4220000}"/>
    <cellStyle name="20% - Énfasis5 2 3 4 2 2 2" xfId="32041" xr:uid="{00000000-0005-0000-0000-0000A5220000}"/>
    <cellStyle name="20% - Énfasis5 2 3 4 2 3" xfId="22651" xr:uid="{00000000-0005-0000-0000-0000A6220000}"/>
    <cellStyle name="20% - Énfasis5 2 3 4 2 3 2" xfId="35562" xr:uid="{00000000-0005-0000-0000-0000A7220000}"/>
    <cellStyle name="20% - Énfasis5 2 3 4 2 4" xfId="26172" xr:uid="{00000000-0005-0000-0000-0000A8220000}"/>
    <cellStyle name="20% - Énfasis5 2 3 4 2 4 2" xfId="39083" xr:uid="{00000000-0005-0000-0000-0000A9220000}"/>
    <cellStyle name="20% - Énfasis5 2 3 4 2 5" xfId="29693" xr:uid="{00000000-0005-0000-0000-0000AA220000}"/>
    <cellStyle name="20% - Énfasis5 2 3 4 3" xfId="20303" xr:uid="{00000000-0005-0000-0000-0000AB220000}"/>
    <cellStyle name="20% - Énfasis5 2 3 4 3 2" xfId="23824" xr:uid="{00000000-0005-0000-0000-0000AC220000}"/>
    <cellStyle name="20% - Énfasis5 2 3 4 3 2 2" xfId="36735" xr:uid="{00000000-0005-0000-0000-0000AD220000}"/>
    <cellStyle name="20% - Énfasis5 2 3 4 3 3" xfId="27345" xr:uid="{00000000-0005-0000-0000-0000AE220000}"/>
    <cellStyle name="20% - Énfasis5 2 3 4 3 3 2" xfId="40256" xr:uid="{00000000-0005-0000-0000-0000AF220000}"/>
    <cellStyle name="20% - Énfasis5 2 3 4 3 4" xfId="33214" xr:uid="{00000000-0005-0000-0000-0000B0220000}"/>
    <cellStyle name="20% - Énfasis5 2 3 4 4" xfId="17955" xr:uid="{00000000-0005-0000-0000-0000B1220000}"/>
    <cellStyle name="20% - Énfasis5 2 3 4 4 2" xfId="30866" xr:uid="{00000000-0005-0000-0000-0000B2220000}"/>
    <cellStyle name="20% - Énfasis5 2 3 4 5" xfId="21476" xr:uid="{00000000-0005-0000-0000-0000B3220000}"/>
    <cellStyle name="20% - Énfasis5 2 3 4 5 2" xfId="34387" xr:uid="{00000000-0005-0000-0000-0000B4220000}"/>
    <cellStyle name="20% - Énfasis5 2 3 4 6" xfId="24997" xr:uid="{00000000-0005-0000-0000-0000B5220000}"/>
    <cellStyle name="20% - Énfasis5 2 3 4 6 2" xfId="37908" xr:uid="{00000000-0005-0000-0000-0000B6220000}"/>
    <cellStyle name="20% - Énfasis5 2 3 4 7" xfId="28518" xr:uid="{00000000-0005-0000-0000-0000B7220000}"/>
    <cellStyle name="20% - Énfasis5 2 3 5" xfId="15108" xr:uid="{00000000-0005-0000-0000-0000B8220000}"/>
    <cellStyle name="20% - Énfasis5 2 3 5 2" xfId="16283" xr:uid="{00000000-0005-0000-0000-0000B9220000}"/>
    <cellStyle name="20% - Énfasis5 2 3 5 2 2" xfId="18631" xr:uid="{00000000-0005-0000-0000-0000BA220000}"/>
    <cellStyle name="20% - Énfasis5 2 3 5 2 2 2" xfId="31542" xr:uid="{00000000-0005-0000-0000-0000BB220000}"/>
    <cellStyle name="20% - Énfasis5 2 3 5 2 3" xfId="22152" xr:uid="{00000000-0005-0000-0000-0000BC220000}"/>
    <cellStyle name="20% - Énfasis5 2 3 5 2 3 2" xfId="35063" xr:uid="{00000000-0005-0000-0000-0000BD220000}"/>
    <cellStyle name="20% - Énfasis5 2 3 5 2 4" xfId="25673" xr:uid="{00000000-0005-0000-0000-0000BE220000}"/>
    <cellStyle name="20% - Énfasis5 2 3 5 2 4 2" xfId="38584" xr:uid="{00000000-0005-0000-0000-0000BF220000}"/>
    <cellStyle name="20% - Énfasis5 2 3 5 2 5" xfId="29194" xr:uid="{00000000-0005-0000-0000-0000C0220000}"/>
    <cellStyle name="20% - Énfasis5 2 3 5 3" xfId="19804" xr:uid="{00000000-0005-0000-0000-0000C1220000}"/>
    <cellStyle name="20% - Énfasis5 2 3 5 3 2" xfId="23325" xr:uid="{00000000-0005-0000-0000-0000C2220000}"/>
    <cellStyle name="20% - Énfasis5 2 3 5 3 2 2" xfId="36236" xr:uid="{00000000-0005-0000-0000-0000C3220000}"/>
    <cellStyle name="20% - Énfasis5 2 3 5 3 3" xfId="26846" xr:uid="{00000000-0005-0000-0000-0000C4220000}"/>
    <cellStyle name="20% - Énfasis5 2 3 5 3 3 2" xfId="39757" xr:uid="{00000000-0005-0000-0000-0000C5220000}"/>
    <cellStyle name="20% - Énfasis5 2 3 5 3 4" xfId="32715" xr:uid="{00000000-0005-0000-0000-0000C6220000}"/>
    <cellStyle name="20% - Énfasis5 2 3 5 4" xfId="17456" xr:uid="{00000000-0005-0000-0000-0000C7220000}"/>
    <cellStyle name="20% - Énfasis5 2 3 5 4 2" xfId="30367" xr:uid="{00000000-0005-0000-0000-0000C8220000}"/>
    <cellStyle name="20% - Énfasis5 2 3 5 5" xfId="20977" xr:uid="{00000000-0005-0000-0000-0000C9220000}"/>
    <cellStyle name="20% - Énfasis5 2 3 5 5 2" xfId="33888" xr:uid="{00000000-0005-0000-0000-0000CA220000}"/>
    <cellStyle name="20% - Énfasis5 2 3 5 6" xfId="24498" xr:uid="{00000000-0005-0000-0000-0000CB220000}"/>
    <cellStyle name="20% - Énfasis5 2 3 5 6 2" xfId="37409" xr:uid="{00000000-0005-0000-0000-0000CC220000}"/>
    <cellStyle name="20% - Énfasis5 2 3 5 7" xfId="28019" xr:uid="{00000000-0005-0000-0000-0000CD220000}"/>
    <cellStyle name="20% - Énfasis5 2 3 6" xfId="15784" xr:uid="{00000000-0005-0000-0000-0000CE220000}"/>
    <cellStyle name="20% - Énfasis5 2 3 6 2" xfId="18132" xr:uid="{00000000-0005-0000-0000-0000CF220000}"/>
    <cellStyle name="20% - Énfasis5 2 3 6 2 2" xfId="31043" xr:uid="{00000000-0005-0000-0000-0000D0220000}"/>
    <cellStyle name="20% - Énfasis5 2 3 6 3" xfId="21653" xr:uid="{00000000-0005-0000-0000-0000D1220000}"/>
    <cellStyle name="20% - Énfasis5 2 3 6 3 2" xfId="34564" xr:uid="{00000000-0005-0000-0000-0000D2220000}"/>
    <cellStyle name="20% - Énfasis5 2 3 6 4" xfId="25174" xr:uid="{00000000-0005-0000-0000-0000D3220000}"/>
    <cellStyle name="20% - Énfasis5 2 3 6 4 2" xfId="38085" xr:uid="{00000000-0005-0000-0000-0000D4220000}"/>
    <cellStyle name="20% - Énfasis5 2 3 6 5" xfId="28695" xr:uid="{00000000-0005-0000-0000-0000D5220000}"/>
    <cellStyle name="20% - Énfasis5 2 3 7" xfId="19305" xr:uid="{00000000-0005-0000-0000-0000D6220000}"/>
    <cellStyle name="20% - Énfasis5 2 3 7 2" xfId="22826" xr:uid="{00000000-0005-0000-0000-0000D7220000}"/>
    <cellStyle name="20% - Énfasis5 2 3 7 2 2" xfId="35737" xr:uid="{00000000-0005-0000-0000-0000D8220000}"/>
    <cellStyle name="20% - Énfasis5 2 3 7 3" xfId="26347" xr:uid="{00000000-0005-0000-0000-0000D9220000}"/>
    <cellStyle name="20% - Énfasis5 2 3 7 3 2" xfId="39258" xr:uid="{00000000-0005-0000-0000-0000DA220000}"/>
    <cellStyle name="20% - Énfasis5 2 3 7 4" xfId="32216" xr:uid="{00000000-0005-0000-0000-0000DB220000}"/>
    <cellStyle name="20% - Énfasis5 2 3 8" xfId="16957" xr:uid="{00000000-0005-0000-0000-0000DC220000}"/>
    <cellStyle name="20% - Énfasis5 2 3 8 2" xfId="29868" xr:uid="{00000000-0005-0000-0000-0000DD220000}"/>
    <cellStyle name="20% - Énfasis5 2 3 9" xfId="20478" xr:uid="{00000000-0005-0000-0000-0000DE220000}"/>
    <cellStyle name="20% - Énfasis5 2 3 9 2" xfId="33389" xr:uid="{00000000-0005-0000-0000-0000DF220000}"/>
    <cellStyle name="20% - Énfasis5 2 4" xfId="346" xr:uid="{00000000-0005-0000-0000-0000E0220000}"/>
    <cellStyle name="20% - Énfasis5 2 4 2" xfId="15168" xr:uid="{00000000-0005-0000-0000-0000E1220000}"/>
    <cellStyle name="20% - Énfasis5 2 4 2 2" xfId="16343" xr:uid="{00000000-0005-0000-0000-0000E2220000}"/>
    <cellStyle name="20% - Énfasis5 2 4 2 2 2" xfId="18691" xr:uid="{00000000-0005-0000-0000-0000E3220000}"/>
    <cellStyle name="20% - Énfasis5 2 4 2 2 2 2" xfId="31602" xr:uid="{00000000-0005-0000-0000-0000E4220000}"/>
    <cellStyle name="20% - Énfasis5 2 4 2 2 3" xfId="22212" xr:uid="{00000000-0005-0000-0000-0000E5220000}"/>
    <cellStyle name="20% - Énfasis5 2 4 2 2 3 2" xfId="35123" xr:uid="{00000000-0005-0000-0000-0000E6220000}"/>
    <cellStyle name="20% - Énfasis5 2 4 2 2 4" xfId="25733" xr:uid="{00000000-0005-0000-0000-0000E7220000}"/>
    <cellStyle name="20% - Énfasis5 2 4 2 2 4 2" xfId="38644" xr:uid="{00000000-0005-0000-0000-0000E8220000}"/>
    <cellStyle name="20% - Énfasis5 2 4 2 2 5" xfId="29254" xr:uid="{00000000-0005-0000-0000-0000E9220000}"/>
    <cellStyle name="20% - Énfasis5 2 4 2 3" xfId="19864" xr:uid="{00000000-0005-0000-0000-0000EA220000}"/>
    <cellStyle name="20% - Énfasis5 2 4 2 3 2" xfId="23385" xr:uid="{00000000-0005-0000-0000-0000EB220000}"/>
    <cellStyle name="20% - Énfasis5 2 4 2 3 2 2" xfId="36296" xr:uid="{00000000-0005-0000-0000-0000EC220000}"/>
    <cellStyle name="20% - Énfasis5 2 4 2 3 3" xfId="26906" xr:uid="{00000000-0005-0000-0000-0000ED220000}"/>
    <cellStyle name="20% - Énfasis5 2 4 2 3 3 2" xfId="39817" xr:uid="{00000000-0005-0000-0000-0000EE220000}"/>
    <cellStyle name="20% - Énfasis5 2 4 2 3 4" xfId="32775" xr:uid="{00000000-0005-0000-0000-0000EF220000}"/>
    <cellStyle name="20% - Énfasis5 2 4 2 4" xfId="17516" xr:uid="{00000000-0005-0000-0000-0000F0220000}"/>
    <cellStyle name="20% - Énfasis5 2 4 2 4 2" xfId="30427" xr:uid="{00000000-0005-0000-0000-0000F1220000}"/>
    <cellStyle name="20% - Énfasis5 2 4 2 5" xfId="21037" xr:uid="{00000000-0005-0000-0000-0000F2220000}"/>
    <cellStyle name="20% - Énfasis5 2 4 2 5 2" xfId="33948" xr:uid="{00000000-0005-0000-0000-0000F3220000}"/>
    <cellStyle name="20% - Énfasis5 2 4 2 6" xfId="24558" xr:uid="{00000000-0005-0000-0000-0000F4220000}"/>
    <cellStyle name="20% - Énfasis5 2 4 2 6 2" xfId="37469" xr:uid="{00000000-0005-0000-0000-0000F5220000}"/>
    <cellStyle name="20% - Énfasis5 2 4 2 7" xfId="28079" xr:uid="{00000000-0005-0000-0000-0000F6220000}"/>
    <cellStyle name="20% - Énfasis5 2 4 3" xfId="15844" xr:uid="{00000000-0005-0000-0000-0000F7220000}"/>
    <cellStyle name="20% - Énfasis5 2 4 3 2" xfId="18192" xr:uid="{00000000-0005-0000-0000-0000F8220000}"/>
    <cellStyle name="20% - Énfasis5 2 4 3 2 2" xfId="31103" xr:uid="{00000000-0005-0000-0000-0000F9220000}"/>
    <cellStyle name="20% - Énfasis5 2 4 3 3" xfId="21713" xr:uid="{00000000-0005-0000-0000-0000FA220000}"/>
    <cellStyle name="20% - Énfasis5 2 4 3 3 2" xfId="34624" xr:uid="{00000000-0005-0000-0000-0000FB220000}"/>
    <cellStyle name="20% - Énfasis5 2 4 3 4" xfId="25234" xr:uid="{00000000-0005-0000-0000-0000FC220000}"/>
    <cellStyle name="20% - Énfasis5 2 4 3 4 2" xfId="38145" xr:uid="{00000000-0005-0000-0000-0000FD220000}"/>
    <cellStyle name="20% - Énfasis5 2 4 3 5" xfId="28755" xr:uid="{00000000-0005-0000-0000-0000FE220000}"/>
    <cellStyle name="20% - Énfasis5 2 4 4" xfId="19365" xr:uid="{00000000-0005-0000-0000-0000FF220000}"/>
    <cellStyle name="20% - Énfasis5 2 4 4 2" xfId="22886" xr:uid="{00000000-0005-0000-0000-000000230000}"/>
    <cellStyle name="20% - Énfasis5 2 4 4 2 2" xfId="35797" xr:uid="{00000000-0005-0000-0000-000001230000}"/>
    <cellStyle name="20% - Énfasis5 2 4 4 3" xfId="26407" xr:uid="{00000000-0005-0000-0000-000002230000}"/>
    <cellStyle name="20% - Énfasis5 2 4 4 3 2" xfId="39318" xr:uid="{00000000-0005-0000-0000-000003230000}"/>
    <cellStyle name="20% - Énfasis5 2 4 4 4" xfId="32276" xr:uid="{00000000-0005-0000-0000-000004230000}"/>
    <cellStyle name="20% - Énfasis5 2 4 5" xfId="17017" xr:uid="{00000000-0005-0000-0000-000005230000}"/>
    <cellStyle name="20% - Énfasis5 2 4 5 2" xfId="29928" xr:uid="{00000000-0005-0000-0000-000006230000}"/>
    <cellStyle name="20% - Énfasis5 2 4 6" xfId="20538" xr:uid="{00000000-0005-0000-0000-000007230000}"/>
    <cellStyle name="20% - Énfasis5 2 4 6 2" xfId="33449" xr:uid="{00000000-0005-0000-0000-000008230000}"/>
    <cellStyle name="20% - Énfasis5 2 4 7" xfId="24059" xr:uid="{00000000-0005-0000-0000-000009230000}"/>
    <cellStyle name="20% - Énfasis5 2 4 7 2" xfId="36970" xr:uid="{00000000-0005-0000-0000-00000A230000}"/>
    <cellStyle name="20% - Énfasis5 2 4 8" xfId="27580" xr:uid="{00000000-0005-0000-0000-00000B230000}"/>
    <cellStyle name="20% - Énfasis5 2 4 9" xfId="14668" xr:uid="{00000000-0005-0000-0000-00000C230000}"/>
    <cellStyle name="20% - Énfasis5 2 5" xfId="347" xr:uid="{00000000-0005-0000-0000-00000D230000}"/>
    <cellStyle name="20% - Énfasis5 2 5 2" xfId="348" xr:uid="{00000000-0005-0000-0000-00000E230000}"/>
    <cellStyle name="20% - Énfasis5 2 5 2 2" xfId="16505" xr:uid="{00000000-0005-0000-0000-00000F230000}"/>
    <cellStyle name="20% - Énfasis5 2 5 2 2 2" xfId="18853" xr:uid="{00000000-0005-0000-0000-000010230000}"/>
    <cellStyle name="20% - Énfasis5 2 5 2 2 2 2" xfId="31764" xr:uid="{00000000-0005-0000-0000-000011230000}"/>
    <cellStyle name="20% - Énfasis5 2 5 2 2 3" xfId="22374" xr:uid="{00000000-0005-0000-0000-000012230000}"/>
    <cellStyle name="20% - Énfasis5 2 5 2 2 3 2" xfId="35285" xr:uid="{00000000-0005-0000-0000-000013230000}"/>
    <cellStyle name="20% - Énfasis5 2 5 2 2 4" xfId="25895" xr:uid="{00000000-0005-0000-0000-000014230000}"/>
    <cellStyle name="20% - Énfasis5 2 5 2 2 4 2" xfId="38806" xr:uid="{00000000-0005-0000-0000-000015230000}"/>
    <cellStyle name="20% - Énfasis5 2 5 2 2 5" xfId="29416" xr:uid="{00000000-0005-0000-0000-000016230000}"/>
    <cellStyle name="20% - Énfasis5 2 5 2 3" xfId="20026" xr:uid="{00000000-0005-0000-0000-000017230000}"/>
    <cellStyle name="20% - Énfasis5 2 5 2 3 2" xfId="23547" xr:uid="{00000000-0005-0000-0000-000018230000}"/>
    <cellStyle name="20% - Énfasis5 2 5 2 3 2 2" xfId="36458" xr:uid="{00000000-0005-0000-0000-000019230000}"/>
    <cellStyle name="20% - Énfasis5 2 5 2 3 3" xfId="27068" xr:uid="{00000000-0005-0000-0000-00001A230000}"/>
    <cellStyle name="20% - Énfasis5 2 5 2 3 3 2" xfId="39979" xr:uid="{00000000-0005-0000-0000-00001B230000}"/>
    <cellStyle name="20% - Énfasis5 2 5 2 3 4" xfId="32937" xr:uid="{00000000-0005-0000-0000-00001C230000}"/>
    <cellStyle name="20% - Énfasis5 2 5 2 4" xfId="17678" xr:uid="{00000000-0005-0000-0000-00001D230000}"/>
    <cellStyle name="20% - Énfasis5 2 5 2 4 2" xfId="30589" xr:uid="{00000000-0005-0000-0000-00001E230000}"/>
    <cellStyle name="20% - Énfasis5 2 5 2 5" xfId="21199" xr:uid="{00000000-0005-0000-0000-00001F230000}"/>
    <cellStyle name="20% - Énfasis5 2 5 2 5 2" xfId="34110" xr:uid="{00000000-0005-0000-0000-000020230000}"/>
    <cellStyle name="20% - Énfasis5 2 5 2 6" xfId="24720" xr:uid="{00000000-0005-0000-0000-000021230000}"/>
    <cellStyle name="20% - Énfasis5 2 5 2 6 2" xfId="37631" xr:uid="{00000000-0005-0000-0000-000022230000}"/>
    <cellStyle name="20% - Énfasis5 2 5 2 7" xfId="28241" xr:uid="{00000000-0005-0000-0000-000023230000}"/>
    <cellStyle name="20% - Énfasis5 2 5 2 8" xfId="15330" xr:uid="{00000000-0005-0000-0000-000024230000}"/>
    <cellStyle name="20% - Énfasis5 2 5 3" xfId="349" xr:uid="{00000000-0005-0000-0000-000025230000}"/>
    <cellStyle name="20% - Énfasis5 2 5 3 2" xfId="18354" xr:uid="{00000000-0005-0000-0000-000026230000}"/>
    <cellStyle name="20% - Énfasis5 2 5 3 2 2" xfId="31265" xr:uid="{00000000-0005-0000-0000-000027230000}"/>
    <cellStyle name="20% - Énfasis5 2 5 3 3" xfId="21875" xr:uid="{00000000-0005-0000-0000-000028230000}"/>
    <cellStyle name="20% - Énfasis5 2 5 3 3 2" xfId="34786" xr:uid="{00000000-0005-0000-0000-000029230000}"/>
    <cellStyle name="20% - Énfasis5 2 5 3 4" xfId="25396" xr:uid="{00000000-0005-0000-0000-00002A230000}"/>
    <cellStyle name="20% - Énfasis5 2 5 3 4 2" xfId="38307" xr:uid="{00000000-0005-0000-0000-00002B230000}"/>
    <cellStyle name="20% - Énfasis5 2 5 3 5" xfId="28917" xr:uid="{00000000-0005-0000-0000-00002C230000}"/>
    <cellStyle name="20% - Énfasis5 2 5 3 6" xfId="16006" xr:uid="{00000000-0005-0000-0000-00002D230000}"/>
    <cellStyle name="20% - Énfasis5 2 5 4" xfId="19527" xr:uid="{00000000-0005-0000-0000-00002E230000}"/>
    <cellStyle name="20% - Énfasis5 2 5 4 2" xfId="23048" xr:uid="{00000000-0005-0000-0000-00002F230000}"/>
    <cellStyle name="20% - Énfasis5 2 5 4 2 2" xfId="35959" xr:uid="{00000000-0005-0000-0000-000030230000}"/>
    <cellStyle name="20% - Énfasis5 2 5 4 3" xfId="26569" xr:uid="{00000000-0005-0000-0000-000031230000}"/>
    <cellStyle name="20% - Énfasis5 2 5 4 3 2" xfId="39480" xr:uid="{00000000-0005-0000-0000-000032230000}"/>
    <cellStyle name="20% - Énfasis5 2 5 4 4" xfId="32438" xr:uid="{00000000-0005-0000-0000-000033230000}"/>
    <cellStyle name="20% - Énfasis5 2 5 5" xfId="17179" xr:uid="{00000000-0005-0000-0000-000034230000}"/>
    <cellStyle name="20% - Énfasis5 2 5 5 2" xfId="30090" xr:uid="{00000000-0005-0000-0000-000035230000}"/>
    <cellStyle name="20% - Énfasis5 2 5 6" xfId="20700" xr:uid="{00000000-0005-0000-0000-000036230000}"/>
    <cellStyle name="20% - Énfasis5 2 5 6 2" xfId="33611" xr:uid="{00000000-0005-0000-0000-000037230000}"/>
    <cellStyle name="20% - Énfasis5 2 5 7" xfId="24221" xr:uid="{00000000-0005-0000-0000-000038230000}"/>
    <cellStyle name="20% - Énfasis5 2 5 7 2" xfId="37132" xr:uid="{00000000-0005-0000-0000-000039230000}"/>
    <cellStyle name="20% - Énfasis5 2 5 8" xfId="27742" xr:uid="{00000000-0005-0000-0000-00003A230000}"/>
    <cellStyle name="20% - Énfasis5 2 5 9" xfId="14831" xr:uid="{00000000-0005-0000-0000-00003B230000}"/>
    <cellStyle name="20% - Énfasis5 2 6" xfId="350" xr:uid="{00000000-0005-0000-0000-00003C230000}"/>
    <cellStyle name="20% - Énfasis5 2 6 2" xfId="16667" xr:uid="{00000000-0005-0000-0000-00003D230000}"/>
    <cellStyle name="20% - Énfasis5 2 6 2 2" xfId="19015" xr:uid="{00000000-0005-0000-0000-00003E230000}"/>
    <cellStyle name="20% - Énfasis5 2 6 2 2 2" xfId="31926" xr:uid="{00000000-0005-0000-0000-00003F230000}"/>
    <cellStyle name="20% - Énfasis5 2 6 2 3" xfId="22536" xr:uid="{00000000-0005-0000-0000-000040230000}"/>
    <cellStyle name="20% - Énfasis5 2 6 2 3 2" xfId="35447" xr:uid="{00000000-0005-0000-0000-000041230000}"/>
    <cellStyle name="20% - Énfasis5 2 6 2 4" xfId="26057" xr:uid="{00000000-0005-0000-0000-000042230000}"/>
    <cellStyle name="20% - Énfasis5 2 6 2 4 2" xfId="38968" xr:uid="{00000000-0005-0000-0000-000043230000}"/>
    <cellStyle name="20% - Énfasis5 2 6 2 5" xfId="29578" xr:uid="{00000000-0005-0000-0000-000044230000}"/>
    <cellStyle name="20% - Énfasis5 2 6 3" xfId="20188" xr:uid="{00000000-0005-0000-0000-000045230000}"/>
    <cellStyle name="20% - Énfasis5 2 6 3 2" xfId="23709" xr:uid="{00000000-0005-0000-0000-000046230000}"/>
    <cellStyle name="20% - Énfasis5 2 6 3 2 2" xfId="36620" xr:uid="{00000000-0005-0000-0000-000047230000}"/>
    <cellStyle name="20% - Énfasis5 2 6 3 3" xfId="27230" xr:uid="{00000000-0005-0000-0000-000048230000}"/>
    <cellStyle name="20% - Énfasis5 2 6 3 3 2" xfId="40141" xr:uid="{00000000-0005-0000-0000-000049230000}"/>
    <cellStyle name="20% - Énfasis5 2 6 3 4" xfId="33099" xr:uid="{00000000-0005-0000-0000-00004A230000}"/>
    <cellStyle name="20% - Énfasis5 2 6 4" xfId="17840" xr:uid="{00000000-0005-0000-0000-00004B230000}"/>
    <cellStyle name="20% - Énfasis5 2 6 4 2" xfId="30751" xr:uid="{00000000-0005-0000-0000-00004C230000}"/>
    <cellStyle name="20% - Énfasis5 2 6 5" xfId="21361" xr:uid="{00000000-0005-0000-0000-00004D230000}"/>
    <cellStyle name="20% - Énfasis5 2 6 5 2" xfId="34272" xr:uid="{00000000-0005-0000-0000-00004E230000}"/>
    <cellStyle name="20% - Énfasis5 2 6 6" xfId="24882" xr:uid="{00000000-0005-0000-0000-00004F230000}"/>
    <cellStyle name="20% - Énfasis5 2 6 6 2" xfId="37793" xr:uid="{00000000-0005-0000-0000-000050230000}"/>
    <cellStyle name="20% - Énfasis5 2 6 7" xfId="28403" xr:uid="{00000000-0005-0000-0000-000051230000}"/>
    <cellStyle name="20% - Énfasis5 2 6 8" xfId="15492" xr:uid="{00000000-0005-0000-0000-000052230000}"/>
    <cellStyle name="20% - Énfasis5 2 7" xfId="351" xr:uid="{00000000-0005-0000-0000-000053230000}"/>
    <cellStyle name="20% - Énfasis5 2 7 2" xfId="16168" xr:uid="{00000000-0005-0000-0000-000054230000}"/>
    <cellStyle name="20% - Énfasis5 2 7 2 2" xfId="18516" xr:uid="{00000000-0005-0000-0000-000055230000}"/>
    <cellStyle name="20% - Énfasis5 2 7 2 2 2" xfId="31427" xr:uid="{00000000-0005-0000-0000-000056230000}"/>
    <cellStyle name="20% - Énfasis5 2 7 2 3" xfId="22037" xr:uid="{00000000-0005-0000-0000-000057230000}"/>
    <cellStyle name="20% - Énfasis5 2 7 2 3 2" xfId="34948" xr:uid="{00000000-0005-0000-0000-000058230000}"/>
    <cellStyle name="20% - Énfasis5 2 7 2 4" xfId="25558" xr:uid="{00000000-0005-0000-0000-000059230000}"/>
    <cellStyle name="20% - Énfasis5 2 7 2 4 2" xfId="38469" xr:uid="{00000000-0005-0000-0000-00005A230000}"/>
    <cellStyle name="20% - Énfasis5 2 7 2 5" xfId="29079" xr:uid="{00000000-0005-0000-0000-00005B230000}"/>
    <cellStyle name="20% - Énfasis5 2 7 3" xfId="19689" xr:uid="{00000000-0005-0000-0000-00005C230000}"/>
    <cellStyle name="20% - Énfasis5 2 7 3 2" xfId="23210" xr:uid="{00000000-0005-0000-0000-00005D230000}"/>
    <cellStyle name="20% - Énfasis5 2 7 3 2 2" xfId="36121" xr:uid="{00000000-0005-0000-0000-00005E230000}"/>
    <cellStyle name="20% - Énfasis5 2 7 3 3" xfId="26731" xr:uid="{00000000-0005-0000-0000-00005F230000}"/>
    <cellStyle name="20% - Énfasis5 2 7 3 3 2" xfId="39642" xr:uid="{00000000-0005-0000-0000-000060230000}"/>
    <cellStyle name="20% - Énfasis5 2 7 3 4" xfId="32600" xr:uid="{00000000-0005-0000-0000-000061230000}"/>
    <cellStyle name="20% - Énfasis5 2 7 4" xfId="17341" xr:uid="{00000000-0005-0000-0000-000062230000}"/>
    <cellStyle name="20% - Énfasis5 2 7 4 2" xfId="30252" xr:uid="{00000000-0005-0000-0000-000063230000}"/>
    <cellStyle name="20% - Énfasis5 2 7 5" xfId="20862" xr:uid="{00000000-0005-0000-0000-000064230000}"/>
    <cellStyle name="20% - Énfasis5 2 7 5 2" xfId="33773" xr:uid="{00000000-0005-0000-0000-000065230000}"/>
    <cellStyle name="20% - Énfasis5 2 7 6" xfId="24383" xr:uid="{00000000-0005-0000-0000-000066230000}"/>
    <cellStyle name="20% - Énfasis5 2 7 6 2" xfId="37294" xr:uid="{00000000-0005-0000-0000-000067230000}"/>
    <cellStyle name="20% - Énfasis5 2 7 7" xfId="27904" xr:uid="{00000000-0005-0000-0000-000068230000}"/>
    <cellStyle name="20% - Énfasis5 2 7 8" xfId="14993" xr:uid="{00000000-0005-0000-0000-000069230000}"/>
    <cellStyle name="20% - Énfasis5 2 8" xfId="4849" xr:uid="{00000000-0005-0000-0000-00006A230000}"/>
    <cellStyle name="20% - Énfasis5 2 8 2" xfId="18017" xr:uid="{00000000-0005-0000-0000-00006B230000}"/>
    <cellStyle name="20% - Énfasis5 2 8 2 2" xfId="30928" xr:uid="{00000000-0005-0000-0000-00006C230000}"/>
    <cellStyle name="20% - Énfasis5 2 8 3" xfId="21538" xr:uid="{00000000-0005-0000-0000-00006D230000}"/>
    <cellStyle name="20% - Énfasis5 2 8 3 2" xfId="34449" xr:uid="{00000000-0005-0000-0000-00006E230000}"/>
    <cellStyle name="20% - Énfasis5 2 8 4" xfId="25059" xr:uid="{00000000-0005-0000-0000-00006F230000}"/>
    <cellStyle name="20% - Énfasis5 2 8 4 2" xfId="37970" xr:uid="{00000000-0005-0000-0000-000070230000}"/>
    <cellStyle name="20% - Énfasis5 2 8 5" xfId="28580" xr:uid="{00000000-0005-0000-0000-000071230000}"/>
    <cellStyle name="20% - Énfasis5 2 8 6" xfId="15669" xr:uid="{00000000-0005-0000-0000-000072230000}"/>
    <cellStyle name="20% - Énfasis5 2 9" xfId="4850" xr:uid="{00000000-0005-0000-0000-000073230000}"/>
    <cellStyle name="20% - Énfasis5 2 9 2" xfId="22711" xr:uid="{00000000-0005-0000-0000-000074230000}"/>
    <cellStyle name="20% - Énfasis5 2 9 2 2" xfId="35622" xr:uid="{00000000-0005-0000-0000-000075230000}"/>
    <cellStyle name="20% - Énfasis5 2 9 3" xfId="26232" xr:uid="{00000000-0005-0000-0000-000076230000}"/>
    <cellStyle name="20% - Énfasis5 2 9 3 2" xfId="39143" xr:uid="{00000000-0005-0000-0000-000077230000}"/>
    <cellStyle name="20% - Énfasis5 2 9 4" xfId="32101" xr:uid="{00000000-0005-0000-0000-000078230000}"/>
    <cellStyle name="20% - Énfasis5 2 9 5" xfId="19190" xr:uid="{00000000-0005-0000-0000-000079230000}"/>
    <cellStyle name="20% - Énfasis5 20" xfId="352" xr:uid="{00000000-0005-0000-0000-00007A230000}"/>
    <cellStyle name="20% - Énfasis5 20 2" xfId="353" xr:uid="{00000000-0005-0000-0000-00007B230000}"/>
    <cellStyle name="20% - Énfasis5 20 3" xfId="354" xr:uid="{00000000-0005-0000-0000-00007C230000}"/>
    <cellStyle name="20% - Énfasis5 20 4" xfId="355" xr:uid="{00000000-0005-0000-0000-00007D230000}"/>
    <cellStyle name="20% - Énfasis5 20 5" xfId="40300" xr:uid="{00000000-0005-0000-0000-00007E230000}"/>
    <cellStyle name="20% - Énfasis5 21" xfId="356" xr:uid="{00000000-0005-0000-0000-00007F230000}"/>
    <cellStyle name="20% - Énfasis5 21 2" xfId="357" xr:uid="{00000000-0005-0000-0000-000080230000}"/>
    <cellStyle name="20% - Énfasis5 21 3" xfId="358" xr:uid="{00000000-0005-0000-0000-000081230000}"/>
    <cellStyle name="20% - Énfasis5 21 4" xfId="359" xr:uid="{00000000-0005-0000-0000-000082230000}"/>
    <cellStyle name="20% - Énfasis5 21 5" xfId="40313" xr:uid="{00000000-0005-0000-0000-000083230000}"/>
    <cellStyle name="20% - Énfasis5 22" xfId="360" xr:uid="{00000000-0005-0000-0000-000084230000}"/>
    <cellStyle name="20% - Énfasis5 22 2" xfId="40326" xr:uid="{00000000-0005-0000-0000-000085230000}"/>
    <cellStyle name="20% - Énfasis5 23" xfId="361" xr:uid="{00000000-0005-0000-0000-000086230000}"/>
    <cellStyle name="20% - Énfasis5 24" xfId="362" xr:uid="{00000000-0005-0000-0000-000087230000}"/>
    <cellStyle name="20% - Énfasis5 24 2" xfId="363" xr:uid="{00000000-0005-0000-0000-000088230000}"/>
    <cellStyle name="20% - Énfasis5 24 3" xfId="364" xr:uid="{00000000-0005-0000-0000-000089230000}"/>
    <cellStyle name="20% - Énfasis5 25" xfId="365" xr:uid="{00000000-0005-0000-0000-00008A230000}"/>
    <cellStyle name="20% - Énfasis5 26" xfId="366" xr:uid="{00000000-0005-0000-0000-00008B230000}"/>
    <cellStyle name="20% - Énfasis5 27" xfId="367" xr:uid="{00000000-0005-0000-0000-00008C230000}"/>
    <cellStyle name="20% - Énfasis5 28" xfId="14427" xr:uid="{00000000-0005-0000-0000-00008D230000}"/>
    <cellStyle name="20% - Énfasis5 29" xfId="14471" xr:uid="{00000000-0005-0000-0000-00008E230000}"/>
    <cellStyle name="20% - Énfasis5 3" xfId="368" xr:uid="{00000000-0005-0000-0000-00008F230000}"/>
    <cellStyle name="20% - Énfasis5 3 10" xfId="16856" xr:uid="{00000000-0005-0000-0000-000090230000}"/>
    <cellStyle name="20% - Énfasis5 3 10 2" xfId="29767" xr:uid="{00000000-0005-0000-0000-000091230000}"/>
    <cellStyle name="20% - Énfasis5 3 11" xfId="20377" xr:uid="{00000000-0005-0000-0000-000092230000}"/>
    <cellStyle name="20% - Énfasis5 3 11 2" xfId="33288" xr:uid="{00000000-0005-0000-0000-000093230000}"/>
    <cellStyle name="20% - Énfasis5 3 12" xfId="23898" xr:uid="{00000000-0005-0000-0000-000094230000}"/>
    <cellStyle name="20% - Énfasis5 3 12 2" xfId="36809" xr:uid="{00000000-0005-0000-0000-000095230000}"/>
    <cellStyle name="20% - Énfasis5 3 13" xfId="27419" xr:uid="{00000000-0005-0000-0000-000096230000}"/>
    <cellStyle name="20% - Énfasis5 3 14" xfId="14503" xr:uid="{00000000-0005-0000-0000-000097230000}"/>
    <cellStyle name="20% - Énfasis5 3 2" xfId="369" xr:uid="{00000000-0005-0000-0000-000098230000}"/>
    <cellStyle name="20% - Énfasis5 3 2 10" xfId="23954" xr:uid="{00000000-0005-0000-0000-000099230000}"/>
    <cellStyle name="20% - Énfasis5 3 2 10 2" xfId="36865" xr:uid="{00000000-0005-0000-0000-00009A230000}"/>
    <cellStyle name="20% - Énfasis5 3 2 11" xfId="27475" xr:uid="{00000000-0005-0000-0000-00009B230000}"/>
    <cellStyle name="20% - Énfasis5 3 2 12" xfId="14560" xr:uid="{00000000-0005-0000-0000-00009C230000}"/>
    <cellStyle name="20% - Énfasis5 3 2 2" xfId="370" xr:uid="{00000000-0005-0000-0000-00009D230000}"/>
    <cellStyle name="20% - Énfasis5 3 2 2 2" xfId="15238" xr:uid="{00000000-0005-0000-0000-00009E230000}"/>
    <cellStyle name="20% - Énfasis5 3 2 2 2 2" xfId="16413" xr:uid="{00000000-0005-0000-0000-00009F230000}"/>
    <cellStyle name="20% - Énfasis5 3 2 2 2 2 2" xfId="18761" xr:uid="{00000000-0005-0000-0000-0000A0230000}"/>
    <cellStyle name="20% - Énfasis5 3 2 2 2 2 2 2" xfId="31672" xr:uid="{00000000-0005-0000-0000-0000A1230000}"/>
    <cellStyle name="20% - Énfasis5 3 2 2 2 2 3" xfId="22282" xr:uid="{00000000-0005-0000-0000-0000A2230000}"/>
    <cellStyle name="20% - Énfasis5 3 2 2 2 2 3 2" xfId="35193" xr:uid="{00000000-0005-0000-0000-0000A3230000}"/>
    <cellStyle name="20% - Énfasis5 3 2 2 2 2 4" xfId="25803" xr:uid="{00000000-0005-0000-0000-0000A4230000}"/>
    <cellStyle name="20% - Énfasis5 3 2 2 2 2 4 2" xfId="38714" xr:uid="{00000000-0005-0000-0000-0000A5230000}"/>
    <cellStyle name="20% - Énfasis5 3 2 2 2 2 5" xfId="29324" xr:uid="{00000000-0005-0000-0000-0000A6230000}"/>
    <cellStyle name="20% - Énfasis5 3 2 2 2 3" xfId="19934" xr:uid="{00000000-0005-0000-0000-0000A7230000}"/>
    <cellStyle name="20% - Énfasis5 3 2 2 2 3 2" xfId="23455" xr:uid="{00000000-0005-0000-0000-0000A8230000}"/>
    <cellStyle name="20% - Énfasis5 3 2 2 2 3 2 2" xfId="36366" xr:uid="{00000000-0005-0000-0000-0000A9230000}"/>
    <cellStyle name="20% - Énfasis5 3 2 2 2 3 3" xfId="26976" xr:uid="{00000000-0005-0000-0000-0000AA230000}"/>
    <cellStyle name="20% - Énfasis5 3 2 2 2 3 3 2" xfId="39887" xr:uid="{00000000-0005-0000-0000-0000AB230000}"/>
    <cellStyle name="20% - Énfasis5 3 2 2 2 3 4" xfId="32845" xr:uid="{00000000-0005-0000-0000-0000AC230000}"/>
    <cellStyle name="20% - Énfasis5 3 2 2 2 4" xfId="17586" xr:uid="{00000000-0005-0000-0000-0000AD230000}"/>
    <cellStyle name="20% - Énfasis5 3 2 2 2 4 2" xfId="30497" xr:uid="{00000000-0005-0000-0000-0000AE230000}"/>
    <cellStyle name="20% - Énfasis5 3 2 2 2 5" xfId="21107" xr:uid="{00000000-0005-0000-0000-0000AF230000}"/>
    <cellStyle name="20% - Énfasis5 3 2 2 2 5 2" xfId="34018" xr:uid="{00000000-0005-0000-0000-0000B0230000}"/>
    <cellStyle name="20% - Énfasis5 3 2 2 2 6" xfId="24628" xr:uid="{00000000-0005-0000-0000-0000B1230000}"/>
    <cellStyle name="20% - Énfasis5 3 2 2 2 6 2" xfId="37539" xr:uid="{00000000-0005-0000-0000-0000B2230000}"/>
    <cellStyle name="20% - Énfasis5 3 2 2 2 7" xfId="28149" xr:uid="{00000000-0005-0000-0000-0000B3230000}"/>
    <cellStyle name="20% - Énfasis5 3 2 2 3" xfId="15914" xr:uid="{00000000-0005-0000-0000-0000B4230000}"/>
    <cellStyle name="20% - Énfasis5 3 2 2 3 2" xfId="18262" xr:uid="{00000000-0005-0000-0000-0000B5230000}"/>
    <cellStyle name="20% - Énfasis5 3 2 2 3 2 2" xfId="31173" xr:uid="{00000000-0005-0000-0000-0000B6230000}"/>
    <cellStyle name="20% - Énfasis5 3 2 2 3 3" xfId="21783" xr:uid="{00000000-0005-0000-0000-0000B7230000}"/>
    <cellStyle name="20% - Énfasis5 3 2 2 3 3 2" xfId="34694" xr:uid="{00000000-0005-0000-0000-0000B8230000}"/>
    <cellStyle name="20% - Énfasis5 3 2 2 3 4" xfId="25304" xr:uid="{00000000-0005-0000-0000-0000B9230000}"/>
    <cellStyle name="20% - Énfasis5 3 2 2 3 4 2" xfId="38215" xr:uid="{00000000-0005-0000-0000-0000BA230000}"/>
    <cellStyle name="20% - Énfasis5 3 2 2 3 5" xfId="28825" xr:uid="{00000000-0005-0000-0000-0000BB230000}"/>
    <cellStyle name="20% - Énfasis5 3 2 2 4" xfId="19435" xr:uid="{00000000-0005-0000-0000-0000BC230000}"/>
    <cellStyle name="20% - Énfasis5 3 2 2 4 2" xfId="22956" xr:uid="{00000000-0005-0000-0000-0000BD230000}"/>
    <cellStyle name="20% - Énfasis5 3 2 2 4 2 2" xfId="35867" xr:uid="{00000000-0005-0000-0000-0000BE230000}"/>
    <cellStyle name="20% - Énfasis5 3 2 2 4 3" xfId="26477" xr:uid="{00000000-0005-0000-0000-0000BF230000}"/>
    <cellStyle name="20% - Énfasis5 3 2 2 4 3 2" xfId="39388" xr:uid="{00000000-0005-0000-0000-0000C0230000}"/>
    <cellStyle name="20% - Énfasis5 3 2 2 4 4" xfId="32346" xr:uid="{00000000-0005-0000-0000-0000C1230000}"/>
    <cellStyle name="20% - Énfasis5 3 2 2 5" xfId="17087" xr:uid="{00000000-0005-0000-0000-0000C2230000}"/>
    <cellStyle name="20% - Énfasis5 3 2 2 5 2" xfId="29998" xr:uid="{00000000-0005-0000-0000-0000C3230000}"/>
    <cellStyle name="20% - Énfasis5 3 2 2 6" xfId="20608" xr:uid="{00000000-0005-0000-0000-0000C4230000}"/>
    <cellStyle name="20% - Énfasis5 3 2 2 6 2" xfId="33519" xr:uid="{00000000-0005-0000-0000-0000C5230000}"/>
    <cellStyle name="20% - Énfasis5 3 2 2 7" xfId="24129" xr:uid="{00000000-0005-0000-0000-0000C6230000}"/>
    <cellStyle name="20% - Énfasis5 3 2 2 7 2" xfId="37040" xr:uid="{00000000-0005-0000-0000-0000C7230000}"/>
    <cellStyle name="20% - Énfasis5 3 2 2 8" xfId="27650" xr:uid="{00000000-0005-0000-0000-0000C8230000}"/>
    <cellStyle name="20% - Énfasis5 3 2 2 9" xfId="14738" xr:uid="{00000000-0005-0000-0000-0000C9230000}"/>
    <cellStyle name="20% - Énfasis5 3 2 3" xfId="14901" xr:uid="{00000000-0005-0000-0000-0000CA230000}"/>
    <cellStyle name="20% - Énfasis5 3 2 3 2" xfId="15400" xr:uid="{00000000-0005-0000-0000-0000CB230000}"/>
    <cellStyle name="20% - Énfasis5 3 2 3 2 2" xfId="16575" xr:uid="{00000000-0005-0000-0000-0000CC230000}"/>
    <cellStyle name="20% - Énfasis5 3 2 3 2 2 2" xfId="18923" xr:uid="{00000000-0005-0000-0000-0000CD230000}"/>
    <cellStyle name="20% - Énfasis5 3 2 3 2 2 2 2" xfId="31834" xr:uid="{00000000-0005-0000-0000-0000CE230000}"/>
    <cellStyle name="20% - Énfasis5 3 2 3 2 2 3" xfId="22444" xr:uid="{00000000-0005-0000-0000-0000CF230000}"/>
    <cellStyle name="20% - Énfasis5 3 2 3 2 2 3 2" xfId="35355" xr:uid="{00000000-0005-0000-0000-0000D0230000}"/>
    <cellStyle name="20% - Énfasis5 3 2 3 2 2 4" xfId="25965" xr:uid="{00000000-0005-0000-0000-0000D1230000}"/>
    <cellStyle name="20% - Énfasis5 3 2 3 2 2 4 2" xfId="38876" xr:uid="{00000000-0005-0000-0000-0000D2230000}"/>
    <cellStyle name="20% - Énfasis5 3 2 3 2 2 5" xfId="29486" xr:uid="{00000000-0005-0000-0000-0000D3230000}"/>
    <cellStyle name="20% - Énfasis5 3 2 3 2 3" xfId="20096" xr:uid="{00000000-0005-0000-0000-0000D4230000}"/>
    <cellStyle name="20% - Énfasis5 3 2 3 2 3 2" xfId="23617" xr:uid="{00000000-0005-0000-0000-0000D5230000}"/>
    <cellStyle name="20% - Énfasis5 3 2 3 2 3 2 2" xfId="36528" xr:uid="{00000000-0005-0000-0000-0000D6230000}"/>
    <cellStyle name="20% - Énfasis5 3 2 3 2 3 3" xfId="27138" xr:uid="{00000000-0005-0000-0000-0000D7230000}"/>
    <cellStyle name="20% - Énfasis5 3 2 3 2 3 3 2" xfId="40049" xr:uid="{00000000-0005-0000-0000-0000D8230000}"/>
    <cellStyle name="20% - Énfasis5 3 2 3 2 3 4" xfId="33007" xr:uid="{00000000-0005-0000-0000-0000D9230000}"/>
    <cellStyle name="20% - Énfasis5 3 2 3 2 4" xfId="17748" xr:uid="{00000000-0005-0000-0000-0000DA230000}"/>
    <cellStyle name="20% - Énfasis5 3 2 3 2 4 2" xfId="30659" xr:uid="{00000000-0005-0000-0000-0000DB230000}"/>
    <cellStyle name="20% - Énfasis5 3 2 3 2 5" xfId="21269" xr:uid="{00000000-0005-0000-0000-0000DC230000}"/>
    <cellStyle name="20% - Énfasis5 3 2 3 2 5 2" xfId="34180" xr:uid="{00000000-0005-0000-0000-0000DD230000}"/>
    <cellStyle name="20% - Énfasis5 3 2 3 2 6" xfId="24790" xr:uid="{00000000-0005-0000-0000-0000DE230000}"/>
    <cellStyle name="20% - Énfasis5 3 2 3 2 6 2" xfId="37701" xr:uid="{00000000-0005-0000-0000-0000DF230000}"/>
    <cellStyle name="20% - Énfasis5 3 2 3 2 7" xfId="28311" xr:uid="{00000000-0005-0000-0000-0000E0230000}"/>
    <cellStyle name="20% - Énfasis5 3 2 3 3" xfId="16076" xr:uid="{00000000-0005-0000-0000-0000E1230000}"/>
    <cellStyle name="20% - Énfasis5 3 2 3 3 2" xfId="18424" xr:uid="{00000000-0005-0000-0000-0000E2230000}"/>
    <cellStyle name="20% - Énfasis5 3 2 3 3 2 2" xfId="31335" xr:uid="{00000000-0005-0000-0000-0000E3230000}"/>
    <cellStyle name="20% - Énfasis5 3 2 3 3 3" xfId="21945" xr:uid="{00000000-0005-0000-0000-0000E4230000}"/>
    <cellStyle name="20% - Énfasis5 3 2 3 3 3 2" xfId="34856" xr:uid="{00000000-0005-0000-0000-0000E5230000}"/>
    <cellStyle name="20% - Énfasis5 3 2 3 3 4" xfId="25466" xr:uid="{00000000-0005-0000-0000-0000E6230000}"/>
    <cellStyle name="20% - Énfasis5 3 2 3 3 4 2" xfId="38377" xr:uid="{00000000-0005-0000-0000-0000E7230000}"/>
    <cellStyle name="20% - Énfasis5 3 2 3 3 5" xfId="28987" xr:uid="{00000000-0005-0000-0000-0000E8230000}"/>
    <cellStyle name="20% - Énfasis5 3 2 3 4" xfId="19597" xr:uid="{00000000-0005-0000-0000-0000E9230000}"/>
    <cellStyle name="20% - Énfasis5 3 2 3 4 2" xfId="23118" xr:uid="{00000000-0005-0000-0000-0000EA230000}"/>
    <cellStyle name="20% - Énfasis5 3 2 3 4 2 2" xfId="36029" xr:uid="{00000000-0005-0000-0000-0000EB230000}"/>
    <cellStyle name="20% - Énfasis5 3 2 3 4 3" xfId="26639" xr:uid="{00000000-0005-0000-0000-0000EC230000}"/>
    <cellStyle name="20% - Énfasis5 3 2 3 4 3 2" xfId="39550" xr:uid="{00000000-0005-0000-0000-0000ED230000}"/>
    <cellStyle name="20% - Énfasis5 3 2 3 4 4" xfId="32508" xr:uid="{00000000-0005-0000-0000-0000EE230000}"/>
    <cellStyle name="20% - Énfasis5 3 2 3 5" xfId="17249" xr:uid="{00000000-0005-0000-0000-0000EF230000}"/>
    <cellStyle name="20% - Énfasis5 3 2 3 5 2" xfId="30160" xr:uid="{00000000-0005-0000-0000-0000F0230000}"/>
    <cellStyle name="20% - Énfasis5 3 2 3 6" xfId="20770" xr:uid="{00000000-0005-0000-0000-0000F1230000}"/>
    <cellStyle name="20% - Énfasis5 3 2 3 6 2" xfId="33681" xr:uid="{00000000-0005-0000-0000-0000F2230000}"/>
    <cellStyle name="20% - Énfasis5 3 2 3 7" xfId="24291" xr:uid="{00000000-0005-0000-0000-0000F3230000}"/>
    <cellStyle name="20% - Énfasis5 3 2 3 7 2" xfId="37202" xr:uid="{00000000-0005-0000-0000-0000F4230000}"/>
    <cellStyle name="20% - Énfasis5 3 2 3 8" xfId="27812" xr:uid="{00000000-0005-0000-0000-0000F5230000}"/>
    <cellStyle name="20% - Énfasis5 3 2 4" xfId="15562" xr:uid="{00000000-0005-0000-0000-0000F6230000}"/>
    <cellStyle name="20% - Énfasis5 3 2 4 2" xfId="16737" xr:uid="{00000000-0005-0000-0000-0000F7230000}"/>
    <cellStyle name="20% - Énfasis5 3 2 4 2 2" xfId="19085" xr:uid="{00000000-0005-0000-0000-0000F8230000}"/>
    <cellStyle name="20% - Énfasis5 3 2 4 2 2 2" xfId="31996" xr:uid="{00000000-0005-0000-0000-0000F9230000}"/>
    <cellStyle name="20% - Énfasis5 3 2 4 2 3" xfId="22606" xr:uid="{00000000-0005-0000-0000-0000FA230000}"/>
    <cellStyle name="20% - Énfasis5 3 2 4 2 3 2" xfId="35517" xr:uid="{00000000-0005-0000-0000-0000FB230000}"/>
    <cellStyle name="20% - Énfasis5 3 2 4 2 4" xfId="26127" xr:uid="{00000000-0005-0000-0000-0000FC230000}"/>
    <cellStyle name="20% - Énfasis5 3 2 4 2 4 2" xfId="39038" xr:uid="{00000000-0005-0000-0000-0000FD230000}"/>
    <cellStyle name="20% - Énfasis5 3 2 4 2 5" xfId="29648" xr:uid="{00000000-0005-0000-0000-0000FE230000}"/>
    <cellStyle name="20% - Énfasis5 3 2 4 3" xfId="20258" xr:uid="{00000000-0005-0000-0000-0000FF230000}"/>
    <cellStyle name="20% - Énfasis5 3 2 4 3 2" xfId="23779" xr:uid="{00000000-0005-0000-0000-000000240000}"/>
    <cellStyle name="20% - Énfasis5 3 2 4 3 2 2" xfId="36690" xr:uid="{00000000-0005-0000-0000-000001240000}"/>
    <cellStyle name="20% - Énfasis5 3 2 4 3 3" xfId="27300" xr:uid="{00000000-0005-0000-0000-000002240000}"/>
    <cellStyle name="20% - Énfasis5 3 2 4 3 3 2" xfId="40211" xr:uid="{00000000-0005-0000-0000-000003240000}"/>
    <cellStyle name="20% - Énfasis5 3 2 4 3 4" xfId="33169" xr:uid="{00000000-0005-0000-0000-000004240000}"/>
    <cellStyle name="20% - Énfasis5 3 2 4 4" xfId="17910" xr:uid="{00000000-0005-0000-0000-000005240000}"/>
    <cellStyle name="20% - Énfasis5 3 2 4 4 2" xfId="30821" xr:uid="{00000000-0005-0000-0000-000006240000}"/>
    <cellStyle name="20% - Énfasis5 3 2 4 5" xfId="21431" xr:uid="{00000000-0005-0000-0000-000007240000}"/>
    <cellStyle name="20% - Énfasis5 3 2 4 5 2" xfId="34342" xr:uid="{00000000-0005-0000-0000-000008240000}"/>
    <cellStyle name="20% - Énfasis5 3 2 4 6" xfId="24952" xr:uid="{00000000-0005-0000-0000-000009240000}"/>
    <cellStyle name="20% - Énfasis5 3 2 4 6 2" xfId="37863" xr:uid="{00000000-0005-0000-0000-00000A240000}"/>
    <cellStyle name="20% - Énfasis5 3 2 4 7" xfId="28473" xr:uid="{00000000-0005-0000-0000-00000B240000}"/>
    <cellStyle name="20% - Énfasis5 3 2 5" xfId="15063" xr:uid="{00000000-0005-0000-0000-00000C240000}"/>
    <cellStyle name="20% - Énfasis5 3 2 5 2" xfId="16238" xr:uid="{00000000-0005-0000-0000-00000D240000}"/>
    <cellStyle name="20% - Énfasis5 3 2 5 2 2" xfId="18586" xr:uid="{00000000-0005-0000-0000-00000E240000}"/>
    <cellStyle name="20% - Énfasis5 3 2 5 2 2 2" xfId="31497" xr:uid="{00000000-0005-0000-0000-00000F240000}"/>
    <cellStyle name="20% - Énfasis5 3 2 5 2 3" xfId="22107" xr:uid="{00000000-0005-0000-0000-000010240000}"/>
    <cellStyle name="20% - Énfasis5 3 2 5 2 3 2" xfId="35018" xr:uid="{00000000-0005-0000-0000-000011240000}"/>
    <cellStyle name="20% - Énfasis5 3 2 5 2 4" xfId="25628" xr:uid="{00000000-0005-0000-0000-000012240000}"/>
    <cellStyle name="20% - Énfasis5 3 2 5 2 4 2" xfId="38539" xr:uid="{00000000-0005-0000-0000-000013240000}"/>
    <cellStyle name="20% - Énfasis5 3 2 5 2 5" xfId="29149" xr:uid="{00000000-0005-0000-0000-000014240000}"/>
    <cellStyle name="20% - Énfasis5 3 2 5 3" xfId="19759" xr:uid="{00000000-0005-0000-0000-000015240000}"/>
    <cellStyle name="20% - Énfasis5 3 2 5 3 2" xfId="23280" xr:uid="{00000000-0005-0000-0000-000016240000}"/>
    <cellStyle name="20% - Énfasis5 3 2 5 3 2 2" xfId="36191" xr:uid="{00000000-0005-0000-0000-000017240000}"/>
    <cellStyle name="20% - Énfasis5 3 2 5 3 3" xfId="26801" xr:uid="{00000000-0005-0000-0000-000018240000}"/>
    <cellStyle name="20% - Énfasis5 3 2 5 3 3 2" xfId="39712" xr:uid="{00000000-0005-0000-0000-000019240000}"/>
    <cellStyle name="20% - Énfasis5 3 2 5 3 4" xfId="32670" xr:uid="{00000000-0005-0000-0000-00001A240000}"/>
    <cellStyle name="20% - Énfasis5 3 2 5 4" xfId="17411" xr:uid="{00000000-0005-0000-0000-00001B240000}"/>
    <cellStyle name="20% - Énfasis5 3 2 5 4 2" xfId="30322" xr:uid="{00000000-0005-0000-0000-00001C240000}"/>
    <cellStyle name="20% - Énfasis5 3 2 5 5" xfId="20932" xr:uid="{00000000-0005-0000-0000-00001D240000}"/>
    <cellStyle name="20% - Énfasis5 3 2 5 5 2" xfId="33843" xr:uid="{00000000-0005-0000-0000-00001E240000}"/>
    <cellStyle name="20% - Énfasis5 3 2 5 6" xfId="24453" xr:uid="{00000000-0005-0000-0000-00001F240000}"/>
    <cellStyle name="20% - Énfasis5 3 2 5 6 2" xfId="37364" xr:uid="{00000000-0005-0000-0000-000020240000}"/>
    <cellStyle name="20% - Énfasis5 3 2 5 7" xfId="27974" xr:uid="{00000000-0005-0000-0000-000021240000}"/>
    <cellStyle name="20% - Énfasis5 3 2 6" xfId="15739" xr:uid="{00000000-0005-0000-0000-000022240000}"/>
    <cellStyle name="20% - Énfasis5 3 2 6 2" xfId="18087" xr:uid="{00000000-0005-0000-0000-000023240000}"/>
    <cellStyle name="20% - Énfasis5 3 2 6 2 2" xfId="30998" xr:uid="{00000000-0005-0000-0000-000024240000}"/>
    <cellStyle name="20% - Énfasis5 3 2 6 3" xfId="21608" xr:uid="{00000000-0005-0000-0000-000025240000}"/>
    <cellStyle name="20% - Énfasis5 3 2 6 3 2" xfId="34519" xr:uid="{00000000-0005-0000-0000-000026240000}"/>
    <cellStyle name="20% - Énfasis5 3 2 6 4" xfId="25129" xr:uid="{00000000-0005-0000-0000-000027240000}"/>
    <cellStyle name="20% - Énfasis5 3 2 6 4 2" xfId="38040" xr:uid="{00000000-0005-0000-0000-000028240000}"/>
    <cellStyle name="20% - Énfasis5 3 2 6 5" xfId="28650" xr:uid="{00000000-0005-0000-0000-000029240000}"/>
    <cellStyle name="20% - Énfasis5 3 2 7" xfId="19260" xr:uid="{00000000-0005-0000-0000-00002A240000}"/>
    <cellStyle name="20% - Énfasis5 3 2 7 2" xfId="22781" xr:uid="{00000000-0005-0000-0000-00002B240000}"/>
    <cellStyle name="20% - Énfasis5 3 2 7 2 2" xfId="35692" xr:uid="{00000000-0005-0000-0000-00002C240000}"/>
    <cellStyle name="20% - Énfasis5 3 2 7 3" xfId="26302" xr:uid="{00000000-0005-0000-0000-00002D240000}"/>
    <cellStyle name="20% - Énfasis5 3 2 7 3 2" xfId="39213" xr:uid="{00000000-0005-0000-0000-00002E240000}"/>
    <cellStyle name="20% - Énfasis5 3 2 7 4" xfId="32171" xr:uid="{00000000-0005-0000-0000-00002F240000}"/>
    <cellStyle name="20% - Énfasis5 3 2 8" xfId="16912" xr:uid="{00000000-0005-0000-0000-000030240000}"/>
    <cellStyle name="20% - Énfasis5 3 2 8 2" xfId="29823" xr:uid="{00000000-0005-0000-0000-000031240000}"/>
    <cellStyle name="20% - Énfasis5 3 2 9" xfId="20433" xr:uid="{00000000-0005-0000-0000-000032240000}"/>
    <cellStyle name="20% - Énfasis5 3 2 9 2" xfId="33344" xr:uid="{00000000-0005-0000-0000-000033240000}"/>
    <cellStyle name="20% - Énfasis5 3 3" xfId="4851" xr:uid="{00000000-0005-0000-0000-000034240000}"/>
    <cellStyle name="20% - Énfasis5 3 3 10" xfId="24015" xr:uid="{00000000-0005-0000-0000-000035240000}"/>
    <cellStyle name="20% - Énfasis5 3 3 10 2" xfId="36926" xr:uid="{00000000-0005-0000-0000-000036240000}"/>
    <cellStyle name="20% - Énfasis5 3 3 11" xfId="27536" xr:uid="{00000000-0005-0000-0000-000037240000}"/>
    <cellStyle name="20% - Énfasis5 3 3 12" xfId="14621" xr:uid="{00000000-0005-0000-0000-000038240000}"/>
    <cellStyle name="20% - Énfasis5 3 3 2" xfId="14799" xr:uid="{00000000-0005-0000-0000-000039240000}"/>
    <cellStyle name="20% - Énfasis5 3 3 2 2" xfId="15299" xr:uid="{00000000-0005-0000-0000-00003A240000}"/>
    <cellStyle name="20% - Énfasis5 3 3 2 2 2" xfId="16474" xr:uid="{00000000-0005-0000-0000-00003B240000}"/>
    <cellStyle name="20% - Énfasis5 3 3 2 2 2 2" xfId="18822" xr:uid="{00000000-0005-0000-0000-00003C240000}"/>
    <cellStyle name="20% - Énfasis5 3 3 2 2 2 2 2" xfId="31733" xr:uid="{00000000-0005-0000-0000-00003D240000}"/>
    <cellStyle name="20% - Énfasis5 3 3 2 2 2 3" xfId="22343" xr:uid="{00000000-0005-0000-0000-00003E240000}"/>
    <cellStyle name="20% - Énfasis5 3 3 2 2 2 3 2" xfId="35254" xr:uid="{00000000-0005-0000-0000-00003F240000}"/>
    <cellStyle name="20% - Énfasis5 3 3 2 2 2 4" xfId="25864" xr:uid="{00000000-0005-0000-0000-000040240000}"/>
    <cellStyle name="20% - Énfasis5 3 3 2 2 2 4 2" xfId="38775" xr:uid="{00000000-0005-0000-0000-000041240000}"/>
    <cellStyle name="20% - Énfasis5 3 3 2 2 2 5" xfId="29385" xr:uid="{00000000-0005-0000-0000-000042240000}"/>
    <cellStyle name="20% - Énfasis5 3 3 2 2 3" xfId="19995" xr:uid="{00000000-0005-0000-0000-000043240000}"/>
    <cellStyle name="20% - Énfasis5 3 3 2 2 3 2" xfId="23516" xr:uid="{00000000-0005-0000-0000-000044240000}"/>
    <cellStyle name="20% - Énfasis5 3 3 2 2 3 2 2" xfId="36427" xr:uid="{00000000-0005-0000-0000-000045240000}"/>
    <cellStyle name="20% - Énfasis5 3 3 2 2 3 3" xfId="27037" xr:uid="{00000000-0005-0000-0000-000046240000}"/>
    <cellStyle name="20% - Énfasis5 3 3 2 2 3 3 2" xfId="39948" xr:uid="{00000000-0005-0000-0000-000047240000}"/>
    <cellStyle name="20% - Énfasis5 3 3 2 2 3 4" xfId="32906" xr:uid="{00000000-0005-0000-0000-000048240000}"/>
    <cellStyle name="20% - Énfasis5 3 3 2 2 4" xfId="17647" xr:uid="{00000000-0005-0000-0000-000049240000}"/>
    <cellStyle name="20% - Énfasis5 3 3 2 2 4 2" xfId="30558" xr:uid="{00000000-0005-0000-0000-00004A240000}"/>
    <cellStyle name="20% - Énfasis5 3 3 2 2 5" xfId="21168" xr:uid="{00000000-0005-0000-0000-00004B240000}"/>
    <cellStyle name="20% - Énfasis5 3 3 2 2 5 2" xfId="34079" xr:uid="{00000000-0005-0000-0000-00004C240000}"/>
    <cellStyle name="20% - Énfasis5 3 3 2 2 6" xfId="24689" xr:uid="{00000000-0005-0000-0000-00004D240000}"/>
    <cellStyle name="20% - Énfasis5 3 3 2 2 6 2" xfId="37600" xr:uid="{00000000-0005-0000-0000-00004E240000}"/>
    <cellStyle name="20% - Énfasis5 3 3 2 2 7" xfId="28210" xr:uid="{00000000-0005-0000-0000-00004F240000}"/>
    <cellStyle name="20% - Énfasis5 3 3 2 3" xfId="15975" xr:uid="{00000000-0005-0000-0000-000050240000}"/>
    <cellStyle name="20% - Énfasis5 3 3 2 3 2" xfId="18323" xr:uid="{00000000-0005-0000-0000-000051240000}"/>
    <cellStyle name="20% - Énfasis5 3 3 2 3 2 2" xfId="31234" xr:uid="{00000000-0005-0000-0000-000052240000}"/>
    <cellStyle name="20% - Énfasis5 3 3 2 3 3" xfId="21844" xr:uid="{00000000-0005-0000-0000-000053240000}"/>
    <cellStyle name="20% - Énfasis5 3 3 2 3 3 2" xfId="34755" xr:uid="{00000000-0005-0000-0000-000054240000}"/>
    <cellStyle name="20% - Énfasis5 3 3 2 3 4" xfId="25365" xr:uid="{00000000-0005-0000-0000-000055240000}"/>
    <cellStyle name="20% - Énfasis5 3 3 2 3 4 2" xfId="38276" xr:uid="{00000000-0005-0000-0000-000056240000}"/>
    <cellStyle name="20% - Énfasis5 3 3 2 3 5" xfId="28886" xr:uid="{00000000-0005-0000-0000-000057240000}"/>
    <cellStyle name="20% - Énfasis5 3 3 2 4" xfId="19496" xr:uid="{00000000-0005-0000-0000-000058240000}"/>
    <cellStyle name="20% - Énfasis5 3 3 2 4 2" xfId="23017" xr:uid="{00000000-0005-0000-0000-000059240000}"/>
    <cellStyle name="20% - Énfasis5 3 3 2 4 2 2" xfId="35928" xr:uid="{00000000-0005-0000-0000-00005A240000}"/>
    <cellStyle name="20% - Énfasis5 3 3 2 4 3" xfId="26538" xr:uid="{00000000-0005-0000-0000-00005B240000}"/>
    <cellStyle name="20% - Énfasis5 3 3 2 4 3 2" xfId="39449" xr:uid="{00000000-0005-0000-0000-00005C240000}"/>
    <cellStyle name="20% - Énfasis5 3 3 2 4 4" xfId="32407" xr:uid="{00000000-0005-0000-0000-00005D240000}"/>
    <cellStyle name="20% - Énfasis5 3 3 2 5" xfId="17148" xr:uid="{00000000-0005-0000-0000-00005E240000}"/>
    <cellStyle name="20% - Énfasis5 3 3 2 5 2" xfId="30059" xr:uid="{00000000-0005-0000-0000-00005F240000}"/>
    <cellStyle name="20% - Énfasis5 3 3 2 6" xfId="20669" xr:uid="{00000000-0005-0000-0000-000060240000}"/>
    <cellStyle name="20% - Énfasis5 3 3 2 6 2" xfId="33580" xr:uid="{00000000-0005-0000-0000-000061240000}"/>
    <cellStyle name="20% - Énfasis5 3 3 2 7" xfId="24190" xr:uid="{00000000-0005-0000-0000-000062240000}"/>
    <cellStyle name="20% - Énfasis5 3 3 2 7 2" xfId="37101" xr:uid="{00000000-0005-0000-0000-000063240000}"/>
    <cellStyle name="20% - Énfasis5 3 3 2 8" xfId="27711" xr:uid="{00000000-0005-0000-0000-000064240000}"/>
    <cellStyle name="20% - Énfasis5 3 3 3" xfId="14962" xr:uid="{00000000-0005-0000-0000-000065240000}"/>
    <cellStyle name="20% - Énfasis5 3 3 3 2" xfId="15461" xr:uid="{00000000-0005-0000-0000-000066240000}"/>
    <cellStyle name="20% - Énfasis5 3 3 3 2 2" xfId="16636" xr:uid="{00000000-0005-0000-0000-000067240000}"/>
    <cellStyle name="20% - Énfasis5 3 3 3 2 2 2" xfId="18984" xr:uid="{00000000-0005-0000-0000-000068240000}"/>
    <cellStyle name="20% - Énfasis5 3 3 3 2 2 2 2" xfId="31895" xr:uid="{00000000-0005-0000-0000-000069240000}"/>
    <cellStyle name="20% - Énfasis5 3 3 3 2 2 3" xfId="22505" xr:uid="{00000000-0005-0000-0000-00006A240000}"/>
    <cellStyle name="20% - Énfasis5 3 3 3 2 2 3 2" xfId="35416" xr:uid="{00000000-0005-0000-0000-00006B240000}"/>
    <cellStyle name="20% - Énfasis5 3 3 3 2 2 4" xfId="26026" xr:uid="{00000000-0005-0000-0000-00006C240000}"/>
    <cellStyle name="20% - Énfasis5 3 3 3 2 2 4 2" xfId="38937" xr:uid="{00000000-0005-0000-0000-00006D240000}"/>
    <cellStyle name="20% - Énfasis5 3 3 3 2 2 5" xfId="29547" xr:uid="{00000000-0005-0000-0000-00006E240000}"/>
    <cellStyle name="20% - Énfasis5 3 3 3 2 3" xfId="20157" xr:uid="{00000000-0005-0000-0000-00006F240000}"/>
    <cellStyle name="20% - Énfasis5 3 3 3 2 3 2" xfId="23678" xr:uid="{00000000-0005-0000-0000-000070240000}"/>
    <cellStyle name="20% - Énfasis5 3 3 3 2 3 2 2" xfId="36589" xr:uid="{00000000-0005-0000-0000-000071240000}"/>
    <cellStyle name="20% - Énfasis5 3 3 3 2 3 3" xfId="27199" xr:uid="{00000000-0005-0000-0000-000072240000}"/>
    <cellStyle name="20% - Énfasis5 3 3 3 2 3 3 2" xfId="40110" xr:uid="{00000000-0005-0000-0000-000073240000}"/>
    <cellStyle name="20% - Énfasis5 3 3 3 2 3 4" xfId="33068" xr:uid="{00000000-0005-0000-0000-000074240000}"/>
    <cellStyle name="20% - Énfasis5 3 3 3 2 4" xfId="17809" xr:uid="{00000000-0005-0000-0000-000075240000}"/>
    <cellStyle name="20% - Énfasis5 3 3 3 2 4 2" xfId="30720" xr:uid="{00000000-0005-0000-0000-000076240000}"/>
    <cellStyle name="20% - Énfasis5 3 3 3 2 5" xfId="21330" xr:uid="{00000000-0005-0000-0000-000077240000}"/>
    <cellStyle name="20% - Énfasis5 3 3 3 2 5 2" xfId="34241" xr:uid="{00000000-0005-0000-0000-000078240000}"/>
    <cellStyle name="20% - Énfasis5 3 3 3 2 6" xfId="24851" xr:uid="{00000000-0005-0000-0000-000079240000}"/>
    <cellStyle name="20% - Énfasis5 3 3 3 2 6 2" xfId="37762" xr:uid="{00000000-0005-0000-0000-00007A240000}"/>
    <cellStyle name="20% - Énfasis5 3 3 3 2 7" xfId="28372" xr:uid="{00000000-0005-0000-0000-00007B240000}"/>
    <cellStyle name="20% - Énfasis5 3 3 3 3" xfId="16137" xr:uid="{00000000-0005-0000-0000-00007C240000}"/>
    <cellStyle name="20% - Énfasis5 3 3 3 3 2" xfId="18485" xr:uid="{00000000-0005-0000-0000-00007D240000}"/>
    <cellStyle name="20% - Énfasis5 3 3 3 3 2 2" xfId="31396" xr:uid="{00000000-0005-0000-0000-00007E240000}"/>
    <cellStyle name="20% - Énfasis5 3 3 3 3 3" xfId="22006" xr:uid="{00000000-0005-0000-0000-00007F240000}"/>
    <cellStyle name="20% - Énfasis5 3 3 3 3 3 2" xfId="34917" xr:uid="{00000000-0005-0000-0000-000080240000}"/>
    <cellStyle name="20% - Énfasis5 3 3 3 3 4" xfId="25527" xr:uid="{00000000-0005-0000-0000-000081240000}"/>
    <cellStyle name="20% - Énfasis5 3 3 3 3 4 2" xfId="38438" xr:uid="{00000000-0005-0000-0000-000082240000}"/>
    <cellStyle name="20% - Énfasis5 3 3 3 3 5" xfId="29048" xr:uid="{00000000-0005-0000-0000-000083240000}"/>
    <cellStyle name="20% - Énfasis5 3 3 3 4" xfId="19658" xr:uid="{00000000-0005-0000-0000-000084240000}"/>
    <cellStyle name="20% - Énfasis5 3 3 3 4 2" xfId="23179" xr:uid="{00000000-0005-0000-0000-000085240000}"/>
    <cellStyle name="20% - Énfasis5 3 3 3 4 2 2" xfId="36090" xr:uid="{00000000-0005-0000-0000-000086240000}"/>
    <cellStyle name="20% - Énfasis5 3 3 3 4 3" xfId="26700" xr:uid="{00000000-0005-0000-0000-000087240000}"/>
    <cellStyle name="20% - Énfasis5 3 3 3 4 3 2" xfId="39611" xr:uid="{00000000-0005-0000-0000-000088240000}"/>
    <cellStyle name="20% - Énfasis5 3 3 3 4 4" xfId="32569" xr:uid="{00000000-0005-0000-0000-000089240000}"/>
    <cellStyle name="20% - Énfasis5 3 3 3 5" xfId="17310" xr:uid="{00000000-0005-0000-0000-00008A240000}"/>
    <cellStyle name="20% - Énfasis5 3 3 3 5 2" xfId="30221" xr:uid="{00000000-0005-0000-0000-00008B240000}"/>
    <cellStyle name="20% - Énfasis5 3 3 3 6" xfId="20831" xr:uid="{00000000-0005-0000-0000-00008C240000}"/>
    <cellStyle name="20% - Énfasis5 3 3 3 6 2" xfId="33742" xr:uid="{00000000-0005-0000-0000-00008D240000}"/>
    <cellStyle name="20% - Énfasis5 3 3 3 7" xfId="24352" xr:uid="{00000000-0005-0000-0000-00008E240000}"/>
    <cellStyle name="20% - Énfasis5 3 3 3 7 2" xfId="37263" xr:uid="{00000000-0005-0000-0000-00008F240000}"/>
    <cellStyle name="20% - Énfasis5 3 3 3 8" xfId="27873" xr:uid="{00000000-0005-0000-0000-000090240000}"/>
    <cellStyle name="20% - Énfasis5 3 3 4" xfId="15623" xr:uid="{00000000-0005-0000-0000-000091240000}"/>
    <cellStyle name="20% - Énfasis5 3 3 4 2" xfId="16798" xr:uid="{00000000-0005-0000-0000-000092240000}"/>
    <cellStyle name="20% - Énfasis5 3 3 4 2 2" xfId="19146" xr:uid="{00000000-0005-0000-0000-000093240000}"/>
    <cellStyle name="20% - Énfasis5 3 3 4 2 2 2" xfId="32057" xr:uid="{00000000-0005-0000-0000-000094240000}"/>
    <cellStyle name="20% - Énfasis5 3 3 4 2 3" xfId="22667" xr:uid="{00000000-0005-0000-0000-000095240000}"/>
    <cellStyle name="20% - Énfasis5 3 3 4 2 3 2" xfId="35578" xr:uid="{00000000-0005-0000-0000-000096240000}"/>
    <cellStyle name="20% - Énfasis5 3 3 4 2 4" xfId="26188" xr:uid="{00000000-0005-0000-0000-000097240000}"/>
    <cellStyle name="20% - Énfasis5 3 3 4 2 4 2" xfId="39099" xr:uid="{00000000-0005-0000-0000-000098240000}"/>
    <cellStyle name="20% - Énfasis5 3 3 4 2 5" xfId="29709" xr:uid="{00000000-0005-0000-0000-000099240000}"/>
    <cellStyle name="20% - Énfasis5 3 3 4 3" xfId="20319" xr:uid="{00000000-0005-0000-0000-00009A240000}"/>
    <cellStyle name="20% - Énfasis5 3 3 4 3 2" xfId="23840" xr:uid="{00000000-0005-0000-0000-00009B240000}"/>
    <cellStyle name="20% - Énfasis5 3 3 4 3 2 2" xfId="36751" xr:uid="{00000000-0005-0000-0000-00009C240000}"/>
    <cellStyle name="20% - Énfasis5 3 3 4 3 3" xfId="27361" xr:uid="{00000000-0005-0000-0000-00009D240000}"/>
    <cellStyle name="20% - Énfasis5 3 3 4 3 3 2" xfId="40272" xr:uid="{00000000-0005-0000-0000-00009E240000}"/>
    <cellStyle name="20% - Énfasis5 3 3 4 3 4" xfId="33230" xr:uid="{00000000-0005-0000-0000-00009F240000}"/>
    <cellStyle name="20% - Énfasis5 3 3 4 4" xfId="17971" xr:uid="{00000000-0005-0000-0000-0000A0240000}"/>
    <cellStyle name="20% - Énfasis5 3 3 4 4 2" xfId="30882" xr:uid="{00000000-0005-0000-0000-0000A1240000}"/>
    <cellStyle name="20% - Énfasis5 3 3 4 5" xfId="21492" xr:uid="{00000000-0005-0000-0000-0000A2240000}"/>
    <cellStyle name="20% - Énfasis5 3 3 4 5 2" xfId="34403" xr:uid="{00000000-0005-0000-0000-0000A3240000}"/>
    <cellStyle name="20% - Énfasis5 3 3 4 6" xfId="25013" xr:uid="{00000000-0005-0000-0000-0000A4240000}"/>
    <cellStyle name="20% - Énfasis5 3 3 4 6 2" xfId="37924" xr:uid="{00000000-0005-0000-0000-0000A5240000}"/>
    <cellStyle name="20% - Énfasis5 3 3 4 7" xfId="28534" xr:uid="{00000000-0005-0000-0000-0000A6240000}"/>
    <cellStyle name="20% - Énfasis5 3 3 5" xfId="15124" xr:uid="{00000000-0005-0000-0000-0000A7240000}"/>
    <cellStyle name="20% - Énfasis5 3 3 5 2" xfId="16299" xr:uid="{00000000-0005-0000-0000-0000A8240000}"/>
    <cellStyle name="20% - Énfasis5 3 3 5 2 2" xfId="18647" xr:uid="{00000000-0005-0000-0000-0000A9240000}"/>
    <cellStyle name="20% - Énfasis5 3 3 5 2 2 2" xfId="31558" xr:uid="{00000000-0005-0000-0000-0000AA240000}"/>
    <cellStyle name="20% - Énfasis5 3 3 5 2 3" xfId="22168" xr:uid="{00000000-0005-0000-0000-0000AB240000}"/>
    <cellStyle name="20% - Énfasis5 3 3 5 2 3 2" xfId="35079" xr:uid="{00000000-0005-0000-0000-0000AC240000}"/>
    <cellStyle name="20% - Énfasis5 3 3 5 2 4" xfId="25689" xr:uid="{00000000-0005-0000-0000-0000AD240000}"/>
    <cellStyle name="20% - Énfasis5 3 3 5 2 4 2" xfId="38600" xr:uid="{00000000-0005-0000-0000-0000AE240000}"/>
    <cellStyle name="20% - Énfasis5 3 3 5 2 5" xfId="29210" xr:uid="{00000000-0005-0000-0000-0000AF240000}"/>
    <cellStyle name="20% - Énfasis5 3 3 5 3" xfId="19820" xr:uid="{00000000-0005-0000-0000-0000B0240000}"/>
    <cellStyle name="20% - Énfasis5 3 3 5 3 2" xfId="23341" xr:uid="{00000000-0005-0000-0000-0000B1240000}"/>
    <cellStyle name="20% - Énfasis5 3 3 5 3 2 2" xfId="36252" xr:uid="{00000000-0005-0000-0000-0000B2240000}"/>
    <cellStyle name="20% - Énfasis5 3 3 5 3 3" xfId="26862" xr:uid="{00000000-0005-0000-0000-0000B3240000}"/>
    <cellStyle name="20% - Énfasis5 3 3 5 3 3 2" xfId="39773" xr:uid="{00000000-0005-0000-0000-0000B4240000}"/>
    <cellStyle name="20% - Énfasis5 3 3 5 3 4" xfId="32731" xr:uid="{00000000-0005-0000-0000-0000B5240000}"/>
    <cellStyle name="20% - Énfasis5 3 3 5 4" xfId="17472" xr:uid="{00000000-0005-0000-0000-0000B6240000}"/>
    <cellStyle name="20% - Énfasis5 3 3 5 4 2" xfId="30383" xr:uid="{00000000-0005-0000-0000-0000B7240000}"/>
    <cellStyle name="20% - Énfasis5 3 3 5 5" xfId="20993" xr:uid="{00000000-0005-0000-0000-0000B8240000}"/>
    <cellStyle name="20% - Énfasis5 3 3 5 5 2" xfId="33904" xr:uid="{00000000-0005-0000-0000-0000B9240000}"/>
    <cellStyle name="20% - Énfasis5 3 3 5 6" xfId="24514" xr:uid="{00000000-0005-0000-0000-0000BA240000}"/>
    <cellStyle name="20% - Énfasis5 3 3 5 6 2" xfId="37425" xr:uid="{00000000-0005-0000-0000-0000BB240000}"/>
    <cellStyle name="20% - Énfasis5 3 3 5 7" xfId="28035" xr:uid="{00000000-0005-0000-0000-0000BC240000}"/>
    <cellStyle name="20% - Énfasis5 3 3 6" xfId="15800" xr:uid="{00000000-0005-0000-0000-0000BD240000}"/>
    <cellStyle name="20% - Énfasis5 3 3 6 2" xfId="18148" xr:uid="{00000000-0005-0000-0000-0000BE240000}"/>
    <cellStyle name="20% - Énfasis5 3 3 6 2 2" xfId="31059" xr:uid="{00000000-0005-0000-0000-0000BF240000}"/>
    <cellStyle name="20% - Énfasis5 3 3 6 3" xfId="21669" xr:uid="{00000000-0005-0000-0000-0000C0240000}"/>
    <cellStyle name="20% - Énfasis5 3 3 6 3 2" xfId="34580" xr:uid="{00000000-0005-0000-0000-0000C1240000}"/>
    <cellStyle name="20% - Énfasis5 3 3 6 4" xfId="25190" xr:uid="{00000000-0005-0000-0000-0000C2240000}"/>
    <cellStyle name="20% - Énfasis5 3 3 6 4 2" xfId="38101" xr:uid="{00000000-0005-0000-0000-0000C3240000}"/>
    <cellStyle name="20% - Énfasis5 3 3 6 5" xfId="28711" xr:uid="{00000000-0005-0000-0000-0000C4240000}"/>
    <cellStyle name="20% - Énfasis5 3 3 7" xfId="19321" xr:uid="{00000000-0005-0000-0000-0000C5240000}"/>
    <cellStyle name="20% - Énfasis5 3 3 7 2" xfId="22842" xr:uid="{00000000-0005-0000-0000-0000C6240000}"/>
    <cellStyle name="20% - Énfasis5 3 3 7 2 2" xfId="35753" xr:uid="{00000000-0005-0000-0000-0000C7240000}"/>
    <cellStyle name="20% - Énfasis5 3 3 7 3" xfId="26363" xr:uid="{00000000-0005-0000-0000-0000C8240000}"/>
    <cellStyle name="20% - Énfasis5 3 3 7 3 2" xfId="39274" xr:uid="{00000000-0005-0000-0000-0000C9240000}"/>
    <cellStyle name="20% - Énfasis5 3 3 7 4" xfId="32232" xr:uid="{00000000-0005-0000-0000-0000CA240000}"/>
    <cellStyle name="20% - Énfasis5 3 3 8" xfId="16973" xr:uid="{00000000-0005-0000-0000-0000CB240000}"/>
    <cellStyle name="20% - Énfasis5 3 3 8 2" xfId="29884" xr:uid="{00000000-0005-0000-0000-0000CC240000}"/>
    <cellStyle name="20% - Énfasis5 3 3 9" xfId="20494" xr:uid="{00000000-0005-0000-0000-0000CD240000}"/>
    <cellStyle name="20% - Énfasis5 3 3 9 2" xfId="33405" xr:uid="{00000000-0005-0000-0000-0000CE240000}"/>
    <cellStyle name="20% - Énfasis5 3 4" xfId="14453" xr:uid="{00000000-0005-0000-0000-0000CF240000}"/>
    <cellStyle name="20% - Énfasis5 3 4 2" xfId="15182" xr:uid="{00000000-0005-0000-0000-0000D0240000}"/>
    <cellStyle name="20% - Énfasis5 3 4 2 2" xfId="16357" xr:uid="{00000000-0005-0000-0000-0000D1240000}"/>
    <cellStyle name="20% - Énfasis5 3 4 2 2 2" xfId="18705" xr:uid="{00000000-0005-0000-0000-0000D2240000}"/>
    <cellStyle name="20% - Énfasis5 3 4 2 2 2 2" xfId="31616" xr:uid="{00000000-0005-0000-0000-0000D3240000}"/>
    <cellStyle name="20% - Énfasis5 3 4 2 2 3" xfId="22226" xr:uid="{00000000-0005-0000-0000-0000D4240000}"/>
    <cellStyle name="20% - Énfasis5 3 4 2 2 3 2" xfId="35137" xr:uid="{00000000-0005-0000-0000-0000D5240000}"/>
    <cellStyle name="20% - Énfasis5 3 4 2 2 4" xfId="25747" xr:uid="{00000000-0005-0000-0000-0000D6240000}"/>
    <cellStyle name="20% - Énfasis5 3 4 2 2 4 2" xfId="38658" xr:uid="{00000000-0005-0000-0000-0000D7240000}"/>
    <cellStyle name="20% - Énfasis5 3 4 2 2 5" xfId="29268" xr:uid="{00000000-0005-0000-0000-0000D8240000}"/>
    <cellStyle name="20% - Énfasis5 3 4 2 3" xfId="19878" xr:uid="{00000000-0005-0000-0000-0000D9240000}"/>
    <cellStyle name="20% - Énfasis5 3 4 2 3 2" xfId="23399" xr:uid="{00000000-0005-0000-0000-0000DA240000}"/>
    <cellStyle name="20% - Énfasis5 3 4 2 3 2 2" xfId="36310" xr:uid="{00000000-0005-0000-0000-0000DB240000}"/>
    <cellStyle name="20% - Énfasis5 3 4 2 3 3" xfId="26920" xr:uid="{00000000-0005-0000-0000-0000DC240000}"/>
    <cellStyle name="20% - Énfasis5 3 4 2 3 3 2" xfId="39831" xr:uid="{00000000-0005-0000-0000-0000DD240000}"/>
    <cellStyle name="20% - Énfasis5 3 4 2 3 4" xfId="32789" xr:uid="{00000000-0005-0000-0000-0000DE240000}"/>
    <cellStyle name="20% - Énfasis5 3 4 2 4" xfId="17530" xr:uid="{00000000-0005-0000-0000-0000DF240000}"/>
    <cellStyle name="20% - Énfasis5 3 4 2 4 2" xfId="30441" xr:uid="{00000000-0005-0000-0000-0000E0240000}"/>
    <cellStyle name="20% - Énfasis5 3 4 2 5" xfId="21051" xr:uid="{00000000-0005-0000-0000-0000E1240000}"/>
    <cellStyle name="20% - Énfasis5 3 4 2 5 2" xfId="33962" xr:uid="{00000000-0005-0000-0000-0000E2240000}"/>
    <cellStyle name="20% - Énfasis5 3 4 2 6" xfId="24572" xr:uid="{00000000-0005-0000-0000-0000E3240000}"/>
    <cellStyle name="20% - Énfasis5 3 4 2 6 2" xfId="37483" xr:uid="{00000000-0005-0000-0000-0000E4240000}"/>
    <cellStyle name="20% - Énfasis5 3 4 2 7" xfId="28093" xr:uid="{00000000-0005-0000-0000-0000E5240000}"/>
    <cellStyle name="20% - Énfasis5 3 4 3" xfId="15858" xr:uid="{00000000-0005-0000-0000-0000E6240000}"/>
    <cellStyle name="20% - Énfasis5 3 4 3 2" xfId="18206" xr:uid="{00000000-0005-0000-0000-0000E7240000}"/>
    <cellStyle name="20% - Énfasis5 3 4 3 2 2" xfId="31117" xr:uid="{00000000-0005-0000-0000-0000E8240000}"/>
    <cellStyle name="20% - Énfasis5 3 4 3 3" xfId="21727" xr:uid="{00000000-0005-0000-0000-0000E9240000}"/>
    <cellStyle name="20% - Énfasis5 3 4 3 3 2" xfId="34638" xr:uid="{00000000-0005-0000-0000-0000EA240000}"/>
    <cellStyle name="20% - Énfasis5 3 4 3 4" xfId="25248" xr:uid="{00000000-0005-0000-0000-0000EB240000}"/>
    <cellStyle name="20% - Énfasis5 3 4 3 4 2" xfId="38159" xr:uid="{00000000-0005-0000-0000-0000EC240000}"/>
    <cellStyle name="20% - Énfasis5 3 4 3 5" xfId="28769" xr:uid="{00000000-0005-0000-0000-0000ED240000}"/>
    <cellStyle name="20% - Énfasis5 3 4 4" xfId="19379" xr:uid="{00000000-0005-0000-0000-0000EE240000}"/>
    <cellStyle name="20% - Énfasis5 3 4 4 2" xfId="22900" xr:uid="{00000000-0005-0000-0000-0000EF240000}"/>
    <cellStyle name="20% - Énfasis5 3 4 4 2 2" xfId="35811" xr:uid="{00000000-0005-0000-0000-0000F0240000}"/>
    <cellStyle name="20% - Énfasis5 3 4 4 3" xfId="26421" xr:uid="{00000000-0005-0000-0000-0000F1240000}"/>
    <cellStyle name="20% - Énfasis5 3 4 4 3 2" xfId="39332" xr:uid="{00000000-0005-0000-0000-0000F2240000}"/>
    <cellStyle name="20% - Énfasis5 3 4 4 4" xfId="32290" xr:uid="{00000000-0005-0000-0000-0000F3240000}"/>
    <cellStyle name="20% - Énfasis5 3 4 5" xfId="17031" xr:uid="{00000000-0005-0000-0000-0000F4240000}"/>
    <cellStyle name="20% - Énfasis5 3 4 5 2" xfId="29942" xr:uid="{00000000-0005-0000-0000-0000F5240000}"/>
    <cellStyle name="20% - Énfasis5 3 4 6" xfId="20552" xr:uid="{00000000-0005-0000-0000-0000F6240000}"/>
    <cellStyle name="20% - Énfasis5 3 4 6 2" xfId="33463" xr:uid="{00000000-0005-0000-0000-0000F7240000}"/>
    <cellStyle name="20% - Énfasis5 3 4 7" xfId="24073" xr:uid="{00000000-0005-0000-0000-0000F8240000}"/>
    <cellStyle name="20% - Énfasis5 3 4 7 2" xfId="36984" xr:uid="{00000000-0005-0000-0000-0000F9240000}"/>
    <cellStyle name="20% - Énfasis5 3 4 8" xfId="27594" xr:uid="{00000000-0005-0000-0000-0000FA240000}"/>
    <cellStyle name="20% - Énfasis5 3 4 9" xfId="14682" xr:uid="{00000000-0005-0000-0000-0000FB240000}"/>
    <cellStyle name="20% - Énfasis5 3 5" xfId="14845" xr:uid="{00000000-0005-0000-0000-0000FC240000}"/>
    <cellStyle name="20% - Énfasis5 3 5 2" xfId="15344" xr:uid="{00000000-0005-0000-0000-0000FD240000}"/>
    <cellStyle name="20% - Énfasis5 3 5 2 2" xfId="16519" xr:uid="{00000000-0005-0000-0000-0000FE240000}"/>
    <cellStyle name="20% - Énfasis5 3 5 2 2 2" xfId="18867" xr:uid="{00000000-0005-0000-0000-0000FF240000}"/>
    <cellStyle name="20% - Énfasis5 3 5 2 2 2 2" xfId="31778" xr:uid="{00000000-0005-0000-0000-000000250000}"/>
    <cellStyle name="20% - Énfasis5 3 5 2 2 3" xfId="22388" xr:uid="{00000000-0005-0000-0000-000001250000}"/>
    <cellStyle name="20% - Énfasis5 3 5 2 2 3 2" xfId="35299" xr:uid="{00000000-0005-0000-0000-000002250000}"/>
    <cellStyle name="20% - Énfasis5 3 5 2 2 4" xfId="25909" xr:uid="{00000000-0005-0000-0000-000003250000}"/>
    <cellStyle name="20% - Énfasis5 3 5 2 2 4 2" xfId="38820" xr:uid="{00000000-0005-0000-0000-000004250000}"/>
    <cellStyle name="20% - Énfasis5 3 5 2 2 5" xfId="29430" xr:uid="{00000000-0005-0000-0000-000005250000}"/>
    <cellStyle name="20% - Énfasis5 3 5 2 3" xfId="20040" xr:uid="{00000000-0005-0000-0000-000006250000}"/>
    <cellStyle name="20% - Énfasis5 3 5 2 3 2" xfId="23561" xr:uid="{00000000-0005-0000-0000-000007250000}"/>
    <cellStyle name="20% - Énfasis5 3 5 2 3 2 2" xfId="36472" xr:uid="{00000000-0005-0000-0000-000008250000}"/>
    <cellStyle name="20% - Énfasis5 3 5 2 3 3" xfId="27082" xr:uid="{00000000-0005-0000-0000-000009250000}"/>
    <cellStyle name="20% - Énfasis5 3 5 2 3 3 2" xfId="39993" xr:uid="{00000000-0005-0000-0000-00000A250000}"/>
    <cellStyle name="20% - Énfasis5 3 5 2 3 4" xfId="32951" xr:uid="{00000000-0005-0000-0000-00000B250000}"/>
    <cellStyle name="20% - Énfasis5 3 5 2 4" xfId="17692" xr:uid="{00000000-0005-0000-0000-00000C250000}"/>
    <cellStyle name="20% - Énfasis5 3 5 2 4 2" xfId="30603" xr:uid="{00000000-0005-0000-0000-00000D250000}"/>
    <cellStyle name="20% - Énfasis5 3 5 2 5" xfId="21213" xr:uid="{00000000-0005-0000-0000-00000E250000}"/>
    <cellStyle name="20% - Énfasis5 3 5 2 5 2" xfId="34124" xr:uid="{00000000-0005-0000-0000-00000F250000}"/>
    <cellStyle name="20% - Énfasis5 3 5 2 6" xfId="24734" xr:uid="{00000000-0005-0000-0000-000010250000}"/>
    <cellStyle name="20% - Énfasis5 3 5 2 6 2" xfId="37645" xr:uid="{00000000-0005-0000-0000-000011250000}"/>
    <cellStyle name="20% - Énfasis5 3 5 2 7" xfId="28255" xr:uid="{00000000-0005-0000-0000-000012250000}"/>
    <cellStyle name="20% - Énfasis5 3 5 3" xfId="16020" xr:uid="{00000000-0005-0000-0000-000013250000}"/>
    <cellStyle name="20% - Énfasis5 3 5 3 2" xfId="18368" xr:uid="{00000000-0005-0000-0000-000014250000}"/>
    <cellStyle name="20% - Énfasis5 3 5 3 2 2" xfId="31279" xr:uid="{00000000-0005-0000-0000-000015250000}"/>
    <cellStyle name="20% - Énfasis5 3 5 3 3" xfId="21889" xr:uid="{00000000-0005-0000-0000-000016250000}"/>
    <cellStyle name="20% - Énfasis5 3 5 3 3 2" xfId="34800" xr:uid="{00000000-0005-0000-0000-000017250000}"/>
    <cellStyle name="20% - Énfasis5 3 5 3 4" xfId="25410" xr:uid="{00000000-0005-0000-0000-000018250000}"/>
    <cellStyle name="20% - Énfasis5 3 5 3 4 2" xfId="38321" xr:uid="{00000000-0005-0000-0000-000019250000}"/>
    <cellStyle name="20% - Énfasis5 3 5 3 5" xfId="28931" xr:uid="{00000000-0005-0000-0000-00001A250000}"/>
    <cellStyle name="20% - Énfasis5 3 5 4" xfId="19541" xr:uid="{00000000-0005-0000-0000-00001B250000}"/>
    <cellStyle name="20% - Énfasis5 3 5 4 2" xfId="23062" xr:uid="{00000000-0005-0000-0000-00001C250000}"/>
    <cellStyle name="20% - Énfasis5 3 5 4 2 2" xfId="35973" xr:uid="{00000000-0005-0000-0000-00001D250000}"/>
    <cellStyle name="20% - Énfasis5 3 5 4 3" xfId="26583" xr:uid="{00000000-0005-0000-0000-00001E250000}"/>
    <cellStyle name="20% - Énfasis5 3 5 4 3 2" xfId="39494" xr:uid="{00000000-0005-0000-0000-00001F250000}"/>
    <cellStyle name="20% - Énfasis5 3 5 4 4" xfId="32452" xr:uid="{00000000-0005-0000-0000-000020250000}"/>
    <cellStyle name="20% - Énfasis5 3 5 5" xfId="17193" xr:uid="{00000000-0005-0000-0000-000021250000}"/>
    <cellStyle name="20% - Énfasis5 3 5 5 2" xfId="30104" xr:uid="{00000000-0005-0000-0000-000022250000}"/>
    <cellStyle name="20% - Énfasis5 3 5 6" xfId="20714" xr:uid="{00000000-0005-0000-0000-000023250000}"/>
    <cellStyle name="20% - Énfasis5 3 5 6 2" xfId="33625" xr:uid="{00000000-0005-0000-0000-000024250000}"/>
    <cellStyle name="20% - Énfasis5 3 5 7" xfId="24235" xr:uid="{00000000-0005-0000-0000-000025250000}"/>
    <cellStyle name="20% - Énfasis5 3 5 7 2" xfId="37146" xr:uid="{00000000-0005-0000-0000-000026250000}"/>
    <cellStyle name="20% - Énfasis5 3 5 8" xfId="27756" xr:uid="{00000000-0005-0000-0000-000027250000}"/>
    <cellStyle name="20% - Énfasis5 3 6" xfId="15506" xr:uid="{00000000-0005-0000-0000-000028250000}"/>
    <cellStyle name="20% - Énfasis5 3 6 2" xfId="16681" xr:uid="{00000000-0005-0000-0000-000029250000}"/>
    <cellStyle name="20% - Énfasis5 3 6 2 2" xfId="19029" xr:uid="{00000000-0005-0000-0000-00002A250000}"/>
    <cellStyle name="20% - Énfasis5 3 6 2 2 2" xfId="31940" xr:uid="{00000000-0005-0000-0000-00002B250000}"/>
    <cellStyle name="20% - Énfasis5 3 6 2 3" xfId="22550" xr:uid="{00000000-0005-0000-0000-00002C250000}"/>
    <cellStyle name="20% - Énfasis5 3 6 2 3 2" xfId="35461" xr:uid="{00000000-0005-0000-0000-00002D250000}"/>
    <cellStyle name="20% - Énfasis5 3 6 2 4" xfId="26071" xr:uid="{00000000-0005-0000-0000-00002E250000}"/>
    <cellStyle name="20% - Énfasis5 3 6 2 4 2" xfId="38982" xr:uid="{00000000-0005-0000-0000-00002F250000}"/>
    <cellStyle name="20% - Énfasis5 3 6 2 5" xfId="29592" xr:uid="{00000000-0005-0000-0000-000030250000}"/>
    <cellStyle name="20% - Énfasis5 3 6 3" xfId="20202" xr:uid="{00000000-0005-0000-0000-000031250000}"/>
    <cellStyle name="20% - Énfasis5 3 6 3 2" xfId="23723" xr:uid="{00000000-0005-0000-0000-000032250000}"/>
    <cellStyle name="20% - Énfasis5 3 6 3 2 2" xfId="36634" xr:uid="{00000000-0005-0000-0000-000033250000}"/>
    <cellStyle name="20% - Énfasis5 3 6 3 3" xfId="27244" xr:uid="{00000000-0005-0000-0000-000034250000}"/>
    <cellStyle name="20% - Énfasis5 3 6 3 3 2" xfId="40155" xr:uid="{00000000-0005-0000-0000-000035250000}"/>
    <cellStyle name="20% - Énfasis5 3 6 3 4" xfId="33113" xr:uid="{00000000-0005-0000-0000-000036250000}"/>
    <cellStyle name="20% - Énfasis5 3 6 4" xfId="17854" xr:uid="{00000000-0005-0000-0000-000037250000}"/>
    <cellStyle name="20% - Énfasis5 3 6 4 2" xfId="30765" xr:uid="{00000000-0005-0000-0000-000038250000}"/>
    <cellStyle name="20% - Énfasis5 3 6 5" xfId="21375" xr:uid="{00000000-0005-0000-0000-000039250000}"/>
    <cellStyle name="20% - Énfasis5 3 6 5 2" xfId="34286" xr:uid="{00000000-0005-0000-0000-00003A250000}"/>
    <cellStyle name="20% - Énfasis5 3 6 6" xfId="24896" xr:uid="{00000000-0005-0000-0000-00003B250000}"/>
    <cellStyle name="20% - Énfasis5 3 6 6 2" xfId="37807" xr:uid="{00000000-0005-0000-0000-00003C250000}"/>
    <cellStyle name="20% - Énfasis5 3 6 7" xfId="28417" xr:uid="{00000000-0005-0000-0000-00003D250000}"/>
    <cellStyle name="20% - Énfasis5 3 7" xfId="15007" xr:uid="{00000000-0005-0000-0000-00003E250000}"/>
    <cellStyle name="20% - Énfasis5 3 7 2" xfId="16182" xr:uid="{00000000-0005-0000-0000-00003F250000}"/>
    <cellStyle name="20% - Énfasis5 3 7 2 2" xfId="18530" xr:uid="{00000000-0005-0000-0000-000040250000}"/>
    <cellStyle name="20% - Énfasis5 3 7 2 2 2" xfId="31441" xr:uid="{00000000-0005-0000-0000-000041250000}"/>
    <cellStyle name="20% - Énfasis5 3 7 2 3" xfId="22051" xr:uid="{00000000-0005-0000-0000-000042250000}"/>
    <cellStyle name="20% - Énfasis5 3 7 2 3 2" xfId="34962" xr:uid="{00000000-0005-0000-0000-000043250000}"/>
    <cellStyle name="20% - Énfasis5 3 7 2 4" xfId="25572" xr:uid="{00000000-0005-0000-0000-000044250000}"/>
    <cellStyle name="20% - Énfasis5 3 7 2 4 2" xfId="38483" xr:uid="{00000000-0005-0000-0000-000045250000}"/>
    <cellStyle name="20% - Énfasis5 3 7 2 5" xfId="29093" xr:uid="{00000000-0005-0000-0000-000046250000}"/>
    <cellStyle name="20% - Énfasis5 3 7 3" xfId="19703" xr:uid="{00000000-0005-0000-0000-000047250000}"/>
    <cellStyle name="20% - Énfasis5 3 7 3 2" xfId="23224" xr:uid="{00000000-0005-0000-0000-000048250000}"/>
    <cellStyle name="20% - Énfasis5 3 7 3 2 2" xfId="36135" xr:uid="{00000000-0005-0000-0000-000049250000}"/>
    <cellStyle name="20% - Énfasis5 3 7 3 3" xfId="26745" xr:uid="{00000000-0005-0000-0000-00004A250000}"/>
    <cellStyle name="20% - Énfasis5 3 7 3 3 2" xfId="39656" xr:uid="{00000000-0005-0000-0000-00004B250000}"/>
    <cellStyle name="20% - Énfasis5 3 7 3 4" xfId="32614" xr:uid="{00000000-0005-0000-0000-00004C250000}"/>
    <cellStyle name="20% - Énfasis5 3 7 4" xfId="17355" xr:uid="{00000000-0005-0000-0000-00004D250000}"/>
    <cellStyle name="20% - Énfasis5 3 7 4 2" xfId="30266" xr:uid="{00000000-0005-0000-0000-00004E250000}"/>
    <cellStyle name="20% - Énfasis5 3 7 5" xfId="20876" xr:uid="{00000000-0005-0000-0000-00004F250000}"/>
    <cellStyle name="20% - Énfasis5 3 7 5 2" xfId="33787" xr:uid="{00000000-0005-0000-0000-000050250000}"/>
    <cellStyle name="20% - Énfasis5 3 7 6" xfId="24397" xr:uid="{00000000-0005-0000-0000-000051250000}"/>
    <cellStyle name="20% - Énfasis5 3 7 6 2" xfId="37308" xr:uid="{00000000-0005-0000-0000-000052250000}"/>
    <cellStyle name="20% - Énfasis5 3 7 7" xfId="27918" xr:uid="{00000000-0005-0000-0000-000053250000}"/>
    <cellStyle name="20% - Énfasis5 3 8" xfId="15683" xr:uid="{00000000-0005-0000-0000-000054250000}"/>
    <cellStyle name="20% - Énfasis5 3 8 2" xfId="18031" xr:uid="{00000000-0005-0000-0000-000055250000}"/>
    <cellStyle name="20% - Énfasis5 3 8 2 2" xfId="30942" xr:uid="{00000000-0005-0000-0000-000056250000}"/>
    <cellStyle name="20% - Énfasis5 3 8 3" xfId="21552" xr:uid="{00000000-0005-0000-0000-000057250000}"/>
    <cellStyle name="20% - Énfasis5 3 8 3 2" xfId="34463" xr:uid="{00000000-0005-0000-0000-000058250000}"/>
    <cellStyle name="20% - Énfasis5 3 8 4" xfId="25073" xr:uid="{00000000-0005-0000-0000-000059250000}"/>
    <cellStyle name="20% - Énfasis5 3 8 4 2" xfId="37984" xr:uid="{00000000-0005-0000-0000-00005A250000}"/>
    <cellStyle name="20% - Énfasis5 3 8 5" xfId="28594" xr:uid="{00000000-0005-0000-0000-00005B250000}"/>
    <cellStyle name="20% - Énfasis5 3 9" xfId="19204" xr:uid="{00000000-0005-0000-0000-00005C250000}"/>
    <cellStyle name="20% - Énfasis5 3 9 2" xfId="22725" xr:uid="{00000000-0005-0000-0000-00005D250000}"/>
    <cellStyle name="20% - Énfasis5 3 9 2 2" xfId="35636" xr:uid="{00000000-0005-0000-0000-00005E250000}"/>
    <cellStyle name="20% - Énfasis5 3 9 3" xfId="26246" xr:uid="{00000000-0005-0000-0000-00005F250000}"/>
    <cellStyle name="20% - Énfasis5 3 9 3 2" xfId="39157" xr:uid="{00000000-0005-0000-0000-000060250000}"/>
    <cellStyle name="20% - Énfasis5 3 9 4" xfId="32115" xr:uid="{00000000-0005-0000-0000-000061250000}"/>
    <cellStyle name="20% - Énfasis5 30" xfId="40372" xr:uid="{00000000-0005-0000-0000-000062250000}"/>
    <cellStyle name="20% - Énfasis5 4" xfId="371" xr:uid="{00000000-0005-0000-0000-000063250000}"/>
    <cellStyle name="20% - Énfasis5 4 10" xfId="23925" xr:uid="{00000000-0005-0000-0000-000064250000}"/>
    <cellStyle name="20% - Énfasis5 4 10 2" xfId="36836" xr:uid="{00000000-0005-0000-0000-000065250000}"/>
    <cellStyle name="20% - Énfasis5 4 11" xfId="27446" xr:uid="{00000000-0005-0000-0000-000066250000}"/>
    <cellStyle name="20% - Énfasis5 4 12" xfId="14531" xr:uid="{00000000-0005-0000-0000-000067250000}"/>
    <cellStyle name="20% - Énfasis5 4 2" xfId="4852" xr:uid="{00000000-0005-0000-0000-000068250000}"/>
    <cellStyle name="20% - Énfasis5 4 2 2" xfId="4853" xr:uid="{00000000-0005-0000-0000-000069250000}"/>
    <cellStyle name="20% - Énfasis5 4 2 2 2" xfId="16384" xr:uid="{00000000-0005-0000-0000-00006A250000}"/>
    <cellStyle name="20% - Énfasis5 4 2 2 2 2" xfId="18732" xr:uid="{00000000-0005-0000-0000-00006B250000}"/>
    <cellStyle name="20% - Énfasis5 4 2 2 2 2 2" xfId="31643" xr:uid="{00000000-0005-0000-0000-00006C250000}"/>
    <cellStyle name="20% - Énfasis5 4 2 2 2 3" xfId="22253" xr:uid="{00000000-0005-0000-0000-00006D250000}"/>
    <cellStyle name="20% - Énfasis5 4 2 2 2 3 2" xfId="35164" xr:uid="{00000000-0005-0000-0000-00006E250000}"/>
    <cellStyle name="20% - Énfasis5 4 2 2 2 4" xfId="25774" xr:uid="{00000000-0005-0000-0000-00006F250000}"/>
    <cellStyle name="20% - Énfasis5 4 2 2 2 4 2" xfId="38685" xr:uid="{00000000-0005-0000-0000-000070250000}"/>
    <cellStyle name="20% - Énfasis5 4 2 2 2 5" xfId="29295" xr:uid="{00000000-0005-0000-0000-000071250000}"/>
    <cellStyle name="20% - Énfasis5 4 2 2 3" xfId="19905" xr:uid="{00000000-0005-0000-0000-000072250000}"/>
    <cellStyle name="20% - Énfasis5 4 2 2 3 2" xfId="23426" xr:uid="{00000000-0005-0000-0000-000073250000}"/>
    <cellStyle name="20% - Énfasis5 4 2 2 3 2 2" xfId="36337" xr:uid="{00000000-0005-0000-0000-000074250000}"/>
    <cellStyle name="20% - Énfasis5 4 2 2 3 3" xfId="26947" xr:uid="{00000000-0005-0000-0000-000075250000}"/>
    <cellStyle name="20% - Énfasis5 4 2 2 3 3 2" xfId="39858" xr:uid="{00000000-0005-0000-0000-000076250000}"/>
    <cellStyle name="20% - Énfasis5 4 2 2 3 4" xfId="32816" xr:uid="{00000000-0005-0000-0000-000077250000}"/>
    <cellStyle name="20% - Énfasis5 4 2 2 4" xfId="17557" xr:uid="{00000000-0005-0000-0000-000078250000}"/>
    <cellStyle name="20% - Énfasis5 4 2 2 4 2" xfId="30468" xr:uid="{00000000-0005-0000-0000-000079250000}"/>
    <cellStyle name="20% - Énfasis5 4 2 2 5" xfId="21078" xr:uid="{00000000-0005-0000-0000-00007A250000}"/>
    <cellStyle name="20% - Énfasis5 4 2 2 5 2" xfId="33989" xr:uid="{00000000-0005-0000-0000-00007B250000}"/>
    <cellStyle name="20% - Énfasis5 4 2 2 6" xfId="24599" xr:uid="{00000000-0005-0000-0000-00007C250000}"/>
    <cellStyle name="20% - Énfasis5 4 2 2 6 2" xfId="37510" xr:uid="{00000000-0005-0000-0000-00007D250000}"/>
    <cellStyle name="20% - Énfasis5 4 2 2 7" xfId="28120" xr:uid="{00000000-0005-0000-0000-00007E250000}"/>
    <cellStyle name="20% - Énfasis5 4 2 2 8" xfId="15209" xr:uid="{00000000-0005-0000-0000-00007F250000}"/>
    <cellStyle name="20% - Énfasis5 4 2 3" xfId="15885" xr:uid="{00000000-0005-0000-0000-000080250000}"/>
    <cellStyle name="20% - Énfasis5 4 2 3 2" xfId="18233" xr:uid="{00000000-0005-0000-0000-000081250000}"/>
    <cellStyle name="20% - Énfasis5 4 2 3 2 2" xfId="31144" xr:uid="{00000000-0005-0000-0000-000082250000}"/>
    <cellStyle name="20% - Énfasis5 4 2 3 3" xfId="21754" xr:uid="{00000000-0005-0000-0000-000083250000}"/>
    <cellStyle name="20% - Énfasis5 4 2 3 3 2" xfId="34665" xr:uid="{00000000-0005-0000-0000-000084250000}"/>
    <cellStyle name="20% - Énfasis5 4 2 3 4" xfId="25275" xr:uid="{00000000-0005-0000-0000-000085250000}"/>
    <cellStyle name="20% - Énfasis5 4 2 3 4 2" xfId="38186" xr:uid="{00000000-0005-0000-0000-000086250000}"/>
    <cellStyle name="20% - Énfasis5 4 2 3 5" xfId="28796" xr:uid="{00000000-0005-0000-0000-000087250000}"/>
    <cellStyle name="20% - Énfasis5 4 2 4" xfId="19406" xr:uid="{00000000-0005-0000-0000-000088250000}"/>
    <cellStyle name="20% - Énfasis5 4 2 4 2" xfId="22927" xr:uid="{00000000-0005-0000-0000-000089250000}"/>
    <cellStyle name="20% - Énfasis5 4 2 4 2 2" xfId="35838" xr:uid="{00000000-0005-0000-0000-00008A250000}"/>
    <cellStyle name="20% - Énfasis5 4 2 4 3" xfId="26448" xr:uid="{00000000-0005-0000-0000-00008B250000}"/>
    <cellStyle name="20% - Énfasis5 4 2 4 3 2" xfId="39359" xr:uid="{00000000-0005-0000-0000-00008C250000}"/>
    <cellStyle name="20% - Énfasis5 4 2 4 4" xfId="32317" xr:uid="{00000000-0005-0000-0000-00008D250000}"/>
    <cellStyle name="20% - Énfasis5 4 2 5" xfId="17058" xr:uid="{00000000-0005-0000-0000-00008E250000}"/>
    <cellStyle name="20% - Énfasis5 4 2 5 2" xfId="29969" xr:uid="{00000000-0005-0000-0000-00008F250000}"/>
    <cellStyle name="20% - Énfasis5 4 2 6" xfId="20579" xr:uid="{00000000-0005-0000-0000-000090250000}"/>
    <cellStyle name="20% - Énfasis5 4 2 6 2" xfId="33490" xr:uid="{00000000-0005-0000-0000-000091250000}"/>
    <cellStyle name="20% - Énfasis5 4 2 7" xfId="24100" xr:uid="{00000000-0005-0000-0000-000092250000}"/>
    <cellStyle name="20% - Énfasis5 4 2 7 2" xfId="37011" xr:uid="{00000000-0005-0000-0000-000093250000}"/>
    <cellStyle name="20% - Énfasis5 4 2 8" xfId="27621" xr:uid="{00000000-0005-0000-0000-000094250000}"/>
    <cellStyle name="20% - Énfasis5 4 2 9" xfId="14709" xr:uid="{00000000-0005-0000-0000-000095250000}"/>
    <cellStyle name="20% - Énfasis5 4 3" xfId="4854" xr:uid="{00000000-0005-0000-0000-000096250000}"/>
    <cellStyle name="20% - Énfasis5 4 3 2" xfId="15371" xr:uid="{00000000-0005-0000-0000-000097250000}"/>
    <cellStyle name="20% - Énfasis5 4 3 2 2" xfId="16546" xr:uid="{00000000-0005-0000-0000-000098250000}"/>
    <cellStyle name="20% - Énfasis5 4 3 2 2 2" xfId="18894" xr:uid="{00000000-0005-0000-0000-000099250000}"/>
    <cellStyle name="20% - Énfasis5 4 3 2 2 2 2" xfId="31805" xr:uid="{00000000-0005-0000-0000-00009A250000}"/>
    <cellStyle name="20% - Énfasis5 4 3 2 2 3" xfId="22415" xr:uid="{00000000-0005-0000-0000-00009B250000}"/>
    <cellStyle name="20% - Énfasis5 4 3 2 2 3 2" xfId="35326" xr:uid="{00000000-0005-0000-0000-00009C250000}"/>
    <cellStyle name="20% - Énfasis5 4 3 2 2 4" xfId="25936" xr:uid="{00000000-0005-0000-0000-00009D250000}"/>
    <cellStyle name="20% - Énfasis5 4 3 2 2 4 2" xfId="38847" xr:uid="{00000000-0005-0000-0000-00009E250000}"/>
    <cellStyle name="20% - Énfasis5 4 3 2 2 5" xfId="29457" xr:uid="{00000000-0005-0000-0000-00009F250000}"/>
    <cellStyle name="20% - Énfasis5 4 3 2 3" xfId="20067" xr:uid="{00000000-0005-0000-0000-0000A0250000}"/>
    <cellStyle name="20% - Énfasis5 4 3 2 3 2" xfId="23588" xr:uid="{00000000-0005-0000-0000-0000A1250000}"/>
    <cellStyle name="20% - Énfasis5 4 3 2 3 2 2" xfId="36499" xr:uid="{00000000-0005-0000-0000-0000A2250000}"/>
    <cellStyle name="20% - Énfasis5 4 3 2 3 3" xfId="27109" xr:uid="{00000000-0005-0000-0000-0000A3250000}"/>
    <cellStyle name="20% - Énfasis5 4 3 2 3 3 2" xfId="40020" xr:uid="{00000000-0005-0000-0000-0000A4250000}"/>
    <cellStyle name="20% - Énfasis5 4 3 2 3 4" xfId="32978" xr:uid="{00000000-0005-0000-0000-0000A5250000}"/>
    <cellStyle name="20% - Énfasis5 4 3 2 4" xfId="17719" xr:uid="{00000000-0005-0000-0000-0000A6250000}"/>
    <cellStyle name="20% - Énfasis5 4 3 2 4 2" xfId="30630" xr:uid="{00000000-0005-0000-0000-0000A7250000}"/>
    <cellStyle name="20% - Énfasis5 4 3 2 5" xfId="21240" xr:uid="{00000000-0005-0000-0000-0000A8250000}"/>
    <cellStyle name="20% - Énfasis5 4 3 2 5 2" xfId="34151" xr:uid="{00000000-0005-0000-0000-0000A9250000}"/>
    <cellStyle name="20% - Énfasis5 4 3 2 6" xfId="24761" xr:uid="{00000000-0005-0000-0000-0000AA250000}"/>
    <cellStyle name="20% - Énfasis5 4 3 2 6 2" xfId="37672" xr:uid="{00000000-0005-0000-0000-0000AB250000}"/>
    <cellStyle name="20% - Énfasis5 4 3 2 7" xfId="28282" xr:uid="{00000000-0005-0000-0000-0000AC250000}"/>
    <cellStyle name="20% - Énfasis5 4 3 3" xfId="16047" xr:uid="{00000000-0005-0000-0000-0000AD250000}"/>
    <cellStyle name="20% - Énfasis5 4 3 3 2" xfId="18395" xr:uid="{00000000-0005-0000-0000-0000AE250000}"/>
    <cellStyle name="20% - Énfasis5 4 3 3 2 2" xfId="31306" xr:uid="{00000000-0005-0000-0000-0000AF250000}"/>
    <cellStyle name="20% - Énfasis5 4 3 3 3" xfId="21916" xr:uid="{00000000-0005-0000-0000-0000B0250000}"/>
    <cellStyle name="20% - Énfasis5 4 3 3 3 2" xfId="34827" xr:uid="{00000000-0005-0000-0000-0000B1250000}"/>
    <cellStyle name="20% - Énfasis5 4 3 3 4" xfId="25437" xr:uid="{00000000-0005-0000-0000-0000B2250000}"/>
    <cellStyle name="20% - Énfasis5 4 3 3 4 2" xfId="38348" xr:uid="{00000000-0005-0000-0000-0000B3250000}"/>
    <cellStyle name="20% - Énfasis5 4 3 3 5" xfId="28958" xr:uid="{00000000-0005-0000-0000-0000B4250000}"/>
    <cellStyle name="20% - Énfasis5 4 3 4" xfId="19568" xr:uid="{00000000-0005-0000-0000-0000B5250000}"/>
    <cellStyle name="20% - Énfasis5 4 3 4 2" xfId="23089" xr:uid="{00000000-0005-0000-0000-0000B6250000}"/>
    <cellStyle name="20% - Énfasis5 4 3 4 2 2" xfId="36000" xr:uid="{00000000-0005-0000-0000-0000B7250000}"/>
    <cellStyle name="20% - Énfasis5 4 3 4 3" xfId="26610" xr:uid="{00000000-0005-0000-0000-0000B8250000}"/>
    <cellStyle name="20% - Énfasis5 4 3 4 3 2" xfId="39521" xr:uid="{00000000-0005-0000-0000-0000B9250000}"/>
    <cellStyle name="20% - Énfasis5 4 3 4 4" xfId="32479" xr:uid="{00000000-0005-0000-0000-0000BA250000}"/>
    <cellStyle name="20% - Énfasis5 4 3 5" xfId="17220" xr:uid="{00000000-0005-0000-0000-0000BB250000}"/>
    <cellStyle name="20% - Énfasis5 4 3 5 2" xfId="30131" xr:uid="{00000000-0005-0000-0000-0000BC250000}"/>
    <cellStyle name="20% - Énfasis5 4 3 6" xfId="20741" xr:uid="{00000000-0005-0000-0000-0000BD250000}"/>
    <cellStyle name="20% - Énfasis5 4 3 6 2" xfId="33652" xr:uid="{00000000-0005-0000-0000-0000BE250000}"/>
    <cellStyle name="20% - Énfasis5 4 3 7" xfId="24262" xr:uid="{00000000-0005-0000-0000-0000BF250000}"/>
    <cellStyle name="20% - Énfasis5 4 3 7 2" xfId="37173" xr:uid="{00000000-0005-0000-0000-0000C0250000}"/>
    <cellStyle name="20% - Énfasis5 4 3 8" xfId="27783" xr:uid="{00000000-0005-0000-0000-0000C1250000}"/>
    <cellStyle name="20% - Énfasis5 4 3 9" xfId="14872" xr:uid="{00000000-0005-0000-0000-0000C2250000}"/>
    <cellStyle name="20% - Énfasis5 4 4" xfId="15533" xr:uid="{00000000-0005-0000-0000-0000C3250000}"/>
    <cellStyle name="20% - Énfasis5 4 4 2" xfId="16708" xr:uid="{00000000-0005-0000-0000-0000C4250000}"/>
    <cellStyle name="20% - Énfasis5 4 4 2 2" xfId="19056" xr:uid="{00000000-0005-0000-0000-0000C5250000}"/>
    <cellStyle name="20% - Énfasis5 4 4 2 2 2" xfId="31967" xr:uid="{00000000-0005-0000-0000-0000C6250000}"/>
    <cellStyle name="20% - Énfasis5 4 4 2 3" xfId="22577" xr:uid="{00000000-0005-0000-0000-0000C7250000}"/>
    <cellStyle name="20% - Énfasis5 4 4 2 3 2" xfId="35488" xr:uid="{00000000-0005-0000-0000-0000C8250000}"/>
    <cellStyle name="20% - Énfasis5 4 4 2 4" xfId="26098" xr:uid="{00000000-0005-0000-0000-0000C9250000}"/>
    <cellStyle name="20% - Énfasis5 4 4 2 4 2" xfId="39009" xr:uid="{00000000-0005-0000-0000-0000CA250000}"/>
    <cellStyle name="20% - Énfasis5 4 4 2 5" xfId="29619" xr:uid="{00000000-0005-0000-0000-0000CB250000}"/>
    <cellStyle name="20% - Énfasis5 4 4 3" xfId="20229" xr:uid="{00000000-0005-0000-0000-0000CC250000}"/>
    <cellStyle name="20% - Énfasis5 4 4 3 2" xfId="23750" xr:uid="{00000000-0005-0000-0000-0000CD250000}"/>
    <cellStyle name="20% - Énfasis5 4 4 3 2 2" xfId="36661" xr:uid="{00000000-0005-0000-0000-0000CE250000}"/>
    <cellStyle name="20% - Énfasis5 4 4 3 3" xfId="27271" xr:uid="{00000000-0005-0000-0000-0000CF250000}"/>
    <cellStyle name="20% - Énfasis5 4 4 3 3 2" xfId="40182" xr:uid="{00000000-0005-0000-0000-0000D0250000}"/>
    <cellStyle name="20% - Énfasis5 4 4 3 4" xfId="33140" xr:uid="{00000000-0005-0000-0000-0000D1250000}"/>
    <cellStyle name="20% - Énfasis5 4 4 4" xfId="17881" xr:uid="{00000000-0005-0000-0000-0000D2250000}"/>
    <cellStyle name="20% - Énfasis5 4 4 4 2" xfId="30792" xr:uid="{00000000-0005-0000-0000-0000D3250000}"/>
    <cellStyle name="20% - Énfasis5 4 4 5" xfId="21402" xr:uid="{00000000-0005-0000-0000-0000D4250000}"/>
    <cellStyle name="20% - Énfasis5 4 4 5 2" xfId="34313" xr:uid="{00000000-0005-0000-0000-0000D5250000}"/>
    <cellStyle name="20% - Énfasis5 4 4 6" xfId="24923" xr:uid="{00000000-0005-0000-0000-0000D6250000}"/>
    <cellStyle name="20% - Énfasis5 4 4 6 2" xfId="37834" xr:uid="{00000000-0005-0000-0000-0000D7250000}"/>
    <cellStyle name="20% - Énfasis5 4 4 7" xfId="28444" xr:uid="{00000000-0005-0000-0000-0000D8250000}"/>
    <cellStyle name="20% - Énfasis5 4 5" xfId="15034" xr:uid="{00000000-0005-0000-0000-0000D9250000}"/>
    <cellStyle name="20% - Énfasis5 4 5 2" xfId="16209" xr:uid="{00000000-0005-0000-0000-0000DA250000}"/>
    <cellStyle name="20% - Énfasis5 4 5 2 2" xfId="18557" xr:uid="{00000000-0005-0000-0000-0000DB250000}"/>
    <cellStyle name="20% - Énfasis5 4 5 2 2 2" xfId="31468" xr:uid="{00000000-0005-0000-0000-0000DC250000}"/>
    <cellStyle name="20% - Énfasis5 4 5 2 3" xfId="22078" xr:uid="{00000000-0005-0000-0000-0000DD250000}"/>
    <cellStyle name="20% - Énfasis5 4 5 2 3 2" xfId="34989" xr:uid="{00000000-0005-0000-0000-0000DE250000}"/>
    <cellStyle name="20% - Énfasis5 4 5 2 4" xfId="25599" xr:uid="{00000000-0005-0000-0000-0000DF250000}"/>
    <cellStyle name="20% - Énfasis5 4 5 2 4 2" xfId="38510" xr:uid="{00000000-0005-0000-0000-0000E0250000}"/>
    <cellStyle name="20% - Énfasis5 4 5 2 5" xfId="29120" xr:uid="{00000000-0005-0000-0000-0000E1250000}"/>
    <cellStyle name="20% - Énfasis5 4 5 3" xfId="19730" xr:uid="{00000000-0005-0000-0000-0000E2250000}"/>
    <cellStyle name="20% - Énfasis5 4 5 3 2" xfId="23251" xr:uid="{00000000-0005-0000-0000-0000E3250000}"/>
    <cellStyle name="20% - Énfasis5 4 5 3 2 2" xfId="36162" xr:uid="{00000000-0005-0000-0000-0000E4250000}"/>
    <cellStyle name="20% - Énfasis5 4 5 3 3" xfId="26772" xr:uid="{00000000-0005-0000-0000-0000E5250000}"/>
    <cellStyle name="20% - Énfasis5 4 5 3 3 2" xfId="39683" xr:uid="{00000000-0005-0000-0000-0000E6250000}"/>
    <cellStyle name="20% - Énfasis5 4 5 3 4" xfId="32641" xr:uid="{00000000-0005-0000-0000-0000E7250000}"/>
    <cellStyle name="20% - Énfasis5 4 5 4" xfId="17382" xr:uid="{00000000-0005-0000-0000-0000E8250000}"/>
    <cellStyle name="20% - Énfasis5 4 5 4 2" xfId="30293" xr:uid="{00000000-0005-0000-0000-0000E9250000}"/>
    <cellStyle name="20% - Énfasis5 4 5 5" xfId="20903" xr:uid="{00000000-0005-0000-0000-0000EA250000}"/>
    <cellStyle name="20% - Énfasis5 4 5 5 2" xfId="33814" xr:uid="{00000000-0005-0000-0000-0000EB250000}"/>
    <cellStyle name="20% - Énfasis5 4 5 6" xfId="24424" xr:uid="{00000000-0005-0000-0000-0000EC250000}"/>
    <cellStyle name="20% - Énfasis5 4 5 6 2" xfId="37335" xr:uid="{00000000-0005-0000-0000-0000ED250000}"/>
    <cellStyle name="20% - Énfasis5 4 5 7" xfId="27945" xr:uid="{00000000-0005-0000-0000-0000EE250000}"/>
    <cellStyle name="20% - Énfasis5 4 6" xfId="15710" xr:uid="{00000000-0005-0000-0000-0000EF250000}"/>
    <cellStyle name="20% - Énfasis5 4 6 2" xfId="18058" xr:uid="{00000000-0005-0000-0000-0000F0250000}"/>
    <cellStyle name="20% - Énfasis5 4 6 2 2" xfId="30969" xr:uid="{00000000-0005-0000-0000-0000F1250000}"/>
    <cellStyle name="20% - Énfasis5 4 6 3" xfId="21579" xr:uid="{00000000-0005-0000-0000-0000F2250000}"/>
    <cellStyle name="20% - Énfasis5 4 6 3 2" xfId="34490" xr:uid="{00000000-0005-0000-0000-0000F3250000}"/>
    <cellStyle name="20% - Énfasis5 4 6 4" xfId="25100" xr:uid="{00000000-0005-0000-0000-0000F4250000}"/>
    <cellStyle name="20% - Énfasis5 4 6 4 2" xfId="38011" xr:uid="{00000000-0005-0000-0000-0000F5250000}"/>
    <cellStyle name="20% - Énfasis5 4 6 5" xfId="28621" xr:uid="{00000000-0005-0000-0000-0000F6250000}"/>
    <cellStyle name="20% - Énfasis5 4 7" xfId="19231" xr:uid="{00000000-0005-0000-0000-0000F7250000}"/>
    <cellStyle name="20% - Énfasis5 4 7 2" xfId="22752" xr:uid="{00000000-0005-0000-0000-0000F8250000}"/>
    <cellStyle name="20% - Énfasis5 4 7 2 2" xfId="35663" xr:uid="{00000000-0005-0000-0000-0000F9250000}"/>
    <cellStyle name="20% - Énfasis5 4 7 3" xfId="26273" xr:uid="{00000000-0005-0000-0000-0000FA250000}"/>
    <cellStyle name="20% - Énfasis5 4 7 3 2" xfId="39184" xr:uid="{00000000-0005-0000-0000-0000FB250000}"/>
    <cellStyle name="20% - Énfasis5 4 7 4" xfId="32142" xr:uid="{00000000-0005-0000-0000-0000FC250000}"/>
    <cellStyle name="20% - Énfasis5 4 8" xfId="16883" xr:uid="{00000000-0005-0000-0000-0000FD250000}"/>
    <cellStyle name="20% - Énfasis5 4 8 2" xfId="29794" xr:uid="{00000000-0005-0000-0000-0000FE250000}"/>
    <cellStyle name="20% - Énfasis5 4 9" xfId="20404" xr:uid="{00000000-0005-0000-0000-0000FF250000}"/>
    <cellStyle name="20% - Énfasis5 4 9 2" xfId="33315" xr:uid="{00000000-0005-0000-0000-000000260000}"/>
    <cellStyle name="20% - Énfasis5 5" xfId="372" xr:uid="{00000000-0005-0000-0000-000001260000}"/>
    <cellStyle name="20% - Énfasis5 5 10" xfId="23911" xr:uid="{00000000-0005-0000-0000-000002260000}"/>
    <cellStyle name="20% - Énfasis5 5 10 2" xfId="36822" xr:uid="{00000000-0005-0000-0000-000003260000}"/>
    <cellStyle name="20% - Énfasis5 5 11" xfId="27432" xr:uid="{00000000-0005-0000-0000-000004260000}"/>
    <cellStyle name="20% - Énfasis5 5 12" xfId="14516" xr:uid="{00000000-0005-0000-0000-000005260000}"/>
    <cellStyle name="20% - Énfasis5 5 2" xfId="4855" xr:uid="{00000000-0005-0000-0000-000006260000}"/>
    <cellStyle name="20% - Énfasis5 5 2 2" xfId="4856" xr:uid="{00000000-0005-0000-0000-000007260000}"/>
    <cellStyle name="20% - Énfasis5 5 2 2 2" xfId="16370" xr:uid="{00000000-0005-0000-0000-000008260000}"/>
    <cellStyle name="20% - Énfasis5 5 2 2 2 2" xfId="18718" xr:uid="{00000000-0005-0000-0000-000009260000}"/>
    <cellStyle name="20% - Énfasis5 5 2 2 2 2 2" xfId="31629" xr:uid="{00000000-0005-0000-0000-00000A260000}"/>
    <cellStyle name="20% - Énfasis5 5 2 2 2 3" xfId="22239" xr:uid="{00000000-0005-0000-0000-00000B260000}"/>
    <cellStyle name="20% - Énfasis5 5 2 2 2 3 2" xfId="35150" xr:uid="{00000000-0005-0000-0000-00000C260000}"/>
    <cellStyle name="20% - Énfasis5 5 2 2 2 4" xfId="25760" xr:uid="{00000000-0005-0000-0000-00000D260000}"/>
    <cellStyle name="20% - Énfasis5 5 2 2 2 4 2" xfId="38671" xr:uid="{00000000-0005-0000-0000-00000E260000}"/>
    <cellStyle name="20% - Énfasis5 5 2 2 2 5" xfId="29281" xr:uid="{00000000-0005-0000-0000-00000F260000}"/>
    <cellStyle name="20% - Énfasis5 5 2 2 3" xfId="19891" xr:uid="{00000000-0005-0000-0000-000010260000}"/>
    <cellStyle name="20% - Énfasis5 5 2 2 3 2" xfId="23412" xr:uid="{00000000-0005-0000-0000-000011260000}"/>
    <cellStyle name="20% - Énfasis5 5 2 2 3 2 2" xfId="36323" xr:uid="{00000000-0005-0000-0000-000012260000}"/>
    <cellStyle name="20% - Énfasis5 5 2 2 3 3" xfId="26933" xr:uid="{00000000-0005-0000-0000-000013260000}"/>
    <cellStyle name="20% - Énfasis5 5 2 2 3 3 2" xfId="39844" xr:uid="{00000000-0005-0000-0000-000014260000}"/>
    <cellStyle name="20% - Énfasis5 5 2 2 3 4" xfId="32802" xr:uid="{00000000-0005-0000-0000-000015260000}"/>
    <cellStyle name="20% - Énfasis5 5 2 2 4" xfId="17543" xr:uid="{00000000-0005-0000-0000-000016260000}"/>
    <cellStyle name="20% - Énfasis5 5 2 2 4 2" xfId="30454" xr:uid="{00000000-0005-0000-0000-000017260000}"/>
    <cellStyle name="20% - Énfasis5 5 2 2 5" xfId="21064" xr:uid="{00000000-0005-0000-0000-000018260000}"/>
    <cellStyle name="20% - Énfasis5 5 2 2 5 2" xfId="33975" xr:uid="{00000000-0005-0000-0000-000019260000}"/>
    <cellStyle name="20% - Énfasis5 5 2 2 6" xfId="24585" xr:uid="{00000000-0005-0000-0000-00001A260000}"/>
    <cellStyle name="20% - Énfasis5 5 2 2 6 2" xfId="37496" xr:uid="{00000000-0005-0000-0000-00001B260000}"/>
    <cellStyle name="20% - Énfasis5 5 2 2 7" xfId="28106" xr:uid="{00000000-0005-0000-0000-00001C260000}"/>
    <cellStyle name="20% - Énfasis5 5 2 2 8" xfId="15195" xr:uid="{00000000-0005-0000-0000-00001D260000}"/>
    <cellStyle name="20% - Énfasis5 5 2 3" xfId="15871" xr:uid="{00000000-0005-0000-0000-00001E260000}"/>
    <cellStyle name="20% - Énfasis5 5 2 3 2" xfId="18219" xr:uid="{00000000-0005-0000-0000-00001F260000}"/>
    <cellStyle name="20% - Énfasis5 5 2 3 2 2" xfId="31130" xr:uid="{00000000-0005-0000-0000-000020260000}"/>
    <cellStyle name="20% - Énfasis5 5 2 3 3" xfId="21740" xr:uid="{00000000-0005-0000-0000-000021260000}"/>
    <cellStyle name="20% - Énfasis5 5 2 3 3 2" xfId="34651" xr:uid="{00000000-0005-0000-0000-000022260000}"/>
    <cellStyle name="20% - Énfasis5 5 2 3 4" xfId="25261" xr:uid="{00000000-0005-0000-0000-000023260000}"/>
    <cellStyle name="20% - Énfasis5 5 2 3 4 2" xfId="38172" xr:uid="{00000000-0005-0000-0000-000024260000}"/>
    <cellStyle name="20% - Énfasis5 5 2 3 5" xfId="28782" xr:uid="{00000000-0005-0000-0000-000025260000}"/>
    <cellStyle name="20% - Énfasis5 5 2 4" xfId="19392" xr:uid="{00000000-0005-0000-0000-000026260000}"/>
    <cellStyle name="20% - Énfasis5 5 2 4 2" xfId="22913" xr:uid="{00000000-0005-0000-0000-000027260000}"/>
    <cellStyle name="20% - Énfasis5 5 2 4 2 2" xfId="35824" xr:uid="{00000000-0005-0000-0000-000028260000}"/>
    <cellStyle name="20% - Énfasis5 5 2 4 3" xfId="26434" xr:uid="{00000000-0005-0000-0000-000029260000}"/>
    <cellStyle name="20% - Énfasis5 5 2 4 3 2" xfId="39345" xr:uid="{00000000-0005-0000-0000-00002A260000}"/>
    <cellStyle name="20% - Énfasis5 5 2 4 4" xfId="32303" xr:uid="{00000000-0005-0000-0000-00002B260000}"/>
    <cellStyle name="20% - Énfasis5 5 2 5" xfId="17044" xr:uid="{00000000-0005-0000-0000-00002C260000}"/>
    <cellStyle name="20% - Énfasis5 5 2 5 2" xfId="29955" xr:uid="{00000000-0005-0000-0000-00002D260000}"/>
    <cellStyle name="20% - Énfasis5 5 2 6" xfId="20565" xr:uid="{00000000-0005-0000-0000-00002E260000}"/>
    <cellStyle name="20% - Énfasis5 5 2 6 2" xfId="33476" xr:uid="{00000000-0005-0000-0000-00002F260000}"/>
    <cellStyle name="20% - Énfasis5 5 2 7" xfId="24086" xr:uid="{00000000-0005-0000-0000-000030260000}"/>
    <cellStyle name="20% - Énfasis5 5 2 7 2" xfId="36997" xr:uid="{00000000-0005-0000-0000-000031260000}"/>
    <cellStyle name="20% - Énfasis5 5 2 8" xfId="27607" xr:uid="{00000000-0005-0000-0000-000032260000}"/>
    <cellStyle name="20% - Énfasis5 5 2 9" xfId="14695" xr:uid="{00000000-0005-0000-0000-000033260000}"/>
    <cellStyle name="20% - Énfasis5 5 3" xfId="4857" xr:uid="{00000000-0005-0000-0000-000034260000}"/>
    <cellStyle name="20% - Énfasis5 5 3 2" xfId="15357" xr:uid="{00000000-0005-0000-0000-000035260000}"/>
    <cellStyle name="20% - Énfasis5 5 3 2 2" xfId="16532" xr:uid="{00000000-0005-0000-0000-000036260000}"/>
    <cellStyle name="20% - Énfasis5 5 3 2 2 2" xfId="18880" xr:uid="{00000000-0005-0000-0000-000037260000}"/>
    <cellStyle name="20% - Énfasis5 5 3 2 2 2 2" xfId="31791" xr:uid="{00000000-0005-0000-0000-000038260000}"/>
    <cellStyle name="20% - Énfasis5 5 3 2 2 3" xfId="22401" xr:uid="{00000000-0005-0000-0000-000039260000}"/>
    <cellStyle name="20% - Énfasis5 5 3 2 2 3 2" xfId="35312" xr:uid="{00000000-0005-0000-0000-00003A260000}"/>
    <cellStyle name="20% - Énfasis5 5 3 2 2 4" xfId="25922" xr:uid="{00000000-0005-0000-0000-00003B260000}"/>
    <cellStyle name="20% - Énfasis5 5 3 2 2 4 2" xfId="38833" xr:uid="{00000000-0005-0000-0000-00003C260000}"/>
    <cellStyle name="20% - Énfasis5 5 3 2 2 5" xfId="29443" xr:uid="{00000000-0005-0000-0000-00003D260000}"/>
    <cellStyle name="20% - Énfasis5 5 3 2 3" xfId="20053" xr:uid="{00000000-0005-0000-0000-00003E260000}"/>
    <cellStyle name="20% - Énfasis5 5 3 2 3 2" xfId="23574" xr:uid="{00000000-0005-0000-0000-00003F260000}"/>
    <cellStyle name="20% - Énfasis5 5 3 2 3 2 2" xfId="36485" xr:uid="{00000000-0005-0000-0000-000040260000}"/>
    <cellStyle name="20% - Énfasis5 5 3 2 3 3" xfId="27095" xr:uid="{00000000-0005-0000-0000-000041260000}"/>
    <cellStyle name="20% - Énfasis5 5 3 2 3 3 2" xfId="40006" xr:uid="{00000000-0005-0000-0000-000042260000}"/>
    <cellStyle name="20% - Énfasis5 5 3 2 3 4" xfId="32964" xr:uid="{00000000-0005-0000-0000-000043260000}"/>
    <cellStyle name="20% - Énfasis5 5 3 2 4" xfId="17705" xr:uid="{00000000-0005-0000-0000-000044260000}"/>
    <cellStyle name="20% - Énfasis5 5 3 2 4 2" xfId="30616" xr:uid="{00000000-0005-0000-0000-000045260000}"/>
    <cellStyle name="20% - Énfasis5 5 3 2 5" xfId="21226" xr:uid="{00000000-0005-0000-0000-000046260000}"/>
    <cellStyle name="20% - Énfasis5 5 3 2 5 2" xfId="34137" xr:uid="{00000000-0005-0000-0000-000047260000}"/>
    <cellStyle name="20% - Énfasis5 5 3 2 6" xfId="24747" xr:uid="{00000000-0005-0000-0000-000048260000}"/>
    <cellStyle name="20% - Énfasis5 5 3 2 6 2" xfId="37658" xr:uid="{00000000-0005-0000-0000-000049260000}"/>
    <cellStyle name="20% - Énfasis5 5 3 2 7" xfId="28268" xr:uid="{00000000-0005-0000-0000-00004A260000}"/>
    <cellStyle name="20% - Énfasis5 5 3 3" xfId="16033" xr:uid="{00000000-0005-0000-0000-00004B260000}"/>
    <cellStyle name="20% - Énfasis5 5 3 3 2" xfId="18381" xr:uid="{00000000-0005-0000-0000-00004C260000}"/>
    <cellStyle name="20% - Énfasis5 5 3 3 2 2" xfId="31292" xr:uid="{00000000-0005-0000-0000-00004D260000}"/>
    <cellStyle name="20% - Énfasis5 5 3 3 3" xfId="21902" xr:uid="{00000000-0005-0000-0000-00004E260000}"/>
    <cellStyle name="20% - Énfasis5 5 3 3 3 2" xfId="34813" xr:uid="{00000000-0005-0000-0000-00004F260000}"/>
    <cellStyle name="20% - Énfasis5 5 3 3 4" xfId="25423" xr:uid="{00000000-0005-0000-0000-000050260000}"/>
    <cellStyle name="20% - Énfasis5 5 3 3 4 2" xfId="38334" xr:uid="{00000000-0005-0000-0000-000051260000}"/>
    <cellStyle name="20% - Énfasis5 5 3 3 5" xfId="28944" xr:uid="{00000000-0005-0000-0000-000052260000}"/>
    <cellStyle name="20% - Énfasis5 5 3 4" xfId="19554" xr:uid="{00000000-0005-0000-0000-000053260000}"/>
    <cellStyle name="20% - Énfasis5 5 3 4 2" xfId="23075" xr:uid="{00000000-0005-0000-0000-000054260000}"/>
    <cellStyle name="20% - Énfasis5 5 3 4 2 2" xfId="35986" xr:uid="{00000000-0005-0000-0000-000055260000}"/>
    <cellStyle name="20% - Énfasis5 5 3 4 3" xfId="26596" xr:uid="{00000000-0005-0000-0000-000056260000}"/>
    <cellStyle name="20% - Énfasis5 5 3 4 3 2" xfId="39507" xr:uid="{00000000-0005-0000-0000-000057260000}"/>
    <cellStyle name="20% - Énfasis5 5 3 4 4" xfId="32465" xr:uid="{00000000-0005-0000-0000-000058260000}"/>
    <cellStyle name="20% - Énfasis5 5 3 5" xfId="17206" xr:uid="{00000000-0005-0000-0000-000059260000}"/>
    <cellStyle name="20% - Énfasis5 5 3 5 2" xfId="30117" xr:uid="{00000000-0005-0000-0000-00005A260000}"/>
    <cellStyle name="20% - Énfasis5 5 3 6" xfId="20727" xr:uid="{00000000-0005-0000-0000-00005B260000}"/>
    <cellStyle name="20% - Énfasis5 5 3 6 2" xfId="33638" xr:uid="{00000000-0005-0000-0000-00005C260000}"/>
    <cellStyle name="20% - Énfasis5 5 3 7" xfId="24248" xr:uid="{00000000-0005-0000-0000-00005D260000}"/>
    <cellStyle name="20% - Énfasis5 5 3 7 2" xfId="37159" xr:uid="{00000000-0005-0000-0000-00005E260000}"/>
    <cellStyle name="20% - Énfasis5 5 3 8" xfId="27769" xr:uid="{00000000-0005-0000-0000-00005F260000}"/>
    <cellStyle name="20% - Énfasis5 5 3 9" xfId="14858" xr:uid="{00000000-0005-0000-0000-000060260000}"/>
    <cellStyle name="20% - Énfasis5 5 4" xfId="15519" xr:uid="{00000000-0005-0000-0000-000061260000}"/>
    <cellStyle name="20% - Énfasis5 5 4 2" xfId="16694" xr:uid="{00000000-0005-0000-0000-000062260000}"/>
    <cellStyle name="20% - Énfasis5 5 4 2 2" xfId="19042" xr:uid="{00000000-0005-0000-0000-000063260000}"/>
    <cellStyle name="20% - Énfasis5 5 4 2 2 2" xfId="31953" xr:uid="{00000000-0005-0000-0000-000064260000}"/>
    <cellStyle name="20% - Énfasis5 5 4 2 3" xfId="22563" xr:uid="{00000000-0005-0000-0000-000065260000}"/>
    <cellStyle name="20% - Énfasis5 5 4 2 3 2" xfId="35474" xr:uid="{00000000-0005-0000-0000-000066260000}"/>
    <cellStyle name="20% - Énfasis5 5 4 2 4" xfId="26084" xr:uid="{00000000-0005-0000-0000-000067260000}"/>
    <cellStyle name="20% - Énfasis5 5 4 2 4 2" xfId="38995" xr:uid="{00000000-0005-0000-0000-000068260000}"/>
    <cellStyle name="20% - Énfasis5 5 4 2 5" xfId="29605" xr:uid="{00000000-0005-0000-0000-000069260000}"/>
    <cellStyle name="20% - Énfasis5 5 4 3" xfId="20215" xr:uid="{00000000-0005-0000-0000-00006A260000}"/>
    <cellStyle name="20% - Énfasis5 5 4 3 2" xfId="23736" xr:uid="{00000000-0005-0000-0000-00006B260000}"/>
    <cellStyle name="20% - Énfasis5 5 4 3 2 2" xfId="36647" xr:uid="{00000000-0005-0000-0000-00006C260000}"/>
    <cellStyle name="20% - Énfasis5 5 4 3 3" xfId="27257" xr:uid="{00000000-0005-0000-0000-00006D260000}"/>
    <cellStyle name="20% - Énfasis5 5 4 3 3 2" xfId="40168" xr:uid="{00000000-0005-0000-0000-00006E260000}"/>
    <cellStyle name="20% - Énfasis5 5 4 3 4" xfId="33126" xr:uid="{00000000-0005-0000-0000-00006F260000}"/>
    <cellStyle name="20% - Énfasis5 5 4 4" xfId="17867" xr:uid="{00000000-0005-0000-0000-000070260000}"/>
    <cellStyle name="20% - Énfasis5 5 4 4 2" xfId="30778" xr:uid="{00000000-0005-0000-0000-000071260000}"/>
    <cellStyle name="20% - Énfasis5 5 4 5" xfId="21388" xr:uid="{00000000-0005-0000-0000-000072260000}"/>
    <cellStyle name="20% - Énfasis5 5 4 5 2" xfId="34299" xr:uid="{00000000-0005-0000-0000-000073260000}"/>
    <cellStyle name="20% - Énfasis5 5 4 6" xfId="24909" xr:uid="{00000000-0005-0000-0000-000074260000}"/>
    <cellStyle name="20% - Énfasis5 5 4 6 2" xfId="37820" xr:uid="{00000000-0005-0000-0000-000075260000}"/>
    <cellStyle name="20% - Énfasis5 5 4 7" xfId="28430" xr:uid="{00000000-0005-0000-0000-000076260000}"/>
    <cellStyle name="20% - Énfasis5 5 5" xfId="15020" xr:uid="{00000000-0005-0000-0000-000077260000}"/>
    <cellStyle name="20% - Énfasis5 5 5 2" xfId="16195" xr:uid="{00000000-0005-0000-0000-000078260000}"/>
    <cellStyle name="20% - Énfasis5 5 5 2 2" xfId="18543" xr:uid="{00000000-0005-0000-0000-000079260000}"/>
    <cellStyle name="20% - Énfasis5 5 5 2 2 2" xfId="31454" xr:uid="{00000000-0005-0000-0000-00007A260000}"/>
    <cellStyle name="20% - Énfasis5 5 5 2 3" xfId="22064" xr:uid="{00000000-0005-0000-0000-00007B260000}"/>
    <cellStyle name="20% - Énfasis5 5 5 2 3 2" xfId="34975" xr:uid="{00000000-0005-0000-0000-00007C260000}"/>
    <cellStyle name="20% - Énfasis5 5 5 2 4" xfId="25585" xr:uid="{00000000-0005-0000-0000-00007D260000}"/>
    <cellStyle name="20% - Énfasis5 5 5 2 4 2" xfId="38496" xr:uid="{00000000-0005-0000-0000-00007E260000}"/>
    <cellStyle name="20% - Énfasis5 5 5 2 5" xfId="29106" xr:uid="{00000000-0005-0000-0000-00007F260000}"/>
    <cellStyle name="20% - Énfasis5 5 5 3" xfId="19716" xr:uid="{00000000-0005-0000-0000-000080260000}"/>
    <cellStyle name="20% - Énfasis5 5 5 3 2" xfId="23237" xr:uid="{00000000-0005-0000-0000-000081260000}"/>
    <cellStyle name="20% - Énfasis5 5 5 3 2 2" xfId="36148" xr:uid="{00000000-0005-0000-0000-000082260000}"/>
    <cellStyle name="20% - Énfasis5 5 5 3 3" xfId="26758" xr:uid="{00000000-0005-0000-0000-000083260000}"/>
    <cellStyle name="20% - Énfasis5 5 5 3 3 2" xfId="39669" xr:uid="{00000000-0005-0000-0000-000084260000}"/>
    <cellStyle name="20% - Énfasis5 5 5 3 4" xfId="32627" xr:uid="{00000000-0005-0000-0000-000085260000}"/>
    <cellStyle name="20% - Énfasis5 5 5 4" xfId="17368" xr:uid="{00000000-0005-0000-0000-000086260000}"/>
    <cellStyle name="20% - Énfasis5 5 5 4 2" xfId="30279" xr:uid="{00000000-0005-0000-0000-000087260000}"/>
    <cellStyle name="20% - Énfasis5 5 5 5" xfId="20889" xr:uid="{00000000-0005-0000-0000-000088260000}"/>
    <cellStyle name="20% - Énfasis5 5 5 5 2" xfId="33800" xr:uid="{00000000-0005-0000-0000-000089260000}"/>
    <cellStyle name="20% - Énfasis5 5 5 6" xfId="24410" xr:uid="{00000000-0005-0000-0000-00008A260000}"/>
    <cellStyle name="20% - Énfasis5 5 5 6 2" xfId="37321" xr:uid="{00000000-0005-0000-0000-00008B260000}"/>
    <cellStyle name="20% - Énfasis5 5 5 7" xfId="27931" xr:uid="{00000000-0005-0000-0000-00008C260000}"/>
    <cellStyle name="20% - Énfasis5 5 6" xfId="15696" xr:uid="{00000000-0005-0000-0000-00008D260000}"/>
    <cellStyle name="20% - Énfasis5 5 6 2" xfId="18044" xr:uid="{00000000-0005-0000-0000-00008E260000}"/>
    <cellStyle name="20% - Énfasis5 5 6 2 2" xfId="30955" xr:uid="{00000000-0005-0000-0000-00008F260000}"/>
    <cellStyle name="20% - Énfasis5 5 6 3" xfId="21565" xr:uid="{00000000-0005-0000-0000-000090260000}"/>
    <cellStyle name="20% - Énfasis5 5 6 3 2" xfId="34476" xr:uid="{00000000-0005-0000-0000-000091260000}"/>
    <cellStyle name="20% - Énfasis5 5 6 4" xfId="25086" xr:uid="{00000000-0005-0000-0000-000092260000}"/>
    <cellStyle name="20% - Énfasis5 5 6 4 2" xfId="37997" xr:uid="{00000000-0005-0000-0000-000093260000}"/>
    <cellStyle name="20% - Énfasis5 5 6 5" xfId="28607" xr:uid="{00000000-0005-0000-0000-000094260000}"/>
    <cellStyle name="20% - Énfasis5 5 7" xfId="19217" xr:uid="{00000000-0005-0000-0000-000095260000}"/>
    <cellStyle name="20% - Énfasis5 5 7 2" xfId="22738" xr:uid="{00000000-0005-0000-0000-000096260000}"/>
    <cellStyle name="20% - Énfasis5 5 7 2 2" xfId="35649" xr:uid="{00000000-0005-0000-0000-000097260000}"/>
    <cellStyle name="20% - Énfasis5 5 7 3" xfId="26259" xr:uid="{00000000-0005-0000-0000-000098260000}"/>
    <cellStyle name="20% - Énfasis5 5 7 3 2" xfId="39170" xr:uid="{00000000-0005-0000-0000-000099260000}"/>
    <cellStyle name="20% - Énfasis5 5 7 4" xfId="32128" xr:uid="{00000000-0005-0000-0000-00009A260000}"/>
    <cellStyle name="20% - Énfasis5 5 8" xfId="16869" xr:uid="{00000000-0005-0000-0000-00009B260000}"/>
    <cellStyle name="20% - Énfasis5 5 8 2" xfId="29780" xr:uid="{00000000-0005-0000-0000-00009C260000}"/>
    <cellStyle name="20% - Énfasis5 5 9" xfId="20390" xr:uid="{00000000-0005-0000-0000-00009D260000}"/>
    <cellStyle name="20% - Énfasis5 5 9 2" xfId="33301" xr:uid="{00000000-0005-0000-0000-00009E260000}"/>
    <cellStyle name="20% - Énfasis5 6" xfId="373" xr:uid="{00000000-0005-0000-0000-00009F260000}"/>
    <cellStyle name="20% - Énfasis5 6 10" xfId="23968" xr:uid="{00000000-0005-0000-0000-0000A0260000}"/>
    <cellStyle name="20% - Énfasis5 6 10 2" xfId="36879" xr:uid="{00000000-0005-0000-0000-0000A1260000}"/>
    <cellStyle name="20% - Énfasis5 6 11" xfId="27489" xr:uid="{00000000-0005-0000-0000-0000A2260000}"/>
    <cellStyle name="20% - Énfasis5 6 12" xfId="14574" xr:uid="{00000000-0005-0000-0000-0000A3260000}"/>
    <cellStyle name="20% - Énfasis5 6 2" xfId="4858" xr:uid="{00000000-0005-0000-0000-0000A4260000}"/>
    <cellStyle name="20% - Énfasis5 6 2 2" xfId="4859" xr:uid="{00000000-0005-0000-0000-0000A5260000}"/>
    <cellStyle name="20% - Énfasis5 6 2 2 2" xfId="16427" xr:uid="{00000000-0005-0000-0000-0000A6260000}"/>
    <cellStyle name="20% - Énfasis5 6 2 2 2 2" xfId="18775" xr:uid="{00000000-0005-0000-0000-0000A7260000}"/>
    <cellStyle name="20% - Énfasis5 6 2 2 2 2 2" xfId="31686" xr:uid="{00000000-0005-0000-0000-0000A8260000}"/>
    <cellStyle name="20% - Énfasis5 6 2 2 2 3" xfId="22296" xr:uid="{00000000-0005-0000-0000-0000A9260000}"/>
    <cellStyle name="20% - Énfasis5 6 2 2 2 3 2" xfId="35207" xr:uid="{00000000-0005-0000-0000-0000AA260000}"/>
    <cellStyle name="20% - Énfasis5 6 2 2 2 4" xfId="25817" xr:uid="{00000000-0005-0000-0000-0000AB260000}"/>
    <cellStyle name="20% - Énfasis5 6 2 2 2 4 2" xfId="38728" xr:uid="{00000000-0005-0000-0000-0000AC260000}"/>
    <cellStyle name="20% - Énfasis5 6 2 2 2 5" xfId="29338" xr:uid="{00000000-0005-0000-0000-0000AD260000}"/>
    <cellStyle name="20% - Énfasis5 6 2 2 3" xfId="19948" xr:uid="{00000000-0005-0000-0000-0000AE260000}"/>
    <cellStyle name="20% - Énfasis5 6 2 2 3 2" xfId="23469" xr:uid="{00000000-0005-0000-0000-0000AF260000}"/>
    <cellStyle name="20% - Énfasis5 6 2 2 3 2 2" xfId="36380" xr:uid="{00000000-0005-0000-0000-0000B0260000}"/>
    <cellStyle name="20% - Énfasis5 6 2 2 3 3" xfId="26990" xr:uid="{00000000-0005-0000-0000-0000B1260000}"/>
    <cellStyle name="20% - Énfasis5 6 2 2 3 3 2" xfId="39901" xr:uid="{00000000-0005-0000-0000-0000B2260000}"/>
    <cellStyle name="20% - Énfasis5 6 2 2 3 4" xfId="32859" xr:uid="{00000000-0005-0000-0000-0000B3260000}"/>
    <cellStyle name="20% - Énfasis5 6 2 2 4" xfId="17600" xr:uid="{00000000-0005-0000-0000-0000B4260000}"/>
    <cellStyle name="20% - Énfasis5 6 2 2 4 2" xfId="30511" xr:uid="{00000000-0005-0000-0000-0000B5260000}"/>
    <cellStyle name="20% - Énfasis5 6 2 2 5" xfId="21121" xr:uid="{00000000-0005-0000-0000-0000B6260000}"/>
    <cellStyle name="20% - Énfasis5 6 2 2 5 2" xfId="34032" xr:uid="{00000000-0005-0000-0000-0000B7260000}"/>
    <cellStyle name="20% - Énfasis5 6 2 2 6" xfId="24642" xr:uid="{00000000-0005-0000-0000-0000B8260000}"/>
    <cellStyle name="20% - Énfasis5 6 2 2 6 2" xfId="37553" xr:uid="{00000000-0005-0000-0000-0000B9260000}"/>
    <cellStyle name="20% - Énfasis5 6 2 2 7" xfId="28163" xr:uid="{00000000-0005-0000-0000-0000BA260000}"/>
    <cellStyle name="20% - Énfasis5 6 2 2 8" xfId="15252" xr:uid="{00000000-0005-0000-0000-0000BB260000}"/>
    <cellStyle name="20% - Énfasis5 6 2 3" xfId="15928" xr:uid="{00000000-0005-0000-0000-0000BC260000}"/>
    <cellStyle name="20% - Énfasis5 6 2 3 2" xfId="18276" xr:uid="{00000000-0005-0000-0000-0000BD260000}"/>
    <cellStyle name="20% - Énfasis5 6 2 3 2 2" xfId="31187" xr:uid="{00000000-0005-0000-0000-0000BE260000}"/>
    <cellStyle name="20% - Énfasis5 6 2 3 3" xfId="21797" xr:uid="{00000000-0005-0000-0000-0000BF260000}"/>
    <cellStyle name="20% - Énfasis5 6 2 3 3 2" xfId="34708" xr:uid="{00000000-0005-0000-0000-0000C0260000}"/>
    <cellStyle name="20% - Énfasis5 6 2 3 4" xfId="25318" xr:uid="{00000000-0005-0000-0000-0000C1260000}"/>
    <cellStyle name="20% - Énfasis5 6 2 3 4 2" xfId="38229" xr:uid="{00000000-0005-0000-0000-0000C2260000}"/>
    <cellStyle name="20% - Énfasis5 6 2 3 5" xfId="28839" xr:uid="{00000000-0005-0000-0000-0000C3260000}"/>
    <cellStyle name="20% - Énfasis5 6 2 4" xfId="19449" xr:uid="{00000000-0005-0000-0000-0000C4260000}"/>
    <cellStyle name="20% - Énfasis5 6 2 4 2" xfId="22970" xr:uid="{00000000-0005-0000-0000-0000C5260000}"/>
    <cellStyle name="20% - Énfasis5 6 2 4 2 2" xfId="35881" xr:uid="{00000000-0005-0000-0000-0000C6260000}"/>
    <cellStyle name="20% - Énfasis5 6 2 4 3" xfId="26491" xr:uid="{00000000-0005-0000-0000-0000C7260000}"/>
    <cellStyle name="20% - Énfasis5 6 2 4 3 2" xfId="39402" xr:uid="{00000000-0005-0000-0000-0000C8260000}"/>
    <cellStyle name="20% - Énfasis5 6 2 4 4" xfId="32360" xr:uid="{00000000-0005-0000-0000-0000C9260000}"/>
    <cellStyle name="20% - Énfasis5 6 2 5" xfId="17101" xr:uid="{00000000-0005-0000-0000-0000CA260000}"/>
    <cellStyle name="20% - Énfasis5 6 2 5 2" xfId="30012" xr:uid="{00000000-0005-0000-0000-0000CB260000}"/>
    <cellStyle name="20% - Énfasis5 6 2 6" xfId="20622" xr:uid="{00000000-0005-0000-0000-0000CC260000}"/>
    <cellStyle name="20% - Énfasis5 6 2 6 2" xfId="33533" xr:uid="{00000000-0005-0000-0000-0000CD260000}"/>
    <cellStyle name="20% - Énfasis5 6 2 7" xfId="24143" xr:uid="{00000000-0005-0000-0000-0000CE260000}"/>
    <cellStyle name="20% - Énfasis5 6 2 7 2" xfId="37054" xr:uid="{00000000-0005-0000-0000-0000CF260000}"/>
    <cellStyle name="20% - Énfasis5 6 2 8" xfId="27664" xr:uid="{00000000-0005-0000-0000-0000D0260000}"/>
    <cellStyle name="20% - Énfasis5 6 2 9" xfId="14752" xr:uid="{00000000-0005-0000-0000-0000D1260000}"/>
    <cellStyle name="20% - Énfasis5 6 3" xfId="4860" xr:uid="{00000000-0005-0000-0000-0000D2260000}"/>
    <cellStyle name="20% - Énfasis5 6 3 2" xfId="15414" xr:uid="{00000000-0005-0000-0000-0000D3260000}"/>
    <cellStyle name="20% - Énfasis5 6 3 2 2" xfId="16589" xr:uid="{00000000-0005-0000-0000-0000D4260000}"/>
    <cellStyle name="20% - Énfasis5 6 3 2 2 2" xfId="18937" xr:uid="{00000000-0005-0000-0000-0000D5260000}"/>
    <cellStyle name="20% - Énfasis5 6 3 2 2 2 2" xfId="31848" xr:uid="{00000000-0005-0000-0000-0000D6260000}"/>
    <cellStyle name="20% - Énfasis5 6 3 2 2 3" xfId="22458" xr:uid="{00000000-0005-0000-0000-0000D7260000}"/>
    <cellStyle name="20% - Énfasis5 6 3 2 2 3 2" xfId="35369" xr:uid="{00000000-0005-0000-0000-0000D8260000}"/>
    <cellStyle name="20% - Énfasis5 6 3 2 2 4" xfId="25979" xr:uid="{00000000-0005-0000-0000-0000D9260000}"/>
    <cellStyle name="20% - Énfasis5 6 3 2 2 4 2" xfId="38890" xr:uid="{00000000-0005-0000-0000-0000DA260000}"/>
    <cellStyle name="20% - Énfasis5 6 3 2 2 5" xfId="29500" xr:uid="{00000000-0005-0000-0000-0000DB260000}"/>
    <cellStyle name="20% - Énfasis5 6 3 2 3" xfId="20110" xr:uid="{00000000-0005-0000-0000-0000DC260000}"/>
    <cellStyle name="20% - Énfasis5 6 3 2 3 2" xfId="23631" xr:uid="{00000000-0005-0000-0000-0000DD260000}"/>
    <cellStyle name="20% - Énfasis5 6 3 2 3 2 2" xfId="36542" xr:uid="{00000000-0005-0000-0000-0000DE260000}"/>
    <cellStyle name="20% - Énfasis5 6 3 2 3 3" xfId="27152" xr:uid="{00000000-0005-0000-0000-0000DF260000}"/>
    <cellStyle name="20% - Énfasis5 6 3 2 3 3 2" xfId="40063" xr:uid="{00000000-0005-0000-0000-0000E0260000}"/>
    <cellStyle name="20% - Énfasis5 6 3 2 3 4" xfId="33021" xr:uid="{00000000-0005-0000-0000-0000E1260000}"/>
    <cellStyle name="20% - Énfasis5 6 3 2 4" xfId="17762" xr:uid="{00000000-0005-0000-0000-0000E2260000}"/>
    <cellStyle name="20% - Énfasis5 6 3 2 4 2" xfId="30673" xr:uid="{00000000-0005-0000-0000-0000E3260000}"/>
    <cellStyle name="20% - Énfasis5 6 3 2 5" xfId="21283" xr:uid="{00000000-0005-0000-0000-0000E4260000}"/>
    <cellStyle name="20% - Énfasis5 6 3 2 5 2" xfId="34194" xr:uid="{00000000-0005-0000-0000-0000E5260000}"/>
    <cellStyle name="20% - Énfasis5 6 3 2 6" xfId="24804" xr:uid="{00000000-0005-0000-0000-0000E6260000}"/>
    <cellStyle name="20% - Énfasis5 6 3 2 6 2" xfId="37715" xr:uid="{00000000-0005-0000-0000-0000E7260000}"/>
    <cellStyle name="20% - Énfasis5 6 3 2 7" xfId="28325" xr:uid="{00000000-0005-0000-0000-0000E8260000}"/>
    <cellStyle name="20% - Énfasis5 6 3 3" xfId="16090" xr:uid="{00000000-0005-0000-0000-0000E9260000}"/>
    <cellStyle name="20% - Énfasis5 6 3 3 2" xfId="18438" xr:uid="{00000000-0005-0000-0000-0000EA260000}"/>
    <cellStyle name="20% - Énfasis5 6 3 3 2 2" xfId="31349" xr:uid="{00000000-0005-0000-0000-0000EB260000}"/>
    <cellStyle name="20% - Énfasis5 6 3 3 3" xfId="21959" xr:uid="{00000000-0005-0000-0000-0000EC260000}"/>
    <cellStyle name="20% - Énfasis5 6 3 3 3 2" xfId="34870" xr:uid="{00000000-0005-0000-0000-0000ED260000}"/>
    <cellStyle name="20% - Énfasis5 6 3 3 4" xfId="25480" xr:uid="{00000000-0005-0000-0000-0000EE260000}"/>
    <cellStyle name="20% - Énfasis5 6 3 3 4 2" xfId="38391" xr:uid="{00000000-0005-0000-0000-0000EF260000}"/>
    <cellStyle name="20% - Énfasis5 6 3 3 5" xfId="29001" xr:uid="{00000000-0005-0000-0000-0000F0260000}"/>
    <cellStyle name="20% - Énfasis5 6 3 4" xfId="19611" xr:uid="{00000000-0005-0000-0000-0000F1260000}"/>
    <cellStyle name="20% - Énfasis5 6 3 4 2" xfId="23132" xr:uid="{00000000-0005-0000-0000-0000F2260000}"/>
    <cellStyle name="20% - Énfasis5 6 3 4 2 2" xfId="36043" xr:uid="{00000000-0005-0000-0000-0000F3260000}"/>
    <cellStyle name="20% - Énfasis5 6 3 4 3" xfId="26653" xr:uid="{00000000-0005-0000-0000-0000F4260000}"/>
    <cellStyle name="20% - Énfasis5 6 3 4 3 2" xfId="39564" xr:uid="{00000000-0005-0000-0000-0000F5260000}"/>
    <cellStyle name="20% - Énfasis5 6 3 4 4" xfId="32522" xr:uid="{00000000-0005-0000-0000-0000F6260000}"/>
    <cellStyle name="20% - Énfasis5 6 3 5" xfId="17263" xr:uid="{00000000-0005-0000-0000-0000F7260000}"/>
    <cellStyle name="20% - Énfasis5 6 3 5 2" xfId="30174" xr:uid="{00000000-0005-0000-0000-0000F8260000}"/>
    <cellStyle name="20% - Énfasis5 6 3 6" xfId="20784" xr:uid="{00000000-0005-0000-0000-0000F9260000}"/>
    <cellStyle name="20% - Énfasis5 6 3 6 2" xfId="33695" xr:uid="{00000000-0005-0000-0000-0000FA260000}"/>
    <cellStyle name="20% - Énfasis5 6 3 7" xfId="24305" xr:uid="{00000000-0005-0000-0000-0000FB260000}"/>
    <cellStyle name="20% - Énfasis5 6 3 7 2" xfId="37216" xr:uid="{00000000-0005-0000-0000-0000FC260000}"/>
    <cellStyle name="20% - Énfasis5 6 3 8" xfId="27826" xr:uid="{00000000-0005-0000-0000-0000FD260000}"/>
    <cellStyle name="20% - Énfasis5 6 3 9" xfId="14915" xr:uid="{00000000-0005-0000-0000-0000FE260000}"/>
    <cellStyle name="20% - Énfasis5 6 4" xfId="15576" xr:uid="{00000000-0005-0000-0000-0000FF260000}"/>
    <cellStyle name="20% - Énfasis5 6 4 2" xfId="16751" xr:uid="{00000000-0005-0000-0000-000000270000}"/>
    <cellStyle name="20% - Énfasis5 6 4 2 2" xfId="19099" xr:uid="{00000000-0005-0000-0000-000001270000}"/>
    <cellStyle name="20% - Énfasis5 6 4 2 2 2" xfId="32010" xr:uid="{00000000-0005-0000-0000-000002270000}"/>
    <cellStyle name="20% - Énfasis5 6 4 2 3" xfId="22620" xr:uid="{00000000-0005-0000-0000-000003270000}"/>
    <cellStyle name="20% - Énfasis5 6 4 2 3 2" xfId="35531" xr:uid="{00000000-0005-0000-0000-000004270000}"/>
    <cellStyle name="20% - Énfasis5 6 4 2 4" xfId="26141" xr:uid="{00000000-0005-0000-0000-000005270000}"/>
    <cellStyle name="20% - Énfasis5 6 4 2 4 2" xfId="39052" xr:uid="{00000000-0005-0000-0000-000006270000}"/>
    <cellStyle name="20% - Énfasis5 6 4 2 5" xfId="29662" xr:uid="{00000000-0005-0000-0000-000007270000}"/>
    <cellStyle name="20% - Énfasis5 6 4 3" xfId="20272" xr:uid="{00000000-0005-0000-0000-000008270000}"/>
    <cellStyle name="20% - Énfasis5 6 4 3 2" xfId="23793" xr:uid="{00000000-0005-0000-0000-000009270000}"/>
    <cellStyle name="20% - Énfasis5 6 4 3 2 2" xfId="36704" xr:uid="{00000000-0005-0000-0000-00000A270000}"/>
    <cellStyle name="20% - Énfasis5 6 4 3 3" xfId="27314" xr:uid="{00000000-0005-0000-0000-00000B270000}"/>
    <cellStyle name="20% - Énfasis5 6 4 3 3 2" xfId="40225" xr:uid="{00000000-0005-0000-0000-00000C270000}"/>
    <cellStyle name="20% - Énfasis5 6 4 3 4" xfId="33183" xr:uid="{00000000-0005-0000-0000-00000D270000}"/>
    <cellStyle name="20% - Énfasis5 6 4 4" xfId="17924" xr:uid="{00000000-0005-0000-0000-00000E270000}"/>
    <cellStyle name="20% - Énfasis5 6 4 4 2" xfId="30835" xr:uid="{00000000-0005-0000-0000-00000F270000}"/>
    <cellStyle name="20% - Énfasis5 6 4 5" xfId="21445" xr:uid="{00000000-0005-0000-0000-000010270000}"/>
    <cellStyle name="20% - Énfasis5 6 4 5 2" xfId="34356" xr:uid="{00000000-0005-0000-0000-000011270000}"/>
    <cellStyle name="20% - Énfasis5 6 4 6" xfId="24966" xr:uid="{00000000-0005-0000-0000-000012270000}"/>
    <cellStyle name="20% - Énfasis5 6 4 6 2" xfId="37877" xr:uid="{00000000-0005-0000-0000-000013270000}"/>
    <cellStyle name="20% - Énfasis5 6 4 7" xfId="28487" xr:uid="{00000000-0005-0000-0000-000014270000}"/>
    <cellStyle name="20% - Énfasis5 6 5" xfId="15077" xr:uid="{00000000-0005-0000-0000-000015270000}"/>
    <cellStyle name="20% - Énfasis5 6 5 2" xfId="16252" xr:uid="{00000000-0005-0000-0000-000016270000}"/>
    <cellStyle name="20% - Énfasis5 6 5 2 2" xfId="18600" xr:uid="{00000000-0005-0000-0000-000017270000}"/>
    <cellStyle name="20% - Énfasis5 6 5 2 2 2" xfId="31511" xr:uid="{00000000-0005-0000-0000-000018270000}"/>
    <cellStyle name="20% - Énfasis5 6 5 2 3" xfId="22121" xr:uid="{00000000-0005-0000-0000-000019270000}"/>
    <cellStyle name="20% - Énfasis5 6 5 2 3 2" xfId="35032" xr:uid="{00000000-0005-0000-0000-00001A270000}"/>
    <cellStyle name="20% - Énfasis5 6 5 2 4" xfId="25642" xr:uid="{00000000-0005-0000-0000-00001B270000}"/>
    <cellStyle name="20% - Énfasis5 6 5 2 4 2" xfId="38553" xr:uid="{00000000-0005-0000-0000-00001C270000}"/>
    <cellStyle name="20% - Énfasis5 6 5 2 5" xfId="29163" xr:uid="{00000000-0005-0000-0000-00001D270000}"/>
    <cellStyle name="20% - Énfasis5 6 5 3" xfId="19773" xr:uid="{00000000-0005-0000-0000-00001E270000}"/>
    <cellStyle name="20% - Énfasis5 6 5 3 2" xfId="23294" xr:uid="{00000000-0005-0000-0000-00001F270000}"/>
    <cellStyle name="20% - Énfasis5 6 5 3 2 2" xfId="36205" xr:uid="{00000000-0005-0000-0000-000020270000}"/>
    <cellStyle name="20% - Énfasis5 6 5 3 3" xfId="26815" xr:uid="{00000000-0005-0000-0000-000021270000}"/>
    <cellStyle name="20% - Énfasis5 6 5 3 3 2" xfId="39726" xr:uid="{00000000-0005-0000-0000-000022270000}"/>
    <cellStyle name="20% - Énfasis5 6 5 3 4" xfId="32684" xr:uid="{00000000-0005-0000-0000-000023270000}"/>
    <cellStyle name="20% - Énfasis5 6 5 4" xfId="17425" xr:uid="{00000000-0005-0000-0000-000024270000}"/>
    <cellStyle name="20% - Énfasis5 6 5 4 2" xfId="30336" xr:uid="{00000000-0005-0000-0000-000025270000}"/>
    <cellStyle name="20% - Énfasis5 6 5 5" xfId="20946" xr:uid="{00000000-0005-0000-0000-000026270000}"/>
    <cellStyle name="20% - Énfasis5 6 5 5 2" xfId="33857" xr:uid="{00000000-0005-0000-0000-000027270000}"/>
    <cellStyle name="20% - Énfasis5 6 5 6" xfId="24467" xr:uid="{00000000-0005-0000-0000-000028270000}"/>
    <cellStyle name="20% - Énfasis5 6 5 6 2" xfId="37378" xr:uid="{00000000-0005-0000-0000-000029270000}"/>
    <cellStyle name="20% - Énfasis5 6 5 7" xfId="27988" xr:uid="{00000000-0005-0000-0000-00002A270000}"/>
    <cellStyle name="20% - Énfasis5 6 6" xfId="15753" xr:uid="{00000000-0005-0000-0000-00002B270000}"/>
    <cellStyle name="20% - Énfasis5 6 6 2" xfId="18101" xr:uid="{00000000-0005-0000-0000-00002C270000}"/>
    <cellStyle name="20% - Énfasis5 6 6 2 2" xfId="31012" xr:uid="{00000000-0005-0000-0000-00002D270000}"/>
    <cellStyle name="20% - Énfasis5 6 6 3" xfId="21622" xr:uid="{00000000-0005-0000-0000-00002E270000}"/>
    <cellStyle name="20% - Énfasis5 6 6 3 2" xfId="34533" xr:uid="{00000000-0005-0000-0000-00002F270000}"/>
    <cellStyle name="20% - Énfasis5 6 6 4" xfId="25143" xr:uid="{00000000-0005-0000-0000-000030270000}"/>
    <cellStyle name="20% - Énfasis5 6 6 4 2" xfId="38054" xr:uid="{00000000-0005-0000-0000-000031270000}"/>
    <cellStyle name="20% - Énfasis5 6 6 5" xfId="28664" xr:uid="{00000000-0005-0000-0000-000032270000}"/>
    <cellStyle name="20% - Énfasis5 6 7" xfId="19274" xr:uid="{00000000-0005-0000-0000-000033270000}"/>
    <cellStyle name="20% - Énfasis5 6 7 2" xfId="22795" xr:uid="{00000000-0005-0000-0000-000034270000}"/>
    <cellStyle name="20% - Énfasis5 6 7 2 2" xfId="35706" xr:uid="{00000000-0005-0000-0000-000035270000}"/>
    <cellStyle name="20% - Énfasis5 6 7 3" xfId="26316" xr:uid="{00000000-0005-0000-0000-000036270000}"/>
    <cellStyle name="20% - Énfasis5 6 7 3 2" xfId="39227" xr:uid="{00000000-0005-0000-0000-000037270000}"/>
    <cellStyle name="20% - Énfasis5 6 7 4" xfId="32185" xr:uid="{00000000-0005-0000-0000-000038270000}"/>
    <cellStyle name="20% - Énfasis5 6 8" xfId="16926" xr:uid="{00000000-0005-0000-0000-000039270000}"/>
    <cellStyle name="20% - Énfasis5 6 8 2" xfId="29837" xr:uid="{00000000-0005-0000-0000-00003A270000}"/>
    <cellStyle name="20% - Énfasis5 6 9" xfId="20447" xr:uid="{00000000-0005-0000-0000-00003B270000}"/>
    <cellStyle name="20% - Énfasis5 6 9 2" xfId="33358" xr:uid="{00000000-0005-0000-0000-00003C270000}"/>
    <cellStyle name="20% - Énfasis5 7" xfId="374" xr:uid="{00000000-0005-0000-0000-00003D270000}"/>
    <cellStyle name="20% - Énfasis5 7 10" xfId="23984" xr:uid="{00000000-0005-0000-0000-00003E270000}"/>
    <cellStyle name="20% - Énfasis5 7 10 2" xfId="36895" xr:uid="{00000000-0005-0000-0000-00003F270000}"/>
    <cellStyle name="20% - Énfasis5 7 11" xfId="27505" xr:uid="{00000000-0005-0000-0000-000040270000}"/>
    <cellStyle name="20% - Énfasis5 7 12" xfId="14590" xr:uid="{00000000-0005-0000-0000-000041270000}"/>
    <cellStyle name="20% - Énfasis5 7 2" xfId="4861" xr:uid="{00000000-0005-0000-0000-000042270000}"/>
    <cellStyle name="20% - Énfasis5 7 2 2" xfId="4862" xr:uid="{00000000-0005-0000-0000-000043270000}"/>
    <cellStyle name="20% - Énfasis5 7 2 2 2" xfId="16443" xr:uid="{00000000-0005-0000-0000-000044270000}"/>
    <cellStyle name="20% - Énfasis5 7 2 2 2 2" xfId="18791" xr:uid="{00000000-0005-0000-0000-000045270000}"/>
    <cellStyle name="20% - Énfasis5 7 2 2 2 2 2" xfId="31702" xr:uid="{00000000-0005-0000-0000-000046270000}"/>
    <cellStyle name="20% - Énfasis5 7 2 2 2 3" xfId="22312" xr:uid="{00000000-0005-0000-0000-000047270000}"/>
    <cellStyle name="20% - Énfasis5 7 2 2 2 3 2" xfId="35223" xr:uid="{00000000-0005-0000-0000-000048270000}"/>
    <cellStyle name="20% - Énfasis5 7 2 2 2 4" xfId="25833" xr:uid="{00000000-0005-0000-0000-000049270000}"/>
    <cellStyle name="20% - Énfasis5 7 2 2 2 4 2" xfId="38744" xr:uid="{00000000-0005-0000-0000-00004A270000}"/>
    <cellStyle name="20% - Énfasis5 7 2 2 2 5" xfId="29354" xr:uid="{00000000-0005-0000-0000-00004B270000}"/>
    <cellStyle name="20% - Énfasis5 7 2 2 3" xfId="19964" xr:uid="{00000000-0005-0000-0000-00004C270000}"/>
    <cellStyle name="20% - Énfasis5 7 2 2 3 2" xfId="23485" xr:uid="{00000000-0005-0000-0000-00004D270000}"/>
    <cellStyle name="20% - Énfasis5 7 2 2 3 2 2" xfId="36396" xr:uid="{00000000-0005-0000-0000-00004E270000}"/>
    <cellStyle name="20% - Énfasis5 7 2 2 3 3" xfId="27006" xr:uid="{00000000-0005-0000-0000-00004F270000}"/>
    <cellStyle name="20% - Énfasis5 7 2 2 3 3 2" xfId="39917" xr:uid="{00000000-0005-0000-0000-000050270000}"/>
    <cellStyle name="20% - Énfasis5 7 2 2 3 4" xfId="32875" xr:uid="{00000000-0005-0000-0000-000051270000}"/>
    <cellStyle name="20% - Énfasis5 7 2 2 4" xfId="17616" xr:uid="{00000000-0005-0000-0000-000052270000}"/>
    <cellStyle name="20% - Énfasis5 7 2 2 4 2" xfId="30527" xr:uid="{00000000-0005-0000-0000-000053270000}"/>
    <cellStyle name="20% - Énfasis5 7 2 2 5" xfId="21137" xr:uid="{00000000-0005-0000-0000-000054270000}"/>
    <cellStyle name="20% - Énfasis5 7 2 2 5 2" xfId="34048" xr:uid="{00000000-0005-0000-0000-000055270000}"/>
    <cellStyle name="20% - Énfasis5 7 2 2 6" xfId="24658" xr:uid="{00000000-0005-0000-0000-000056270000}"/>
    <cellStyle name="20% - Énfasis5 7 2 2 6 2" xfId="37569" xr:uid="{00000000-0005-0000-0000-000057270000}"/>
    <cellStyle name="20% - Énfasis5 7 2 2 7" xfId="28179" xr:uid="{00000000-0005-0000-0000-000058270000}"/>
    <cellStyle name="20% - Énfasis5 7 2 2 8" xfId="15268" xr:uid="{00000000-0005-0000-0000-000059270000}"/>
    <cellStyle name="20% - Énfasis5 7 2 3" xfId="15944" xr:uid="{00000000-0005-0000-0000-00005A270000}"/>
    <cellStyle name="20% - Énfasis5 7 2 3 2" xfId="18292" xr:uid="{00000000-0005-0000-0000-00005B270000}"/>
    <cellStyle name="20% - Énfasis5 7 2 3 2 2" xfId="31203" xr:uid="{00000000-0005-0000-0000-00005C270000}"/>
    <cellStyle name="20% - Énfasis5 7 2 3 3" xfId="21813" xr:uid="{00000000-0005-0000-0000-00005D270000}"/>
    <cellStyle name="20% - Énfasis5 7 2 3 3 2" xfId="34724" xr:uid="{00000000-0005-0000-0000-00005E270000}"/>
    <cellStyle name="20% - Énfasis5 7 2 3 4" xfId="25334" xr:uid="{00000000-0005-0000-0000-00005F270000}"/>
    <cellStyle name="20% - Énfasis5 7 2 3 4 2" xfId="38245" xr:uid="{00000000-0005-0000-0000-000060270000}"/>
    <cellStyle name="20% - Énfasis5 7 2 3 5" xfId="28855" xr:uid="{00000000-0005-0000-0000-000061270000}"/>
    <cellStyle name="20% - Énfasis5 7 2 4" xfId="19465" xr:uid="{00000000-0005-0000-0000-000062270000}"/>
    <cellStyle name="20% - Énfasis5 7 2 4 2" xfId="22986" xr:uid="{00000000-0005-0000-0000-000063270000}"/>
    <cellStyle name="20% - Énfasis5 7 2 4 2 2" xfId="35897" xr:uid="{00000000-0005-0000-0000-000064270000}"/>
    <cellStyle name="20% - Énfasis5 7 2 4 3" xfId="26507" xr:uid="{00000000-0005-0000-0000-000065270000}"/>
    <cellStyle name="20% - Énfasis5 7 2 4 3 2" xfId="39418" xr:uid="{00000000-0005-0000-0000-000066270000}"/>
    <cellStyle name="20% - Énfasis5 7 2 4 4" xfId="32376" xr:uid="{00000000-0005-0000-0000-000067270000}"/>
    <cellStyle name="20% - Énfasis5 7 2 5" xfId="17117" xr:uid="{00000000-0005-0000-0000-000068270000}"/>
    <cellStyle name="20% - Énfasis5 7 2 5 2" xfId="30028" xr:uid="{00000000-0005-0000-0000-000069270000}"/>
    <cellStyle name="20% - Énfasis5 7 2 6" xfId="20638" xr:uid="{00000000-0005-0000-0000-00006A270000}"/>
    <cellStyle name="20% - Énfasis5 7 2 6 2" xfId="33549" xr:uid="{00000000-0005-0000-0000-00006B270000}"/>
    <cellStyle name="20% - Énfasis5 7 2 7" xfId="24159" xr:uid="{00000000-0005-0000-0000-00006C270000}"/>
    <cellStyle name="20% - Énfasis5 7 2 7 2" xfId="37070" xr:uid="{00000000-0005-0000-0000-00006D270000}"/>
    <cellStyle name="20% - Énfasis5 7 2 8" xfId="27680" xr:uid="{00000000-0005-0000-0000-00006E270000}"/>
    <cellStyle name="20% - Énfasis5 7 2 9" xfId="14768" xr:uid="{00000000-0005-0000-0000-00006F270000}"/>
    <cellStyle name="20% - Énfasis5 7 3" xfId="4863" xr:uid="{00000000-0005-0000-0000-000070270000}"/>
    <cellStyle name="20% - Énfasis5 7 3 2" xfId="15430" xr:uid="{00000000-0005-0000-0000-000071270000}"/>
    <cellStyle name="20% - Énfasis5 7 3 2 2" xfId="16605" xr:uid="{00000000-0005-0000-0000-000072270000}"/>
    <cellStyle name="20% - Énfasis5 7 3 2 2 2" xfId="18953" xr:uid="{00000000-0005-0000-0000-000073270000}"/>
    <cellStyle name="20% - Énfasis5 7 3 2 2 2 2" xfId="31864" xr:uid="{00000000-0005-0000-0000-000074270000}"/>
    <cellStyle name="20% - Énfasis5 7 3 2 2 3" xfId="22474" xr:uid="{00000000-0005-0000-0000-000075270000}"/>
    <cellStyle name="20% - Énfasis5 7 3 2 2 3 2" xfId="35385" xr:uid="{00000000-0005-0000-0000-000076270000}"/>
    <cellStyle name="20% - Énfasis5 7 3 2 2 4" xfId="25995" xr:uid="{00000000-0005-0000-0000-000077270000}"/>
    <cellStyle name="20% - Énfasis5 7 3 2 2 4 2" xfId="38906" xr:uid="{00000000-0005-0000-0000-000078270000}"/>
    <cellStyle name="20% - Énfasis5 7 3 2 2 5" xfId="29516" xr:uid="{00000000-0005-0000-0000-000079270000}"/>
    <cellStyle name="20% - Énfasis5 7 3 2 3" xfId="20126" xr:uid="{00000000-0005-0000-0000-00007A270000}"/>
    <cellStyle name="20% - Énfasis5 7 3 2 3 2" xfId="23647" xr:uid="{00000000-0005-0000-0000-00007B270000}"/>
    <cellStyle name="20% - Énfasis5 7 3 2 3 2 2" xfId="36558" xr:uid="{00000000-0005-0000-0000-00007C270000}"/>
    <cellStyle name="20% - Énfasis5 7 3 2 3 3" xfId="27168" xr:uid="{00000000-0005-0000-0000-00007D270000}"/>
    <cellStyle name="20% - Énfasis5 7 3 2 3 3 2" xfId="40079" xr:uid="{00000000-0005-0000-0000-00007E270000}"/>
    <cellStyle name="20% - Énfasis5 7 3 2 3 4" xfId="33037" xr:uid="{00000000-0005-0000-0000-00007F270000}"/>
    <cellStyle name="20% - Énfasis5 7 3 2 4" xfId="17778" xr:uid="{00000000-0005-0000-0000-000080270000}"/>
    <cellStyle name="20% - Énfasis5 7 3 2 4 2" xfId="30689" xr:uid="{00000000-0005-0000-0000-000081270000}"/>
    <cellStyle name="20% - Énfasis5 7 3 2 5" xfId="21299" xr:uid="{00000000-0005-0000-0000-000082270000}"/>
    <cellStyle name="20% - Énfasis5 7 3 2 5 2" xfId="34210" xr:uid="{00000000-0005-0000-0000-000083270000}"/>
    <cellStyle name="20% - Énfasis5 7 3 2 6" xfId="24820" xr:uid="{00000000-0005-0000-0000-000084270000}"/>
    <cellStyle name="20% - Énfasis5 7 3 2 6 2" xfId="37731" xr:uid="{00000000-0005-0000-0000-000085270000}"/>
    <cellStyle name="20% - Énfasis5 7 3 2 7" xfId="28341" xr:uid="{00000000-0005-0000-0000-000086270000}"/>
    <cellStyle name="20% - Énfasis5 7 3 3" xfId="16106" xr:uid="{00000000-0005-0000-0000-000087270000}"/>
    <cellStyle name="20% - Énfasis5 7 3 3 2" xfId="18454" xr:uid="{00000000-0005-0000-0000-000088270000}"/>
    <cellStyle name="20% - Énfasis5 7 3 3 2 2" xfId="31365" xr:uid="{00000000-0005-0000-0000-000089270000}"/>
    <cellStyle name="20% - Énfasis5 7 3 3 3" xfId="21975" xr:uid="{00000000-0005-0000-0000-00008A270000}"/>
    <cellStyle name="20% - Énfasis5 7 3 3 3 2" xfId="34886" xr:uid="{00000000-0005-0000-0000-00008B270000}"/>
    <cellStyle name="20% - Énfasis5 7 3 3 4" xfId="25496" xr:uid="{00000000-0005-0000-0000-00008C270000}"/>
    <cellStyle name="20% - Énfasis5 7 3 3 4 2" xfId="38407" xr:uid="{00000000-0005-0000-0000-00008D270000}"/>
    <cellStyle name="20% - Énfasis5 7 3 3 5" xfId="29017" xr:uid="{00000000-0005-0000-0000-00008E270000}"/>
    <cellStyle name="20% - Énfasis5 7 3 4" xfId="19627" xr:uid="{00000000-0005-0000-0000-00008F270000}"/>
    <cellStyle name="20% - Énfasis5 7 3 4 2" xfId="23148" xr:uid="{00000000-0005-0000-0000-000090270000}"/>
    <cellStyle name="20% - Énfasis5 7 3 4 2 2" xfId="36059" xr:uid="{00000000-0005-0000-0000-000091270000}"/>
    <cellStyle name="20% - Énfasis5 7 3 4 3" xfId="26669" xr:uid="{00000000-0005-0000-0000-000092270000}"/>
    <cellStyle name="20% - Énfasis5 7 3 4 3 2" xfId="39580" xr:uid="{00000000-0005-0000-0000-000093270000}"/>
    <cellStyle name="20% - Énfasis5 7 3 4 4" xfId="32538" xr:uid="{00000000-0005-0000-0000-000094270000}"/>
    <cellStyle name="20% - Énfasis5 7 3 5" xfId="17279" xr:uid="{00000000-0005-0000-0000-000095270000}"/>
    <cellStyle name="20% - Énfasis5 7 3 5 2" xfId="30190" xr:uid="{00000000-0005-0000-0000-000096270000}"/>
    <cellStyle name="20% - Énfasis5 7 3 6" xfId="20800" xr:uid="{00000000-0005-0000-0000-000097270000}"/>
    <cellStyle name="20% - Énfasis5 7 3 6 2" xfId="33711" xr:uid="{00000000-0005-0000-0000-000098270000}"/>
    <cellStyle name="20% - Énfasis5 7 3 7" xfId="24321" xr:uid="{00000000-0005-0000-0000-000099270000}"/>
    <cellStyle name="20% - Énfasis5 7 3 7 2" xfId="37232" xr:uid="{00000000-0005-0000-0000-00009A270000}"/>
    <cellStyle name="20% - Énfasis5 7 3 8" xfId="27842" xr:uid="{00000000-0005-0000-0000-00009B270000}"/>
    <cellStyle name="20% - Énfasis5 7 3 9" xfId="14931" xr:uid="{00000000-0005-0000-0000-00009C270000}"/>
    <cellStyle name="20% - Énfasis5 7 4" xfId="15592" xr:uid="{00000000-0005-0000-0000-00009D270000}"/>
    <cellStyle name="20% - Énfasis5 7 4 2" xfId="16767" xr:uid="{00000000-0005-0000-0000-00009E270000}"/>
    <cellStyle name="20% - Énfasis5 7 4 2 2" xfId="19115" xr:uid="{00000000-0005-0000-0000-00009F270000}"/>
    <cellStyle name="20% - Énfasis5 7 4 2 2 2" xfId="32026" xr:uid="{00000000-0005-0000-0000-0000A0270000}"/>
    <cellStyle name="20% - Énfasis5 7 4 2 3" xfId="22636" xr:uid="{00000000-0005-0000-0000-0000A1270000}"/>
    <cellStyle name="20% - Énfasis5 7 4 2 3 2" xfId="35547" xr:uid="{00000000-0005-0000-0000-0000A2270000}"/>
    <cellStyle name="20% - Énfasis5 7 4 2 4" xfId="26157" xr:uid="{00000000-0005-0000-0000-0000A3270000}"/>
    <cellStyle name="20% - Énfasis5 7 4 2 4 2" xfId="39068" xr:uid="{00000000-0005-0000-0000-0000A4270000}"/>
    <cellStyle name="20% - Énfasis5 7 4 2 5" xfId="29678" xr:uid="{00000000-0005-0000-0000-0000A5270000}"/>
    <cellStyle name="20% - Énfasis5 7 4 3" xfId="20288" xr:uid="{00000000-0005-0000-0000-0000A6270000}"/>
    <cellStyle name="20% - Énfasis5 7 4 3 2" xfId="23809" xr:uid="{00000000-0005-0000-0000-0000A7270000}"/>
    <cellStyle name="20% - Énfasis5 7 4 3 2 2" xfId="36720" xr:uid="{00000000-0005-0000-0000-0000A8270000}"/>
    <cellStyle name="20% - Énfasis5 7 4 3 3" xfId="27330" xr:uid="{00000000-0005-0000-0000-0000A9270000}"/>
    <cellStyle name="20% - Énfasis5 7 4 3 3 2" xfId="40241" xr:uid="{00000000-0005-0000-0000-0000AA270000}"/>
    <cellStyle name="20% - Énfasis5 7 4 3 4" xfId="33199" xr:uid="{00000000-0005-0000-0000-0000AB270000}"/>
    <cellStyle name="20% - Énfasis5 7 4 4" xfId="17940" xr:uid="{00000000-0005-0000-0000-0000AC270000}"/>
    <cellStyle name="20% - Énfasis5 7 4 4 2" xfId="30851" xr:uid="{00000000-0005-0000-0000-0000AD270000}"/>
    <cellStyle name="20% - Énfasis5 7 4 5" xfId="21461" xr:uid="{00000000-0005-0000-0000-0000AE270000}"/>
    <cellStyle name="20% - Énfasis5 7 4 5 2" xfId="34372" xr:uid="{00000000-0005-0000-0000-0000AF270000}"/>
    <cellStyle name="20% - Énfasis5 7 4 6" xfId="24982" xr:uid="{00000000-0005-0000-0000-0000B0270000}"/>
    <cellStyle name="20% - Énfasis5 7 4 6 2" xfId="37893" xr:uid="{00000000-0005-0000-0000-0000B1270000}"/>
    <cellStyle name="20% - Énfasis5 7 4 7" xfId="28503" xr:uid="{00000000-0005-0000-0000-0000B2270000}"/>
    <cellStyle name="20% - Énfasis5 7 5" xfId="15093" xr:uid="{00000000-0005-0000-0000-0000B3270000}"/>
    <cellStyle name="20% - Énfasis5 7 5 2" xfId="16268" xr:uid="{00000000-0005-0000-0000-0000B4270000}"/>
    <cellStyle name="20% - Énfasis5 7 5 2 2" xfId="18616" xr:uid="{00000000-0005-0000-0000-0000B5270000}"/>
    <cellStyle name="20% - Énfasis5 7 5 2 2 2" xfId="31527" xr:uid="{00000000-0005-0000-0000-0000B6270000}"/>
    <cellStyle name="20% - Énfasis5 7 5 2 3" xfId="22137" xr:uid="{00000000-0005-0000-0000-0000B7270000}"/>
    <cellStyle name="20% - Énfasis5 7 5 2 3 2" xfId="35048" xr:uid="{00000000-0005-0000-0000-0000B8270000}"/>
    <cellStyle name="20% - Énfasis5 7 5 2 4" xfId="25658" xr:uid="{00000000-0005-0000-0000-0000B9270000}"/>
    <cellStyle name="20% - Énfasis5 7 5 2 4 2" xfId="38569" xr:uid="{00000000-0005-0000-0000-0000BA270000}"/>
    <cellStyle name="20% - Énfasis5 7 5 2 5" xfId="29179" xr:uid="{00000000-0005-0000-0000-0000BB270000}"/>
    <cellStyle name="20% - Énfasis5 7 5 3" xfId="19789" xr:uid="{00000000-0005-0000-0000-0000BC270000}"/>
    <cellStyle name="20% - Énfasis5 7 5 3 2" xfId="23310" xr:uid="{00000000-0005-0000-0000-0000BD270000}"/>
    <cellStyle name="20% - Énfasis5 7 5 3 2 2" xfId="36221" xr:uid="{00000000-0005-0000-0000-0000BE270000}"/>
    <cellStyle name="20% - Énfasis5 7 5 3 3" xfId="26831" xr:uid="{00000000-0005-0000-0000-0000BF270000}"/>
    <cellStyle name="20% - Énfasis5 7 5 3 3 2" xfId="39742" xr:uid="{00000000-0005-0000-0000-0000C0270000}"/>
    <cellStyle name="20% - Énfasis5 7 5 3 4" xfId="32700" xr:uid="{00000000-0005-0000-0000-0000C1270000}"/>
    <cellStyle name="20% - Énfasis5 7 5 4" xfId="17441" xr:uid="{00000000-0005-0000-0000-0000C2270000}"/>
    <cellStyle name="20% - Énfasis5 7 5 4 2" xfId="30352" xr:uid="{00000000-0005-0000-0000-0000C3270000}"/>
    <cellStyle name="20% - Énfasis5 7 5 5" xfId="20962" xr:uid="{00000000-0005-0000-0000-0000C4270000}"/>
    <cellStyle name="20% - Énfasis5 7 5 5 2" xfId="33873" xr:uid="{00000000-0005-0000-0000-0000C5270000}"/>
    <cellStyle name="20% - Énfasis5 7 5 6" xfId="24483" xr:uid="{00000000-0005-0000-0000-0000C6270000}"/>
    <cellStyle name="20% - Énfasis5 7 5 6 2" xfId="37394" xr:uid="{00000000-0005-0000-0000-0000C7270000}"/>
    <cellStyle name="20% - Énfasis5 7 5 7" xfId="28004" xr:uid="{00000000-0005-0000-0000-0000C8270000}"/>
    <cellStyle name="20% - Énfasis5 7 6" xfId="15769" xr:uid="{00000000-0005-0000-0000-0000C9270000}"/>
    <cellStyle name="20% - Énfasis5 7 6 2" xfId="18117" xr:uid="{00000000-0005-0000-0000-0000CA270000}"/>
    <cellStyle name="20% - Énfasis5 7 6 2 2" xfId="31028" xr:uid="{00000000-0005-0000-0000-0000CB270000}"/>
    <cellStyle name="20% - Énfasis5 7 6 3" xfId="21638" xr:uid="{00000000-0005-0000-0000-0000CC270000}"/>
    <cellStyle name="20% - Énfasis5 7 6 3 2" xfId="34549" xr:uid="{00000000-0005-0000-0000-0000CD270000}"/>
    <cellStyle name="20% - Énfasis5 7 6 4" xfId="25159" xr:uid="{00000000-0005-0000-0000-0000CE270000}"/>
    <cellStyle name="20% - Énfasis5 7 6 4 2" xfId="38070" xr:uid="{00000000-0005-0000-0000-0000CF270000}"/>
    <cellStyle name="20% - Énfasis5 7 6 5" xfId="28680" xr:uid="{00000000-0005-0000-0000-0000D0270000}"/>
    <cellStyle name="20% - Énfasis5 7 7" xfId="19290" xr:uid="{00000000-0005-0000-0000-0000D1270000}"/>
    <cellStyle name="20% - Énfasis5 7 7 2" xfId="22811" xr:uid="{00000000-0005-0000-0000-0000D2270000}"/>
    <cellStyle name="20% - Énfasis5 7 7 2 2" xfId="35722" xr:uid="{00000000-0005-0000-0000-0000D3270000}"/>
    <cellStyle name="20% - Énfasis5 7 7 3" xfId="26332" xr:uid="{00000000-0005-0000-0000-0000D4270000}"/>
    <cellStyle name="20% - Énfasis5 7 7 3 2" xfId="39243" xr:uid="{00000000-0005-0000-0000-0000D5270000}"/>
    <cellStyle name="20% - Énfasis5 7 7 4" xfId="32201" xr:uid="{00000000-0005-0000-0000-0000D6270000}"/>
    <cellStyle name="20% - Énfasis5 7 8" xfId="16942" xr:uid="{00000000-0005-0000-0000-0000D7270000}"/>
    <cellStyle name="20% - Énfasis5 7 8 2" xfId="29853" xr:uid="{00000000-0005-0000-0000-0000D8270000}"/>
    <cellStyle name="20% - Énfasis5 7 9" xfId="20463" xr:uid="{00000000-0005-0000-0000-0000D9270000}"/>
    <cellStyle name="20% - Énfasis5 7 9 2" xfId="33374" xr:uid="{00000000-0005-0000-0000-0000DA270000}"/>
    <cellStyle name="20% - Énfasis5 8" xfId="375" xr:uid="{00000000-0005-0000-0000-0000DB270000}"/>
    <cellStyle name="20% - Énfasis5 8 2" xfId="15139" xr:uid="{00000000-0005-0000-0000-0000DC270000}"/>
    <cellStyle name="20% - Énfasis5 8 2 2" xfId="16314" xr:uid="{00000000-0005-0000-0000-0000DD270000}"/>
    <cellStyle name="20% - Énfasis5 8 2 2 2" xfId="18662" xr:uid="{00000000-0005-0000-0000-0000DE270000}"/>
    <cellStyle name="20% - Énfasis5 8 2 2 2 2" xfId="31573" xr:uid="{00000000-0005-0000-0000-0000DF270000}"/>
    <cellStyle name="20% - Énfasis5 8 2 2 3" xfId="22183" xr:uid="{00000000-0005-0000-0000-0000E0270000}"/>
    <cellStyle name="20% - Énfasis5 8 2 2 3 2" xfId="35094" xr:uid="{00000000-0005-0000-0000-0000E1270000}"/>
    <cellStyle name="20% - Énfasis5 8 2 2 4" xfId="25704" xr:uid="{00000000-0005-0000-0000-0000E2270000}"/>
    <cellStyle name="20% - Énfasis5 8 2 2 4 2" xfId="38615" xr:uid="{00000000-0005-0000-0000-0000E3270000}"/>
    <cellStyle name="20% - Énfasis5 8 2 2 5" xfId="29225" xr:uid="{00000000-0005-0000-0000-0000E4270000}"/>
    <cellStyle name="20% - Énfasis5 8 2 3" xfId="19835" xr:uid="{00000000-0005-0000-0000-0000E5270000}"/>
    <cellStyle name="20% - Énfasis5 8 2 3 2" xfId="23356" xr:uid="{00000000-0005-0000-0000-0000E6270000}"/>
    <cellStyle name="20% - Énfasis5 8 2 3 2 2" xfId="36267" xr:uid="{00000000-0005-0000-0000-0000E7270000}"/>
    <cellStyle name="20% - Énfasis5 8 2 3 3" xfId="26877" xr:uid="{00000000-0005-0000-0000-0000E8270000}"/>
    <cellStyle name="20% - Énfasis5 8 2 3 3 2" xfId="39788" xr:uid="{00000000-0005-0000-0000-0000E9270000}"/>
    <cellStyle name="20% - Énfasis5 8 2 3 4" xfId="32746" xr:uid="{00000000-0005-0000-0000-0000EA270000}"/>
    <cellStyle name="20% - Énfasis5 8 2 4" xfId="17487" xr:uid="{00000000-0005-0000-0000-0000EB270000}"/>
    <cellStyle name="20% - Énfasis5 8 2 4 2" xfId="30398" xr:uid="{00000000-0005-0000-0000-0000EC270000}"/>
    <cellStyle name="20% - Énfasis5 8 2 5" xfId="21008" xr:uid="{00000000-0005-0000-0000-0000ED270000}"/>
    <cellStyle name="20% - Énfasis5 8 2 5 2" xfId="33919" xr:uid="{00000000-0005-0000-0000-0000EE270000}"/>
    <cellStyle name="20% - Énfasis5 8 2 6" xfId="24529" xr:uid="{00000000-0005-0000-0000-0000EF270000}"/>
    <cellStyle name="20% - Énfasis5 8 2 6 2" xfId="37440" xr:uid="{00000000-0005-0000-0000-0000F0270000}"/>
    <cellStyle name="20% - Énfasis5 8 2 7" xfId="28050" xr:uid="{00000000-0005-0000-0000-0000F1270000}"/>
    <cellStyle name="20% - Énfasis5 8 3" xfId="15815" xr:uid="{00000000-0005-0000-0000-0000F2270000}"/>
    <cellStyle name="20% - Énfasis5 8 3 2" xfId="18163" xr:uid="{00000000-0005-0000-0000-0000F3270000}"/>
    <cellStyle name="20% - Énfasis5 8 3 2 2" xfId="31074" xr:uid="{00000000-0005-0000-0000-0000F4270000}"/>
    <cellStyle name="20% - Énfasis5 8 3 3" xfId="21684" xr:uid="{00000000-0005-0000-0000-0000F5270000}"/>
    <cellStyle name="20% - Énfasis5 8 3 3 2" xfId="34595" xr:uid="{00000000-0005-0000-0000-0000F6270000}"/>
    <cellStyle name="20% - Énfasis5 8 3 4" xfId="25205" xr:uid="{00000000-0005-0000-0000-0000F7270000}"/>
    <cellStyle name="20% - Énfasis5 8 3 4 2" xfId="38116" xr:uid="{00000000-0005-0000-0000-0000F8270000}"/>
    <cellStyle name="20% - Énfasis5 8 3 5" xfId="28726" xr:uid="{00000000-0005-0000-0000-0000F9270000}"/>
    <cellStyle name="20% - Énfasis5 8 4" xfId="19336" xr:uid="{00000000-0005-0000-0000-0000FA270000}"/>
    <cellStyle name="20% - Énfasis5 8 4 2" xfId="22857" xr:uid="{00000000-0005-0000-0000-0000FB270000}"/>
    <cellStyle name="20% - Énfasis5 8 4 2 2" xfId="35768" xr:uid="{00000000-0005-0000-0000-0000FC270000}"/>
    <cellStyle name="20% - Énfasis5 8 4 3" xfId="26378" xr:uid="{00000000-0005-0000-0000-0000FD270000}"/>
    <cellStyle name="20% - Énfasis5 8 4 3 2" xfId="39289" xr:uid="{00000000-0005-0000-0000-0000FE270000}"/>
    <cellStyle name="20% - Énfasis5 8 4 4" xfId="32247" xr:uid="{00000000-0005-0000-0000-0000FF270000}"/>
    <cellStyle name="20% - Énfasis5 8 5" xfId="16988" xr:uid="{00000000-0005-0000-0000-000000280000}"/>
    <cellStyle name="20% - Énfasis5 8 5 2" xfId="29899" xr:uid="{00000000-0005-0000-0000-000001280000}"/>
    <cellStyle name="20% - Énfasis5 8 6" xfId="20509" xr:uid="{00000000-0005-0000-0000-000002280000}"/>
    <cellStyle name="20% - Énfasis5 8 6 2" xfId="33420" xr:uid="{00000000-0005-0000-0000-000003280000}"/>
    <cellStyle name="20% - Énfasis5 8 7" xfId="24030" xr:uid="{00000000-0005-0000-0000-000004280000}"/>
    <cellStyle name="20% - Énfasis5 8 7 2" xfId="36941" xr:uid="{00000000-0005-0000-0000-000005280000}"/>
    <cellStyle name="20% - Énfasis5 8 8" xfId="27551" xr:uid="{00000000-0005-0000-0000-000006280000}"/>
    <cellStyle name="20% - Énfasis5 8 9" xfId="14639" xr:uid="{00000000-0005-0000-0000-000007280000}"/>
    <cellStyle name="20% - Énfasis5 9" xfId="376" xr:uid="{00000000-0005-0000-0000-000008280000}"/>
    <cellStyle name="20% - Énfasis5 9 2" xfId="4864" xr:uid="{00000000-0005-0000-0000-000009280000}"/>
    <cellStyle name="20% - Énfasis5 9 2 2" xfId="16328" xr:uid="{00000000-0005-0000-0000-00000A280000}"/>
    <cellStyle name="20% - Énfasis5 9 2 2 2" xfId="18676" xr:uid="{00000000-0005-0000-0000-00000B280000}"/>
    <cellStyle name="20% - Énfasis5 9 2 2 2 2" xfId="31587" xr:uid="{00000000-0005-0000-0000-00000C280000}"/>
    <cellStyle name="20% - Énfasis5 9 2 2 3" xfId="22197" xr:uid="{00000000-0005-0000-0000-00000D280000}"/>
    <cellStyle name="20% - Énfasis5 9 2 2 3 2" xfId="35108" xr:uid="{00000000-0005-0000-0000-00000E280000}"/>
    <cellStyle name="20% - Énfasis5 9 2 2 4" xfId="25718" xr:uid="{00000000-0005-0000-0000-00000F280000}"/>
    <cellStyle name="20% - Énfasis5 9 2 2 4 2" xfId="38629" xr:uid="{00000000-0005-0000-0000-000010280000}"/>
    <cellStyle name="20% - Énfasis5 9 2 2 5" xfId="29239" xr:uid="{00000000-0005-0000-0000-000011280000}"/>
    <cellStyle name="20% - Énfasis5 9 2 3" xfId="19849" xr:uid="{00000000-0005-0000-0000-000012280000}"/>
    <cellStyle name="20% - Énfasis5 9 2 3 2" xfId="23370" xr:uid="{00000000-0005-0000-0000-000013280000}"/>
    <cellStyle name="20% - Énfasis5 9 2 3 2 2" xfId="36281" xr:uid="{00000000-0005-0000-0000-000014280000}"/>
    <cellStyle name="20% - Énfasis5 9 2 3 3" xfId="26891" xr:uid="{00000000-0005-0000-0000-000015280000}"/>
    <cellStyle name="20% - Énfasis5 9 2 3 3 2" xfId="39802" xr:uid="{00000000-0005-0000-0000-000016280000}"/>
    <cellStyle name="20% - Énfasis5 9 2 3 4" xfId="32760" xr:uid="{00000000-0005-0000-0000-000017280000}"/>
    <cellStyle name="20% - Énfasis5 9 2 4" xfId="17501" xr:uid="{00000000-0005-0000-0000-000018280000}"/>
    <cellStyle name="20% - Énfasis5 9 2 4 2" xfId="30412" xr:uid="{00000000-0005-0000-0000-000019280000}"/>
    <cellStyle name="20% - Énfasis5 9 2 5" xfId="21022" xr:uid="{00000000-0005-0000-0000-00001A280000}"/>
    <cellStyle name="20% - Énfasis5 9 2 5 2" xfId="33933" xr:uid="{00000000-0005-0000-0000-00001B280000}"/>
    <cellStyle name="20% - Énfasis5 9 2 6" xfId="24543" xr:uid="{00000000-0005-0000-0000-00001C280000}"/>
    <cellStyle name="20% - Énfasis5 9 2 6 2" xfId="37454" xr:uid="{00000000-0005-0000-0000-00001D280000}"/>
    <cellStyle name="20% - Énfasis5 9 2 7" xfId="28064" xr:uid="{00000000-0005-0000-0000-00001E280000}"/>
    <cellStyle name="20% - Énfasis5 9 2 8" xfId="15153" xr:uid="{00000000-0005-0000-0000-00001F280000}"/>
    <cellStyle name="20% - Énfasis5 9 3" xfId="15829" xr:uid="{00000000-0005-0000-0000-000020280000}"/>
    <cellStyle name="20% - Énfasis5 9 3 2" xfId="18177" xr:uid="{00000000-0005-0000-0000-000021280000}"/>
    <cellStyle name="20% - Énfasis5 9 3 2 2" xfId="31088" xr:uid="{00000000-0005-0000-0000-000022280000}"/>
    <cellStyle name="20% - Énfasis5 9 3 3" xfId="21698" xr:uid="{00000000-0005-0000-0000-000023280000}"/>
    <cellStyle name="20% - Énfasis5 9 3 3 2" xfId="34609" xr:uid="{00000000-0005-0000-0000-000024280000}"/>
    <cellStyle name="20% - Énfasis5 9 3 4" xfId="25219" xr:uid="{00000000-0005-0000-0000-000025280000}"/>
    <cellStyle name="20% - Énfasis5 9 3 4 2" xfId="38130" xr:uid="{00000000-0005-0000-0000-000026280000}"/>
    <cellStyle name="20% - Énfasis5 9 3 5" xfId="28740" xr:uid="{00000000-0005-0000-0000-000027280000}"/>
    <cellStyle name="20% - Énfasis5 9 4" xfId="19350" xr:uid="{00000000-0005-0000-0000-000028280000}"/>
    <cellStyle name="20% - Énfasis5 9 4 2" xfId="22871" xr:uid="{00000000-0005-0000-0000-000029280000}"/>
    <cellStyle name="20% - Énfasis5 9 4 2 2" xfId="35782" xr:uid="{00000000-0005-0000-0000-00002A280000}"/>
    <cellStyle name="20% - Énfasis5 9 4 3" xfId="26392" xr:uid="{00000000-0005-0000-0000-00002B280000}"/>
    <cellStyle name="20% - Énfasis5 9 4 3 2" xfId="39303" xr:uid="{00000000-0005-0000-0000-00002C280000}"/>
    <cellStyle name="20% - Énfasis5 9 4 4" xfId="32261" xr:uid="{00000000-0005-0000-0000-00002D280000}"/>
    <cellStyle name="20% - Énfasis5 9 5" xfId="17002" xr:uid="{00000000-0005-0000-0000-00002E280000}"/>
    <cellStyle name="20% - Énfasis5 9 5 2" xfId="29913" xr:uid="{00000000-0005-0000-0000-00002F280000}"/>
    <cellStyle name="20% - Énfasis5 9 6" xfId="20523" xr:uid="{00000000-0005-0000-0000-000030280000}"/>
    <cellStyle name="20% - Énfasis5 9 6 2" xfId="33434" xr:uid="{00000000-0005-0000-0000-000031280000}"/>
    <cellStyle name="20% - Énfasis5 9 7" xfId="24044" xr:uid="{00000000-0005-0000-0000-000032280000}"/>
    <cellStyle name="20% - Énfasis5 9 7 2" xfId="36955" xr:uid="{00000000-0005-0000-0000-000033280000}"/>
    <cellStyle name="20% - Énfasis5 9 8" xfId="27565" xr:uid="{00000000-0005-0000-0000-000034280000}"/>
    <cellStyle name="20% - Énfasis5 9 9" xfId="14653" xr:uid="{00000000-0005-0000-0000-000035280000}"/>
    <cellStyle name="20% - Énfasis6" xfId="377" xr:uid="{00000000-0005-0000-0000-000036280000}"/>
    <cellStyle name="20% - Énfasis6 10" xfId="378" xr:uid="{00000000-0005-0000-0000-000037280000}"/>
    <cellStyle name="20% - Énfasis6 10 2" xfId="15317" xr:uid="{00000000-0005-0000-0000-000038280000}"/>
    <cellStyle name="20% - Énfasis6 10 2 2" xfId="16492" xr:uid="{00000000-0005-0000-0000-000039280000}"/>
    <cellStyle name="20% - Énfasis6 10 2 2 2" xfId="18840" xr:uid="{00000000-0005-0000-0000-00003A280000}"/>
    <cellStyle name="20% - Énfasis6 10 2 2 2 2" xfId="31751" xr:uid="{00000000-0005-0000-0000-00003B280000}"/>
    <cellStyle name="20% - Énfasis6 10 2 2 3" xfId="22361" xr:uid="{00000000-0005-0000-0000-00003C280000}"/>
    <cellStyle name="20% - Énfasis6 10 2 2 3 2" xfId="35272" xr:uid="{00000000-0005-0000-0000-00003D280000}"/>
    <cellStyle name="20% - Énfasis6 10 2 2 4" xfId="25882" xr:uid="{00000000-0005-0000-0000-00003E280000}"/>
    <cellStyle name="20% - Énfasis6 10 2 2 4 2" xfId="38793" xr:uid="{00000000-0005-0000-0000-00003F280000}"/>
    <cellStyle name="20% - Énfasis6 10 2 2 5" xfId="29403" xr:uid="{00000000-0005-0000-0000-000040280000}"/>
    <cellStyle name="20% - Énfasis6 10 2 3" xfId="20013" xr:uid="{00000000-0005-0000-0000-000041280000}"/>
    <cellStyle name="20% - Énfasis6 10 2 3 2" xfId="23534" xr:uid="{00000000-0005-0000-0000-000042280000}"/>
    <cellStyle name="20% - Énfasis6 10 2 3 2 2" xfId="36445" xr:uid="{00000000-0005-0000-0000-000043280000}"/>
    <cellStyle name="20% - Énfasis6 10 2 3 3" xfId="27055" xr:uid="{00000000-0005-0000-0000-000044280000}"/>
    <cellStyle name="20% - Énfasis6 10 2 3 3 2" xfId="39966" xr:uid="{00000000-0005-0000-0000-000045280000}"/>
    <cellStyle name="20% - Énfasis6 10 2 3 4" xfId="32924" xr:uid="{00000000-0005-0000-0000-000046280000}"/>
    <cellStyle name="20% - Énfasis6 10 2 4" xfId="17665" xr:uid="{00000000-0005-0000-0000-000047280000}"/>
    <cellStyle name="20% - Énfasis6 10 2 4 2" xfId="30576" xr:uid="{00000000-0005-0000-0000-000048280000}"/>
    <cellStyle name="20% - Énfasis6 10 2 5" xfId="21186" xr:uid="{00000000-0005-0000-0000-000049280000}"/>
    <cellStyle name="20% - Énfasis6 10 2 5 2" xfId="34097" xr:uid="{00000000-0005-0000-0000-00004A280000}"/>
    <cellStyle name="20% - Énfasis6 10 2 6" xfId="24707" xr:uid="{00000000-0005-0000-0000-00004B280000}"/>
    <cellStyle name="20% - Énfasis6 10 2 6 2" xfId="37618" xr:uid="{00000000-0005-0000-0000-00004C280000}"/>
    <cellStyle name="20% - Énfasis6 10 2 7" xfId="28228" xr:uid="{00000000-0005-0000-0000-00004D280000}"/>
    <cellStyle name="20% - Énfasis6 10 3" xfId="15993" xr:uid="{00000000-0005-0000-0000-00004E280000}"/>
    <cellStyle name="20% - Énfasis6 10 3 2" xfId="18341" xr:uid="{00000000-0005-0000-0000-00004F280000}"/>
    <cellStyle name="20% - Énfasis6 10 3 2 2" xfId="31252" xr:uid="{00000000-0005-0000-0000-000050280000}"/>
    <cellStyle name="20% - Énfasis6 10 3 3" xfId="21862" xr:uid="{00000000-0005-0000-0000-000051280000}"/>
    <cellStyle name="20% - Énfasis6 10 3 3 2" xfId="34773" xr:uid="{00000000-0005-0000-0000-000052280000}"/>
    <cellStyle name="20% - Énfasis6 10 3 4" xfId="25383" xr:uid="{00000000-0005-0000-0000-000053280000}"/>
    <cellStyle name="20% - Énfasis6 10 3 4 2" xfId="38294" xr:uid="{00000000-0005-0000-0000-000054280000}"/>
    <cellStyle name="20% - Énfasis6 10 3 5" xfId="28904" xr:uid="{00000000-0005-0000-0000-000055280000}"/>
    <cellStyle name="20% - Énfasis6 10 4" xfId="19514" xr:uid="{00000000-0005-0000-0000-000056280000}"/>
    <cellStyle name="20% - Énfasis6 10 4 2" xfId="23035" xr:uid="{00000000-0005-0000-0000-000057280000}"/>
    <cellStyle name="20% - Énfasis6 10 4 2 2" xfId="35946" xr:uid="{00000000-0005-0000-0000-000058280000}"/>
    <cellStyle name="20% - Énfasis6 10 4 3" xfId="26556" xr:uid="{00000000-0005-0000-0000-000059280000}"/>
    <cellStyle name="20% - Énfasis6 10 4 3 2" xfId="39467" xr:uid="{00000000-0005-0000-0000-00005A280000}"/>
    <cellStyle name="20% - Énfasis6 10 4 4" xfId="32425" xr:uid="{00000000-0005-0000-0000-00005B280000}"/>
    <cellStyle name="20% - Énfasis6 10 5" xfId="17166" xr:uid="{00000000-0005-0000-0000-00005C280000}"/>
    <cellStyle name="20% - Énfasis6 10 5 2" xfId="30077" xr:uid="{00000000-0005-0000-0000-00005D280000}"/>
    <cellStyle name="20% - Énfasis6 10 6" xfId="20687" xr:uid="{00000000-0005-0000-0000-00005E280000}"/>
    <cellStyle name="20% - Énfasis6 10 6 2" xfId="33598" xr:uid="{00000000-0005-0000-0000-00005F280000}"/>
    <cellStyle name="20% - Énfasis6 10 7" xfId="24208" xr:uid="{00000000-0005-0000-0000-000060280000}"/>
    <cellStyle name="20% - Énfasis6 10 7 2" xfId="37119" xr:uid="{00000000-0005-0000-0000-000061280000}"/>
    <cellStyle name="20% - Énfasis6 10 8" xfId="27729" xr:uid="{00000000-0005-0000-0000-000062280000}"/>
    <cellStyle name="20% - Énfasis6 10 9" xfId="14818" xr:uid="{00000000-0005-0000-0000-000063280000}"/>
    <cellStyle name="20% - Énfasis6 11" xfId="379" xr:uid="{00000000-0005-0000-0000-000064280000}"/>
    <cellStyle name="20% - Énfasis6 11 2" xfId="16654" xr:uid="{00000000-0005-0000-0000-000065280000}"/>
    <cellStyle name="20% - Énfasis6 11 2 2" xfId="19002" xr:uid="{00000000-0005-0000-0000-000066280000}"/>
    <cellStyle name="20% - Énfasis6 11 2 2 2" xfId="31913" xr:uid="{00000000-0005-0000-0000-000067280000}"/>
    <cellStyle name="20% - Énfasis6 11 2 3" xfId="22523" xr:uid="{00000000-0005-0000-0000-000068280000}"/>
    <cellStyle name="20% - Énfasis6 11 2 3 2" xfId="35434" xr:uid="{00000000-0005-0000-0000-000069280000}"/>
    <cellStyle name="20% - Énfasis6 11 2 4" xfId="26044" xr:uid="{00000000-0005-0000-0000-00006A280000}"/>
    <cellStyle name="20% - Énfasis6 11 2 4 2" xfId="38955" xr:uid="{00000000-0005-0000-0000-00006B280000}"/>
    <cellStyle name="20% - Énfasis6 11 2 5" xfId="29565" xr:uid="{00000000-0005-0000-0000-00006C280000}"/>
    <cellStyle name="20% - Énfasis6 11 3" xfId="20175" xr:uid="{00000000-0005-0000-0000-00006D280000}"/>
    <cellStyle name="20% - Énfasis6 11 3 2" xfId="23696" xr:uid="{00000000-0005-0000-0000-00006E280000}"/>
    <cellStyle name="20% - Énfasis6 11 3 2 2" xfId="36607" xr:uid="{00000000-0005-0000-0000-00006F280000}"/>
    <cellStyle name="20% - Énfasis6 11 3 3" xfId="27217" xr:uid="{00000000-0005-0000-0000-000070280000}"/>
    <cellStyle name="20% - Énfasis6 11 3 3 2" xfId="40128" xr:uid="{00000000-0005-0000-0000-000071280000}"/>
    <cellStyle name="20% - Énfasis6 11 3 4" xfId="33086" xr:uid="{00000000-0005-0000-0000-000072280000}"/>
    <cellStyle name="20% - Énfasis6 11 4" xfId="17827" xr:uid="{00000000-0005-0000-0000-000073280000}"/>
    <cellStyle name="20% - Énfasis6 11 4 2" xfId="30738" xr:uid="{00000000-0005-0000-0000-000074280000}"/>
    <cellStyle name="20% - Énfasis6 11 5" xfId="21348" xr:uid="{00000000-0005-0000-0000-000075280000}"/>
    <cellStyle name="20% - Énfasis6 11 5 2" xfId="34259" xr:uid="{00000000-0005-0000-0000-000076280000}"/>
    <cellStyle name="20% - Énfasis6 11 6" xfId="24869" xr:uid="{00000000-0005-0000-0000-000077280000}"/>
    <cellStyle name="20% - Énfasis6 11 6 2" xfId="37780" xr:uid="{00000000-0005-0000-0000-000078280000}"/>
    <cellStyle name="20% - Énfasis6 11 7" xfId="28390" xr:uid="{00000000-0005-0000-0000-000079280000}"/>
    <cellStyle name="20% - Énfasis6 11 8" xfId="15479" xr:uid="{00000000-0005-0000-0000-00007A280000}"/>
    <cellStyle name="20% - Énfasis6 12" xfId="380" xr:uid="{00000000-0005-0000-0000-00007B280000}"/>
    <cellStyle name="20% - Énfasis6 12 2" xfId="381" xr:uid="{00000000-0005-0000-0000-00007C280000}"/>
    <cellStyle name="20% - Énfasis6 12 2 2" xfId="19163" xr:uid="{00000000-0005-0000-0000-00007D280000}"/>
    <cellStyle name="20% - Énfasis6 12 2 2 2" xfId="32074" xr:uid="{00000000-0005-0000-0000-00007E280000}"/>
    <cellStyle name="20% - Énfasis6 12 2 3" xfId="22684" xr:uid="{00000000-0005-0000-0000-00007F280000}"/>
    <cellStyle name="20% - Énfasis6 12 2 3 2" xfId="35595" xr:uid="{00000000-0005-0000-0000-000080280000}"/>
    <cellStyle name="20% - Énfasis6 12 2 4" xfId="26205" xr:uid="{00000000-0005-0000-0000-000081280000}"/>
    <cellStyle name="20% - Énfasis6 12 2 4 2" xfId="39116" xr:uid="{00000000-0005-0000-0000-000082280000}"/>
    <cellStyle name="20% - Énfasis6 12 2 5" xfId="29726" xr:uid="{00000000-0005-0000-0000-000083280000}"/>
    <cellStyle name="20% - Énfasis6 12 2 6" xfId="16815" xr:uid="{00000000-0005-0000-0000-000084280000}"/>
    <cellStyle name="20% - Énfasis6 12 3" xfId="382" xr:uid="{00000000-0005-0000-0000-000085280000}"/>
    <cellStyle name="20% - Énfasis6 12 3 2" xfId="23857" xr:uid="{00000000-0005-0000-0000-000086280000}"/>
    <cellStyle name="20% - Énfasis6 12 3 2 2" xfId="36768" xr:uid="{00000000-0005-0000-0000-000087280000}"/>
    <cellStyle name="20% - Énfasis6 12 3 3" xfId="27378" xr:uid="{00000000-0005-0000-0000-000088280000}"/>
    <cellStyle name="20% - Énfasis6 12 3 3 2" xfId="40289" xr:uid="{00000000-0005-0000-0000-000089280000}"/>
    <cellStyle name="20% - Énfasis6 12 3 4" xfId="33247" xr:uid="{00000000-0005-0000-0000-00008A280000}"/>
    <cellStyle name="20% - Énfasis6 12 3 5" xfId="20336" xr:uid="{00000000-0005-0000-0000-00008B280000}"/>
    <cellStyle name="20% - Énfasis6 12 4" xfId="383" xr:uid="{00000000-0005-0000-0000-00008C280000}"/>
    <cellStyle name="20% - Énfasis6 12 4 2" xfId="30899" xr:uid="{00000000-0005-0000-0000-00008D280000}"/>
    <cellStyle name="20% - Énfasis6 12 4 3" xfId="17988" xr:uid="{00000000-0005-0000-0000-00008E280000}"/>
    <cellStyle name="20% - Énfasis6 12 5" xfId="384" xr:uid="{00000000-0005-0000-0000-00008F280000}"/>
    <cellStyle name="20% - Énfasis6 12 5 2" xfId="34420" xr:uid="{00000000-0005-0000-0000-000090280000}"/>
    <cellStyle name="20% - Énfasis6 12 5 3" xfId="21509" xr:uid="{00000000-0005-0000-0000-000091280000}"/>
    <cellStyle name="20% - Énfasis6 12 6" xfId="25030" xr:uid="{00000000-0005-0000-0000-000092280000}"/>
    <cellStyle name="20% - Énfasis6 12 6 2" xfId="37941" xr:uid="{00000000-0005-0000-0000-000093280000}"/>
    <cellStyle name="20% - Énfasis6 12 7" xfId="28551" xr:uid="{00000000-0005-0000-0000-000094280000}"/>
    <cellStyle name="20% - Énfasis6 12 8" xfId="15640" xr:uid="{00000000-0005-0000-0000-000095280000}"/>
    <cellStyle name="20% - Énfasis6 13" xfId="385" xr:uid="{00000000-0005-0000-0000-000096280000}"/>
    <cellStyle name="20% - Énfasis6 13 2" xfId="386" xr:uid="{00000000-0005-0000-0000-000097280000}"/>
    <cellStyle name="20% - Énfasis6 13 2 2" xfId="18503" xr:uid="{00000000-0005-0000-0000-000098280000}"/>
    <cellStyle name="20% - Énfasis6 13 2 2 2" xfId="31414" xr:uid="{00000000-0005-0000-0000-000099280000}"/>
    <cellStyle name="20% - Énfasis6 13 2 3" xfId="22024" xr:uid="{00000000-0005-0000-0000-00009A280000}"/>
    <cellStyle name="20% - Énfasis6 13 2 3 2" xfId="34935" xr:uid="{00000000-0005-0000-0000-00009B280000}"/>
    <cellStyle name="20% - Énfasis6 13 2 4" xfId="25545" xr:uid="{00000000-0005-0000-0000-00009C280000}"/>
    <cellStyle name="20% - Énfasis6 13 2 4 2" xfId="38456" xr:uid="{00000000-0005-0000-0000-00009D280000}"/>
    <cellStyle name="20% - Énfasis6 13 2 5" xfId="29066" xr:uid="{00000000-0005-0000-0000-00009E280000}"/>
    <cellStyle name="20% - Énfasis6 13 2 6" xfId="16155" xr:uid="{00000000-0005-0000-0000-00009F280000}"/>
    <cellStyle name="20% - Énfasis6 13 3" xfId="387" xr:uid="{00000000-0005-0000-0000-0000A0280000}"/>
    <cellStyle name="20% - Énfasis6 13 3 2" xfId="23197" xr:uid="{00000000-0005-0000-0000-0000A1280000}"/>
    <cellStyle name="20% - Énfasis6 13 3 2 2" xfId="36108" xr:uid="{00000000-0005-0000-0000-0000A2280000}"/>
    <cellStyle name="20% - Énfasis6 13 3 3" xfId="26718" xr:uid="{00000000-0005-0000-0000-0000A3280000}"/>
    <cellStyle name="20% - Énfasis6 13 3 3 2" xfId="39629" xr:uid="{00000000-0005-0000-0000-0000A4280000}"/>
    <cellStyle name="20% - Énfasis6 13 3 4" xfId="32587" xr:uid="{00000000-0005-0000-0000-0000A5280000}"/>
    <cellStyle name="20% - Énfasis6 13 3 5" xfId="19676" xr:uid="{00000000-0005-0000-0000-0000A6280000}"/>
    <cellStyle name="20% - Énfasis6 13 4" xfId="388" xr:uid="{00000000-0005-0000-0000-0000A7280000}"/>
    <cellStyle name="20% - Énfasis6 13 4 2" xfId="30239" xr:uid="{00000000-0005-0000-0000-0000A8280000}"/>
    <cellStyle name="20% - Énfasis6 13 4 3" xfId="17328" xr:uid="{00000000-0005-0000-0000-0000A9280000}"/>
    <cellStyle name="20% - Énfasis6 13 5" xfId="389" xr:uid="{00000000-0005-0000-0000-0000AA280000}"/>
    <cellStyle name="20% - Énfasis6 13 5 2" xfId="33760" xr:uid="{00000000-0005-0000-0000-0000AB280000}"/>
    <cellStyle name="20% - Énfasis6 13 5 3" xfId="20849" xr:uid="{00000000-0005-0000-0000-0000AC280000}"/>
    <cellStyle name="20% - Énfasis6 13 6" xfId="24370" xr:uid="{00000000-0005-0000-0000-0000AD280000}"/>
    <cellStyle name="20% - Énfasis6 13 6 2" xfId="37281" xr:uid="{00000000-0005-0000-0000-0000AE280000}"/>
    <cellStyle name="20% - Énfasis6 13 7" xfId="27891" xr:uid="{00000000-0005-0000-0000-0000AF280000}"/>
    <cellStyle name="20% - Énfasis6 13 8" xfId="14980" xr:uid="{00000000-0005-0000-0000-0000B0280000}"/>
    <cellStyle name="20% - Énfasis6 14" xfId="390" xr:uid="{00000000-0005-0000-0000-0000B1280000}"/>
    <cellStyle name="20% - Énfasis6 14 2" xfId="391" xr:uid="{00000000-0005-0000-0000-0000B2280000}"/>
    <cellStyle name="20% - Énfasis6 14 2 2" xfId="30915" xr:uid="{00000000-0005-0000-0000-0000B3280000}"/>
    <cellStyle name="20% - Énfasis6 14 2 3" xfId="18004" xr:uid="{00000000-0005-0000-0000-0000B4280000}"/>
    <cellStyle name="20% - Énfasis6 14 3" xfId="392" xr:uid="{00000000-0005-0000-0000-0000B5280000}"/>
    <cellStyle name="20% - Énfasis6 14 3 2" xfId="34436" xr:uid="{00000000-0005-0000-0000-0000B6280000}"/>
    <cellStyle name="20% - Énfasis6 14 3 3" xfId="21525" xr:uid="{00000000-0005-0000-0000-0000B7280000}"/>
    <cellStyle name="20% - Énfasis6 14 4" xfId="393" xr:uid="{00000000-0005-0000-0000-0000B8280000}"/>
    <cellStyle name="20% - Énfasis6 14 4 2" xfId="37957" xr:uid="{00000000-0005-0000-0000-0000B9280000}"/>
    <cellStyle name="20% - Énfasis6 14 4 3" xfId="25046" xr:uid="{00000000-0005-0000-0000-0000BA280000}"/>
    <cellStyle name="20% - Énfasis6 14 5" xfId="28567" xr:uid="{00000000-0005-0000-0000-0000BB280000}"/>
    <cellStyle name="20% - Énfasis6 14 6" xfId="15656" xr:uid="{00000000-0005-0000-0000-0000BC280000}"/>
    <cellStyle name="20% - Énfasis6 15" xfId="394" xr:uid="{00000000-0005-0000-0000-0000BD280000}"/>
    <cellStyle name="20% - Énfasis6 15 2" xfId="395" xr:uid="{00000000-0005-0000-0000-0000BE280000}"/>
    <cellStyle name="20% - Énfasis6 15 2 2" xfId="35609" xr:uid="{00000000-0005-0000-0000-0000BF280000}"/>
    <cellStyle name="20% - Énfasis6 15 2 3" xfId="22698" xr:uid="{00000000-0005-0000-0000-0000C0280000}"/>
    <cellStyle name="20% - Énfasis6 15 3" xfId="396" xr:uid="{00000000-0005-0000-0000-0000C1280000}"/>
    <cellStyle name="20% - Énfasis6 15 3 2" xfId="39130" xr:uid="{00000000-0005-0000-0000-0000C2280000}"/>
    <cellStyle name="20% - Énfasis6 15 3 3" xfId="26219" xr:uid="{00000000-0005-0000-0000-0000C3280000}"/>
    <cellStyle name="20% - Énfasis6 15 4" xfId="397" xr:uid="{00000000-0005-0000-0000-0000C4280000}"/>
    <cellStyle name="20% - Énfasis6 15 4 2" xfId="32088" xr:uid="{00000000-0005-0000-0000-0000C5280000}"/>
    <cellStyle name="20% - Énfasis6 15 5" xfId="19177" xr:uid="{00000000-0005-0000-0000-0000C6280000}"/>
    <cellStyle name="20% - Énfasis6 16" xfId="398" xr:uid="{00000000-0005-0000-0000-0000C7280000}"/>
    <cellStyle name="20% - Énfasis6 16 2" xfId="399" xr:uid="{00000000-0005-0000-0000-0000C8280000}"/>
    <cellStyle name="20% - Énfasis6 16 2 2" xfId="29740" xr:uid="{00000000-0005-0000-0000-0000C9280000}"/>
    <cellStyle name="20% - Énfasis6 16 3" xfId="400" xr:uid="{00000000-0005-0000-0000-0000CA280000}"/>
    <cellStyle name="20% - Énfasis6 16 4" xfId="401" xr:uid="{00000000-0005-0000-0000-0000CB280000}"/>
    <cellStyle name="20% - Énfasis6 16 5" xfId="16829" xr:uid="{00000000-0005-0000-0000-0000CC280000}"/>
    <cellStyle name="20% - Énfasis6 17" xfId="402" xr:uid="{00000000-0005-0000-0000-0000CD280000}"/>
    <cellStyle name="20% - Énfasis6 17 2" xfId="403" xr:uid="{00000000-0005-0000-0000-0000CE280000}"/>
    <cellStyle name="20% - Énfasis6 17 2 2" xfId="33261" xr:uid="{00000000-0005-0000-0000-0000CF280000}"/>
    <cellStyle name="20% - Énfasis6 17 3" xfId="404" xr:uid="{00000000-0005-0000-0000-0000D0280000}"/>
    <cellStyle name="20% - Énfasis6 17 4" xfId="405" xr:uid="{00000000-0005-0000-0000-0000D1280000}"/>
    <cellStyle name="20% - Énfasis6 17 5" xfId="20350" xr:uid="{00000000-0005-0000-0000-0000D2280000}"/>
    <cellStyle name="20% - Énfasis6 18" xfId="406" xr:uid="{00000000-0005-0000-0000-0000D3280000}"/>
    <cellStyle name="20% - Énfasis6 18 2" xfId="407" xr:uid="{00000000-0005-0000-0000-0000D4280000}"/>
    <cellStyle name="20% - Énfasis6 18 2 2" xfId="36782" xr:uid="{00000000-0005-0000-0000-0000D5280000}"/>
    <cellStyle name="20% - Énfasis6 18 3" xfId="408" xr:uid="{00000000-0005-0000-0000-0000D6280000}"/>
    <cellStyle name="20% - Énfasis6 18 4" xfId="409" xr:uid="{00000000-0005-0000-0000-0000D7280000}"/>
    <cellStyle name="20% - Énfasis6 18 5" xfId="23871" xr:uid="{00000000-0005-0000-0000-0000D8280000}"/>
    <cellStyle name="20% - Énfasis6 19" xfId="410" xr:uid="{00000000-0005-0000-0000-0000D9280000}"/>
    <cellStyle name="20% - Énfasis6 19 2" xfId="411" xr:uid="{00000000-0005-0000-0000-0000DA280000}"/>
    <cellStyle name="20% - Énfasis6 19 3" xfId="412" xr:uid="{00000000-0005-0000-0000-0000DB280000}"/>
    <cellStyle name="20% - Énfasis6 19 4" xfId="413" xr:uid="{00000000-0005-0000-0000-0000DC280000}"/>
    <cellStyle name="20% - Énfasis6 19 5" xfId="27392" xr:uid="{00000000-0005-0000-0000-0000DD280000}"/>
    <cellStyle name="20% - Énfasis6 2" xfId="414" xr:uid="{00000000-0005-0000-0000-0000DE280000}"/>
    <cellStyle name="20% - Énfasis6 2 10" xfId="4865" xr:uid="{00000000-0005-0000-0000-0000DF280000}"/>
    <cellStyle name="20% - Énfasis6 2 10 2" xfId="29755" xr:uid="{00000000-0005-0000-0000-0000E0280000}"/>
    <cellStyle name="20% - Énfasis6 2 10 3" xfId="16844" xr:uid="{00000000-0005-0000-0000-0000E1280000}"/>
    <cellStyle name="20% - Énfasis6 2 11" xfId="4866" xr:uid="{00000000-0005-0000-0000-0000E2280000}"/>
    <cellStyle name="20% - Énfasis6 2 11 2" xfId="33276" xr:uid="{00000000-0005-0000-0000-0000E3280000}"/>
    <cellStyle name="20% - Énfasis6 2 11 3" xfId="20365" xr:uid="{00000000-0005-0000-0000-0000E4280000}"/>
    <cellStyle name="20% - Énfasis6 2 12" xfId="4867" xr:uid="{00000000-0005-0000-0000-0000E5280000}"/>
    <cellStyle name="20% - Énfasis6 2 12 2" xfId="36797" xr:uid="{00000000-0005-0000-0000-0000E6280000}"/>
    <cellStyle name="20% - Énfasis6 2 12 3" xfId="23886" xr:uid="{00000000-0005-0000-0000-0000E7280000}"/>
    <cellStyle name="20% - Énfasis6 2 13" xfId="4868" xr:uid="{00000000-0005-0000-0000-0000E8280000}"/>
    <cellStyle name="20% - Énfasis6 2 13 2" xfId="27407" xr:uid="{00000000-0005-0000-0000-0000E9280000}"/>
    <cellStyle name="20% - Énfasis6 2 14" xfId="4869" xr:uid="{00000000-0005-0000-0000-0000EA280000}"/>
    <cellStyle name="20% - Énfasis6 2 15" xfId="4870" xr:uid="{00000000-0005-0000-0000-0000EB280000}"/>
    <cellStyle name="20% - Énfasis6 2 16" xfId="4871" xr:uid="{00000000-0005-0000-0000-0000EC280000}"/>
    <cellStyle name="20% - Énfasis6 2 17" xfId="4872" xr:uid="{00000000-0005-0000-0000-0000ED280000}"/>
    <cellStyle name="20% - Énfasis6 2 18" xfId="4873" xr:uid="{00000000-0005-0000-0000-0000EE280000}"/>
    <cellStyle name="20% - Énfasis6 2 19" xfId="4874" xr:uid="{00000000-0005-0000-0000-0000EF280000}"/>
    <cellStyle name="20% - Énfasis6 2 2" xfId="415" xr:uid="{00000000-0005-0000-0000-0000F0280000}"/>
    <cellStyle name="20% - Énfasis6 2 2 10" xfId="4875" xr:uid="{00000000-0005-0000-0000-0000F1280000}"/>
    <cellStyle name="20% - Énfasis6 2 2 10 2" xfId="4876" xr:uid="{00000000-0005-0000-0000-0000F2280000}"/>
    <cellStyle name="20% - Énfasis6 2 2 10 2 2" xfId="4877" xr:uid="{00000000-0005-0000-0000-0000F3280000}"/>
    <cellStyle name="20% - Énfasis6 2 2 10 2 3" xfId="36853" xr:uid="{00000000-0005-0000-0000-0000F4280000}"/>
    <cellStyle name="20% - Énfasis6 2 2 10 3" xfId="4878" xr:uid="{00000000-0005-0000-0000-0000F5280000}"/>
    <cellStyle name="20% - Énfasis6 2 2 10 4" xfId="23942" xr:uid="{00000000-0005-0000-0000-0000F6280000}"/>
    <cellStyle name="20% - Énfasis6 2 2 11" xfId="4879" xr:uid="{00000000-0005-0000-0000-0000F7280000}"/>
    <cellStyle name="20% - Énfasis6 2 2 11 2" xfId="4880" xr:uid="{00000000-0005-0000-0000-0000F8280000}"/>
    <cellStyle name="20% - Énfasis6 2 2 11 2 2" xfId="4881" xr:uid="{00000000-0005-0000-0000-0000F9280000}"/>
    <cellStyle name="20% - Énfasis6 2 2 11 3" xfId="4882" xr:uid="{00000000-0005-0000-0000-0000FA280000}"/>
    <cellStyle name="20% - Énfasis6 2 2 11 4" xfId="27463" xr:uid="{00000000-0005-0000-0000-0000FB280000}"/>
    <cellStyle name="20% - Énfasis6 2 2 12" xfId="4883" xr:uid="{00000000-0005-0000-0000-0000FC280000}"/>
    <cellStyle name="20% - Énfasis6 2 2 12 2" xfId="4884" xr:uid="{00000000-0005-0000-0000-0000FD280000}"/>
    <cellStyle name="20% - Énfasis6 2 2 12 2 2" xfId="4885" xr:uid="{00000000-0005-0000-0000-0000FE280000}"/>
    <cellStyle name="20% - Énfasis6 2 2 12 3" xfId="4886" xr:uid="{00000000-0005-0000-0000-0000FF280000}"/>
    <cellStyle name="20% - Énfasis6 2 2 13" xfId="4887" xr:uid="{00000000-0005-0000-0000-000000290000}"/>
    <cellStyle name="20% - Énfasis6 2 2 13 2" xfId="4888" xr:uid="{00000000-0005-0000-0000-000001290000}"/>
    <cellStyle name="20% - Énfasis6 2 2 13 2 2" xfId="4889" xr:uid="{00000000-0005-0000-0000-000002290000}"/>
    <cellStyle name="20% - Énfasis6 2 2 13 3" xfId="4890" xr:uid="{00000000-0005-0000-0000-000003290000}"/>
    <cellStyle name="20% - Énfasis6 2 2 14" xfId="4891" xr:uid="{00000000-0005-0000-0000-000004290000}"/>
    <cellStyle name="20% - Énfasis6 2 2 14 2" xfId="4892" xr:uid="{00000000-0005-0000-0000-000005290000}"/>
    <cellStyle name="20% - Énfasis6 2 2 14 2 2" xfId="4893" xr:uid="{00000000-0005-0000-0000-000006290000}"/>
    <cellStyle name="20% - Énfasis6 2 2 14 3" xfId="4894" xr:uid="{00000000-0005-0000-0000-000007290000}"/>
    <cellStyle name="20% - Énfasis6 2 2 15" xfId="4895" xr:uid="{00000000-0005-0000-0000-000008290000}"/>
    <cellStyle name="20% - Énfasis6 2 2 15 2" xfId="4896" xr:uid="{00000000-0005-0000-0000-000009290000}"/>
    <cellStyle name="20% - Énfasis6 2 2 15 2 2" xfId="4897" xr:uid="{00000000-0005-0000-0000-00000A290000}"/>
    <cellStyle name="20% - Énfasis6 2 2 15 3" xfId="4898" xr:uid="{00000000-0005-0000-0000-00000B290000}"/>
    <cellStyle name="20% - Énfasis6 2 2 16" xfId="4899" xr:uid="{00000000-0005-0000-0000-00000C290000}"/>
    <cellStyle name="20% - Énfasis6 2 2 16 2" xfId="4900" xr:uid="{00000000-0005-0000-0000-00000D290000}"/>
    <cellStyle name="20% - Énfasis6 2 2 16 2 2" xfId="4901" xr:uid="{00000000-0005-0000-0000-00000E290000}"/>
    <cellStyle name="20% - Énfasis6 2 2 16 3" xfId="4902" xr:uid="{00000000-0005-0000-0000-00000F290000}"/>
    <cellStyle name="20% - Énfasis6 2 2 17" xfId="4903" xr:uid="{00000000-0005-0000-0000-000010290000}"/>
    <cellStyle name="20% - Énfasis6 2 2 17 2" xfId="4904" xr:uid="{00000000-0005-0000-0000-000011290000}"/>
    <cellStyle name="20% - Énfasis6 2 2 17 2 2" xfId="4905" xr:uid="{00000000-0005-0000-0000-000012290000}"/>
    <cellStyle name="20% - Énfasis6 2 2 17 3" xfId="4906" xr:uid="{00000000-0005-0000-0000-000013290000}"/>
    <cellStyle name="20% - Énfasis6 2 2 18" xfId="4907" xr:uid="{00000000-0005-0000-0000-000014290000}"/>
    <cellStyle name="20% - Énfasis6 2 2 18 2" xfId="4908" xr:uid="{00000000-0005-0000-0000-000015290000}"/>
    <cellStyle name="20% - Énfasis6 2 2 18 2 2" xfId="4909" xr:uid="{00000000-0005-0000-0000-000016290000}"/>
    <cellStyle name="20% - Énfasis6 2 2 18 3" xfId="4910" xr:uid="{00000000-0005-0000-0000-000017290000}"/>
    <cellStyle name="20% - Énfasis6 2 2 19" xfId="4911" xr:uid="{00000000-0005-0000-0000-000018290000}"/>
    <cellStyle name="20% - Énfasis6 2 2 19 2" xfId="4912" xr:uid="{00000000-0005-0000-0000-000019290000}"/>
    <cellStyle name="20% - Énfasis6 2 2 19 2 2" xfId="4913" xr:uid="{00000000-0005-0000-0000-00001A290000}"/>
    <cellStyle name="20% - Énfasis6 2 2 19 3" xfId="4914" xr:uid="{00000000-0005-0000-0000-00001B290000}"/>
    <cellStyle name="20% - Énfasis6 2 2 2" xfId="4915" xr:uid="{00000000-0005-0000-0000-00001C290000}"/>
    <cellStyle name="20% - Énfasis6 2 2 2 2" xfId="4916" xr:uid="{00000000-0005-0000-0000-00001D290000}"/>
    <cellStyle name="20% - Énfasis6 2 2 2 2 2" xfId="4917" xr:uid="{00000000-0005-0000-0000-00001E290000}"/>
    <cellStyle name="20% - Énfasis6 2 2 2 2 2 2" xfId="4918" xr:uid="{00000000-0005-0000-0000-00001F290000}"/>
    <cellStyle name="20% - Énfasis6 2 2 2 2 2 2 2" xfId="4919" xr:uid="{00000000-0005-0000-0000-000020290000}"/>
    <cellStyle name="20% - Énfasis6 2 2 2 2 2 2 2 2" xfId="31660" xr:uid="{00000000-0005-0000-0000-000021290000}"/>
    <cellStyle name="20% - Énfasis6 2 2 2 2 2 2 3" xfId="18749" xr:uid="{00000000-0005-0000-0000-000022290000}"/>
    <cellStyle name="20% - Énfasis6 2 2 2 2 2 3" xfId="4920" xr:uid="{00000000-0005-0000-0000-000023290000}"/>
    <cellStyle name="20% - Énfasis6 2 2 2 2 2 3 2" xfId="35181" xr:uid="{00000000-0005-0000-0000-000024290000}"/>
    <cellStyle name="20% - Énfasis6 2 2 2 2 2 3 3" xfId="22270" xr:uid="{00000000-0005-0000-0000-000025290000}"/>
    <cellStyle name="20% - Énfasis6 2 2 2 2 2 4" xfId="25791" xr:uid="{00000000-0005-0000-0000-000026290000}"/>
    <cellStyle name="20% - Énfasis6 2 2 2 2 2 4 2" xfId="38702" xr:uid="{00000000-0005-0000-0000-000027290000}"/>
    <cellStyle name="20% - Énfasis6 2 2 2 2 2 5" xfId="29312" xr:uid="{00000000-0005-0000-0000-000028290000}"/>
    <cellStyle name="20% - Énfasis6 2 2 2 2 2 6" xfId="16401" xr:uid="{00000000-0005-0000-0000-000029290000}"/>
    <cellStyle name="20% - Énfasis6 2 2 2 2 3" xfId="4921" xr:uid="{00000000-0005-0000-0000-00002A290000}"/>
    <cellStyle name="20% - Énfasis6 2 2 2 2 3 2" xfId="4922" xr:uid="{00000000-0005-0000-0000-00002B290000}"/>
    <cellStyle name="20% - Énfasis6 2 2 2 2 3 2 2" xfId="4923" xr:uid="{00000000-0005-0000-0000-00002C290000}"/>
    <cellStyle name="20% - Énfasis6 2 2 2 2 3 2 2 2" xfId="36354" xr:uid="{00000000-0005-0000-0000-00002D290000}"/>
    <cellStyle name="20% - Énfasis6 2 2 2 2 3 2 3" xfId="23443" xr:uid="{00000000-0005-0000-0000-00002E290000}"/>
    <cellStyle name="20% - Énfasis6 2 2 2 2 3 3" xfId="4924" xr:uid="{00000000-0005-0000-0000-00002F290000}"/>
    <cellStyle name="20% - Énfasis6 2 2 2 2 3 3 2" xfId="39875" xr:uid="{00000000-0005-0000-0000-000030290000}"/>
    <cellStyle name="20% - Énfasis6 2 2 2 2 3 3 3" xfId="26964" xr:uid="{00000000-0005-0000-0000-000031290000}"/>
    <cellStyle name="20% - Énfasis6 2 2 2 2 3 4" xfId="32833" xr:uid="{00000000-0005-0000-0000-000032290000}"/>
    <cellStyle name="20% - Énfasis6 2 2 2 2 3 5" xfId="19922" xr:uid="{00000000-0005-0000-0000-000033290000}"/>
    <cellStyle name="20% - Énfasis6 2 2 2 2 4" xfId="17574" xr:uid="{00000000-0005-0000-0000-000034290000}"/>
    <cellStyle name="20% - Énfasis6 2 2 2 2 4 2" xfId="30485" xr:uid="{00000000-0005-0000-0000-000035290000}"/>
    <cellStyle name="20% - Énfasis6 2 2 2 2 5" xfId="21095" xr:uid="{00000000-0005-0000-0000-000036290000}"/>
    <cellStyle name="20% - Énfasis6 2 2 2 2 5 2" xfId="34006" xr:uid="{00000000-0005-0000-0000-000037290000}"/>
    <cellStyle name="20% - Énfasis6 2 2 2 2 6" xfId="24616" xr:uid="{00000000-0005-0000-0000-000038290000}"/>
    <cellStyle name="20% - Énfasis6 2 2 2 2 6 2" xfId="37527" xr:uid="{00000000-0005-0000-0000-000039290000}"/>
    <cellStyle name="20% - Énfasis6 2 2 2 2 7" xfId="28137" xr:uid="{00000000-0005-0000-0000-00003A290000}"/>
    <cellStyle name="20% - Énfasis6 2 2 2 2 8" xfId="15226" xr:uid="{00000000-0005-0000-0000-00003B290000}"/>
    <cellStyle name="20% - Énfasis6 2 2 2 3" xfId="4925" xr:uid="{00000000-0005-0000-0000-00003C290000}"/>
    <cellStyle name="20% - Énfasis6 2 2 2 3 2" xfId="18250" xr:uid="{00000000-0005-0000-0000-00003D290000}"/>
    <cellStyle name="20% - Énfasis6 2 2 2 3 2 2" xfId="31161" xr:uid="{00000000-0005-0000-0000-00003E290000}"/>
    <cellStyle name="20% - Énfasis6 2 2 2 3 3" xfId="21771" xr:uid="{00000000-0005-0000-0000-00003F290000}"/>
    <cellStyle name="20% - Énfasis6 2 2 2 3 3 2" xfId="34682" xr:uid="{00000000-0005-0000-0000-000040290000}"/>
    <cellStyle name="20% - Énfasis6 2 2 2 3 4" xfId="25292" xr:uid="{00000000-0005-0000-0000-000041290000}"/>
    <cellStyle name="20% - Énfasis6 2 2 2 3 4 2" xfId="38203" xr:uid="{00000000-0005-0000-0000-000042290000}"/>
    <cellStyle name="20% - Énfasis6 2 2 2 3 5" xfId="28813" xr:uid="{00000000-0005-0000-0000-000043290000}"/>
    <cellStyle name="20% - Énfasis6 2 2 2 3 6" xfId="15902" xr:uid="{00000000-0005-0000-0000-000044290000}"/>
    <cellStyle name="20% - Énfasis6 2 2 2 4" xfId="4926" xr:uid="{00000000-0005-0000-0000-000045290000}"/>
    <cellStyle name="20% - Énfasis6 2 2 2 4 2" xfId="4927" xr:uid="{00000000-0005-0000-0000-000046290000}"/>
    <cellStyle name="20% - Énfasis6 2 2 2 4 2 2" xfId="35855" xr:uid="{00000000-0005-0000-0000-000047290000}"/>
    <cellStyle name="20% - Énfasis6 2 2 2 4 2 3" xfId="22944" xr:uid="{00000000-0005-0000-0000-000048290000}"/>
    <cellStyle name="20% - Énfasis6 2 2 2 4 3" xfId="26465" xr:uid="{00000000-0005-0000-0000-000049290000}"/>
    <cellStyle name="20% - Énfasis6 2 2 2 4 3 2" xfId="39376" xr:uid="{00000000-0005-0000-0000-00004A290000}"/>
    <cellStyle name="20% - Énfasis6 2 2 2 4 4" xfId="32334" xr:uid="{00000000-0005-0000-0000-00004B290000}"/>
    <cellStyle name="20% - Énfasis6 2 2 2 4 5" xfId="19423" xr:uid="{00000000-0005-0000-0000-00004C290000}"/>
    <cellStyle name="20% - Énfasis6 2 2 2 5" xfId="4928" xr:uid="{00000000-0005-0000-0000-00004D290000}"/>
    <cellStyle name="20% - Énfasis6 2 2 2 5 2" xfId="29986" xr:uid="{00000000-0005-0000-0000-00004E290000}"/>
    <cellStyle name="20% - Énfasis6 2 2 2 5 3" xfId="17075" xr:uid="{00000000-0005-0000-0000-00004F290000}"/>
    <cellStyle name="20% - Énfasis6 2 2 2 6" xfId="20596" xr:uid="{00000000-0005-0000-0000-000050290000}"/>
    <cellStyle name="20% - Énfasis6 2 2 2 6 2" xfId="33507" xr:uid="{00000000-0005-0000-0000-000051290000}"/>
    <cellStyle name="20% - Énfasis6 2 2 2 7" xfId="24117" xr:uid="{00000000-0005-0000-0000-000052290000}"/>
    <cellStyle name="20% - Énfasis6 2 2 2 7 2" xfId="37028" xr:uid="{00000000-0005-0000-0000-000053290000}"/>
    <cellStyle name="20% - Énfasis6 2 2 2 8" xfId="27638" xr:uid="{00000000-0005-0000-0000-000054290000}"/>
    <cellStyle name="20% - Énfasis6 2 2 2 9" xfId="14726" xr:uid="{00000000-0005-0000-0000-000055290000}"/>
    <cellStyle name="20% - Énfasis6 2 2 20" xfId="4929" xr:uid="{00000000-0005-0000-0000-000056290000}"/>
    <cellStyle name="20% - Énfasis6 2 2 20 2" xfId="4930" xr:uid="{00000000-0005-0000-0000-000057290000}"/>
    <cellStyle name="20% - Énfasis6 2 2 20 2 2" xfId="4931" xr:uid="{00000000-0005-0000-0000-000058290000}"/>
    <cellStyle name="20% - Énfasis6 2 2 20 3" xfId="4932" xr:uid="{00000000-0005-0000-0000-000059290000}"/>
    <cellStyle name="20% - Énfasis6 2 2 21" xfId="4933" xr:uid="{00000000-0005-0000-0000-00005A290000}"/>
    <cellStyle name="20% - Énfasis6 2 2 21 2" xfId="4934" xr:uid="{00000000-0005-0000-0000-00005B290000}"/>
    <cellStyle name="20% - Énfasis6 2 2 21 2 2" xfId="4935" xr:uid="{00000000-0005-0000-0000-00005C290000}"/>
    <cellStyle name="20% - Énfasis6 2 2 21 3" xfId="4936" xr:uid="{00000000-0005-0000-0000-00005D290000}"/>
    <cellStyle name="20% - Énfasis6 2 2 22" xfId="4937" xr:uid="{00000000-0005-0000-0000-00005E290000}"/>
    <cellStyle name="20% - Énfasis6 2 2 22 2" xfId="4938" xr:uid="{00000000-0005-0000-0000-00005F290000}"/>
    <cellStyle name="20% - Énfasis6 2 2 22 2 2" xfId="4939" xr:uid="{00000000-0005-0000-0000-000060290000}"/>
    <cellStyle name="20% - Énfasis6 2 2 22 3" xfId="4940" xr:uid="{00000000-0005-0000-0000-000061290000}"/>
    <cellStyle name="20% - Énfasis6 2 2 23" xfId="4941" xr:uid="{00000000-0005-0000-0000-000062290000}"/>
    <cellStyle name="20% - Énfasis6 2 2 23 2" xfId="4942" xr:uid="{00000000-0005-0000-0000-000063290000}"/>
    <cellStyle name="20% - Énfasis6 2 2 23 2 2" xfId="4943" xr:uid="{00000000-0005-0000-0000-000064290000}"/>
    <cellStyle name="20% - Énfasis6 2 2 23 3" xfId="4944" xr:uid="{00000000-0005-0000-0000-000065290000}"/>
    <cellStyle name="20% - Énfasis6 2 2 24" xfId="4945" xr:uid="{00000000-0005-0000-0000-000066290000}"/>
    <cellStyle name="20% - Énfasis6 2 2 24 2" xfId="4946" xr:uid="{00000000-0005-0000-0000-000067290000}"/>
    <cellStyle name="20% - Énfasis6 2 2 24 2 2" xfId="4947" xr:uid="{00000000-0005-0000-0000-000068290000}"/>
    <cellStyle name="20% - Énfasis6 2 2 24 3" xfId="4948" xr:uid="{00000000-0005-0000-0000-000069290000}"/>
    <cellStyle name="20% - Énfasis6 2 2 25" xfId="14548" xr:uid="{00000000-0005-0000-0000-00006A290000}"/>
    <cellStyle name="20% - Énfasis6 2 2 3" xfId="4949" xr:uid="{00000000-0005-0000-0000-00006B290000}"/>
    <cellStyle name="20% - Énfasis6 2 2 3 2" xfId="4950" xr:uid="{00000000-0005-0000-0000-00006C290000}"/>
    <cellStyle name="20% - Énfasis6 2 2 3 2 2" xfId="4951" xr:uid="{00000000-0005-0000-0000-00006D290000}"/>
    <cellStyle name="20% - Énfasis6 2 2 3 2 2 2" xfId="18911" xr:uid="{00000000-0005-0000-0000-00006E290000}"/>
    <cellStyle name="20% - Énfasis6 2 2 3 2 2 2 2" xfId="31822" xr:uid="{00000000-0005-0000-0000-00006F290000}"/>
    <cellStyle name="20% - Énfasis6 2 2 3 2 2 3" xfId="22432" xr:uid="{00000000-0005-0000-0000-000070290000}"/>
    <cellStyle name="20% - Énfasis6 2 2 3 2 2 3 2" xfId="35343" xr:uid="{00000000-0005-0000-0000-000071290000}"/>
    <cellStyle name="20% - Énfasis6 2 2 3 2 2 4" xfId="25953" xr:uid="{00000000-0005-0000-0000-000072290000}"/>
    <cellStyle name="20% - Énfasis6 2 2 3 2 2 4 2" xfId="38864" xr:uid="{00000000-0005-0000-0000-000073290000}"/>
    <cellStyle name="20% - Énfasis6 2 2 3 2 2 5" xfId="29474" xr:uid="{00000000-0005-0000-0000-000074290000}"/>
    <cellStyle name="20% - Énfasis6 2 2 3 2 2 6" xfId="16563" xr:uid="{00000000-0005-0000-0000-000075290000}"/>
    <cellStyle name="20% - Énfasis6 2 2 3 2 3" xfId="20084" xr:uid="{00000000-0005-0000-0000-000076290000}"/>
    <cellStyle name="20% - Énfasis6 2 2 3 2 3 2" xfId="23605" xr:uid="{00000000-0005-0000-0000-000077290000}"/>
    <cellStyle name="20% - Énfasis6 2 2 3 2 3 2 2" xfId="36516" xr:uid="{00000000-0005-0000-0000-000078290000}"/>
    <cellStyle name="20% - Énfasis6 2 2 3 2 3 3" xfId="27126" xr:uid="{00000000-0005-0000-0000-000079290000}"/>
    <cellStyle name="20% - Énfasis6 2 2 3 2 3 3 2" xfId="40037" xr:uid="{00000000-0005-0000-0000-00007A290000}"/>
    <cellStyle name="20% - Énfasis6 2 2 3 2 3 4" xfId="32995" xr:uid="{00000000-0005-0000-0000-00007B290000}"/>
    <cellStyle name="20% - Énfasis6 2 2 3 2 4" xfId="17736" xr:uid="{00000000-0005-0000-0000-00007C290000}"/>
    <cellStyle name="20% - Énfasis6 2 2 3 2 4 2" xfId="30647" xr:uid="{00000000-0005-0000-0000-00007D290000}"/>
    <cellStyle name="20% - Énfasis6 2 2 3 2 5" xfId="21257" xr:uid="{00000000-0005-0000-0000-00007E290000}"/>
    <cellStyle name="20% - Énfasis6 2 2 3 2 5 2" xfId="34168" xr:uid="{00000000-0005-0000-0000-00007F290000}"/>
    <cellStyle name="20% - Énfasis6 2 2 3 2 6" xfId="24778" xr:uid="{00000000-0005-0000-0000-000080290000}"/>
    <cellStyle name="20% - Énfasis6 2 2 3 2 6 2" xfId="37689" xr:uid="{00000000-0005-0000-0000-000081290000}"/>
    <cellStyle name="20% - Énfasis6 2 2 3 2 7" xfId="28299" xr:uid="{00000000-0005-0000-0000-000082290000}"/>
    <cellStyle name="20% - Énfasis6 2 2 3 2 8" xfId="15388" xr:uid="{00000000-0005-0000-0000-000083290000}"/>
    <cellStyle name="20% - Énfasis6 2 2 3 3" xfId="4952" xr:uid="{00000000-0005-0000-0000-000084290000}"/>
    <cellStyle name="20% - Énfasis6 2 2 3 3 2" xfId="18412" xr:uid="{00000000-0005-0000-0000-000085290000}"/>
    <cellStyle name="20% - Énfasis6 2 2 3 3 2 2" xfId="31323" xr:uid="{00000000-0005-0000-0000-000086290000}"/>
    <cellStyle name="20% - Énfasis6 2 2 3 3 3" xfId="21933" xr:uid="{00000000-0005-0000-0000-000087290000}"/>
    <cellStyle name="20% - Énfasis6 2 2 3 3 3 2" xfId="34844" xr:uid="{00000000-0005-0000-0000-000088290000}"/>
    <cellStyle name="20% - Énfasis6 2 2 3 3 4" xfId="25454" xr:uid="{00000000-0005-0000-0000-000089290000}"/>
    <cellStyle name="20% - Énfasis6 2 2 3 3 4 2" xfId="38365" xr:uid="{00000000-0005-0000-0000-00008A290000}"/>
    <cellStyle name="20% - Énfasis6 2 2 3 3 5" xfId="28975" xr:uid="{00000000-0005-0000-0000-00008B290000}"/>
    <cellStyle name="20% - Énfasis6 2 2 3 3 6" xfId="16064" xr:uid="{00000000-0005-0000-0000-00008C290000}"/>
    <cellStyle name="20% - Énfasis6 2 2 3 4" xfId="19585" xr:uid="{00000000-0005-0000-0000-00008D290000}"/>
    <cellStyle name="20% - Énfasis6 2 2 3 4 2" xfId="23106" xr:uid="{00000000-0005-0000-0000-00008E290000}"/>
    <cellStyle name="20% - Énfasis6 2 2 3 4 2 2" xfId="36017" xr:uid="{00000000-0005-0000-0000-00008F290000}"/>
    <cellStyle name="20% - Énfasis6 2 2 3 4 3" xfId="26627" xr:uid="{00000000-0005-0000-0000-000090290000}"/>
    <cellStyle name="20% - Énfasis6 2 2 3 4 3 2" xfId="39538" xr:uid="{00000000-0005-0000-0000-000091290000}"/>
    <cellStyle name="20% - Énfasis6 2 2 3 4 4" xfId="32496" xr:uid="{00000000-0005-0000-0000-000092290000}"/>
    <cellStyle name="20% - Énfasis6 2 2 3 5" xfId="17237" xr:uid="{00000000-0005-0000-0000-000093290000}"/>
    <cellStyle name="20% - Énfasis6 2 2 3 5 2" xfId="30148" xr:uid="{00000000-0005-0000-0000-000094290000}"/>
    <cellStyle name="20% - Énfasis6 2 2 3 6" xfId="20758" xr:uid="{00000000-0005-0000-0000-000095290000}"/>
    <cellStyle name="20% - Énfasis6 2 2 3 6 2" xfId="33669" xr:uid="{00000000-0005-0000-0000-000096290000}"/>
    <cellStyle name="20% - Énfasis6 2 2 3 7" xfId="24279" xr:uid="{00000000-0005-0000-0000-000097290000}"/>
    <cellStyle name="20% - Énfasis6 2 2 3 7 2" xfId="37190" xr:uid="{00000000-0005-0000-0000-000098290000}"/>
    <cellStyle name="20% - Énfasis6 2 2 3 8" xfId="27800" xr:uid="{00000000-0005-0000-0000-000099290000}"/>
    <cellStyle name="20% - Énfasis6 2 2 3 9" xfId="14889" xr:uid="{00000000-0005-0000-0000-00009A290000}"/>
    <cellStyle name="20% - Énfasis6 2 2 4" xfId="4953" xr:uid="{00000000-0005-0000-0000-00009B290000}"/>
    <cellStyle name="20% - Énfasis6 2 2 4 2" xfId="4954" xr:uid="{00000000-0005-0000-0000-00009C290000}"/>
    <cellStyle name="20% - Énfasis6 2 2 4 2 2" xfId="4955" xr:uid="{00000000-0005-0000-0000-00009D290000}"/>
    <cellStyle name="20% - Énfasis6 2 2 4 2 2 2" xfId="31984" xr:uid="{00000000-0005-0000-0000-00009E290000}"/>
    <cellStyle name="20% - Énfasis6 2 2 4 2 2 3" xfId="19073" xr:uid="{00000000-0005-0000-0000-00009F290000}"/>
    <cellStyle name="20% - Énfasis6 2 2 4 2 3" xfId="22594" xr:uid="{00000000-0005-0000-0000-0000A0290000}"/>
    <cellStyle name="20% - Énfasis6 2 2 4 2 3 2" xfId="35505" xr:uid="{00000000-0005-0000-0000-0000A1290000}"/>
    <cellStyle name="20% - Énfasis6 2 2 4 2 4" xfId="26115" xr:uid="{00000000-0005-0000-0000-0000A2290000}"/>
    <cellStyle name="20% - Énfasis6 2 2 4 2 4 2" xfId="39026" xr:uid="{00000000-0005-0000-0000-0000A3290000}"/>
    <cellStyle name="20% - Énfasis6 2 2 4 2 5" xfId="29636" xr:uid="{00000000-0005-0000-0000-0000A4290000}"/>
    <cellStyle name="20% - Énfasis6 2 2 4 2 6" xfId="16725" xr:uid="{00000000-0005-0000-0000-0000A5290000}"/>
    <cellStyle name="20% - Énfasis6 2 2 4 3" xfId="4956" xr:uid="{00000000-0005-0000-0000-0000A6290000}"/>
    <cellStyle name="20% - Énfasis6 2 2 4 3 2" xfId="23767" xr:uid="{00000000-0005-0000-0000-0000A7290000}"/>
    <cellStyle name="20% - Énfasis6 2 2 4 3 2 2" xfId="36678" xr:uid="{00000000-0005-0000-0000-0000A8290000}"/>
    <cellStyle name="20% - Énfasis6 2 2 4 3 3" xfId="27288" xr:uid="{00000000-0005-0000-0000-0000A9290000}"/>
    <cellStyle name="20% - Énfasis6 2 2 4 3 3 2" xfId="40199" xr:uid="{00000000-0005-0000-0000-0000AA290000}"/>
    <cellStyle name="20% - Énfasis6 2 2 4 3 4" xfId="33157" xr:uid="{00000000-0005-0000-0000-0000AB290000}"/>
    <cellStyle name="20% - Énfasis6 2 2 4 3 5" xfId="20246" xr:uid="{00000000-0005-0000-0000-0000AC290000}"/>
    <cellStyle name="20% - Énfasis6 2 2 4 4" xfId="17898" xr:uid="{00000000-0005-0000-0000-0000AD290000}"/>
    <cellStyle name="20% - Énfasis6 2 2 4 4 2" xfId="30809" xr:uid="{00000000-0005-0000-0000-0000AE290000}"/>
    <cellStyle name="20% - Énfasis6 2 2 4 5" xfId="21419" xr:uid="{00000000-0005-0000-0000-0000AF290000}"/>
    <cellStyle name="20% - Énfasis6 2 2 4 5 2" xfId="34330" xr:uid="{00000000-0005-0000-0000-0000B0290000}"/>
    <cellStyle name="20% - Énfasis6 2 2 4 6" xfId="24940" xr:uid="{00000000-0005-0000-0000-0000B1290000}"/>
    <cellStyle name="20% - Énfasis6 2 2 4 6 2" xfId="37851" xr:uid="{00000000-0005-0000-0000-0000B2290000}"/>
    <cellStyle name="20% - Énfasis6 2 2 4 7" xfId="28461" xr:uid="{00000000-0005-0000-0000-0000B3290000}"/>
    <cellStyle name="20% - Énfasis6 2 2 4 8" xfId="15550" xr:uid="{00000000-0005-0000-0000-0000B4290000}"/>
    <cellStyle name="20% - Énfasis6 2 2 5" xfId="4957" xr:uid="{00000000-0005-0000-0000-0000B5290000}"/>
    <cellStyle name="20% - Énfasis6 2 2 5 2" xfId="4958" xr:uid="{00000000-0005-0000-0000-0000B6290000}"/>
    <cellStyle name="20% - Énfasis6 2 2 5 2 2" xfId="4959" xr:uid="{00000000-0005-0000-0000-0000B7290000}"/>
    <cellStyle name="20% - Énfasis6 2 2 5 2 2 2" xfId="31485" xr:uid="{00000000-0005-0000-0000-0000B8290000}"/>
    <cellStyle name="20% - Énfasis6 2 2 5 2 2 3" xfId="18574" xr:uid="{00000000-0005-0000-0000-0000B9290000}"/>
    <cellStyle name="20% - Énfasis6 2 2 5 2 3" xfId="22095" xr:uid="{00000000-0005-0000-0000-0000BA290000}"/>
    <cellStyle name="20% - Énfasis6 2 2 5 2 3 2" xfId="35006" xr:uid="{00000000-0005-0000-0000-0000BB290000}"/>
    <cellStyle name="20% - Énfasis6 2 2 5 2 4" xfId="25616" xr:uid="{00000000-0005-0000-0000-0000BC290000}"/>
    <cellStyle name="20% - Énfasis6 2 2 5 2 4 2" xfId="38527" xr:uid="{00000000-0005-0000-0000-0000BD290000}"/>
    <cellStyle name="20% - Énfasis6 2 2 5 2 5" xfId="29137" xr:uid="{00000000-0005-0000-0000-0000BE290000}"/>
    <cellStyle name="20% - Énfasis6 2 2 5 2 6" xfId="16226" xr:uid="{00000000-0005-0000-0000-0000BF290000}"/>
    <cellStyle name="20% - Énfasis6 2 2 5 3" xfId="4960" xr:uid="{00000000-0005-0000-0000-0000C0290000}"/>
    <cellStyle name="20% - Énfasis6 2 2 5 3 2" xfId="23268" xr:uid="{00000000-0005-0000-0000-0000C1290000}"/>
    <cellStyle name="20% - Énfasis6 2 2 5 3 2 2" xfId="36179" xr:uid="{00000000-0005-0000-0000-0000C2290000}"/>
    <cellStyle name="20% - Énfasis6 2 2 5 3 3" xfId="26789" xr:uid="{00000000-0005-0000-0000-0000C3290000}"/>
    <cellStyle name="20% - Énfasis6 2 2 5 3 3 2" xfId="39700" xr:uid="{00000000-0005-0000-0000-0000C4290000}"/>
    <cellStyle name="20% - Énfasis6 2 2 5 3 4" xfId="32658" xr:uid="{00000000-0005-0000-0000-0000C5290000}"/>
    <cellStyle name="20% - Énfasis6 2 2 5 3 5" xfId="19747" xr:uid="{00000000-0005-0000-0000-0000C6290000}"/>
    <cellStyle name="20% - Énfasis6 2 2 5 4" xfId="17399" xr:uid="{00000000-0005-0000-0000-0000C7290000}"/>
    <cellStyle name="20% - Énfasis6 2 2 5 4 2" xfId="30310" xr:uid="{00000000-0005-0000-0000-0000C8290000}"/>
    <cellStyle name="20% - Énfasis6 2 2 5 5" xfId="20920" xr:uid="{00000000-0005-0000-0000-0000C9290000}"/>
    <cellStyle name="20% - Énfasis6 2 2 5 5 2" xfId="33831" xr:uid="{00000000-0005-0000-0000-0000CA290000}"/>
    <cellStyle name="20% - Énfasis6 2 2 5 6" xfId="24441" xr:uid="{00000000-0005-0000-0000-0000CB290000}"/>
    <cellStyle name="20% - Énfasis6 2 2 5 6 2" xfId="37352" xr:uid="{00000000-0005-0000-0000-0000CC290000}"/>
    <cellStyle name="20% - Énfasis6 2 2 5 7" xfId="27962" xr:uid="{00000000-0005-0000-0000-0000CD290000}"/>
    <cellStyle name="20% - Énfasis6 2 2 5 8" xfId="15051" xr:uid="{00000000-0005-0000-0000-0000CE290000}"/>
    <cellStyle name="20% - Énfasis6 2 2 6" xfId="4961" xr:uid="{00000000-0005-0000-0000-0000CF290000}"/>
    <cellStyle name="20% - Énfasis6 2 2 6 2" xfId="4962" xr:uid="{00000000-0005-0000-0000-0000D0290000}"/>
    <cellStyle name="20% - Énfasis6 2 2 6 2 2" xfId="4963" xr:uid="{00000000-0005-0000-0000-0000D1290000}"/>
    <cellStyle name="20% - Énfasis6 2 2 6 2 2 2" xfId="30986" xr:uid="{00000000-0005-0000-0000-0000D2290000}"/>
    <cellStyle name="20% - Énfasis6 2 2 6 2 3" xfId="18075" xr:uid="{00000000-0005-0000-0000-0000D3290000}"/>
    <cellStyle name="20% - Énfasis6 2 2 6 3" xfId="4964" xr:uid="{00000000-0005-0000-0000-0000D4290000}"/>
    <cellStyle name="20% - Énfasis6 2 2 6 3 2" xfId="34507" xr:uid="{00000000-0005-0000-0000-0000D5290000}"/>
    <cellStyle name="20% - Énfasis6 2 2 6 3 3" xfId="21596" xr:uid="{00000000-0005-0000-0000-0000D6290000}"/>
    <cellStyle name="20% - Énfasis6 2 2 6 4" xfId="25117" xr:uid="{00000000-0005-0000-0000-0000D7290000}"/>
    <cellStyle name="20% - Énfasis6 2 2 6 4 2" xfId="38028" xr:uid="{00000000-0005-0000-0000-0000D8290000}"/>
    <cellStyle name="20% - Énfasis6 2 2 6 5" xfId="28638" xr:uid="{00000000-0005-0000-0000-0000D9290000}"/>
    <cellStyle name="20% - Énfasis6 2 2 6 6" xfId="15727" xr:uid="{00000000-0005-0000-0000-0000DA290000}"/>
    <cellStyle name="20% - Énfasis6 2 2 7" xfId="4965" xr:uid="{00000000-0005-0000-0000-0000DB290000}"/>
    <cellStyle name="20% - Énfasis6 2 2 7 2" xfId="4966" xr:uid="{00000000-0005-0000-0000-0000DC290000}"/>
    <cellStyle name="20% - Énfasis6 2 2 7 2 2" xfId="4967" xr:uid="{00000000-0005-0000-0000-0000DD290000}"/>
    <cellStyle name="20% - Énfasis6 2 2 7 2 2 2" xfId="35680" xr:uid="{00000000-0005-0000-0000-0000DE290000}"/>
    <cellStyle name="20% - Énfasis6 2 2 7 2 3" xfId="22769" xr:uid="{00000000-0005-0000-0000-0000DF290000}"/>
    <cellStyle name="20% - Énfasis6 2 2 7 3" xfId="4968" xr:uid="{00000000-0005-0000-0000-0000E0290000}"/>
    <cellStyle name="20% - Énfasis6 2 2 7 3 2" xfId="39201" xr:uid="{00000000-0005-0000-0000-0000E1290000}"/>
    <cellStyle name="20% - Énfasis6 2 2 7 3 3" xfId="26290" xr:uid="{00000000-0005-0000-0000-0000E2290000}"/>
    <cellStyle name="20% - Énfasis6 2 2 7 4" xfId="32159" xr:uid="{00000000-0005-0000-0000-0000E3290000}"/>
    <cellStyle name="20% - Énfasis6 2 2 7 5" xfId="19248" xr:uid="{00000000-0005-0000-0000-0000E4290000}"/>
    <cellStyle name="20% - Énfasis6 2 2 8" xfId="4969" xr:uid="{00000000-0005-0000-0000-0000E5290000}"/>
    <cellStyle name="20% - Énfasis6 2 2 8 2" xfId="4970" xr:uid="{00000000-0005-0000-0000-0000E6290000}"/>
    <cellStyle name="20% - Énfasis6 2 2 8 2 2" xfId="4971" xr:uid="{00000000-0005-0000-0000-0000E7290000}"/>
    <cellStyle name="20% - Énfasis6 2 2 8 2 3" xfId="29811" xr:uid="{00000000-0005-0000-0000-0000E8290000}"/>
    <cellStyle name="20% - Énfasis6 2 2 8 3" xfId="4972" xr:uid="{00000000-0005-0000-0000-0000E9290000}"/>
    <cellStyle name="20% - Énfasis6 2 2 8 4" xfId="16900" xr:uid="{00000000-0005-0000-0000-0000EA290000}"/>
    <cellStyle name="20% - Énfasis6 2 2 9" xfId="4973" xr:uid="{00000000-0005-0000-0000-0000EB290000}"/>
    <cellStyle name="20% - Énfasis6 2 2 9 2" xfId="4974" xr:uid="{00000000-0005-0000-0000-0000EC290000}"/>
    <cellStyle name="20% - Énfasis6 2 2 9 2 2" xfId="4975" xr:uid="{00000000-0005-0000-0000-0000ED290000}"/>
    <cellStyle name="20% - Énfasis6 2 2 9 2 3" xfId="33332" xr:uid="{00000000-0005-0000-0000-0000EE290000}"/>
    <cellStyle name="20% - Énfasis6 2 2 9 3" xfId="4976" xr:uid="{00000000-0005-0000-0000-0000EF290000}"/>
    <cellStyle name="20% - Énfasis6 2 2 9 4" xfId="20421" xr:uid="{00000000-0005-0000-0000-0000F0290000}"/>
    <cellStyle name="20% - Énfasis6 2 20" xfId="4977" xr:uid="{00000000-0005-0000-0000-0000F1290000}"/>
    <cellStyle name="20% - Énfasis6 2 21" xfId="4978" xr:uid="{00000000-0005-0000-0000-0000F2290000}"/>
    <cellStyle name="20% - Énfasis6 2 22" xfId="4979" xr:uid="{00000000-0005-0000-0000-0000F3290000}"/>
    <cellStyle name="20% - Énfasis6 2 23" xfId="4980" xr:uid="{00000000-0005-0000-0000-0000F4290000}"/>
    <cellStyle name="20% - Énfasis6 2 24" xfId="4981" xr:uid="{00000000-0005-0000-0000-0000F5290000}"/>
    <cellStyle name="20% - Énfasis6 2 25" xfId="4982" xr:uid="{00000000-0005-0000-0000-0000F6290000}"/>
    <cellStyle name="20% - Énfasis6 2 25 2" xfId="4983" xr:uid="{00000000-0005-0000-0000-0000F7290000}"/>
    <cellStyle name="20% - Énfasis6 2 26" xfId="4984" xr:uid="{00000000-0005-0000-0000-0000F8290000}"/>
    <cellStyle name="20% - Énfasis6 2 27" xfId="14442" xr:uid="{00000000-0005-0000-0000-0000F9290000}"/>
    <cellStyle name="20% - Énfasis6 2 28" xfId="14488" xr:uid="{00000000-0005-0000-0000-0000FA290000}"/>
    <cellStyle name="20% - Énfasis6 2 3" xfId="416" xr:uid="{00000000-0005-0000-0000-0000FB290000}"/>
    <cellStyle name="20% - Énfasis6 2 3 10" xfId="24001" xr:uid="{00000000-0005-0000-0000-0000FC290000}"/>
    <cellStyle name="20% - Énfasis6 2 3 10 2" xfId="36912" xr:uid="{00000000-0005-0000-0000-0000FD290000}"/>
    <cellStyle name="20% - Énfasis6 2 3 11" xfId="27522" xr:uid="{00000000-0005-0000-0000-0000FE290000}"/>
    <cellStyle name="20% - Énfasis6 2 3 12" xfId="14607" xr:uid="{00000000-0005-0000-0000-0000FF290000}"/>
    <cellStyle name="20% - Énfasis6 2 3 2" xfId="417" xr:uid="{00000000-0005-0000-0000-0000002A0000}"/>
    <cellStyle name="20% - Énfasis6 2 3 2 2" xfId="4985" xr:uid="{00000000-0005-0000-0000-0000012A0000}"/>
    <cellStyle name="20% - Énfasis6 2 3 2 2 2" xfId="16460" xr:uid="{00000000-0005-0000-0000-0000022A0000}"/>
    <cellStyle name="20% - Énfasis6 2 3 2 2 2 2" xfId="18808" xr:uid="{00000000-0005-0000-0000-0000032A0000}"/>
    <cellStyle name="20% - Énfasis6 2 3 2 2 2 2 2" xfId="31719" xr:uid="{00000000-0005-0000-0000-0000042A0000}"/>
    <cellStyle name="20% - Énfasis6 2 3 2 2 2 3" xfId="22329" xr:uid="{00000000-0005-0000-0000-0000052A0000}"/>
    <cellStyle name="20% - Énfasis6 2 3 2 2 2 3 2" xfId="35240" xr:uid="{00000000-0005-0000-0000-0000062A0000}"/>
    <cellStyle name="20% - Énfasis6 2 3 2 2 2 4" xfId="25850" xr:uid="{00000000-0005-0000-0000-0000072A0000}"/>
    <cellStyle name="20% - Énfasis6 2 3 2 2 2 4 2" xfId="38761" xr:uid="{00000000-0005-0000-0000-0000082A0000}"/>
    <cellStyle name="20% - Énfasis6 2 3 2 2 2 5" xfId="29371" xr:uid="{00000000-0005-0000-0000-0000092A0000}"/>
    <cellStyle name="20% - Énfasis6 2 3 2 2 3" xfId="19981" xr:uid="{00000000-0005-0000-0000-00000A2A0000}"/>
    <cellStyle name="20% - Énfasis6 2 3 2 2 3 2" xfId="23502" xr:uid="{00000000-0005-0000-0000-00000B2A0000}"/>
    <cellStyle name="20% - Énfasis6 2 3 2 2 3 2 2" xfId="36413" xr:uid="{00000000-0005-0000-0000-00000C2A0000}"/>
    <cellStyle name="20% - Énfasis6 2 3 2 2 3 3" xfId="27023" xr:uid="{00000000-0005-0000-0000-00000D2A0000}"/>
    <cellStyle name="20% - Énfasis6 2 3 2 2 3 3 2" xfId="39934" xr:uid="{00000000-0005-0000-0000-00000E2A0000}"/>
    <cellStyle name="20% - Énfasis6 2 3 2 2 3 4" xfId="32892" xr:uid="{00000000-0005-0000-0000-00000F2A0000}"/>
    <cellStyle name="20% - Énfasis6 2 3 2 2 4" xfId="17633" xr:uid="{00000000-0005-0000-0000-0000102A0000}"/>
    <cellStyle name="20% - Énfasis6 2 3 2 2 4 2" xfId="30544" xr:uid="{00000000-0005-0000-0000-0000112A0000}"/>
    <cellStyle name="20% - Énfasis6 2 3 2 2 5" xfId="21154" xr:uid="{00000000-0005-0000-0000-0000122A0000}"/>
    <cellStyle name="20% - Énfasis6 2 3 2 2 5 2" xfId="34065" xr:uid="{00000000-0005-0000-0000-0000132A0000}"/>
    <cellStyle name="20% - Énfasis6 2 3 2 2 6" xfId="24675" xr:uid="{00000000-0005-0000-0000-0000142A0000}"/>
    <cellStyle name="20% - Énfasis6 2 3 2 2 6 2" xfId="37586" xr:uid="{00000000-0005-0000-0000-0000152A0000}"/>
    <cellStyle name="20% - Énfasis6 2 3 2 2 7" xfId="28196" xr:uid="{00000000-0005-0000-0000-0000162A0000}"/>
    <cellStyle name="20% - Énfasis6 2 3 2 2 8" xfId="15285" xr:uid="{00000000-0005-0000-0000-0000172A0000}"/>
    <cellStyle name="20% - Énfasis6 2 3 2 3" xfId="4986" xr:uid="{00000000-0005-0000-0000-0000182A0000}"/>
    <cellStyle name="20% - Énfasis6 2 3 2 3 2" xfId="18309" xr:uid="{00000000-0005-0000-0000-0000192A0000}"/>
    <cellStyle name="20% - Énfasis6 2 3 2 3 2 2" xfId="31220" xr:uid="{00000000-0005-0000-0000-00001A2A0000}"/>
    <cellStyle name="20% - Énfasis6 2 3 2 3 3" xfId="21830" xr:uid="{00000000-0005-0000-0000-00001B2A0000}"/>
    <cellStyle name="20% - Énfasis6 2 3 2 3 3 2" xfId="34741" xr:uid="{00000000-0005-0000-0000-00001C2A0000}"/>
    <cellStyle name="20% - Énfasis6 2 3 2 3 4" xfId="25351" xr:uid="{00000000-0005-0000-0000-00001D2A0000}"/>
    <cellStyle name="20% - Énfasis6 2 3 2 3 4 2" xfId="38262" xr:uid="{00000000-0005-0000-0000-00001E2A0000}"/>
    <cellStyle name="20% - Énfasis6 2 3 2 3 5" xfId="28872" xr:uid="{00000000-0005-0000-0000-00001F2A0000}"/>
    <cellStyle name="20% - Énfasis6 2 3 2 3 6" xfId="15961" xr:uid="{00000000-0005-0000-0000-0000202A0000}"/>
    <cellStyle name="20% - Énfasis6 2 3 2 4" xfId="4987" xr:uid="{00000000-0005-0000-0000-0000212A0000}"/>
    <cellStyle name="20% - Énfasis6 2 3 2 4 2" xfId="4988" xr:uid="{00000000-0005-0000-0000-0000222A0000}"/>
    <cellStyle name="20% - Énfasis6 2 3 2 4 2 2" xfId="35914" xr:uid="{00000000-0005-0000-0000-0000232A0000}"/>
    <cellStyle name="20% - Énfasis6 2 3 2 4 2 3" xfId="23003" xr:uid="{00000000-0005-0000-0000-0000242A0000}"/>
    <cellStyle name="20% - Énfasis6 2 3 2 4 3" xfId="26524" xr:uid="{00000000-0005-0000-0000-0000252A0000}"/>
    <cellStyle name="20% - Énfasis6 2 3 2 4 3 2" xfId="39435" xr:uid="{00000000-0005-0000-0000-0000262A0000}"/>
    <cellStyle name="20% - Énfasis6 2 3 2 4 4" xfId="32393" xr:uid="{00000000-0005-0000-0000-0000272A0000}"/>
    <cellStyle name="20% - Énfasis6 2 3 2 4 5" xfId="19482" xr:uid="{00000000-0005-0000-0000-0000282A0000}"/>
    <cellStyle name="20% - Énfasis6 2 3 2 5" xfId="4989" xr:uid="{00000000-0005-0000-0000-0000292A0000}"/>
    <cellStyle name="20% - Énfasis6 2 3 2 5 2" xfId="30045" xr:uid="{00000000-0005-0000-0000-00002A2A0000}"/>
    <cellStyle name="20% - Énfasis6 2 3 2 5 3" xfId="17134" xr:uid="{00000000-0005-0000-0000-00002B2A0000}"/>
    <cellStyle name="20% - Énfasis6 2 3 2 6" xfId="20655" xr:uid="{00000000-0005-0000-0000-00002C2A0000}"/>
    <cellStyle name="20% - Énfasis6 2 3 2 6 2" xfId="33566" xr:uid="{00000000-0005-0000-0000-00002D2A0000}"/>
    <cellStyle name="20% - Énfasis6 2 3 2 7" xfId="24176" xr:uid="{00000000-0005-0000-0000-00002E2A0000}"/>
    <cellStyle name="20% - Énfasis6 2 3 2 7 2" xfId="37087" xr:uid="{00000000-0005-0000-0000-00002F2A0000}"/>
    <cellStyle name="20% - Énfasis6 2 3 2 8" xfId="27697" xr:uid="{00000000-0005-0000-0000-0000302A0000}"/>
    <cellStyle name="20% - Énfasis6 2 3 2 9" xfId="14785" xr:uid="{00000000-0005-0000-0000-0000312A0000}"/>
    <cellStyle name="20% - Énfasis6 2 3 3" xfId="4990" xr:uid="{00000000-0005-0000-0000-0000322A0000}"/>
    <cellStyle name="20% - Énfasis6 2 3 3 2" xfId="4991" xr:uid="{00000000-0005-0000-0000-0000332A0000}"/>
    <cellStyle name="20% - Énfasis6 2 3 3 2 2" xfId="4992" xr:uid="{00000000-0005-0000-0000-0000342A0000}"/>
    <cellStyle name="20% - Énfasis6 2 3 3 2 2 2" xfId="18970" xr:uid="{00000000-0005-0000-0000-0000352A0000}"/>
    <cellStyle name="20% - Énfasis6 2 3 3 2 2 2 2" xfId="31881" xr:uid="{00000000-0005-0000-0000-0000362A0000}"/>
    <cellStyle name="20% - Énfasis6 2 3 3 2 2 3" xfId="22491" xr:uid="{00000000-0005-0000-0000-0000372A0000}"/>
    <cellStyle name="20% - Énfasis6 2 3 3 2 2 3 2" xfId="35402" xr:uid="{00000000-0005-0000-0000-0000382A0000}"/>
    <cellStyle name="20% - Énfasis6 2 3 3 2 2 4" xfId="26012" xr:uid="{00000000-0005-0000-0000-0000392A0000}"/>
    <cellStyle name="20% - Énfasis6 2 3 3 2 2 4 2" xfId="38923" xr:uid="{00000000-0005-0000-0000-00003A2A0000}"/>
    <cellStyle name="20% - Énfasis6 2 3 3 2 2 5" xfId="29533" xr:uid="{00000000-0005-0000-0000-00003B2A0000}"/>
    <cellStyle name="20% - Énfasis6 2 3 3 2 2 6" xfId="16622" xr:uid="{00000000-0005-0000-0000-00003C2A0000}"/>
    <cellStyle name="20% - Énfasis6 2 3 3 2 3" xfId="20143" xr:uid="{00000000-0005-0000-0000-00003D2A0000}"/>
    <cellStyle name="20% - Énfasis6 2 3 3 2 3 2" xfId="23664" xr:uid="{00000000-0005-0000-0000-00003E2A0000}"/>
    <cellStyle name="20% - Énfasis6 2 3 3 2 3 2 2" xfId="36575" xr:uid="{00000000-0005-0000-0000-00003F2A0000}"/>
    <cellStyle name="20% - Énfasis6 2 3 3 2 3 3" xfId="27185" xr:uid="{00000000-0005-0000-0000-0000402A0000}"/>
    <cellStyle name="20% - Énfasis6 2 3 3 2 3 3 2" xfId="40096" xr:uid="{00000000-0005-0000-0000-0000412A0000}"/>
    <cellStyle name="20% - Énfasis6 2 3 3 2 3 4" xfId="33054" xr:uid="{00000000-0005-0000-0000-0000422A0000}"/>
    <cellStyle name="20% - Énfasis6 2 3 3 2 4" xfId="17795" xr:uid="{00000000-0005-0000-0000-0000432A0000}"/>
    <cellStyle name="20% - Énfasis6 2 3 3 2 4 2" xfId="30706" xr:uid="{00000000-0005-0000-0000-0000442A0000}"/>
    <cellStyle name="20% - Énfasis6 2 3 3 2 5" xfId="21316" xr:uid="{00000000-0005-0000-0000-0000452A0000}"/>
    <cellStyle name="20% - Énfasis6 2 3 3 2 5 2" xfId="34227" xr:uid="{00000000-0005-0000-0000-0000462A0000}"/>
    <cellStyle name="20% - Énfasis6 2 3 3 2 6" xfId="24837" xr:uid="{00000000-0005-0000-0000-0000472A0000}"/>
    <cellStyle name="20% - Énfasis6 2 3 3 2 6 2" xfId="37748" xr:uid="{00000000-0005-0000-0000-0000482A0000}"/>
    <cellStyle name="20% - Énfasis6 2 3 3 2 7" xfId="28358" xr:uid="{00000000-0005-0000-0000-0000492A0000}"/>
    <cellStyle name="20% - Énfasis6 2 3 3 2 8" xfId="15447" xr:uid="{00000000-0005-0000-0000-00004A2A0000}"/>
    <cellStyle name="20% - Énfasis6 2 3 3 3" xfId="4993" xr:uid="{00000000-0005-0000-0000-00004B2A0000}"/>
    <cellStyle name="20% - Énfasis6 2 3 3 3 2" xfId="18471" xr:uid="{00000000-0005-0000-0000-00004C2A0000}"/>
    <cellStyle name="20% - Énfasis6 2 3 3 3 2 2" xfId="31382" xr:uid="{00000000-0005-0000-0000-00004D2A0000}"/>
    <cellStyle name="20% - Énfasis6 2 3 3 3 3" xfId="21992" xr:uid="{00000000-0005-0000-0000-00004E2A0000}"/>
    <cellStyle name="20% - Énfasis6 2 3 3 3 3 2" xfId="34903" xr:uid="{00000000-0005-0000-0000-00004F2A0000}"/>
    <cellStyle name="20% - Énfasis6 2 3 3 3 4" xfId="25513" xr:uid="{00000000-0005-0000-0000-0000502A0000}"/>
    <cellStyle name="20% - Énfasis6 2 3 3 3 4 2" xfId="38424" xr:uid="{00000000-0005-0000-0000-0000512A0000}"/>
    <cellStyle name="20% - Énfasis6 2 3 3 3 5" xfId="29034" xr:uid="{00000000-0005-0000-0000-0000522A0000}"/>
    <cellStyle name="20% - Énfasis6 2 3 3 3 6" xfId="16123" xr:uid="{00000000-0005-0000-0000-0000532A0000}"/>
    <cellStyle name="20% - Énfasis6 2 3 3 4" xfId="19644" xr:uid="{00000000-0005-0000-0000-0000542A0000}"/>
    <cellStyle name="20% - Énfasis6 2 3 3 4 2" xfId="23165" xr:uid="{00000000-0005-0000-0000-0000552A0000}"/>
    <cellStyle name="20% - Énfasis6 2 3 3 4 2 2" xfId="36076" xr:uid="{00000000-0005-0000-0000-0000562A0000}"/>
    <cellStyle name="20% - Énfasis6 2 3 3 4 3" xfId="26686" xr:uid="{00000000-0005-0000-0000-0000572A0000}"/>
    <cellStyle name="20% - Énfasis6 2 3 3 4 3 2" xfId="39597" xr:uid="{00000000-0005-0000-0000-0000582A0000}"/>
    <cellStyle name="20% - Énfasis6 2 3 3 4 4" xfId="32555" xr:uid="{00000000-0005-0000-0000-0000592A0000}"/>
    <cellStyle name="20% - Énfasis6 2 3 3 5" xfId="17296" xr:uid="{00000000-0005-0000-0000-00005A2A0000}"/>
    <cellStyle name="20% - Énfasis6 2 3 3 5 2" xfId="30207" xr:uid="{00000000-0005-0000-0000-00005B2A0000}"/>
    <cellStyle name="20% - Énfasis6 2 3 3 6" xfId="20817" xr:uid="{00000000-0005-0000-0000-00005C2A0000}"/>
    <cellStyle name="20% - Énfasis6 2 3 3 6 2" xfId="33728" xr:uid="{00000000-0005-0000-0000-00005D2A0000}"/>
    <cellStyle name="20% - Énfasis6 2 3 3 7" xfId="24338" xr:uid="{00000000-0005-0000-0000-00005E2A0000}"/>
    <cellStyle name="20% - Énfasis6 2 3 3 7 2" xfId="37249" xr:uid="{00000000-0005-0000-0000-00005F2A0000}"/>
    <cellStyle name="20% - Énfasis6 2 3 3 8" xfId="27859" xr:uid="{00000000-0005-0000-0000-0000602A0000}"/>
    <cellStyle name="20% - Énfasis6 2 3 3 9" xfId="14948" xr:uid="{00000000-0005-0000-0000-0000612A0000}"/>
    <cellStyle name="20% - Énfasis6 2 3 4" xfId="15609" xr:uid="{00000000-0005-0000-0000-0000622A0000}"/>
    <cellStyle name="20% - Énfasis6 2 3 4 2" xfId="16784" xr:uid="{00000000-0005-0000-0000-0000632A0000}"/>
    <cellStyle name="20% - Énfasis6 2 3 4 2 2" xfId="19132" xr:uid="{00000000-0005-0000-0000-0000642A0000}"/>
    <cellStyle name="20% - Énfasis6 2 3 4 2 2 2" xfId="32043" xr:uid="{00000000-0005-0000-0000-0000652A0000}"/>
    <cellStyle name="20% - Énfasis6 2 3 4 2 3" xfId="22653" xr:uid="{00000000-0005-0000-0000-0000662A0000}"/>
    <cellStyle name="20% - Énfasis6 2 3 4 2 3 2" xfId="35564" xr:uid="{00000000-0005-0000-0000-0000672A0000}"/>
    <cellStyle name="20% - Énfasis6 2 3 4 2 4" xfId="26174" xr:uid="{00000000-0005-0000-0000-0000682A0000}"/>
    <cellStyle name="20% - Énfasis6 2 3 4 2 4 2" xfId="39085" xr:uid="{00000000-0005-0000-0000-0000692A0000}"/>
    <cellStyle name="20% - Énfasis6 2 3 4 2 5" xfId="29695" xr:uid="{00000000-0005-0000-0000-00006A2A0000}"/>
    <cellStyle name="20% - Énfasis6 2 3 4 3" xfId="20305" xr:uid="{00000000-0005-0000-0000-00006B2A0000}"/>
    <cellStyle name="20% - Énfasis6 2 3 4 3 2" xfId="23826" xr:uid="{00000000-0005-0000-0000-00006C2A0000}"/>
    <cellStyle name="20% - Énfasis6 2 3 4 3 2 2" xfId="36737" xr:uid="{00000000-0005-0000-0000-00006D2A0000}"/>
    <cellStyle name="20% - Énfasis6 2 3 4 3 3" xfId="27347" xr:uid="{00000000-0005-0000-0000-00006E2A0000}"/>
    <cellStyle name="20% - Énfasis6 2 3 4 3 3 2" xfId="40258" xr:uid="{00000000-0005-0000-0000-00006F2A0000}"/>
    <cellStyle name="20% - Énfasis6 2 3 4 3 4" xfId="33216" xr:uid="{00000000-0005-0000-0000-0000702A0000}"/>
    <cellStyle name="20% - Énfasis6 2 3 4 4" xfId="17957" xr:uid="{00000000-0005-0000-0000-0000712A0000}"/>
    <cellStyle name="20% - Énfasis6 2 3 4 4 2" xfId="30868" xr:uid="{00000000-0005-0000-0000-0000722A0000}"/>
    <cellStyle name="20% - Énfasis6 2 3 4 5" xfId="21478" xr:uid="{00000000-0005-0000-0000-0000732A0000}"/>
    <cellStyle name="20% - Énfasis6 2 3 4 5 2" xfId="34389" xr:uid="{00000000-0005-0000-0000-0000742A0000}"/>
    <cellStyle name="20% - Énfasis6 2 3 4 6" xfId="24999" xr:uid="{00000000-0005-0000-0000-0000752A0000}"/>
    <cellStyle name="20% - Énfasis6 2 3 4 6 2" xfId="37910" xr:uid="{00000000-0005-0000-0000-0000762A0000}"/>
    <cellStyle name="20% - Énfasis6 2 3 4 7" xfId="28520" xr:uid="{00000000-0005-0000-0000-0000772A0000}"/>
    <cellStyle name="20% - Énfasis6 2 3 5" xfId="15110" xr:uid="{00000000-0005-0000-0000-0000782A0000}"/>
    <cellStyle name="20% - Énfasis6 2 3 5 2" xfId="16285" xr:uid="{00000000-0005-0000-0000-0000792A0000}"/>
    <cellStyle name="20% - Énfasis6 2 3 5 2 2" xfId="18633" xr:uid="{00000000-0005-0000-0000-00007A2A0000}"/>
    <cellStyle name="20% - Énfasis6 2 3 5 2 2 2" xfId="31544" xr:uid="{00000000-0005-0000-0000-00007B2A0000}"/>
    <cellStyle name="20% - Énfasis6 2 3 5 2 3" xfId="22154" xr:uid="{00000000-0005-0000-0000-00007C2A0000}"/>
    <cellStyle name="20% - Énfasis6 2 3 5 2 3 2" xfId="35065" xr:uid="{00000000-0005-0000-0000-00007D2A0000}"/>
    <cellStyle name="20% - Énfasis6 2 3 5 2 4" xfId="25675" xr:uid="{00000000-0005-0000-0000-00007E2A0000}"/>
    <cellStyle name="20% - Énfasis6 2 3 5 2 4 2" xfId="38586" xr:uid="{00000000-0005-0000-0000-00007F2A0000}"/>
    <cellStyle name="20% - Énfasis6 2 3 5 2 5" xfId="29196" xr:uid="{00000000-0005-0000-0000-0000802A0000}"/>
    <cellStyle name="20% - Énfasis6 2 3 5 3" xfId="19806" xr:uid="{00000000-0005-0000-0000-0000812A0000}"/>
    <cellStyle name="20% - Énfasis6 2 3 5 3 2" xfId="23327" xr:uid="{00000000-0005-0000-0000-0000822A0000}"/>
    <cellStyle name="20% - Énfasis6 2 3 5 3 2 2" xfId="36238" xr:uid="{00000000-0005-0000-0000-0000832A0000}"/>
    <cellStyle name="20% - Énfasis6 2 3 5 3 3" xfId="26848" xr:uid="{00000000-0005-0000-0000-0000842A0000}"/>
    <cellStyle name="20% - Énfasis6 2 3 5 3 3 2" xfId="39759" xr:uid="{00000000-0005-0000-0000-0000852A0000}"/>
    <cellStyle name="20% - Énfasis6 2 3 5 3 4" xfId="32717" xr:uid="{00000000-0005-0000-0000-0000862A0000}"/>
    <cellStyle name="20% - Énfasis6 2 3 5 4" xfId="17458" xr:uid="{00000000-0005-0000-0000-0000872A0000}"/>
    <cellStyle name="20% - Énfasis6 2 3 5 4 2" xfId="30369" xr:uid="{00000000-0005-0000-0000-0000882A0000}"/>
    <cellStyle name="20% - Énfasis6 2 3 5 5" xfId="20979" xr:uid="{00000000-0005-0000-0000-0000892A0000}"/>
    <cellStyle name="20% - Énfasis6 2 3 5 5 2" xfId="33890" xr:uid="{00000000-0005-0000-0000-00008A2A0000}"/>
    <cellStyle name="20% - Énfasis6 2 3 5 6" xfId="24500" xr:uid="{00000000-0005-0000-0000-00008B2A0000}"/>
    <cellStyle name="20% - Énfasis6 2 3 5 6 2" xfId="37411" xr:uid="{00000000-0005-0000-0000-00008C2A0000}"/>
    <cellStyle name="20% - Énfasis6 2 3 5 7" xfId="28021" xr:uid="{00000000-0005-0000-0000-00008D2A0000}"/>
    <cellStyle name="20% - Énfasis6 2 3 6" xfId="15786" xr:uid="{00000000-0005-0000-0000-00008E2A0000}"/>
    <cellStyle name="20% - Énfasis6 2 3 6 2" xfId="18134" xr:uid="{00000000-0005-0000-0000-00008F2A0000}"/>
    <cellStyle name="20% - Énfasis6 2 3 6 2 2" xfId="31045" xr:uid="{00000000-0005-0000-0000-0000902A0000}"/>
    <cellStyle name="20% - Énfasis6 2 3 6 3" xfId="21655" xr:uid="{00000000-0005-0000-0000-0000912A0000}"/>
    <cellStyle name="20% - Énfasis6 2 3 6 3 2" xfId="34566" xr:uid="{00000000-0005-0000-0000-0000922A0000}"/>
    <cellStyle name="20% - Énfasis6 2 3 6 4" xfId="25176" xr:uid="{00000000-0005-0000-0000-0000932A0000}"/>
    <cellStyle name="20% - Énfasis6 2 3 6 4 2" xfId="38087" xr:uid="{00000000-0005-0000-0000-0000942A0000}"/>
    <cellStyle name="20% - Énfasis6 2 3 6 5" xfId="28697" xr:uid="{00000000-0005-0000-0000-0000952A0000}"/>
    <cellStyle name="20% - Énfasis6 2 3 7" xfId="19307" xr:uid="{00000000-0005-0000-0000-0000962A0000}"/>
    <cellStyle name="20% - Énfasis6 2 3 7 2" xfId="22828" xr:uid="{00000000-0005-0000-0000-0000972A0000}"/>
    <cellStyle name="20% - Énfasis6 2 3 7 2 2" xfId="35739" xr:uid="{00000000-0005-0000-0000-0000982A0000}"/>
    <cellStyle name="20% - Énfasis6 2 3 7 3" xfId="26349" xr:uid="{00000000-0005-0000-0000-0000992A0000}"/>
    <cellStyle name="20% - Énfasis6 2 3 7 3 2" xfId="39260" xr:uid="{00000000-0005-0000-0000-00009A2A0000}"/>
    <cellStyle name="20% - Énfasis6 2 3 7 4" xfId="32218" xr:uid="{00000000-0005-0000-0000-00009B2A0000}"/>
    <cellStyle name="20% - Énfasis6 2 3 8" xfId="16959" xr:uid="{00000000-0005-0000-0000-00009C2A0000}"/>
    <cellStyle name="20% - Énfasis6 2 3 8 2" xfId="29870" xr:uid="{00000000-0005-0000-0000-00009D2A0000}"/>
    <cellStyle name="20% - Énfasis6 2 3 9" xfId="20480" xr:uid="{00000000-0005-0000-0000-00009E2A0000}"/>
    <cellStyle name="20% - Énfasis6 2 3 9 2" xfId="33391" xr:uid="{00000000-0005-0000-0000-00009F2A0000}"/>
    <cellStyle name="20% - Énfasis6 2 4" xfId="418" xr:uid="{00000000-0005-0000-0000-0000A02A0000}"/>
    <cellStyle name="20% - Énfasis6 2 4 2" xfId="15170" xr:uid="{00000000-0005-0000-0000-0000A12A0000}"/>
    <cellStyle name="20% - Énfasis6 2 4 2 2" xfId="16345" xr:uid="{00000000-0005-0000-0000-0000A22A0000}"/>
    <cellStyle name="20% - Énfasis6 2 4 2 2 2" xfId="18693" xr:uid="{00000000-0005-0000-0000-0000A32A0000}"/>
    <cellStyle name="20% - Énfasis6 2 4 2 2 2 2" xfId="31604" xr:uid="{00000000-0005-0000-0000-0000A42A0000}"/>
    <cellStyle name="20% - Énfasis6 2 4 2 2 3" xfId="22214" xr:uid="{00000000-0005-0000-0000-0000A52A0000}"/>
    <cellStyle name="20% - Énfasis6 2 4 2 2 3 2" xfId="35125" xr:uid="{00000000-0005-0000-0000-0000A62A0000}"/>
    <cellStyle name="20% - Énfasis6 2 4 2 2 4" xfId="25735" xr:uid="{00000000-0005-0000-0000-0000A72A0000}"/>
    <cellStyle name="20% - Énfasis6 2 4 2 2 4 2" xfId="38646" xr:uid="{00000000-0005-0000-0000-0000A82A0000}"/>
    <cellStyle name="20% - Énfasis6 2 4 2 2 5" xfId="29256" xr:uid="{00000000-0005-0000-0000-0000A92A0000}"/>
    <cellStyle name="20% - Énfasis6 2 4 2 3" xfId="19866" xr:uid="{00000000-0005-0000-0000-0000AA2A0000}"/>
    <cellStyle name="20% - Énfasis6 2 4 2 3 2" xfId="23387" xr:uid="{00000000-0005-0000-0000-0000AB2A0000}"/>
    <cellStyle name="20% - Énfasis6 2 4 2 3 2 2" xfId="36298" xr:uid="{00000000-0005-0000-0000-0000AC2A0000}"/>
    <cellStyle name="20% - Énfasis6 2 4 2 3 3" xfId="26908" xr:uid="{00000000-0005-0000-0000-0000AD2A0000}"/>
    <cellStyle name="20% - Énfasis6 2 4 2 3 3 2" xfId="39819" xr:uid="{00000000-0005-0000-0000-0000AE2A0000}"/>
    <cellStyle name="20% - Énfasis6 2 4 2 3 4" xfId="32777" xr:uid="{00000000-0005-0000-0000-0000AF2A0000}"/>
    <cellStyle name="20% - Énfasis6 2 4 2 4" xfId="17518" xr:uid="{00000000-0005-0000-0000-0000B02A0000}"/>
    <cellStyle name="20% - Énfasis6 2 4 2 4 2" xfId="30429" xr:uid="{00000000-0005-0000-0000-0000B12A0000}"/>
    <cellStyle name="20% - Énfasis6 2 4 2 5" xfId="21039" xr:uid="{00000000-0005-0000-0000-0000B22A0000}"/>
    <cellStyle name="20% - Énfasis6 2 4 2 5 2" xfId="33950" xr:uid="{00000000-0005-0000-0000-0000B32A0000}"/>
    <cellStyle name="20% - Énfasis6 2 4 2 6" xfId="24560" xr:uid="{00000000-0005-0000-0000-0000B42A0000}"/>
    <cellStyle name="20% - Énfasis6 2 4 2 6 2" xfId="37471" xr:uid="{00000000-0005-0000-0000-0000B52A0000}"/>
    <cellStyle name="20% - Énfasis6 2 4 2 7" xfId="28081" xr:uid="{00000000-0005-0000-0000-0000B62A0000}"/>
    <cellStyle name="20% - Énfasis6 2 4 3" xfId="15846" xr:uid="{00000000-0005-0000-0000-0000B72A0000}"/>
    <cellStyle name="20% - Énfasis6 2 4 3 2" xfId="18194" xr:uid="{00000000-0005-0000-0000-0000B82A0000}"/>
    <cellStyle name="20% - Énfasis6 2 4 3 2 2" xfId="31105" xr:uid="{00000000-0005-0000-0000-0000B92A0000}"/>
    <cellStyle name="20% - Énfasis6 2 4 3 3" xfId="21715" xr:uid="{00000000-0005-0000-0000-0000BA2A0000}"/>
    <cellStyle name="20% - Énfasis6 2 4 3 3 2" xfId="34626" xr:uid="{00000000-0005-0000-0000-0000BB2A0000}"/>
    <cellStyle name="20% - Énfasis6 2 4 3 4" xfId="25236" xr:uid="{00000000-0005-0000-0000-0000BC2A0000}"/>
    <cellStyle name="20% - Énfasis6 2 4 3 4 2" xfId="38147" xr:uid="{00000000-0005-0000-0000-0000BD2A0000}"/>
    <cellStyle name="20% - Énfasis6 2 4 3 5" xfId="28757" xr:uid="{00000000-0005-0000-0000-0000BE2A0000}"/>
    <cellStyle name="20% - Énfasis6 2 4 4" xfId="19367" xr:uid="{00000000-0005-0000-0000-0000BF2A0000}"/>
    <cellStyle name="20% - Énfasis6 2 4 4 2" xfId="22888" xr:uid="{00000000-0005-0000-0000-0000C02A0000}"/>
    <cellStyle name="20% - Énfasis6 2 4 4 2 2" xfId="35799" xr:uid="{00000000-0005-0000-0000-0000C12A0000}"/>
    <cellStyle name="20% - Énfasis6 2 4 4 3" xfId="26409" xr:uid="{00000000-0005-0000-0000-0000C22A0000}"/>
    <cellStyle name="20% - Énfasis6 2 4 4 3 2" xfId="39320" xr:uid="{00000000-0005-0000-0000-0000C32A0000}"/>
    <cellStyle name="20% - Énfasis6 2 4 4 4" xfId="32278" xr:uid="{00000000-0005-0000-0000-0000C42A0000}"/>
    <cellStyle name="20% - Énfasis6 2 4 5" xfId="17019" xr:uid="{00000000-0005-0000-0000-0000C52A0000}"/>
    <cellStyle name="20% - Énfasis6 2 4 5 2" xfId="29930" xr:uid="{00000000-0005-0000-0000-0000C62A0000}"/>
    <cellStyle name="20% - Énfasis6 2 4 6" xfId="20540" xr:uid="{00000000-0005-0000-0000-0000C72A0000}"/>
    <cellStyle name="20% - Énfasis6 2 4 6 2" xfId="33451" xr:uid="{00000000-0005-0000-0000-0000C82A0000}"/>
    <cellStyle name="20% - Énfasis6 2 4 7" xfId="24061" xr:uid="{00000000-0005-0000-0000-0000C92A0000}"/>
    <cellStyle name="20% - Énfasis6 2 4 7 2" xfId="36972" xr:uid="{00000000-0005-0000-0000-0000CA2A0000}"/>
    <cellStyle name="20% - Énfasis6 2 4 8" xfId="27582" xr:uid="{00000000-0005-0000-0000-0000CB2A0000}"/>
    <cellStyle name="20% - Énfasis6 2 4 9" xfId="14670" xr:uid="{00000000-0005-0000-0000-0000CC2A0000}"/>
    <cellStyle name="20% - Énfasis6 2 5" xfId="419" xr:uid="{00000000-0005-0000-0000-0000CD2A0000}"/>
    <cellStyle name="20% - Énfasis6 2 5 2" xfId="420" xr:uid="{00000000-0005-0000-0000-0000CE2A0000}"/>
    <cellStyle name="20% - Énfasis6 2 5 2 2" xfId="16507" xr:uid="{00000000-0005-0000-0000-0000CF2A0000}"/>
    <cellStyle name="20% - Énfasis6 2 5 2 2 2" xfId="18855" xr:uid="{00000000-0005-0000-0000-0000D02A0000}"/>
    <cellStyle name="20% - Énfasis6 2 5 2 2 2 2" xfId="31766" xr:uid="{00000000-0005-0000-0000-0000D12A0000}"/>
    <cellStyle name="20% - Énfasis6 2 5 2 2 3" xfId="22376" xr:uid="{00000000-0005-0000-0000-0000D22A0000}"/>
    <cellStyle name="20% - Énfasis6 2 5 2 2 3 2" xfId="35287" xr:uid="{00000000-0005-0000-0000-0000D32A0000}"/>
    <cellStyle name="20% - Énfasis6 2 5 2 2 4" xfId="25897" xr:uid="{00000000-0005-0000-0000-0000D42A0000}"/>
    <cellStyle name="20% - Énfasis6 2 5 2 2 4 2" xfId="38808" xr:uid="{00000000-0005-0000-0000-0000D52A0000}"/>
    <cellStyle name="20% - Énfasis6 2 5 2 2 5" xfId="29418" xr:uid="{00000000-0005-0000-0000-0000D62A0000}"/>
    <cellStyle name="20% - Énfasis6 2 5 2 3" xfId="20028" xr:uid="{00000000-0005-0000-0000-0000D72A0000}"/>
    <cellStyle name="20% - Énfasis6 2 5 2 3 2" xfId="23549" xr:uid="{00000000-0005-0000-0000-0000D82A0000}"/>
    <cellStyle name="20% - Énfasis6 2 5 2 3 2 2" xfId="36460" xr:uid="{00000000-0005-0000-0000-0000D92A0000}"/>
    <cellStyle name="20% - Énfasis6 2 5 2 3 3" xfId="27070" xr:uid="{00000000-0005-0000-0000-0000DA2A0000}"/>
    <cellStyle name="20% - Énfasis6 2 5 2 3 3 2" xfId="39981" xr:uid="{00000000-0005-0000-0000-0000DB2A0000}"/>
    <cellStyle name="20% - Énfasis6 2 5 2 3 4" xfId="32939" xr:uid="{00000000-0005-0000-0000-0000DC2A0000}"/>
    <cellStyle name="20% - Énfasis6 2 5 2 4" xfId="17680" xr:uid="{00000000-0005-0000-0000-0000DD2A0000}"/>
    <cellStyle name="20% - Énfasis6 2 5 2 4 2" xfId="30591" xr:uid="{00000000-0005-0000-0000-0000DE2A0000}"/>
    <cellStyle name="20% - Énfasis6 2 5 2 5" xfId="21201" xr:uid="{00000000-0005-0000-0000-0000DF2A0000}"/>
    <cellStyle name="20% - Énfasis6 2 5 2 5 2" xfId="34112" xr:uid="{00000000-0005-0000-0000-0000E02A0000}"/>
    <cellStyle name="20% - Énfasis6 2 5 2 6" xfId="24722" xr:uid="{00000000-0005-0000-0000-0000E12A0000}"/>
    <cellStyle name="20% - Énfasis6 2 5 2 6 2" xfId="37633" xr:uid="{00000000-0005-0000-0000-0000E22A0000}"/>
    <cellStyle name="20% - Énfasis6 2 5 2 7" xfId="28243" xr:uid="{00000000-0005-0000-0000-0000E32A0000}"/>
    <cellStyle name="20% - Énfasis6 2 5 2 8" xfId="15332" xr:uid="{00000000-0005-0000-0000-0000E42A0000}"/>
    <cellStyle name="20% - Énfasis6 2 5 3" xfId="421" xr:uid="{00000000-0005-0000-0000-0000E52A0000}"/>
    <cellStyle name="20% - Énfasis6 2 5 3 2" xfId="18356" xr:uid="{00000000-0005-0000-0000-0000E62A0000}"/>
    <cellStyle name="20% - Énfasis6 2 5 3 2 2" xfId="31267" xr:uid="{00000000-0005-0000-0000-0000E72A0000}"/>
    <cellStyle name="20% - Énfasis6 2 5 3 3" xfId="21877" xr:uid="{00000000-0005-0000-0000-0000E82A0000}"/>
    <cellStyle name="20% - Énfasis6 2 5 3 3 2" xfId="34788" xr:uid="{00000000-0005-0000-0000-0000E92A0000}"/>
    <cellStyle name="20% - Énfasis6 2 5 3 4" xfId="25398" xr:uid="{00000000-0005-0000-0000-0000EA2A0000}"/>
    <cellStyle name="20% - Énfasis6 2 5 3 4 2" xfId="38309" xr:uid="{00000000-0005-0000-0000-0000EB2A0000}"/>
    <cellStyle name="20% - Énfasis6 2 5 3 5" xfId="28919" xr:uid="{00000000-0005-0000-0000-0000EC2A0000}"/>
    <cellStyle name="20% - Énfasis6 2 5 3 6" xfId="16008" xr:uid="{00000000-0005-0000-0000-0000ED2A0000}"/>
    <cellStyle name="20% - Énfasis6 2 5 4" xfId="19529" xr:uid="{00000000-0005-0000-0000-0000EE2A0000}"/>
    <cellStyle name="20% - Énfasis6 2 5 4 2" xfId="23050" xr:uid="{00000000-0005-0000-0000-0000EF2A0000}"/>
    <cellStyle name="20% - Énfasis6 2 5 4 2 2" xfId="35961" xr:uid="{00000000-0005-0000-0000-0000F02A0000}"/>
    <cellStyle name="20% - Énfasis6 2 5 4 3" xfId="26571" xr:uid="{00000000-0005-0000-0000-0000F12A0000}"/>
    <cellStyle name="20% - Énfasis6 2 5 4 3 2" xfId="39482" xr:uid="{00000000-0005-0000-0000-0000F22A0000}"/>
    <cellStyle name="20% - Énfasis6 2 5 4 4" xfId="32440" xr:uid="{00000000-0005-0000-0000-0000F32A0000}"/>
    <cellStyle name="20% - Énfasis6 2 5 5" xfId="17181" xr:uid="{00000000-0005-0000-0000-0000F42A0000}"/>
    <cellStyle name="20% - Énfasis6 2 5 5 2" xfId="30092" xr:uid="{00000000-0005-0000-0000-0000F52A0000}"/>
    <cellStyle name="20% - Énfasis6 2 5 6" xfId="20702" xr:uid="{00000000-0005-0000-0000-0000F62A0000}"/>
    <cellStyle name="20% - Énfasis6 2 5 6 2" xfId="33613" xr:uid="{00000000-0005-0000-0000-0000F72A0000}"/>
    <cellStyle name="20% - Énfasis6 2 5 7" xfId="24223" xr:uid="{00000000-0005-0000-0000-0000F82A0000}"/>
    <cellStyle name="20% - Énfasis6 2 5 7 2" xfId="37134" xr:uid="{00000000-0005-0000-0000-0000F92A0000}"/>
    <cellStyle name="20% - Énfasis6 2 5 8" xfId="27744" xr:uid="{00000000-0005-0000-0000-0000FA2A0000}"/>
    <cellStyle name="20% - Énfasis6 2 5 9" xfId="14833" xr:uid="{00000000-0005-0000-0000-0000FB2A0000}"/>
    <cellStyle name="20% - Énfasis6 2 6" xfId="422" xr:uid="{00000000-0005-0000-0000-0000FC2A0000}"/>
    <cellStyle name="20% - Énfasis6 2 6 2" xfId="16669" xr:uid="{00000000-0005-0000-0000-0000FD2A0000}"/>
    <cellStyle name="20% - Énfasis6 2 6 2 2" xfId="19017" xr:uid="{00000000-0005-0000-0000-0000FE2A0000}"/>
    <cellStyle name="20% - Énfasis6 2 6 2 2 2" xfId="31928" xr:uid="{00000000-0005-0000-0000-0000FF2A0000}"/>
    <cellStyle name="20% - Énfasis6 2 6 2 3" xfId="22538" xr:uid="{00000000-0005-0000-0000-0000002B0000}"/>
    <cellStyle name="20% - Énfasis6 2 6 2 3 2" xfId="35449" xr:uid="{00000000-0005-0000-0000-0000012B0000}"/>
    <cellStyle name="20% - Énfasis6 2 6 2 4" xfId="26059" xr:uid="{00000000-0005-0000-0000-0000022B0000}"/>
    <cellStyle name="20% - Énfasis6 2 6 2 4 2" xfId="38970" xr:uid="{00000000-0005-0000-0000-0000032B0000}"/>
    <cellStyle name="20% - Énfasis6 2 6 2 5" xfId="29580" xr:uid="{00000000-0005-0000-0000-0000042B0000}"/>
    <cellStyle name="20% - Énfasis6 2 6 3" xfId="20190" xr:uid="{00000000-0005-0000-0000-0000052B0000}"/>
    <cellStyle name="20% - Énfasis6 2 6 3 2" xfId="23711" xr:uid="{00000000-0005-0000-0000-0000062B0000}"/>
    <cellStyle name="20% - Énfasis6 2 6 3 2 2" xfId="36622" xr:uid="{00000000-0005-0000-0000-0000072B0000}"/>
    <cellStyle name="20% - Énfasis6 2 6 3 3" xfId="27232" xr:uid="{00000000-0005-0000-0000-0000082B0000}"/>
    <cellStyle name="20% - Énfasis6 2 6 3 3 2" xfId="40143" xr:uid="{00000000-0005-0000-0000-0000092B0000}"/>
    <cellStyle name="20% - Énfasis6 2 6 3 4" xfId="33101" xr:uid="{00000000-0005-0000-0000-00000A2B0000}"/>
    <cellStyle name="20% - Énfasis6 2 6 4" xfId="17842" xr:uid="{00000000-0005-0000-0000-00000B2B0000}"/>
    <cellStyle name="20% - Énfasis6 2 6 4 2" xfId="30753" xr:uid="{00000000-0005-0000-0000-00000C2B0000}"/>
    <cellStyle name="20% - Énfasis6 2 6 5" xfId="21363" xr:uid="{00000000-0005-0000-0000-00000D2B0000}"/>
    <cellStyle name="20% - Énfasis6 2 6 5 2" xfId="34274" xr:uid="{00000000-0005-0000-0000-00000E2B0000}"/>
    <cellStyle name="20% - Énfasis6 2 6 6" xfId="24884" xr:uid="{00000000-0005-0000-0000-00000F2B0000}"/>
    <cellStyle name="20% - Énfasis6 2 6 6 2" xfId="37795" xr:uid="{00000000-0005-0000-0000-0000102B0000}"/>
    <cellStyle name="20% - Énfasis6 2 6 7" xfId="28405" xr:uid="{00000000-0005-0000-0000-0000112B0000}"/>
    <cellStyle name="20% - Énfasis6 2 6 8" xfId="15494" xr:uid="{00000000-0005-0000-0000-0000122B0000}"/>
    <cellStyle name="20% - Énfasis6 2 7" xfId="423" xr:uid="{00000000-0005-0000-0000-0000132B0000}"/>
    <cellStyle name="20% - Énfasis6 2 7 2" xfId="16170" xr:uid="{00000000-0005-0000-0000-0000142B0000}"/>
    <cellStyle name="20% - Énfasis6 2 7 2 2" xfId="18518" xr:uid="{00000000-0005-0000-0000-0000152B0000}"/>
    <cellStyle name="20% - Énfasis6 2 7 2 2 2" xfId="31429" xr:uid="{00000000-0005-0000-0000-0000162B0000}"/>
    <cellStyle name="20% - Énfasis6 2 7 2 3" xfId="22039" xr:uid="{00000000-0005-0000-0000-0000172B0000}"/>
    <cellStyle name="20% - Énfasis6 2 7 2 3 2" xfId="34950" xr:uid="{00000000-0005-0000-0000-0000182B0000}"/>
    <cellStyle name="20% - Énfasis6 2 7 2 4" xfId="25560" xr:uid="{00000000-0005-0000-0000-0000192B0000}"/>
    <cellStyle name="20% - Énfasis6 2 7 2 4 2" xfId="38471" xr:uid="{00000000-0005-0000-0000-00001A2B0000}"/>
    <cellStyle name="20% - Énfasis6 2 7 2 5" xfId="29081" xr:uid="{00000000-0005-0000-0000-00001B2B0000}"/>
    <cellStyle name="20% - Énfasis6 2 7 3" xfId="19691" xr:uid="{00000000-0005-0000-0000-00001C2B0000}"/>
    <cellStyle name="20% - Énfasis6 2 7 3 2" xfId="23212" xr:uid="{00000000-0005-0000-0000-00001D2B0000}"/>
    <cellStyle name="20% - Énfasis6 2 7 3 2 2" xfId="36123" xr:uid="{00000000-0005-0000-0000-00001E2B0000}"/>
    <cellStyle name="20% - Énfasis6 2 7 3 3" xfId="26733" xr:uid="{00000000-0005-0000-0000-00001F2B0000}"/>
    <cellStyle name="20% - Énfasis6 2 7 3 3 2" xfId="39644" xr:uid="{00000000-0005-0000-0000-0000202B0000}"/>
    <cellStyle name="20% - Énfasis6 2 7 3 4" xfId="32602" xr:uid="{00000000-0005-0000-0000-0000212B0000}"/>
    <cellStyle name="20% - Énfasis6 2 7 4" xfId="17343" xr:uid="{00000000-0005-0000-0000-0000222B0000}"/>
    <cellStyle name="20% - Énfasis6 2 7 4 2" xfId="30254" xr:uid="{00000000-0005-0000-0000-0000232B0000}"/>
    <cellStyle name="20% - Énfasis6 2 7 5" xfId="20864" xr:uid="{00000000-0005-0000-0000-0000242B0000}"/>
    <cellStyle name="20% - Énfasis6 2 7 5 2" xfId="33775" xr:uid="{00000000-0005-0000-0000-0000252B0000}"/>
    <cellStyle name="20% - Énfasis6 2 7 6" xfId="24385" xr:uid="{00000000-0005-0000-0000-0000262B0000}"/>
    <cellStyle name="20% - Énfasis6 2 7 6 2" xfId="37296" xr:uid="{00000000-0005-0000-0000-0000272B0000}"/>
    <cellStyle name="20% - Énfasis6 2 7 7" xfId="27906" xr:uid="{00000000-0005-0000-0000-0000282B0000}"/>
    <cellStyle name="20% - Énfasis6 2 7 8" xfId="14995" xr:uid="{00000000-0005-0000-0000-0000292B0000}"/>
    <cellStyle name="20% - Énfasis6 2 8" xfId="4994" xr:uid="{00000000-0005-0000-0000-00002A2B0000}"/>
    <cellStyle name="20% - Énfasis6 2 8 2" xfId="18019" xr:uid="{00000000-0005-0000-0000-00002B2B0000}"/>
    <cellStyle name="20% - Énfasis6 2 8 2 2" xfId="30930" xr:uid="{00000000-0005-0000-0000-00002C2B0000}"/>
    <cellStyle name="20% - Énfasis6 2 8 3" xfId="21540" xr:uid="{00000000-0005-0000-0000-00002D2B0000}"/>
    <cellStyle name="20% - Énfasis6 2 8 3 2" xfId="34451" xr:uid="{00000000-0005-0000-0000-00002E2B0000}"/>
    <cellStyle name="20% - Énfasis6 2 8 4" xfId="25061" xr:uid="{00000000-0005-0000-0000-00002F2B0000}"/>
    <cellStyle name="20% - Énfasis6 2 8 4 2" xfId="37972" xr:uid="{00000000-0005-0000-0000-0000302B0000}"/>
    <cellStyle name="20% - Énfasis6 2 8 5" xfId="28582" xr:uid="{00000000-0005-0000-0000-0000312B0000}"/>
    <cellStyle name="20% - Énfasis6 2 8 6" xfId="15671" xr:uid="{00000000-0005-0000-0000-0000322B0000}"/>
    <cellStyle name="20% - Énfasis6 2 9" xfId="4995" xr:uid="{00000000-0005-0000-0000-0000332B0000}"/>
    <cellStyle name="20% - Énfasis6 2 9 2" xfId="22713" xr:uid="{00000000-0005-0000-0000-0000342B0000}"/>
    <cellStyle name="20% - Énfasis6 2 9 2 2" xfId="35624" xr:uid="{00000000-0005-0000-0000-0000352B0000}"/>
    <cellStyle name="20% - Énfasis6 2 9 3" xfId="26234" xr:uid="{00000000-0005-0000-0000-0000362B0000}"/>
    <cellStyle name="20% - Énfasis6 2 9 3 2" xfId="39145" xr:uid="{00000000-0005-0000-0000-0000372B0000}"/>
    <cellStyle name="20% - Énfasis6 2 9 4" xfId="32103" xr:uid="{00000000-0005-0000-0000-0000382B0000}"/>
    <cellStyle name="20% - Énfasis6 2 9 5" xfId="19192" xr:uid="{00000000-0005-0000-0000-0000392B0000}"/>
    <cellStyle name="20% - Énfasis6 20" xfId="424" xr:uid="{00000000-0005-0000-0000-00003A2B0000}"/>
    <cellStyle name="20% - Énfasis6 20 2" xfId="425" xr:uid="{00000000-0005-0000-0000-00003B2B0000}"/>
    <cellStyle name="20% - Énfasis6 20 3" xfId="426" xr:uid="{00000000-0005-0000-0000-00003C2B0000}"/>
    <cellStyle name="20% - Énfasis6 20 4" xfId="427" xr:uid="{00000000-0005-0000-0000-00003D2B0000}"/>
    <cellStyle name="20% - Énfasis6 20 5" xfId="40302" xr:uid="{00000000-0005-0000-0000-00003E2B0000}"/>
    <cellStyle name="20% - Énfasis6 21" xfId="428" xr:uid="{00000000-0005-0000-0000-00003F2B0000}"/>
    <cellStyle name="20% - Énfasis6 21 2" xfId="429" xr:uid="{00000000-0005-0000-0000-0000402B0000}"/>
    <cellStyle name="20% - Énfasis6 21 3" xfId="430" xr:uid="{00000000-0005-0000-0000-0000412B0000}"/>
    <cellStyle name="20% - Énfasis6 21 4" xfId="431" xr:uid="{00000000-0005-0000-0000-0000422B0000}"/>
    <cellStyle name="20% - Énfasis6 21 5" xfId="40315" xr:uid="{00000000-0005-0000-0000-0000432B0000}"/>
    <cellStyle name="20% - Énfasis6 22" xfId="432" xr:uid="{00000000-0005-0000-0000-0000442B0000}"/>
    <cellStyle name="20% - Énfasis6 22 2" xfId="40328" xr:uid="{00000000-0005-0000-0000-0000452B0000}"/>
    <cellStyle name="20% - Énfasis6 23" xfId="433" xr:uid="{00000000-0005-0000-0000-0000462B0000}"/>
    <cellStyle name="20% - Énfasis6 24" xfId="434" xr:uid="{00000000-0005-0000-0000-0000472B0000}"/>
    <cellStyle name="20% - Énfasis6 24 2" xfId="435" xr:uid="{00000000-0005-0000-0000-0000482B0000}"/>
    <cellStyle name="20% - Énfasis6 24 3" xfId="436" xr:uid="{00000000-0005-0000-0000-0000492B0000}"/>
    <cellStyle name="20% - Énfasis6 25" xfId="437" xr:uid="{00000000-0005-0000-0000-00004A2B0000}"/>
    <cellStyle name="20% - Énfasis6 26" xfId="438" xr:uid="{00000000-0005-0000-0000-00004B2B0000}"/>
    <cellStyle name="20% - Énfasis6 27" xfId="439" xr:uid="{00000000-0005-0000-0000-00004C2B0000}"/>
    <cellStyle name="20% - Énfasis6 28" xfId="14429" xr:uid="{00000000-0005-0000-0000-00004D2B0000}"/>
    <cellStyle name="20% - Énfasis6 29" xfId="14473" xr:uid="{00000000-0005-0000-0000-00004E2B0000}"/>
    <cellStyle name="20% - Énfasis6 3" xfId="440" xr:uid="{00000000-0005-0000-0000-00004F2B0000}"/>
    <cellStyle name="20% - Énfasis6 3 10" xfId="16858" xr:uid="{00000000-0005-0000-0000-0000502B0000}"/>
    <cellStyle name="20% - Énfasis6 3 10 2" xfId="29769" xr:uid="{00000000-0005-0000-0000-0000512B0000}"/>
    <cellStyle name="20% - Énfasis6 3 11" xfId="20379" xr:uid="{00000000-0005-0000-0000-0000522B0000}"/>
    <cellStyle name="20% - Énfasis6 3 11 2" xfId="33290" xr:uid="{00000000-0005-0000-0000-0000532B0000}"/>
    <cellStyle name="20% - Énfasis6 3 12" xfId="23900" xr:uid="{00000000-0005-0000-0000-0000542B0000}"/>
    <cellStyle name="20% - Énfasis6 3 12 2" xfId="36811" xr:uid="{00000000-0005-0000-0000-0000552B0000}"/>
    <cellStyle name="20% - Énfasis6 3 13" xfId="27421" xr:uid="{00000000-0005-0000-0000-0000562B0000}"/>
    <cellStyle name="20% - Énfasis6 3 14" xfId="14505" xr:uid="{00000000-0005-0000-0000-0000572B0000}"/>
    <cellStyle name="20% - Énfasis6 3 2" xfId="441" xr:uid="{00000000-0005-0000-0000-0000582B0000}"/>
    <cellStyle name="20% - Énfasis6 3 2 10" xfId="23956" xr:uid="{00000000-0005-0000-0000-0000592B0000}"/>
    <cellStyle name="20% - Énfasis6 3 2 10 2" xfId="36867" xr:uid="{00000000-0005-0000-0000-00005A2B0000}"/>
    <cellStyle name="20% - Énfasis6 3 2 11" xfId="27477" xr:uid="{00000000-0005-0000-0000-00005B2B0000}"/>
    <cellStyle name="20% - Énfasis6 3 2 12" xfId="14562" xr:uid="{00000000-0005-0000-0000-00005C2B0000}"/>
    <cellStyle name="20% - Énfasis6 3 2 2" xfId="442" xr:uid="{00000000-0005-0000-0000-00005D2B0000}"/>
    <cellStyle name="20% - Énfasis6 3 2 2 2" xfId="15240" xr:uid="{00000000-0005-0000-0000-00005E2B0000}"/>
    <cellStyle name="20% - Énfasis6 3 2 2 2 2" xfId="16415" xr:uid="{00000000-0005-0000-0000-00005F2B0000}"/>
    <cellStyle name="20% - Énfasis6 3 2 2 2 2 2" xfId="18763" xr:uid="{00000000-0005-0000-0000-0000602B0000}"/>
    <cellStyle name="20% - Énfasis6 3 2 2 2 2 2 2" xfId="31674" xr:uid="{00000000-0005-0000-0000-0000612B0000}"/>
    <cellStyle name="20% - Énfasis6 3 2 2 2 2 3" xfId="22284" xr:uid="{00000000-0005-0000-0000-0000622B0000}"/>
    <cellStyle name="20% - Énfasis6 3 2 2 2 2 3 2" xfId="35195" xr:uid="{00000000-0005-0000-0000-0000632B0000}"/>
    <cellStyle name="20% - Énfasis6 3 2 2 2 2 4" xfId="25805" xr:uid="{00000000-0005-0000-0000-0000642B0000}"/>
    <cellStyle name="20% - Énfasis6 3 2 2 2 2 4 2" xfId="38716" xr:uid="{00000000-0005-0000-0000-0000652B0000}"/>
    <cellStyle name="20% - Énfasis6 3 2 2 2 2 5" xfId="29326" xr:uid="{00000000-0005-0000-0000-0000662B0000}"/>
    <cellStyle name="20% - Énfasis6 3 2 2 2 3" xfId="19936" xr:uid="{00000000-0005-0000-0000-0000672B0000}"/>
    <cellStyle name="20% - Énfasis6 3 2 2 2 3 2" xfId="23457" xr:uid="{00000000-0005-0000-0000-0000682B0000}"/>
    <cellStyle name="20% - Énfasis6 3 2 2 2 3 2 2" xfId="36368" xr:uid="{00000000-0005-0000-0000-0000692B0000}"/>
    <cellStyle name="20% - Énfasis6 3 2 2 2 3 3" xfId="26978" xr:uid="{00000000-0005-0000-0000-00006A2B0000}"/>
    <cellStyle name="20% - Énfasis6 3 2 2 2 3 3 2" xfId="39889" xr:uid="{00000000-0005-0000-0000-00006B2B0000}"/>
    <cellStyle name="20% - Énfasis6 3 2 2 2 3 4" xfId="32847" xr:uid="{00000000-0005-0000-0000-00006C2B0000}"/>
    <cellStyle name="20% - Énfasis6 3 2 2 2 4" xfId="17588" xr:uid="{00000000-0005-0000-0000-00006D2B0000}"/>
    <cellStyle name="20% - Énfasis6 3 2 2 2 4 2" xfId="30499" xr:uid="{00000000-0005-0000-0000-00006E2B0000}"/>
    <cellStyle name="20% - Énfasis6 3 2 2 2 5" xfId="21109" xr:uid="{00000000-0005-0000-0000-00006F2B0000}"/>
    <cellStyle name="20% - Énfasis6 3 2 2 2 5 2" xfId="34020" xr:uid="{00000000-0005-0000-0000-0000702B0000}"/>
    <cellStyle name="20% - Énfasis6 3 2 2 2 6" xfId="24630" xr:uid="{00000000-0005-0000-0000-0000712B0000}"/>
    <cellStyle name="20% - Énfasis6 3 2 2 2 6 2" xfId="37541" xr:uid="{00000000-0005-0000-0000-0000722B0000}"/>
    <cellStyle name="20% - Énfasis6 3 2 2 2 7" xfId="28151" xr:uid="{00000000-0005-0000-0000-0000732B0000}"/>
    <cellStyle name="20% - Énfasis6 3 2 2 3" xfId="15916" xr:uid="{00000000-0005-0000-0000-0000742B0000}"/>
    <cellStyle name="20% - Énfasis6 3 2 2 3 2" xfId="18264" xr:uid="{00000000-0005-0000-0000-0000752B0000}"/>
    <cellStyle name="20% - Énfasis6 3 2 2 3 2 2" xfId="31175" xr:uid="{00000000-0005-0000-0000-0000762B0000}"/>
    <cellStyle name="20% - Énfasis6 3 2 2 3 3" xfId="21785" xr:uid="{00000000-0005-0000-0000-0000772B0000}"/>
    <cellStyle name="20% - Énfasis6 3 2 2 3 3 2" xfId="34696" xr:uid="{00000000-0005-0000-0000-0000782B0000}"/>
    <cellStyle name="20% - Énfasis6 3 2 2 3 4" xfId="25306" xr:uid="{00000000-0005-0000-0000-0000792B0000}"/>
    <cellStyle name="20% - Énfasis6 3 2 2 3 4 2" xfId="38217" xr:uid="{00000000-0005-0000-0000-00007A2B0000}"/>
    <cellStyle name="20% - Énfasis6 3 2 2 3 5" xfId="28827" xr:uid="{00000000-0005-0000-0000-00007B2B0000}"/>
    <cellStyle name="20% - Énfasis6 3 2 2 4" xfId="19437" xr:uid="{00000000-0005-0000-0000-00007C2B0000}"/>
    <cellStyle name="20% - Énfasis6 3 2 2 4 2" xfId="22958" xr:uid="{00000000-0005-0000-0000-00007D2B0000}"/>
    <cellStyle name="20% - Énfasis6 3 2 2 4 2 2" xfId="35869" xr:uid="{00000000-0005-0000-0000-00007E2B0000}"/>
    <cellStyle name="20% - Énfasis6 3 2 2 4 3" xfId="26479" xr:uid="{00000000-0005-0000-0000-00007F2B0000}"/>
    <cellStyle name="20% - Énfasis6 3 2 2 4 3 2" xfId="39390" xr:uid="{00000000-0005-0000-0000-0000802B0000}"/>
    <cellStyle name="20% - Énfasis6 3 2 2 4 4" xfId="32348" xr:uid="{00000000-0005-0000-0000-0000812B0000}"/>
    <cellStyle name="20% - Énfasis6 3 2 2 5" xfId="17089" xr:uid="{00000000-0005-0000-0000-0000822B0000}"/>
    <cellStyle name="20% - Énfasis6 3 2 2 5 2" xfId="30000" xr:uid="{00000000-0005-0000-0000-0000832B0000}"/>
    <cellStyle name="20% - Énfasis6 3 2 2 6" xfId="20610" xr:uid="{00000000-0005-0000-0000-0000842B0000}"/>
    <cellStyle name="20% - Énfasis6 3 2 2 6 2" xfId="33521" xr:uid="{00000000-0005-0000-0000-0000852B0000}"/>
    <cellStyle name="20% - Énfasis6 3 2 2 7" xfId="24131" xr:uid="{00000000-0005-0000-0000-0000862B0000}"/>
    <cellStyle name="20% - Énfasis6 3 2 2 7 2" xfId="37042" xr:uid="{00000000-0005-0000-0000-0000872B0000}"/>
    <cellStyle name="20% - Énfasis6 3 2 2 8" xfId="27652" xr:uid="{00000000-0005-0000-0000-0000882B0000}"/>
    <cellStyle name="20% - Énfasis6 3 2 2 9" xfId="14740" xr:uid="{00000000-0005-0000-0000-0000892B0000}"/>
    <cellStyle name="20% - Énfasis6 3 2 3" xfId="14903" xr:uid="{00000000-0005-0000-0000-00008A2B0000}"/>
    <cellStyle name="20% - Énfasis6 3 2 3 2" xfId="15402" xr:uid="{00000000-0005-0000-0000-00008B2B0000}"/>
    <cellStyle name="20% - Énfasis6 3 2 3 2 2" xfId="16577" xr:uid="{00000000-0005-0000-0000-00008C2B0000}"/>
    <cellStyle name="20% - Énfasis6 3 2 3 2 2 2" xfId="18925" xr:uid="{00000000-0005-0000-0000-00008D2B0000}"/>
    <cellStyle name="20% - Énfasis6 3 2 3 2 2 2 2" xfId="31836" xr:uid="{00000000-0005-0000-0000-00008E2B0000}"/>
    <cellStyle name="20% - Énfasis6 3 2 3 2 2 3" xfId="22446" xr:uid="{00000000-0005-0000-0000-00008F2B0000}"/>
    <cellStyle name="20% - Énfasis6 3 2 3 2 2 3 2" xfId="35357" xr:uid="{00000000-0005-0000-0000-0000902B0000}"/>
    <cellStyle name="20% - Énfasis6 3 2 3 2 2 4" xfId="25967" xr:uid="{00000000-0005-0000-0000-0000912B0000}"/>
    <cellStyle name="20% - Énfasis6 3 2 3 2 2 4 2" xfId="38878" xr:uid="{00000000-0005-0000-0000-0000922B0000}"/>
    <cellStyle name="20% - Énfasis6 3 2 3 2 2 5" xfId="29488" xr:uid="{00000000-0005-0000-0000-0000932B0000}"/>
    <cellStyle name="20% - Énfasis6 3 2 3 2 3" xfId="20098" xr:uid="{00000000-0005-0000-0000-0000942B0000}"/>
    <cellStyle name="20% - Énfasis6 3 2 3 2 3 2" xfId="23619" xr:uid="{00000000-0005-0000-0000-0000952B0000}"/>
    <cellStyle name="20% - Énfasis6 3 2 3 2 3 2 2" xfId="36530" xr:uid="{00000000-0005-0000-0000-0000962B0000}"/>
    <cellStyle name="20% - Énfasis6 3 2 3 2 3 3" xfId="27140" xr:uid="{00000000-0005-0000-0000-0000972B0000}"/>
    <cellStyle name="20% - Énfasis6 3 2 3 2 3 3 2" xfId="40051" xr:uid="{00000000-0005-0000-0000-0000982B0000}"/>
    <cellStyle name="20% - Énfasis6 3 2 3 2 3 4" xfId="33009" xr:uid="{00000000-0005-0000-0000-0000992B0000}"/>
    <cellStyle name="20% - Énfasis6 3 2 3 2 4" xfId="17750" xr:uid="{00000000-0005-0000-0000-00009A2B0000}"/>
    <cellStyle name="20% - Énfasis6 3 2 3 2 4 2" xfId="30661" xr:uid="{00000000-0005-0000-0000-00009B2B0000}"/>
    <cellStyle name="20% - Énfasis6 3 2 3 2 5" xfId="21271" xr:uid="{00000000-0005-0000-0000-00009C2B0000}"/>
    <cellStyle name="20% - Énfasis6 3 2 3 2 5 2" xfId="34182" xr:uid="{00000000-0005-0000-0000-00009D2B0000}"/>
    <cellStyle name="20% - Énfasis6 3 2 3 2 6" xfId="24792" xr:uid="{00000000-0005-0000-0000-00009E2B0000}"/>
    <cellStyle name="20% - Énfasis6 3 2 3 2 6 2" xfId="37703" xr:uid="{00000000-0005-0000-0000-00009F2B0000}"/>
    <cellStyle name="20% - Énfasis6 3 2 3 2 7" xfId="28313" xr:uid="{00000000-0005-0000-0000-0000A02B0000}"/>
    <cellStyle name="20% - Énfasis6 3 2 3 3" xfId="16078" xr:uid="{00000000-0005-0000-0000-0000A12B0000}"/>
    <cellStyle name="20% - Énfasis6 3 2 3 3 2" xfId="18426" xr:uid="{00000000-0005-0000-0000-0000A22B0000}"/>
    <cellStyle name="20% - Énfasis6 3 2 3 3 2 2" xfId="31337" xr:uid="{00000000-0005-0000-0000-0000A32B0000}"/>
    <cellStyle name="20% - Énfasis6 3 2 3 3 3" xfId="21947" xr:uid="{00000000-0005-0000-0000-0000A42B0000}"/>
    <cellStyle name="20% - Énfasis6 3 2 3 3 3 2" xfId="34858" xr:uid="{00000000-0005-0000-0000-0000A52B0000}"/>
    <cellStyle name="20% - Énfasis6 3 2 3 3 4" xfId="25468" xr:uid="{00000000-0005-0000-0000-0000A62B0000}"/>
    <cellStyle name="20% - Énfasis6 3 2 3 3 4 2" xfId="38379" xr:uid="{00000000-0005-0000-0000-0000A72B0000}"/>
    <cellStyle name="20% - Énfasis6 3 2 3 3 5" xfId="28989" xr:uid="{00000000-0005-0000-0000-0000A82B0000}"/>
    <cellStyle name="20% - Énfasis6 3 2 3 4" xfId="19599" xr:uid="{00000000-0005-0000-0000-0000A92B0000}"/>
    <cellStyle name="20% - Énfasis6 3 2 3 4 2" xfId="23120" xr:uid="{00000000-0005-0000-0000-0000AA2B0000}"/>
    <cellStyle name="20% - Énfasis6 3 2 3 4 2 2" xfId="36031" xr:uid="{00000000-0005-0000-0000-0000AB2B0000}"/>
    <cellStyle name="20% - Énfasis6 3 2 3 4 3" xfId="26641" xr:uid="{00000000-0005-0000-0000-0000AC2B0000}"/>
    <cellStyle name="20% - Énfasis6 3 2 3 4 3 2" xfId="39552" xr:uid="{00000000-0005-0000-0000-0000AD2B0000}"/>
    <cellStyle name="20% - Énfasis6 3 2 3 4 4" xfId="32510" xr:uid="{00000000-0005-0000-0000-0000AE2B0000}"/>
    <cellStyle name="20% - Énfasis6 3 2 3 5" xfId="17251" xr:uid="{00000000-0005-0000-0000-0000AF2B0000}"/>
    <cellStyle name="20% - Énfasis6 3 2 3 5 2" xfId="30162" xr:uid="{00000000-0005-0000-0000-0000B02B0000}"/>
    <cellStyle name="20% - Énfasis6 3 2 3 6" xfId="20772" xr:uid="{00000000-0005-0000-0000-0000B12B0000}"/>
    <cellStyle name="20% - Énfasis6 3 2 3 6 2" xfId="33683" xr:uid="{00000000-0005-0000-0000-0000B22B0000}"/>
    <cellStyle name="20% - Énfasis6 3 2 3 7" xfId="24293" xr:uid="{00000000-0005-0000-0000-0000B32B0000}"/>
    <cellStyle name="20% - Énfasis6 3 2 3 7 2" xfId="37204" xr:uid="{00000000-0005-0000-0000-0000B42B0000}"/>
    <cellStyle name="20% - Énfasis6 3 2 3 8" xfId="27814" xr:uid="{00000000-0005-0000-0000-0000B52B0000}"/>
    <cellStyle name="20% - Énfasis6 3 2 4" xfId="15564" xr:uid="{00000000-0005-0000-0000-0000B62B0000}"/>
    <cellStyle name="20% - Énfasis6 3 2 4 2" xfId="16739" xr:uid="{00000000-0005-0000-0000-0000B72B0000}"/>
    <cellStyle name="20% - Énfasis6 3 2 4 2 2" xfId="19087" xr:uid="{00000000-0005-0000-0000-0000B82B0000}"/>
    <cellStyle name="20% - Énfasis6 3 2 4 2 2 2" xfId="31998" xr:uid="{00000000-0005-0000-0000-0000B92B0000}"/>
    <cellStyle name="20% - Énfasis6 3 2 4 2 3" xfId="22608" xr:uid="{00000000-0005-0000-0000-0000BA2B0000}"/>
    <cellStyle name="20% - Énfasis6 3 2 4 2 3 2" xfId="35519" xr:uid="{00000000-0005-0000-0000-0000BB2B0000}"/>
    <cellStyle name="20% - Énfasis6 3 2 4 2 4" xfId="26129" xr:uid="{00000000-0005-0000-0000-0000BC2B0000}"/>
    <cellStyle name="20% - Énfasis6 3 2 4 2 4 2" xfId="39040" xr:uid="{00000000-0005-0000-0000-0000BD2B0000}"/>
    <cellStyle name="20% - Énfasis6 3 2 4 2 5" xfId="29650" xr:uid="{00000000-0005-0000-0000-0000BE2B0000}"/>
    <cellStyle name="20% - Énfasis6 3 2 4 3" xfId="20260" xr:uid="{00000000-0005-0000-0000-0000BF2B0000}"/>
    <cellStyle name="20% - Énfasis6 3 2 4 3 2" xfId="23781" xr:uid="{00000000-0005-0000-0000-0000C02B0000}"/>
    <cellStyle name="20% - Énfasis6 3 2 4 3 2 2" xfId="36692" xr:uid="{00000000-0005-0000-0000-0000C12B0000}"/>
    <cellStyle name="20% - Énfasis6 3 2 4 3 3" xfId="27302" xr:uid="{00000000-0005-0000-0000-0000C22B0000}"/>
    <cellStyle name="20% - Énfasis6 3 2 4 3 3 2" xfId="40213" xr:uid="{00000000-0005-0000-0000-0000C32B0000}"/>
    <cellStyle name="20% - Énfasis6 3 2 4 3 4" xfId="33171" xr:uid="{00000000-0005-0000-0000-0000C42B0000}"/>
    <cellStyle name="20% - Énfasis6 3 2 4 4" xfId="17912" xr:uid="{00000000-0005-0000-0000-0000C52B0000}"/>
    <cellStyle name="20% - Énfasis6 3 2 4 4 2" xfId="30823" xr:uid="{00000000-0005-0000-0000-0000C62B0000}"/>
    <cellStyle name="20% - Énfasis6 3 2 4 5" xfId="21433" xr:uid="{00000000-0005-0000-0000-0000C72B0000}"/>
    <cellStyle name="20% - Énfasis6 3 2 4 5 2" xfId="34344" xr:uid="{00000000-0005-0000-0000-0000C82B0000}"/>
    <cellStyle name="20% - Énfasis6 3 2 4 6" xfId="24954" xr:uid="{00000000-0005-0000-0000-0000C92B0000}"/>
    <cellStyle name="20% - Énfasis6 3 2 4 6 2" xfId="37865" xr:uid="{00000000-0005-0000-0000-0000CA2B0000}"/>
    <cellStyle name="20% - Énfasis6 3 2 4 7" xfId="28475" xr:uid="{00000000-0005-0000-0000-0000CB2B0000}"/>
    <cellStyle name="20% - Énfasis6 3 2 5" xfId="15065" xr:uid="{00000000-0005-0000-0000-0000CC2B0000}"/>
    <cellStyle name="20% - Énfasis6 3 2 5 2" xfId="16240" xr:uid="{00000000-0005-0000-0000-0000CD2B0000}"/>
    <cellStyle name="20% - Énfasis6 3 2 5 2 2" xfId="18588" xr:uid="{00000000-0005-0000-0000-0000CE2B0000}"/>
    <cellStyle name="20% - Énfasis6 3 2 5 2 2 2" xfId="31499" xr:uid="{00000000-0005-0000-0000-0000CF2B0000}"/>
    <cellStyle name="20% - Énfasis6 3 2 5 2 3" xfId="22109" xr:uid="{00000000-0005-0000-0000-0000D02B0000}"/>
    <cellStyle name="20% - Énfasis6 3 2 5 2 3 2" xfId="35020" xr:uid="{00000000-0005-0000-0000-0000D12B0000}"/>
    <cellStyle name="20% - Énfasis6 3 2 5 2 4" xfId="25630" xr:uid="{00000000-0005-0000-0000-0000D22B0000}"/>
    <cellStyle name="20% - Énfasis6 3 2 5 2 4 2" xfId="38541" xr:uid="{00000000-0005-0000-0000-0000D32B0000}"/>
    <cellStyle name="20% - Énfasis6 3 2 5 2 5" xfId="29151" xr:uid="{00000000-0005-0000-0000-0000D42B0000}"/>
    <cellStyle name="20% - Énfasis6 3 2 5 3" xfId="19761" xr:uid="{00000000-0005-0000-0000-0000D52B0000}"/>
    <cellStyle name="20% - Énfasis6 3 2 5 3 2" xfId="23282" xr:uid="{00000000-0005-0000-0000-0000D62B0000}"/>
    <cellStyle name="20% - Énfasis6 3 2 5 3 2 2" xfId="36193" xr:uid="{00000000-0005-0000-0000-0000D72B0000}"/>
    <cellStyle name="20% - Énfasis6 3 2 5 3 3" xfId="26803" xr:uid="{00000000-0005-0000-0000-0000D82B0000}"/>
    <cellStyle name="20% - Énfasis6 3 2 5 3 3 2" xfId="39714" xr:uid="{00000000-0005-0000-0000-0000D92B0000}"/>
    <cellStyle name="20% - Énfasis6 3 2 5 3 4" xfId="32672" xr:uid="{00000000-0005-0000-0000-0000DA2B0000}"/>
    <cellStyle name="20% - Énfasis6 3 2 5 4" xfId="17413" xr:uid="{00000000-0005-0000-0000-0000DB2B0000}"/>
    <cellStyle name="20% - Énfasis6 3 2 5 4 2" xfId="30324" xr:uid="{00000000-0005-0000-0000-0000DC2B0000}"/>
    <cellStyle name="20% - Énfasis6 3 2 5 5" xfId="20934" xr:uid="{00000000-0005-0000-0000-0000DD2B0000}"/>
    <cellStyle name="20% - Énfasis6 3 2 5 5 2" xfId="33845" xr:uid="{00000000-0005-0000-0000-0000DE2B0000}"/>
    <cellStyle name="20% - Énfasis6 3 2 5 6" xfId="24455" xr:uid="{00000000-0005-0000-0000-0000DF2B0000}"/>
    <cellStyle name="20% - Énfasis6 3 2 5 6 2" xfId="37366" xr:uid="{00000000-0005-0000-0000-0000E02B0000}"/>
    <cellStyle name="20% - Énfasis6 3 2 5 7" xfId="27976" xr:uid="{00000000-0005-0000-0000-0000E12B0000}"/>
    <cellStyle name="20% - Énfasis6 3 2 6" xfId="15741" xr:uid="{00000000-0005-0000-0000-0000E22B0000}"/>
    <cellStyle name="20% - Énfasis6 3 2 6 2" xfId="18089" xr:uid="{00000000-0005-0000-0000-0000E32B0000}"/>
    <cellStyle name="20% - Énfasis6 3 2 6 2 2" xfId="31000" xr:uid="{00000000-0005-0000-0000-0000E42B0000}"/>
    <cellStyle name="20% - Énfasis6 3 2 6 3" xfId="21610" xr:uid="{00000000-0005-0000-0000-0000E52B0000}"/>
    <cellStyle name="20% - Énfasis6 3 2 6 3 2" xfId="34521" xr:uid="{00000000-0005-0000-0000-0000E62B0000}"/>
    <cellStyle name="20% - Énfasis6 3 2 6 4" xfId="25131" xr:uid="{00000000-0005-0000-0000-0000E72B0000}"/>
    <cellStyle name="20% - Énfasis6 3 2 6 4 2" xfId="38042" xr:uid="{00000000-0005-0000-0000-0000E82B0000}"/>
    <cellStyle name="20% - Énfasis6 3 2 6 5" xfId="28652" xr:uid="{00000000-0005-0000-0000-0000E92B0000}"/>
    <cellStyle name="20% - Énfasis6 3 2 7" xfId="19262" xr:uid="{00000000-0005-0000-0000-0000EA2B0000}"/>
    <cellStyle name="20% - Énfasis6 3 2 7 2" xfId="22783" xr:uid="{00000000-0005-0000-0000-0000EB2B0000}"/>
    <cellStyle name="20% - Énfasis6 3 2 7 2 2" xfId="35694" xr:uid="{00000000-0005-0000-0000-0000EC2B0000}"/>
    <cellStyle name="20% - Énfasis6 3 2 7 3" xfId="26304" xr:uid="{00000000-0005-0000-0000-0000ED2B0000}"/>
    <cellStyle name="20% - Énfasis6 3 2 7 3 2" xfId="39215" xr:uid="{00000000-0005-0000-0000-0000EE2B0000}"/>
    <cellStyle name="20% - Énfasis6 3 2 7 4" xfId="32173" xr:uid="{00000000-0005-0000-0000-0000EF2B0000}"/>
    <cellStyle name="20% - Énfasis6 3 2 8" xfId="16914" xr:uid="{00000000-0005-0000-0000-0000F02B0000}"/>
    <cellStyle name="20% - Énfasis6 3 2 8 2" xfId="29825" xr:uid="{00000000-0005-0000-0000-0000F12B0000}"/>
    <cellStyle name="20% - Énfasis6 3 2 9" xfId="20435" xr:uid="{00000000-0005-0000-0000-0000F22B0000}"/>
    <cellStyle name="20% - Énfasis6 3 2 9 2" xfId="33346" xr:uid="{00000000-0005-0000-0000-0000F32B0000}"/>
    <cellStyle name="20% - Énfasis6 3 3" xfId="4996" xr:uid="{00000000-0005-0000-0000-0000F42B0000}"/>
    <cellStyle name="20% - Énfasis6 3 3 10" xfId="24017" xr:uid="{00000000-0005-0000-0000-0000F52B0000}"/>
    <cellStyle name="20% - Énfasis6 3 3 10 2" xfId="36928" xr:uid="{00000000-0005-0000-0000-0000F62B0000}"/>
    <cellStyle name="20% - Énfasis6 3 3 11" xfId="27538" xr:uid="{00000000-0005-0000-0000-0000F72B0000}"/>
    <cellStyle name="20% - Énfasis6 3 3 12" xfId="14623" xr:uid="{00000000-0005-0000-0000-0000F82B0000}"/>
    <cellStyle name="20% - Énfasis6 3 3 2" xfId="14801" xr:uid="{00000000-0005-0000-0000-0000F92B0000}"/>
    <cellStyle name="20% - Énfasis6 3 3 2 2" xfId="15301" xr:uid="{00000000-0005-0000-0000-0000FA2B0000}"/>
    <cellStyle name="20% - Énfasis6 3 3 2 2 2" xfId="16476" xr:uid="{00000000-0005-0000-0000-0000FB2B0000}"/>
    <cellStyle name="20% - Énfasis6 3 3 2 2 2 2" xfId="18824" xr:uid="{00000000-0005-0000-0000-0000FC2B0000}"/>
    <cellStyle name="20% - Énfasis6 3 3 2 2 2 2 2" xfId="31735" xr:uid="{00000000-0005-0000-0000-0000FD2B0000}"/>
    <cellStyle name="20% - Énfasis6 3 3 2 2 2 3" xfId="22345" xr:uid="{00000000-0005-0000-0000-0000FE2B0000}"/>
    <cellStyle name="20% - Énfasis6 3 3 2 2 2 3 2" xfId="35256" xr:uid="{00000000-0005-0000-0000-0000FF2B0000}"/>
    <cellStyle name="20% - Énfasis6 3 3 2 2 2 4" xfId="25866" xr:uid="{00000000-0005-0000-0000-0000002C0000}"/>
    <cellStyle name="20% - Énfasis6 3 3 2 2 2 4 2" xfId="38777" xr:uid="{00000000-0005-0000-0000-0000012C0000}"/>
    <cellStyle name="20% - Énfasis6 3 3 2 2 2 5" xfId="29387" xr:uid="{00000000-0005-0000-0000-0000022C0000}"/>
    <cellStyle name="20% - Énfasis6 3 3 2 2 3" xfId="19997" xr:uid="{00000000-0005-0000-0000-0000032C0000}"/>
    <cellStyle name="20% - Énfasis6 3 3 2 2 3 2" xfId="23518" xr:uid="{00000000-0005-0000-0000-0000042C0000}"/>
    <cellStyle name="20% - Énfasis6 3 3 2 2 3 2 2" xfId="36429" xr:uid="{00000000-0005-0000-0000-0000052C0000}"/>
    <cellStyle name="20% - Énfasis6 3 3 2 2 3 3" xfId="27039" xr:uid="{00000000-0005-0000-0000-0000062C0000}"/>
    <cellStyle name="20% - Énfasis6 3 3 2 2 3 3 2" xfId="39950" xr:uid="{00000000-0005-0000-0000-0000072C0000}"/>
    <cellStyle name="20% - Énfasis6 3 3 2 2 3 4" xfId="32908" xr:uid="{00000000-0005-0000-0000-0000082C0000}"/>
    <cellStyle name="20% - Énfasis6 3 3 2 2 4" xfId="17649" xr:uid="{00000000-0005-0000-0000-0000092C0000}"/>
    <cellStyle name="20% - Énfasis6 3 3 2 2 4 2" xfId="30560" xr:uid="{00000000-0005-0000-0000-00000A2C0000}"/>
    <cellStyle name="20% - Énfasis6 3 3 2 2 5" xfId="21170" xr:uid="{00000000-0005-0000-0000-00000B2C0000}"/>
    <cellStyle name="20% - Énfasis6 3 3 2 2 5 2" xfId="34081" xr:uid="{00000000-0005-0000-0000-00000C2C0000}"/>
    <cellStyle name="20% - Énfasis6 3 3 2 2 6" xfId="24691" xr:uid="{00000000-0005-0000-0000-00000D2C0000}"/>
    <cellStyle name="20% - Énfasis6 3 3 2 2 6 2" xfId="37602" xr:uid="{00000000-0005-0000-0000-00000E2C0000}"/>
    <cellStyle name="20% - Énfasis6 3 3 2 2 7" xfId="28212" xr:uid="{00000000-0005-0000-0000-00000F2C0000}"/>
    <cellStyle name="20% - Énfasis6 3 3 2 3" xfId="15977" xr:uid="{00000000-0005-0000-0000-0000102C0000}"/>
    <cellStyle name="20% - Énfasis6 3 3 2 3 2" xfId="18325" xr:uid="{00000000-0005-0000-0000-0000112C0000}"/>
    <cellStyle name="20% - Énfasis6 3 3 2 3 2 2" xfId="31236" xr:uid="{00000000-0005-0000-0000-0000122C0000}"/>
    <cellStyle name="20% - Énfasis6 3 3 2 3 3" xfId="21846" xr:uid="{00000000-0005-0000-0000-0000132C0000}"/>
    <cellStyle name="20% - Énfasis6 3 3 2 3 3 2" xfId="34757" xr:uid="{00000000-0005-0000-0000-0000142C0000}"/>
    <cellStyle name="20% - Énfasis6 3 3 2 3 4" xfId="25367" xr:uid="{00000000-0005-0000-0000-0000152C0000}"/>
    <cellStyle name="20% - Énfasis6 3 3 2 3 4 2" xfId="38278" xr:uid="{00000000-0005-0000-0000-0000162C0000}"/>
    <cellStyle name="20% - Énfasis6 3 3 2 3 5" xfId="28888" xr:uid="{00000000-0005-0000-0000-0000172C0000}"/>
    <cellStyle name="20% - Énfasis6 3 3 2 4" xfId="19498" xr:uid="{00000000-0005-0000-0000-0000182C0000}"/>
    <cellStyle name="20% - Énfasis6 3 3 2 4 2" xfId="23019" xr:uid="{00000000-0005-0000-0000-0000192C0000}"/>
    <cellStyle name="20% - Énfasis6 3 3 2 4 2 2" xfId="35930" xr:uid="{00000000-0005-0000-0000-00001A2C0000}"/>
    <cellStyle name="20% - Énfasis6 3 3 2 4 3" xfId="26540" xr:uid="{00000000-0005-0000-0000-00001B2C0000}"/>
    <cellStyle name="20% - Énfasis6 3 3 2 4 3 2" xfId="39451" xr:uid="{00000000-0005-0000-0000-00001C2C0000}"/>
    <cellStyle name="20% - Énfasis6 3 3 2 4 4" xfId="32409" xr:uid="{00000000-0005-0000-0000-00001D2C0000}"/>
    <cellStyle name="20% - Énfasis6 3 3 2 5" xfId="17150" xr:uid="{00000000-0005-0000-0000-00001E2C0000}"/>
    <cellStyle name="20% - Énfasis6 3 3 2 5 2" xfId="30061" xr:uid="{00000000-0005-0000-0000-00001F2C0000}"/>
    <cellStyle name="20% - Énfasis6 3 3 2 6" xfId="20671" xr:uid="{00000000-0005-0000-0000-0000202C0000}"/>
    <cellStyle name="20% - Énfasis6 3 3 2 6 2" xfId="33582" xr:uid="{00000000-0005-0000-0000-0000212C0000}"/>
    <cellStyle name="20% - Énfasis6 3 3 2 7" xfId="24192" xr:uid="{00000000-0005-0000-0000-0000222C0000}"/>
    <cellStyle name="20% - Énfasis6 3 3 2 7 2" xfId="37103" xr:uid="{00000000-0005-0000-0000-0000232C0000}"/>
    <cellStyle name="20% - Énfasis6 3 3 2 8" xfId="27713" xr:uid="{00000000-0005-0000-0000-0000242C0000}"/>
    <cellStyle name="20% - Énfasis6 3 3 3" xfId="14964" xr:uid="{00000000-0005-0000-0000-0000252C0000}"/>
    <cellStyle name="20% - Énfasis6 3 3 3 2" xfId="15463" xr:uid="{00000000-0005-0000-0000-0000262C0000}"/>
    <cellStyle name="20% - Énfasis6 3 3 3 2 2" xfId="16638" xr:uid="{00000000-0005-0000-0000-0000272C0000}"/>
    <cellStyle name="20% - Énfasis6 3 3 3 2 2 2" xfId="18986" xr:uid="{00000000-0005-0000-0000-0000282C0000}"/>
    <cellStyle name="20% - Énfasis6 3 3 3 2 2 2 2" xfId="31897" xr:uid="{00000000-0005-0000-0000-0000292C0000}"/>
    <cellStyle name="20% - Énfasis6 3 3 3 2 2 3" xfId="22507" xr:uid="{00000000-0005-0000-0000-00002A2C0000}"/>
    <cellStyle name="20% - Énfasis6 3 3 3 2 2 3 2" xfId="35418" xr:uid="{00000000-0005-0000-0000-00002B2C0000}"/>
    <cellStyle name="20% - Énfasis6 3 3 3 2 2 4" xfId="26028" xr:uid="{00000000-0005-0000-0000-00002C2C0000}"/>
    <cellStyle name="20% - Énfasis6 3 3 3 2 2 4 2" xfId="38939" xr:uid="{00000000-0005-0000-0000-00002D2C0000}"/>
    <cellStyle name="20% - Énfasis6 3 3 3 2 2 5" xfId="29549" xr:uid="{00000000-0005-0000-0000-00002E2C0000}"/>
    <cellStyle name="20% - Énfasis6 3 3 3 2 3" xfId="20159" xr:uid="{00000000-0005-0000-0000-00002F2C0000}"/>
    <cellStyle name="20% - Énfasis6 3 3 3 2 3 2" xfId="23680" xr:uid="{00000000-0005-0000-0000-0000302C0000}"/>
    <cellStyle name="20% - Énfasis6 3 3 3 2 3 2 2" xfId="36591" xr:uid="{00000000-0005-0000-0000-0000312C0000}"/>
    <cellStyle name="20% - Énfasis6 3 3 3 2 3 3" xfId="27201" xr:uid="{00000000-0005-0000-0000-0000322C0000}"/>
    <cellStyle name="20% - Énfasis6 3 3 3 2 3 3 2" xfId="40112" xr:uid="{00000000-0005-0000-0000-0000332C0000}"/>
    <cellStyle name="20% - Énfasis6 3 3 3 2 3 4" xfId="33070" xr:uid="{00000000-0005-0000-0000-0000342C0000}"/>
    <cellStyle name="20% - Énfasis6 3 3 3 2 4" xfId="17811" xr:uid="{00000000-0005-0000-0000-0000352C0000}"/>
    <cellStyle name="20% - Énfasis6 3 3 3 2 4 2" xfId="30722" xr:uid="{00000000-0005-0000-0000-0000362C0000}"/>
    <cellStyle name="20% - Énfasis6 3 3 3 2 5" xfId="21332" xr:uid="{00000000-0005-0000-0000-0000372C0000}"/>
    <cellStyle name="20% - Énfasis6 3 3 3 2 5 2" xfId="34243" xr:uid="{00000000-0005-0000-0000-0000382C0000}"/>
    <cellStyle name="20% - Énfasis6 3 3 3 2 6" xfId="24853" xr:uid="{00000000-0005-0000-0000-0000392C0000}"/>
    <cellStyle name="20% - Énfasis6 3 3 3 2 6 2" xfId="37764" xr:uid="{00000000-0005-0000-0000-00003A2C0000}"/>
    <cellStyle name="20% - Énfasis6 3 3 3 2 7" xfId="28374" xr:uid="{00000000-0005-0000-0000-00003B2C0000}"/>
    <cellStyle name="20% - Énfasis6 3 3 3 3" xfId="16139" xr:uid="{00000000-0005-0000-0000-00003C2C0000}"/>
    <cellStyle name="20% - Énfasis6 3 3 3 3 2" xfId="18487" xr:uid="{00000000-0005-0000-0000-00003D2C0000}"/>
    <cellStyle name="20% - Énfasis6 3 3 3 3 2 2" xfId="31398" xr:uid="{00000000-0005-0000-0000-00003E2C0000}"/>
    <cellStyle name="20% - Énfasis6 3 3 3 3 3" xfId="22008" xr:uid="{00000000-0005-0000-0000-00003F2C0000}"/>
    <cellStyle name="20% - Énfasis6 3 3 3 3 3 2" xfId="34919" xr:uid="{00000000-0005-0000-0000-0000402C0000}"/>
    <cellStyle name="20% - Énfasis6 3 3 3 3 4" xfId="25529" xr:uid="{00000000-0005-0000-0000-0000412C0000}"/>
    <cellStyle name="20% - Énfasis6 3 3 3 3 4 2" xfId="38440" xr:uid="{00000000-0005-0000-0000-0000422C0000}"/>
    <cellStyle name="20% - Énfasis6 3 3 3 3 5" xfId="29050" xr:uid="{00000000-0005-0000-0000-0000432C0000}"/>
    <cellStyle name="20% - Énfasis6 3 3 3 4" xfId="19660" xr:uid="{00000000-0005-0000-0000-0000442C0000}"/>
    <cellStyle name="20% - Énfasis6 3 3 3 4 2" xfId="23181" xr:uid="{00000000-0005-0000-0000-0000452C0000}"/>
    <cellStyle name="20% - Énfasis6 3 3 3 4 2 2" xfId="36092" xr:uid="{00000000-0005-0000-0000-0000462C0000}"/>
    <cellStyle name="20% - Énfasis6 3 3 3 4 3" xfId="26702" xr:uid="{00000000-0005-0000-0000-0000472C0000}"/>
    <cellStyle name="20% - Énfasis6 3 3 3 4 3 2" xfId="39613" xr:uid="{00000000-0005-0000-0000-0000482C0000}"/>
    <cellStyle name="20% - Énfasis6 3 3 3 4 4" xfId="32571" xr:uid="{00000000-0005-0000-0000-0000492C0000}"/>
    <cellStyle name="20% - Énfasis6 3 3 3 5" xfId="17312" xr:uid="{00000000-0005-0000-0000-00004A2C0000}"/>
    <cellStyle name="20% - Énfasis6 3 3 3 5 2" xfId="30223" xr:uid="{00000000-0005-0000-0000-00004B2C0000}"/>
    <cellStyle name="20% - Énfasis6 3 3 3 6" xfId="20833" xr:uid="{00000000-0005-0000-0000-00004C2C0000}"/>
    <cellStyle name="20% - Énfasis6 3 3 3 6 2" xfId="33744" xr:uid="{00000000-0005-0000-0000-00004D2C0000}"/>
    <cellStyle name="20% - Énfasis6 3 3 3 7" xfId="24354" xr:uid="{00000000-0005-0000-0000-00004E2C0000}"/>
    <cellStyle name="20% - Énfasis6 3 3 3 7 2" xfId="37265" xr:uid="{00000000-0005-0000-0000-00004F2C0000}"/>
    <cellStyle name="20% - Énfasis6 3 3 3 8" xfId="27875" xr:uid="{00000000-0005-0000-0000-0000502C0000}"/>
    <cellStyle name="20% - Énfasis6 3 3 4" xfId="15625" xr:uid="{00000000-0005-0000-0000-0000512C0000}"/>
    <cellStyle name="20% - Énfasis6 3 3 4 2" xfId="16800" xr:uid="{00000000-0005-0000-0000-0000522C0000}"/>
    <cellStyle name="20% - Énfasis6 3 3 4 2 2" xfId="19148" xr:uid="{00000000-0005-0000-0000-0000532C0000}"/>
    <cellStyle name="20% - Énfasis6 3 3 4 2 2 2" xfId="32059" xr:uid="{00000000-0005-0000-0000-0000542C0000}"/>
    <cellStyle name="20% - Énfasis6 3 3 4 2 3" xfId="22669" xr:uid="{00000000-0005-0000-0000-0000552C0000}"/>
    <cellStyle name="20% - Énfasis6 3 3 4 2 3 2" xfId="35580" xr:uid="{00000000-0005-0000-0000-0000562C0000}"/>
    <cellStyle name="20% - Énfasis6 3 3 4 2 4" xfId="26190" xr:uid="{00000000-0005-0000-0000-0000572C0000}"/>
    <cellStyle name="20% - Énfasis6 3 3 4 2 4 2" xfId="39101" xr:uid="{00000000-0005-0000-0000-0000582C0000}"/>
    <cellStyle name="20% - Énfasis6 3 3 4 2 5" xfId="29711" xr:uid="{00000000-0005-0000-0000-0000592C0000}"/>
    <cellStyle name="20% - Énfasis6 3 3 4 3" xfId="20321" xr:uid="{00000000-0005-0000-0000-00005A2C0000}"/>
    <cellStyle name="20% - Énfasis6 3 3 4 3 2" xfId="23842" xr:uid="{00000000-0005-0000-0000-00005B2C0000}"/>
    <cellStyle name="20% - Énfasis6 3 3 4 3 2 2" xfId="36753" xr:uid="{00000000-0005-0000-0000-00005C2C0000}"/>
    <cellStyle name="20% - Énfasis6 3 3 4 3 3" xfId="27363" xr:uid="{00000000-0005-0000-0000-00005D2C0000}"/>
    <cellStyle name="20% - Énfasis6 3 3 4 3 3 2" xfId="40274" xr:uid="{00000000-0005-0000-0000-00005E2C0000}"/>
    <cellStyle name="20% - Énfasis6 3 3 4 3 4" xfId="33232" xr:uid="{00000000-0005-0000-0000-00005F2C0000}"/>
    <cellStyle name="20% - Énfasis6 3 3 4 4" xfId="17973" xr:uid="{00000000-0005-0000-0000-0000602C0000}"/>
    <cellStyle name="20% - Énfasis6 3 3 4 4 2" xfId="30884" xr:uid="{00000000-0005-0000-0000-0000612C0000}"/>
    <cellStyle name="20% - Énfasis6 3 3 4 5" xfId="21494" xr:uid="{00000000-0005-0000-0000-0000622C0000}"/>
    <cellStyle name="20% - Énfasis6 3 3 4 5 2" xfId="34405" xr:uid="{00000000-0005-0000-0000-0000632C0000}"/>
    <cellStyle name="20% - Énfasis6 3 3 4 6" xfId="25015" xr:uid="{00000000-0005-0000-0000-0000642C0000}"/>
    <cellStyle name="20% - Énfasis6 3 3 4 6 2" xfId="37926" xr:uid="{00000000-0005-0000-0000-0000652C0000}"/>
    <cellStyle name="20% - Énfasis6 3 3 4 7" xfId="28536" xr:uid="{00000000-0005-0000-0000-0000662C0000}"/>
    <cellStyle name="20% - Énfasis6 3 3 5" xfId="15126" xr:uid="{00000000-0005-0000-0000-0000672C0000}"/>
    <cellStyle name="20% - Énfasis6 3 3 5 2" xfId="16301" xr:uid="{00000000-0005-0000-0000-0000682C0000}"/>
    <cellStyle name="20% - Énfasis6 3 3 5 2 2" xfId="18649" xr:uid="{00000000-0005-0000-0000-0000692C0000}"/>
    <cellStyle name="20% - Énfasis6 3 3 5 2 2 2" xfId="31560" xr:uid="{00000000-0005-0000-0000-00006A2C0000}"/>
    <cellStyle name="20% - Énfasis6 3 3 5 2 3" xfId="22170" xr:uid="{00000000-0005-0000-0000-00006B2C0000}"/>
    <cellStyle name="20% - Énfasis6 3 3 5 2 3 2" xfId="35081" xr:uid="{00000000-0005-0000-0000-00006C2C0000}"/>
    <cellStyle name="20% - Énfasis6 3 3 5 2 4" xfId="25691" xr:uid="{00000000-0005-0000-0000-00006D2C0000}"/>
    <cellStyle name="20% - Énfasis6 3 3 5 2 4 2" xfId="38602" xr:uid="{00000000-0005-0000-0000-00006E2C0000}"/>
    <cellStyle name="20% - Énfasis6 3 3 5 2 5" xfId="29212" xr:uid="{00000000-0005-0000-0000-00006F2C0000}"/>
    <cellStyle name="20% - Énfasis6 3 3 5 3" xfId="19822" xr:uid="{00000000-0005-0000-0000-0000702C0000}"/>
    <cellStyle name="20% - Énfasis6 3 3 5 3 2" xfId="23343" xr:uid="{00000000-0005-0000-0000-0000712C0000}"/>
    <cellStyle name="20% - Énfasis6 3 3 5 3 2 2" xfId="36254" xr:uid="{00000000-0005-0000-0000-0000722C0000}"/>
    <cellStyle name="20% - Énfasis6 3 3 5 3 3" xfId="26864" xr:uid="{00000000-0005-0000-0000-0000732C0000}"/>
    <cellStyle name="20% - Énfasis6 3 3 5 3 3 2" xfId="39775" xr:uid="{00000000-0005-0000-0000-0000742C0000}"/>
    <cellStyle name="20% - Énfasis6 3 3 5 3 4" xfId="32733" xr:uid="{00000000-0005-0000-0000-0000752C0000}"/>
    <cellStyle name="20% - Énfasis6 3 3 5 4" xfId="17474" xr:uid="{00000000-0005-0000-0000-0000762C0000}"/>
    <cellStyle name="20% - Énfasis6 3 3 5 4 2" xfId="30385" xr:uid="{00000000-0005-0000-0000-0000772C0000}"/>
    <cellStyle name="20% - Énfasis6 3 3 5 5" xfId="20995" xr:uid="{00000000-0005-0000-0000-0000782C0000}"/>
    <cellStyle name="20% - Énfasis6 3 3 5 5 2" xfId="33906" xr:uid="{00000000-0005-0000-0000-0000792C0000}"/>
    <cellStyle name="20% - Énfasis6 3 3 5 6" xfId="24516" xr:uid="{00000000-0005-0000-0000-00007A2C0000}"/>
    <cellStyle name="20% - Énfasis6 3 3 5 6 2" xfId="37427" xr:uid="{00000000-0005-0000-0000-00007B2C0000}"/>
    <cellStyle name="20% - Énfasis6 3 3 5 7" xfId="28037" xr:uid="{00000000-0005-0000-0000-00007C2C0000}"/>
    <cellStyle name="20% - Énfasis6 3 3 6" xfId="15802" xr:uid="{00000000-0005-0000-0000-00007D2C0000}"/>
    <cellStyle name="20% - Énfasis6 3 3 6 2" xfId="18150" xr:uid="{00000000-0005-0000-0000-00007E2C0000}"/>
    <cellStyle name="20% - Énfasis6 3 3 6 2 2" xfId="31061" xr:uid="{00000000-0005-0000-0000-00007F2C0000}"/>
    <cellStyle name="20% - Énfasis6 3 3 6 3" xfId="21671" xr:uid="{00000000-0005-0000-0000-0000802C0000}"/>
    <cellStyle name="20% - Énfasis6 3 3 6 3 2" xfId="34582" xr:uid="{00000000-0005-0000-0000-0000812C0000}"/>
    <cellStyle name="20% - Énfasis6 3 3 6 4" xfId="25192" xr:uid="{00000000-0005-0000-0000-0000822C0000}"/>
    <cellStyle name="20% - Énfasis6 3 3 6 4 2" xfId="38103" xr:uid="{00000000-0005-0000-0000-0000832C0000}"/>
    <cellStyle name="20% - Énfasis6 3 3 6 5" xfId="28713" xr:uid="{00000000-0005-0000-0000-0000842C0000}"/>
    <cellStyle name="20% - Énfasis6 3 3 7" xfId="19323" xr:uid="{00000000-0005-0000-0000-0000852C0000}"/>
    <cellStyle name="20% - Énfasis6 3 3 7 2" xfId="22844" xr:uid="{00000000-0005-0000-0000-0000862C0000}"/>
    <cellStyle name="20% - Énfasis6 3 3 7 2 2" xfId="35755" xr:uid="{00000000-0005-0000-0000-0000872C0000}"/>
    <cellStyle name="20% - Énfasis6 3 3 7 3" xfId="26365" xr:uid="{00000000-0005-0000-0000-0000882C0000}"/>
    <cellStyle name="20% - Énfasis6 3 3 7 3 2" xfId="39276" xr:uid="{00000000-0005-0000-0000-0000892C0000}"/>
    <cellStyle name="20% - Énfasis6 3 3 7 4" xfId="32234" xr:uid="{00000000-0005-0000-0000-00008A2C0000}"/>
    <cellStyle name="20% - Énfasis6 3 3 8" xfId="16975" xr:uid="{00000000-0005-0000-0000-00008B2C0000}"/>
    <cellStyle name="20% - Énfasis6 3 3 8 2" xfId="29886" xr:uid="{00000000-0005-0000-0000-00008C2C0000}"/>
    <cellStyle name="20% - Énfasis6 3 3 9" xfId="20496" xr:uid="{00000000-0005-0000-0000-00008D2C0000}"/>
    <cellStyle name="20% - Énfasis6 3 3 9 2" xfId="33407" xr:uid="{00000000-0005-0000-0000-00008E2C0000}"/>
    <cellStyle name="20% - Énfasis6 3 4" xfId="14455" xr:uid="{00000000-0005-0000-0000-00008F2C0000}"/>
    <cellStyle name="20% - Énfasis6 3 4 2" xfId="15184" xr:uid="{00000000-0005-0000-0000-0000902C0000}"/>
    <cellStyle name="20% - Énfasis6 3 4 2 2" xfId="16359" xr:uid="{00000000-0005-0000-0000-0000912C0000}"/>
    <cellStyle name="20% - Énfasis6 3 4 2 2 2" xfId="18707" xr:uid="{00000000-0005-0000-0000-0000922C0000}"/>
    <cellStyle name="20% - Énfasis6 3 4 2 2 2 2" xfId="31618" xr:uid="{00000000-0005-0000-0000-0000932C0000}"/>
    <cellStyle name="20% - Énfasis6 3 4 2 2 3" xfId="22228" xr:uid="{00000000-0005-0000-0000-0000942C0000}"/>
    <cellStyle name="20% - Énfasis6 3 4 2 2 3 2" xfId="35139" xr:uid="{00000000-0005-0000-0000-0000952C0000}"/>
    <cellStyle name="20% - Énfasis6 3 4 2 2 4" xfId="25749" xr:uid="{00000000-0005-0000-0000-0000962C0000}"/>
    <cellStyle name="20% - Énfasis6 3 4 2 2 4 2" xfId="38660" xr:uid="{00000000-0005-0000-0000-0000972C0000}"/>
    <cellStyle name="20% - Énfasis6 3 4 2 2 5" xfId="29270" xr:uid="{00000000-0005-0000-0000-0000982C0000}"/>
    <cellStyle name="20% - Énfasis6 3 4 2 3" xfId="19880" xr:uid="{00000000-0005-0000-0000-0000992C0000}"/>
    <cellStyle name="20% - Énfasis6 3 4 2 3 2" xfId="23401" xr:uid="{00000000-0005-0000-0000-00009A2C0000}"/>
    <cellStyle name="20% - Énfasis6 3 4 2 3 2 2" xfId="36312" xr:uid="{00000000-0005-0000-0000-00009B2C0000}"/>
    <cellStyle name="20% - Énfasis6 3 4 2 3 3" xfId="26922" xr:uid="{00000000-0005-0000-0000-00009C2C0000}"/>
    <cellStyle name="20% - Énfasis6 3 4 2 3 3 2" xfId="39833" xr:uid="{00000000-0005-0000-0000-00009D2C0000}"/>
    <cellStyle name="20% - Énfasis6 3 4 2 3 4" xfId="32791" xr:uid="{00000000-0005-0000-0000-00009E2C0000}"/>
    <cellStyle name="20% - Énfasis6 3 4 2 4" xfId="17532" xr:uid="{00000000-0005-0000-0000-00009F2C0000}"/>
    <cellStyle name="20% - Énfasis6 3 4 2 4 2" xfId="30443" xr:uid="{00000000-0005-0000-0000-0000A02C0000}"/>
    <cellStyle name="20% - Énfasis6 3 4 2 5" xfId="21053" xr:uid="{00000000-0005-0000-0000-0000A12C0000}"/>
    <cellStyle name="20% - Énfasis6 3 4 2 5 2" xfId="33964" xr:uid="{00000000-0005-0000-0000-0000A22C0000}"/>
    <cellStyle name="20% - Énfasis6 3 4 2 6" xfId="24574" xr:uid="{00000000-0005-0000-0000-0000A32C0000}"/>
    <cellStyle name="20% - Énfasis6 3 4 2 6 2" xfId="37485" xr:uid="{00000000-0005-0000-0000-0000A42C0000}"/>
    <cellStyle name="20% - Énfasis6 3 4 2 7" xfId="28095" xr:uid="{00000000-0005-0000-0000-0000A52C0000}"/>
    <cellStyle name="20% - Énfasis6 3 4 3" xfId="15860" xr:uid="{00000000-0005-0000-0000-0000A62C0000}"/>
    <cellStyle name="20% - Énfasis6 3 4 3 2" xfId="18208" xr:uid="{00000000-0005-0000-0000-0000A72C0000}"/>
    <cellStyle name="20% - Énfasis6 3 4 3 2 2" xfId="31119" xr:uid="{00000000-0005-0000-0000-0000A82C0000}"/>
    <cellStyle name="20% - Énfasis6 3 4 3 3" xfId="21729" xr:uid="{00000000-0005-0000-0000-0000A92C0000}"/>
    <cellStyle name="20% - Énfasis6 3 4 3 3 2" xfId="34640" xr:uid="{00000000-0005-0000-0000-0000AA2C0000}"/>
    <cellStyle name="20% - Énfasis6 3 4 3 4" xfId="25250" xr:uid="{00000000-0005-0000-0000-0000AB2C0000}"/>
    <cellStyle name="20% - Énfasis6 3 4 3 4 2" xfId="38161" xr:uid="{00000000-0005-0000-0000-0000AC2C0000}"/>
    <cellStyle name="20% - Énfasis6 3 4 3 5" xfId="28771" xr:uid="{00000000-0005-0000-0000-0000AD2C0000}"/>
    <cellStyle name="20% - Énfasis6 3 4 4" xfId="19381" xr:uid="{00000000-0005-0000-0000-0000AE2C0000}"/>
    <cellStyle name="20% - Énfasis6 3 4 4 2" xfId="22902" xr:uid="{00000000-0005-0000-0000-0000AF2C0000}"/>
    <cellStyle name="20% - Énfasis6 3 4 4 2 2" xfId="35813" xr:uid="{00000000-0005-0000-0000-0000B02C0000}"/>
    <cellStyle name="20% - Énfasis6 3 4 4 3" xfId="26423" xr:uid="{00000000-0005-0000-0000-0000B12C0000}"/>
    <cellStyle name="20% - Énfasis6 3 4 4 3 2" xfId="39334" xr:uid="{00000000-0005-0000-0000-0000B22C0000}"/>
    <cellStyle name="20% - Énfasis6 3 4 4 4" xfId="32292" xr:uid="{00000000-0005-0000-0000-0000B32C0000}"/>
    <cellStyle name="20% - Énfasis6 3 4 5" xfId="17033" xr:uid="{00000000-0005-0000-0000-0000B42C0000}"/>
    <cellStyle name="20% - Énfasis6 3 4 5 2" xfId="29944" xr:uid="{00000000-0005-0000-0000-0000B52C0000}"/>
    <cellStyle name="20% - Énfasis6 3 4 6" xfId="20554" xr:uid="{00000000-0005-0000-0000-0000B62C0000}"/>
    <cellStyle name="20% - Énfasis6 3 4 6 2" xfId="33465" xr:uid="{00000000-0005-0000-0000-0000B72C0000}"/>
    <cellStyle name="20% - Énfasis6 3 4 7" xfId="24075" xr:uid="{00000000-0005-0000-0000-0000B82C0000}"/>
    <cellStyle name="20% - Énfasis6 3 4 7 2" xfId="36986" xr:uid="{00000000-0005-0000-0000-0000B92C0000}"/>
    <cellStyle name="20% - Énfasis6 3 4 8" xfId="27596" xr:uid="{00000000-0005-0000-0000-0000BA2C0000}"/>
    <cellStyle name="20% - Énfasis6 3 4 9" xfId="14684" xr:uid="{00000000-0005-0000-0000-0000BB2C0000}"/>
    <cellStyle name="20% - Énfasis6 3 5" xfId="14847" xr:uid="{00000000-0005-0000-0000-0000BC2C0000}"/>
    <cellStyle name="20% - Énfasis6 3 5 2" xfId="15346" xr:uid="{00000000-0005-0000-0000-0000BD2C0000}"/>
    <cellStyle name="20% - Énfasis6 3 5 2 2" xfId="16521" xr:uid="{00000000-0005-0000-0000-0000BE2C0000}"/>
    <cellStyle name="20% - Énfasis6 3 5 2 2 2" xfId="18869" xr:uid="{00000000-0005-0000-0000-0000BF2C0000}"/>
    <cellStyle name="20% - Énfasis6 3 5 2 2 2 2" xfId="31780" xr:uid="{00000000-0005-0000-0000-0000C02C0000}"/>
    <cellStyle name="20% - Énfasis6 3 5 2 2 3" xfId="22390" xr:uid="{00000000-0005-0000-0000-0000C12C0000}"/>
    <cellStyle name="20% - Énfasis6 3 5 2 2 3 2" xfId="35301" xr:uid="{00000000-0005-0000-0000-0000C22C0000}"/>
    <cellStyle name="20% - Énfasis6 3 5 2 2 4" xfId="25911" xr:uid="{00000000-0005-0000-0000-0000C32C0000}"/>
    <cellStyle name="20% - Énfasis6 3 5 2 2 4 2" xfId="38822" xr:uid="{00000000-0005-0000-0000-0000C42C0000}"/>
    <cellStyle name="20% - Énfasis6 3 5 2 2 5" xfId="29432" xr:uid="{00000000-0005-0000-0000-0000C52C0000}"/>
    <cellStyle name="20% - Énfasis6 3 5 2 3" xfId="20042" xr:uid="{00000000-0005-0000-0000-0000C62C0000}"/>
    <cellStyle name="20% - Énfasis6 3 5 2 3 2" xfId="23563" xr:uid="{00000000-0005-0000-0000-0000C72C0000}"/>
    <cellStyle name="20% - Énfasis6 3 5 2 3 2 2" xfId="36474" xr:uid="{00000000-0005-0000-0000-0000C82C0000}"/>
    <cellStyle name="20% - Énfasis6 3 5 2 3 3" xfId="27084" xr:uid="{00000000-0005-0000-0000-0000C92C0000}"/>
    <cellStyle name="20% - Énfasis6 3 5 2 3 3 2" xfId="39995" xr:uid="{00000000-0005-0000-0000-0000CA2C0000}"/>
    <cellStyle name="20% - Énfasis6 3 5 2 3 4" xfId="32953" xr:uid="{00000000-0005-0000-0000-0000CB2C0000}"/>
    <cellStyle name="20% - Énfasis6 3 5 2 4" xfId="17694" xr:uid="{00000000-0005-0000-0000-0000CC2C0000}"/>
    <cellStyle name="20% - Énfasis6 3 5 2 4 2" xfId="30605" xr:uid="{00000000-0005-0000-0000-0000CD2C0000}"/>
    <cellStyle name="20% - Énfasis6 3 5 2 5" xfId="21215" xr:uid="{00000000-0005-0000-0000-0000CE2C0000}"/>
    <cellStyle name="20% - Énfasis6 3 5 2 5 2" xfId="34126" xr:uid="{00000000-0005-0000-0000-0000CF2C0000}"/>
    <cellStyle name="20% - Énfasis6 3 5 2 6" xfId="24736" xr:uid="{00000000-0005-0000-0000-0000D02C0000}"/>
    <cellStyle name="20% - Énfasis6 3 5 2 6 2" xfId="37647" xr:uid="{00000000-0005-0000-0000-0000D12C0000}"/>
    <cellStyle name="20% - Énfasis6 3 5 2 7" xfId="28257" xr:uid="{00000000-0005-0000-0000-0000D22C0000}"/>
    <cellStyle name="20% - Énfasis6 3 5 3" xfId="16022" xr:uid="{00000000-0005-0000-0000-0000D32C0000}"/>
    <cellStyle name="20% - Énfasis6 3 5 3 2" xfId="18370" xr:uid="{00000000-0005-0000-0000-0000D42C0000}"/>
    <cellStyle name="20% - Énfasis6 3 5 3 2 2" xfId="31281" xr:uid="{00000000-0005-0000-0000-0000D52C0000}"/>
    <cellStyle name="20% - Énfasis6 3 5 3 3" xfId="21891" xr:uid="{00000000-0005-0000-0000-0000D62C0000}"/>
    <cellStyle name="20% - Énfasis6 3 5 3 3 2" xfId="34802" xr:uid="{00000000-0005-0000-0000-0000D72C0000}"/>
    <cellStyle name="20% - Énfasis6 3 5 3 4" xfId="25412" xr:uid="{00000000-0005-0000-0000-0000D82C0000}"/>
    <cellStyle name="20% - Énfasis6 3 5 3 4 2" xfId="38323" xr:uid="{00000000-0005-0000-0000-0000D92C0000}"/>
    <cellStyle name="20% - Énfasis6 3 5 3 5" xfId="28933" xr:uid="{00000000-0005-0000-0000-0000DA2C0000}"/>
    <cellStyle name="20% - Énfasis6 3 5 4" xfId="19543" xr:uid="{00000000-0005-0000-0000-0000DB2C0000}"/>
    <cellStyle name="20% - Énfasis6 3 5 4 2" xfId="23064" xr:uid="{00000000-0005-0000-0000-0000DC2C0000}"/>
    <cellStyle name="20% - Énfasis6 3 5 4 2 2" xfId="35975" xr:uid="{00000000-0005-0000-0000-0000DD2C0000}"/>
    <cellStyle name="20% - Énfasis6 3 5 4 3" xfId="26585" xr:uid="{00000000-0005-0000-0000-0000DE2C0000}"/>
    <cellStyle name="20% - Énfasis6 3 5 4 3 2" xfId="39496" xr:uid="{00000000-0005-0000-0000-0000DF2C0000}"/>
    <cellStyle name="20% - Énfasis6 3 5 4 4" xfId="32454" xr:uid="{00000000-0005-0000-0000-0000E02C0000}"/>
    <cellStyle name="20% - Énfasis6 3 5 5" xfId="17195" xr:uid="{00000000-0005-0000-0000-0000E12C0000}"/>
    <cellStyle name="20% - Énfasis6 3 5 5 2" xfId="30106" xr:uid="{00000000-0005-0000-0000-0000E22C0000}"/>
    <cellStyle name="20% - Énfasis6 3 5 6" xfId="20716" xr:uid="{00000000-0005-0000-0000-0000E32C0000}"/>
    <cellStyle name="20% - Énfasis6 3 5 6 2" xfId="33627" xr:uid="{00000000-0005-0000-0000-0000E42C0000}"/>
    <cellStyle name="20% - Énfasis6 3 5 7" xfId="24237" xr:uid="{00000000-0005-0000-0000-0000E52C0000}"/>
    <cellStyle name="20% - Énfasis6 3 5 7 2" xfId="37148" xr:uid="{00000000-0005-0000-0000-0000E62C0000}"/>
    <cellStyle name="20% - Énfasis6 3 5 8" xfId="27758" xr:uid="{00000000-0005-0000-0000-0000E72C0000}"/>
    <cellStyle name="20% - Énfasis6 3 6" xfId="15508" xr:uid="{00000000-0005-0000-0000-0000E82C0000}"/>
    <cellStyle name="20% - Énfasis6 3 6 2" xfId="16683" xr:uid="{00000000-0005-0000-0000-0000E92C0000}"/>
    <cellStyle name="20% - Énfasis6 3 6 2 2" xfId="19031" xr:uid="{00000000-0005-0000-0000-0000EA2C0000}"/>
    <cellStyle name="20% - Énfasis6 3 6 2 2 2" xfId="31942" xr:uid="{00000000-0005-0000-0000-0000EB2C0000}"/>
    <cellStyle name="20% - Énfasis6 3 6 2 3" xfId="22552" xr:uid="{00000000-0005-0000-0000-0000EC2C0000}"/>
    <cellStyle name="20% - Énfasis6 3 6 2 3 2" xfId="35463" xr:uid="{00000000-0005-0000-0000-0000ED2C0000}"/>
    <cellStyle name="20% - Énfasis6 3 6 2 4" xfId="26073" xr:uid="{00000000-0005-0000-0000-0000EE2C0000}"/>
    <cellStyle name="20% - Énfasis6 3 6 2 4 2" xfId="38984" xr:uid="{00000000-0005-0000-0000-0000EF2C0000}"/>
    <cellStyle name="20% - Énfasis6 3 6 2 5" xfId="29594" xr:uid="{00000000-0005-0000-0000-0000F02C0000}"/>
    <cellStyle name="20% - Énfasis6 3 6 3" xfId="20204" xr:uid="{00000000-0005-0000-0000-0000F12C0000}"/>
    <cellStyle name="20% - Énfasis6 3 6 3 2" xfId="23725" xr:uid="{00000000-0005-0000-0000-0000F22C0000}"/>
    <cellStyle name="20% - Énfasis6 3 6 3 2 2" xfId="36636" xr:uid="{00000000-0005-0000-0000-0000F32C0000}"/>
    <cellStyle name="20% - Énfasis6 3 6 3 3" xfId="27246" xr:uid="{00000000-0005-0000-0000-0000F42C0000}"/>
    <cellStyle name="20% - Énfasis6 3 6 3 3 2" xfId="40157" xr:uid="{00000000-0005-0000-0000-0000F52C0000}"/>
    <cellStyle name="20% - Énfasis6 3 6 3 4" xfId="33115" xr:uid="{00000000-0005-0000-0000-0000F62C0000}"/>
    <cellStyle name="20% - Énfasis6 3 6 4" xfId="17856" xr:uid="{00000000-0005-0000-0000-0000F72C0000}"/>
    <cellStyle name="20% - Énfasis6 3 6 4 2" xfId="30767" xr:uid="{00000000-0005-0000-0000-0000F82C0000}"/>
    <cellStyle name="20% - Énfasis6 3 6 5" xfId="21377" xr:uid="{00000000-0005-0000-0000-0000F92C0000}"/>
    <cellStyle name="20% - Énfasis6 3 6 5 2" xfId="34288" xr:uid="{00000000-0005-0000-0000-0000FA2C0000}"/>
    <cellStyle name="20% - Énfasis6 3 6 6" xfId="24898" xr:uid="{00000000-0005-0000-0000-0000FB2C0000}"/>
    <cellStyle name="20% - Énfasis6 3 6 6 2" xfId="37809" xr:uid="{00000000-0005-0000-0000-0000FC2C0000}"/>
    <cellStyle name="20% - Énfasis6 3 6 7" xfId="28419" xr:uid="{00000000-0005-0000-0000-0000FD2C0000}"/>
    <cellStyle name="20% - Énfasis6 3 7" xfId="15009" xr:uid="{00000000-0005-0000-0000-0000FE2C0000}"/>
    <cellStyle name="20% - Énfasis6 3 7 2" xfId="16184" xr:uid="{00000000-0005-0000-0000-0000FF2C0000}"/>
    <cellStyle name="20% - Énfasis6 3 7 2 2" xfId="18532" xr:uid="{00000000-0005-0000-0000-0000002D0000}"/>
    <cellStyle name="20% - Énfasis6 3 7 2 2 2" xfId="31443" xr:uid="{00000000-0005-0000-0000-0000012D0000}"/>
    <cellStyle name="20% - Énfasis6 3 7 2 3" xfId="22053" xr:uid="{00000000-0005-0000-0000-0000022D0000}"/>
    <cellStyle name="20% - Énfasis6 3 7 2 3 2" xfId="34964" xr:uid="{00000000-0005-0000-0000-0000032D0000}"/>
    <cellStyle name="20% - Énfasis6 3 7 2 4" xfId="25574" xr:uid="{00000000-0005-0000-0000-0000042D0000}"/>
    <cellStyle name="20% - Énfasis6 3 7 2 4 2" xfId="38485" xr:uid="{00000000-0005-0000-0000-0000052D0000}"/>
    <cellStyle name="20% - Énfasis6 3 7 2 5" xfId="29095" xr:uid="{00000000-0005-0000-0000-0000062D0000}"/>
    <cellStyle name="20% - Énfasis6 3 7 3" xfId="19705" xr:uid="{00000000-0005-0000-0000-0000072D0000}"/>
    <cellStyle name="20% - Énfasis6 3 7 3 2" xfId="23226" xr:uid="{00000000-0005-0000-0000-0000082D0000}"/>
    <cellStyle name="20% - Énfasis6 3 7 3 2 2" xfId="36137" xr:uid="{00000000-0005-0000-0000-0000092D0000}"/>
    <cellStyle name="20% - Énfasis6 3 7 3 3" xfId="26747" xr:uid="{00000000-0005-0000-0000-00000A2D0000}"/>
    <cellStyle name="20% - Énfasis6 3 7 3 3 2" xfId="39658" xr:uid="{00000000-0005-0000-0000-00000B2D0000}"/>
    <cellStyle name="20% - Énfasis6 3 7 3 4" xfId="32616" xr:uid="{00000000-0005-0000-0000-00000C2D0000}"/>
    <cellStyle name="20% - Énfasis6 3 7 4" xfId="17357" xr:uid="{00000000-0005-0000-0000-00000D2D0000}"/>
    <cellStyle name="20% - Énfasis6 3 7 4 2" xfId="30268" xr:uid="{00000000-0005-0000-0000-00000E2D0000}"/>
    <cellStyle name="20% - Énfasis6 3 7 5" xfId="20878" xr:uid="{00000000-0005-0000-0000-00000F2D0000}"/>
    <cellStyle name="20% - Énfasis6 3 7 5 2" xfId="33789" xr:uid="{00000000-0005-0000-0000-0000102D0000}"/>
    <cellStyle name="20% - Énfasis6 3 7 6" xfId="24399" xr:uid="{00000000-0005-0000-0000-0000112D0000}"/>
    <cellStyle name="20% - Énfasis6 3 7 6 2" xfId="37310" xr:uid="{00000000-0005-0000-0000-0000122D0000}"/>
    <cellStyle name="20% - Énfasis6 3 7 7" xfId="27920" xr:uid="{00000000-0005-0000-0000-0000132D0000}"/>
    <cellStyle name="20% - Énfasis6 3 8" xfId="15685" xr:uid="{00000000-0005-0000-0000-0000142D0000}"/>
    <cellStyle name="20% - Énfasis6 3 8 2" xfId="18033" xr:uid="{00000000-0005-0000-0000-0000152D0000}"/>
    <cellStyle name="20% - Énfasis6 3 8 2 2" xfId="30944" xr:uid="{00000000-0005-0000-0000-0000162D0000}"/>
    <cellStyle name="20% - Énfasis6 3 8 3" xfId="21554" xr:uid="{00000000-0005-0000-0000-0000172D0000}"/>
    <cellStyle name="20% - Énfasis6 3 8 3 2" xfId="34465" xr:uid="{00000000-0005-0000-0000-0000182D0000}"/>
    <cellStyle name="20% - Énfasis6 3 8 4" xfId="25075" xr:uid="{00000000-0005-0000-0000-0000192D0000}"/>
    <cellStyle name="20% - Énfasis6 3 8 4 2" xfId="37986" xr:uid="{00000000-0005-0000-0000-00001A2D0000}"/>
    <cellStyle name="20% - Énfasis6 3 8 5" xfId="28596" xr:uid="{00000000-0005-0000-0000-00001B2D0000}"/>
    <cellStyle name="20% - Énfasis6 3 9" xfId="19206" xr:uid="{00000000-0005-0000-0000-00001C2D0000}"/>
    <cellStyle name="20% - Énfasis6 3 9 2" xfId="22727" xr:uid="{00000000-0005-0000-0000-00001D2D0000}"/>
    <cellStyle name="20% - Énfasis6 3 9 2 2" xfId="35638" xr:uid="{00000000-0005-0000-0000-00001E2D0000}"/>
    <cellStyle name="20% - Énfasis6 3 9 3" xfId="26248" xr:uid="{00000000-0005-0000-0000-00001F2D0000}"/>
    <cellStyle name="20% - Énfasis6 3 9 3 2" xfId="39159" xr:uid="{00000000-0005-0000-0000-0000202D0000}"/>
    <cellStyle name="20% - Énfasis6 3 9 4" xfId="32117" xr:uid="{00000000-0005-0000-0000-0000212D0000}"/>
    <cellStyle name="20% - Énfasis6 30" xfId="40374" xr:uid="{00000000-0005-0000-0000-0000222D0000}"/>
    <cellStyle name="20% - Énfasis6 4" xfId="443" xr:uid="{00000000-0005-0000-0000-0000232D0000}"/>
    <cellStyle name="20% - Énfasis6 4 10" xfId="23927" xr:uid="{00000000-0005-0000-0000-0000242D0000}"/>
    <cellStyle name="20% - Énfasis6 4 10 2" xfId="36838" xr:uid="{00000000-0005-0000-0000-0000252D0000}"/>
    <cellStyle name="20% - Énfasis6 4 11" xfId="27448" xr:uid="{00000000-0005-0000-0000-0000262D0000}"/>
    <cellStyle name="20% - Énfasis6 4 12" xfId="14533" xr:uid="{00000000-0005-0000-0000-0000272D0000}"/>
    <cellStyle name="20% - Énfasis6 4 2" xfId="4997" xr:uid="{00000000-0005-0000-0000-0000282D0000}"/>
    <cellStyle name="20% - Énfasis6 4 2 2" xfId="4998" xr:uid="{00000000-0005-0000-0000-0000292D0000}"/>
    <cellStyle name="20% - Énfasis6 4 2 2 2" xfId="16386" xr:uid="{00000000-0005-0000-0000-00002A2D0000}"/>
    <cellStyle name="20% - Énfasis6 4 2 2 2 2" xfId="18734" xr:uid="{00000000-0005-0000-0000-00002B2D0000}"/>
    <cellStyle name="20% - Énfasis6 4 2 2 2 2 2" xfId="31645" xr:uid="{00000000-0005-0000-0000-00002C2D0000}"/>
    <cellStyle name="20% - Énfasis6 4 2 2 2 3" xfId="22255" xr:uid="{00000000-0005-0000-0000-00002D2D0000}"/>
    <cellStyle name="20% - Énfasis6 4 2 2 2 3 2" xfId="35166" xr:uid="{00000000-0005-0000-0000-00002E2D0000}"/>
    <cellStyle name="20% - Énfasis6 4 2 2 2 4" xfId="25776" xr:uid="{00000000-0005-0000-0000-00002F2D0000}"/>
    <cellStyle name="20% - Énfasis6 4 2 2 2 4 2" xfId="38687" xr:uid="{00000000-0005-0000-0000-0000302D0000}"/>
    <cellStyle name="20% - Énfasis6 4 2 2 2 5" xfId="29297" xr:uid="{00000000-0005-0000-0000-0000312D0000}"/>
    <cellStyle name="20% - Énfasis6 4 2 2 3" xfId="19907" xr:uid="{00000000-0005-0000-0000-0000322D0000}"/>
    <cellStyle name="20% - Énfasis6 4 2 2 3 2" xfId="23428" xr:uid="{00000000-0005-0000-0000-0000332D0000}"/>
    <cellStyle name="20% - Énfasis6 4 2 2 3 2 2" xfId="36339" xr:uid="{00000000-0005-0000-0000-0000342D0000}"/>
    <cellStyle name="20% - Énfasis6 4 2 2 3 3" xfId="26949" xr:uid="{00000000-0005-0000-0000-0000352D0000}"/>
    <cellStyle name="20% - Énfasis6 4 2 2 3 3 2" xfId="39860" xr:uid="{00000000-0005-0000-0000-0000362D0000}"/>
    <cellStyle name="20% - Énfasis6 4 2 2 3 4" xfId="32818" xr:uid="{00000000-0005-0000-0000-0000372D0000}"/>
    <cellStyle name="20% - Énfasis6 4 2 2 4" xfId="17559" xr:uid="{00000000-0005-0000-0000-0000382D0000}"/>
    <cellStyle name="20% - Énfasis6 4 2 2 4 2" xfId="30470" xr:uid="{00000000-0005-0000-0000-0000392D0000}"/>
    <cellStyle name="20% - Énfasis6 4 2 2 5" xfId="21080" xr:uid="{00000000-0005-0000-0000-00003A2D0000}"/>
    <cellStyle name="20% - Énfasis6 4 2 2 5 2" xfId="33991" xr:uid="{00000000-0005-0000-0000-00003B2D0000}"/>
    <cellStyle name="20% - Énfasis6 4 2 2 6" xfId="24601" xr:uid="{00000000-0005-0000-0000-00003C2D0000}"/>
    <cellStyle name="20% - Énfasis6 4 2 2 6 2" xfId="37512" xr:uid="{00000000-0005-0000-0000-00003D2D0000}"/>
    <cellStyle name="20% - Énfasis6 4 2 2 7" xfId="28122" xr:uid="{00000000-0005-0000-0000-00003E2D0000}"/>
    <cellStyle name="20% - Énfasis6 4 2 2 8" xfId="15211" xr:uid="{00000000-0005-0000-0000-00003F2D0000}"/>
    <cellStyle name="20% - Énfasis6 4 2 3" xfId="15887" xr:uid="{00000000-0005-0000-0000-0000402D0000}"/>
    <cellStyle name="20% - Énfasis6 4 2 3 2" xfId="18235" xr:uid="{00000000-0005-0000-0000-0000412D0000}"/>
    <cellStyle name="20% - Énfasis6 4 2 3 2 2" xfId="31146" xr:uid="{00000000-0005-0000-0000-0000422D0000}"/>
    <cellStyle name="20% - Énfasis6 4 2 3 3" xfId="21756" xr:uid="{00000000-0005-0000-0000-0000432D0000}"/>
    <cellStyle name="20% - Énfasis6 4 2 3 3 2" xfId="34667" xr:uid="{00000000-0005-0000-0000-0000442D0000}"/>
    <cellStyle name="20% - Énfasis6 4 2 3 4" xfId="25277" xr:uid="{00000000-0005-0000-0000-0000452D0000}"/>
    <cellStyle name="20% - Énfasis6 4 2 3 4 2" xfId="38188" xr:uid="{00000000-0005-0000-0000-0000462D0000}"/>
    <cellStyle name="20% - Énfasis6 4 2 3 5" xfId="28798" xr:uid="{00000000-0005-0000-0000-0000472D0000}"/>
    <cellStyle name="20% - Énfasis6 4 2 4" xfId="19408" xr:uid="{00000000-0005-0000-0000-0000482D0000}"/>
    <cellStyle name="20% - Énfasis6 4 2 4 2" xfId="22929" xr:uid="{00000000-0005-0000-0000-0000492D0000}"/>
    <cellStyle name="20% - Énfasis6 4 2 4 2 2" xfId="35840" xr:uid="{00000000-0005-0000-0000-00004A2D0000}"/>
    <cellStyle name="20% - Énfasis6 4 2 4 3" xfId="26450" xr:uid="{00000000-0005-0000-0000-00004B2D0000}"/>
    <cellStyle name="20% - Énfasis6 4 2 4 3 2" xfId="39361" xr:uid="{00000000-0005-0000-0000-00004C2D0000}"/>
    <cellStyle name="20% - Énfasis6 4 2 4 4" xfId="32319" xr:uid="{00000000-0005-0000-0000-00004D2D0000}"/>
    <cellStyle name="20% - Énfasis6 4 2 5" xfId="17060" xr:uid="{00000000-0005-0000-0000-00004E2D0000}"/>
    <cellStyle name="20% - Énfasis6 4 2 5 2" xfId="29971" xr:uid="{00000000-0005-0000-0000-00004F2D0000}"/>
    <cellStyle name="20% - Énfasis6 4 2 6" xfId="20581" xr:uid="{00000000-0005-0000-0000-0000502D0000}"/>
    <cellStyle name="20% - Énfasis6 4 2 6 2" xfId="33492" xr:uid="{00000000-0005-0000-0000-0000512D0000}"/>
    <cellStyle name="20% - Énfasis6 4 2 7" xfId="24102" xr:uid="{00000000-0005-0000-0000-0000522D0000}"/>
    <cellStyle name="20% - Énfasis6 4 2 7 2" xfId="37013" xr:uid="{00000000-0005-0000-0000-0000532D0000}"/>
    <cellStyle name="20% - Énfasis6 4 2 8" xfId="27623" xr:uid="{00000000-0005-0000-0000-0000542D0000}"/>
    <cellStyle name="20% - Énfasis6 4 2 9" xfId="14711" xr:uid="{00000000-0005-0000-0000-0000552D0000}"/>
    <cellStyle name="20% - Énfasis6 4 3" xfId="4999" xr:uid="{00000000-0005-0000-0000-0000562D0000}"/>
    <cellStyle name="20% - Énfasis6 4 3 2" xfId="15373" xr:uid="{00000000-0005-0000-0000-0000572D0000}"/>
    <cellStyle name="20% - Énfasis6 4 3 2 2" xfId="16548" xr:uid="{00000000-0005-0000-0000-0000582D0000}"/>
    <cellStyle name="20% - Énfasis6 4 3 2 2 2" xfId="18896" xr:uid="{00000000-0005-0000-0000-0000592D0000}"/>
    <cellStyle name="20% - Énfasis6 4 3 2 2 2 2" xfId="31807" xr:uid="{00000000-0005-0000-0000-00005A2D0000}"/>
    <cellStyle name="20% - Énfasis6 4 3 2 2 3" xfId="22417" xr:uid="{00000000-0005-0000-0000-00005B2D0000}"/>
    <cellStyle name="20% - Énfasis6 4 3 2 2 3 2" xfId="35328" xr:uid="{00000000-0005-0000-0000-00005C2D0000}"/>
    <cellStyle name="20% - Énfasis6 4 3 2 2 4" xfId="25938" xr:uid="{00000000-0005-0000-0000-00005D2D0000}"/>
    <cellStyle name="20% - Énfasis6 4 3 2 2 4 2" xfId="38849" xr:uid="{00000000-0005-0000-0000-00005E2D0000}"/>
    <cellStyle name="20% - Énfasis6 4 3 2 2 5" xfId="29459" xr:uid="{00000000-0005-0000-0000-00005F2D0000}"/>
    <cellStyle name="20% - Énfasis6 4 3 2 3" xfId="20069" xr:uid="{00000000-0005-0000-0000-0000602D0000}"/>
    <cellStyle name="20% - Énfasis6 4 3 2 3 2" xfId="23590" xr:uid="{00000000-0005-0000-0000-0000612D0000}"/>
    <cellStyle name="20% - Énfasis6 4 3 2 3 2 2" xfId="36501" xr:uid="{00000000-0005-0000-0000-0000622D0000}"/>
    <cellStyle name="20% - Énfasis6 4 3 2 3 3" xfId="27111" xr:uid="{00000000-0005-0000-0000-0000632D0000}"/>
    <cellStyle name="20% - Énfasis6 4 3 2 3 3 2" xfId="40022" xr:uid="{00000000-0005-0000-0000-0000642D0000}"/>
    <cellStyle name="20% - Énfasis6 4 3 2 3 4" xfId="32980" xr:uid="{00000000-0005-0000-0000-0000652D0000}"/>
    <cellStyle name="20% - Énfasis6 4 3 2 4" xfId="17721" xr:uid="{00000000-0005-0000-0000-0000662D0000}"/>
    <cellStyle name="20% - Énfasis6 4 3 2 4 2" xfId="30632" xr:uid="{00000000-0005-0000-0000-0000672D0000}"/>
    <cellStyle name="20% - Énfasis6 4 3 2 5" xfId="21242" xr:uid="{00000000-0005-0000-0000-0000682D0000}"/>
    <cellStyle name="20% - Énfasis6 4 3 2 5 2" xfId="34153" xr:uid="{00000000-0005-0000-0000-0000692D0000}"/>
    <cellStyle name="20% - Énfasis6 4 3 2 6" xfId="24763" xr:uid="{00000000-0005-0000-0000-00006A2D0000}"/>
    <cellStyle name="20% - Énfasis6 4 3 2 6 2" xfId="37674" xr:uid="{00000000-0005-0000-0000-00006B2D0000}"/>
    <cellStyle name="20% - Énfasis6 4 3 2 7" xfId="28284" xr:uid="{00000000-0005-0000-0000-00006C2D0000}"/>
    <cellStyle name="20% - Énfasis6 4 3 3" xfId="16049" xr:uid="{00000000-0005-0000-0000-00006D2D0000}"/>
    <cellStyle name="20% - Énfasis6 4 3 3 2" xfId="18397" xr:uid="{00000000-0005-0000-0000-00006E2D0000}"/>
    <cellStyle name="20% - Énfasis6 4 3 3 2 2" xfId="31308" xr:uid="{00000000-0005-0000-0000-00006F2D0000}"/>
    <cellStyle name="20% - Énfasis6 4 3 3 3" xfId="21918" xr:uid="{00000000-0005-0000-0000-0000702D0000}"/>
    <cellStyle name="20% - Énfasis6 4 3 3 3 2" xfId="34829" xr:uid="{00000000-0005-0000-0000-0000712D0000}"/>
    <cellStyle name="20% - Énfasis6 4 3 3 4" xfId="25439" xr:uid="{00000000-0005-0000-0000-0000722D0000}"/>
    <cellStyle name="20% - Énfasis6 4 3 3 4 2" xfId="38350" xr:uid="{00000000-0005-0000-0000-0000732D0000}"/>
    <cellStyle name="20% - Énfasis6 4 3 3 5" xfId="28960" xr:uid="{00000000-0005-0000-0000-0000742D0000}"/>
    <cellStyle name="20% - Énfasis6 4 3 4" xfId="19570" xr:uid="{00000000-0005-0000-0000-0000752D0000}"/>
    <cellStyle name="20% - Énfasis6 4 3 4 2" xfId="23091" xr:uid="{00000000-0005-0000-0000-0000762D0000}"/>
    <cellStyle name="20% - Énfasis6 4 3 4 2 2" xfId="36002" xr:uid="{00000000-0005-0000-0000-0000772D0000}"/>
    <cellStyle name="20% - Énfasis6 4 3 4 3" xfId="26612" xr:uid="{00000000-0005-0000-0000-0000782D0000}"/>
    <cellStyle name="20% - Énfasis6 4 3 4 3 2" xfId="39523" xr:uid="{00000000-0005-0000-0000-0000792D0000}"/>
    <cellStyle name="20% - Énfasis6 4 3 4 4" xfId="32481" xr:uid="{00000000-0005-0000-0000-00007A2D0000}"/>
    <cellStyle name="20% - Énfasis6 4 3 5" xfId="17222" xr:uid="{00000000-0005-0000-0000-00007B2D0000}"/>
    <cellStyle name="20% - Énfasis6 4 3 5 2" xfId="30133" xr:uid="{00000000-0005-0000-0000-00007C2D0000}"/>
    <cellStyle name="20% - Énfasis6 4 3 6" xfId="20743" xr:uid="{00000000-0005-0000-0000-00007D2D0000}"/>
    <cellStyle name="20% - Énfasis6 4 3 6 2" xfId="33654" xr:uid="{00000000-0005-0000-0000-00007E2D0000}"/>
    <cellStyle name="20% - Énfasis6 4 3 7" xfId="24264" xr:uid="{00000000-0005-0000-0000-00007F2D0000}"/>
    <cellStyle name="20% - Énfasis6 4 3 7 2" xfId="37175" xr:uid="{00000000-0005-0000-0000-0000802D0000}"/>
    <cellStyle name="20% - Énfasis6 4 3 8" xfId="27785" xr:uid="{00000000-0005-0000-0000-0000812D0000}"/>
    <cellStyle name="20% - Énfasis6 4 3 9" xfId="14874" xr:uid="{00000000-0005-0000-0000-0000822D0000}"/>
    <cellStyle name="20% - Énfasis6 4 4" xfId="15535" xr:uid="{00000000-0005-0000-0000-0000832D0000}"/>
    <cellStyle name="20% - Énfasis6 4 4 2" xfId="16710" xr:uid="{00000000-0005-0000-0000-0000842D0000}"/>
    <cellStyle name="20% - Énfasis6 4 4 2 2" xfId="19058" xr:uid="{00000000-0005-0000-0000-0000852D0000}"/>
    <cellStyle name="20% - Énfasis6 4 4 2 2 2" xfId="31969" xr:uid="{00000000-0005-0000-0000-0000862D0000}"/>
    <cellStyle name="20% - Énfasis6 4 4 2 3" xfId="22579" xr:uid="{00000000-0005-0000-0000-0000872D0000}"/>
    <cellStyle name="20% - Énfasis6 4 4 2 3 2" xfId="35490" xr:uid="{00000000-0005-0000-0000-0000882D0000}"/>
    <cellStyle name="20% - Énfasis6 4 4 2 4" xfId="26100" xr:uid="{00000000-0005-0000-0000-0000892D0000}"/>
    <cellStyle name="20% - Énfasis6 4 4 2 4 2" xfId="39011" xr:uid="{00000000-0005-0000-0000-00008A2D0000}"/>
    <cellStyle name="20% - Énfasis6 4 4 2 5" xfId="29621" xr:uid="{00000000-0005-0000-0000-00008B2D0000}"/>
    <cellStyle name="20% - Énfasis6 4 4 3" xfId="20231" xr:uid="{00000000-0005-0000-0000-00008C2D0000}"/>
    <cellStyle name="20% - Énfasis6 4 4 3 2" xfId="23752" xr:uid="{00000000-0005-0000-0000-00008D2D0000}"/>
    <cellStyle name="20% - Énfasis6 4 4 3 2 2" xfId="36663" xr:uid="{00000000-0005-0000-0000-00008E2D0000}"/>
    <cellStyle name="20% - Énfasis6 4 4 3 3" xfId="27273" xr:uid="{00000000-0005-0000-0000-00008F2D0000}"/>
    <cellStyle name="20% - Énfasis6 4 4 3 3 2" xfId="40184" xr:uid="{00000000-0005-0000-0000-0000902D0000}"/>
    <cellStyle name="20% - Énfasis6 4 4 3 4" xfId="33142" xr:uid="{00000000-0005-0000-0000-0000912D0000}"/>
    <cellStyle name="20% - Énfasis6 4 4 4" xfId="17883" xr:uid="{00000000-0005-0000-0000-0000922D0000}"/>
    <cellStyle name="20% - Énfasis6 4 4 4 2" xfId="30794" xr:uid="{00000000-0005-0000-0000-0000932D0000}"/>
    <cellStyle name="20% - Énfasis6 4 4 5" xfId="21404" xr:uid="{00000000-0005-0000-0000-0000942D0000}"/>
    <cellStyle name="20% - Énfasis6 4 4 5 2" xfId="34315" xr:uid="{00000000-0005-0000-0000-0000952D0000}"/>
    <cellStyle name="20% - Énfasis6 4 4 6" xfId="24925" xr:uid="{00000000-0005-0000-0000-0000962D0000}"/>
    <cellStyle name="20% - Énfasis6 4 4 6 2" xfId="37836" xr:uid="{00000000-0005-0000-0000-0000972D0000}"/>
    <cellStyle name="20% - Énfasis6 4 4 7" xfId="28446" xr:uid="{00000000-0005-0000-0000-0000982D0000}"/>
    <cellStyle name="20% - Énfasis6 4 5" xfId="15036" xr:uid="{00000000-0005-0000-0000-0000992D0000}"/>
    <cellStyle name="20% - Énfasis6 4 5 2" xfId="16211" xr:uid="{00000000-0005-0000-0000-00009A2D0000}"/>
    <cellStyle name="20% - Énfasis6 4 5 2 2" xfId="18559" xr:uid="{00000000-0005-0000-0000-00009B2D0000}"/>
    <cellStyle name="20% - Énfasis6 4 5 2 2 2" xfId="31470" xr:uid="{00000000-0005-0000-0000-00009C2D0000}"/>
    <cellStyle name="20% - Énfasis6 4 5 2 3" xfId="22080" xr:uid="{00000000-0005-0000-0000-00009D2D0000}"/>
    <cellStyle name="20% - Énfasis6 4 5 2 3 2" xfId="34991" xr:uid="{00000000-0005-0000-0000-00009E2D0000}"/>
    <cellStyle name="20% - Énfasis6 4 5 2 4" xfId="25601" xr:uid="{00000000-0005-0000-0000-00009F2D0000}"/>
    <cellStyle name="20% - Énfasis6 4 5 2 4 2" xfId="38512" xr:uid="{00000000-0005-0000-0000-0000A02D0000}"/>
    <cellStyle name="20% - Énfasis6 4 5 2 5" xfId="29122" xr:uid="{00000000-0005-0000-0000-0000A12D0000}"/>
    <cellStyle name="20% - Énfasis6 4 5 3" xfId="19732" xr:uid="{00000000-0005-0000-0000-0000A22D0000}"/>
    <cellStyle name="20% - Énfasis6 4 5 3 2" xfId="23253" xr:uid="{00000000-0005-0000-0000-0000A32D0000}"/>
    <cellStyle name="20% - Énfasis6 4 5 3 2 2" xfId="36164" xr:uid="{00000000-0005-0000-0000-0000A42D0000}"/>
    <cellStyle name="20% - Énfasis6 4 5 3 3" xfId="26774" xr:uid="{00000000-0005-0000-0000-0000A52D0000}"/>
    <cellStyle name="20% - Énfasis6 4 5 3 3 2" xfId="39685" xr:uid="{00000000-0005-0000-0000-0000A62D0000}"/>
    <cellStyle name="20% - Énfasis6 4 5 3 4" xfId="32643" xr:uid="{00000000-0005-0000-0000-0000A72D0000}"/>
    <cellStyle name="20% - Énfasis6 4 5 4" xfId="17384" xr:uid="{00000000-0005-0000-0000-0000A82D0000}"/>
    <cellStyle name="20% - Énfasis6 4 5 4 2" xfId="30295" xr:uid="{00000000-0005-0000-0000-0000A92D0000}"/>
    <cellStyle name="20% - Énfasis6 4 5 5" xfId="20905" xr:uid="{00000000-0005-0000-0000-0000AA2D0000}"/>
    <cellStyle name="20% - Énfasis6 4 5 5 2" xfId="33816" xr:uid="{00000000-0005-0000-0000-0000AB2D0000}"/>
    <cellStyle name="20% - Énfasis6 4 5 6" xfId="24426" xr:uid="{00000000-0005-0000-0000-0000AC2D0000}"/>
    <cellStyle name="20% - Énfasis6 4 5 6 2" xfId="37337" xr:uid="{00000000-0005-0000-0000-0000AD2D0000}"/>
    <cellStyle name="20% - Énfasis6 4 5 7" xfId="27947" xr:uid="{00000000-0005-0000-0000-0000AE2D0000}"/>
    <cellStyle name="20% - Énfasis6 4 6" xfId="15712" xr:uid="{00000000-0005-0000-0000-0000AF2D0000}"/>
    <cellStyle name="20% - Énfasis6 4 6 2" xfId="18060" xr:uid="{00000000-0005-0000-0000-0000B02D0000}"/>
    <cellStyle name="20% - Énfasis6 4 6 2 2" xfId="30971" xr:uid="{00000000-0005-0000-0000-0000B12D0000}"/>
    <cellStyle name="20% - Énfasis6 4 6 3" xfId="21581" xr:uid="{00000000-0005-0000-0000-0000B22D0000}"/>
    <cellStyle name="20% - Énfasis6 4 6 3 2" xfId="34492" xr:uid="{00000000-0005-0000-0000-0000B32D0000}"/>
    <cellStyle name="20% - Énfasis6 4 6 4" xfId="25102" xr:uid="{00000000-0005-0000-0000-0000B42D0000}"/>
    <cellStyle name="20% - Énfasis6 4 6 4 2" xfId="38013" xr:uid="{00000000-0005-0000-0000-0000B52D0000}"/>
    <cellStyle name="20% - Énfasis6 4 6 5" xfId="28623" xr:uid="{00000000-0005-0000-0000-0000B62D0000}"/>
    <cellStyle name="20% - Énfasis6 4 7" xfId="19233" xr:uid="{00000000-0005-0000-0000-0000B72D0000}"/>
    <cellStyle name="20% - Énfasis6 4 7 2" xfId="22754" xr:uid="{00000000-0005-0000-0000-0000B82D0000}"/>
    <cellStyle name="20% - Énfasis6 4 7 2 2" xfId="35665" xr:uid="{00000000-0005-0000-0000-0000B92D0000}"/>
    <cellStyle name="20% - Énfasis6 4 7 3" xfId="26275" xr:uid="{00000000-0005-0000-0000-0000BA2D0000}"/>
    <cellStyle name="20% - Énfasis6 4 7 3 2" xfId="39186" xr:uid="{00000000-0005-0000-0000-0000BB2D0000}"/>
    <cellStyle name="20% - Énfasis6 4 7 4" xfId="32144" xr:uid="{00000000-0005-0000-0000-0000BC2D0000}"/>
    <cellStyle name="20% - Énfasis6 4 8" xfId="16885" xr:uid="{00000000-0005-0000-0000-0000BD2D0000}"/>
    <cellStyle name="20% - Énfasis6 4 8 2" xfId="29796" xr:uid="{00000000-0005-0000-0000-0000BE2D0000}"/>
    <cellStyle name="20% - Énfasis6 4 9" xfId="20406" xr:uid="{00000000-0005-0000-0000-0000BF2D0000}"/>
    <cellStyle name="20% - Énfasis6 4 9 2" xfId="33317" xr:uid="{00000000-0005-0000-0000-0000C02D0000}"/>
    <cellStyle name="20% - Énfasis6 5" xfId="444" xr:uid="{00000000-0005-0000-0000-0000C12D0000}"/>
    <cellStyle name="20% - Énfasis6 5 10" xfId="23913" xr:uid="{00000000-0005-0000-0000-0000C22D0000}"/>
    <cellStyle name="20% - Énfasis6 5 10 2" xfId="36824" xr:uid="{00000000-0005-0000-0000-0000C32D0000}"/>
    <cellStyle name="20% - Énfasis6 5 11" xfId="27434" xr:uid="{00000000-0005-0000-0000-0000C42D0000}"/>
    <cellStyle name="20% - Énfasis6 5 12" xfId="14518" xr:uid="{00000000-0005-0000-0000-0000C52D0000}"/>
    <cellStyle name="20% - Énfasis6 5 2" xfId="5000" xr:uid="{00000000-0005-0000-0000-0000C62D0000}"/>
    <cellStyle name="20% - Énfasis6 5 2 2" xfId="5001" xr:uid="{00000000-0005-0000-0000-0000C72D0000}"/>
    <cellStyle name="20% - Énfasis6 5 2 2 2" xfId="16372" xr:uid="{00000000-0005-0000-0000-0000C82D0000}"/>
    <cellStyle name="20% - Énfasis6 5 2 2 2 2" xfId="18720" xr:uid="{00000000-0005-0000-0000-0000C92D0000}"/>
    <cellStyle name="20% - Énfasis6 5 2 2 2 2 2" xfId="31631" xr:uid="{00000000-0005-0000-0000-0000CA2D0000}"/>
    <cellStyle name="20% - Énfasis6 5 2 2 2 3" xfId="22241" xr:uid="{00000000-0005-0000-0000-0000CB2D0000}"/>
    <cellStyle name="20% - Énfasis6 5 2 2 2 3 2" xfId="35152" xr:uid="{00000000-0005-0000-0000-0000CC2D0000}"/>
    <cellStyle name="20% - Énfasis6 5 2 2 2 4" xfId="25762" xr:uid="{00000000-0005-0000-0000-0000CD2D0000}"/>
    <cellStyle name="20% - Énfasis6 5 2 2 2 4 2" xfId="38673" xr:uid="{00000000-0005-0000-0000-0000CE2D0000}"/>
    <cellStyle name="20% - Énfasis6 5 2 2 2 5" xfId="29283" xr:uid="{00000000-0005-0000-0000-0000CF2D0000}"/>
    <cellStyle name="20% - Énfasis6 5 2 2 3" xfId="19893" xr:uid="{00000000-0005-0000-0000-0000D02D0000}"/>
    <cellStyle name="20% - Énfasis6 5 2 2 3 2" xfId="23414" xr:uid="{00000000-0005-0000-0000-0000D12D0000}"/>
    <cellStyle name="20% - Énfasis6 5 2 2 3 2 2" xfId="36325" xr:uid="{00000000-0005-0000-0000-0000D22D0000}"/>
    <cellStyle name="20% - Énfasis6 5 2 2 3 3" xfId="26935" xr:uid="{00000000-0005-0000-0000-0000D32D0000}"/>
    <cellStyle name="20% - Énfasis6 5 2 2 3 3 2" xfId="39846" xr:uid="{00000000-0005-0000-0000-0000D42D0000}"/>
    <cellStyle name="20% - Énfasis6 5 2 2 3 4" xfId="32804" xr:uid="{00000000-0005-0000-0000-0000D52D0000}"/>
    <cellStyle name="20% - Énfasis6 5 2 2 4" xfId="17545" xr:uid="{00000000-0005-0000-0000-0000D62D0000}"/>
    <cellStyle name="20% - Énfasis6 5 2 2 4 2" xfId="30456" xr:uid="{00000000-0005-0000-0000-0000D72D0000}"/>
    <cellStyle name="20% - Énfasis6 5 2 2 5" xfId="21066" xr:uid="{00000000-0005-0000-0000-0000D82D0000}"/>
    <cellStyle name="20% - Énfasis6 5 2 2 5 2" xfId="33977" xr:uid="{00000000-0005-0000-0000-0000D92D0000}"/>
    <cellStyle name="20% - Énfasis6 5 2 2 6" xfId="24587" xr:uid="{00000000-0005-0000-0000-0000DA2D0000}"/>
    <cellStyle name="20% - Énfasis6 5 2 2 6 2" xfId="37498" xr:uid="{00000000-0005-0000-0000-0000DB2D0000}"/>
    <cellStyle name="20% - Énfasis6 5 2 2 7" xfId="28108" xr:uid="{00000000-0005-0000-0000-0000DC2D0000}"/>
    <cellStyle name="20% - Énfasis6 5 2 2 8" xfId="15197" xr:uid="{00000000-0005-0000-0000-0000DD2D0000}"/>
    <cellStyle name="20% - Énfasis6 5 2 3" xfId="15873" xr:uid="{00000000-0005-0000-0000-0000DE2D0000}"/>
    <cellStyle name="20% - Énfasis6 5 2 3 2" xfId="18221" xr:uid="{00000000-0005-0000-0000-0000DF2D0000}"/>
    <cellStyle name="20% - Énfasis6 5 2 3 2 2" xfId="31132" xr:uid="{00000000-0005-0000-0000-0000E02D0000}"/>
    <cellStyle name="20% - Énfasis6 5 2 3 3" xfId="21742" xr:uid="{00000000-0005-0000-0000-0000E12D0000}"/>
    <cellStyle name="20% - Énfasis6 5 2 3 3 2" xfId="34653" xr:uid="{00000000-0005-0000-0000-0000E22D0000}"/>
    <cellStyle name="20% - Énfasis6 5 2 3 4" xfId="25263" xr:uid="{00000000-0005-0000-0000-0000E32D0000}"/>
    <cellStyle name="20% - Énfasis6 5 2 3 4 2" xfId="38174" xr:uid="{00000000-0005-0000-0000-0000E42D0000}"/>
    <cellStyle name="20% - Énfasis6 5 2 3 5" xfId="28784" xr:uid="{00000000-0005-0000-0000-0000E52D0000}"/>
    <cellStyle name="20% - Énfasis6 5 2 4" xfId="19394" xr:uid="{00000000-0005-0000-0000-0000E62D0000}"/>
    <cellStyle name="20% - Énfasis6 5 2 4 2" xfId="22915" xr:uid="{00000000-0005-0000-0000-0000E72D0000}"/>
    <cellStyle name="20% - Énfasis6 5 2 4 2 2" xfId="35826" xr:uid="{00000000-0005-0000-0000-0000E82D0000}"/>
    <cellStyle name="20% - Énfasis6 5 2 4 3" xfId="26436" xr:uid="{00000000-0005-0000-0000-0000E92D0000}"/>
    <cellStyle name="20% - Énfasis6 5 2 4 3 2" xfId="39347" xr:uid="{00000000-0005-0000-0000-0000EA2D0000}"/>
    <cellStyle name="20% - Énfasis6 5 2 4 4" xfId="32305" xr:uid="{00000000-0005-0000-0000-0000EB2D0000}"/>
    <cellStyle name="20% - Énfasis6 5 2 5" xfId="17046" xr:uid="{00000000-0005-0000-0000-0000EC2D0000}"/>
    <cellStyle name="20% - Énfasis6 5 2 5 2" xfId="29957" xr:uid="{00000000-0005-0000-0000-0000ED2D0000}"/>
    <cellStyle name="20% - Énfasis6 5 2 6" xfId="20567" xr:uid="{00000000-0005-0000-0000-0000EE2D0000}"/>
    <cellStyle name="20% - Énfasis6 5 2 6 2" xfId="33478" xr:uid="{00000000-0005-0000-0000-0000EF2D0000}"/>
    <cellStyle name="20% - Énfasis6 5 2 7" xfId="24088" xr:uid="{00000000-0005-0000-0000-0000F02D0000}"/>
    <cellStyle name="20% - Énfasis6 5 2 7 2" xfId="36999" xr:uid="{00000000-0005-0000-0000-0000F12D0000}"/>
    <cellStyle name="20% - Énfasis6 5 2 8" xfId="27609" xr:uid="{00000000-0005-0000-0000-0000F22D0000}"/>
    <cellStyle name="20% - Énfasis6 5 2 9" xfId="14697" xr:uid="{00000000-0005-0000-0000-0000F32D0000}"/>
    <cellStyle name="20% - Énfasis6 5 3" xfId="5002" xr:uid="{00000000-0005-0000-0000-0000F42D0000}"/>
    <cellStyle name="20% - Énfasis6 5 3 2" xfId="15359" xr:uid="{00000000-0005-0000-0000-0000F52D0000}"/>
    <cellStyle name="20% - Énfasis6 5 3 2 2" xfId="16534" xr:uid="{00000000-0005-0000-0000-0000F62D0000}"/>
    <cellStyle name="20% - Énfasis6 5 3 2 2 2" xfId="18882" xr:uid="{00000000-0005-0000-0000-0000F72D0000}"/>
    <cellStyle name="20% - Énfasis6 5 3 2 2 2 2" xfId="31793" xr:uid="{00000000-0005-0000-0000-0000F82D0000}"/>
    <cellStyle name="20% - Énfasis6 5 3 2 2 3" xfId="22403" xr:uid="{00000000-0005-0000-0000-0000F92D0000}"/>
    <cellStyle name="20% - Énfasis6 5 3 2 2 3 2" xfId="35314" xr:uid="{00000000-0005-0000-0000-0000FA2D0000}"/>
    <cellStyle name="20% - Énfasis6 5 3 2 2 4" xfId="25924" xr:uid="{00000000-0005-0000-0000-0000FB2D0000}"/>
    <cellStyle name="20% - Énfasis6 5 3 2 2 4 2" xfId="38835" xr:uid="{00000000-0005-0000-0000-0000FC2D0000}"/>
    <cellStyle name="20% - Énfasis6 5 3 2 2 5" xfId="29445" xr:uid="{00000000-0005-0000-0000-0000FD2D0000}"/>
    <cellStyle name="20% - Énfasis6 5 3 2 3" xfId="20055" xr:uid="{00000000-0005-0000-0000-0000FE2D0000}"/>
    <cellStyle name="20% - Énfasis6 5 3 2 3 2" xfId="23576" xr:uid="{00000000-0005-0000-0000-0000FF2D0000}"/>
    <cellStyle name="20% - Énfasis6 5 3 2 3 2 2" xfId="36487" xr:uid="{00000000-0005-0000-0000-0000002E0000}"/>
    <cellStyle name="20% - Énfasis6 5 3 2 3 3" xfId="27097" xr:uid="{00000000-0005-0000-0000-0000012E0000}"/>
    <cellStyle name="20% - Énfasis6 5 3 2 3 3 2" xfId="40008" xr:uid="{00000000-0005-0000-0000-0000022E0000}"/>
    <cellStyle name="20% - Énfasis6 5 3 2 3 4" xfId="32966" xr:uid="{00000000-0005-0000-0000-0000032E0000}"/>
    <cellStyle name="20% - Énfasis6 5 3 2 4" xfId="17707" xr:uid="{00000000-0005-0000-0000-0000042E0000}"/>
    <cellStyle name="20% - Énfasis6 5 3 2 4 2" xfId="30618" xr:uid="{00000000-0005-0000-0000-0000052E0000}"/>
    <cellStyle name="20% - Énfasis6 5 3 2 5" xfId="21228" xr:uid="{00000000-0005-0000-0000-0000062E0000}"/>
    <cellStyle name="20% - Énfasis6 5 3 2 5 2" xfId="34139" xr:uid="{00000000-0005-0000-0000-0000072E0000}"/>
    <cellStyle name="20% - Énfasis6 5 3 2 6" xfId="24749" xr:uid="{00000000-0005-0000-0000-0000082E0000}"/>
    <cellStyle name="20% - Énfasis6 5 3 2 6 2" xfId="37660" xr:uid="{00000000-0005-0000-0000-0000092E0000}"/>
    <cellStyle name="20% - Énfasis6 5 3 2 7" xfId="28270" xr:uid="{00000000-0005-0000-0000-00000A2E0000}"/>
    <cellStyle name="20% - Énfasis6 5 3 3" xfId="16035" xr:uid="{00000000-0005-0000-0000-00000B2E0000}"/>
    <cellStyle name="20% - Énfasis6 5 3 3 2" xfId="18383" xr:uid="{00000000-0005-0000-0000-00000C2E0000}"/>
    <cellStyle name="20% - Énfasis6 5 3 3 2 2" xfId="31294" xr:uid="{00000000-0005-0000-0000-00000D2E0000}"/>
    <cellStyle name="20% - Énfasis6 5 3 3 3" xfId="21904" xr:uid="{00000000-0005-0000-0000-00000E2E0000}"/>
    <cellStyle name="20% - Énfasis6 5 3 3 3 2" xfId="34815" xr:uid="{00000000-0005-0000-0000-00000F2E0000}"/>
    <cellStyle name="20% - Énfasis6 5 3 3 4" xfId="25425" xr:uid="{00000000-0005-0000-0000-0000102E0000}"/>
    <cellStyle name="20% - Énfasis6 5 3 3 4 2" xfId="38336" xr:uid="{00000000-0005-0000-0000-0000112E0000}"/>
    <cellStyle name="20% - Énfasis6 5 3 3 5" xfId="28946" xr:uid="{00000000-0005-0000-0000-0000122E0000}"/>
    <cellStyle name="20% - Énfasis6 5 3 4" xfId="19556" xr:uid="{00000000-0005-0000-0000-0000132E0000}"/>
    <cellStyle name="20% - Énfasis6 5 3 4 2" xfId="23077" xr:uid="{00000000-0005-0000-0000-0000142E0000}"/>
    <cellStyle name="20% - Énfasis6 5 3 4 2 2" xfId="35988" xr:uid="{00000000-0005-0000-0000-0000152E0000}"/>
    <cellStyle name="20% - Énfasis6 5 3 4 3" xfId="26598" xr:uid="{00000000-0005-0000-0000-0000162E0000}"/>
    <cellStyle name="20% - Énfasis6 5 3 4 3 2" xfId="39509" xr:uid="{00000000-0005-0000-0000-0000172E0000}"/>
    <cellStyle name="20% - Énfasis6 5 3 4 4" xfId="32467" xr:uid="{00000000-0005-0000-0000-0000182E0000}"/>
    <cellStyle name="20% - Énfasis6 5 3 5" xfId="17208" xr:uid="{00000000-0005-0000-0000-0000192E0000}"/>
    <cellStyle name="20% - Énfasis6 5 3 5 2" xfId="30119" xr:uid="{00000000-0005-0000-0000-00001A2E0000}"/>
    <cellStyle name="20% - Énfasis6 5 3 6" xfId="20729" xr:uid="{00000000-0005-0000-0000-00001B2E0000}"/>
    <cellStyle name="20% - Énfasis6 5 3 6 2" xfId="33640" xr:uid="{00000000-0005-0000-0000-00001C2E0000}"/>
    <cellStyle name="20% - Énfasis6 5 3 7" xfId="24250" xr:uid="{00000000-0005-0000-0000-00001D2E0000}"/>
    <cellStyle name="20% - Énfasis6 5 3 7 2" xfId="37161" xr:uid="{00000000-0005-0000-0000-00001E2E0000}"/>
    <cellStyle name="20% - Énfasis6 5 3 8" xfId="27771" xr:uid="{00000000-0005-0000-0000-00001F2E0000}"/>
    <cellStyle name="20% - Énfasis6 5 3 9" xfId="14860" xr:uid="{00000000-0005-0000-0000-0000202E0000}"/>
    <cellStyle name="20% - Énfasis6 5 4" xfId="15521" xr:uid="{00000000-0005-0000-0000-0000212E0000}"/>
    <cellStyle name="20% - Énfasis6 5 4 2" xfId="16696" xr:uid="{00000000-0005-0000-0000-0000222E0000}"/>
    <cellStyle name="20% - Énfasis6 5 4 2 2" xfId="19044" xr:uid="{00000000-0005-0000-0000-0000232E0000}"/>
    <cellStyle name="20% - Énfasis6 5 4 2 2 2" xfId="31955" xr:uid="{00000000-0005-0000-0000-0000242E0000}"/>
    <cellStyle name="20% - Énfasis6 5 4 2 3" xfId="22565" xr:uid="{00000000-0005-0000-0000-0000252E0000}"/>
    <cellStyle name="20% - Énfasis6 5 4 2 3 2" xfId="35476" xr:uid="{00000000-0005-0000-0000-0000262E0000}"/>
    <cellStyle name="20% - Énfasis6 5 4 2 4" xfId="26086" xr:uid="{00000000-0005-0000-0000-0000272E0000}"/>
    <cellStyle name="20% - Énfasis6 5 4 2 4 2" xfId="38997" xr:uid="{00000000-0005-0000-0000-0000282E0000}"/>
    <cellStyle name="20% - Énfasis6 5 4 2 5" xfId="29607" xr:uid="{00000000-0005-0000-0000-0000292E0000}"/>
    <cellStyle name="20% - Énfasis6 5 4 3" xfId="20217" xr:uid="{00000000-0005-0000-0000-00002A2E0000}"/>
    <cellStyle name="20% - Énfasis6 5 4 3 2" xfId="23738" xr:uid="{00000000-0005-0000-0000-00002B2E0000}"/>
    <cellStyle name="20% - Énfasis6 5 4 3 2 2" xfId="36649" xr:uid="{00000000-0005-0000-0000-00002C2E0000}"/>
    <cellStyle name="20% - Énfasis6 5 4 3 3" xfId="27259" xr:uid="{00000000-0005-0000-0000-00002D2E0000}"/>
    <cellStyle name="20% - Énfasis6 5 4 3 3 2" xfId="40170" xr:uid="{00000000-0005-0000-0000-00002E2E0000}"/>
    <cellStyle name="20% - Énfasis6 5 4 3 4" xfId="33128" xr:uid="{00000000-0005-0000-0000-00002F2E0000}"/>
    <cellStyle name="20% - Énfasis6 5 4 4" xfId="17869" xr:uid="{00000000-0005-0000-0000-0000302E0000}"/>
    <cellStyle name="20% - Énfasis6 5 4 4 2" xfId="30780" xr:uid="{00000000-0005-0000-0000-0000312E0000}"/>
    <cellStyle name="20% - Énfasis6 5 4 5" xfId="21390" xr:uid="{00000000-0005-0000-0000-0000322E0000}"/>
    <cellStyle name="20% - Énfasis6 5 4 5 2" xfId="34301" xr:uid="{00000000-0005-0000-0000-0000332E0000}"/>
    <cellStyle name="20% - Énfasis6 5 4 6" xfId="24911" xr:uid="{00000000-0005-0000-0000-0000342E0000}"/>
    <cellStyle name="20% - Énfasis6 5 4 6 2" xfId="37822" xr:uid="{00000000-0005-0000-0000-0000352E0000}"/>
    <cellStyle name="20% - Énfasis6 5 4 7" xfId="28432" xr:uid="{00000000-0005-0000-0000-0000362E0000}"/>
    <cellStyle name="20% - Énfasis6 5 5" xfId="15022" xr:uid="{00000000-0005-0000-0000-0000372E0000}"/>
    <cellStyle name="20% - Énfasis6 5 5 2" xfId="16197" xr:uid="{00000000-0005-0000-0000-0000382E0000}"/>
    <cellStyle name="20% - Énfasis6 5 5 2 2" xfId="18545" xr:uid="{00000000-0005-0000-0000-0000392E0000}"/>
    <cellStyle name="20% - Énfasis6 5 5 2 2 2" xfId="31456" xr:uid="{00000000-0005-0000-0000-00003A2E0000}"/>
    <cellStyle name="20% - Énfasis6 5 5 2 3" xfId="22066" xr:uid="{00000000-0005-0000-0000-00003B2E0000}"/>
    <cellStyle name="20% - Énfasis6 5 5 2 3 2" xfId="34977" xr:uid="{00000000-0005-0000-0000-00003C2E0000}"/>
    <cellStyle name="20% - Énfasis6 5 5 2 4" xfId="25587" xr:uid="{00000000-0005-0000-0000-00003D2E0000}"/>
    <cellStyle name="20% - Énfasis6 5 5 2 4 2" xfId="38498" xr:uid="{00000000-0005-0000-0000-00003E2E0000}"/>
    <cellStyle name="20% - Énfasis6 5 5 2 5" xfId="29108" xr:uid="{00000000-0005-0000-0000-00003F2E0000}"/>
    <cellStyle name="20% - Énfasis6 5 5 3" xfId="19718" xr:uid="{00000000-0005-0000-0000-0000402E0000}"/>
    <cellStyle name="20% - Énfasis6 5 5 3 2" xfId="23239" xr:uid="{00000000-0005-0000-0000-0000412E0000}"/>
    <cellStyle name="20% - Énfasis6 5 5 3 2 2" xfId="36150" xr:uid="{00000000-0005-0000-0000-0000422E0000}"/>
    <cellStyle name="20% - Énfasis6 5 5 3 3" xfId="26760" xr:uid="{00000000-0005-0000-0000-0000432E0000}"/>
    <cellStyle name="20% - Énfasis6 5 5 3 3 2" xfId="39671" xr:uid="{00000000-0005-0000-0000-0000442E0000}"/>
    <cellStyle name="20% - Énfasis6 5 5 3 4" xfId="32629" xr:uid="{00000000-0005-0000-0000-0000452E0000}"/>
    <cellStyle name="20% - Énfasis6 5 5 4" xfId="17370" xr:uid="{00000000-0005-0000-0000-0000462E0000}"/>
    <cellStyle name="20% - Énfasis6 5 5 4 2" xfId="30281" xr:uid="{00000000-0005-0000-0000-0000472E0000}"/>
    <cellStyle name="20% - Énfasis6 5 5 5" xfId="20891" xr:uid="{00000000-0005-0000-0000-0000482E0000}"/>
    <cellStyle name="20% - Énfasis6 5 5 5 2" xfId="33802" xr:uid="{00000000-0005-0000-0000-0000492E0000}"/>
    <cellStyle name="20% - Énfasis6 5 5 6" xfId="24412" xr:uid="{00000000-0005-0000-0000-00004A2E0000}"/>
    <cellStyle name="20% - Énfasis6 5 5 6 2" xfId="37323" xr:uid="{00000000-0005-0000-0000-00004B2E0000}"/>
    <cellStyle name="20% - Énfasis6 5 5 7" xfId="27933" xr:uid="{00000000-0005-0000-0000-00004C2E0000}"/>
    <cellStyle name="20% - Énfasis6 5 6" xfId="15698" xr:uid="{00000000-0005-0000-0000-00004D2E0000}"/>
    <cellStyle name="20% - Énfasis6 5 6 2" xfId="18046" xr:uid="{00000000-0005-0000-0000-00004E2E0000}"/>
    <cellStyle name="20% - Énfasis6 5 6 2 2" xfId="30957" xr:uid="{00000000-0005-0000-0000-00004F2E0000}"/>
    <cellStyle name="20% - Énfasis6 5 6 3" xfId="21567" xr:uid="{00000000-0005-0000-0000-0000502E0000}"/>
    <cellStyle name="20% - Énfasis6 5 6 3 2" xfId="34478" xr:uid="{00000000-0005-0000-0000-0000512E0000}"/>
    <cellStyle name="20% - Énfasis6 5 6 4" xfId="25088" xr:uid="{00000000-0005-0000-0000-0000522E0000}"/>
    <cellStyle name="20% - Énfasis6 5 6 4 2" xfId="37999" xr:uid="{00000000-0005-0000-0000-0000532E0000}"/>
    <cellStyle name="20% - Énfasis6 5 6 5" xfId="28609" xr:uid="{00000000-0005-0000-0000-0000542E0000}"/>
    <cellStyle name="20% - Énfasis6 5 7" xfId="19219" xr:uid="{00000000-0005-0000-0000-0000552E0000}"/>
    <cellStyle name="20% - Énfasis6 5 7 2" xfId="22740" xr:uid="{00000000-0005-0000-0000-0000562E0000}"/>
    <cellStyle name="20% - Énfasis6 5 7 2 2" xfId="35651" xr:uid="{00000000-0005-0000-0000-0000572E0000}"/>
    <cellStyle name="20% - Énfasis6 5 7 3" xfId="26261" xr:uid="{00000000-0005-0000-0000-0000582E0000}"/>
    <cellStyle name="20% - Énfasis6 5 7 3 2" xfId="39172" xr:uid="{00000000-0005-0000-0000-0000592E0000}"/>
    <cellStyle name="20% - Énfasis6 5 7 4" xfId="32130" xr:uid="{00000000-0005-0000-0000-00005A2E0000}"/>
    <cellStyle name="20% - Énfasis6 5 8" xfId="16871" xr:uid="{00000000-0005-0000-0000-00005B2E0000}"/>
    <cellStyle name="20% - Énfasis6 5 8 2" xfId="29782" xr:uid="{00000000-0005-0000-0000-00005C2E0000}"/>
    <cellStyle name="20% - Énfasis6 5 9" xfId="20392" xr:uid="{00000000-0005-0000-0000-00005D2E0000}"/>
    <cellStyle name="20% - Énfasis6 5 9 2" xfId="33303" xr:uid="{00000000-0005-0000-0000-00005E2E0000}"/>
    <cellStyle name="20% - Énfasis6 6" xfId="445" xr:uid="{00000000-0005-0000-0000-00005F2E0000}"/>
    <cellStyle name="20% - Énfasis6 6 10" xfId="23970" xr:uid="{00000000-0005-0000-0000-0000602E0000}"/>
    <cellStyle name="20% - Énfasis6 6 10 2" xfId="36881" xr:uid="{00000000-0005-0000-0000-0000612E0000}"/>
    <cellStyle name="20% - Énfasis6 6 11" xfId="27491" xr:uid="{00000000-0005-0000-0000-0000622E0000}"/>
    <cellStyle name="20% - Énfasis6 6 12" xfId="14576" xr:uid="{00000000-0005-0000-0000-0000632E0000}"/>
    <cellStyle name="20% - Énfasis6 6 2" xfId="5003" xr:uid="{00000000-0005-0000-0000-0000642E0000}"/>
    <cellStyle name="20% - Énfasis6 6 2 2" xfId="5004" xr:uid="{00000000-0005-0000-0000-0000652E0000}"/>
    <cellStyle name="20% - Énfasis6 6 2 2 2" xfId="16429" xr:uid="{00000000-0005-0000-0000-0000662E0000}"/>
    <cellStyle name="20% - Énfasis6 6 2 2 2 2" xfId="18777" xr:uid="{00000000-0005-0000-0000-0000672E0000}"/>
    <cellStyle name="20% - Énfasis6 6 2 2 2 2 2" xfId="31688" xr:uid="{00000000-0005-0000-0000-0000682E0000}"/>
    <cellStyle name="20% - Énfasis6 6 2 2 2 3" xfId="22298" xr:uid="{00000000-0005-0000-0000-0000692E0000}"/>
    <cellStyle name="20% - Énfasis6 6 2 2 2 3 2" xfId="35209" xr:uid="{00000000-0005-0000-0000-00006A2E0000}"/>
    <cellStyle name="20% - Énfasis6 6 2 2 2 4" xfId="25819" xr:uid="{00000000-0005-0000-0000-00006B2E0000}"/>
    <cellStyle name="20% - Énfasis6 6 2 2 2 4 2" xfId="38730" xr:uid="{00000000-0005-0000-0000-00006C2E0000}"/>
    <cellStyle name="20% - Énfasis6 6 2 2 2 5" xfId="29340" xr:uid="{00000000-0005-0000-0000-00006D2E0000}"/>
    <cellStyle name="20% - Énfasis6 6 2 2 3" xfId="19950" xr:uid="{00000000-0005-0000-0000-00006E2E0000}"/>
    <cellStyle name="20% - Énfasis6 6 2 2 3 2" xfId="23471" xr:uid="{00000000-0005-0000-0000-00006F2E0000}"/>
    <cellStyle name="20% - Énfasis6 6 2 2 3 2 2" xfId="36382" xr:uid="{00000000-0005-0000-0000-0000702E0000}"/>
    <cellStyle name="20% - Énfasis6 6 2 2 3 3" xfId="26992" xr:uid="{00000000-0005-0000-0000-0000712E0000}"/>
    <cellStyle name="20% - Énfasis6 6 2 2 3 3 2" xfId="39903" xr:uid="{00000000-0005-0000-0000-0000722E0000}"/>
    <cellStyle name="20% - Énfasis6 6 2 2 3 4" xfId="32861" xr:uid="{00000000-0005-0000-0000-0000732E0000}"/>
    <cellStyle name="20% - Énfasis6 6 2 2 4" xfId="17602" xr:uid="{00000000-0005-0000-0000-0000742E0000}"/>
    <cellStyle name="20% - Énfasis6 6 2 2 4 2" xfId="30513" xr:uid="{00000000-0005-0000-0000-0000752E0000}"/>
    <cellStyle name="20% - Énfasis6 6 2 2 5" xfId="21123" xr:uid="{00000000-0005-0000-0000-0000762E0000}"/>
    <cellStyle name="20% - Énfasis6 6 2 2 5 2" xfId="34034" xr:uid="{00000000-0005-0000-0000-0000772E0000}"/>
    <cellStyle name="20% - Énfasis6 6 2 2 6" xfId="24644" xr:uid="{00000000-0005-0000-0000-0000782E0000}"/>
    <cellStyle name="20% - Énfasis6 6 2 2 6 2" xfId="37555" xr:uid="{00000000-0005-0000-0000-0000792E0000}"/>
    <cellStyle name="20% - Énfasis6 6 2 2 7" xfId="28165" xr:uid="{00000000-0005-0000-0000-00007A2E0000}"/>
    <cellStyle name="20% - Énfasis6 6 2 2 8" xfId="15254" xr:uid="{00000000-0005-0000-0000-00007B2E0000}"/>
    <cellStyle name="20% - Énfasis6 6 2 3" xfId="15930" xr:uid="{00000000-0005-0000-0000-00007C2E0000}"/>
    <cellStyle name="20% - Énfasis6 6 2 3 2" xfId="18278" xr:uid="{00000000-0005-0000-0000-00007D2E0000}"/>
    <cellStyle name="20% - Énfasis6 6 2 3 2 2" xfId="31189" xr:uid="{00000000-0005-0000-0000-00007E2E0000}"/>
    <cellStyle name="20% - Énfasis6 6 2 3 3" xfId="21799" xr:uid="{00000000-0005-0000-0000-00007F2E0000}"/>
    <cellStyle name="20% - Énfasis6 6 2 3 3 2" xfId="34710" xr:uid="{00000000-0005-0000-0000-0000802E0000}"/>
    <cellStyle name="20% - Énfasis6 6 2 3 4" xfId="25320" xr:uid="{00000000-0005-0000-0000-0000812E0000}"/>
    <cellStyle name="20% - Énfasis6 6 2 3 4 2" xfId="38231" xr:uid="{00000000-0005-0000-0000-0000822E0000}"/>
    <cellStyle name="20% - Énfasis6 6 2 3 5" xfId="28841" xr:uid="{00000000-0005-0000-0000-0000832E0000}"/>
    <cellStyle name="20% - Énfasis6 6 2 4" xfId="19451" xr:uid="{00000000-0005-0000-0000-0000842E0000}"/>
    <cellStyle name="20% - Énfasis6 6 2 4 2" xfId="22972" xr:uid="{00000000-0005-0000-0000-0000852E0000}"/>
    <cellStyle name="20% - Énfasis6 6 2 4 2 2" xfId="35883" xr:uid="{00000000-0005-0000-0000-0000862E0000}"/>
    <cellStyle name="20% - Énfasis6 6 2 4 3" xfId="26493" xr:uid="{00000000-0005-0000-0000-0000872E0000}"/>
    <cellStyle name="20% - Énfasis6 6 2 4 3 2" xfId="39404" xr:uid="{00000000-0005-0000-0000-0000882E0000}"/>
    <cellStyle name="20% - Énfasis6 6 2 4 4" xfId="32362" xr:uid="{00000000-0005-0000-0000-0000892E0000}"/>
    <cellStyle name="20% - Énfasis6 6 2 5" xfId="17103" xr:uid="{00000000-0005-0000-0000-00008A2E0000}"/>
    <cellStyle name="20% - Énfasis6 6 2 5 2" xfId="30014" xr:uid="{00000000-0005-0000-0000-00008B2E0000}"/>
    <cellStyle name="20% - Énfasis6 6 2 6" xfId="20624" xr:uid="{00000000-0005-0000-0000-00008C2E0000}"/>
    <cellStyle name="20% - Énfasis6 6 2 6 2" xfId="33535" xr:uid="{00000000-0005-0000-0000-00008D2E0000}"/>
    <cellStyle name="20% - Énfasis6 6 2 7" xfId="24145" xr:uid="{00000000-0005-0000-0000-00008E2E0000}"/>
    <cellStyle name="20% - Énfasis6 6 2 7 2" xfId="37056" xr:uid="{00000000-0005-0000-0000-00008F2E0000}"/>
    <cellStyle name="20% - Énfasis6 6 2 8" xfId="27666" xr:uid="{00000000-0005-0000-0000-0000902E0000}"/>
    <cellStyle name="20% - Énfasis6 6 2 9" xfId="14754" xr:uid="{00000000-0005-0000-0000-0000912E0000}"/>
    <cellStyle name="20% - Énfasis6 6 3" xfId="5005" xr:uid="{00000000-0005-0000-0000-0000922E0000}"/>
    <cellStyle name="20% - Énfasis6 6 3 2" xfId="15416" xr:uid="{00000000-0005-0000-0000-0000932E0000}"/>
    <cellStyle name="20% - Énfasis6 6 3 2 2" xfId="16591" xr:uid="{00000000-0005-0000-0000-0000942E0000}"/>
    <cellStyle name="20% - Énfasis6 6 3 2 2 2" xfId="18939" xr:uid="{00000000-0005-0000-0000-0000952E0000}"/>
    <cellStyle name="20% - Énfasis6 6 3 2 2 2 2" xfId="31850" xr:uid="{00000000-0005-0000-0000-0000962E0000}"/>
    <cellStyle name="20% - Énfasis6 6 3 2 2 3" xfId="22460" xr:uid="{00000000-0005-0000-0000-0000972E0000}"/>
    <cellStyle name="20% - Énfasis6 6 3 2 2 3 2" xfId="35371" xr:uid="{00000000-0005-0000-0000-0000982E0000}"/>
    <cellStyle name="20% - Énfasis6 6 3 2 2 4" xfId="25981" xr:uid="{00000000-0005-0000-0000-0000992E0000}"/>
    <cellStyle name="20% - Énfasis6 6 3 2 2 4 2" xfId="38892" xr:uid="{00000000-0005-0000-0000-00009A2E0000}"/>
    <cellStyle name="20% - Énfasis6 6 3 2 2 5" xfId="29502" xr:uid="{00000000-0005-0000-0000-00009B2E0000}"/>
    <cellStyle name="20% - Énfasis6 6 3 2 3" xfId="20112" xr:uid="{00000000-0005-0000-0000-00009C2E0000}"/>
    <cellStyle name="20% - Énfasis6 6 3 2 3 2" xfId="23633" xr:uid="{00000000-0005-0000-0000-00009D2E0000}"/>
    <cellStyle name="20% - Énfasis6 6 3 2 3 2 2" xfId="36544" xr:uid="{00000000-0005-0000-0000-00009E2E0000}"/>
    <cellStyle name="20% - Énfasis6 6 3 2 3 3" xfId="27154" xr:uid="{00000000-0005-0000-0000-00009F2E0000}"/>
    <cellStyle name="20% - Énfasis6 6 3 2 3 3 2" xfId="40065" xr:uid="{00000000-0005-0000-0000-0000A02E0000}"/>
    <cellStyle name="20% - Énfasis6 6 3 2 3 4" xfId="33023" xr:uid="{00000000-0005-0000-0000-0000A12E0000}"/>
    <cellStyle name="20% - Énfasis6 6 3 2 4" xfId="17764" xr:uid="{00000000-0005-0000-0000-0000A22E0000}"/>
    <cellStyle name="20% - Énfasis6 6 3 2 4 2" xfId="30675" xr:uid="{00000000-0005-0000-0000-0000A32E0000}"/>
    <cellStyle name="20% - Énfasis6 6 3 2 5" xfId="21285" xr:uid="{00000000-0005-0000-0000-0000A42E0000}"/>
    <cellStyle name="20% - Énfasis6 6 3 2 5 2" xfId="34196" xr:uid="{00000000-0005-0000-0000-0000A52E0000}"/>
    <cellStyle name="20% - Énfasis6 6 3 2 6" xfId="24806" xr:uid="{00000000-0005-0000-0000-0000A62E0000}"/>
    <cellStyle name="20% - Énfasis6 6 3 2 6 2" xfId="37717" xr:uid="{00000000-0005-0000-0000-0000A72E0000}"/>
    <cellStyle name="20% - Énfasis6 6 3 2 7" xfId="28327" xr:uid="{00000000-0005-0000-0000-0000A82E0000}"/>
    <cellStyle name="20% - Énfasis6 6 3 3" xfId="16092" xr:uid="{00000000-0005-0000-0000-0000A92E0000}"/>
    <cellStyle name="20% - Énfasis6 6 3 3 2" xfId="18440" xr:uid="{00000000-0005-0000-0000-0000AA2E0000}"/>
    <cellStyle name="20% - Énfasis6 6 3 3 2 2" xfId="31351" xr:uid="{00000000-0005-0000-0000-0000AB2E0000}"/>
    <cellStyle name="20% - Énfasis6 6 3 3 3" xfId="21961" xr:uid="{00000000-0005-0000-0000-0000AC2E0000}"/>
    <cellStyle name="20% - Énfasis6 6 3 3 3 2" xfId="34872" xr:uid="{00000000-0005-0000-0000-0000AD2E0000}"/>
    <cellStyle name="20% - Énfasis6 6 3 3 4" xfId="25482" xr:uid="{00000000-0005-0000-0000-0000AE2E0000}"/>
    <cellStyle name="20% - Énfasis6 6 3 3 4 2" xfId="38393" xr:uid="{00000000-0005-0000-0000-0000AF2E0000}"/>
    <cellStyle name="20% - Énfasis6 6 3 3 5" xfId="29003" xr:uid="{00000000-0005-0000-0000-0000B02E0000}"/>
    <cellStyle name="20% - Énfasis6 6 3 4" xfId="19613" xr:uid="{00000000-0005-0000-0000-0000B12E0000}"/>
    <cellStyle name="20% - Énfasis6 6 3 4 2" xfId="23134" xr:uid="{00000000-0005-0000-0000-0000B22E0000}"/>
    <cellStyle name="20% - Énfasis6 6 3 4 2 2" xfId="36045" xr:uid="{00000000-0005-0000-0000-0000B32E0000}"/>
    <cellStyle name="20% - Énfasis6 6 3 4 3" xfId="26655" xr:uid="{00000000-0005-0000-0000-0000B42E0000}"/>
    <cellStyle name="20% - Énfasis6 6 3 4 3 2" xfId="39566" xr:uid="{00000000-0005-0000-0000-0000B52E0000}"/>
    <cellStyle name="20% - Énfasis6 6 3 4 4" xfId="32524" xr:uid="{00000000-0005-0000-0000-0000B62E0000}"/>
    <cellStyle name="20% - Énfasis6 6 3 5" xfId="17265" xr:uid="{00000000-0005-0000-0000-0000B72E0000}"/>
    <cellStyle name="20% - Énfasis6 6 3 5 2" xfId="30176" xr:uid="{00000000-0005-0000-0000-0000B82E0000}"/>
    <cellStyle name="20% - Énfasis6 6 3 6" xfId="20786" xr:uid="{00000000-0005-0000-0000-0000B92E0000}"/>
    <cellStyle name="20% - Énfasis6 6 3 6 2" xfId="33697" xr:uid="{00000000-0005-0000-0000-0000BA2E0000}"/>
    <cellStyle name="20% - Énfasis6 6 3 7" xfId="24307" xr:uid="{00000000-0005-0000-0000-0000BB2E0000}"/>
    <cellStyle name="20% - Énfasis6 6 3 7 2" xfId="37218" xr:uid="{00000000-0005-0000-0000-0000BC2E0000}"/>
    <cellStyle name="20% - Énfasis6 6 3 8" xfId="27828" xr:uid="{00000000-0005-0000-0000-0000BD2E0000}"/>
    <cellStyle name="20% - Énfasis6 6 3 9" xfId="14917" xr:uid="{00000000-0005-0000-0000-0000BE2E0000}"/>
    <cellStyle name="20% - Énfasis6 6 4" xfId="15578" xr:uid="{00000000-0005-0000-0000-0000BF2E0000}"/>
    <cellStyle name="20% - Énfasis6 6 4 2" xfId="16753" xr:uid="{00000000-0005-0000-0000-0000C02E0000}"/>
    <cellStyle name="20% - Énfasis6 6 4 2 2" xfId="19101" xr:uid="{00000000-0005-0000-0000-0000C12E0000}"/>
    <cellStyle name="20% - Énfasis6 6 4 2 2 2" xfId="32012" xr:uid="{00000000-0005-0000-0000-0000C22E0000}"/>
    <cellStyle name="20% - Énfasis6 6 4 2 3" xfId="22622" xr:uid="{00000000-0005-0000-0000-0000C32E0000}"/>
    <cellStyle name="20% - Énfasis6 6 4 2 3 2" xfId="35533" xr:uid="{00000000-0005-0000-0000-0000C42E0000}"/>
    <cellStyle name="20% - Énfasis6 6 4 2 4" xfId="26143" xr:uid="{00000000-0005-0000-0000-0000C52E0000}"/>
    <cellStyle name="20% - Énfasis6 6 4 2 4 2" xfId="39054" xr:uid="{00000000-0005-0000-0000-0000C62E0000}"/>
    <cellStyle name="20% - Énfasis6 6 4 2 5" xfId="29664" xr:uid="{00000000-0005-0000-0000-0000C72E0000}"/>
    <cellStyle name="20% - Énfasis6 6 4 3" xfId="20274" xr:uid="{00000000-0005-0000-0000-0000C82E0000}"/>
    <cellStyle name="20% - Énfasis6 6 4 3 2" xfId="23795" xr:uid="{00000000-0005-0000-0000-0000C92E0000}"/>
    <cellStyle name="20% - Énfasis6 6 4 3 2 2" xfId="36706" xr:uid="{00000000-0005-0000-0000-0000CA2E0000}"/>
    <cellStyle name="20% - Énfasis6 6 4 3 3" xfId="27316" xr:uid="{00000000-0005-0000-0000-0000CB2E0000}"/>
    <cellStyle name="20% - Énfasis6 6 4 3 3 2" xfId="40227" xr:uid="{00000000-0005-0000-0000-0000CC2E0000}"/>
    <cellStyle name="20% - Énfasis6 6 4 3 4" xfId="33185" xr:uid="{00000000-0005-0000-0000-0000CD2E0000}"/>
    <cellStyle name="20% - Énfasis6 6 4 4" xfId="17926" xr:uid="{00000000-0005-0000-0000-0000CE2E0000}"/>
    <cellStyle name="20% - Énfasis6 6 4 4 2" xfId="30837" xr:uid="{00000000-0005-0000-0000-0000CF2E0000}"/>
    <cellStyle name="20% - Énfasis6 6 4 5" xfId="21447" xr:uid="{00000000-0005-0000-0000-0000D02E0000}"/>
    <cellStyle name="20% - Énfasis6 6 4 5 2" xfId="34358" xr:uid="{00000000-0005-0000-0000-0000D12E0000}"/>
    <cellStyle name="20% - Énfasis6 6 4 6" xfId="24968" xr:uid="{00000000-0005-0000-0000-0000D22E0000}"/>
    <cellStyle name="20% - Énfasis6 6 4 6 2" xfId="37879" xr:uid="{00000000-0005-0000-0000-0000D32E0000}"/>
    <cellStyle name="20% - Énfasis6 6 4 7" xfId="28489" xr:uid="{00000000-0005-0000-0000-0000D42E0000}"/>
    <cellStyle name="20% - Énfasis6 6 5" xfId="15079" xr:uid="{00000000-0005-0000-0000-0000D52E0000}"/>
    <cellStyle name="20% - Énfasis6 6 5 2" xfId="16254" xr:uid="{00000000-0005-0000-0000-0000D62E0000}"/>
    <cellStyle name="20% - Énfasis6 6 5 2 2" xfId="18602" xr:uid="{00000000-0005-0000-0000-0000D72E0000}"/>
    <cellStyle name="20% - Énfasis6 6 5 2 2 2" xfId="31513" xr:uid="{00000000-0005-0000-0000-0000D82E0000}"/>
    <cellStyle name="20% - Énfasis6 6 5 2 3" xfId="22123" xr:uid="{00000000-0005-0000-0000-0000D92E0000}"/>
    <cellStyle name="20% - Énfasis6 6 5 2 3 2" xfId="35034" xr:uid="{00000000-0005-0000-0000-0000DA2E0000}"/>
    <cellStyle name="20% - Énfasis6 6 5 2 4" xfId="25644" xr:uid="{00000000-0005-0000-0000-0000DB2E0000}"/>
    <cellStyle name="20% - Énfasis6 6 5 2 4 2" xfId="38555" xr:uid="{00000000-0005-0000-0000-0000DC2E0000}"/>
    <cellStyle name="20% - Énfasis6 6 5 2 5" xfId="29165" xr:uid="{00000000-0005-0000-0000-0000DD2E0000}"/>
    <cellStyle name="20% - Énfasis6 6 5 3" xfId="19775" xr:uid="{00000000-0005-0000-0000-0000DE2E0000}"/>
    <cellStyle name="20% - Énfasis6 6 5 3 2" xfId="23296" xr:uid="{00000000-0005-0000-0000-0000DF2E0000}"/>
    <cellStyle name="20% - Énfasis6 6 5 3 2 2" xfId="36207" xr:uid="{00000000-0005-0000-0000-0000E02E0000}"/>
    <cellStyle name="20% - Énfasis6 6 5 3 3" xfId="26817" xr:uid="{00000000-0005-0000-0000-0000E12E0000}"/>
    <cellStyle name="20% - Énfasis6 6 5 3 3 2" xfId="39728" xr:uid="{00000000-0005-0000-0000-0000E22E0000}"/>
    <cellStyle name="20% - Énfasis6 6 5 3 4" xfId="32686" xr:uid="{00000000-0005-0000-0000-0000E32E0000}"/>
    <cellStyle name="20% - Énfasis6 6 5 4" xfId="17427" xr:uid="{00000000-0005-0000-0000-0000E42E0000}"/>
    <cellStyle name="20% - Énfasis6 6 5 4 2" xfId="30338" xr:uid="{00000000-0005-0000-0000-0000E52E0000}"/>
    <cellStyle name="20% - Énfasis6 6 5 5" xfId="20948" xr:uid="{00000000-0005-0000-0000-0000E62E0000}"/>
    <cellStyle name="20% - Énfasis6 6 5 5 2" xfId="33859" xr:uid="{00000000-0005-0000-0000-0000E72E0000}"/>
    <cellStyle name="20% - Énfasis6 6 5 6" xfId="24469" xr:uid="{00000000-0005-0000-0000-0000E82E0000}"/>
    <cellStyle name="20% - Énfasis6 6 5 6 2" xfId="37380" xr:uid="{00000000-0005-0000-0000-0000E92E0000}"/>
    <cellStyle name="20% - Énfasis6 6 5 7" xfId="27990" xr:uid="{00000000-0005-0000-0000-0000EA2E0000}"/>
    <cellStyle name="20% - Énfasis6 6 6" xfId="15755" xr:uid="{00000000-0005-0000-0000-0000EB2E0000}"/>
    <cellStyle name="20% - Énfasis6 6 6 2" xfId="18103" xr:uid="{00000000-0005-0000-0000-0000EC2E0000}"/>
    <cellStyle name="20% - Énfasis6 6 6 2 2" xfId="31014" xr:uid="{00000000-0005-0000-0000-0000ED2E0000}"/>
    <cellStyle name="20% - Énfasis6 6 6 3" xfId="21624" xr:uid="{00000000-0005-0000-0000-0000EE2E0000}"/>
    <cellStyle name="20% - Énfasis6 6 6 3 2" xfId="34535" xr:uid="{00000000-0005-0000-0000-0000EF2E0000}"/>
    <cellStyle name="20% - Énfasis6 6 6 4" xfId="25145" xr:uid="{00000000-0005-0000-0000-0000F02E0000}"/>
    <cellStyle name="20% - Énfasis6 6 6 4 2" xfId="38056" xr:uid="{00000000-0005-0000-0000-0000F12E0000}"/>
    <cellStyle name="20% - Énfasis6 6 6 5" xfId="28666" xr:uid="{00000000-0005-0000-0000-0000F22E0000}"/>
    <cellStyle name="20% - Énfasis6 6 7" xfId="19276" xr:uid="{00000000-0005-0000-0000-0000F32E0000}"/>
    <cellStyle name="20% - Énfasis6 6 7 2" xfId="22797" xr:uid="{00000000-0005-0000-0000-0000F42E0000}"/>
    <cellStyle name="20% - Énfasis6 6 7 2 2" xfId="35708" xr:uid="{00000000-0005-0000-0000-0000F52E0000}"/>
    <cellStyle name="20% - Énfasis6 6 7 3" xfId="26318" xr:uid="{00000000-0005-0000-0000-0000F62E0000}"/>
    <cellStyle name="20% - Énfasis6 6 7 3 2" xfId="39229" xr:uid="{00000000-0005-0000-0000-0000F72E0000}"/>
    <cellStyle name="20% - Énfasis6 6 7 4" xfId="32187" xr:uid="{00000000-0005-0000-0000-0000F82E0000}"/>
    <cellStyle name="20% - Énfasis6 6 8" xfId="16928" xr:uid="{00000000-0005-0000-0000-0000F92E0000}"/>
    <cellStyle name="20% - Énfasis6 6 8 2" xfId="29839" xr:uid="{00000000-0005-0000-0000-0000FA2E0000}"/>
    <cellStyle name="20% - Énfasis6 6 9" xfId="20449" xr:uid="{00000000-0005-0000-0000-0000FB2E0000}"/>
    <cellStyle name="20% - Énfasis6 6 9 2" xfId="33360" xr:uid="{00000000-0005-0000-0000-0000FC2E0000}"/>
    <cellStyle name="20% - Énfasis6 7" xfId="446" xr:uid="{00000000-0005-0000-0000-0000FD2E0000}"/>
    <cellStyle name="20% - Énfasis6 7 10" xfId="23986" xr:uid="{00000000-0005-0000-0000-0000FE2E0000}"/>
    <cellStyle name="20% - Énfasis6 7 10 2" xfId="36897" xr:uid="{00000000-0005-0000-0000-0000FF2E0000}"/>
    <cellStyle name="20% - Énfasis6 7 11" xfId="27507" xr:uid="{00000000-0005-0000-0000-0000002F0000}"/>
    <cellStyle name="20% - Énfasis6 7 12" xfId="14592" xr:uid="{00000000-0005-0000-0000-0000012F0000}"/>
    <cellStyle name="20% - Énfasis6 7 2" xfId="5006" xr:uid="{00000000-0005-0000-0000-0000022F0000}"/>
    <cellStyle name="20% - Énfasis6 7 2 2" xfId="5007" xr:uid="{00000000-0005-0000-0000-0000032F0000}"/>
    <cellStyle name="20% - Énfasis6 7 2 2 2" xfId="16445" xr:uid="{00000000-0005-0000-0000-0000042F0000}"/>
    <cellStyle name="20% - Énfasis6 7 2 2 2 2" xfId="18793" xr:uid="{00000000-0005-0000-0000-0000052F0000}"/>
    <cellStyle name="20% - Énfasis6 7 2 2 2 2 2" xfId="31704" xr:uid="{00000000-0005-0000-0000-0000062F0000}"/>
    <cellStyle name="20% - Énfasis6 7 2 2 2 3" xfId="22314" xr:uid="{00000000-0005-0000-0000-0000072F0000}"/>
    <cellStyle name="20% - Énfasis6 7 2 2 2 3 2" xfId="35225" xr:uid="{00000000-0005-0000-0000-0000082F0000}"/>
    <cellStyle name="20% - Énfasis6 7 2 2 2 4" xfId="25835" xr:uid="{00000000-0005-0000-0000-0000092F0000}"/>
    <cellStyle name="20% - Énfasis6 7 2 2 2 4 2" xfId="38746" xr:uid="{00000000-0005-0000-0000-00000A2F0000}"/>
    <cellStyle name="20% - Énfasis6 7 2 2 2 5" xfId="29356" xr:uid="{00000000-0005-0000-0000-00000B2F0000}"/>
    <cellStyle name="20% - Énfasis6 7 2 2 3" xfId="19966" xr:uid="{00000000-0005-0000-0000-00000C2F0000}"/>
    <cellStyle name="20% - Énfasis6 7 2 2 3 2" xfId="23487" xr:uid="{00000000-0005-0000-0000-00000D2F0000}"/>
    <cellStyle name="20% - Énfasis6 7 2 2 3 2 2" xfId="36398" xr:uid="{00000000-0005-0000-0000-00000E2F0000}"/>
    <cellStyle name="20% - Énfasis6 7 2 2 3 3" xfId="27008" xr:uid="{00000000-0005-0000-0000-00000F2F0000}"/>
    <cellStyle name="20% - Énfasis6 7 2 2 3 3 2" xfId="39919" xr:uid="{00000000-0005-0000-0000-0000102F0000}"/>
    <cellStyle name="20% - Énfasis6 7 2 2 3 4" xfId="32877" xr:uid="{00000000-0005-0000-0000-0000112F0000}"/>
    <cellStyle name="20% - Énfasis6 7 2 2 4" xfId="17618" xr:uid="{00000000-0005-0000-0000-0000122F0000}"/>
    <cellStyle name="20% - Énfasis6 7 2 2 4 2" xfId="30529" xr:uid="{00000000-0005-0000-0000-0000132F0000}"/>
    <cellStyle name="20% - Énfasis6 7 2 2 5" xfId="21139" xr:uid="{00000000-0005-0000-0000-0000142F0000}"/>
    <cellStyle name="20% - Énfasis6 7 2 2 5 2" xfId="34050" xr:uid="{00000000-0005-0000-0000-0000152F0000}"/>
    <cellStyle name="20% - Énfasis6 7 2 2 6" xfId="24660" xr:uid="{00000000-0005-0000-0000-0000162F0000}"/>
    <cellStyle name="20% - Énfasis6 7 2 2 6 2" xfId="37571" xr:uid="{00000000-0005-0000-0000-0000172F0000}"/>
    <cellStyle name="20% - Énfasis6 7 2 2 7" xfId="28181" xr:uid="{00000000-0005-0000-0000-0000182F0000}"/>
    <cellStyle name="20% - Énfasis6 7 2 2 8" xfId="15270" xr:uid="{00000000-0005-0000-0000-0000192F0000}"/>
    <cellStyle name="20% - Énfasis6 7 2 3" xfId="15946" xr:uid="{00000000-0005-0000-0000-00001A2F0000}"/>
    <cellStyle name="20% - Énfasis6 7 2 3 2" xfId="18294" xr:uid="{00000000-0005-0000-0000-00001B2F0000}"/>
    <cellStyle name="20% - Énfasis6 7 2 3 2 2" xfId="31205" xr:uid="{00000000-0005-0000-0000-00001C2F0000}"/>
    <cellStyle name="20% - Énfasis6 7 2 3 3" xfId="21815" xr:uid="{00000000-0005-0000-0000-00001D2F0000}"/>
    <cellStyle name="20% - Énfasis6 7 2 3 3 2" xfId="34726" xr:uid="{00000000-0005-0000-0000-00001E2F0000}"/>
    <cellStyle name="20% - Énfasis6 7 2 3 4" xfId="25336" xr:uid="{00000000-0005-0000-0000-00001F2F0000}"/>
    <cellStyle name="20% - Énfasis6 7 2 3 4 2" xfId="38247" xr:uid="{00000000-0005-0000-0000-0000202F0000}"/>
    <cellStyle name="20% - Énfasis6 7 2 3 5" xfId="28857" xr:uid="{00000000-0005-0000-0000-0000212F0000}"/>
    <cellStyle name="20% - Énfasis6 7 2 4" xfId="19467" xr:uid="{00000000-0005-0000-0000-0000222F0000}"/>
    <cellStyle name="20% - Énfasis6 7 2 4 2" xfId="22988" xr:uid="{00000000-0005-0000-0000-0000232F0000}"/>
    <cellStyle name="20% - Énfasis6 7 2 4 2 2" xfId="35899" xr:uid="{00000000-0005-0000-0000-0000242F0000}"/>
    <cellStyle name="20% - Énfasis6 7 2 4 3" xfId="26509" xr:uid="{00000000-0005-0000-0000-0000252F0000}"/>
    <cellStyle name="20% - Énfasis6 7 2 4 3 2" xfId="39420" xr:uid="{00000000-0005-0000-0000-0000262F0000}"/>
    <cellStyle name="20% - Énfasis6 7 2 4 4" xfId="32378" xr:uid="{00000000-0005-0000-0000-0000272F0000}"/>
    <cellStyle name="20% - Énfasis6 7 2 5" xfId="17119" xr:uid="{00000000-0005-0000-0000-0000282F0000}"/>
    <cellStyle name="20% - Énfasis6 7 2 5 2" xfId="30030" xr:uid="{00000000-0005-0000-0000-0000292F0000}"/>
    <cellStyle name="20% - Énfasis6 7 2 6" xfId="20640" xr:uid="{00000000-0005-0000-0000-00002A2F0000}"/>
    <cellStyle name="20% - Énfasis6 7 2 6 2" xfId="33551" xr:uid="{00000000-0005-0000-0000-00002B2F0000}"/>
    <cellStyle name="20% - Énfasis6 7 2 7" xfId="24161" xr:uid="{00000000-0005-0000-0000-00002C2F0000}"/>
    <cellStyle name="20% - Énfasis6 7 2 7 2" xfId="37072" xr:uid="{00000000-0005-0000-0000-00002D2F0000}"/>
    <cellStyle name="20% - Énfasis6 7 2 8" xfId="27682" xr:uid="{00000000-0005-0000-0000-00002E2F0000}"/>
    <cellStyle name="20% - Énfasis6 7 2 9" xfId="14770" xr:uid="{00000000-0005-0000-0000-00002F2F0000}"/>
    <cellStyle name="20% - Énfasis6 7 3" xfId="5008" xr:uid="{00000000-0005-0000-0000-0000302F0000}"/>
    <cellStyle name="20% - Énfasis6 7 3 2" xfId="15432" xr:uid="{00000000-0005-0000-0000-0000312F0000}"/>
    <cellStyle name="20% - Énfasis6 7 3 2 2" xfId="16607" xr:uid="{00000000-0005-0000-0000-0000322F0000}"/>
    <cellStyle name="20% - Énfasis6 7 3 2 2 2" xfId="18955" xr:uid="{00000000-0005-0000-0000-0000332F0000}"/>
    <cellStyle name="20% - Énfasis6 7 3 2 2 2 2" xfId="31866" xr:uid="{00000000-0005-0000-0000-0000342F0000}"/>
    <cellStyle name="20% - Énfasis6 7 3 2 2 3" xfId="22476" xr:uid="{00000000-0005-0000-0000-0000352F0000}"/>
    <cellStyle name="20% - Énfasis6 7 3 2 2 3 2" xfId="35387" xr:uid="{00000000-0005-0000-0000-0000362F0000}"/>
    <cellStyle name="20% - Énfasis6 7 3 2 2 4" xfId="25997" xr:uid="{00000000-0005-0000-0000-0000372F0000}"/>
    <cellStyle name="20% - Énfasis6 7 3 2 2 4 2" xfId="38908" xr:uid="{00000000-0005-0000-0000-0000382F0000}"/>
    <cellStyle name="20% - Énfasis6 7 3 2 2 5" xfId="29518" xr:uid="{00000000-0005-0000-0000-0000392F0000}"/>
    <cellStyle name="20% - Énfasis6 7 3 2 3" xfId="20128" xr:uid="{00000000-0005-0000-0000-00003A2F0000}"/>
    <cellStyle name="20% - Énfasis6 7 3 2 3 2" xfId="23649" xr:uid="{00000000-0005-0000-0000-00003B2F0000}"/>
    <cellStyle name="20% - Énfasis6 7 3 2 3 2 2" xfId="36560" xr:uid="{00000000-0005-0000-0000-00003C2F0000}"/>
    <cellStyle name="20% - Énfasis6 7 3 2 3 3" xfId="27170" xr:uid="{00000000-0005-0000-0000-00003D2F0000}"/>
    <cellStyle name="20% - Énfasis6 7 3 2 3 3 2" xfId="40081" xr:uid="{00000000-0005-0000-0000-00003E2F0000}"/>
    <cellStyle name="20% - Énfasis6 7 3 2 3 4" xfId="33039" xr:uid="{00000000-0005-0000-0000-00003F2F0000}"/>
    <cellStyle name="20% - Énfasis6 7 3 2 4" xfId="17780" xr:uid="{00000000-0005-0000-0000-0000402F0000}"/>
    <cellStyle name="20% - Énfasis6 7 3 2 4 2" xfId="30691" xr:uid="{00000000-0005-0000-0000-0000412F0000}"/>
    <cellStyle name="20% - Énfasis6 7 3 2 5" xfId="21301" xr:uid="{00000000-0005-0000-0000-0000422F0000}"/>
    <cellStyle name="20% - Énfasis6 7 3 2 5 2" xfId="34212" xr:uid="{00000000-0005-0000-0000-0000432F0000}"/>
    <cellStyle name="20% - Énfasis6 7 3 2 6" xfId="24822" xr:uid="{00000000-0005-0000-0000-0000442F0000}"/>
    <cellStyle name="20% - Énfasis6 7 3 2 6 2" xfId="37733" xr:uid="{00000000-0005-0000-0000-0000452F0000}"/>
    <cellStyle name="20% - Énfasis6 7 3 2 7" xfId="28343" xr:uid="{00000000-0005-0000-0000-0000462F0000}"/>
    <cellStyle name="20% - Énfasis6 7 3 3" xfId="16108" xr:uid="{00000000-0005-0000-0000-0000472F0000}"/>
    <cellStyle name="20% - Énfasis6 7 3 3 2" xfId="18456" xr:uid="{00000000-0005-0000-0000-0000482F0000}"/>
    <cellStyle name="20% - Énfasis6 7 3 3 2 2" xfId="31367" xr:uid="{00000000-0005-0000-0000-0000492F0000}"/>
    <cellStyle name="20% - Énfasis6 7 3 3 3" xfId="21977" xr:uid="{00000000-0005-0000-0000-00004A2F0000}"/>
    <cellStyle name="20% - Énfasis6 7 3 3 3 2" xfId="34888" xr:uid="{00000000-0005-0000-0000-00004B2F0000}"/>
    <cellStyle name="20% - Énfasis6 7 3 3 4" xfId="25498" xr:uid="{00000000-0005-0000-0000-00004C2F0000}"/>
    <cellStyle name="20% - Énfasis6 7 3 3 4 2" xfId="38409" xr:uid="{00000000-0005-0000-0000-00004D2F0000}"/>
    <cellStyle name="20% - Énfasis6 7 3 3 5" xfId="29019" xr:uid="{00000000-0005-0000-0000-00004E2F0000}"/>
    <cellStyle name="20% - Énfasis6 7 3 4" xfId="19629" xr:uid="{00000000-0005-0000-0000-00004F2F0000}"/>
    <cellStyle name="20% - Énfasis6 7 3 4 2" xfId="23150" xr:uid="{00000000-0005-0000-0000-0000502F0000}"/>
    <cellStyle name="20% - Énfasis6 7 3 4 2 2" xfId="36061" xr:uid="{00000000-0005-0000-0000-0000512F0000}"/>
    <cellStyle name="20% - Énfasis6 7 3 4 3" xfId="26671" xr:uid="{00000000-0005-0000-0000-0000522F0000}"/>
    <cellStyle name="20% - Énfasis6 7 3 4 3 2" xfId="39582" xr:uid="{00000000-0005-0000-0000-0000532F0000}"/>
    <cellStyle name="20% - Énfasis6 7 3 4 4" xfId="32540" xr:uid="{00000000-0005-0000-0000-0000542F0000}"/>
    <cellStyle name="20% - Énfasis6 7 3 5" xfId="17281" xr:uid="{00000000-0005-0000-0000-0000552F0000}"/>
    <cellStyle name="20% - Énfasis6 7 3 5 2" xfId="30192" xr:uid="{00000000-0005-0000-0000-0000562F0000}"/>
    <cellStyle name="20% - Énfasis6 7 3 6" xfId="20802" xr:uid="{00000000-0005-0000-0000-0000572F0000}"/>
    <cellStyle name="20% - Énfasis6 7 3 6 2" xfId="33713" xr:uid="{00000000-0005-0000-0000-0000582F0000}"/>
    <cellStyle name="20% - Énfasis6 7 3 7" xfId="24323" xr:uid="{00000000-0005-0000-0000-0000592F0000}"/>
    <cellStyle name="20% - Énfasis6 7 3 7 2" xfId="37234" xr:uid="{00000000-0005-0000-0000-00005A2F0000}"/>
    <cellStyle name="20% - Énfasis6 7 3 8" xfId="27844" xr:uid="{00000000-0005-0000-0000-00005B2F0000}"/>
    <cellStyle name="20% - Énfasis6 7 3 9" xfId="14933" xr:uid="{00000000-0005-0000-0000-00005C2F0000}"/>
    <cellStyle name="20% - Énfasis6 7 4" xfId="15594" xr:uid="{00000000-0005-0000-0000-00005D2F0000}"/>
    <cellStyle name="20% - Énfasis6 7 4 2" xfId="16769" xr:uid="{00000000-0005-0000-0000-00005E2F0000}"/>
    <cellStyle name="20% - Énfasis6 7 4 2 2" xfId="19117" xr:uid="{00000000-0005-0000-0000-00005F2F0000}"/>
    <cellStyle name="20% - Énfasis6 7 4 2 2 2" xfId="32028" xr:uid="{00000000-0005-0000-0000-0000602F0000}"/>
    <cellStyle name="20% - Énfasis6 7 4 2 3" xfId="22638" xr:uid="{00000000-0005-0000-0000-0000612F0000}"/>
    <cellStyle name="20% - Énfasis6 7 4 2 3 2" xfId="35549" xr:uid="{00000000-0005-0000-0000-0000622F0000}"/>
    <cellStyle name="20% - Énfasis6 7 4 2 4" xfId="26159" xr:uid="{00000000-0005-0000-0000-0000632F0000}"/>
    <cellStyle name="20% - Énfasis6 7 4 2 4 2" xfId="39070" xr:uid="{00000000-0005-0000-0000-0000642F0000}"/>
    <cellStyle name="20% - Énfasis6 7 4 2 5" xfId="29680" xr:uid="{00000000-0005-0000-0000-0000652F0000}"/>
    <cellStyle name="20% - Énfasis6 7 4 3" xfId="20290" xr:uid="{00000000-0005-0000-0000-0000662F0000}"/>
    <cellStyle name="20% - Énfasis6 7 4 3 2" xfId="23811" xr:uid="{00000000-0005-0000-0000-0000672F0000}"/>
    <cellStyle name="20% - Énfasis6 7 4 3 2 2" xfId="36722" xr:uid="{00000000-0005-0000-0000-0000682F0000}"/>
    <cellStyle name="20% - Énfasis6 7 4 3 3" xfId="27332" xr:uid="{00000000-0005-0000-0000-0000692F0000}"/>
    <cellStyle name="20% - Énfasis6 7 4 3 3 2" xfId="40243" xr:uid="{00000000-0005-0000-0000-00006A2F0000}"/>
    <cellStyle name="20% - Énfasis6 7 4 3 4" xfId="33201" xr:uid="{00000000-0005-0000-0000-00006B2F0000}"/>
    <cellStyle name="20% - Énfasis6 7 4 4" xfId="17942" xr:uid="{00000000-0005-0000-0000-00006C2F0000}"/>
    <cellStyle name="20% - Énfasis6 7 4 4 2" xfId="30853" xr:uid="{00000000-0005-0000-0000-00006D2F0000}"/>
    <cellStyle name="20% - Énfasis6 7 4 5" xfId="21463" xr:uid="{00000000-0005-0000-0000-00006E2F0000}"/>
    <cellStyle name="20% - Énfasis6 7 4 5 2" xfId="34374" xr:uid="{00000000-0005-0000-0000-00006F2F0000}"/>
    <cellStyle name="20% - Énfasis6 7 4 6" xfId="24984" xr:uid="{00000000-0005-0000-0000-0000702F0000}"/>
    <cellStyle name="20% - Énfasis6 7 4 6 2" xfId="37895" xr:uid="{00000000-0005-0000-0000-0000712F0000}"/>
    <cellStyle name="20% - Énfasis6 7 4 7" xfId="28505" xr:uid="{00000000-0005-0000-0000-0000722F0000}"/>
    <cellStyle name="20% - Énfasis6 7 5" xfId="15095" xr:uid="{00000000-0005-0000-0000-0000732F0000}"/>
    <cellStyle name="20% - Énfasis6 7 5 2" xfId="16270" xr:uid="{00000000-0005-0000-0000-0000742F0000}"/>
    <cellStyle name="20% - Énfasis6 7 5 2 2" xfId="18618" xr:uid="{00000000-0005-0000-0000-0000752F0000}"/>
    <cellStyle name="20% - Énfasis6 7 5 2 2 2" xfId="31529" xr:uid="{00000000-0005-0000-0000-0000762F0000}"/>
    <cellStyle name="20% - Énfasis6 7 5 2 3" xfId="22139" xr:uid="{00000000-0005-0000-0000-0000772F0000}"/>
    <cellStyle name="20% - Énfasis6 7 5 2 3 2" xfId="35050" xr:uid="{00000000-0005-0000-0000-0000782F0000}"/>
    <cellStyle name="20% - Énfasis6 7 5 2 4" xfId="25660" xr:uid="{00000000-0005-0000-0000-0000792F0000}"/>
    <cellStyle name="20% - Énfasis6 7 5 2 4 2" xfId="38571" xr:uid="{00000000-0005-0000-0000-00007A2F0000}"/>
    <cellStyle name="20% - Énfasis6 7 5 2 5" xfId="29181" xr:uid="{00000000-0005-0000-0000-00007B2F0000}"/>
    <cellStyle name="20% - Énfasis6 7 5 3" xfId="19791" xr:uid="{00000000-0005-0000-0000-00007C2F0000}"/>
    <cellStyle name="20% - Énfasis6 7 5 3 2" xfId="23312" xr:uid="{00000000-0005-0000-0000-00007D2F0000}"/>
    <cellStyle name="20% - Énfasis6 7 5 3 2 2" xfId="36223" xr:uid="{00000000-0005-0000-0000-00007E2F0000}"/>
    <cellStyle name="20% - Énfasis6 7 5 3 3" xfId="26833" xr:uid="{00000000-0005-0000-0000-00007F2F0000}"/>
    <cellStyle name="20% - Énfasis6 7 5 3 3 2" xfId="39744" xr:uid="{00000000-0005-0000-0000-0000802F0000}"/>
    <cellStyle name="20% - Énfasis6 7 5 3 4" xfId="32702" xr:uid="{00000000-0005-0000-0000-0000812F0000}"/>
    <cellStyle name="20% - Énfasis6 7 5 4" xfId="17443" xr:uid="{00000000-0005-0000-0000-0000822F0000}"/>
    <cellStyle name="20% - Énfasis6 7 5 4 2" xfId="30354" xr:uid="{00000000-0005-0000-0000-0000832F0000}"/>
    <cellStyle name="20% - Énfasis6 7 5 5" xfId="20964" xr:uid="{00000000-0005-0000-0000-0000842F0000}"/>
    <cellStyle name="20% - Énfasis6 7 5 5 2" xfId="33875" xr:uid="{00000000-0005-0000-0000-0000852F0000}"/>
    <cellStyle name="20% - Énfasis6 7 5 6" xfId="24485" xr:uid="{00000000-0005-0000-0000-0000862F0000}"/>
    <cellStyle name="20% - Énfasis6 7 5 6 2" xfId="37396" xr:uid="{00000000-0005-0000-0000-0000872F0000}"/>
    <cellStyle name="20% - Énfasis6 7 5 7" xfId="28006" xr:uid="{00000000-0005-0000-0000-0000882F0000}"/>
    <cellStyle name="20% - Énfasis6 7 6" xfId="15771" xr:uid="{00000000-0005-0000-0000-0000892F0000}"/>
    <cellStyle name="20% - Énfasis6 7 6 2" xfId="18119" xr:uid="{00000000-0005-0000-0000-00008A2F0000}"/>
    <cellStyle name="20% - Énfasis6 7 6 2 2" xfId="31030" xr:uid="{00000000-0005-0000-0000-00008B2F0000}"/>
    <cellStyle name="20% - Énfasis6 7 6 3" xfId="21640" xr:uid="{00000000-0005-0000-0000-00008C2F0000}"/>
    <cellStyle name="20% - Énfasis6 7 6 3 2" xfId="34551" xr:uid="{00000000-0005-0000-0000-00008D2F0000}"/>
    <cellStyle name="20% - Énfasis6 7 6 4" xfId="25161" xr:uid="{00000000-0005-0000-0000-00008E2F0000}"/>
    <cellStyle name="20% - Énfasis6 7 6 4 2" xfId="38072" xr:uid="{00000000-0005-0000-0000-00008F2F0000}"/>
    <cellStyle name="20% - Énfasis6 7 6 5" xfId="28682" xr:uid="{00000000-0005-0000-0000-0000902F0000}"/>
    <cellStyle name="20% - Énfasis6 7 7" xfId="19292" xr:uid="{00000000-0005-0000-0000-0000912F0000}"/>
    <cellStyle name="20% - Énfasis6 7 7 2" xfId="22813" xr:uid="{00000000-0005-0000-0000-0000922F0000}"/>
    <cellStyle name="20% - Énfasis6 7 7 2 2" xfId="35724" xr:uid="{00000000-0005-0000-0000-0000932F0000}"/>
    <cellStyle name="20% - Énfasis6 7 7 3" xfId="26334" xr:uid="{00000000-0005-0000-0000-0000942F0000}"/>
    <cellStyle name="20% - Énfasis6 7 7 3 2" xfId="39245" xr:uid="{00000000-0005-0000-0000-0000952F0000}"/>
    <cellStyle name="20% - Énfasis6 7 7 4" xfId="32203" xr:uid="{00000000-0005-0000-0000-0000962F0000}"/>
    <cellStyle name="20% - Énfasis6 7 8" xfId="16944" xr:uid="{00000000-0005-0000-0000-0000972F0000}"/>
    <cellStyle name="20% - Énfasis6 7 8 2" xfId="29855" xr:uid="{00000000-0005-0000-0000-0000982F0000}"/>
    <cellStyle name="20% - Énfasis6 7 9" xfId="20465" xr:uid="{00000000-0005-0000-0000-0000992F0000}"/>
    <cellStyle name="20% - Énfasis6 7 9 2" xfId="33376" xr:uid="{00000000-0005-0000-0000-00009A2F0000}"/>
    <cellStyle name="20% - Énfasis6 8" xfId="447" xr:uid="{00000000-0005-0000-0000-00009B2F0000}"/>
    <cellStyle name="20% - Énfasis6 8 2" xfId="15141" xr:uid="{00000000-0005-0000-0000-00009C2F0000}"/>
    <cellStyle name="20% - Énfasis6 8 2 2" xfId="16316" xr:uid="{00000000-0005-0000-0000-00009D2F0000}"/>
    <cellStyle name="20% - Énfasis6 8 2 2 2" xfId="18664" xr:uid="{00000000-0005-0000-0000-00009E2F0000}"/>
    <cellStyle name="20% - Énfasis6 8 2 2 2 2" xfId="31575" xr:uid="{00000000-0005-0000-0000-00009F2F0000}"/>
    <cellStyle name="20% - Énfasis6 8 2 2 3" xfId="22185" xr:uid="{00000000-0005-0000-0000-0000A02F0000}"/>
    <cellStyle name="20% - Énfasis6 8 2 2 3 2" xfId="35096" xr:uid="{00000000-0005-0000-0000-0000A12F0000}"/>
    <cellStyle name="20% - Énfasis6 8 2 2 4" xfId="25706" xr:uid="{00000000-0005-0000-0000-0000A22F0000}"/>
    <cellStyle name="20% - Énfasis6 8 2 2 4 2" xfId="38617" xr:uid="{00000000-0005-0000-0000-0000A32F0000}"/>
    <cellStyle name="20% - Énfasis6 8 2 2 5" xfId="29227" xr:uid="{00000000-0005-0000-0000-0000A42F0000}"/>
    <cellStyle name="20% - Énfasis6 8 2 3" xfId="19837" xr:uid="{00000000-0005-0000-0000-0000A52F0000}"/>
    <cellStyle name="20% - Énfasis6 8 2 3 2" xfId="23358" xr:uid="{00000000-0005-0000-0000-0000A62F0000}"/>
    <cellStyle name="20% - Énfasis6 8 2 3 2 2" xfId="36269" xr:uid="{00000000-0005-0000-0000-0000A72F0000}"/>
    <cellStyle name="20% - Énfasis6 8 2 3 3" xfId="26879" xr:uid="{00000000-0005-0000-0000-0000A82F0000}"/>
    <cellStyle name="20% - Énfasis6 8 2 3 3 2" xfId="39790" xr:uid="{00000000-0005-0000-0000-0000A92F0000}"/>
    <cellStyle name="20% - Énfasis6 8 2 3 4" xfId="32748" xr:uid="{00000000-0005-0000-0000-0000AA2F0000}"/>
    <cellStyle name="20% - Énfasis6 8 2 4" xfId="17489" xr:uid="{00000000-0005-0000-0000-0000AB2F0000}"/>
    <cellStyle name="20% - Énfasis6 8 2 4 2" xfId="30400" xr:uid="{00000000-0005-0000-0000-0000AC2F0000}"/>
    <cellStyle name="20% - Énfasis6 8 2 5" xfId="21010" xr:uid="{00000000-0005-0000-0000-0000AD2F0000}"/>
    <cellStyle name="20% - Énfasis6 8 2 5 2" xfId="33921" xr:uid="{00000000-0005-0000-0000-0000AE2F0000}"/>
    <cellStyle name="20% - Énfasis6 8 2 6" xfId="24531" xr:uid="{00000000-0005-0000-0000-0000AF2F0000}"/>
    <cellStyle name="20% - Énfasis6 8 2 6 2" xfId="37442" xr:uid="{00000000-0005-0000-0000-0000B02F0000}"/>
    <cellStyle name="20% - Énfasis6 8 2 7" xfId="28052" xr:uid="{00000000-0005-0000-0000-0000B12F0000}"/>
    <cellStyle name="20% - Énfasis6 8 3" xfId="15817" xr:uid="{00000000-0005-0000-0000-0000B22F0000}"/>
    <cellStyle name="20% - Énfasis6 8 3 2" xfId="18165" xr:uid="{00000000-0005-0000-0000-0000B32F0000}"/>
    <cellStyle name="20% - Énfasis6 8 3 2 2" xfId="31076" xr:uid="{00000000-0005-0000-0000-0000B42F0000}"/>
    <cellStyle name="20% - Énfasis6 8 3 3" xfId="21686" xr:uid="{00000000-0005-0000-0000-0000B52F0000}"/>
    <cellStyle name="20% - Énfasis6 8 3 3 2" xfId="34597" xr:uid="{00000000-0005-0000-0000-0000B62F0000}"/>
    <cellStyle name="20% - Énfasis6 8 3 4" xfId="25207" xr:uid="{00000000-0005-0000-0000-0000B72F0000}"/>
    <cellStyle name="20% - Énfasis6 8 3 4 2" xfId="38118" xr:uid="{00000000-0005-0000-0000-0000B82F0000}"/>
    <cellStyle name="20% - Énfasis6 8 3 5" xfId="28728" xr:uid="{00000000-0005-0000-0000-0000B92F0000}"/>
    <cellStyle name="20% - Énfasis6 8 4" xfId="19338" xr:uid="{00000000-0005-0000-0000-0000BA2F0000}"/>
    <cellStyle name="20% - Énfasis6 8 4 2" xfId="22859" xr:uid="{00000000-0005-0000-0000-0000BB2F0000}"/>
    <cellStyle name="20% - Énfasis6 8 4 2 2" xfId="35770" xr:uid="{00000000-0005-0000-0000-0000BC2F0000}"/>
    <cellStyle name="20% - Énfasis6 8 4 3" xfId="26380" xr:uid="{00000000-0005-0000-0000-0000BD2F0000}"/>
    <cellStyle name="20% - Énfasis6 8 4 3 2" xfId="39291" xr:uid="{00000000-0005-0000-0000-0000BE2F0000}"/>
    <cellStyle name="20% - Énfasis6 8 4 4" xfId="32249" xr:uid="{00000000-0005-0000-0000-0000BF2F0000}"/>
    <cellStyle name="20% - Énfasis6 8 5" xfId="16990" xr:uid="{00000000-0005-0000-0000-0000C02F0000}"/>
    <cellStyle name="20% - Énfasis6 8 5 2" xfId="29901" xr:uid="{00000000-0005-0000-0000-0000C12F0000}"/>
    <cellStyle name="20% - Énfasis6 8 6" xfId="20511" xr:uid="{00000000-0005-0000-0000-0000C22F0000}"/>
    <cellStyle name="20% - Énfasis6 8 6 2" xfId="33422" xr:uid="{00000000-0005-0000-0000-0000C32F0000}"/>
    <cellStyle name="20% - Énfasis6 8 7" xfId="24032" xr:uid="{00000000-0005-0000-0000-0000C42F0000}"/>
    <cellStyle name="20% - Énfasis6 8 7 2" xfId="36943" xr:uid="{00000000-0005-0000-0000-0000C52F0000}"/>
    <cellStyle name="20% - Énfasis6 8 8" xfId="27553" xr:uid="{00000000-0005-0000-0000-0000C62F0000}"/>
    <cellStyle name="20% - Énfasis6 8 9" xfId="14641" xr:uid="{00000000-0005-0000-0000-0000C72F0000}"/>
    <cellStyle name="20% - Énfasis6 9" xfId="448" xr:uid="{00000000-0005-0000-0000-0000C82F0000}"/>
    <cellStyle name="20% - Énfasis6 9 2" xfId="5009" xr:uid="{00000000-0005-0000-0000-0000C92F0000}"/>
    <cellStyle name="20% - Énfasis6 9 2 2" xfId="16330" xr:uid="{00000000-0005-0000-0000-0000CA2F0000}"/>
    <cellStyle name="20% - Énfasis6 9 2 2 2" xfId="18678" xr:uid="{00000000-0005-0000-0000-0000CB2F0000}"/>
    <cellStyle name="20% - Énfasis6 9 2 2 2 2" xfId="31589" xr:uid="{00000000-0005-0000-0000-0000CC2F0000}"/>
    <cellStyle name="20% - Énfasis6 9 2 2 3" xfId="22199" xr:uid="{00000000-0005-0000-0000-0000CD2F0000}"/>
    <cellStyle name="20% - Énfasis6 9 2 2 3 2" xfId="35110" xr:uid="{00000000-0005-0000-0000-0000CE2F0000}"/>
    <cellStyle name="20% - Énfasis6 9 2 2 4" xfId="25720" xr:uid="{00000000-0005-0000-0000-0000CF2F0000}"/>
    <cellStyle name="20% - Énfasis6 9 2 2 4 2" xfId="38631" xr:uid="{00000000-0005-0000-0000-0000D02F0000}"/>
    <cellStyle name="20% - Énfasis6 9 2 2 5" xfId="29241" xr:uid="{00000000-0005-0000-0000-0000D12F0000}"/>
    <cellStyle name="20% - Énfasis6 9 2 3" xfId="19851" xr:uid="{00000000-0005-0000-0000-0000D22F0000}"/>
    <cellStyle name="20% - Énfasis6 9 2 3 2" xfId="23372" xr:uid="{00000000-0005-0000-0000-0000D32F0000}"/>
    <cellStyle name="20% - Énfasis6 9 2 3 2 2" xfId="36283" xr:uid="{00000000-0005-0000-0000-0000D42F0000}"/>
    <cellStyle name="20% - Énfasis6 9 2 3 3" xfId="26893" xr:uid="{00000000-0005-0000-0000-0000D52F0000}"/>
    <cellStyle name="20% - Énfasis6 9 2 3 3 2" xfId="39804" xr:uid="{00000000-0005-0000-0000-0000D62F0000}"/>
    <cellStyle name="20% - Énfasis6 9 2 3 4" xfId="32762" xr:uid="{00000000-0005-0000-0000-0000D72F0000}"/>
    <cellStyle name="20% - Énfasis6 9 2 4" xfId="17503" xr:uid="{00000000-0005-0000-0000-0000D82F0000}"/>
    <cellStyle name="20% - Énfasis6 9 2 4 2" xfId="30414" xr:uid="{00000000-0005-0000-0000-0000D92F0000}"/>
    <cellStyle name="20% - Énfasis6 9 2 5" xfId="21024" xr:uid="{00000000-0005-0000-0000-0000DA2F0000}"/>
    <cellStyle name="20% - Énfasis6 9 2 5 2" xfId="33935" xr:uid="{00000000-0005-0000-0000-0000DB2F0000}"/>
    <cellStyle name="20% - Énfasis6 9 2 6" xfId="24545" xr:uid="{00000000-0005-0000-0000-0000DC2F0000}"/>
    <cellStyle name="20% - Énfasis6 9 2 6 2" xfId="37456" xr:uid="{00000000-0005-0000-0000-0000DD2F0000}"/>
    <cellStyle name="20% - Énfasis6 9 2 7" xfId="28066" xr:uid="{00000000-0005-0000-0000-0000DE2F0000}"/>
    <cellStyle name="20% - Énfasis6 9 2 8" xfId="15155" xr:uid="{00000000-0005-0000-0000-0000DF2F0000}"/>
    <cellStyle name="20% - Énfasis6 9 3" xfId="15831" xr:uid="{00000000-0005-0000-0000-0000E02F0000}"/>
    <cellStyle name="20% - Énfasis6 9 3 2" xfId="18179" xr:uid="{00000000-0005-0000-0000-0000E12F0000}"/>
    <cellStyle name="20% - Énfasis6 9 3 2 2" xfId="31090" xr:uid="{00000000-0005-0000-0000-0000E22F0000}"/>
    <cellStyle name="20% - Énfasis6 9 3 3" xfId="21700" xr:uid="{00000000-0005-0000-0000-0000E32F0000}"/>
    <cellStyle name="20% - Énfasis6 9 3 3 2" xfId="34611" xr:uid="{00000000-0005-0000-0000-0000E42F0000}"/>
    <cellStyle name="20% - Énfasis6 9 3 4" xfId="25221" xr:uid="{00000000-0005-0000-0000-0000E52F0000}"/>
    <cellStyle name="20% - Énfasis6 9 3 4 2" xfId="38132" xr:uid="{00000000-0005-0000-0000-0000E62F0000}"/>
    <cellStyle name="20% - Énfasis6 9 3 5" xfId="28742" xr:uid="{00000000-0005-0000-0000-0000E72F0000}"/>
    <cellStyle name="20% - Énfasis6 9 4" xfId="19352" xr:uid="{00000000-0005-0000-0000-0000E82F0000}"/>
    <cellStyle name="20% - Énfasis6 9 4 2" xfId="22873" xr:uid="{00000000-0005-0000-0000-0000E92F0000}"/>
    <cellStyle name="20% - Énfasis6 9 4 2 2" xfId="35784" xr:uid="{00000000-0005-0000-0000-0000EA2F0000}"/>
    <cellStyle name="20% - Énfasis6 9 4 3" xfId="26394" xr:uid="{00000000-0005-0000-0000-0000EB2F0000}"/>
    <cellStyle name="20% - Énfasis6 9 4 3 2" xfId="39305" xr:uid="{00000000-0005-0000-0000-0000EC2F0000}"/>
    <cellStyle name="20% - Énfasis6 9 4 4" xfId="32263" xr:uid="{00000000-0005-0000-0000-0000ED2F0000}"/>
    <cellStyle name="20% - Énfasis6 9 5" xfId="17004" xr:uid="{00000000-0005-0000-0000-0000EE2F0000}"/>
    <cellStyle name="20% - Énfasis6 9 5 2" xfId="29915" xr:uid="{00000000-0005-0000-0000-0000EF2F0000}"/>
    <cellStyle name="20% - Énfasis6 9 6" xfId="20525" xr:uid="{00000000-0005-0000-0000-0000F02F0000}"/>
    <cellStyle name="20% - Énfasis6 9 6 2" xfId="33436" xr:uid="{00000000-0005-0000-0000-0000F12F0000}"/>
    <cellStyle name="20% - Énfasis6 9 7" xfId="24046" xr:uid="{00000000-0005-0000-0000-0000F22F0000}"/>
    <cellStyle name="20% - Énfasis6 9 7 2" xfId="36957" xr:uid="{00000000-0005-0000-0000-0000F32F0000}"/>
    <cellStyle name="20% - Énfasis6 9 8" xfId="27567" xr:uid="{00000000-0005-0000-0000-0000F42F0000}"/>
    <cellStyle name="20% - Énfasis6 9 9" xfId="14655" xr:uid="{00000000-0005-0000-0000-0000F52F0000}"/>
    <cellStyle name="40% - Accent1" xfId="5010" xr:uid="{00000000-0005-0000-0000-0000F62F0000}"/>
    <cellStyle name="40% - Accent1 10" xfId="5011" xr:uid="{00000000-0005-0000-0000-0000F72F0000}"/>
    <cellStyle name="40% - Accent1 10 2" xfId="5012" xr:uid="{00000000-0005-0000-0000-0000F82F0000}"/>
    <cellStyle name="40% - Accent1 10 2 2" xfId="5013" xr:uid="{00000000-0005-0000-0000-0000F92F0000}"/>
    <cellStyle name="40% - Accent1 10 3" xfId="5014" xr:uid="{00000000-0005-0000-0000-0000FA2F0000}"/>
    <cellStyle name="40% - Accent1 11" xfId="5015" xr:uid="{00000000-0005-0000-0000-0000FB2F0000}"/>
    <cellStyle name="40% - Accent1 11 2" xfId="5016" xr:uid="{00000000-0005-0000-0000-0000FC2F0000}"/>
    <cellStyle name="40% - Accent1 11 2 2" xfId="5017" xr:uid="{00000000-0005-0000-0000-0000FD2F0000}"/>
    <cellStyle name="40% - Accent1 11 3" xfId="5018" xr:uid="{00000000-0005-0000-0000-0000FE2F0000}"/>
    <cellStyle name="40% - Accent1 12" xfId="5019" xr:uid="{00000000-0005-0000-0000-0000FF2F0000}"/>
    <cellStyle name="40% - Accent1 12 2" xfId="5020" xr:uid="{00000000-0005-0000-0000-000000300000}"/>
    <cellStyle name="40% - Accent1 12 2 2" xfId="5021" xr:uid="{00000000-0005-0000-0000-000001300000}"/>
    <cellStyle name="40% - Accent1 12 3" xfId="5022" xr:uid="{00000000-0005-0000-0000-000002300000}"/>
    <cellStyle name="40% - Accent1 13" xfId="5023" xr:uid="{00000000-0005-0000-0000-000003300000}"/>
    <cellStyle name="40% - Accent1 13 2" xfId="5024" xr:uid="{00000000-0005-0000-0000-000004300000}"/>
    <cellStyle name="40% - Accent1 13 2 2" xfId="5025" xr:uid="{00000000-0005-0000-0000-000005300000}"/>
    <cellStyle name="40% - Accent1 13 3" xfId="5026" xr:uid="{00000000-0005-0000-0000-000006300000}"/>
    <cellStyle name="40% - Accent1 14" xfId="5027" xr:uid="{00000000-0005-0000-0000-000007300000}"/>
    <cellStyle name="40% - Accent1 14 2" xfId="5028" xr:uid="{00000000-0005-0000-0000-000008300000}"/>
    <cellStyle name="40% - Accent1 2" xfId="449" xr:uid="{00000000-0005-0000-0000-000009300000}"/>
    <cellStyle name="40% - Accent1 2 2" xfId="5029" xr:uid="{00000000-0005-0000-0000-00000A300000}"/>
    <cellStyle name="40% - Accent1 2 2 2" xfId="5030" xr:uid="{00000000-0005-0000-0000-00000B300000}"/>
    <cellStyle name="40% - Accent1 3" xfId="450" xr:uid="{00000000-0005-0000-0000-00000C300000}"/>
    <cellStyle name="40% - Accent1 3 2" xfId="5031" xr:uid="{00000000-0005-0000-0000-00000D300000}"/>
    <cellStyle name="40% - Accent1 3 2 2" xfId="5032" xr:uid="{00000000-0005-0000-0000-00000E300000}"/>
    <cellStyle name="40% - Accent1 3 3" xfId="5033" xr:uid="{00000000-0005-0000-0000-00000F300000}"/>
    <cellStyle name="40% - Accent1 4" xfId="3560" xr:uid="{00000000-0005-0000-0000-000010300000}"/>
    <cellStyle name="40% - Accent1 4 2" xfId="5034" xr:uid="{00000000-0005-0000-0000-000011300000}"/>
    <cellStyle name="40% - Accent1 4 2 2" xfId="5035" xr:uid="{00000000-0005-0000-0000-000012300000}"/>
    <cellStyle name="40% - Accent1 4 3" xfId="5036" xr:uid="{00000000-0005-0000-0000-000013300000}"/>
    <cellStyle name="40% - Accent1 5" xfId="5037" xr:uid="{00000000-0005-0000-0000-000014300000}"/>
    <cellStyle name="40% - Accent1 5 2" xfId="5038" xr:uid="{00000000-0005-0000-0000-000015300000}"/>
    <cellStyle name="40% - Accent1 5 2 2" xfId="5039" xr:uid="{00000000-0005-0000-0000-000016300000}"/>
    <cellStyle name="40% - Accent1 5 3" xfId="5040" xr:uid="{00000000-0005-0000-0000-000017300000}"/>
    <cellStyle name="40% - Accent1 6" xfId="5041" xr:uid="{00000000-0005-0000-0000-000018300000}"/>
    <cellStyle name="40% - Accent1 6 2" xfId="5042" xr:uid="{00000000-0005-0000-0000-000019300000}"/>
    <cellStyle name="40% - Accent1 6 2 2" xfId="5043" xr:uid="{00000000-0005-0000-0000-00001A300000}"/>
    <cellStyle name="40% - Accent1 6 3" xfId="5044" xr:uid="{00000000-0005-0000-0000-00001B300000}"/>
    <cellStyle name="40% - Accent1 7" xfId="5045" xr:uid="{00000000-0005-0000-0000-00001C300000}"/>
    <cellStyle name="40% - Accent1 7 2" xfId="5046" xr:uid="{00000000-0005-0000-0000-00001D300000}"/>
    <cellStyle name="40% - Accent1 7 2 2" xfId="5047" xr:uid="{00000000-0005-0000-0000-00001E300000}"/>
    <cellStyle name="40% - Accent1 7 3" xfId="5048" xr:uid="{00000000-0005-0000-0000-00001F300000}"/>
    <cellStyle name="40% - Accent1 8" xfId="5049" xr:uid="{00000000-0005-0000-0000-000020300000}"/>
    <cellStyle name="40% - Accent1 8 2" xfId="5050" xr:uid="{00000000-0005-0000-0000-000021300000}"/>
    <cellStyle name="40% - Accent1 8 2 2" xfId="5051" xr:uid="{00000000-0005-0000-0000-000022300000}"/>
    <cellStyle name="40% - Accent1 8 3" xfId="5052" xr:uid="{00000000-0005-0000-0000-000023300000}"/>
    <cellStyle name="40% - Accent1 9" xfId="5053" xr:uid="{00000000-0005-0000-0000-000024300000}"/>
    <cellStyle name="40% - Accent1 9 2" xfId="5054" xr:uid="{00000000-0005-0000-0000-000025300000}"/>
    <cellStyle name="40% - Accent1 9 2 2" xfId="5055" xr:uid="{00000000-0005-0000-0000-000026300000}"/>
    <cellStyle name="40% - Accent1 9 3" xfId="5056" xr:uid="{00000000-0005-0000-0000-000027300000}"/>
    <cellStyle name="40% - Accent2" xfId="5057" xr:uid="{00000000-0005-0000-0000-000028300000}"/>
    <cellStyle name="40% - Accent2 10" xfId="5058" xr:uid="{00000000-0005-0000-0000-000029300000}"/>
    <cellStyle name="40% - Accent2 10 2" xfId="5059" xr:uid="{00000000-0005-0000-0000-00002A300000}"/>
    <cellStyle name="40% - Accent2 10 2 2" xfId="5060" xr:uid="{00000000-0005-0000-0000-00002B300000}"/>
    <cellStyle name="40% - Accent2 10 3" xfId="5061" xr:uid="{00000000-0005-0000-0000-00002C300000}"/>
    <cellStyle name="40% - Accent2 11" xfId="5062" xr:uid="{00000000-0005-0000-0000-00002D300000}"/>
    <cellStyle name="40% - Accent2 11 2" xfId="5063" xr:uid="{00000000-0005-0000-0000-00002E300000}"/>
    <cellStyle name="40% - Accent2 11 2 2" xfId="5064" xr:uid="{00000000-0005-0000-0000-00002F300000}"/>
    <cellStyle name="40% - Accent2 11 3" xfId="5065" xr:uid="{00000000-0005-0000-0000-000030300000}"/>
    <cellStyle name="40% - Accent2 12" xfId="5066" xr:uid="{00000000-0005-0000-0000-000031300000}"/>
    <cellStyle name="40% - Accent2 12 2" xfId="5067" xr:uid="{00000000-0005-0000-0000-000032300000}"/>
    <cellStyle name="40% - Accent2 12 2 2" xfId="5068" xr:uid="{00000000-0005-0000-0000-000033300000}"/>
    <cellStyle name="40% - Accent2 12 3" xfId="5069" xr:uid="{00000000-0005-0000-0000-000034300000}"/>
    <cellStyle name="40% - Accent2 13" xfId="5070" xr:uid="{00000000-0005-0000-0000-000035300000}"/>
    <cellStyle name="40% - Accent2 13 2" xfId="5071" xr:uid="{00000000-0005-0000-0000-000036300000}"/>
    <cellStyle name="40% - Accent2 13 2 2" xfId="5072" xr:uid="{00000000-0005-0000-0000-000037300000}"/>
    <cellStyle name="40% - Accent2 13 3" xfId="5073" xr:uid="{00000000-0005-0000-0000-000038300000}"/>
    <cellStyle name="40% - Accent2 14" xfId="5074" xr:uid="{00000000-0005-0000-0000-000039300000}"/>
    <cellStyle name="40% - Accent2 14 2" xfId="5075" xr:uid="{00000000-0005-0000-0000-00003A300000}"/>
    <cellStyle name="40% - Accent2 2" xfId="451" xr:uid="{00000000-0005-0000-0000-00003B300000}"/>
    <cellStyle name="40% - Accent2 2 2" xfId="5076" xr:uid="{00000000-0005-0000-0000-00003C300000}"/>
    <cellStyle name="40% - Accent2 2 2 2" xfId="5077" xr:uid="{00000000-0005-0000-0000-00003D300000}"/>
    <cellStyle name="40% - Accent2 3" xfId="452" xr:uid="{00000000-0005-0000-0000-00003E300000}"/>
    <cellStyle name="40% - Accent2 3 2" xfId="5078" xr:uid="{00000000-0005-0000-0000-00003F300000}"/>
    <cellStyle name="40% - Accent2 3 2 2" xfId="5079" xr:uid="{00000000-0005-0000-0000-000040300000}"/>
    <cellStyle name="40% - Accent2 3 3" xfId="5080" xr:uid="{00000000-0005-0000-0000-000041300000}"/>
    <cellStyle name="40% - Accent2 4" xfId="3561" xr:uid="{00000000-0005-0000-0000-000042300000}"/>
    <cellStyle name="40% - Accent2 4 2" xfId="5081" xr:uid="{00000000-0005-0000-0000-000043300000}"/>
    <cellStyle name="40% - Accent2 4 2 2" xfId="5082" xr:uid="{00000000-0005-0000-0000-000044300000}"/>
    <cellStyle name="40% - Accent2 4 3" xfId="5083" xr:uid="{00000000-0005-0000-0000-000045300000}"/>
    <cellStyle name="40% - Accent2 5" xfId="5084" xr:uid="{00000000-0005-0000-0000-000046300000}"/>
    <cellStyle name="40% - Accent2 5 2" xfId="5085" xr:uid="{00000000-0005-0000-0000-000047300000}"/>
    <cellStyle name="40% - Accent2 5 2 2" xfId="5086" xr:uid="{00000000-0005-0000-0000-000048300000}"/>
    <cellStyle name="40% - Accent2 5 3" xfId="5087" xr:uid="{00000000-0005-0000-0000-000049300000}"/>
    <cellStyle name="40% - Accent2 6" xfId="5088" xr:uid="{00000000-0005-0000-0000-00004A300000}"/>
    <cellStyle name="40% - Accent2 6 2" xfId="5089" xr:uid="{00000000-0005-0000-0000-00004B300000}"/>
    <cellStyle name="40% - Accent2 6 2 2" xfId="5090" xr:uid="{00000000-0005-0000-0000-00004C300000}"/>
    <cellStyle name="40% - Accent2 6 3" xfId="5091" xr:uid="{00000000-0005-0000-0000-00004D300000}"/>
    <cellStyle name="40% - Accent2 7" xfId="5092" xr:uid="{00000000-0005-0000-0000-00004E300000}"/>
    <cellStyle name="40% - Accent2 7 2" xfId="5093" xr:uid="{00000000-0005-0000-0000-00004F300000}"/>
    <cellStyle name="40% - Accent2 7 2 2" xfId="5094" xr:uid="{00000000-0005-0000-0000-000050300000}"/>
    <cellStyle name="40% - Accent2 7 3" xfId="5095" xr:uid="{00000000-0005-0000-0000-000051300000}"/>
    <cellStyle name="40% - Accent2 8" xfId="5096" xr:uid="{00000000-0005-0000-0000-000052300000}"/>
    <cellStyle name="40% - Accent2 8 2" xfId="5097" xr:uid="{00000000-0005-0000-0000-000053300000}"/>
    <cellStyle name="40% - Accent2 8 2 2" xfId="5098" xr:uid="{00000000-0005-0000-0000-000054300000}"/>
    <cellStyle name="40% - Accent2 8 3" xfId="5099" xr:uid="{00000000-0005-0000-0000-000055300000}"/>
    <cellStyle name="40% - Accent2 9" xfId="5100" xr:uid="{00000000-0005-0000-0000-000056300000}"/>
    <cellStyle name="40% - Accent2 9 2" xfId="5101" xr:uid="{00000000-0005-0000-0000-000057300000}"/>
    <cellStyle name="40% - Accent2 9 2 2" xfId="5102" xr:uid="{00000000-0005-0000-0000-000058300000}"/>
    <cellStyle name="40% - Accent2 9 3" xfId="5103" xr:uid="{00000000-0005-0000-0000-000059300000}"/>
    <cellStyle name="40% - Accent3" xfId="5104" xr:uid="{00000000-0005-0000-0000-00005A300000}"/>
    <cellStyle name="40% - Accent3 10" xfId="5105" xr:uid="{00000000-0005-0000-0000-00005B300000}"/>
    <cellStyle name="40% - Accent3 10 2" xfId="5106" xr:uid="{00000000-0005-0000-0000-00005C300000}"/>
    <cellStyle name="40% - Accent3 10 2 2" xfId="5107" xr:uid="{00000000-0005-0000-0000-00005D300000}"/>
    <cellStyle name="40% - Accent3 10 3" xfId="5108" xr:uid="{00000000-0005-0000-0000-00005E300000}"/>
    <cellStyle name="40% - Accent3 11" xfId="5109" xr:uid="{00000000-0005-0000-0000-00005F300000}"/>
    <cellStyle name="40% - Accent3 11 2" xfId="5110" xr:uid="{00000000-0005-0000-0000-000060300000}"/>
    <cellStyle name="40% - Accent3 11 2 2" xfId="5111" xr:uid="{00000000-0005-0000-0000-000061300000}"/>
    <cellStyle name="40% - Accent3 11 3" xfId="5112" xr:uid="{00000000-0005-0000-0000-000062300000}"/>
    <cellStyle name="40% - Accent3 12" xfId="5113" xr:uid="{00000000-0005-0000-0000-000063300000}"/>
    <cellStyle name="40% - Accent3 12 2" xfId="5114" xr:uid="{00000000-0005-0000-0000-000064300000}"/>
    <cellStyle name="40% - Accent3 12 2 2" xfId="5115" xr:uid="{00000000-0005-0000-0000-000065300000}"/>
    <cellStyle name="40% - Accent3 12 3" xfId="5116" xr:uid="{00000000-0005-0000-0000-000066300000}"/>
    <cellStyle name="40% - Accent3 13" xfId="5117" xr:uid="{00000000-0005-0000-0000-000067300000}"/>
    <cellStyle name="40% - Accent3 13 2" xfId="5118" xr:uid="{00000000-0005-0000-0000-000068300000}"/>
    <cellStyle name="40% - Accent3 13 2 2" xfId="5119" xr:uid="{00000000-0005-0000-0000-000069300000}"/>
    <cellStyle name="40% - Accent3 13 3" xfId="5120" xr:uid="{00000000-0005-0000-0000-00006A300000}"/>
    <cellStyle name="40% - Accent3 14" xfId="5121" xr:uid="{00000000-0005-0000-0000-00006B300000}"/>
    <cellStyle name="40% - Accent3 14 2" xfId="5122" xr:uid="{00000000-0005-0000-0000-00006C300000}"/>
    <cellStyle name="40% - Accent3 2" xfId="453" xr:uid="{00000000-0005-0000-0000-00006D300000}"/>
    <cellStyle name="40% - Accent3 2 2" xfId="5123" xr:uid="{00000000-0005-0000-0000-00006E300000}"/>
    <cellStyle name="40% - Accent3 2 2 2" xfId="5124" xr:uid="{00000000-0005-0000-0000-00006F300000}"/>
    <cellStyle name="40% - Accent3 3" xfId="454" xr:uid="{00000000-0005-0000-0000-000070300000}"/>
    <cellStyle name="40% - Accent3 3 2" xfId="5125" xr:uid="{00000000-0005-0000-0000-000071300000}"/>
    <cellStyle name="40% - Accent3 3 2 2" xfId="5126" xr:uid="{00000000-0005-0000-0000-000072300000}"/>
    <cellStyle name="40% - Accent3 3 3" xfId="5127" xr:uid="{00000000-0005-0000-0000-000073300000}"/>
    <cellStyle name="40% - Accent3 4" xfId="3562" xr:uid="{00000000-0005-0000-0000-000074300000}"/>
    <cellStyle name="40% - Accent3 4 2" xfId="5128" xr:uid="{00000000-0005-0000-0000-000075300000}"/>
    <cellStyle name="40% - Accent3 4 2 2" xfId="5129" xr:uid="{00000000-0005-0000-0000-000076300000}"/>
    <cellStyle name="40% - Accent3 4 3" xfId="5130" xr:uid="{00000000-0005-0000-0000-000077300000}"/>
    <cellStyle name="40% - Accent3 5" xfId="5131" xr:uid="{00000000-0005-0000-0000-000078300000}"/>
    <cellStyle name="40% - Accent3 5 2" xfId="5132" xr:uid="{00000000-0005-0000-0000-000079300000}"/>
    <cellStyle name="40% - Accent3 5 2 2" xfId="5133" xr:uid="{00000000-0005-0000-0000-00007A300000}"/>
    <cellStyle name="40% - Accent3 5 3" xfId="5134" xr:uid="{00000000-0005-0000-0000-00007B300000}"/>
    <cellStyle name="40% - Accent3 6" xfId="5135" xr:uid="{00000000-0005-0000-0000-00007C300000}"/>
    <cellStyle name="40% - Accent3 6 2" xfId="5136" xr:uid="{00000000-0005-0000-0000-00007D300000}"/>
    <cellStyle name="40% - Accent3 6 2 2" xfId="5137" xr:uid="{00000000-0005-0000-0000-00007E300000}"/>
    <cellStyle name="40% - Accent3 6 3" xfId="5138" xr:uid="{00000000-0005-0000-0000-00007F300000}"/>
    <cellStyle name="40% - Accent3 7" xfId="5139" xr:uid="{00000000-0005-0000-0000-000080300000}"/>
    <cellStyle name="40% - Accent3 7 2" xfId="5140" xr:uid="{00000000-0005-0000-0000-000081300000}"/>
    <cellStyle name="40% - Accent3 7 2 2" xfId="5141" xr:uid="{00000000-0005-0000-0000-000082300000}"/>
    <cellStyle name="40% - Accent3 7 3" xfId="5142" xr:uid="{00000000-0005-0000-0000-000083300000}"/>
    <cellStyle name="40% - Accent3 8" xfId="5143" xr:uid="{00000000-0005-0000-0000-000084300000}"/>
    <cellStyle name="40% - Accent3 8 2" xfId="5144" xr:uid="{00000000-0005-0000-0000-000085300000}"/>
    <cellStyle name="40% - Accent3 8 2 2" xfId="5145" xr:uid="{00000000-0005-0000-0000-000086300000}"/>
    <cellStyle name="40% - Accent3 8 3" xfId="5146" xr:uid="{00000000-0005-0000-0000-000087300000}"/>
    <cellStyle name="40% - Accent3 9" xfId="5147" xr:uid="{00000000-0005-0000-0000-000088300000}"/>
    <cellStyle name="40% - Accent3 9 2" xfId="5148" xr:uid="{00000000-0005-0000-0000-000089300000}"/>
    <cellStyle name="40% - Accent3 9 2 2" xfId="5149" xr:uid="{00000000-0005-0000-0000-00008A300000}"/>
    <cellStyle name="40% - Accent3 9 3" xfId="5150" xr:uid="{00000000-0005-0000-0000-00008B300000}"/>
    <cellStyle name="40% - Accent4" xfId="5151" xr:uid="{00000000-0005-0000-0000-00008C300000}"/>
    <cellStyle name="40% - Accent4 10" xfId="5152" xr:uid="{00000000-0005-0000-0000-00008D300000}"/>
    <cellStyle name="40% - Accent4 10 2" xfId="5153" xr:uid="{00000000-0005-0000-0000-00008E300000}"/>
    <cellStyle name="40% - Accent4 10 2 2" xfId="5154" xr:uid="{00000000-0005-0000-0000-00008F300000}"/>
    <cellStyle name="40% - Accent4 10 3" xfId="5155" xr:uid="{00000000-0005-0000-0000-000090300000}"/>
    <cellStyle name="40% - Accent4 11" xfId="5156" xr:uid="{00000000-0005-0000-0000-000091300000}"/>
    <cellStyle name="40% - Accent4 11 2" xfId="5157" xr:uid="{00000000-0005-0000-0000-000092300000}"/>
    <cellStyle name="40% - Accent4 11 2 2" xfId="5158" xr:uid="{00000000-0005-0000-0000-000093300000}"/>
    <cellStyle name="40% - Accent4 11 3" xfId="5159" xr:uid="{00000000-0005-0000-0000-000094300000}"/>
    <cellStyle name="40% - Accent4 12" xfId="5160" xr:uid="{00000000-0005-0000-0000-000095300000}"/>
    <cellStyle name="40% - Accent4 12 2" xfId="5161" xr:uid="{00000000-0005-0000-0000-000096300000}"/>
    <cellStyle name="40% - Accent4 12 2 2" xfId="5162" xr:uid="{00000000-0005-0000-0000-000097300000}"/>
    <cellStyle name="40% - Accent4 12 3" xfId="5163" xr:uid="{00000000-0005-0000-0000-000098300000}"/>
    <cellStyle name="40% - Accent4 13" xfId="5164" xr:uid="{00000000-0005-0000-0000-000099300000}"/>
    <cellStyle name="40% - Accent4 13 2" xfId="5165" xr:uid="{00000000-0005-0000-0000-00009A300000}"/>
    <cellStyle name="40% - Accent4 13 2 2" xfId="5166" xr:uid="{00000000-0005-0000-0000-00009B300000}"/>
    <cellStyle name="40% - Accent4 13 3" xfId="5167" xr:uid="{00000000-0005-0000-0000-00009C300000}"/>
    <cellStyle name="40% - Accent4 14" xfId="5168" xr:uid="{00000000-0005-0000-0000-00009D300000}"/>
    <cellStyle name="40% - Accent4 14 2" xfId="5169" xr:uid="{00000000-0005-0000-0000-00009E300000}"/>
    <cellStyle name="40% - Accent4 2" xfId="455" xr:uid="{00000000-0005-0000-0000-00009F300000}"/>
    <cellStyle name="40% - Accent4 2 2" xfId="5170" xr:uid="{00000000-0005-0000-0000-0000A0300000}"/>
    <cellStyle name="40% - Accent4 2 2 2" xfId="5171" xr:uid="{00000000-0005-0000-0000-0000A1300000}"/>
    <cellStyle name="40% - Accent4 3" xfId="456" xr:uid="{00000000-0005-0000-0000-0000A2300000}"/>
    <cellStyle name="40% - Accent4 3 2" xfId="5172" xr:uid="{00000000-0005-0000-0000-0000A3300000}"/>
    <cellStyle name="40% - Accent4 3 2 2" xfId="5173" xr:uid="{00000000-0005-0000-0000-0000A4300000}"/>
    <cellStyle name="40% - Accent4 3 3" xfId="5174" xr:uid="{00000000-0005-0000-0000-0000A5300000}"/>
    <cellStyle name="40% - Accent4 4" xfId="3563" xr:uid="{00000000-0005-0000-0000-0000A6300000}"/>
    <cellStyle name="40% - Accent4 4 2" xfId="5175" xr:uid="{00000000-0005-0000-0000-0000A7300000}"/>
    <cellStyle name="40% - Accent4 4 2 2" xfId="5176" xr:uid="{00000000-0005-0000-0000-0000A8300000}"/>
    <cellStyle name="40% - Accent4 4 3" xfId="5177" xr:uid="{00000000-0005-0000-0000-0000A9300000}"/>
    <cellStyle name="40% - Accent4 5" xfId="5178" xr:uid="{00000000-0005-0000-0000-0000AA300000}"/>
    <cellStyle name="40% - Accent4 5 2" xfId="5179" xr:uid="{00000000-0005-0000-0000-0000AB300000}"/>
    <cellStyle name="40% - Accent4 5 2 2" xfId="5180" xr:uid="{00000000-0005-0000-0000-0000AC300000}"/>
    <cellStyle name="40% - Accent4 5 3" xfId="5181" xr:uid="{00000000-0005-0000-0000-0000AD300000}"/>
    <cellStyle name="40% - Accent4 6" xfId="5182" xr:uid="{00000000-0005-0000-0000-0000AE300000}"/>
    <cellStyle name="40% - Accent4 6 2" xfId="5183" xr:uid="{00000000-0005-0000-0000-0000AF300000}"/>
    <cellStyle name="40% - Accent4 6 2 2" xfId="5184" xr:uid="{00000000-0005-0000-0000-0000B0300000}"/>
    <cellStyle name="40% - Accent4 6 3" xfId="5185" xr:uid="{00000000-0005-0000-0000-0000B1300000}"/>
    <cellStyle name="40% - Accent4 7" xfId="5186" xr:uid="{00000000-0005-0000-0000-0000B2300000}"/>
    <cellStyle name="40% - Accent4 7 2" xfId="5187" xr:uid="{00000000-0005-0000-0000-0000B3300000}"/>
    <cellStyle name="40% - Accent4 7 2 2" xfId="5188" xr:uid="{00000000-0005-0000-0000-0000B4300000}"/>
    <cellStyle name="40% - Accent4 7 3" xfId="5189" xr:uid="{00000000-0005-0000-0000-0000B5300000}"/>
    <cellStyle name="40% - Accent4 8" xfId="5190" xr:uid="{00000000-0005-0000-0000-0000B6300000}"/>
    <cellStyle name="40% - Accent4 8 2" xfId="5191" xr:uid="{00000000-0005-0000-0000-0000B7300000}"/>
    <cellStyle name="40% - Accent4 8 2 2" xfId="5192" xr:uid="{00000000-0005-0000-0000-0000B8300000}"/>
    <cellStyle name="40% - Accent4 8 3" xfId="5193" xr:uid="{00000000-0005-0000-0000-0000B9300000}"/>
    <cellStyle name="40% - Accent4 9" xfId="5194" xr:uid="{00000000-0005-0000-0000-0000BA300000}"/>
    <cellStyle name="40% - Accent4 9 2" xfId="5195" xr:uid="{00000000-0005-0000-0000-0000BB300000}"/>
    <cellStyle name="40% - Accent4 9 2 2" xfId="5196" xr:uid="{00000000-0005-0000-0000-0000BC300000}"/>
    <cellStyle name="40% - Accent4 9 3" xfId="5197" xr:uid="{00000000-0005-0000-0000-0000BD300000}"/>
    <cellStyle name="40% - Accent5" xfId="5198" xr:uid="{00000000-0005-0000-0000-0000BE300000}"/>
    <cellStyle name="40% - Accent5 10" xfId="5199" xr:uid="{00000000-0005-0000-0000-0000BF300000}"/>
    <cellStyle name="40% - Accent5 10 2" xfId="5200" xr:uid="{00000000-0005-0000-0000-0000C0300000}"/>
    <cellStyle name="40% - Accent5 10 2 2" xfId="5201" xr:uid="{00000000-0005-0000-0000-0000C1300000}"/>
    <cellStyle name="40% - Accent5 10 3" xfId="5202" xr:uid="{00000000-0005-0000-0000-0000C2300000}"/>
    <cellStyle name="40% - Accent5 11" xfId="5203" xr:uid="{00000000-0005-0000-0000-0000C3300000}"/>
    <cellStyle name="40% - Accent5 11 2" xfId="5204" xr:uid="{00000000-0005-0000-0000-0000C4300000}"/>
    <cellStyle name="40% - Accent5 11 2 2" xfId="5205" xr:uid="{00000000-0005-0000-0000-0000C5300000}"/>
    <cellStyle name="40% - Accent5 11 3" xfId="5206" xr:uid="{00000000-0005-0000-0000-0000C6300000}"/>
    <cellStyle name="40% - Accent5 12" xfId="5207" xr:uid="{00000000-0005-0000-0000-0000C7300000}"/>
    <cellStyle name="40% - Accent5 12 2" xfId="5208" xr:uid="{00000000-0005-0000-0000-0000C8300000}"/>
    <cellStyle name="40% - Accent5 12 2 2" xfId="5209" xr:uid="{00000000-0005-0000-0000-0000C9300000}"/>
    <cellStyle name="40% - Accent5 12 3" xfId="5210" xr:uid="{00000000-0005-0000-0000-0000CA300000}"/>
    <cellStyle name="40% - Accent5 13" xfId="5211" xr:uid="{00000000-0005-0000-0000-0000CB300000}"/>
    <cellStyle name="40% - Accent5 13 2" xfId="5212" xr:uid="{00000000-0005-0000-0000-0000CC300000}"/>
    <cellStyle name="40% - Accent5 13 2 2" xfId="5213" xr:uid="{00000000-0005-0000-0000-0000CD300000}"/>
    <cellStyle name="40% - Accent5 13 3" xfId="5214" xr:uid="{00000000-0005-0000-0000-0000CE300000}"/>
    <cellStyle name="40% - Accent5 14" xfId="5215" xr:uid="{00000000-0005-0000-0000-0000CF300000}"/>
    <cellStyle name="40% - Accent5 14 2" xfId="5216" xr:uid="{00000000-0005-0000-0000-0000D0300000}"/>
    <cellStyle name="40% - Accent5 2" xfId="457" xr:uid="{00000000-0005-0000-0000-0000D1300000}"/>
    <cellStyle name="40% - Accent5 2 2" xfId="5217" xr:uid="{00000000-0005-0000-0000-0000D2300000}"/>
    <cellStyle name="40% - Accent5 2 2 2" xfId="5218" xr:uid="{00000000-0005-0000-0000-0000D3300000}"/>
    <cellStyle name="40% - Accent5 3" xfId="458" xr:uid="{00000000-0005-0000-0000-0000D4300000}"/>
    <cellStyle name="40% - Accent5 3 2" xfId="5219" xr:uid="{00000000-0005-0000-0000-0000D5300000}"/>
    <cellStyle name="40% - Accent5 3 2 2" xfId="5220" xr:uid="{00000000-0005-0000-0000-0000D6300000}"/>
    <cellStyle name="40% - Accent5 3 3" xfId="5221" xr:uid="{00000000-0005-0000-0000-0000D7300000}"/>
    <cellStyle name="40% - Accent5 4" xfId="3564" xr:uid="{00000000-0005-0000-0000-0000D8300000}"/>
    <cellStyle name="40% - Accent5 4 2" xfId="5222" xr:uid="{00000000-0005-0000-0000-0000D9300000}"/>
    <cellStyle name="40% - Accent5 4 2 2" xfId="5223" xr:uid="{00000000-0005-0000-0000-0000DA300000}"/>
    <cellStyle name="40% - Accent5 4 3" xfId="5224" xr:uid="{00000000-0005-0000-0000-0000DB300000}"/>
    <cellStyle name="40% - Accent5 5" xfId="5225" xr:uid="{00000000-0005-0000-0000-0000DC300000}"/>
    <cellStyle name="40% - Accent5 5 2" xfId="5226" xr:uid="{00000000-0005-0000-0000-0000DD300000}"/>
    <cellStyle name="40% - Accent5 5 2 2" xfId="5227" xr:uid="{00000000-0005-0000-0000-0000DE300000}"/>
    <cellStyle name="40% - Accent5 5 3" xfId="5228" xr:uid="{00000000-0005-0000-0000-0000DF300000}"/>
    <cellStyle name="40% - Accent5 6" xfId="5229" xr:uid="{00000000-0005-0000-0000-0000E0300000}"/>
    <cellStyle name="40% - Accent5 6 2" xfId="5230" xr:uid="{00000000-0005-0000-0000-0000E1300000}"/>
    <cellStyle name="40% - Accent5 6 2 2" xfId="5231" xr:uid="{00000000-0005-0000-0000-0000E2300000}"/>
    <cellStyle name="40% - Accent5 6 3" xfId="5232" xr:uid="{00000000-0005-0000-0000-0000E3300000}"/>
    <cellStyle name="40% - Accent5 7" xfId="5233" xr:uid="{00000000-0005-0000-0000-0000E4300000}"/>
    <cellStyle name="40% - Accent5 7 2" xfId="5234" xr:uid="{00000000-0005-0000-0000-0000E5300000}"/>
    <cellStyle name="40% - Accent5 7 2 2" xfId="5235" xr:uid="{00000000-0005-0000-0000-0000E6300000}"/>
    <cellStyle name="40% - Accent5 7 3" xfId="5236" xr:uid="{00000000-0005-0000-0000-0000E7300000}"/>
    <cellStyle name="40% - Accent5 8" xfId="5237" xr:uid="{00000000-0005-0000-0000-0000E8300000}"/>
    <cellStyle name="40% - Accent5 8 2" xfId="5238" xr:uid="{00000000-0005-0000-0000-0000E9300000}"/>
    <cellStyle name="40% - Accent5 8 2 2" xfId="5239" xr:uid="{00000000-0005-0000-0000-0000EA300000}"/>
    <cellStyle name="40% - Accent5 8 3" xfId="5240" xr:uid="{00000000-0005-0000-0000-0000EB300000}"/>
    <cellStyle name="40% - Accent5 9" xfId="5241" xr:uid="{00000000-0005-0000-0000-0000EC300000}"/>
    <cellStyle name="40% - Accent5 9 2" xfId="5242" xr:uid="{00000000-0005-0000-0000-0000ED300000}"/>
    <cellStyle name="40% - Accent5 9 2 2" xfId="5243" xr:uid="{00000000-0005-0000-0000-0000EE300000}"/>
    <cellStyle name="40% - Accent5 9 3" xfId="5244" xr:uid="{00000000-0005-0000-0000-0000EF300000}"/>
    <cellStyle name="40% - Accent6" xfId="5245" xr:uid="{00000000-0005-0000-0000-0000F0300000}"/>
    <cellStyle name="40% - Accent6 10" xfId="5246" xr:uid="{00000000-0005-0000-0000-0000F1300000}"/>
    <cellStyle name="40% - Accent6 10 2" xfId="5247" xr:uid="{00000000-0005-0000-0000-0000F2300000}"/>
    <cellStyle name="40% - Accent6 10 2 2" xfId="5248" xr:uid="{00000000-0005-0000-0000-0000F3300000}"/>
    <cellStyle name="40% - Accent6 10 3" xfId="5249" xr:uid="{00000000-0005-0000-0000-0000F4300000}"/>
    <cellStyle name="40% - Accent6 11" xfId="5250" xr:uid="{00000000-0005-0000-0000-0000F5300000}"/>
    <cellStyle name="40% - Accent6 11 2" xfId="5251" xr:uid="{00000000-0005-0000-0000-0000F6300000}"/>
    <cellStyle name="40% - Accent6 11 2 2" xfId="5252" xr:uid="{00000000-0005-0000-0000-0000F7300000}"/>
    <cellStyle name="40% - Accent6 11 3" xfId="5253" xr:uid="{00000000-0005-0000-0000-0000F8300000}"/>
    <cellStyle name="40% - Accent6 12" xfId="5254" xr:uid="{00000000-0005-0000-0000-0000F9300000}"/>
    <cellStyle name="40% - Accent6 12 2" xfId="5255" xr:uid="{00000000-0005-0000-0000-0000FA300000}"/>
    <cellStyle name="40% - Accent6 12 2 2" xfId="5256" xr:uid="{00000000-0005-0000-0000-0000FB300000}"/>
    <cellStyle name="40% - Accent6 12 3" xfId="5257" xr:uid="{00000000-0005-0000-0000-0000FC300000}"/>
    <cellStyle name="40% - Accent6 13" xfId="5258" xr:uid="{00000000-0005-0000-0000-0000FD300000}"/>
    <cellStyle name="40% - Accent6 13 2" xfId="5259" xr:uid="{00000000-0005-0000-0000-0000FE300000}"/>
    <cellStyle name="40% - Accent6 13 2 2" xfId="5260" xr:uid="{00000000-0005-0000-0000-0000FF300000}"/>
    <cellStyle name="40% - Accent6 13 3" xfId="5261" xr:uid="{00000000-0005-0000-0000-000000310000}"/>
    <cellStyle name="40% - Accent6 14" xfId="5262" xr:uid="{00000000-0005-0000-0000-000001310000}"/>
    <cellStyle name="40% - Accent6 14 2" xfId="5263" xr:uid="{00000000-0005-0000-0000-000002310000}"/>
    <cellStyle name="40% - Accent6 2" xfId="459" xr:uid="{00000000-0005-0000-0000-000003310000}"/>
    <cellStyle name="40% - Accent6 2 2" xfId="5264" xr:uid="{00000000-0005-0000-0000-000004310000}"/>
    <cellStyle name="40% - Accent6 2 2 2" xfId="5265" xr:uid="{00000000-0005-0000-0000-000005310000}"/>
    <cellStyle name="40% - Accent6 3" xfId="460" xr:uid="{00000000-0005-0000-0000-000006310000}"/>
    <cellStyle name="40% - Accent6 3 2" xfId="5266" xr:uid="{00000000-0005-0000-0000-000007310000}"/>
    <cellStyle name="40% - Accent6 3 2 2" xfId="5267" xr:uid="{00000000-0005-0000-0000-000008310000}"/>
    <cellStyle name="40% - Accent6 3 3" xfId="5268" xr:uid="{00000000-0005-0000-0000-000009310000}"/>
    <cellStyle name="40% - Accent6 4" xfId="3565" xr:uid="{00000000-0005-0000-0000-00000A310000}"/>
    <cellStyle name="40% - Accent6 4 2" xfId="5269" xr:uid="{00000000-0005-0000-0000-00000B310000}"/>
    <cellStyle name="40% - Accent6 4 2 2" xfId="5270" xr:uid="{00000000-0005-0000-0000-00000C310000}"/>
    <cellStyle name="40% - Accent6 4 3" xfId="5271" xr:uid="{00000000-0005-0000-0000-00000D310000}"/>
    <cellStyle name="40% - Accent6 5" xfId="5272" xr:uid="{00000000-0005-0000-0000-00000E310000}"/>
    <cellStyle name="40% - Accent6 5 2" xfId="5273" xr:uid="{00000000-0005-0000-0000-00000F310000}"/>
    <cellStyle name="40% - Accent6 5 2 2" xfId="5274" xr:uid="{00000000-0005-0000-0000-000010310000}"/>
    <cellStyle name="40% - Accent6 5 3" xfId="5275" xr:uid="{00000000-0005-0000-0000-000011310000}"/>
    <cellStyle name="40% - Accent6 6" xfId="5276" xr:uid="{00000000-0005-0000-0000-000012310000}"/>
    <cellStyle name="40% - Accent6 6 2" xfId="5277" xr:uid="{00000000-0005-0000-0000-000013310000}"/>
    <cellStyle name="40% - Accent6 6 2 2" xfId="5278" xr:uid="{00000000-0005-0000-0000-000014310000}"/>
    <cellStyle name="40% - Accent6 6 3" xfId="5279" xr:uid="{00000000-0005-0000-0000-000015310000}"/>
    <cellStyle name="40% - Accent6 7" xfId="5280" xr:uid="{00000000-0005-0000-0000-000016310000}"/>
    <cellStyle name="40% - Accent6 7 2" xfId="5281" xr:uid="{00000000-0005-0000-0000-000017310000}"/>
    <cellStyle name="40% - Accent6 7 2 2" xfId="5282" xr:uid="{00000000-0005-0000-0000-000018310000}"/>
    <cellStyle name="40% - Accent6 7 3" xfId="5283" xr:uid="{00000000-0005-0000-0000-000019310000}"/>
    <cellStyle name="40% - Accent6 8" xfId="5284" xr:uid="{00000000-0005-0000-0000-00001A310000}"/>
    <cellStyle name="40% - Accent6 8 2" xfId="5285" xr:uid="{00000000-0005-0000-0000-00001B310000}"/>
    <cellStyle name="40% - Accent6 8 2 2" xfId="5286" xr:uid="{00000000-0005-0000-0000-00001C310000}"/>
    <cellStyle name="40% - Accent6 8 3" xfId="5287" xr:uid="{00000000-0005-0000-0000-00001D310000}"/>
    <cellStyle name="40% - Accent6 9" xfId="5288" xr:uid="{00000000-0005-0000-0000-00001E310000}"/>
    <cellStyle name="40% - Accent6 9 2" xfId="5289" xr:uid="{00000000-0005-0000-0000-00001F310000}"/>
    <cellStyle name="40% - Accent6 9 2 2" xfId="5290" xr:uid="{00000000-0005-0000-0000-000020310000}"/>
    <cellStyle name="40% - Accent6 9 3" xfId="5291" xr:uid="{00000000-0005-0000-0000-000021310000}"/>
    <cellStyle name="40% - Énfasis1" xfId="461" xr:uid="{00000000-0005-0000-0000-000022310000}"/>
    <cellStyle name="40% - Énfasis1 10" xfId="462" xr:uid="{00000000-0005-0000-0000-000023310000}"/>
    <cellStyle name="40% - Énfasis1 10 2" xfId="15308" xr:uid="{00000000-0005-0000-0000-000024310000}"/>
    <cellStyle name="40% - Énfasis1 10 2 2" xfId="16483" xr:uid="{00000000-0005-0000-0000-000025310000}"/>
    <cellStyle name="40% - Énfasis1 10 2 2 2" xfId="18831" xr:uid="{00000000-0005-0000-0000-000026310000}"/>
    <cellStyle name="40% - Énfasis1 10 2 2 2 2" xfId="31742" xr:uid="{00000000-0005-0000-0000-000027310000}"/>
    <cellStyle name="40% - Énfasis1 10 2 2 3" xfId="22352" xr:uid="{00000000-0005-0000-0000-000028310000}"/>
    <cellStyle name="40% - Énfasis1 10 2 2 3 2" xfId="35263" xr:uid="{00000000-0005-0000-0000-000029310000}"/>
    <cellStyle name="40% - Énfasis1 10 2 2 4" xfId="25873" xr:uid="{00000000-0005-0000-0000-00002A310000}"/>
    <cellStyle name="40% - Énfasis1 10 2 2 4 2" xfId="38784" xr:uid="{00000000-0005-0000-0000-00002B310000}"/>
    <cellStyle name="40% - Énfasis1 10 2 2 5" xfId="29394" xr:uid="{00000000-0005-0000-0000-00002C310000}"/>
    <cellStyle name="40% - Énfasis1 10 2 3" xfId="20004" xr:uid="{00000000-0005-0000-0000-00002D310000}"/>
    <cellStyle name="40% - Énfasis1 10 2 3 2" xfId="23525" xr:uid="{00000000-0005-0000-0000-00002E310000}"/>
    <cellStyle name="40% - Énfasis1 10 2 3 2 2" xfId="36436" xr:uid="{00000000-0005-0000-0000-00002F310000}"/>
    <cellStyle name="40% - Énfasis1 10 2 3 3" xfId="27046" xr:uid="{00000000-0005-0000-0000-000030310000}"/>
    <cellStyle name="40% - Énfasis1 10 2 3 3 2" xfId="39957" xr:uid="{00000000-0005-0000-0000-000031310000}"/>
    <cellStyle name="40% - Énfasis1 10 2 3 4" xfId="32915" xr:uid="{00000000-0005-0000-0000-000032310000}"/>
    <cellStyle name="40% - Énfasis1 10 2 4" xfId="17656" xr:uid="{00000000-0005-0000-0000-000033310000}"/>
    <cellStyle name="40% - Énfasis1 10 2 4 2" xfId="30567" xr:uid="{00000000-0005-0000-0000-000034310000}"/>
    <cellStyle name="40% - Énfasis1 10 2 5" xfId="21177" xr:uid="{00000000-0005-0000-0000-000035310000}"/>
    <cellStyle name="40% - Énfasis1 10 2 5 2" xfId="34088" xr:uid="{00000000-0005-0000-0000-000036310000}"/>
    <cellStyle name="40% - Énfasis1 10 2 6" xfId="24698" xr:uid="{00000000-0005-0000-0000-000037310000}"/>
    <cellStyle name="40% - Énfasis1 10 2 6 2" xfId="37609" xr:uid="{00000000-0005-0000-0000-000038310000}"/>
    <cellStyle name="40% - Énfasis1 10 2 7" xfId="28219" xr:uid="{00000000-0005-0000-0000-000039310000}"/>
    <cellStyle name="40% - Énfasis1 10 3" xfId="15984" xr:uid="{00000000-0005-0000-0000-00003A310000}"/>
    <cellStyle name="40% - Énfasis1 10 3 2" xfId="18332" xr:uid="{00000000-0005-0000-0000-00003B310000}"/>
    <cellStyle name="40% - Énfasis1 10 3 2 2" xfId="31243" xr:uid="{00000000-0005-0000-0000-00003C310000}"/>
    <cellStyle name="40% - Énfasis1 10 3 3" xfId="21853" xr:uid="{00000000-0005-0000-0000-00003D310000}"/>
    <cellStyle name="40% - Énfasis1 10 3 3 2" xfId="34764" xr:uid="{00000000-0005-0000-0000-00003E310000}"/>
    <cellStyle name="40% - Énfasis1 10 3 4" xfId="25374" xr:uid="{00000000-0005-0000-0000-00003F310000}"/>
    <cellStyle name="40% - Énfasis1 10 3 4 2" xfId="38285" xr:uid="{00000000-0005-0000-0000-000040310000}"/>
    <cellStyle name="40% - Énfasis1 10 3 5" xfId="28895" xr:uid="{00000000-0005-0000-0000-000041310000}"/>
    <cellStyle name="40% - Énfasis1 10 4" xfId="19505" xr:uid="{00000000-0005-0000-0000-000042310000}"/>
    <cellStyle name="40% - Énfasis1 10 4 2" xfId="23026" xr:uid="{00000000-0005-0000-0000-000043310000}"/>
    <cellStyle name="40% - Énfasis1 10 4 2 2" xfId="35937" xr:uid="{00000000-0005-0000-0000-000044310000}"/>
    <cellStyle name="40% - Énfasis1 10 4 3" xfId="26547" xr:uid="{00000000-0005-0000-0000-000045310000}"/>
    <cellStyle name="40% - Énfasis1 10 4 3 2" xfId="39458" xr:uid="{00000000-0005-0000-0000-000046310000}"/>
    <cellStyle name="40% - Énfasis1 10 4 4" xfId="32416" xr:uid="{00000000-0005-0000-0000-000047310000}"/>
    <cellStyle name="40% - Énfasis1 10 5" xfId="17157" xr:uid="{00000000-0005-0000-0000-000048310000}"/>
    <cellStyle name="40% - Énfasis1 10 5 2" xfId="30068" xr:uid="{00000000-0005-0000-0000-000049310000}"/>
    <cellStyle name="40% - Énfasis1 10 6" xfId="20678" xr:uid="{00000000-0005-0000-0000-00004A310000}"/>
    <cellStyle name="40% - Énfasis1 10 6 2" xfId="33589" xr:uid="{00000000-0005-0000-0000-00004B310000}"/>
    <cellStyle name="40% - Énfasis1 10 7" xfId="24199" xr:uid="{00000000-0005-0000-0000-00004C310000}"/>
    <cellStyle name="40% - Énfasis1 10 7 2" xfId="37110" xr:uid="{00000000-0005-0000-0000-00004D310000}"/>
    <cellStyle name="40% - Énfasis1 10 8" xfId="27720" xr:uid="{00000000-0005-0000-0000-00004E310000}"/>
    <cellStyle name="40% - Énfasis1 10 9" xfId="14809" xr:uid="{00000000-0005-0000-0000-00004F310000}"/>
    <cellStyle name="40% - Énfasis1 11" xfId="463" xr:uid="{00000000-0005-0000-0000-000050310000}"/>
    <cellStyle name="40% - Énfasis1 11 2" xfId="16645" xr:uid="{00000000-0005-0000-0000-000051310000}"/>
    <cellStyle name="40% - Énfasis1 11 2 2" xfId="18993" xr:uid="{00000000-0005-0000-0000-000052310000}"/>
    <cellStyle name="40% - Énfasis1 11 2 2 2" xfId="31904" xr:uid="{00000000-0005-0000-0000-000053310000}"/>
    <cellStyle name="40% - Énfasis1 11 2 3" xfId="22514" xr:uid="{00000000-0005-0000-0000-000054310000}"/>
    <cellStyle name="40% - Énfasis1 11 2 3 2" xfId="35425" xr:uid="{00000000-0005-0000-0000-000055310000}"/>
    <cellStyle name="40% - Énfasis1 11 2 4" xfId="26035" xr:uid="{00000000-0005-0000-0000-000056310000}"/>
    <cellStyle name="40% - Énfasis1 11 2 4 2" xfId="38946" xr:uid="{00000000-0005-0000-0000-000057310000}"/>
    <cellStyle name="40% - Énfasis1 11 2 5" xfId="29556" xr:uid="{00000000-0005-0000-0000-000058310000}"/>
    <cellStyle name="40% - Énfasis1 11 3" xfId="20166" xr:uid="{00000000-0005-0000-0000-000059310000}"/>
    <cellStyle name="40% - Énfasis1 11 3 2" xfId="23687" xr:uid="{00000000-0005-0000-0000-00005A310000}"/>
    <cellStyle name="40% - Énfasis1 11 3 2 2" xfId="36598" xr:uid="{00000000-0005-0000-0000-00005B310000}"/>
    <cellStyle name="40% - Énfasis1 11 3 3" xfId="27208" xr:uid="{00000000-0005-0000-0000-00005C310000}"/>
    <cellStyle name="40% - Énfasis1 11 3 3 2" xfId="40119" xr:uid="{00000000-0005-0000-0000-00005D310000}"/>
    <cellStyle name="40% - Énfasis1 11 3 4" xfId="33077" xr:uid="{00000000-0005-0000-0000-00005E310000}"/>
    <cellStyle name="40% - Énfasis1 11 4" xfId="17818" xr:uid="{00000000-0005-0000-0000-00005F310000}"/>
    <cellStyle name="40% - Énfasis1 11 4 2" xfId="30729" xr:uid="{00000000-0005-0000-0000-000060310000}"/>
    <cellStyle name="40% - Énfasis1 11 5" xfId="21339" xr:uid="{00000000-0005-0000-0000-000061310000}"/>
    <cellStyle name="40% - Énfasis1 11 5 2" xfId="34250" xr:uid="{00000000-0005-0000-0000-000062310000}"/>
    <cellStyle name="40% - Énfasis1 11 6" xfId="24860" xr:uid="{00000000-0005-0000-0000-000063310000}"/>
    <cellStyle name="40% - Énfasis1 11 6 2" xfId="37771" xr:uid="{00000000-0005-0000-0000-000064310000}"/>
    <cellStyle name="40% - Énfasis1 11 7" xfId="28381" xr:uid="{00000000-0005-0000-0000-000065310000}"/>
    <cellStyle name="40% - Énfasis1 11 8" xfId="15470" xr:uid="{00000000-0005-0000-0000-000066310000}"/>
    <cellStyle name="40% - Énfasis1 12" xfId="464" xr:uid="{00000000-0005-0000-0000-000067310000}"/>
    <cellStyle name="40% - Énfasis1 12 2" xfId="465" xr:uid="{00000000-0005-0000-0000-000068310000}"/>
    <cellStyle name="40% - Énfasis1 12 2 2" xfId="19154" xr:uid="{00000000-0005-0000-0000-000069310000}"/>
    <cellStyle name="40% - Énfasis1 12 2 2 2" xfId="32065" xr:uid="{00000000-0005-0000-0000-00006A310000}"/>
    <cellStyle name="40% - Énfasis1 12 2 3" xfId="22675" xr:uid="{00000000-0005-0000-0000-00006B310000}"/>
    <cellStyle name="40% - Énfasis1 12 2 3 2" xfId="35586" xr:uid="{00000000-0005-0000-0000-00006C310000}"/>
    <cellStyle name="40% - Énfasis1 12 2 4" xfId="26196" xr:uid="{00000000-0005-0000-0000-00006D310000}"/>
    <cellStyle name="40% - Énfasis1 12 2 4 2" xfId="39107" xr:uid="{00000000-0005-0000-0000-00006E310000}"/>
    <cellStyle name="40% - Énfasis1 12 2 5" xfId="29717" xr:uid="{00000000-0005-0000-0000-00006F310000}"/>
    <cellStyle name="40% - Énfasis1 12 2 6" xfId="16806" xr:uid="{00000000-0005-0000-0000-000070310000}"/>
    <cellStyle name="40% - Énfasis1 12 3" xfId="466" xr:uid="{00000000-0005-0000-0000-000071310000}"/>
    <cellStyle name="40% - Énfasis1 12 3 2" xfId="23848" xr:uid="{00000000-0005-0000-0000-000072310000}"/>
    <cellStyle name="40% - Énfasis1 12 3 2 2" xfId="36759" xr:uid="{00000000-0005-0000-0000-000073310000}"/>
    <cellStyle name="40% - Énfasis1 12 3 3" xfId="27369" xr:uid="{00000000-0005-0000-0000-000074310000}"/>
    <cellStyle name="40% - Énfasis1 12 3 3 2" xfId="40280" xr:uid="{00000000-0005-0000-0000-000075310000}"/>
    <cellStyle name="40% - Énfasis1 12 3 4" xfId="33238" xr:uid="{00000000-0005-0000-0000-000076310000}"/>
    <cellStyle name="40% - Énfasis1 12 3 5" xfId="20327" xr:uid="{00000000-0005-0000-0000-000077310000}"/>
    <cellStyle name="40% - Énfasis1 12 4" xfId="467" xr:uid="{00000000-0005-0000-0000-000078310000}"/>
    <cellStyle name="40% - Énfasis1 12 4 2" xfId="30890" xr:uid="{00000000-0005-0000-0000-000079310000}"/>
    <cellStyle name="40% - Énfasis1 12 4 3" xfId="17979" xr:uid="{00000000-0005-0000-0000-00007A310000}"/>
    <cellStyle name="40% - Énfasis1 12 5" xfId="468" xr:uid="{00000000-0005-0000-0000-00007B310000}"/>
    <cellStyle name="40% - Énfasis1 12 5 2" xfId="34411" xr:uid="{00000000-0005-0000-0000-00007C310000}"/>
    <cellStyle name="40% - Énfasis1 12 5 3" xfId="21500" xr:uid="{00000000-0005-0000-0000-00007D310000}"/>
    <cellStyle name="40% - Énfasis1 12 6" xfId="25021" xr:uid="{00000000-0005-0000-0000-00007E310000}"/>
    <cellStyle name="40% - Énfasis1 12 6 2" xfId="37932" xr:uid="{00000000-0005-0000-0000-00007F310000}"/>
    <cellStyle name="40% - Énfasis1 12 7" xfId="28542" xr:uid="{00000000-0005-0000-0000-000080310000}"/>
    <cellStyle name="40% - Énfasis1 12 8" xfId="15631" xr:uid="{00000000-0005-0000-0000-000081310000}"/>
    <cellStyle name="40% - Énfasis1 13" xfId="469" xr:uid="{00000000-0005-0000-0000-000082310000}"/>
    <cellStyle name="40% - Énfasis1 13 2" xfId="470" xr:uid="{00000000-0005-0000-0000-000083310000}"/>
    <cellStyle name="40% - Énfasis1 13 2 2" xfId="18494" xr:uid="{00000000-0005-0000-0000-000084310000}"/>
    <cellStyle name="40% - Énfasis1 13 2 2 2" xfId="31405" xr:uid="{00000000-0005-0000-0000-000085310000}"/>
    <cellStyle name="40% - Énfasis1 13 2 3" xfId="22015" xr:uid="{00000000-0005-0000-0000-000086310000}"/>
    <cellStyle name="40% - Énfasis1 13 2 3 2" xfId="34926" xr:uid="{00000000-0005-0000-0000-000087310000}"/>
    <cellStyle name="40% - Énfasis1 13 2 4" xfId="25536" xr:uid="{00000000-0005-0000-0000-000088310000}"/>
    <cellStyle name="40% - Énfasis1 13 2 4 2" xfId="38447" xr:uid="{00000000-0005-0000-0000-000089310000}"/>
    <cellStyle name="40% - Énfasis1 13 2 5" xfId="29057" xr:uid="{00000000-0005-0000-0000-00008A310000}"/>
    <cellStyle name="40% - Énfasis1 13 2 6" xfId="16146" xr:uid="{00000000-0005-0000-0000-00008B310000}"/>
    <cellStyle name="40% - Énfasis1 13 3" xfId="471" xr:uid="{00000000-0005-0000-0000-00008C310000}"/>
    <cellStyle name="40% - Énfasis1 13 3 2" xfId="23188" xr:uid="{00000000-0005-0000-0000-00008D310000}"/>
    <cellStyle name="40% - Énfasis1 13 3 2 2" xfId="36099" xr:uid="{00000000-0005-0000-0000-00008E310000}"/>
    <cellStyle name="40% - Énfasis1 13 3 3" xfId="26709" xr:uid="{00000000-0005-0000-0000-00008F310000}"/>
    <cellStyle name="40% - Énfasis1 13 3 3 2" xfId="39620" xr:uid="{00000000-0005-0000-0000-000090310000}"/>
    <cellStyle name="40% - Énfasis1 13 3 4" xfId="32578" xr:uid="{00000000-0005-0000-0000-000091310000}"/>
    <cellStyle name="40% - Énfasis1 13 3 5" xfId="19667" xr:uid="{00000000-0005-0000-0000-000092310000}"/>
    <cellStyle name="40% - Énfasis1 13 4" xfId="472" xr:uid="{00000000-0005-0000-0000-000093310000}"/>
    <cellStyle name="40% - Énfasis1 13 4 2" xfId="30230" xr:uid="{00000000-0005-0000-0000-000094310000}"/>
    <cellStyle name="40% - Énfasis1 13 4 3" xfId="17319" xr:uid="{00000000-0005-0000-0000-000095310000}"/>
    <cellStyle name="40% - Énfasis1 13 5" xfId="473" xr:uid="{00000000-0005-0000-0000-000096310000}"/>
    <cellStyle name="40% - Énfasis1 13 5 2" xfId="33751" xr:uid="{00000000-0005-0000-0000-000097310000}"/>
    <cellStyle name="40% - Énfasis1 13 5 3" xfId="20840" xr:uid="{00000000-0005-0000-0000-000098310000}"/>
    <cellStyle name="40% - Énfasis1 13 6" xfId="24361" xr:uid="{00000000-0005-0000-0000-000099310000}"/>
    <cellStyle name="40% - Énfasis1 13 6 2" xfId="37272" xr:uid="{00000000-0005-0000-0000-00009A310000}"/>
    <cellStyle name="40% - Énfasis1 13 7" xfId="27882" xr:uid="{00000000-0005-0000-0000-00009B310000}"/>
    <cellStyle name="40% - Énfasis1 13 8" xfId="14971" xr:uid="{00000000-0005-0000-0000-00009C310000}"/>
    <cellStyle name="40% - Énfasis1 14" xfId="474" xr:uid="{00000000-0005-0000-0000-00009D310000}"/>
    <cellStyle name="40% - Énfasis1 14 2" xfId="475" xr:uid="{00000000-0005-0000-0000-00009E310000}"/>
    <cellStyle name="40% - Énfasis1 14 2 2" xfId="30906" xr:uid="{00000000-0005-0000-0000-00009F310000}"/>
    <cellStyle name="40% - Énfasis1 14 2 3" xfId="17995" xr:uid="{00000000-0005-0000-0000-0000A0310000}"/>
    <cellStyle name="40% - Énfasis1 14 3" xfId="476" xr:uid="{00000000-0005-0000-0000-0000A1310000}"/>
    <cellStyle name="40% - Énfasis1 14 3 2" xfId="34427" xr:uid="{00000000-0005-0000-0000-0000A2310000}"/>
    <cellStyle name="40% - Énfasis1 14 3 3" xfId="21516" xr:uid="{00000000-0005-0000-0000-0000A3310000}"/>
    <cellStyle name="40% - Énfasis1 14 4" xfId="477" xr:uid="{00000000-0005-0000-0000-0000A4310000}"/>
    <cellStyle name="40% - Énfasis1 14 4 2" xfId="37948" xr:uid="{00000000-0005-0000-0000-0000A5310000}"/>
    <cellStyle name="40% - Énfasis1 14 4 3" xfId="25037" xr:uid="{00000000-0005-0000-0000-0000A6310000}"/>
    <cellStyle name="40% - Énfasis1 14 5" xfId="28558" xr:uid="{00000000-0005-0000-0000-0000A7310000}"/>
    <cellStyle name="40% - Énfasis1 14 6" xfId="15647" xr:uid="{00000000-0005-0000-0000-0000A8310000}"/>
    <cellStyle name="40% - Énfasis1 15" xfId="478" xr:uid="{00000000-0005-0000-0000-0000A9310000}"/>
    <cellStyle name="40% - Énfasis1 15 2" xfId="479" xr:uid="{00000000-0005-0000-0000-0000AA310000}"/>
    <cellStyle name="40% - Énfasis1 15 2 2" xfId="35600" xr:uid="{00000000-0005-0000-0000-0000AB310000}"/>
    <cellStyle name="40% - Énfasis1 15 2 3" xfId="22689" xr:uid="{00000000-0005-0000-0000-0000AC310000}"/>
    <cellStyle name="40% - Énfasis1 15 3" xfId="480" xr:uid="{00000000-0005-0000-0000-0000AD310000}"/>
    <cellStyle name="40% - Énfasis1 15 3 2" xfId="39121" xr:uid="{00000000-0005-0000-0000-0000AE310000}"/>
    <cellStyle name="40% - Énfasis1 15 3 3" xfId="26210" xr:uid="{00000000-0005-0000-0000-0000AF310000}"/>
    <cellStyle name="40% - Énfasis1 15 4" xfId="481" xr:uid="{00000000-0005-0000-0000-0000B0310000}"/>
    <cellStyle name="40% - Énfasis1 15 4 2" xfId="32079" xr:uid="{00000000-0005-0000-0000-0000B1310000}"/>
    <cellStyle name="40% - Énfasis1 15 5" xfId="19168" xr:uid="{00000000-0005-0000-0000-0000B2310000}"/>
    <cellStyle name="40% - Énfasis1 16" xfId="482" xr:uid="{00000000-0005-0000-0000-0000B3310000}"/>
    <cellStyle name="40% - Énfasis1 16 2" xfId="483" xr:uid="{00000000-0005-0000-0000-0000B4310000}"/>
    <cellStyle name="40% - Énfasis1 16 2 2" xfId="29731" xr:uid="{00000000-0005-0000-0000-0000B5310000}"/>
    <cellStyle name="40% - Énfasis1 16 3" xfId="484" xr:uid="{00000000-0005-0000-0000-0000B6310000}"/>
    <cellStyle name="40% - Énfasis1 16 4" xfId="485" xr:uid="{00000000-0005-0000-0000-0000B7310000}"/>
    <cellStyle name="40% - Énfasis1 16 5" xfId="16820" xr:uid="{00000000-0005-0000-0000-0000B8310000}"/>
    <cellStyle name="40% - Énfasis1 17" xfId="486" xr:uid="{00000000-0005-0000-0000-0000B9310000}"/>
    <cellStyle name="40% - Énfasis1 17 2" xfId="487" xr:uid="{00000000-0005-0000-0000-0000BA310000}"/>
    <cellStyle name="40% - Énfasis1 17 2 2" xfId="33252" xr:uid="{00000000-0005-0000-0000-0000BB310000}"/>
    <cellStyle name="40% - Énfasis1 17 3" xfId="488" xr:uid="{00000000-0005-0000-0000-0000BC310000}"/>
    <cellStyle name="40% - Énfasis1 17 4" xfId="489" xr:uid="{00000000-0005-0000-0000-0000BD310000}"/>
    <cellStyle name="40% - Énfasis1 17 5" xfId="20341" xr:uid="{00000000-0005-0000-0000-0000BE310000}"/>
    <cellStyle name="40% - Énfasis1 18" xfId="490" xr:uid="{00000000-0005-0000-0000-0000BF310000}"/>
    <cellStyle name="40% - Énfasis1 18 2" xfId="491" xr:uid="{00000000-0005-0000-0000-0000C0310000}"/>
    <cellStyle name="40% - Énfasis1 18 2 2" xfId="36773" xr:uid="{00000000-0005-0000-0000-0000C1310000}"/>
    <cellStyle name="40% - Énfasis1 18 3" xfId="492" xr:uid="{00000000-0005-0000-0000-0000C2310000}"/>
    <cellStyle name="40% - Énfasis1 18 4" xfId="493" xr:uid="{00000000-0005-0000-0000-0000C3310000}"/>
    <cellStyle name="40% - Énfasis1 18 5" xfId="23862" xr:uid="{00000000-0005-0000-0000-0000C4310000}"/>
    <cellStyle name="40% - Énfasis1 19" xfId="494" xr:uid="{00000000-0005-0000-0000-0000C5310000}"/>
    <cellStyle name="40% - Énfasis1 19 2" xfId="495" xr:uid="{00000000-0005-0000-0000-0000C6310000}"/>
    <cellStyle name="40% - Énfasis1 19 3" xfId="496" xr:uid="{00000000-0005-0000-0000-0000C7310000}"/>
    <cellStyle name="40% - Énfasis1 19 4" xfId="497" xr:uid="{00000000-0005-0000-0000-0000C8310000}"/>
    <cellStyle name="40% - Énfasis1 19 5" xfId="27383" xr:uid="{00000000-0005-0000-0000-0000C9310000}"/>
    <cellStyle name="40% - Énfasis1 2" xfId="498" xr:uid="{00000000-0005-0000-0000-0000CA310000}"/>
    <cellStyle name="40% - Énfasis1 2 10" xfId="5292" xr:uid="{00000000-0005-0000-0000-0000CB310000}"/>
    <cellStyle name="40% - Énfasis1 2 10 2" xfId="29746" xr:uid="{00000000-0005-0000-0000-0000CC310000}"/>
    <cellStyle name="40% - Énfasis1 2 10 3" xfId="16835" xr:uid="{00000000-0005-0000-0000-0000CD310000}"/>
    <cellStyle name="40% - Énfasis1 2 11" xfId="5293" xr:uid="{00000000-0005-0000-0000-0000CE310000}"/>
    <cellStyle name="40% - Énfasis1 2 11 2" xfId="33267" xr:uid="{00000000-0005-0000-0000-0000CF310000}"/>
    <cellStyle name="40% - Énfasis1 2 11 3" xfId="20356" xr:uid="{00000000-0005-0000-0000-0000D0310000}"/>
    <cellStyle name="40% - Énfasis1 2 12" xfId="5294" xr:uid="{00000000-0005-0000-0000-0000D1310000}"/>
    <cellStyle name="40% - Énfasis1 2 12 2" xfId="36788" xr:uid="{00000000-0005-0000-0000-0000D2310000}"/>
    <cellStyle name="40% - Énfasis1 2 12 3" xfId="23877" xr:uid="{00000000-0005-0000-0000-0000D3310000}"/>
    <cellStyle name="40% - Énfasis1 2 13" xfId="5295" xr:uid="{00000000-0005-0000-0000-0000D4310000}"/>
    <cellStyle name="40% - Énfasis1 2 13 2" xfId="27398" xr:uid="{00000000-0005-0000-0000-0000D5310000}"/>
    <cellStyle name="40% - Énfasis1 2 14" xfId="5296" xr:uid="{00000000-0005-0000-0000-0000D6310000}"/>
    <cellStyle name="40% - Énfasis1 2 15" xfId="5297" xr:uid="{00000000-0005-0000-0000-0000D7310000}"/>
    <cellStyle name="40% - Énfasis1 2 16" xfId="5298" xr:uid="{00000000-0005-0000-0000-0000D8310000}"/>
    <cellStyle name="40% - Énfasis1 2 17" xfId="5299" xr:uid="{00000000-0005-0000-0000-0000D9310000}"/>
    <cellStyle name="40% - Énfasis1 2 18" xfId="5300" xr:uid="{00000000-0005-0000-0000-0000DA310000}"/>
    <cellStyle name="40% - Énfasis1 2 19" xfId="5301" xr:uid="{00000000-0005-0000-0000-0000DB310000}"/>
    <cellStyle name="40% - Énfasis1 2 2" xfId="499" xr:uid="{00000000-0005-0000-0000-0000DC310000}"/>
    <cellStyle name="40% - Énfasis1 2 2 10" xfId="5302" xr:uid="{00000000-0005-0000-0000-0000DD310000}"/>
    <cellStyle name="40% - Énfasis1 2 2 10 2" xfId="5303" xr:uid="{00000000-0005-0000-0000-0000DE310000}"/>
    <cellStyle name="40% - Énfasis1 2 2 10 2 2" xfId="5304" xr:uid="{00000000-0005-0000-0000-0000DF310000}"/>
    <cellStyle name="40% - Énfasis1 2 2 10 2 3" xfId="36844" xr:uid="{00000000-0005-0000-0000-0000E0310000}"/>
    <cellStyle name="40% - Énfasis1 2 2 10 3" xfId="5305" xr:uid="{00000000-0005-0000-0000-0000E1310000}"/>
    <cellStyle name="40% - Énfasis1 2 2 10 4" xfId="23933" xr:uid="{00000000-0005-0000-0000-0000E2310000}"/>
    <cellStyle name="40% - Énfasis1 2 2 11" xfId="5306" xr:uid="{00000000-0005-0000-0000-0000E3310000}"/>
    <cellStyle name="40% - Énfasis1 2 2 11 2" xfId="5307" xr:uid="{00000000-0005-0000-0000-0000E4310000}"/>
    <cellStyle name="40% - Énfasis1 2 2 11 2 2" xfId="5308" xr:uid="{00000000-0005-0000-0000-0000E5310000}"/>
    <cellStyle name="40% - Énfasis1 2 2 11 3" xfId="5309" xr:uid="{00000000-0005-0000-0000-0000E6310000}"/>
    <cellStyle name="40% - Énfasis1 2 2 11 4" xfId="27454" xr:uid="{00000000-0005-0000-0000-0000E7310000}"/>
    <cellStyle name="40% - Énfasis1 2 2 12" xfId="5310" xr:uid="{00000000-0005-0000-0000-0000E8310000}"/>
    <cellStyle name="40% - Énfasis1 2 2 12 2" xfId="5311" xr:uid="{00000000-0005-0000-0000-0000E9310000}"/>
    <cellStyle name="40% - Énfasis1 2 2 12 2 2" xfId="5312" xr:uid="{00000000-0005-0000-0000-0000EA310000}"/>
    <cellStyle name="40% - Énfasis1 2 2 12 3" xfId="5313" xr:uid="{00000000-0005-0000-0000-0000EB310000}"/>
    <cellStyle name="40% - Énfasis1 2 2 13" xfId="5314" xr:uid="{00000000-0005-0000-0000-0000EC310000}"/>
    <cellStyle name="40% - Énfasis1 2 2 13 2" xfId="5315" xr:uid="{00000000-0005-0000-0000-0000ED310000}"/>
    <cellStyle name="40% - Énfasis1 2 2 13 2 2" xfId="5316" xr:uid="{00000000-0005-0000-0000-0000EE310000}"/>
    <cellStyle name="40% - Énfasis1 2 2 13 3" xfId="5317" xr:uid="{00000000-0005-0000-0000-0000EF310000}"/>
    <cellStyle name="40% - Énfasis1 2 2 14" xfId="5318" xr:uid="{00000000-0005-0000-0000-0000F0310000}"/>
    <cellStyle name="40% - Énfasis1 2 2 14 2" xfId="5319" xr:uid="{00000000-0005-0000-0000-0000F1310000}"/>
    <cellStyle name="40% - Énfasis1 2 2 14 2 2" xfId="5320" xr:uid="{00000000-0005-0000-0000-0000F2310000}"/>
    <cellStyle name="40% - Énfasis1 2 2 14 3" xfId="5321" xr:uid="{00000000-0005-0000-0000-0000F3310000}"/>
    <cellStyle name="40% - Énfasis1 2 2 15" xfId="5322" xr:uid="{00000000-0005-0000-0000-0000F4310000}"/>
    <cellStyle name="40% - Énfasis1 2 2 15 2" xfId="5323" xr:uid="{00000000-0005-0000-0000-0000F5310000}"/>
    <cellStyle name="40% - Énfasis1 2 2 15 2 2" xfId="5324" xr:uid="{00000000-0005-0000-0000-0000F6310000}"/>
    <cellStyle name="40% - Énfasis1 2 2 15 3" xfId="5325" xr:uid="{00000000-0005-0000-0000-0000F7310000}"/>
    <cellStyle name="40% - Énfasis1 2 2 16" xfId="5326" xr:uid="{00000000-0005-0000-0000-0000F8310000}"/>
    <cellStyle name="40% - Énfasis1 2 2 16 2" xfId="5327" xr:uid="{00000000-0005-0000-0000-0000F9310000}"/>
    <cellStyle name="40% - Énfasis1 2 2 16 2 2" xfId="5328" xr:uid="{00000000-0005-0000-0000-0000FA310000}"/>
    <cellStyle name="40% - Énfasis1 2 2 16 3" xfId="5329" xr:uid="{00000000-0005-0000-0000-0000FB310000}"/>
    <cellStyle name="40% - Énfasis1 2 2 17" xfId="5330" xr:uid="{00000000-0005-0000-0000-0000FC310000}"/>
    <cellStyle name="40% - Énfasis1 2 2 17 2" xfId="5331" xr:uid="{00000000-0005-0000-0000-0000FD310000}"/>
    <cellStyle name="40% - Énfasis1 2 2 17 2 2" xfId="5332" xr:uid="{00000000-0005-0000-0000-0000FE310000}"/>
    <cellStyle name="40% - Énfasis1 2 2 17 3" xfId="5333" xr:uid="{00000000-0005-0000-0000-0000FF310000}"/>
    <cellStyle name="40% - Énfasis1 2 2 18" xfId="5334" xr:uid="{00000000-0005-0000-0000-000000320000}"/>
    <cellStyle name="40% - Énfasis1 2 2 18 2" xfId="5335" xr:uid="{00000000-0005-0000-0000-000001320000}"/>
    <cellStyle name="40% - Énfasis1 2 2 18 2 2" xfId="5336" xr:uid="{00000000-0005-0000-0000-000002320000}"/>
    <cellStyle name="40% - Énfasis1 2 2 18 3" xfId="5337" xr:uid="{00000000-0005-0000-0000-000003320000}"/>
    <cellStyle name="40% - Énfasis1 2 2 19" xfId="5338" xr:uid="{00000000-0005-0000-0000-000004320000}"/>
    <cellStyle name="40% - Énfasis1 2 2 19 2" xfId="5339" xr:uid="{00000000-0005-0000-0000-000005320000}"/>
    <cellStyle name="40% - Énfasis1 2 2 19 2 2" xfId="5340" xr:uid="{00000000-0005-0000-0000-000006320000}"/>
    <cellStyle name="40% - Énfasis1 2 2 19 3" xfId="5341" xr:uid="{00000000-0005-0000-0000-000007320000}"/>
    <cellStyle name="40% - Énfasis1 2 2 2" xfId="5342" xr:uid="{00000000-0005-0000-0000-000008320000}"/>
    <cellStyle name="40% - Énfasis1 2 2 2 2" xfId="5343" xr:uid="{00000000-0005-0000-0000-000009320000}"/>
    <cellStyle name="40% - Énfasis1 2 2 2 2 2" xfId="5344" xr:uid="{00000000-0005-0000-0000-00000A320000}"/>
    <cellStyle name="40% - Énfasis1 2 2 2 2 2 2" xfId="5345" xr:uid="{00000000-0005-0000-0000-00000B320000}"/>
    <cellStyle name="40% - Énfasis1 2 2 2 2 2 2 2" xfId="5346" xr:uid="{00000000-0005-0000-0000-00000C320000}"/>
    <cellStyle name="40% - Énfasis1 2 2 2 2 2 2 2 2" xfId="31651" xr:uid="{00000000-0005-0000-0000-00000D320000}"/>
    <cellStyle name="40% - Énfasis1 2 2 2 2 2 2 3" xfId="18740" xr:uid="{00000000-0005-0000-0000-00000E320000}"/>
    <cellStyle name="40% - Énfasis1 2 2 2 2 2 3" xfId="5347" xr:uid="{00000000-0005-0000-0000-00000F320000}"/>
    <cellStyle name="40% - Énfasis1 2 2 2 2 2 3 2" xfId="35172" xr:uid="{00000000-0005-0000-0000-000010320000}"/>
    <cellStyle name="40% - Énfasis1 2 2 2 2 2 3 3" xfId="22261" xr:uid="{00000000-0005-0000-0000-000011320000}"/>
    <cellStyle name="40% - Énfasis1 2 2 2 2 2 4" xfId="25782" xr:uid="{00000000-0005-0000-0000-000012320000}"/>
    <cellStyle name="40% - Énfasis1 2 2 2 2 2 4 2" xfId="38693" xr:uid="{00000000-0005-0000-0000-000013320000}"/>
    <cellStyle name="40% - Énfasis1 2 2 2 2 2 5" xfId="29303" xr:uid="{00000000-0005-0000-0000-000014320000}"/>
    <cellStyle name="40% - Énfasis1 2 2 2 2 2 6" xfId="16392" xr:uid="{00000000-0005-0000-0000-000015320000}"/>
    <cellStyle name="40% - Énfasis1 2 2 2 2 3" xfId="5348" xr:uid="{00000000-0005-0000-0000-000016320000}"/>
    <cellStyle name="40% - Énfasis1 2 2 2 2 3 2" xfId="5349" xr:uid="{00000000-0005-0000-0000-000017320000}"/>
    <cellStyle name="40% - Énfasis1 2 2 2 2 3 2 2" xfId="5350" xr:uid="{00000000-0005-0000-0000-000018320000}"/>
    <cellStyle name="40% - Énfasis1 2 2 2 2 3 2 2 2" xfId="36345" xr:uid="{00000000-0005-0000-0000-000019320000}"/>
    <cellStyle name="40% - Énfasis1 2 2 2 2 3 2 3" xfId="23434" xr:uid="{00000000-0005-0000-0000-00001A320000}"/>
    <cellStyle name="40% - Énfasis1 2 2 2 2 3 3" xfId="5351" xr:uid="{00000000-0005-0000-0000-00001B320000}"/>
    <cellStyle name="40% - Énfasis1 2 2 2 2 3 3 2" xfId="39866" xr:uid="{00000000-0005-0000-0000-00001C320000}"/>
    <cellStyle name="40% - Énfasis1 2 2 2 2 3 3 3" xfId="26955" xr:uid="{00000000-0005-0000-0000-00001D320000}"/>
    <cellStyle name="40% - Énfasis1 2 2 2 2 3 4" xfId="32824" xr:uid="{00000000-0005-0000-0000-00001E320000}"/>
    <cellStyle name="40% - Énfasis1 2 2 2 2 3 5" xfId="19913" xr:uid="{00000000-0005-0000-0000-00001F320000}"/>
    <cellStyle name="40% - Énfasis1 2 2 2 2 4" xfId="17565" xr:uid="{00000000-0005-0000-0000-000020320000}"/>
    <cellStyle name="40% - Énfasis1 2 2 2 2 4 2" xfId="30476" xr:uid="{00000000-0005-0000-0000-000021320000}"/>
    <cellStyle name="40% - Énfasis1 2 2 2 2 5" xfId="21086" xr:uid="{00000000-0005-0000-0000-000022320000}"/>
    <cellStyle name="40% - Énfasis1 2 2 2 2 5 2" xfId="33997" xr:uid="{00000000-0005-0000-0000-000023320000}"/>
    <cellStyle name="40% - Énfasis1 2 2 2 2 6" xfId="24607" xr:uid="{00000000-0005-0000-0000-000024320000}"/>
    <cellStyle name="40% - Énfasis1 2 2 2 2 6 2" xfId="37518" xr:uid="{00000000-0005-0000-0000-000025320000}"/>
    <cellStyle name="40% - Énfasis1 2 2 2 2 7" xfId="28128" xr:uid="{00000000-0005-0000-0000-000026320000}"/>
    <cellStyle name="40% - Énfasis1 2 2 2 2 8" xfId="15217" xr:uid="{00000000-0005-0000-0000-000027320000}"/>
    <cellStyle name="40% - Énfasis1 2 2 2 3" xfId="5352" xr:uid="{00000000-0005-0000-0000-000028320000}"/>
    <cellStyle name="40% - Énfasis1 2 2 2 3 2" xfId="18241" xr:uid="{00000000-0005-0000-0000-000029320000}"/>
    <cellStyle name="40% - Énfasis1 2 2 2 3 2 2" xfId="31152" xr:uid="{00000000-0005-0000-0000-00002A320000}"/>
    <cellStyle name="40% - Énfasis1 2 2 2 3 3" xfId="21762" xr:uid="{00000000-0005-0000-0000-00002B320000}"/>
    <cellStyle name="40% - Énfasis1 2 2 2 3 3 2" xfId="34673" xr:uid="{00000000-0005-0000-0000-00002C320000}"/>
    <cellStyle name="40% - Énfasis1 2 2 2 3 4" xfId="25283" xr:uid="{00000000-0005-0000-0000-00002D320000}"/>
    <cellStyle name="40% - Énfasis1 2 2 2 3 4 2" xfId="38194" xr:uid="{00000000-0005-0000-0000-00002E320000}"/>
    <cellStyle name="40% - Énfasis1 2 2 2 3 5" xfId="28804" xr:uid="{00000000-0005-0000-0000-00002F320000}"/>
    <cellStyle name="40% - Énfasis1 2 2 2 3 6" xfId="15893" xr:uid="{00000000-0005-0000-0000-000030320000}"/>
    <cellStyle name="40% - Énfasis1 2 2 2 4" xfId="5353" xr:uid="{00000000-0005-0000-0000-000031320000}"/>
    <cellStyle name="40% - Énfasis1 2 2 2 4 2" xfId="5354" xr:uid="{00000000-0005-0000-0000-000032320000}"/>
    <cellStyle name="40% - Énfasis1 2 2 2 4 2 2" xfId="35846" xr:uid="{00000000-0005-0000-0000-000033320000}"/>
    <cellStyle name="40% - Énfasis1 2 2 2 4 2 3" xfId="22935" xr:uid="{00000000-0005-0000-0000-000034320000}"/>
    <cellStyle name="40% - Énfasis1 2 2 2 4 3" xfId="26456" xr:uid="{00000000-0005-0000-0000-000035320000}"/>
    <cellStyle name="40% - Énfasis1 2 2 2 4 3 2" xfId="39367" xr:uid="{00000000-0005-0000-0000-000036320000}"/>
    <cellStyle name="40% - Énfasis1 2 2 2 4 4" xfId="32325" xr:uid="{00000000-0005-0000-0000-000037320000}"/>
    <cellStyle name="40% - Énfasis1 2 2 2 4 5" xfId="19414" xr:uid="{00000000-0005-0000-0000-000038320000}"/>
    <cellStyle name="40% - Énfasis1 2 2 2 5" xfId="5355" xr:uid="{00000000-0005-0000-0000-000039320000}"/>
    <cellStyle name="40% - Énfasis1 2 2 2 5 2" xfId="29977" xr:uid="{00000000-0005-0000-0000-00003A320000}"/>
    <cellStyle name="40% - Énfasis1 2 2 2 5 3" xfId="17066" xr:uid="{00000000-0005-0000-0000-00003B320000}"/>
    <cellStyle name="40% - Énfasis1 2 2 2 6" xfId="20587" xr:uid="{00000000-0005-0000-0000-00003C320000}"/>
    <cellStyle name="40% - Énfasis1 2 2 2 6 2" xfId="33498" xr:uid="{00000000-0005-0000-0000-00003D320000}"/>
    <cellStyle name="40% - Énfasis1 2 2 2 7" xfId="24108" xr:uid="{00000000-0005-0000-0000-00003E320000}"/>
    <cellStyle name="40% - Énfasis1 2 2 2 7 2" xfId="37019" xr:uid="{00000000-0005-0000-0000-00003F320000}"/>
    <cellStyle name="40% - Énfasis1 2 2 2 8" xfId="27629" xr:uid="{00000000-0005-0000-0000-000040320000}"/>
    <cellStyle name="40% - Énfasis1 2 2 2 9" xfId="14717" xr:uid="{00000000-0005-0000-0000-000041320000}"/>
    <cellStyle name="40% - Énfasis1 2 2 20" xfId="5356" xr:uid="{00000000-0005-0000-0000-000042320000}"/>
    <cellStyle name="40% - Énfasis1 2 2 20 2" xfId="5357" xr:uid="{00000000-0005-0000-0000-000043320000}"/>
    <cellStyle name="40% - Énfasis1 2 2 20 2 2" xfId="5358" xr:uid="{00000000-0005-0000-0000-000044320000}"/>
    <cellStyle name="40% - Énfasis1 2 2 20 3" xfId="5359" xr:uid="{00000000-0005-0000-0000-000045320000}"/>
    <cellStyle name="40% - Énfasis1 2 2 21" xfId="5360" xr:uid="{00000000-0005-0000-0000-000046320000}"/>
    <cellStyle name="40% - Énfasis1 2 2 21 2" xfId="5361" xr:uid="{00000000-0005-0000-0000-000047320000}"/>
    <cellStyle name="40% - Énfasis1 2 2 21 2 2" xfId="5362" xr:uid="{00000000-0005-0000-0000-000048320000}"/>
    <cellStyle name="40% - Énfasis1 2 2 21 3" xfId="5363" xr:uid="{00000000-0005-0000-0000-000049320000}"/>
    <cellStyle name="40% - Énfasis1 2 2 22" xfId="5364" xr:uid="{00000000-0005-0000-0000-00004A320000}"/>
    <cellStyle name="40% - Énfasis1 2 2 22 2" xfId="5365" xr:uid="{00000000-0005-0000-0000-00004B320000}"/>
    <cellStyle name="40% - Énfasis1 2 2 22 2 2" xfId="5366" xr:uid="{00000000-0005-0000-0000-00004C320000}"/>
    <cellStyle name="40% - Énfasis1 2 2 22 3" xfId="5367" xr:uid="{00000000-0005-0000-0000-00004D320000}"/>
    <cellStyle name="40% - Énfasis1 2 2 23" xfId="5368" xr:uid="{00000000-0005-0000-0000-00004E320000}"/>
    <cellStyle name="40% - Énfasis1 2 2 23 2" xfId="5369" xr:uid="{00000000-0005-0000-0000-00004F320000}"/>
    <cellStyle name="40% - Énfasis1 2 2 23 2 2" xfId="5370" xr:uid="{00000000-0005-0000-0000-000050320000}"/>
    <cellStyle name="40% - Énfasis1 2 2 23 3" xfId="5371" xr:uid="{00000000-0005-0000-0000-000051320000}"/>
    <cellStyle name="40% - Énfasis1 2 2 24" xfId="5372" xr:uid="{00000000-0005-0000-0000-000052320000}"/>
    <cellStyle name="40% - Énfasis1 2 2 24 2" xfId="5373" xr:uid="{00000000-0005-0000-0000-000053320000}"/>
    <cellStyle name="40% - Énfasis1 2 2 24 2 2" xfId="5374" xr:uid="{00000000-0005-0000-0000-000054320000}"/>
    <cellStyle name="40% - Énfasis1 2 2 24 3" xfId="5375" xr:uid="{00000000-0005-0000-0000-000055320000}"/>
    <cellStyle name="40% - Énfasis1 2 2 25" xfId="14539" xr:uid="{00000000-0005-0000-0000-000056320000}"/>
    <cellStyle name="40% - Énfasis1 2 2 3" xfId="5376" xr:uid="{00000000-0005-0000-0000-000057320000}"/>
    <cellStyle name="40% - Énfasis1 2 2 3 2" xfId="5377" xr:uid="{00000000-0005-0000-0000-000058320000}"/>
    <cellStyle name="40% - Énfasis1 2 2 3 2 2" xfId="5378" xr:uid="{00000000-0005-0000-0000-000059320000}"/>
    <cellStyle name="40% - Énfasis1 2 2 3 2 2 2" xfId="18902" xr:uid="{00000000-0005-0000-0000-00005A320000}"/>
    <cellStyle name="40% - Énfasis1 2 2 3 2 2 2 2" xfId="31813" xr:uid="{00000000-0005-0000-0000-00005B320000}"/>
    <cellStyle name="40% - Énfasis1 2 2 3 2 2 3" xfId="22423" xr:uid="{00000000-0005-0000-0000-00005C320000}"/>
    <cellStyle name="40% - Énfasis1 2 2 3 2 2 3 2" xfId="35334" xr:uid="{00000000-0005-0000-0000-00005D320000}"/>
    <cellStyle name="40% - Énfasis1 2 2 3 2 2 4" xfId="25944" xr:uid="{00000000-0005-0000-0000-00005E320000}"/>
    <cellStyle name="40% - Énfasis1 2 2 3 2 2 4 2" xfId="38855" xr:uid="{00000000-0005-0000-0000-00005F320000}"/>
    <cellStyle name="40% - Énfasis1 2 2 3 2 2 5" xfId="29465" xr:uid="{00000000-0005-0000-0000-000060320000}"/>
    <cellStyle name="40% - Énfasis1 2 2 3 2 2 6" xfId="16554" xr:uid="{00000000-0005-0000-0000-000061320000}"/>
    <cellStyle name="40% - Énfasis1 2 2 3 2 3" xfId="20075" xr:uid="{00000000-0005-0000-0000-000062320000}"/>
    <cellStyle name="40% - Énfasis1 2 2 3 2 3 2" xfId="23596" xr:uid="{00000000-0005-0000-0000-000063320000}"/>
    <cellStyle name="40% - Énfasis1 2 2 3 2 3 2 2" xfId="36507" xr:uid="{00000000-0005-0000-0000-000064320000}"/>
    <cellStyle name="40% - Énfasis1 2 2 3 2 3 3" xfId="27117" xr:uid="{00000000-0005-0000-0000-000065320000}"/>
    <cellStyle name="40% - Énfasis1 2 2 3 2 3 3 2" xfId="40028" xr:uid="{00000000-0005-0000-0000-000066320000}"/>
    <cellStyle name="40% - Énfasis1 2 2 3 2 3 4" xfId="32986" xr:uid="{00000000-0005-0000-0000-000067320000}"/>
    <cellStyle name="40% - Énfasis1 2 2 3 2 4" xfId="17727" xr:uid="{00000000-0005-0000-0000-000068320000}"/>
    <cellStyle name="40% - Énfasis1 2 2 3 2 4 2" xfId="30638" xr:uid="{00000000-0005-0000-0000-000069320000}"/>
    <cellStyle name="40% - Énfasis1 2 2 3 2 5" xfId="21248" xr:uid="{00000000-0005-0000-0000-00006A320000}"/>
    <cellStyle name="40% - Énfasis1 2 2 3 2 5 2" xfId="34159" xr:uid="{00000000-0005-0000-0000-00006B320000}"/>
    <cellStyle name="40% - Énfasis1 2 2 3 2 6" xfId="24769" xr:uid="{00000000-0005-0000-0000-00006C320000}"/>
    <cellStyle name="40% - Énfasis1 2 2 3 2 6 2" xfId="37680" xr:uid="{00000000-0005-0000-0000-00006D320000}"/>
    <cellStyle name="40% - Énfasis1 2 2 3 2 7" xfId="28290" xr:uid="{00000000-0005-0000-0000-00006E320000}"/>
    <cellStyle name="40% - Énfasis1 2 2 3 2 8" xfId="15379" xr:uid="{00000000-0005-0000-0000-00006F320000}"/>
    <cellStyle name="40% - Énfasis1 2 2 3 3" xfId="5379" xr:uid="{00000000-0005-0000-0000-000070320000}"/>
    <cellStyle name="40% - Énfasis1 2 2 3 3 2" xfId="18403" xr:uid="{00000000-0005-0000-0000-000071320000}"/>
    <cellStyle name="40% - Énfasis1 2 2 3 3 2 2" xfId="31314" xr:uid="{00000000-0005-0000-0000-000072320000}"/>
    <cellStyle name="40% - Énfasis1 2 2 3 3 3" xfId="21924" xr:uid="{00000000-0005-0000-0000-000073320000}"/>
    <cellStyle name="40% - Énfasis1 2 2 3 3 3 2" xfId="34835" xr:uid="{00000000-0005-0000-0000-000074320000}"/>
    <cellStyle name="40% - Énfasis1 2 2 3 3 4" xfId="25445" xr:uid="{00000000-0005-0000-0000-000075320000}"/>
    <cellStyle name="40% - Énfasis1 2 2 3 3 4 2" xfId="38356" xr:uid="{00000000-0005-0000-0000-000076320000}"/>
    <cellStyle name="40% - Énfasis1 2 2 3 3 5" xfId="28966" xr:uid="{00000000-0005-0000-0000-000077320000}"/>
    <cellStyle name="40% - Énfasis1 2 2 3 3 6" xfId="16055" xr:uid="{00000000-0005-0000-0000-000078320000}"/>
    <cellStyle name="40% - Énfasis1 2 2 3 4" xfId="19576" xr:uid="{00000000-0005-0000-0000-000079320000}"/>
    <cellStyle name="40% - Énfasis1 2 2 3 4 2" xfId="23097" xr:uid="{00000000-0005-0000-0000-00007A320000}"/>
    <cellStyle name="40% - Énfasis1 2 2 3 4 2 2" xfId="36008" xr:uid="{00000000-0005-0000-0000-00007B320000}"/>
    <cellStyle name="40% - Énfasis1 2 2 3 4 3" xfId="26618" xr:uid="{00000000-0005-0000-0000-00007C320000}"/>
    <cellStyle name="40% - Énfasis1 2 2 3 4 3 2" xfId="39529" xr:uid="{00000000-0005-0000-0000-00007D320000}"/>
    <cellStyle name="40% - Énfasis1 2 2 3 4 4" xfId="32487" xr:uid="{00000000-0005-0000-0000-00007E320000}"/>
    <cellStyle name="40% - Énfasis1 2 2 3 5" xfId="17228" xr:uid="{00000000-0005-0000-0000-00007F320000}"/>
    <cellStyle name="40% - Énfasis1 2 2 3 5 2" xfId="30139" xr:uid="{00000000-0005-0000-0000-000080320000}"/>
    <cellStyle name="40% - Énfasis1 2 2 3 6" xfId="20749" xr:uid="{00000000-0005-0000-0000-000081320000}"/>
    <cellStyle name="40% - Énfasis1 2 2 3 6 2" xfId="33660" xr:uid="{00000000-0005-0000-0000-000082320000}"/>
    <cellStyle name="40% - Énfasis1 2 2 3 7" xfId="24270" xr:uid="{00000000-0005-0000-0000-000083320000}"/>
    <cellStyle name="40% - Énfasis1 2 2 3 7 2" xfId="37181" xr:uid="{00000000-0005-0000-0000-000084320000}"/>
    <cellStyle name="40% - Énfasis1 2 2 3 8" xfId="27791" xr:uid="{00000000-0005-0000-0000-000085320000}"/>
    <cellStyle name="40% - Énfasis1 2 2 3 9" xfId="14880" xr:uid="{00000000-0005-0000-0000-000086320000}"/>
    <cellStyle name="40% - Énfasis1 2 2 4" xfId="5380" xr:uid="{00000000-0005-0000-0000-000087320000}"/>
    <cellStyle name="40% - Énfasis1 2 2 4 2" xfId="5381" xr:uid="{00000000-0005-0000-0000-000088320000}"/>
    <cellStyle name="40% - Énfasis1 2 2 4 2 2" xfId="5382" xr:uid="{00000000-0005-0000-0000-000089320000}"/>
    <cellStyle name="40% - Énfasis1 2 2 4 2 2 2" xfId="31975" xr:uid="{00000000-0005-0000-0000-00008A320000}"/>
    <cellStyle name="40% - Énfasis1 2 2 4 2 2 3" xfId="19064" xr:uid="{00000000-0005-0000-0000-00008B320000}"/>
    <cellStyle name="40% - Énfasis1 2 2 4 2 3" xfId="22585" xr:uid="{00000000-0005-0000-0000-00008C320000}"/>
    <cellStyle name="40% - Énfasis1 2 2 4 2 3 2" xfId="35496" xr:uid="{00000000-0005-0000-0000-00008D320000}"/>
    <cellStyle name="40% - Énfasis1 2 2 4 2 4" xfId="26106" xr:uid="{00000000-0005-0000-0000-00008E320000}"/>
    <cellStyle name="40% - Énfasis1 2 2 4 2 4 2" xfId="39017" xr:uid="{00000000-0005-0000-0000-00008F320000}"/>
    <cellStyle name="40% - Énfasis1 2 2 4 2 5" xfId="29627" xr:uid="{00000000-0005-0000-0000-000090320000}"/>
    <cellStyle name="40% - Énfasis1 2 2 4 2 6" xfId="16716" xr:uid="{00000000-0005-0000-0000-000091320000}"/>
    <cellStyle name="40% - Énfasis1 2 2 4 3" xfId="5383" xr:uid="{00000000-0005-0000-0000-000092320000}"/>
    <cellStyle name="40% - Énfasis1 2 2 4 3 2" xfId="23758" xr:uid="{00000000-0005-0000-0000-000093320000}"/>
    <cellStyle name="40% - Énfasis1 2 2 4 3 2 2" xfId="36669" xr:uid="{00000000-0005-0000-0000-000094320000}"/>
    <cellStyle name="40% - Énfasis1 2 2 4 3 3" xfId="27279" xr:uid="{00000000-0005-0000-0000-000095320000}"/>
    <cellStyle name="40% - Énfasis1 2 2 4 3 3 2" xfId="40190" xr:uid="{00000000-0005-0000-0000-000096320000}"/>
    <cellStyle name="40% - Énfasis1 2 2 4 3 4" xfId="33148" xr:uid="{00000000-0005-0000-0000-000097320000}"/>
    <cellStyle name="40% - Énfasis1 2 2 4 3 5" xfId="20237" xr:uid="{00000000-0005-0000-0000-000098320000}"/>
    <cellStyle name="40% - Énfasis1 2 2 4 4" xfId="17889" xr:uid="{00000000-0005-0000-0000-000099320000}"/>
    <cellStyle name="40% - Énfasis1 2 2 4 4 2" xfId="30800" xr:uid="{00000000-0005-0000-0000-00009A320000}"/>
    <cellStyle name="40% - Énfasis1 2 2 4 5" xfId="21410" xr:uid="{00000000-0005-0000-0000-00009B320000}"/>
    <cellStyle name="40% - Énfasis1 2 2 4 5 2" xfId="34321" xr:uid="{00000000-0005-0000-0000-00009C320000}"/>
    <cellStyle name="40% - Énfasis1 2 2 4 6" xfId="24931" xr:uid="{00000000-0005-0000-0000-00009D320000}"/>
    <cellStyle name="40% - Énfasis1 2 2 4 6 2" xfId="37842" xr:uid="{00000000-0005-0000-0000-00009E320000}"/>
    <cellStyle name="40% - Énfasis1 2 2 4 7" xfId="28452" xr:uid="{00000000-0005-0000-0000-00009F320000}"/>
    <cellStyle name="40% - Énfasis1 2 2 4 8" xfId="15541" xr:uid="{00000000-0005-0000-0000-0000A0320000}"/>
    <cellStyle name="40% - Énfasis1 2 2 5" xfId="5384" xr:uid="{00000000-0005-0000-0000-0000A1320000}"/>
    <cellStyle name="40% - Énfasis1 2 2 5 2" xfId="5385" xr:uid="{00000000-0005-0000-0000-0000A2320000}"/>
    <cellStyle name="40% - Énfasis1 2 2 5 2 2" xfId="5386" xr:uid="{00000000-0005-0000-0000-0000A3320000}"/>
    <cellStyle name="40% - Énfasis1 2 2 5 2 2 2" xfId="31476" xr:uid="{00000000-0005-0000-0000-0000A4320000}"/>
    <cellStyle name="40% - Énfasis1 2 2 5 2 2 3" xfId="18565" xr:uid="{00000000-0005-0000-0000-0000A5320000}"/>
    <cellStyle name="40% - Énfasis1 2 2 5 2 3" xfId="22086" xr:uid="{00000000-0005-0000-0000-0000A6320000}"/>
    <cellStyle name="40% - Énfasis1 2 2 5 2 3 2" xfId="34997" xr:uid="{00000000-0005-0000-0000-0000A7320000}"/>
    <cellStyle name="40% - Énfasis1 2 2 5 2 4" xfId="25607" xr:uid="{00000000-0005-0000-0000-0000A8320000}"/>
    <cellStyle name="40% - Énfasis1 2 2 5 2 4 2" xfId="38518" xr:uid="{00000000-0005-0000-0000-0000A9320000}"/>
    <cellStyle name="40% - Énfasis1 2 2 5 2 5" xfId="29128" xr:uid="{00000000-0005-0000-0000-0000AA320000}"/>
    <cellStyle name="40% - Énfasis1 2 2 5 2 6" xfId="16217" xr:uid="{00000000-0005-0000-0000-0000AB320000}"/>
    <cellStyle name="40% - Énfasis1 2 2 5 3" xfId="5387" xr:uid="{00000000-0005-0000-0000-0000AC320000}"/>
    <cellStyle name="40% - Énfasis1 2 2 5 3 2" xfId="23259" xr:uid="{00000000-0005-0000-0000-0000AD320000}"/>
    <cellStyle name="40% - Énfasis1 2 2 5 3 2 2" xfId="36170" xr:uid="{00000000-0005-0000-0000-0000AE320000}"/>
    <cellStyle name="40% - Énfasis1 2 2 5 3 3" xfId="26780" xr:uid="{00000000-0005-0000-0000-0000AF320000}"/>
    <cellStyle name="40% - Énfasis1 2 2 5 3 3 2" xfId="39691" xr:uid="{00000000-0005-0000-0000-0000B0320000}"/>
    <cellStyle name="40% - Énfasis1 2 2 5 3 4" xfId="32649" xr:uid="{00000000-0005-0000-0000-0000B1320000}"/>
    <cellStyle name="40% - Énfasis1 2 2 5 3 5" xfId="19738" xr:uid="{00000000-0005-0000-0000-0000B2320000}"/>
    <cellStyle name="40% - Énfasis1 2 2 5 4" xfId="17390" xr:uid="{00000000-0005-0000-0000-0000B3320000}"/>
    <cellStyle name="40% - Énfasis1 2 2 5 4 2" xfId="30301" xr:uid="{00000000-0005-0000-0000-0000B4320000}"/>
    <cellStyle name="40% - Énfasis1 2 2 5 5" xfId="20911" xr:uid="{00000000-0005-0000-0000-0000B5320000}"/>
    <cellStyle name="40% - Énfasis1 2 2 5 5 2" xfId="33822" xr:uid="{00000000-0005-0000-0000-0000B6320000}"/>
    <cellStyle name="40% - Énfasis1 2 2 5 6" xfId="24432" xr:uid="{00000000-0005-0000-0000-0000B7320000}"/>
    <cellStyle name="40% - Énfasis1 2 2 5 6 2" xfId="37343" xr:uid="{00000000-0005-0000-0000-0000B8320000}"/>
    <cellStyle name="40% - Énfasis1 2 2 5 7" xfId="27953" xr:uid="{00000000-0005-0000-0000-0000B9320000}"/>
    <cellStyle name="40% - Énfasis1 2 2 5 8" xfId="15042" xr:uid="{00000000-0005-0000-0000-0000BA320000}"/>
    <cellStyle name="40% - Énfasis1 2 2 6" xfId="5388" xr:uid="{00000000-0005-0000-0000-0000BB320000}"/>
    <cellStyle name="40% - Énfasis1 2 2 6 2" xfId="5389" xr:uid="{00000000-0005-0000-0000-0000BC320000}"/>
    <cellStyle name="40% - Énfasis1 2 2 6 2 2" xfId="5390" xr:uid="{00000000-0005-0000-0000-0000BD320000}"/>
    <cellStyle name="40% - Énfasis1 2 2 6 2 2 2" xfId="30977" xr:uid="{00000000-0005-0000-0000-0000BE320000}"/>
    <cellStyle name="40% - Énfasis1 2 2 6 2 3" xfId="18066" xr:uid="{00000000-0005-0000-0000-0000BF320000}"/>
    <cellStyle name="40% - Énfasis1 2 2 6 3" xfId="5391" xr:uid="{00000000-0005-0000-0000-0000C0320000}"/>
    <cellStyle name="40% - Énfasis1 2 2 6 3 2" xfId="34498" xr:uid="{00000000-0005-0000-0000-0000C1320000}"/>
    <cellStyle name="40% - Énfasis1 2 2 6 3 3" xfId="21587" xr:uid="{00000000-0005-0000-0000-0000C2320000}"/>
    <cellStyle name="40% - Énfasis1 2 2 6 4" xfId="25108" xr:uid="{00000000-0005-0000-0000-0000C3320000}"/>
    <cellStyle name="40% - Énfasis1 2 2 6 4 2" xfId="38019" xr:uid="{00000000-0005-0000-0000-0000C4320000}"/>
    <cellStyle name="40% - Énfasis1 2 2 6 5" xfId="28629" xr:uid="{00000000-0005-0000-0000-0000C5320000}"/>
    <cellStyle name="40% - Énfasis1 2 2 6 6" xfId="15718" xr:uid="{00000000-0005-0000-0000-0000C6320000}"/>
    <cellStyle name="40% - Énfasis1 2 2 7" xfId="5392" xr:uid="{00000000-0005-0000-0000-0000C7320000}"/>
    <cellStyle name="40% - Énfasis1 2 2 7 2" xfId="5393" xr:uid="{00000000-0005-0000-0000-0000C8320000}"/>
    <cellStyle name="40% - Énfasis1 2 2 7 2 2" xfId="5394" xr:uid="{00000000-0005-0000-0000-0000C9320000}"/>
    <cellStyle name="40% - Énfasis1 2 2 7 2 2 2" xfId="35671" xr:uid="{00000000-0005-0000-0000-0000CA320000}"/>
    <cellStyle name="40% - Énfasis1 2 2 7 2 3" xfId="22760" xr:uid="{00000000-0005-0000-0000-0000CB320000}"/>
    <cellStyle name="40% - Énfasis1 2 2 7 3" xfId="5395" xr:uid="{00000000-0005-0000-0000-0000CC320000}"/>
    <cellStyle name="40% - Énfasis1 2 2 7 3 2" xfId="39192" xr:uid="{00000000-0005-0000-0000-0000CD320000}"/>
    <cellStyle name="40% - Énfasis1 2 2 7 3 3" xfId="26281" xr:uid="{00000000-0005-0000-0000-0000CE320000}"/>
    <cellStyle name="40% - Énfasis1 2 2 7 4" xfId="32150" xr:uid="{00000000-0005-0000-0000-0000CF320000}"/>
    <cellStyle name="40% - Énfasis1 2 2 7 5" xfId="19239" xr:uid="{00000000-0005-0000-0000-0000D0320000}"/>
    <cellStyle name="40% - Énfasis1 2 2 8" xfId="5396" xr:uid="{00000000-0005-0000-0000-0000D1320000}"/>
    <cellStyle name="40% - Énfasis1 2 2 8 2" xfId="5397" xr:uid="{00000000-0005-0000-0000-0000D2320000}"/>
    <cellStyle name="40% - Énfasis1 2 2 8 2 2" xfId="5398" xr:uid="{00000000-0005-0000-0000-0000D3320000}"/>
    <cellStyle name="40% - Énfasis1 2 2 8 2 3" xfId="29802" xr:uid="{00000000-0005-0000-0000-0000D4320000}"/>
    <cellStyle name="40% - Énfasis1 2 2 8 3" xfId="5399" xr:uid="{00000000-0005-0000-0000-0000D5320000}"/>
    <cellStyle name="40% - Énfasis1 2 2 8 4" xfId="16891" xr:uid="{00000000-0005-0000-0000-0000D6320000}"/>
    <cellStyle name="40% - Énfasis1 2 2 9" xfId="5400" xr:uid="{00000000-0005-0000-0000-0000D7320000}"/>
    <cellStyle name="40% - Énfasis1 2 2 9 2" xfId="5401" xr:uid="{00000000-0005-0000-0000-0000D8320000}"/>
    <cellStyle name="40% - Énfasis1 2 2 9 2 2" xfId="5402" xr:uid="{00000000-0005-0000-0000-0000D9320000}"/>
    <cellStyle name="40% - Énfasis1 2 2 9 2 3" xfId="33323" xr:uid="{00000000-0005-0000-0000-0000DA320000}"/>
    <cellStyle name="40% - Énfasis1 2 2 9 3" xfId="5403" xr:uid="{00000000-0005-0000-0000-0000DB320000}"/>
    <cellStyle name="40% - Énfasis1 2 2 9 4" xfId="20412" xr:uid="{00000000-0005-0000-0000-0000DC320000}"/>
    <cellStyle name="40% - Énfasis1 2 20" xfId="5404" xr:uid="{00000000-0005-0000-0000-0000DD320000}"/>
    <cellStyle name="40% - Énfasis1 2 21" xfId="5405" xr:uid="{00000000-0005-0000-0000-0000DE320000}"/>
    <cellStyle name="40% - Énfasis1 2 22" xfId="5406" xr:uid="{00000000-0005-0000-0000-0000DF320000}"/>
    <cellStyle name="40% - Énfasis1 2 23" xfId="5407" xr:uid="{00000000-0005-0000-0000-0000E0320000}"/>
    <cellStyle name="40% - Énfasis1 2 24" xfId="5408" xr:uid="{00000000-0005-0000-0000-0000E1320000}"/>
    <cellStyle name="40% - Énfasis1 2 25" xfId="5409" xr:uid="{00000000-0005-0000-0000-0000E2320000}"/>
    <cellStyle name="40% - Énfasis1 2 25 2" xfId="5410" xr:uid="{00000000-0005-0000-0000-0000E3320000}"/>
    <cellStyle name="40% - Énfasis1 2 26" xfId="5411" xr:uid="{00000000-0005-0000-0000-0000E4320000}"/>
    <cellStyle name="40% - Énfasis1 2 27" xfId="14433" xr:uid="{00000000-0005-0000-0000-0000E5320000}"/>
    <cellStyle name="40% - Énfasis1 2 28" xfId="14479" xr:uid="{00000000-0005-0000-0000-0000E6320000}"/>
    <cellStyle name="40% - Énfasis1 2 3" xfId="500" xr:uid="{00000000-0005-0000-0000-0000E7320000}"/>
    <cellStyle name="40% - Énfasis1 2 3 10" xfId="23992" xr:uid="{00000000-0005-0000-0000-0000E8320000}"/>
    <cellStyle name="40% - Énfasis1 2 3 10 2" xfId="36903" xr:uid="{00000000-0005-0000-0000-0000E9320000}"/>
    <cellStyle name="40% - Énfasis1 2 3 11" xfId="27513" xr:uid="{00000000-0005-0000-0000-0000EA320000}"/>
    <cellStyle name="40% - Énfasis1 2 3 12" xfId="14598" xr:uid="{00000000-0005-0000-0000-0000EB320000}"/>
    <cellStyle name="40% - Énfasis1 2 3 2" xfId="501" xr:uid="{00000000-0005-0000-0000-0000EC320000}"/>
    <cellStyle name="40% - Énfasis1 2 3 2 2" xfId="5412" xr:uid="{00000000-0005-0000-0000-0000ED320000}"/>
    <cellStyle name="40% - Énfasis1 2 3 2 2 2" xfId="16451" xr:uid="{00000000-0005-0000-0000-0000EE320000}"/>
    <cellStyle name="40% - Énfasis1 2 3 2 2 2 2" xfId="18799" xr:uid="{00000000-0005-0000-0000-0000EF320000}"/>
    <cellStyle name="40% - Énfasis1 2 3 2 2 2 2 2" xfId="31710" xr:uid="{00000000-0005-0000-0000-0000F0320000}"/>
    <cellStyle name="40% - Énfasis1 2 3 2 2 2 3" xfId="22320" xr:uid="{00000000-0005-0000-0000-0000F1320000}"/>
    <cellStyle name="40% - Énfasis1 2 3 2 2 2 3 2" xfId="35231" xr:uid="{00000000-0005-0000-0000-0000F2320000}"/>
    <cellStyle name="40% - Énfasis1 2 3 2 2 2 4" xfId="25841" xr:uid="{00000000-0005-0000-0000-0000F3320000}"/>
    <cellStyle name="40% - Énfasis1 2 3 2 2 2 4 2" xfId="38752" xr:uid="{00000000-0005-0000-0000-0000F4320000}"/>
    <cellStyle name="40% - Énfasis1 2 3 2 2 2 5" xfId="29362" xr:uid="{00000000-0005-0000-0000-0000F5320000}"/>
    <cellStyle name="40% - Énfasis1 2 3 2 2 3" xfId="19972" xr:uid="{00000000-0005-0000-0000-0000F6320000}"/>
    <cellStyle name="40% - Énfasis1 2 3 2 2 3 2" xfId="23493" xr:uid="{00000000-0005-0000-0000-0000F7320000}"/>
    <cellStyle name="40% - Énfasis1 2 3 2 2 3 2 2" xfId="36404" xr:uid="{00000000-0005-0000-0000-0000F8320000}"/>
    <cellStyle name="40% - Énfasis1 2 3 2 2 3 3" xfId="27014" xr:uid="{00000000-0005-0000-0000-0000F9320000}"/>
    <cellStyle name="40% - Énfasis1 2 3 2 2 3 3 2" xfId="39925" xr:uid="{00000000-0005-0000-0000-0000FA320000}"/>
    <cellStyle name="40% - Énfasis1 2 3 2 2 3 4" xfId="32883" xr:uid="{00000000-0005-0000-0000-0000FB320000}"/>
    <cellStyle name="40% - Énfasis1 2 3 2 2 4" xfId="17624" xr:uid="{00000000-0005-0000-0000-0000FC320000}"/>
    <cellStyle name="40% - Énfasis1 2 3 2 2 4 2" xfId="30535" xr:uid="{00000000-0005-0000-0000-0000FD320000}"/>
    <cellStyle name="40% - Énfasis1 2 3 2 2 5" xfId="21145" xr:uid="{00000000-0005-0000-0000-0000FE320000}"/>
    <cellStyle name="40% - Énfasis1 2 3 2 2 5 2" xfId="34056" xr:uid="{00000000-0005-0000-0000-0000FF320000}"/>
    <cellStyle name="40% - Énfasis1 2 3 2 2 6" xfId="24666" xr:uid="{00000000-0005-0000-0000-000000330000}"/>
    <cellStyle name="40% - Énfasis1 2 3 2 2 6 2" xfId="37577" xr:uid="{00000000-0005-0000-0000-000001330000}"/>
    <cellStyle name="40% - Énfasis1 2 3 2 2 7" xfId="28187" xr:uid="{00000000-0005-0000-0000-000002330000}"/>
    <cellStyle name="40% - Énfasis1 2 3 2 2 8" xfId="15276" xr:uid="{00000000-0005-0000-0000-000003330000}"/>
    <cellStyle name="40% - Énfasis1 2 3 2 3" xfId="5413" xr:uid="{00000000-0005-0000-0000-000004330000}"/>
    <cellStyle name="40% - Énfasis1 2 3 2 3 2" xfId="18300" xr:uid="{00000000-0005-0000-0000-000005330000}"/>
    <cellStyle name="40% - Énfasis1 2 3 2 3 2 2" xfId="31211" xr:uid="{00000000-0005-0000-0000-000006330000}"/>
    <cellStyle name="40% - Énfasis1 2 3 2 3 3" xfId="21821" xr:uid="{00000000-0005-0000-0000-000007330000}"/>
    <cellStyle name="40% - Énfasis1 2 3 2 3 3 2" xfId="34732" xr:uid="{00000000-0005-0000-0000-000008330000}"/>
    <cellStyle name="40% - Énfasis1 2 3 2 3 4" xfId="25342" xr:uid="{00000000-0005-0000-0000-000009330000}"/>
    <cellStyle name="40% - Énfasis1 2 3 2 3 4 2" xfId="38253" xr:uid="{00000000-0005-0000-0000-00000A330000}"/>
    <cellStyle name="40% - Énfasis1 2 3 2 3 5" xfId="28863" xr:uid="{00000000-0005-0000-0000-00000B330000}"/>
    <cellStyle name="40% - Énfasis1 2 3 2 3 6" xfId="15952" xr:uid="{00000000-0005-0000-0000-00000C330000}"/>
    <cellStyle name="40% - Énfasis1 2 3 2 4" xfId="5414" xr:uid="{00000000-0005-0000-0000-00000D330000}"/>
    <cellStyle name="40% - Énfasis1 2 3 2 4 2" xfId="5415" xr:uid="{00000000-0005-0000-0000-00000E330000}"/>
    <cellStyle name="40% - Énfasis1 2 3 2 4 2 2" xfId="35905" xr:uid="{00000000-0005-0000-0000-00000F330000}"/>
    <cellStyle name="40% - Énfasis1 2 3 2 4 2 3" xfId="22994" xr:uid="{00000000-0005-0000-0000-000010330000}"/>
    <cellStyle name="40% - Énfasis1 2 3 2 4 3" xfId="26515" xr:uid="{00000000-0005-0000-0000-000011330000}"/>
    <cellStyle name="40% - Énfasis1 2 3 2 4 3 2" xfId="39426" xr:uid="{00000000-0005-0000-0000-000012330000}"/>
    <cellStyle name="40% - Énfasis1 2 3 2 4 4" xfId="32384" xr:uid="{00000000-0005-0000-0000-000013330000}"/>
    <cellStyle name="40% - Énfasis1 2 3 2 4 5" xfId="19473" xr:uid="{00000000-0005-0000-0000-000014330000}"/>
    <cellStyle name="40% - Énfasis1 2 3 2 5" xfId="5416" xr:uid="{00000000-0005-0000-0000-000015330000}"/>
    <cellStyle name="40% - Énfasis1 2 3 2 5 2" xfId="30036" xr:uid="{00000000-0005-0000-0000-000016330000}"/>
    <cellStyle name="40% - Énfasis1 2 3 2 5 3" xfId="17125" xr:uid="{00000000-0005-0000-0000-000017330000}"/>
    <cellStyle name="40% - Énfasis1 2 3 2 6" xfId="20646" xr:uid="{00000000-0005-0000-0000-000018330000}"/>
    <cellStyle name="40% - Énfasis1 2 3 2 6 2" xfId="33557" xr:uid="{00000000-0005-0000-0000-000019330000}"/>
    <cellStyle name="40% - Énfasis1 2 3 2 7" xfId="24167" xr:uid="{00000000-0005-0000-0000-00001A330000}"/>
    <cellStyle name="40% - Énfasis1 2 3 2 7 2" xfId="37078" xr:uid="{00000000-0005-0000-0000-00001B330000}"/>
    <cellStyle name="40% - Énfasis1 2 3 2 8" xfId="27688" xr:uid="{00000000-0005-0000-0000-00001C330000}"/>
    <cellStyle name="40% - Énfasis1 2 3 2 9" xfId="14776" xr:uid="{00000000-0005-0000-0000-00001D330000}"/>
    <cellStyle name="40% - Énfasis1 2 3 3" xfId="5417" xr:uid="{00000000-0005-0000-0000-00001E330000}"/>
    <cellStyle name="40% - Énfasis1 2 3 3 2" xfId="5418" xr:uid="{00000000-0005-0000-0000-00001F330000}"/>
    <cellStyle name="40% - Énfasis1 2 3 3 2 2" xfId="5419" xr:uid="{00000000-0005-0000-0000-000020330000}"/>
    <cellStyle name="40% - Énfasis1 2 3 3 2 2 2" xfId="18961" xr:uid="{00000000-0005-0000-0000-000021330000}"/>
    <cellStyle name="40% - Énfasis1 2 3 3 2 2 2 2" xfId="31872" xr:uid="{00000000-0005-0000-0000-000022330000}"/>
    <cellStyle name="40% - Énfasis1 2 3 3 2 2 3" xfId="22482" xr:uid="{00000000-0005-0000-0000-000023330000}"/>
    <cellStyle name="40% - Énfasis1 2 3 3 2 2 3 2" xfId="35393" xr:uid="{00000000-0005-0000-0000-000024330000}"/>
    <cellStyle name="40% - Énfasis1 2 3 3 2 2 4" xfId="26003" xr:uid="{00000000-0005-0000-0000-000025330000}"/>
    <cellStyle name="40% - Énfasis1 2 3 3 2 2 4 2" xfId="38914" xr:uid="{00000000-0005-0000-0000-000026330000}"/>
    <cellStyle name="40% - Énfasis1 2 3 3 2 2 5" xfId="29524" xr:uid="{00000000-0005-0000-0000-000027330000}"/>
    <cellStyle name="40% - Énfasis1 2 3 3 2 2 6" xfId="16613" xr:uid="{00000000-0005-0000-0000-000028330000}"/>
    <cellStyle name="40% - Énfasis1 2 3 3 2 3" xfId="20134" xr:uid="{00000000-0005-0000-0000-000029330000}"/>
    <cellStyle name="40% - Énfasis1 2 3 3 2 3 2" xfId="23655" xr:uid="{00000000-0005-0000-0000-00002A330000}"/>
    <cellStyle name="40% - Énfasis1 2 3 3 2 3 2 2" xfId="36566" xr:uid="{00000000-0005-0000-0000-00002B330000}"/>
    <cellStyle name="40% - Énfasis1 2 3 3 2 3 3" xfId="27176" xr:uid="{00000000-0005-0000-0000-00002C330000}"/>
    <cellStyle name="40% - Énfasis1 2 3 3 2 3 3 2" xfId="40087" xr:uid="{00000000-0005-0000-0000-00002D330000}"/>
    <cellStyle name="40% - Énfasis1 2 3 3 2 3 4" xfId="33045" xr:uid="{00000000-0005-0000-0000-00002E330000}"/>
    <cellStyle name="40% - Énfasis1 2 3 3 2 4" xfId="17786" xr:uid="{00000000-0005-0000-0000-00002F330000}"/>
    <cellStyle name="40% - Énfasis1 2 3 3 2 4 2" xfId="30697" xr:uid="{00000000-0005-0000-0000-000030330000}"/>
    <cellStyle name="40% - Énfasis1 2 3 3 2 5" xfId="21307" xr:uid="{00000000-0005-0000-0000-000031330000}"/>
    <cellStyle name="40% - Énfasis1 2 3 3 2 5 2" xfId="34218" xr:uid="{00000000-0005-0000-0000-000032330000}"/>
    <cellStyle name="40% - Énfasis1 2 3 3 2 6" xfId="24828" xr:uid="{00000000-0005-0000-0000-000033330000}"/>
    <cellStyle name="40% - Énfasis1 2 3 3 2 6 2" xfId="37739" xr:uid="{00000000-0005-0000-0000-000034330000}"/>
    <cellStyle name="40% - Énfasis1 2 3 3 2 7" xfId="28349" xr:uid="{00000000-0005-0000-0000-000035330000}"/>
    <cellStyle name="40% - Énfasis1 2 3 3 2 8" xfId="15438" xr:uid="{00000000-0005-0000-0000-000036330000}"/>
    <cellStyle name="40% - Énfasis1 2 3 3 3" xfId="5420" xr:uid="{00000000-0005-0000-0000-000037330000}"/>
    <cellStyle name="40% - Énfasis1 2 3 3 3 2" xfId="18462" xr:uid="{00000000-0005-0000-0000-000038330000}"/>
    <cellStyle name="40% - Énfasis1 2 3 3 3 2 2" xfId="31373" xr:uid="{00000000-0005-0000-0000-000039330000}"/>
    <cellStyle name="40% - Énfasis1 2 3 3 3 3" xfId="21983" xr:uid="{00000000-0005-0000-0000-00003A330000}"/>
    <cellStyle name="40% - Énfasis1 2 3 3 3 3 2" xfId="34894" xr:uid="{00000000-0005-0000-0000-00003B330000}"/>
    <cellStyle name="40% - Énfasis1 2 3 3 3 4" xfId="25504" xr:uid="{00000000-0005-0000-0000-00003C330000}"/>
    <cellStyle name="40% - Énfasis1 2 3 3 3 4 2" xfId="38415" xr:uid="{00000000-0005-0000-0000-00003D330000}"/>
    <cellStyle name="40% - Énfasis1 2 3 3 3 5" xfId="29025" xr:uid="{00000000-0005-0000-0000-00003E330000}"/>
    <cellStyle name="40% - Énfasis1 2 3 3 3 6" xfId="16114" xr:uid="{00000000-0005-0000-0000-00003F330000}"/>
    <cellStyle name="40% - Énfasis1 2 3 3 4" xfId="19635" xr:uid="{00000000-0005-0000-0000-000040330000}"/>
    <cellStyle name="40% - Énfasis1 2 3 3 4 2" xfId="23156" xr:uid="{00000000-0005-0000-0000-000041330000}"/>
    <cellStyle name="40% - Énfasis1 2 3 3 4 2 2" xfId="36067" xr:uid="{00000000-0005-0000-0000-000042330000}"/>
    <cellStyle name="40% - Énfasis1 2 3 3 4 3" xfId="26677" xr:uid="{00000000-0005-0000-0000-000043330000}"/>
    <cellStyle name="40% - Énfasis1 2 3 3 4 3 2" xfId="39588" xr:uid="{00000000-0005-0000-0000-000044330000}"/>
    <cellStyle name="40% - Énfasis1 2 3 3 4 4" xfId="32546" xr:uid="{00000000-0005-0000-0000-000045330000}"/>
    <cellStyle name="40% - Énfasis1 2 3 3 5" xfId="17287" xr:uid="{00000000-0005-0000-0000-000046330000}"/>
    <cellStyle name="40% - Énfasis1 2 3 3 5 2" xfId="30198" xr:uid="{00000000-0005-0000-0000-000047330000}"/>
    <cellStyle name="40% - Énfasis1 2 3 3 6" xfId="20808" xr:uid="{00000000-0005-0000-0000-000048330000}"/>
    <cellStyle name="40% - Énfasis1 2 3 3 6 2" xfId="33719" xr:uid="{00000000-0005-0000-0000-000049330000}"/>
    <cellStyle name="40% - Énfasis1 2 3 3 7" xfId="24329" xr:uid="{00000000-0005-0000-0000-00004A330000}"/>
    <cellStyle name="40% - Énfasis1 2 3 3 7 2" xfId="37240" xr:uid="{00000000-0005-0000-0000-00004B330000}"/>
    <cellStyle name="40% - Énfasis1 2 3 3 8" xfId="27850" xr:uid="{00000000-0005-0000-0000-00004C330000}"/>
    <cellStyle name="40% - Énfasis1 2 3 3 9" xfId="14939" xr:uid="{00000000-0005-0000-0000-00004D330000}"/>
    <cellStyle name="40% - Énfasis1 2 3 4" xfId="15600" xr:uid="{00000000-0005-0000-0000-00004E330000}"/>
    <cellStyle name="40% - Énfasis1 2 3 4 2" xfId="16775" xr:uid="{00000000-0005-0000-0000-00004F330000}"/>
    <cellStyle name="40% - Énfasis1 2 3 4 2 2" xfId="19123" xr:uid="{00000000-0005-0000-0000-000050330000}"/>
    <cellStyle name="40% - Énfasis1 2 3 4 2 2 2" xfId="32034" xr:uid="{00000000-0005-0000-0000-000051330000}"/>
    <cellStyle name="40% - Énfasis1 2 3 4 2 3" xfId="22644" xr:uid="{00000000-0005-0000-0000-000052330000}"/>
    <cellStyle name="40% - Énfasis1 2 3 4 2 3 2" xfId="35555" xr:uid="{00000000-0005-0000-0000-000053330000}"/>
    <cellStyle name="40% - Énfasis1 2 3 4 2 4" xfId="26165" xr:uid="{00000000-0005-0000-0000-000054330000}"/>
    <cellStyle name="40% - Énfasis1 2 3 4 2 4 2" xfId="39076" xr:uid="{00000000-0005-0000-0000-000055330000}"/>
    <cellStyle name="40% - Énfasis1 2 3 4 2 5" xfId="29686" xr:uid="{00000000-0005-0000-0000-000056330000}"/>
    <cellStyle name="40% - Énfasis1 2 3 4 3" xfId="20296" xr:uid="{00000000-0005-0000-0000-000057330000}"/>
    <cellStyle name="40% - Énfasis1 2 3 4 3 2" xfId="23817" xr:uid="{00000000-0005-0000-0000-000058330000}"/>
    <cellStyle name="40% - Énfasis1 2 3 4 3 2 2" xfId="36728" xr:uid="{00000000-0005-0000-0000-000059330000}"/>
    <cellStyle name="40% - Énfasis1 2 3 4 3 3" xfId="27338" xr:uid="{00000000-0005-0000-0000-00005A330000}"/>
    <cellStyle name="40% - Énfasis1 2 3 4 3 3 2" xfId="40249" xr:uid="{00000000-0005-0000-0000-00005B330000}"/>
    <cellStyle name="40% - Énfasis1 2 3 4 3 4" xfId="33207" xr:uid="{00000000-0005-0000-0000-00005C330000}"/>
    <cellStyle name="40% - Énfasis1 2 3 4 4" xfId="17948" xr:uid="{00000000-0005-0000-0000-00005D330000}"/>
    <cellStyle name="40% - Énfasis1 2 3 4 4 2" xfId="30859" xr:uid="{00000000-0005-0000-0000-00005E330000}"/>
    <cellStyle name="40% - Énfasis1 2 3 4 5" xfId="21469" xr:uid="{00000000-0005-0000-0000-00005F330000}"/>
    <cellStyle name="40% - Énfasis1 2 3 4 5 2" xfId="34380" xr:uid="{00000000-0005-0000-0000-000060330000}"/>
    <cellStyle name="40% - Énfasis1 2 3 4 6" xfId="24990" xr:uid="{00000000-0005-0000-0000-000061330000}"/>
    <cellStyle name="40% - Énfasis1 2 3 4 6 2" xfId="37901" xr:uid="{00000000-0005-0000-0000-000062330000}"/>
    <cellStyle name="40% - Énfasis1 2 3 4 7" xfId="28511" xr:uid="{00000000-0005-0000-0000-000063330000}"/>
    <cellStyle name="40% - Énfasis1 2 3 5" xfId="15101" xr:uid="{00000000-0005-0000-0000-000064330000}"/>
    <cellStyle name="40% - Énfasis1 2 3 5 2" xfId="16276" xr:uid="{00000000-0005-0000-0000-000065330000}"/>
    <cellStyle name="40% - Énfasis1 2 3 5 2 2" xfId="18624" xr:uid="{00000000-0005-0000-0000-000066330000}"/>
    <cellStyle name="40% - Énfasis1 2 3 5 2 2 2" xfId="31535" xr:uid="{00000000-0005-0000-0000-000067330000}"/>
    <cellStyle name="40% - Énfasis1 2 3 5 2 3" xfId="22145" xr:uid="{00000000-0005-0000-0000-000068330000}"/>
    <cellStyle name="40% - Énfasis1 2 3 5 2 3 2" xfId="35056" xr:uid="{00000000-0005-0000-0000-000069330000}"/>
    <cellStyle name="40% - Énfasis1 2 3 5 2 4" xfId="25666" xr:uid="{00000000-0005-0000-0000-00006A330000}"/>
    <cellStyle name="40% - Énfasis1 2 3 5 2 4 2" xfId="38577" xr:uid="{00000000-0005-0000-0000-00006B330000}"/>
    <cellStyle name="40% - Énfasis1 2 3 5 2 5" xfId="29187" xr:uid="{00000000-0005-0000-0000-00006C330000}"/>
    <cellStyle name="40% - Énfasis1 2 3 5 3" xfId="19797" xr:uid="{00000000-0005-0000-0000-00006D330000}"/>
    <cellStyle name="40% - Énfasis1 2 3 5 3 2" xfId="23318" xr:uid="{00000000-0005-0000-0000-00006E330000}"/>
    <cellStyle name="40% - Énfasis1 2 3 5 3 2 2" xfId="36229" xr:uid="{00000000-0005-0000-0000-00006F330000}"/>
    <cellStyle name="40% - Énfasis1 2 3 5 3 3" xfId="26839" xr:uid="{00000000-0005-0000-0000-000070330000}"/>
    <cellStyle name="40% - Énfasis1 2 3 5 3 3 2" xfId="39750" xr:uid="{00000000-0005-0000-0000-000071330000}"/>
    <cellStyle name="40% - Énfasis1 2 3 5 3 4" xfId="32708" xr:uid="{00000000-0005-0000-0000-000072330000}"/>
    <cellStyle name="40% - Énfasis1 2 3 5 4" xfId="17449" xr:uid="{00000000-0005-0000-0000-000073330000}"/>
    <cellStyle name="40% - Énfasis1 2 3 5 4 2" xfId="30360" xr:uid="{00000000-0005-0000-0000-000074330000}"/>
    <cellStyle name="40% - Énfasis1 2 3 5 5" xfId="20970" xr:uid="{00000000-0005-0000-0000-000075330000}"/>
    <cellStyle name="40% - Énfasis1 2 3 5 5 2" xfId="33881" xr:uid="{00000000-0005-0000-0000-000076330000}"/>
    <cellStyle name="40% - Énfasis1 2 3 5 6" xfId="24491" xr:uid="{00000000-0005-0000-0000-000077330000}"/>
    <cellStyle name="40% - Énfasis1 2 3 5 6 2" xfId="37402" xr:uid="{00000000-0005-0000-0000-000078330000}"/>
    <cellStyle name="40% - Énfasis1 2 3 5 7" xfId="28012" xr:uid="{00000000-0005-0000-0000-000079330000}"/>
    <cellStyle name="40% - Énfasis1 2 3 6" xfId="15777" xr:uid="{00000000-0005-0000-0000-00007A330000}"/>
    <cellStyle name="40% - Énfasis1 2 3 6 2" xfId="18125" xr:uid="{00000000-0005-0000-0000-00007B330000}"/>
    <cellStyle name="40% - Énfasis1 2 3 6 2 2" xfId="31036" xr:uid="{00000000-0005-0000-0000-00007C330000}"/>
    <cellStyle name="40% - Énfasis1 2 3 6 3" xfId="21646" xr:uid="{00000000-0005-0000-0000-00007D330000}"/>
    <cellStyle name="40% - Énfasis1 2 3 6 3 2" xfId="34557" xr:uid="{00000000-0005-0000-0000-00007E330000}"/>
    <cellStyle name="40% - Énfasis1 2 3 6 4" xfId="25167" xr:uid="{00000000-0005-0000-0000-00007F330000}"/>
    <cellStyle name="40% - Énfasis1 2 3 6 4 2" xfId="38078" xr:uid="{00000000-0005-0000-0000-000080330000}"/>
    <cellStyle name="40% - Énfasis1 2 3 6 5" xfId="28688" xr:uid="{00000000-0005-0000-0000-000081330000}"/>
    <cellStyle name="40% - Énfasis1 2 3 7" xfId="19298" xr:uid="{00000000-0005-0000-0000-000082330000}"/>
    <cellStyle name="40% - Énfasis1 2 3 7 2" xfId="22819" xr:uid="{00000000-0005-0000-0000-000083330000}"/>
    <cellStyle name="40% - Énfasis1 2 3 7 2 2" xfId="35730" xr:uid="{00000000-0005-0000-0000-000084330000}"/>
    <cellStyle name="40% - Énfasis1 2 3 7 3" xfId="26340" xr:uid="{00000000-0005-0000-0000-000085330000}"/>
    <cellStyle name="40% - Énfasis1 2 3 7 3 2" xfId="39251" xr:uid="{00000000-0005-0000-0000-000086330000}"/>
    <cellStyle name="40% - Énfasis1 2 3 7 4" xfId="32209" xr:uid="{00000000-0005-0000-0000-000087330000}"/>
    <cellStyle name="40% - Énfasis1 2 3 8" xfId="16950" xr:uid="{00000000-0005-0000-0000-000088330000}"/>
    <cellStyle name="40% - Énfasis1 2 3 8 2" xfId="29861" xr:uid="{00000000-0005-0000-0000-000089330000}"/>
    <cellStyle name="40% - Énfasis1 2 3 9" xfId="20471" xr:uid="{00000000-0005-0000-0000-00008A330000}"/>
    <cellStyle name="40% - Énfasis1 2 3 9 2" xfId="33382" xr:uid="{00000000-0005-0000-0000-00008B330000}"/>
    <cellStyle name="40% - Énfasis1 2 4" xfId="502" xr:uid="{00000000-0005-0000-0000-00008C330000}"/>
    <cellStyle name="40% - Énfasis1 2 4 2" xfId="15161" xr:uid="{00000000-0005-0000-0000-00008D330000}"/>
    <cellStyle name="40% - Énfasis1 2 4 2 2" xfId="16336" xr:uid="{00000000-0005-0000-0000-00008E330000}"/>
    <cellStyle name="40% - Énfasis1 2 4 2 2 2" xfId="18684" xr:uid="{00000000-0005-0000-0000-00008F330000}"/>
    <cellStyle name="40% - Énfasis1 2 4 2 2 2 2" xfId="31595" xr:uid="{00000000-0005-0000-0000-000090330000}"/>
    <cellStyle name="40% - Énfasis1 2 4 2 2 3" xfId="22205" xr:uid="{00000000-0005-0000-0000-000091330000}"/>
    <cellStyle name="40% - Énfasis1 2 4 2 2 3 2" xfId="35116" xr:uid="{00000000-0005-0000-0000-000092330000}"/>
    <cellStyle name="40% - Énfasis1 2 4 2 2 4" xfId="25726" xr:uid="{00000000-0005-0000-0000-000093330000}"/>
    <cellStyle name="40% - Énfasis1 2 4 2 2 4 2" xfId="38637" xr:uid="{00000000-0005-0000-0000-000094330000}"/>
    <cellStyle name="40% - Énfasis1 2 4 2 2 5" xfId="29247" xr:uid="{00000000-0005-0000-0000-000095330000}"/>
    <cellStyle name="40% - Énfasis1 2 4 2 3" xfId="19857" xr:uid="{00000000-0005-0000-0000-000096330000}"/>
    <cellStyle name="40% - Énfasis1 2 4 2 3 2" xfId="23378" xr:uid="{00000000-0005-0000-0000-000097330000}"/>
    <cellStyle name="40% - Énfasis1 2 4 2 3 2 2" xfId="36289" xr:uid="{00000000-0005-0000-0000-000098330000}"/>
    <cellStyle name="40% - Énfasis1 2 4 2 3 3" xfId="26899" xr:uid="{00000000-0005-0000-0000-000099330000}"/>
    <cellStyle name="40% - Énfasis1 2 4 2 3 3 2" xfId="39810" xr:uid="{00000000-0005-0000-0000-00009A330000}"/>
    <cellStyle name="40% - Énfasis1 2 4 2 3 4" xfId="32768" xr:uid="{00000000-0005-0000-0000-00009B330000}"/>
    <cellStyle name="40% - Énfasis1 2 4 2 4" xfId="17509" xr:uid="{00000000-0005-0000-0000-00009C330000}"/>
    <cellStyle name="40% - Énfasis1 2 4 2 4 2" xfId="30420" xr:uid="{00000000-0005-0000-0000-00009D330000}"/>
    <cellStyle name="40% - Énfasis1 2 4 2 5" xfId="21030" xr:uid="{00000000-0005-0000-0000-00009E330000}"/>
    <cellStyle name="40% - Énfasis1 2 4 2 5 2" xfId="33941" xr:uid="{00000000-0005-0000-0000-00009F330000}"/>
    <cellStyle name="40% - Énfasis1 2 4 2 6" xfId="24551" xr:uid="{00000000-0005-0000-0000-0000A0330000}"/>
    <cellStyle name="40% - Énfasis1 2 4 2 6 2" xfId="37462" xr:uid="{00000000-0005-0000-0000-0000A1330000}"/>
    <cellStyle name="40% - Énfasis1 2 4 2 7" xfId="28072" xr:uid="{00000000-0005-0000-0000-0000A2330000}"/>
    <cellStyle name="40% - Énfasis1 2 4 3" xfId="15837" xr:uid="{00000000-0005-0000-0000-0000A3330000}"/>
    <cellStyle name="40% - Énfasis1 2 4 3 2" xfId="18185" xr:uid="{00000000-0005-0000-0000-0000A4330000}"/>
    <cellStyle name="40% - Énfasis1 2 4 3 2 2" xfId="31096" xr:uid="{00000000-0005-0000-0000-0000A5330000}"/>
    <cellStyle name="40% - Énfasis1 2 4 3 3" xfId="21706" xr:uid="{00000000-0005-0000-0000-0000A6330000}"/>
    <cellStyle name="40% - Énfasis1 2 4 3 3 2" xfId="34617" xr:uid="{00000000-0005-0000-0000-0000A7330000}"/>
    <cellStyle name="40% - Énfasis1 2 4 3 4" xfId="25227" xr:uid="{00000000-0005-0000-0000-0000A8330000}"/>
    <cellStyle name="40% - Énfasis1 2 4 3 4 2" xfId="38138" xr:uid="{00000000-0005-0000-0000-0000A9330000}"/>
    <cellStyle name="40% - Énfasis1 2 4 3 5" xfId="28748" xr:uid="{00000000-0005-0000-0000-0000AA330000}"/>
    <cellStyle name="40% - Énfasis1 2 4 4" xfId="19358" xr:uid="{00000000-0005-0000-0000-0000AB330000}"/>
    <cellStyle name="40% - Énfasis1 2 4 4 2" xfId="22879" xr:uid="{00000000-0005-0000-0000-0000AC330000}"/>
    <cellStyle name="40% - Énfasis1 2 4 4 2 2" xfId="35790" xr:uid="{00000000-0005-0000-0000-0000AD330000}"/>
    <cellStyle name="40% - Énfasis1 2 4 4 3" xfId="26400" xr:uid="{00000000-0005-0000-0000-0000AE330000}"/>
    <cellStyle name="40% - Énfasis1 2 4 4 3 2" xfId="39311" xr:uid="{00000000-0005-0000-0000-0000AF330000}"/>
    <cellStyle name="40% - Énfasis1 2 4 4 4" xfId="32269" xr:uid="{00000000-0005-0000-0000-0000B0330000}"/>
    <cellStyle name="40% - Énfasis1 2 4 5" xfId="17010" xr:uid="{00000000-0005-0000-0000-0000B1330000}"/>
    <cellStyle name="40% - Énfasis1 2 4 5 2" xfId="29921" xr:uid="{00000000-0005-0000-0000-0000B2330000}"/>
    <cellStyle name="40% - Énfasis1 2 4 6" xfId="20531" xr:uid="{00000000-0005-0000-0000-0000B3330000}"/>
    <cellStyle name="40% - Énfasis1 2 4 6 2" xfId="33442" xr:uid="{00000000-0005-0000-0000-0000B4330000}"/>
    <cellStyle name="40% - Énfasis1 2 4 7" xfId="24052" xr:uid="{00000000-0005-0000-0000-0000B5330000}"/>
    <cellStyle name="40% - Énfasis1 2 4 7 2" xfId="36963" xr:uid="{00000000-0005-0000-0000-0000B6330000}"/>
    <cellStyle name="40% - Énfasis1 2 4 8" xfId="27573" xr:uid="{00000000-0005-0000-0000-0000B7330000}"/>
    <cellStyle name="40% - Énfasis1 2 4 9" xfId="14661" xr:uid="{00000000-0005-0000-0000-0000B8330000}"/>
    <cellStyle name="40% - Énfasis1 2 5" xfId="503" xr:uid="{00000000-0005-0000-0000-0000B9330000}"/>
    <cellStyle name="40% - Énfasis1 2 5 2" xfId="504" xr:uid="{00000000-0005-0000-0000-0000BA330000}"/>
    <cellStyle name="40% - Énfasis1 2 5 2 2" xfId="16498" xr:uid="{00000000-0005-0000-0000-0000BB330000}"/>
    <cellStyle name="40% - Énfasis1 2 5 2 2 2" xfId="18846" xr:uid="{00000000-0005-0000-0000-0000BC330000}"/>
    <cellStyle name="40% - Énfasis1 2 5 2 2 2 2" xfId="31757" xr:uid="{00000000-0005-0000-0000-0000BD330000}"/>
    <cellStyle name="40% - Énfasis1 2 5 2 2 3" xfId="22367" xr:uid="{00000000-0005-0000-0000-0000BE330000}"/>
    <cellStyle name="40% - Énfasis1 2 5 2 2 3 2" xfId="35278" xr:uid="{00000000-0005-0000-0000-0000BF330000}"/>
    <cellStyle name="40% - Énfasis1 2 5 2 2 4" xfId="25888" xr:uid="{00000000-0005-0000-0000-0000C0330000}"/>
    <cellStyle name="40% - Énfasis1 2 5 2 2 4 2" xfId="38799" xr:uid="{00000000-0005-0000-0000-0000C1330000}"/>
    <cellStyle name="40% - Énfasis1 2 5 2 2 5" xfId="29409" xr:uid="{00000000-0005-0000-0000-0000C2330000}"/>
    <cellStyle name="40% - Énfasis1 2 5 2 3" xfId="20019" xr:uid="{00000000-0005-0000-0000-0000C3330000}"/>
    <cellStyle name="40% - Énfasis1 2 5 2 3 2" xfId="23540" xr:uid="{00000000-0005-0000-0000-0000C4330000}"/>
    <cellStyle name="40% - Énfasis1 2 5 2 3 2 2" xfId="36451" xr:uid="{00000000-0005-0000-0000-0000C5330000}"/>
    <cellStyle name="40% - Énfasis1 2 5 2 3 3" xfId="27061" xr:uid="{00000000-0005-0000-0000-0000C6330000}"/>
    <cellStyle name="40% - Énfasis1 2 5 2 3 3 2" xfId="39972" xr:uid="{00000000-0005-0000-0000-0000C7330000}"/>
    <cellStyle name="40% - Énfasis1 2 5 2 3 4" xfId="32930" xr:uid="{00000000-0005-0000-0000-0000C8330000}"/>
    <cellStyle name="40% - Énfasis1 2 5 2 4" xfId="17671" xr:uid="{00000000-0005-0000-0000-0000C9330000}"/>
    <cellStyle name="40% - Énfasis1 2 5 2 4 2" xfId="30582" xr:uid="{00000000-0005-0000-0000-0000CA330000}"/>
    <cellStyle name="40% - Énfasis1 2 5 2 5" xfId="21192" xr:uid="{00000000-0005-0000-0000-0000CB330000}"/>
    <cellStyle name="40% - Énfasis1 2 5 2 5 2" xfId="34103" xr:uid="{00000000-0005-0000-0000-0000CC330000}"/>
    <cellStyle name="40% - Énfasis1 2 5 2 6" xfId="24713" xr:uid="{00000000-0005-0000-0000-0000CD330000}"/>
    <cellStyle name="40% - Énfasis1 2 5 2 6 2" xfId="37624" xr:uid="{00000000-0005-0000-0000-0000CE330000}"/>
    <cellStyle name="40% - Énfasis1 2 5 2 7" xfId="28234" xr:uid="{00000000-0005-0000-0000-0000CF330000}"/>
    <cellStyle name="40% - Énfasis1 2 5 2 8" xfId="15323" xr:uid="{00000000-0005-0000-0000-0000D0330000}"/>
    <cellStyle name="40% - Énfasis1 2 5 3" xfId="505" xr:uid="{00000000-0005-0000-0000-0000D1330000}"/>
    <cellStyle name="40% - Énfasis1 2 5 3 2" xfId="18347" xr:uid="{00000000-0005-0000-0000-0000D2330000}"/>
    <cellStyle name="40% - Énfasis1 2 5 3 2 2" xfId="31258" xr:uid="{00000000-0005-0000-0000-0000D3330000}"/>
    <cellStyle name="40% - Énfasis1 2 5 3 3" xfId="21868" xr:uid="{00000000-0005-0000-0000-0000D4330000}"/>
    <cellStyle name="40% - Énfasis1 2 5 3 3 2" xfId="34779" xr:uid="{00000000-0005-0000-0000-0000D5330000}"/>
    <cellStyle name="40% - Énfasis1 2 5 3 4" xfId="25389" xr:uid="{00000000-0005-0000-0000-0000D6330000}"/>
    <cellStyle name="40% - Énfasis1 2 5 3 4 2" xfId="38300" xr:uid="{00000000-0005-0000-0000-0000D7330000}"/>
    <cellStyle name="40% - Énfasis1 2 5 3 5" xfId="28910" xr:uid="{00000000-0005-0000-0000-0000D8330000}"/>
    <cellStyle name="40% - Énfasis1 2 5 3 6" xfId="15999" xr:uid="{00000000-0005-0000-0000-0000D9330000}"/>
    <cellStyle name="40% - Énfasis1 2 5 4" xfId="19520" xr:uid="{00000000-0005-0000-0000-0000DA330000}"/>
    <cellStyle name="40% - Énfasis1 2 5 4 2" xfId="23041" xr:uid="{00000000-0005-0000-0000-0000DB330000}"/>
    <cellStyle name="40% - Énfasis1 2 5 4 2 2" xfId="35952" xr:uid="{00000000-0005-0000-0000-0000DC330000}"/>
    <cellStyle name="40% - Énfasis1 2 5 4 3" xfId="26562" xr:uid="{00000000-0005-0000-0000-0000DD330000}"/>
    <cellStyle name="40% - Énfasis1 2 5 4 3 2" xfId="39473" xr:uid="{00000000-0005-0000-0000-0000DE330000}"/>
    <cellStyle name="40% - Énfasis1 2 5 4 4" xfId="32431" xr:uid="{00000000-0005-0000-0000-0000DF330000}"/>
    <cellStyle name="40% - Énfasis1 2 5 5" xfId="17172" xr:uid="{00000000-0005-0000-0000-0000E0330000}"/>
    <cellStyle name="40% - Énfasis1 2 5 5 2" xfId="30083" xr:uid="{00000000-0005-0000-0000-0000E1330000}"/>
    <cellStyle name="40% - Énfasis1 2 5 6" xfId="20693" xr:uid="{00000000-0005-0000-0000-0000E2330000}"/>
    <cellStyle name="40% - Énfasis1 2 5 6 2" xfId="33604" xr:uid="{00000000-0005-0000-0000-0000E3330000}"/>
    <cellStyle name="40% - Énfasis1 2 5 7" xfId="24214" xr:uid="{00000000-0005-0000-0000-0000E4330000}"/>
    <cellStyle name="40% - Énfasis1 2 5 7 2" xfId="37125" xr:uid="{00000000-0005-0000-0000-0000E5330000}"/>
    <cellStyle name="40% - Énfasis1 2 5 8" xfId="27735" xr:uid="{00000000-0005-0000-0000-0000E6330000}"/>
    <cellStyle name="40% - Énfasis1 2 5 9" xfId="14824" xr:uid="{00000000-0005-0000-0000-0000E7330000}"/>
    <cellStyle name="40% - Énfasis1 2 6" xfId="506" xr:uid="{00000000-0005-0000-0000-0000E8330000}"/>
    <cellStyle name="40% - Énfasis1 2 6 2" xfId="16660" xr:uid="{00000000-0005-0000-0000-0000E9330000}"/>
    <cellStyle name="40% - Énfasis1 2 6 2 2" xfId="19008" xr:uid="{00000000-0005-0000-0000-0000EA330000}"/>
    <cellStyle name="40% - Énfasis1 2 6 2 2 2" xfId="31919" xr:uid="{00000000-0005-0000-0000-0000EB330000}"/>
    <cellStyle name="40% - Énfasis1 2 6 2 3" xfId="22529" xr:uid="{00000000-0005-0000-0000-0000EC330000}"/>
    <cellStyle name="40% - Énfasis1 2 6 2 3 2" xfId="35440" xr:uid="{00000000-0005-0000-0000-0000ED330000}"/>
    <cellStyle name="40% - Énfasis1 2 6 2 4" xfId="26050" xr:uid="{00000000-0005-0000-0000-0000EE330000}"/>
    <cellStyle name="40% - Énfasis1 2 6 2 4 2" xfId="38961" xr:uid="{00000000-0005-0000-0000-0000EF330000}"/>
    <cellStyle name="40% - Énfasis1 2 6 2 5" xfId="29571" xr:uid="{00000000-0005-0000-0000-0000F0330000}"/>
    <cellStyle name="40% - Énfasis1 2 6 3" xfId="20181" xr:uid="{00000000-0005-0000-0000-0000F1330000}"/>
    <cellStyle name="40% - Énfasis1 2 6 3 2" xfId="23702" xr:uid="{00000000-0005-0000-0000-0000F2330000}"/>
    <cellStyle name="40% - Énfasis1 2 6 3 2 2" xfId="36613" xr:uid="{00000000-0005-0000-0000-0000F3330000}"/>
    <cellStyle name="40% - Énfasis1 2 6 3 3" xfId="27223" xr:uid="{00000000-0005-0000-0000-0000F4330000}"/>
    <cellStyle name="40% - Énfasis1 2 6 3 3 2" xfId="40134" xr:uid="{00000000-0005-0000-0000-0000F5330000}"/>
    <cellStyle name="40% - Énfasis1 2 6 3 4" xfId="33092" xr:uid="{00000000-0005-0000-0000-0000F6330000}"/>
    <cellStyle name="40% - Énfasis1 2 6 4" xfId="17833" xr:uid="{00000000-0005-0000-0000-0000F7330000}"/>
    <cellStyle name="40% - Énfasis1 2 6 4 2" xfId="30744" xr:uid="{00000000-0005-0000-0000-0000F8330000}"/>
    <cellStyle name="40% - Énfasis1 2 6 5" xfId="21354" xr:uid="{00000000-0005-0000-0000-0000F9330000}"/>
    <cellStyle name="40% - Énfasis1 2 6 5 2" xfId="34265" xr:uid="{00000000-0005-0000-0000-0000FA330000}"/>
    <cellStyle name="40% - Énfasis1 2 6 6" xfId="24875" xr:uid="{00000000-0005-0000-0000-0000FB330000}"/>
    <cellStyle name="40% - Énfasis1 2 6 6 2" xfId="37786" xr:uid="{00000000-0005-0000-0000-0000FC330000}"/>
    <cellStyle name="40% - Énfasis1 2 6 7" xfId="28396" xr:uid="{00000000-0005-0000-0000-0000FD330000}"/>
    <cellStyle name="40% - Énfasis1 2 6 8" xfId="15485" xr:uid="{00000000-0005-0000-0000-0000FE330000}"/>
    <cellStyle name="40% - Énfasis1 2 7" xfId="507" xr:uid="{00000000-0005-0000-0000-0000FF330000}"/>
    <cellStyle name="40% - Énfasis1 2 7 2" xfId="16161" xr:uid="{00000000-0005-0000-0000-000000340000}"/>
    <cellStyle name="40% - Énfasis1 2 7 2 2" xfId="18509" xr:uid="{00000000-0005-0000-0000-000001340000}"/>
    <cellStyle name="40% - Énfasis1 2 7 2 2 2" xfId="31420" xr:uid="{00000000-0005-0000-0000-000002340000}"/>
    <cellStyle name="40% - Énfasis1 2 7 2 3" xfId="22030" xr:uid="{00000000-0005-0000-0000-000003340000}"/>
    <cellStyle name="40% - Énfasis1 2 7 2 3 2" xfId="34941" xr:uid="{00000000-0005-0000-0000-000004340000}"/>
    <cellStyle name="40% - Énfasis1 2 7 2 4" xfId="25551" xr:uid="{00000000-0005-0000-0000-000005340000}"/>
    <cellStyle name="40% - Énfasis1 2 7 2 4 2" xfId="38462" xr:uid="{00000000-0005-0000-0000-000006340000}"/>
    <cellStyle name="40% - Énfasis1 2 7 2 5" xfId="29072" xr:uid="{00000000-0005-0000-0000-000007340000}"/>
    <cellStyle name="40% - Énfasis1 2 7 3" xfId="19682" xr:uid="{00000000-0005-0000-0000-000008340000}"/>
    <cellStyle name="40% - Énfasis1 2 7 3 2" xfId="23203" xr:uid="{00000000-0005-0000-0000-000009340000}"/>
    <cellStyle name="40% - Énfasis1 2 7 3 2 2" xfId="36114" xr:uid="{00000000-0005-0000-0000-00000A340000}"/>
    <cellStyle name="40% - Énfasis1 2 7 3 3" xfId="26724" xr:uid="{00000000-0005-0000-0000-00000B340000}"/>
    <cellStyle name="40% - Énfasis1 2 7 3 3 2" xfId="39635" xr:uid="{00000000-0005-0000-0000-00000C340000}"/>
    <cellStyle name="40% - Énfasis1 2 7 3 4" xfId="32593" xr:uid="{00000000-0005-0000-0000-00000D340000}"/>
    <cellStyle name="40% - Énfasis1 2 7 4" xfId="17334" xr:uid="{00000000-0005-0000-0000-00000E340000}"/>
    <cellStyle name="40% - Énfasis1 2 7 4 2" xfId="30245" xr:uid="{00000000-0005-0000-0000-00000F340000}"/>
    <cellStyle name="40% - Énfasis1 2 7 5" xfId="20855" xr:uid="{00000000-0005-0000-0000-000010340000}"/>
    <cellStyle name="40% - Énfasis1 2 7 5 2" xfId="33766" xr:uid="{00000000-0005-0000-0000-000011340000}"/>
    <cellStyle name="40% - Énfasis1 2 7 6" xfId="24376" xr:uid="{00000000-0005-0000-0000-000012340000}"/>
    <cellStyle name="40% - Énfasis1 2 7 6 2" xfId="37287" xr:uid="{00000000-0005-0000-0000-000013340000}"/>
    <cellStyle name="40% - Énfasis1 2 7 7" xfId="27897" xr:uid="{00000000-0005-0000-0000-000014340000}"/>
    <cellStyle name="40% - Énfasis1 2 7 8" xfId="14986" xr:uid="{00000000-0005-0000-0000-000015340000}"/>
    <cellStyle name="40% - Énfasis1 2 8" xfId="5421" xr:uid="{00000000-0005-0000-0000-000016340000}"/>
    <cellStyle name="40% - Énfasis1 2 8 2" xfId="18010" xr:uid="{00000000-0005-0000-0000-000017340000}"/>
    <cellStyle name="40% - Énfasis1 2 8 2 2" xfId="30921" xr:uid="{00000000-0005-0000-0000-000018340000}"/>
    <cellStyle name="40% - Énfasis1 2 8 3" xfId="21531" xr:uid="{00000000-0005-0000-0000-000019340000}"/>
    <cellStyle name="40% - Énfasis1 2 8 3 2" xfId="34442" xr:uid="{00000000-0005-0000-0000-00001A340000}"/>
    <cellStyle name="40% - Énfasis1 2 8 4" xfId="25052" xr:uid="{00000000-0005-0000-0000-00001B340000}"/>
    <cellStyle name="40% - Énfasis1 2 8 4 2" xfId="37963" xr:uid="{00000000-0005-0000-0000-00001C340000}"/>
    <cellStyle name="40% - Énfasis1 2 8 5" xfId="28573" xr:uid="{00000000-0005-0000-0000-00001D340000}"/>
    <cellStyle name="40% - Énfasis1 2 8 6" xfId="15662" xr:uid="{00000000-0005-0000-0000-00001E340000}"/>
    <cellStyle name="40% - Énfasis1 2 9" xfId="5422" xr:uid="{00000000-0005-0000-0000-00001F340000}"/>
    <cellStyle name="40% - Énfasis1 2 9 2" xfId="22704" xr:uid="{00000000-0005-0000-0000-000020340000}"/>
    <cellStyle name="40% - Énfasis1 2 9 2 2" xfId="35615" xr:uid="{00000000-0005-0000-0000-000021340000}"/>
    <cellStyle name="40% - Énfasis1 2 9 3" xfId="26225" xr:uid="{00000000-0005-0000-0000-000022340000}"/>
    <cellStyle name="40% - Énfasis1 2 9 3 2" xfId="39136" xr:uid="{00000000-0005-0000-0000-000023340000}"/>
    <cellStyle name="40% - Énfasis1 2 9 4" xfId="32094" xr:uid="{00000000-0005-0000-0000-000024340000}"/>
    <cellStyle name="40% - Énfasis1 2 9 5" xfId="19183" xr:uid="{00000000-0005-0000-0000-000025340000}"/>
    <cellStyle name="40% - Énfasis1 20" xfId="508" xr:uid="{00000000-0005-0000-0000-000026340000}"/>
    <cellStyle name="40% - Énfasis1 20 2" xfId="509" xr:uid="{00000000-0005-0000-0000-000027340000}"/>
    <cellStyle name="40% - Énfasis1 20 3" xfId="510" xr:uid="{00000000-0005-0000-0000-000028340000}"/>
    <cellStyle name="40% - Énfasis1 20 4" xfId="511" xr:uid="{00000000-0005-0000-0000-000029340000}"/>
    <cellStyle name="40% - Énfasis1 20 5" xfId="40293" xr:uid="{00000000-0005-0000-0000-00002A340000}"/>
    <cellStyle name="40% - Énfasis1 21" xfId="512" xr:uid="{00000000-0005-0000-0000-00002B340000}"/>
    <cellStyle name="40% - Énfasis1 21 2" xfId="513" xr:uid="{00000000-0005-0000-0000-00002C340000}"/>
    <cellStyle name="40% - Énfasis1 21 3" xfId="514" xr:uid="{00000000-0005-0000-0000-00002D340000}"/>
    <cellStyle name="40% - Énfasis1 21 4" xfId="515" xr:uid="{00000000-0005-0000-0000-00002E340000}"/>
    <cellStyle name="40% - Énfasis1 21 5" xfId="40306" xr:uid="{00000000-0005-0000-0000-00002F340000}"/>
    <cellStyle name="40% - Énfasis1 22" xfId="516" xr:uid="{00000000-0005-0000-0000-000030340000}"/>
    <cellStyle name="40% - Énfasis1 22 2" xfId="40319" xr:uid="{00000000-0005-0000-0000-000031340000}"/>
    <cellStyle name="40% - Énfasis1 23" xfId="517" xr:uid="{00000000-0005-0000-0000-000032340000}"/>
    <cellStyle name="40% - Énfasis1 24" xfId="518" xr:uid="{00000000-0005-0000-0000-000033340000}"/>
    <cellStyle name="40% - Énfasis1 24 2" xfId="519" xr:uid="{00000000-0005-0000-0000-000034340000}"/>
    <cellStyle name="40% - Énfasis1 24 3" xfId="520" xr:uid="{00000000-0005-0000-0000-000035340000}"/>
    <cellStyle name="40% - Énfasis1 25" xfId="521" xr:uid="{00000000-0005-0000-0000-000036340000}"/>
    <cellStyle name="40% - Énfasis1 26" xfId="522" xr:uid="{00000000-0005-0000-0000-000037340000}"/>
    <cellStyle name="40% - Énfasis1 27" xfId="523" xr:uid="{00000000-0005-0000-0000-000038340000}"/>
    <cellStyle name="40% - Énfasis1 28" xfId="14420" xr:uid="{00000000-0005-0000-0000-000039340000}"/>
    <cellStyle name="40% - Énfasis1 29" xfId="14464" xr:uid="{00000000-0005-0000-0000-00003A340000}"/>
    <cellStyle name="40% - Énfasis1 3" xfId="524" xr:uid="{00000000-0005-0000-0000-00003B340000}"/>
    <cellStyle name="40% - Énfasis1 3 10" xfId="16849" xr:uid="{00000000-0005-0000-0000-00003C340000}"/>
    <cellStyle name="40% - Énfasis1 3 10 2" xfId="29760" xr:uid="{00000000-0005-0000-0000-00003D340000}"/>
    <cellStyle name="40% - Énfasis1 3 11" xfId="20370" xr:uid="{00000000-0005-0000-0000-00003E340000}"/>
    <cellStyle name="40% - Énfasis1 3 11 2" xfId="33281" xr:uid="{00000000-0005-0000-0000-00003F340000}"/>
    <cellStyle name="40% - Énfasis1 3 12" xfId="23891" xr:uid="{00000000-0005-0000-0000-000040340000}"/>
    <cellStyle name="40% - Énfasis1 3 12 2" xfId="36802" xr:uid="{00000000-0005-0000-0000-000041340000}"/>
    <cellStyle name="40% - Énfasis1 3 13" xfId="27412" xr:uid="{00000000-0005-0000-0000-000042340000}"/>
    <cellStyle name="40% - Énfasis1 3 14" xfId="14496" xr:uid="{00000000-0005-0000-0000-000043340000}"/>
    <cellStyle name="40% - Énfasis1 3 2" xfId="525" xr:uid="{00000000-0005-0000-0000-000044340000}"/>
    <cellStyle name="40% - Énfasis1 3 2 10" xfId="23947" xr:uid="{00000000-0005-0000-0000-000045340000}"/>
    <cellStyle name="40% - Énfasis1 3 2 10 2" xfId="36858" xr:uid="{00000000-0005-0000-0000-000046340000}"/>
    <cellStyle name="40% - Énfasis1 3 2 11" xfId="27468" xr:uid="{00000000-0005-0000-0000-000047340000}"/>
    <cellStyle name="40% - Énfasis1 3 2 12" xfId="14553" xr:uid="{00000000-0005-0000-0000-000048340000}"/>
    <cellStyle name="40% - Énfasis1 3 2 2" xfId="526" xr:uid="{00000000-0005-0000-0000-000049340000}"/>
    <cellStyle name="40% - Énfasis1 3 2 2 2" xfId="15231" xr:uid="{00000000-0005-0000-0000-00004A340000}"/>
    <cellStyle name="40% - Énfasis1 3 2 2 2 2" xfId="16406" xr:uid="{00000000-0005-0000-0000-00004B340000}"/>
    <cellStyle name="40% - Énfasis1 3 2 2 2 2 2" xfId="18754" xr:uid="{00000000-0005-0000-0000-00004C340000}"/>
    <cellStyle name="40% - Énfasis1 3 2 2 2 2 2 2" xfId="31665" xr:uid="{00000000-0005-0000-0000-00004D340000}"/>
    <cellStyle name="40% - Énfasis1 3 2 2 2 2 3" xfId="22275" xr:uid="{00000000-0005-0000-0000-00004E340000}"/>
    <cellStyle name="40% - Énfasis1 3 2 2 2 2 3 2" xfId="35186" xr:uid="{00000000-0005-0000-0000-00004F340000}"/>
    <cellStyle name="40% - Énfasis1 3 2 2 2 2 4" xfId="25796" xr:uid="{00000000-0005-0000-0000-000050340000}"/>
    <cellStyle name="40% - Énfasis1 3 2 2 2 2 4 2" xfId="38707" xr:uid="{00000000-0005-0000-0000-000051340000}"/>
    <cellStyle name="40% - Énfasis1 3 2 2 2 2 5" xfId="29317" xr:uid="{00000000-0005-0000-0000-000052340000}"/>
    <cellStyle name="40% - Énfasis1 3 2 2 2 3" xfId="19927" xr:uid="{00000000-0005-0000-0000-000053340000}"/>
    <cellStyle name="40% - Énfasis1 3 2 2 2 3 2" xfId="23448" xr:uid="{00000000-0005-0000-0000-000054340000}"/>
    <cellStyle name="40% - Énfasis1 3 2 2 2 3 2 2" xfId="36359" xr:uid="{00000000-0005-0000-0000-000055340000}"/>
    <cellStyle name="40% - Énfasis1 3 2 2 2 3 3" xfId="26969" xr:uid="{00000000-0005-0000-0000-000056340000}"/>
    <cellStyle name="40% - Énfasis1 3 2 2 2 3 3 2" xfId="39880" xr:uid="{00000000-0005-0000-0000-000057340000}"/>
    <cellStyle name="40% - Énfasis1 3 2 2 2 3 4" xfId="32838" xr:uid="{00000000-0005-0000-0000-000058340000}"/>
    <cellStyle name="40% - Énfasis1 3 2 2 2 4" xfId="17579" xr:uid="{00000000-0005-0000-0000-000059340000}"/>
    <cellStyle name="40% - Énfasis1 3 2 2 2 4 2" xfId="30490" xr:uid="{00000000-0005-0000-0000-00005A340000}"/>
    <cellStyle name="40% - Énfasis1 3 2 2 2 5" xfId="21100" xr:uid="{00000000-0005-0000-0000-00005B340000}"/>
    <cellStyle name="40% - Énfasis1 3 2 2 2 5 2" xfId="34011" xr:uid="{00000000-0005-0000-0000-00005C340000}"/>
    <cellStyle name="40% - Énfasis1 3 2 2 2 6" xfId="24621" xr:uid="{00000000-0005-0000-0000-00005D340000}"/>
    <cellStyle name="40% - Énfasis1 3 2 2 2 6 2" xfId="37532" xr:uid="{00000000-0005-0000-0000-00005E340000}"/>
    <cellStyle name="40% - Énfasis1 3 2 2 2 7" xfId="28142" xr:uid="{00000000-0005-0000-0000-00005F340000}"/>
    <cellStyle name="40% - Énfasis1 3 2 2 3" xfId="15907" xr:uid="{00000000-0005-0000-0000-000060340000}"/>
    <cellStyle name="40% - Énfasis1 3 2 2 3 2" xfId="18255" xr:uid="{00000000-0005-0000-0000-000061340000}"/>
    <cellStyle name="40% - Énfasis1 3 2 2 3 2 2" xfId="31166" xr:uid="{00000000-0005-0000-0000-000062340000}"/>
    <cellStyle name="40% - Énfasis1 3 2 2 3 3" xfId="21776" xr:uid="{00000000-0005-0000-0000-000063340000}"/>
    <cellStyle name="40% - Énfasis1 3 2 2 3 3 2" xfId="34687" xr:uid="{00000000-0005-0000-0000-000064340000}"/>
    <cellStyle name="40% - Énfasis1 3 2 2 3 4" xfId="25297" xr:uid="{00000000-0005-0000-0000-000065340000}"/>
    <cellStyle name="40% - Énfasis1 3 2 2 3 4 2" xfId="38208" xr:uid="{00000000-0005-0000-0000-000066340000}"/>
    <cellStyle name="40% - Énfasis1 3 2 2 3 5" xfId="28818" xr:uid="{00000000-0005-0000-0000-000067340000}"/>
    <cellStyle name="40% - Énfasis1 3 2 2 4" xfId="19428" xr:uid="{00000000-0005-0000-0000-000068340000}"/>
    <cellStyle name="40% - Énfasis1 3 2 2 4 2" xfId="22949" xr:uid="{00000000-0005-0000-0000-000069340000}"/>
    <cellStyle name="40% - Énfasis1 3 2 2 4 2 2" xfId="35860" xr:uid="{00000000-0005-0000-0000-00006A340000}"/>
    <cellStyle name="40% - Énfasis1 3 2 2 4 3" xfId="26470" xr:uid="{00000000-0005-0000-0000-00006B340000}"/>
    <cellStyle name="40% - Énfasis1 3 2 2 4 3 2" xfId="39381" xr:uid="{00000000-0005-0000-0000-00006C340000}"/>
    <cellStyle name="40% - Énfasis1 3 2 2 4 4" xfId="32339" xr:uid="{00000000-0005-0000-0000-00006D340000}"/>
    <cellStyle name="40% - Énfasis1 3 2 2 5" xfId="17080" xr:uid="{00000000-0005-0000-0000-00006E340000}"/>
    <cellStyle name="40% - Énfasis1 3 2 2 5 2" xfId="29991" xr:uid="{00000000-0005-0000-0000-00006F340000}"/>
    <cellStyle name="40% - Énfasis1 3 2 2 6" xfId="20601" xr:uid="{00000000-0005-0000-0000-000070340000}"/>
    <cellStyle name="40% - Énfasis1 3 2 2 6 2" xfId="33512" xr:uid="{00000000-0005-0000-0000-000071340000}"/>
    <cellStyle name="40% - Énfasis1 3 2 2 7" xfId="24122" xr:uid="{00000000-0005-0000-0000-000072340000}"/>
    <cellStyle name="40% - Énfasis1 3 2 2 7 2" xfId="37033" xr:uid="{00000000-0005-0000-0000-000073340000}"/>
    <cellStyle name="40% - Énfasis1 3 2 2 8" xfId="27643" xr:uid="{00000000-0005-0000-0000-000074340000}"/>
    <cellStyle name="40% - Énfasis1 3 2 2 9" xfId="14731" xr:uid="{00000000-0005-0000-0000-000075340000}"/>
    <cellStyle name="40% - Énfasis1 3 2 3" xfId="14894" xr:uid="{00000000-0005-0000-0000-000076340000}"/>
    <cellStyle name="40% - Énfasis1 3 2 3 2" xfId="15393" xr:uid="{00000000-0005-0000-0000-000077340000}"/>
    <cellStyle name="40% - Énfasis1 3 2 3 2 2" xfId="16568" xr:uid="{00000000-0005-0000-0000-000078340000}"/>
    <cellStyle name="40% - Énfasis1 3 2 3 2 2 2" xfId="18916" xr:uid="{00000000-0005-0000-0000-000079340000}"/>
    <cellStyle name="40% - Énfasis1 3 2 3 2 2 2 2" xfId="31827" xr:uid="{00000000-0005-0000-0000-00007A340000}"/>
    <cellStyle name="40% - Énfasis1 3 2 3 2 2 3" xfId="22437" xr:uid="{00000000-0005-0000-0000-00007B340000}"/>
    <cellStyle name="40% - Énfasis1 3 2 3 2 2 3 2" xfId="35348" xr:uid="{00000000-0005-0000-0000-00007C340000}"/>
    <cellStyle name="40% - Énfasis1 3 2 3 2 2 4" xfId="25958" xr:uid="{00000000-0005-0000-0000-00007D340000}"/>
    <cellStyle name="40% - Énfasis1 3 2 3 2 2 4 2" xfId="38869" xr:uid="{00000000-0005-0000-0000-00007E340000}"/>
    <cellStyle name="40% - Énfasis1 3 2 3 2 2 5" xfId="29479" xr:uid="{00000000-0005-0000-0000-00007F340000}"/>
    <cellStyle name="40% - Énfasis1 3 2 3 2 3" xfId="20089" xr:uid="{00000000-0005-0000-0000-000080340000}"/>
    <cellStyle name="40% - Énfasis1 3 2 3 2 3 2" xfId="23610" xr:uid="{00000000-0005-0000-0000-000081340000}"/>
    <cellStyle name="40% - Énfasis1 3 2 3 2 3 2 2" xfId="36521" xr:uid="{00000000-0005-0000-0000-000082340000}"/>
    <cellStyle name="40% - Énfasis1 3 2 3 2 3 3" xfId="27131" xr:uid="{00000000-0005-0000-0000-000083340000}"/>
    <cellStyle name="40% - Énfasis1 3 2 3 2 3 3 2" xfId="40042" xr:uid="{00000000-0005-0000-0000-000084340000}"/>
    <cellStyle name="40% - Énfasis1 3 2 3 2 3 4" xfId="33000" xr:uid="{00000000-0005-0000-0000-000085340000}"/>
    <cellStyle name="40% - Énfasis1 3 2 3 2 4" xfId="17741" xr:uid="{00000000-0005-0000-0000-000086340000}"/>
    <cellStyle name="40% - Énfasis1 3 2 3 2 4 2" xfId="30652" xr:uid="{00000000-0005-0000-0000-000087340000}"/>
    <cellStyle name="40% - Énfasis1 3 2 3 2 5" xfId="21262" xr:uid="{00000000-0005-0000-0000-000088340000}"/>
    <cellStyle name="40% - Énfasis1 3 2 3 2 5 2" xfId="34173" xr:uid="{00000000-0005-0000-0000-000089340000}"/>
    <cellStyle name="40% - Énfasis1 3 2 3 2 6" xfId="24783" xr:uid="{00000000-0005-0000-0000-00008A340000}"/>
    <cellStyle name="40% - Énfasis1 3 2 3 2 6 2" xfId="37694" xr:uid="{00000000-0005-0000-0000-00008B340000}"/>
    <cellStyle name="40% - Énfasis1 3 2 3 2 7" xfId="28304" xr:uid="{00000000-0005-0000-0000-00008C340000}"/>
    <cellStyle name="40% - Énfasis1 3 2 3 3" xfId="16069" xr:uid="{00000000-0005-0000-0000-00008D340000}"/>
    <cellStyle name="40% - Énfasis1 3 2 3 3 2" xfId="18417" xr:uid="{00000000-0005-0000-0000-00008E340000}"/>
    <cellStyle name="40% - Énfasis1 3 2 3 3 2 2" xfId="31328" xr:uid="{00000000-0005-0000-0000-00008F340000}"/>
    <cellStyle name="40% - Énfasis1 3 2 3 3 3" xfId="21938" xr:uid="{00000000-0005-0000-0000-000090340000}"/>
    <cellStyle name="40% - Énfasis1 3 2 3 3 3 2" xfId="34849" xr:uid="{00000000-0005-0000-0000-000091340000}"/>
    <cellStyle name="40% - Énfasis1 3 2 3 3 4" xfId="25459" xr:uid="{00000000-0005-0000-0000-000092340000}"/>
    <cellStyle name="40% - Énfasis1 3 2 3 3 4 2" xfId="38370" xr:uid="{00000000-0005-0000-0000-000093340000}"/>
    <cellStyle name="40% - Énfasis1 3 2 3 3 5" xfId="28980" xr:uid="{00000000-0005-0000-0000-000094340000}"/>
    <cellStyle name="40% - Énfasis1 3 2 3 4" xfId="19590" xr:uid="{00000000-0005-0000-0000-000095340000}"/>
    <cellStyle name="40% - Énfasis1 3 2 3 4 2" xfId="23111" xr:uid="{00000000-0005-0000-0000-000096340000}"/>
    <cellStyle name="40% - Énfasis1 3 2 3 4 2 2" xfId="36022" xr:uid="{00000000-0005-0000-0000-000097340000}"/>
    <cellStyle name="40% - Énfasis1 3 2 3 4 3" xfId="26632" xr:uid="{00000000-0005-0000-0000-000098340000}"/>
    <cellStyle name="40% - Énfasis1 3 2 3 4 3 2" xfId="39543" xr:uid="{00000000-0005-0000-0000-000099340000}"/>
    <cellStyle name="40% - Énfasis1 3 2 3 4 4" xfId="32501" xr:uid="{00000000-0005-0000-0000-00009A340000}"/>
    <cellStyle name="40% - Énfasis1 3 2 3 5" xfId="17242" xr:uid="{00000000-0005-0000-0000-00009B340000}"/>
    <cellStyle name="40% - Énfasis1 3 2 3 5 2" xfId="30153" xr:uid="{00000000-0005-0000-0000-00009C340000}"/>
    <cellStyle name="40% - Énfasis1 3 2 3 6" xfId="20763" xr:uid="{00000000-0005-0000-0000-00009D340000}"/>
    <cellStyle name="40% - Énfasis1 3 2 3 6 2" xfId="33674" xr:uid="{00000000-0005-0000-0000-00009E340000}"/>
    <cellStyle name="40% - Énfasis1 3 2 3 7" xfId="24284" xr:uid="{00000000-0005-0000-0000-00009F340000}"/>
    <cellStyle name="40% - Énfasis1 3 2 3 7 2" xfId="37195" xr:uid="{00000000-0005-0000-0000-0000A0340000}"/>
    <cellStyle name="40% - Énfasis1 3 2 3 8" xfId="27805" xr:uid="{00000000-0005-0000-0000-0000A1340000}"/>
    <cellStyle name="40% - Énfasis1 3 2 4" xfId="15555" xr:uid="{00000000-0005-0000-0000-0000A2340000}"/>
    <cellStyle name="40% - Énfasis1 3 2 4 2" xfId="16730" xr:uid="{00000000-0005-0000-0000-0000A3340000}"/>
    <cellStyle name="40% - Énfasis1 3 2 4 2 2" xfId="19078" xr:uid="{00000000-0005-0000-0000-0000A4340000}"/>
    <cellStyle name="40% - Énfasis1 3 2 4 2 2 2" xfId="31989" xr:uid="{00000000-0005-0000-0000-0000A5340000}"/>
    <cellStyle name="40% - Énfasis1 3 2 4 2 3" xfId="22599" xr:uid="{00000000-0005-0000-0000-0000A6340000}"/>
    <cellStyle name="40% - Énfasis1 3 2 4 2 3 2" xfId="35510" xr:uid="{00000000-0005-0000-0000-0000A7340000}"/>
    <cellStyle name="40% - Énfasis1 3 2 4 2 4" xfId="26120" xr:uid="{00000000-0005-0000-0000-0000A8340000}"/>
    <cellStyle name="40% - Énfasis1 3 2 4 2 4 2" xfId="39031" xr:uid="{00000000-0005-0000-0000-0000A9340000}"/>
    <cellStyle name="40% - Énfasis1 3 2 4 2 5" xfId="29641" xr:uid="{00000000-0005-0000-0000-0000AA340000}"/>
    <cellStyle name="40% - Énfasis1 3 2 4 3" xfId="20251" xr:uid="{00000000-0005-0000-0000-0000AB340000}"/>
    <cellStyle name="40% - Énfasis1 3 2 4 3 2" xfId="23772" xr:uid="{00000000-0005-0000-0000-0000AC340000}"/>
    <cellStyle name="40% - Énfasis1 3 2 4 3 2 2" xfId="36683" xr:uid="{00000000-0005-0000-0000-0000AD340000}"/>
    <cellStyle name="40% - Énfasis1 3 2 4 3 3" xfId="27293" xr:uid="{00000000-0005-0000-0000-0000AE340000}"/>
    <cellStyle name="40% - Énfasis1 3 2 4 3 3 2" xfId="40204" xr:uid="{00000000-0005-0000-0000-0000AF340000}"/>
    <cellStyle name="40% - Énfasis1 3 2 4 3 4" xfId="33162" xr:uid="{00000000-0005-0000-0000-0000B0340000}"/>
    <cellStyle name="40% - Énfasis1 3 2 4 4" xfId="17903" xr:uid="{00000000-0005-0000-0000-0000B1340000}"/>
    <cellStyle name="40% - Énfasis1 3 2 4 4 2" xfId="30814" xr:uid="{00000000-0005-0000-0000-0000B2340000}"/>
    <cellStyle name="40% - Énfasis1 3 2 4 5" xfId="21424" xr:uid="{00000000-0005-0000-0000-0000B3340000}"/>
    <cellStyle name="40% - Énfasis1 3 2 4 5 2" xfId="34335" xr:uid="{00000000-0005-0000-0000-0000B4340000}"/>
    <cellStyle name="40% - Énfasis1 3 2 4 6" xfId="24945" xr:uid="{00000000-0005-0000-0000-0000B5340000}"/>
    <cellStyle name="40% - Énfasis1 3 2 4 6 2" xfId="37856" xr:uid="{00000000-0005-0000-0000-0000B6340000}"/>
    <cellStyle name="40% - Énfasis1 3 2 4 7" xfId="28466" xr:uid="{00000000-0005-0000-0000-0000B7340000}"/>
    <cellStyle name="40% - Énfasis1 3 2 5" xfId="15056" xr:uid="{00000000-0005-0000-0000-0000B8340000}"/>
    <cellStyle name="40% - Énfasis1 3 2 5 2" xfId="16231" xr:uid="{00000000-0005-0000-0000-0000B9340000}"/>
    <cellStyle name="40% - Énfasis1 3 2 5 2 2" xfId="18579" xr:uid="{00000000-0005-0000-0000-0000BA340000}"/>
    <cellStyle name="40% - Énfasis1 3 2 5 2 2 2" xfId="31490" xr:uid="{00000000-0005-0000-0000-0000BB340000}"/>
    <cellStyle name="40% - Énfasis1 3 2 5 2 3" xfId="22100" xr:uid="{00000000-0005-0000-0000-0000BC340000}"/>
    <cellStyle name="40% - Énfasis1 3 2 5 2 3 2" xfId="35011" xr:uid="{00000000-0005-0000-0000-0000BD340000}"/>
    <cellStyle name="40% - Énfasis1 3 2 5 2 4" xfId="25621" xr:uid="{00000000-0005-0000-0000-0000BE340000}"/>
    <cellStyle name="40% - Énfasis1 3 2 5 2 4 2" xfId="38532" xr:uid="{00000000-0005-0000-0000-0000BF340000}"/>
    <cellStyle name="40% - Énfasis1 3 2 5 2 5" xfId="29142" xr:uid="{00000000-0005-0000-0000-0000C0340000}"/>
    <cellStyle name="40% - Énfasis1 3 2 5 3" xfId="19752" xr:uid="{00000000-0005-0000-0000-0000C1340000}"/>
    <cellStyle name="40% - Énfasis1 3 2 5 3 2" xfId="23273" xr:uid="{00000000-0005-0000-0000-0000C2340000}"/>
    <cellStyle name="40% - Énfasis1 3 2 5 3 2 2" xfId="36184" xr:uid="{00000000-0005-0000-0000-0000C3340000}"/>
    <cellStyle name="40% - Énfasis1 3 2 5 3 3" xfId="26794" xr:uid="{00000000-0005-0000-0000-0000C4340000}"/>
    <cellStyle name="40% - Énfasis1 3 2 5 3 3 2" xfId="39705" xr:uid="{00000000-0005-0000-0000-0000C5340000}"/>
    <cellStyle name="40% - Énfasis1 3 2 5 3 4" xfId="32663" xr:uid="{00000000-0005-0000-0000-0000C6340000}"/>
    <cellStyle name="40% - Énfasis1 3 2 5 4" xfId="17404" xr:uid="{00000000-0005-0000-0000-0000C7340000}"/>
    <cellStyle name="40% - Énfasis1 3 2 5 4 2" xfId="30315" xr:uid="{00000000-0005-0000-0000-0000C8340000}"/>
    <cellStyle name="40% - Énfasis1 3 2 5 5" xfId="20925" xr:uid="{00000000-0005-0000-0000-0000C9340000}"/>
    <cellStyle name="40% - Énfasis1 3 2 5 5 2" xfId="33836" xr:uid="{00000000-0005-0000-0000-0000CA340000}"/>
    <cellStyle name="40% - Énfasis1 3 2 5 6" xfId="24446" xr:uid="{00000000-0005-0000-0000-0000CB340000}"/>
    <cellStyle name="40% - Énfasis1 3 2 5 6 2" xfId="37357" xr:uid="{00000000-0005-0000-0000-0000CC340000}"/>
    <cellStyle name="40% - Énfasis1 3 2 5 7" xfId="27967" xr:uid="{00000000-0005-0000-0000-0000CD340000}"/>
    <cellStyle name="40% - Énfasis1 3 2 6" xfId="15732" xr:uid="{00000000-0005-0000-0000-0000CE340000}"/>
    <cellStyle name="40% - Énfasis1 3 2 6 2" xfId="18080" xr:uid="{00000000-0005-0000-0000-0000CF340000}"/>
    <cellStyle name="40% - Énfasis1 3 2 6 2 2" xfId="30991" xr:uid="{00000000-0005-0000-0000-0000D0340000}"/>
    <cellStyle name="40% - Énfasis1 3 2 6 3" xfId="21601" xr:uid="{00000000-0005-0000-0000-0000D1340000}"/>
    <cellStyle name="40% - Énfasis1 3 2 6 3 2" xfId="34512" xr:uid="{00000000-0005-0000-0000-0000D2340000}"/>
    <cellStyle name="40% - Énfasis1 3 2 6 4" xfId="25122" xr:uid="{00000000-0005-0000-0000-0000D3340000}"/>
    <cellStyle name="40% - Énfasis1 3 2 6 4 2" xfId="38033" xr:uid="{00000000-0005-0000-0000-0000D4340000}"/>
    <cellStyle name="40% - Énfasis1 3 2 6 5" xfId="28643" xr:uid="{00000000-0005-0000-0000-0000D5340000}"/>
    <cellStyle name="40% - Énfasis1 3 2 7" xfId="19253" xr:uid="{00000000-0005-0000-0000-0000D6340000}"/>
    <cellStyle name="40% - Énfasis1 3 2 7 2" xfId="22774" xr:uid="{00000000-0005-0000-0000-0000D7340000}"/>
    <cellStyle name="40% - Énfasis1 3 2 7 2 2" xfId="35685" xr:uid="{00000000-0005-0000-0000-0000D8340000}"/>
    <cellStyle name="40% - Énfasis1 3 2 7 3" xfId="26295" xr:uid="{00000000-0005-0000-0000-0000D9340000}"/>
    <cellStyle name="40% - Énfasis1 3 2 7 3 2" xfId="39206" xr:uid="{00000000-0005-0000-0000-0000DA340000}"/>
    <cellStyle name="40% - Énfasis1 3 2 7 4" xfId="32164" xr:uid="{00000000-0005-0000-0000-0000DB340000}"/>
    <cellStyle name="40% - Énfasis1 3 2 8" xfId="16905" xr:uid="{00000000-0005-0000-0000-0000DC340000}"/>
    <cellStyle name="40% - Énfasis1 3 2 8 2" xfId="29816" xr:uid="{00000000-0005-0000-0000-0000DD340000}"/>
    <cellStyle name="40% - Énfasis1 3 2 9" xfId="20426" xr:uid="{00000000-0005-0000-0000-0000DE340000}"/>
    <cellStyle name="40% - Énfasis1 3 2 9 2" xfId="33337" xr:uid="{00000000-0005-0000-0000-0000DF340000}"/>
    <cellStyle name="40% - Énfasis1 3 3" xfId="5423" xr:uid="{00000000-0005-0000-0000-0000E0340000}"/>
    <cellStyle name="40% - Énfasis1 3 3 10" xfId="24008" xr:uid="{00000000-0005-0000-0000-0000E1340000}"/>
    <cellStyle name="40% - Énfasis1 3 3 10 2" xfId="36919" xr:uid="{00000000-0005-0000-0000-0000E2340000}"/>
    <cellStyle name="40% - Énfasis1 3 3 11" xfId="27529" xr:uid="{00000000-0005-0000-0000-0000E3340000}"/>
    <cellStyle name="40% - Énfasis1 3 3 12" xfId="14614" xr:uid="{00000000-0005-0000-0000-0000E4340000}"/>
    <cellStyle name="40% - Énfasis1 3 3 2" xfId="14792" xr:uid="{00000000-0005-0000-0000-0000E5340000}"/>
    <cellStyle name="40% - Énfasis1 3 3 2 2" xfId="15292" xr:uid="{00000000-0005-0000-0000-0000E6340000}"/>
    <cellStyle name="40% - Énfasis1 3 3 2 2 2" xfId="16467" xr:uid="{00000000-0005-0000-0000-0000E7340000}"/>
    <cellStyle name="40% - Énfasis1 3 3 2 2 2 2" xfId="18815" xr:uid="{00000000-0005-0000-0000-0000E8340000}"/>
    <cellStyle name="40% - Énfasis1 3 3 2 2 2 2 2" xfId="31726" xr:uid="{00000000-0005-0000-0000-0000E9340000}"/>
    <cellStyle name="40% - Énfasis1 3 3 2 2 2 3" xfId="22336" xr:uid="{00000000-0005-0000-0000-0000EA340000}"/>
    <cellStyle name="40% - Énfasis1 3 3 2 2 2 3 2" xfId="35247" xr:uid="{00000000-0005-0000-0000-0000EB340000}"/>
    <cellStyle name="40% - Énfasis1 3 3 2 2 2 4" xfId="25857" xr:uid="{00000000-0005-0000-0000-0000EC340000}"/>
    <cellStyle name="40% - Énfasis1 3 3 2 2 2 4 2" xfId="38768" xr:uid="{00000000-0005-0000-0000-0000ED340000}"/>
    <cellStyle name="40% - Énfasis1 3 3 2 2 2 5" xfId="29378" xr:uid="{00000000-0005-0000-0000-0000EE340000}"/>
    <cellStyle name="40% - Énfasis1 3 3 2 2 3" xfId="19988" xr:uid="{00000000-0005-0000-0000-0000EF340000}"/>
    <cellStyle name="40% - Énfasis1 3 3 2 2 3 2" xfId="23509" xr:uid="{00000000-0005-0000-0000-0000F0340000}"/>
    <cellStyle name="40% - Énfasis1 3 3 2 2 3 2 2" xfId="36420" xr:uid="{00000000-0005-0000-0000-0000F1340000}"/>
    <cellStyle name="40% - Énfasis1 3 3 2 2 3 3" xfId="27030" xr:uid="{00000000-0005-0000-0000-0000F2340000}"/>
    <cellStyle name="40% - Énfasis1 3 3 2 2 3 3 2" xfId="39941" xr:uid="{00000000-0005-0000-0000-0000F3340000}"/>
    <cellStyle name="40% - Énfasis1 3 3 2 2 3 4" xfId="32899" xr:uid="{00000000-0005-0000-0000-0000F4340000}"/>
    <cellStyle name="40% - Énfasis1 3 3 2 2 4" xfId="17640" xr:uid="{00000000-0005-0000-0000-0000F5340000}"/>
    <cellStyle name="40% - Énfasis1 3 3 2 2 4 2" xfId="30551" xr:uid="{00000000-0005-0000-0000-0000F6340000}"/>
    <cellStyle name="40% - Énfasis1 3 3 2 2 5" xfId="21161" xr:uid="{00000000-0005-0000-0000-0000F7340000}"/>
    <cellStyle name="40% - Énfasis1 3 3 2 2 5 2" xfId="34072" xr:uid="{00000000-0005-0000-0000-0000F8340000}"/>
    <cellStyle name="40% - Énfasis1 3 3 2 2 6" xfId="24682" xr:uid="{00000000-0005-0000-0000-0000F9340000}"/>
    <cellStyle name="40% - Énfasis1 3 3 2 2 6 2" xfId="37593" xr:uid="{00000000-0005-0000-0000-0000FA340000}"/>
    <cellStyle name="40% - Énfasis1 3 3 2 2 7" xfId="28203" xr:uid="{00000000-0005-0000-0000-0000FB340000}"/>
    <cellStyle name="40% - Énfasis1 3 3 2 3" xfId="15968" xr:uid="{00000000-0005-0000-0000-0000FC340000}"/>
    <cellStyle name="40% - Énfasis1 3 3 2 3 2" xfId="18316" xr:uid="{00000000-0005-0000-0000-0000FD340000}"/>
    <cellStyle name="40% - Énfasis1 3 3 2 3 2 2" xfId="31227" xr:uid="{00000000-0005-0000-0000-0000FE340000}"/>
    <cellStyle name="40% - Énfasis1 3 3 2 3 3" xfId="21837" xr:uid="{00000000-0005-0000-0000-0000FF340000}"/>
    <cellStyle name="40% - Énfasis1 3 3 2 3 3 2" xfId="34748" xr:uid="{00000000-0005-0000-0000-000000350000}"/>
    <cellStyle name="40% - Énfasis1 3 3 2 3 4" xfId="25358" xr:uid="{00000000-0005-0000-0000-000001350000}"/>
    <cellStyle name="40% - Énfasis1 3 3 2 3 4 2" xfId="38269" xr:uid="{00000000-0005-0000-0000-000002350000}"/>
    <cellStyle name="40% - Énfasis1 3 3 2 3 5" xfId="28879" xr:uid="{00000000-0005-0000-0000-000003350000}"/>
    <cellStyle name="40% - Énfasis1 3 3 2 4" xfId="19489" xr:uid="{00000000-0005-0000-0000-000004350000}"/>
    <cellStyle name="40% - Énfasis1 3 3 2 4 2" xfId="23010" xr:uid="{00000000-0005-0000-0000-000005350000}"/>
    <cellStyle name="40% - Énfasis1 3 3 2 4 2 2" xfId="35921" xr:uid="{00000000-0005-0000-0000-000006350000}"/>
    <cellStyle name="40% - Énfasis1 3 3 2 4 3" xfId="26531" xr:uid="{00000000-0005-0000-0000-000007350000}"/>
    <cellStyle name="40% - Énfasis1 3 3 2 4 3 2" xfId="39442" xr:uid="{00000000-0005-0000-0000-000008350000}"/>
    <cellStyle name="40% - Énfasis1 3 3 2 4 4" xfId="32400" xr:uid="{00000000-0005-0000-0000-000009350000}"/>
    <cellStyle name="40% - Énfasis1 3 3 2 5" xfId="17141" xr:uid="{00000000-0005-0000-0000-00000A350000}"/>
    <cellStyle name="40% - Énfasis1 3 3 2 5 2" xfId="30052" xr:uid="{00000000-0005-0000-0000-00000B350000}"/>
    <cellStyle name="40% - Énfasis1 3 3 2 6" xfId="20662" xr:uid="{00000000-0005-0000-0000-00000C350000}"/>
    <cellStyle name="40% - Énfasis1 3 3 2 6 2" xfId="33573" xr:uid="{00000000-0005-0000-0000-00000D350000}"/>
    <cellStyle name="40% - Énfasis1 3 3 2 7" xfId="24183" xr:uid="{00000000-0005-0000-0000-00000E350000}"/>
    <cellStyle name="40% - Énfasis1 3 3 2 7 2" xfId="37094" xr:uid="{00000000-0005-0000-0000-00000F350000}"/>
    <cellStyle name="40% - Énfasis1 3 3 2 8" xfId="27704" xr:uid="{00000000-0005-0000-0000-000010350000}"/>
    <cellStyle name="40% - Énfasis1 3 3 3" xfId="14955" xr:uid="{00000000-0005-0000-0000-000011350000}"/>
    <cellStyle name="40% - Énfasis1 3 3 3 2" xfId="15454" xr:uid="{00000000-0005-0000-0000-000012350000}"/>
    <cellStyle name="40% - Énfasis1 3 3 3 2 2" xfId="16629" xr:uid="{00000000-0005-0000-0000-000013350000}"/>
    <cellStyle name="40% - Énfasis1 3 3 3 2 2 2" xfId="18977" xr:uid="{00000000-0005-0000-0000-000014350000}"/>
    <cellStyle name="40% - Énfasis1 3 3 3 2 2 2 2" xfId="31888" xr:uid="{00000000-0005-0000-0000-000015350000}"/>
    <cellStyle name="40% - Énfasis1 3 3 3 2 2 3" xfId="22498" xr:uid="{00000000-0005-0000-0000-000016350000}"/>
    <cellStyle name="40% - Énfasis1 3 3 3 2 2 3 2" xfId="35409" xr:uid="{00000000-0005-0000-0000-000017350000}"/>
    <cellStyle name="40% - Énfasis1 3 3 3 2 2 4" xfId="26019" xr:uid="{00000000-0005-0000-0000-000018350000}"/>
    <cellStyle name="40% - Énfasis1 3 3 3 2 2 4 2" xfId="38930" xr:uid="{00000000-0005-0000-0000-000019350000}"/>
    <cellStyle name="40% - Énfasis1 3 3 3 2 2 5" xfId="29540" xr:uid="{00000000-0005-0000-0000-00001A350000}"/>
    <cellStyle name="40% - Énfasis1 3 3 3 2 3" xfId="20150" xr:uid="{00000000-0005-0000-0000-00001B350000}"/>
    <cellStyle name="40% - Énfasis1 3 3 3 2 3 2" xfId="23671" xr:uid="{00000000-0005-0000-0000-00001C350000}"/>
    <cellStyle name="40% - Énfasis1 3 3 3 2 3 2 2" xfId="36582" xr:uid="{00000000-0005-0000-0000-00001D350000}"/>
    <cellStyle name="40% - Énfasis1 3 3 3 2 3 3" xfId="27192" xr:uid="{00000000-0005-0000-0000-00001E350000}"/>
    <cellStyle name="40% - Énfasis1 3 3 3 2 3 3 2" xfId="40103" xr:uid="{00000000-0005-0000-0000-00001F350000}"/>
    <cellStyle name="40% - Énfasis1 3 3 3 2 3 4" xfId="33061" xr:uid="{00000000-0005-0000-0000-000020350000}"/>
    <cellStyle name="40% - Énfasis1 3 3 3 2 4" xfId="17802" xr:uid="{00000000-0005-0000-0000-000021350000}"/>
    <cellStyle name="40% - Énfasis1 3 3 3 2 4 2" xfId="30713" xr:uid="{00000000-0005-0000-0000-000022350000}"/>
    <cellStyle name="40% - Énfasis1 3 3 3 2 5" xfId="21323" xr:uid="{00000000-0005-0000-0000-000023350000}"/>
    <cellStyle name="40% - Énfasis1 3 3 3 2 5 2" xfId="34234" xr:uid="{00000000-0005-0000-0000-000024350000}"/>
    <cellStyle name="40% - Énfasis1 3 3 3 2 6" xfId="24844" xr:uid="{00000000-0005-0000-0000-000025350000}"/>
    <cellStyle name="40% - Énfasis1 3 3 3 2 6 2" xfId="37755" xr:uid="{00000000-0005-0000-0000-000026350000}"/>
    <cellStyle name="40% - Énfasis1 3 3 3 2 7" xfId="28365" xr:uid="{00000000-0005-0000-0000-000027350000}"/>
    <cellStyle name="40% - Énfasis1 3 3 3 3" xfId="16130" xr:uid="{00000000-0005-0000-0000-000028350000}"/>
    <cellStyle name="40% - Énfasis1 3 3 3 3 2" xfId="18478" xr:uid="{00000000-0005-0000-0000-000029350000}"/>
    <cellStyle name="40% - Énfasis1 3 3 3 3 2 2" xfId="31389" xr:uid="{00000000-0005-0000-0000-00002A350000}"/>
    <cellStyle name="40% - Énfasis1 3 3 3 3 3" xfId="21999" xr:uid="{00000000-0005-0000-0000-00002B350000}"/>
    <cellStyle name="40% - Énfasis1 3 3 3 3 3 2" xfId="34910" xr:uid="{00000000-0005-0000-0000-00002C350000}"/>
    <cellStyle name="40% - Énfasis1 3 3 3 3 4" xfId="25520" xr:uid="{00000000-0005-0000-0000-00002D350000}"/>
    <cellStyle name="40% - Énfasis1 3 3 3 3 4 2" xfId="38431" xr:uid="{00000000-0005-0000-0000-00002E350000}"/>
    <cellStyle name="40% - Énfasis1 3 3 3 3 5" xfId="29041" xr:uid="{00000000-0005-0000-0000-00002F350000}"/>
    <cellStyle name="40% - Énfasis1 3 3 3 4" xfId="19651" xr:uid="{00000000-0005-0000-0000-000030350000}"/>
    <cellStyle name="40% - Énfasis1 3 3 3 4 2" xfId="23172" xr:uid="{00000000-0005-0000-0000-000031350000}"/>
    <cellStyle name="40% - Énfasis1 3 3 3 4 2 2" xfId="36083" xr:uid="{00000000-0005-0000-0000-000032350000}"/>
    <cellStyle name="40% - Énfasis1 3 3 3 4 3" xfId="26693" xr:uid="{00000000-0005-0000-0000-000033350000}"/>
    <cellStyle name="40% - Énfasis1 3 3 3 4 3 2" xfId="39604" xr:uid="{00000000-0005-0000-0000-000034350000}"/>
    <cellStyle name="40% - Énfasis1 3 3 3 4 4" xfId="32562" xr:uid="{00000000-0005-0000-0000-000035350000}"/>
    <cellStyle name="40% - Énfasis1 3 3 3 5" xfId="17303" xr:uid="{00000000-0005-0000-0000-000036350000}"/>
    <cellStyle name="40% - Énfasis1 3 3 3 5 2" xfId="30214" xr:uid="{00000000-0005-0000-0000-000037350000}"/>
    <cellStyle name="40% - Énfasis1 3 3 3 6" xfId="20824" xr:uid="{00000000-0005-0000-0000-000038350000}"/>
    <cellStyle name="40% - Énfasis1 3 3 3 6 2" xfId="33735" xr:uid="{00000000-0005-0000-0000-000039350000}"/>
    <cellStyle name="40% - Énfasis1 3 3 3 7" xfId="24345" xr:uid="{00000000-0005-0000-0000-00003A350000}"/>
    <cellStyle name="40% - Énfasis1 3 3 3 7 2" xfId="37256" xr:uid="{00000000-0005-0000-0000-00003B350000}"/>
    <cellStyle name="40% - Énfasis1 3 3 3 8" xfId="27866" xr:uid="{00000000-0005-0000-0000-00003C350000}"/>
    <cellStyle name="40% - Énfasis1 3 3 4" xfId="15616" xr:uid="{00000000-0005-0000-0000-00003D350000}"/>
    <cellStyle name="40% - Énfasis1 3 3 4 2" xfId="16791" xr:uid="{00000000-0005-0000-0000-00003E350000}"/>
    <cellStyle name="40% - Énfasis1 3 3 4 2 2" xfId="19139" xr:uid="{00000000-0005-0000-0000-00003F350000}"/>
    <cellStyle name="40% - Énfasis1 3 3 4 2 2 2" xfId="32050" xr:uid="{00000000-0005-0000-0000-000040350000}"/>
    <cellStyle name="40% - Énfasis1 3 3 4 2 3" xfId="22660" xr:uid="{00000000-0005-0000-0000-000041350000}"/>
    <cellStyle name="40% - Énfasis1 3 3 4 2 3 2" xfId="35571" xr:uid="{00000000-0005-0000-0000-000042350000}"/>
    <cellStyle name="40% - Énfasis1 3 3 4 2 4" xfId="26181" xr:uid="{00000000-0005-0000-0000-000043350000}"/>
    <cellStyle name="40% - Énfasis1 3 3 4 2 4 2" xfId="39092" xr:uid="{00000000-0005-0000-0000-000044350000}"/>
    <cellStyle name="40% - Énfasis1 3 3 4 2 5" xfId="29702" xr:uid="{00000000-0005-0000-0000-000045350000}"/>
    <cellStyle name="40% - Énfasis1 3 3 4 3" xfId="20312" xr:uid="{00000000-0005-0000-0000-000046350000}"/>
    <cellStyle name="40% - Énfasis1 3 3 4 3 2" xfId="23833" xr:uid="{00000000-0005-0000-0000-000047350000}"/>
    <cellStyle name="40% - Énfasis1 3 3 4 3 2 2" xfId="36744" xr:uid="{00000000-0005-0000-0000-000048350000}"/>
    <cellStyle name="40% - Énfasis1 3 3 4 3 3" xfId="27354" xr:uid="{00000000-0005-0000-0000-000049350000}"/>
    <cellStyle name="40% - Énfasis1 3 3 4 3 3 2" xfId="40265" xr:uid="{00000000-0005-0000-0000-00004A350000}"/>
    <cellStyle name="40% - Énfasis1 3 3 4 3 4" xfId="33223" xr:uid="{00000000-0005-0000-0000-00004B350000}"/>
    <cellStyle name="40% - Énfasis1 3 3 4 4" xfId="17964" xr:uid="{00000000-0005-0000-0000-00004C350000}"/>
    <cellStyle name="40% - Énfasis1 3 3 4 4 2" xfId="30875" xr:uid="{00000000-0005-0000-0000-00004D350000}"/>
    <cellStyle name="40% - Énfasis1 3 3 4 5" xfId="21485" xr:uid="{00000000-0005-0000-0000-00004E350000}"/>
    <cellStyle name="40% - Énfasis1 3 3 4 5 2" xfId="34396" xr:uid="{00000000-0005-0000-0000-00004F350000}"/>
    <cellStyle name="40% - Énfasis1 3 3 4 6" xfId="25006" xr:uid="{00000000-0005-0000-0000-000050350000}"/>
    <cellStyle name="40% - Énfasis1 3 3 4 6 2" xfId="37917" xr:uid="{00000000-0005-0000-0000-000051350000}"/>
    <cellStyle name="40% - Énfasis1 3 3 4 7" xfId="28527" xr:uid="{00000000-0005-0000-0000-000052350000}"/>
    <cellStyle name="40% - Énfasis1 3 3 5" xfId="15117" xr:uid="{00000000-0005-0000-0000-000053350000}"/>
    <cellStyle name="40% - Énfasis1 3 3 5 2" xfId="16292" xr:uid="{00000000-0005-0000-0000-000054350000}"/>
    <cellStyle name="40% - Énfasis1 3 3 5 2 2" xfId="18640" xr:uid="{00000000-0005-0000-0000-000055350000}"/>
    <cellStyle name="40% - Énfasis1 3 3 5 2 2 2" xfId="31551" xr:uid="{00000000-0005-0000-0000-000056350000}"/>
    <cellStyle name="40% - Énfasis1 3 3 5 2 3" xfId="22161" xr:uid="{00000000-0005-0000-0000-000057350000}"/>
    <cellStyle name="40% - Énfasis1 3 3 5 2 3 2" xfId="35072" xr:uid="{00000000-0005-0000-0000-000058350000}"/>
    <cellStyle name="40% - Énfasis1 3 3 5 2 4" xfId="25682" xr:uid="{00000000-0005-0000-0000-000059350000}"/>
    <cellStyle name="40% - Énfasis1 3 3 5 2 4 2" xfId="38593" xr:uid="{00000000-0005-0000-0000-00005A350000}"/>
    <cellStyle name="40% - Énfasis1 3 3 5 2 5" xfId="29203" xr:uid="{00000000-0005-0000-0000-00005B350000}"/>
    <cellStyle name="40% - Énfasis1 3 3 5 3" xfId="19813" xr:uid="{00000000-0005-0000-0000-00005C350000}"/>
    <cellStyle name="40% - Énfasis1 3 3 5 3 2" xfId="23334" xr:uid="{00000000-0005-0000-0000-00005D350000}"/>
    <cellStyle name="40% - Énfasis1 3 3 5 3 2 2" xfId="36245" xr:uid="{00000000-0005-0000-0000-00005E350000}"/>
    <cellStyle name="40% - Énfasis1 3 3 5 3 3" xfId="26855" xr:uid="{00000000-0005-0000-0000-00005F350000}"/>
    <cellStyle name="40% - Énfasis1 3 3 5 3 3 2" xfId="39766" xr:uid="{00000000-0005-0000-0000-000060350000}"/>
    <cellStyle name="40% - Énfasis1 3 3 5 3 4" xfId="32724" xr:uid="{00000000-0005-0000-0000-000061350000}"/>
    <cellStyle name="40% - Énfasis1 3 3 5 4" xfId="17465" xr:uid="{00000000-0005-0000-0000-000062350000}"/>
    <cellStyle name="40% - Énfasis1 3 3 5 4 2" xfId="30376" xr:uid="{00000000-0005-0000-0000-000063350000}"/>
    <cellStyle name="40% - Énfasis1 3 3 5 5" xfId="20986" xr:uid="{00000000-0005-0000-0000-000064350000}"/>
    <cellStyle name="40% - Énfasis1 3 3 5 5 2" xfId="33897" xr:uid="{00000000-0005-0000-0000-000065350000}"/>
    <cellStyle name="40% - Énfasis1 3 3 5 6" xfId="24507" xr:uid="{00000000-0005-0000-0000-000066350000}"/>
    <cellStyle name="40% - Énfasis1 3 3 5 6 2" xfId="37418" xr:uid="{00000000-0005-0000-0000-000067350000}"/>
    <cellStyle name="40% - Énfasis1 3 3 5 7" xfId="28028" xr:uid="{00000000-0005-0000-0000-000068350000}"/>
    <cellStyle name="40% - Énfasis1 3 3 6" xfId="15793" xr:uid="{00000000-0005-0000-0000-000069350000}"/>
    <cellStyle name="40% - Énfasis1 3 3 6 2" xfId="18141" xr:uid="{00000000-0005-0000-0000-00006A350000}"/>
    <cellStyle name="40% - Énfasis1 3 3 6 2 2" xfId="31052" xr:uid="{00000000-0005-0000-0000-00006B350000}"/>
    <cellStyle name="40% - Énfasis1 3 3 6 3" xfId="21662" xr:uid="{00000000-0005-0000-0000-00006C350000}"/>
    <cellStyle name="40% - Énfasis1 3 3 6 3 2" xfId="34573" xr:uid="{00000000-0005-0000-0000-00006D350000}"/>
    <cellStyle name="40% - Énfasis1 3 3 6 4" xfId="25183" xr:uid="{00000000-0005-0000-0000-00006E350000}"/>
    <cellStyle name="40% - Énfasis1 3 3 6 4 2" xfId="38094" xr:uid="{00000000-0005-0000-0000-00006F350000}"/>
    <cellStyle name="40% - Énfasis1 3 3 6 5" xfId="28704" xr:uid="{00000000-0005-0000-0000-000070350000}"/>
    <cellStyle name="40% - Énfasis1 3 3 7" xfId="19314" xr:uid="{00000000-0005-0000-0000-000071350000}"/>
    <cellStyle name="40% - Énfasis1 3 3 7 2" xfId="22835" xr:uid="{00000000-0005-0000-0000-000072350000}"/>
    <cellStyle name="40% - Énfasis1 3 3 7 2 2" xfId="35746" xr:uid="{00000000-0005-0000-0000-000073350000}"/>
    <cellStyle name="40% - Énfasis1 3 3 7 3" xfId="26356" xr:uid="{00000000-0005-0000-0000-000074350000}"/>
    <cellStyle name="40% - Énfasis1 3 3 7 3 2" xfId="39267" xr:uid="{00000000-0005-0000-0000-000075350000}"/>
    <cellStyle name="40% - Énfasis1 3 3 7 4" xfId="32225" xr:uid="{00000000-0005-0000-0000-000076350000}"/>
    <cellStyle name="40% - Énfasis1 3 3 8" xfId="16966" xr:uid="{00000000-0005-0000-0000-000077350000}"/>
    <cellStyle name="40% - Énfasis1 3 3 8 2" xfId="29877" xr:uid="{00000000-0005-0000-0000-000078350000}"/>
    <cellStyle name="40% - Énfasis1 3 3 9" xfId="20487" xr:uid="{00000000-0005-0000-0000-000079350000}"/>
    <cellStyle name="40% - Énfasis1 3 3 9 2" xfId="33398" xr:uid="{00000000-0005-0000-0000-00007A350000}"/>
    <cellStyle name="40% - Énfasis1 3 4" xfId="14446" xr:uid="{00000000-0005-0000-0000-00007B350000}"/>
    <cellStyle name="40% - Énfasis1 3 4 2" xfId="15175" xr:uid="{00000000-0005-0000-0000-00007C350000}"/>
    <cellStyle name="40% - Énfasis1 3 4 2 2" xfId="16350" xr:uid="{00000000-0005-0000-0000-00007D350000}"/>
    <cellStyle name="40% - Énfasis1 3 4 2 2 2" xfId="18698" xr:uid="{00000000-0005-0000-0000-00007E350000}"/>
    <cellStyle name="40% - Énfasis1 3 4 2 2 2 2" xfId="31609" xr:uid="{00000000-0005-0000-0000-00007F350000}"/>
    <cellStyle name="40% - Énfasis1 3 4 2 2 3" xfId="22219" xr:uid="{00000000-0005-0000-0000-000080350000}"/>
    <cellStyle name="40% - Énfasis1 3 4 2 2 3 2" xfId="35130" xr:uid="{00000000-0005-0000-0000-000081350000}"/>
    <cellStyle name="40% - Énfasis1 3 4 2 2 4" xfId="25740" xr:uid="{00000000-0005-0000-0000-000082350000}"/>
    <cellStyle name="40% - Énfasis1 3 4 2 2 4 2" xfId="38651" xr:uid="{00000000-0005-0000-0000-000083350000}"/>
    <cellStyle name="40% - Énfasis1 3 4 2 2 5" xfId="29261" xr:uid="{00000000-0005-0000-0000-000084350000}"/>
    <cellStyle name="40% - Énfasis1 3 4 2 3" xfId="19871" xr:uid="{00000000-0005-0000-0000-000085350000}"/>
    <cellStyle name="40% - Énfasis1 3 4 2 3 2" xfId="23392" xr:uid="{00000000-0005-0000-0000-000086350000}"/>
    <cellStyle name="40% - Énfasis1 3 4 2 3 2 2" xfId="36303" xr:uid="{00000000-0005-0000-0000-000087350000}"/>
    <cellStyle name="40% - Énfasis1 3 4 2 3 3" xfId="26913" xr:uid="{00000000-0005-0000-0000-000088350000}"/>
    <cellStyle name="40% - Énfasis1 3 4 2 3 3 2" xfId="39824" xr:uid="{00000000-0005-0000-0000-000089350000}"/>
    <cellStyle name="40% - Énfasis1 3 4 2 3 4" xfId="32782" xr:uid="{00000000-0005-0000-0000-00008A350000}"/>
    <cellStyle name="40% - Énfasis1 3 4 2 4" xfId="17523" xr:uid="{00000000-0005-0000-0000-00008B350000}"/>
    <cellStyle name="40% - Énfasis1 3 4 2 4 2" xfId="30434" xr:uid="{00000000-0005-0000-0000-00008C350000}"/>
    <cellStyle name="40% - Énfasis1 3 4 2 5" xfId="21044" xr:uid="{00000000-0005-0000-0000-00008D350000}"/>
    <cellStyle name="40% - Énfasis1 3 4 2 5 2" xfId="33955" xr:uid="{00000000-0005-0000-0000-00008E350000}"/>
    <cellStyle name="40% - Énfasis1 3 4 2 6" xfId="24565" xr:uid="{00000000-0005-0000-0000-00008F350000}"/>
    <cellStyle name="40% - Énfasis1 3 4 2 6 2" xfId="37476" xr:uid="{00000000-0005-0000-0000-000090350000}"/>
    <cellStyle name="40% - Énfasis1 3 4 2 7" xfId="28086" xr:uid="{00000000-0005-0000-0000-000091350000}"/>
    <cellStyle name="40% - Énfasis1 3 4 3" xfId="15851" xr:uid="{00000000-0005-0000-0000-000092350000}"/>
    <cellStyle name="40% - Énfasis1 3 4 3 2" xfId="18199" xr:uid="{00000000-0005-0000-0000-000093350000}"/>
    <cellStyle name="40% - Énfasis1 3 4 3 2 2" xfId="31110" xr:uid="{00000000-0005-0000-0000-000094350000}"/>
    <cellStyle name="40% - Énfasis1 3 4 3 3" xfId="21720" xr:uid="{00000000-0005-0000-0000-000095350000}"/>
    <cellStyle name="40% - Énfasis1 3 4 3 3 2" xfId="34631" xr:uid="{00000000-0005-0000-0000-000096350000}"/>
    <cellStyle name="40% - Énfasis1 3 4 3 4" xfId="25241" xr:uid="{00000000-0005-0000-0000-000097350000}"/>
    <cellStyle name="40% - Énfasis1 3 4 3 4 2" xfId="38152" xr:uid="{00000000-0005-0000-0000-000098350000}"/>
    <cellStyle name="40% - Énfasis1 3 4 3 5" xfId="28762" xr:uid="{00000000-0005-0000-0000-000099350000}"/>
    <cellStyle name="40% - Énfasis1 3 4 4" xfId="19372" xr:uid="{00000000-0005-0000-0000-00009A350000}"/>
    <cellStyle name="40% - Énfasis1 3 4 4 2" xfId="22893" xr:uid="{00000000-0005-0000-0000-00009B350000}"/>
    <cellStyle name="40% - Énfasis1 3 4 4 2 2" xfId="35804" xr:uid="{00000000-0005-0000-0000-00009C350000}"/>
    <cellStyle name="40% - Énfasis1 3 4 4 3" xfId="26414" xr:uid="{00000000-0005-0000-0000-00009D350000}"/>
    <cellStyle name="40% - Énfasis1 3 4 4 3 2" xfId="39325" xr:uid="{00000000-0005-0000-0000-00009E350000}"/>
    <cellStyle name="40% - Énfasis1 3 4 4 4" xfId="32283" xr:uid="{00000000-0005-0000-0000-00009F350000}"/>
    <cellStyle name="40% - Énfasis1 3 4 5" xfId="17024" xr:uid="{00000000-0005-0000-0000-0000A0350000}"/>
    <cellStyle name="40% - Énfasis1 3 4 5 2" xfId="29935" xr:uid="{00000000-0005-0000-0000-0000A1350000}"/>
    <cellStyle name="40% - Énfasis1 3 4 6" xfId="20545" xr:uid="{00000000-0005-0000-0000-0000A2350000}"/>
    <cellStyle name="40% - Énfasis1 3 4 6 2" xfId="33456" xr:uid="{00000000-0005-0000-0000-0000A3350000}"/>
    <cellStyle name="40% - Énfasis1 3 4 7" xfId="24066" xr:uid="{00000000-0005-0000-0000-0000A4350000}"/>
    <cellStyle name="40% - Énfasis1 3 4 7 2" xfId="36977" xr:uid="{00000000-0005-0000-0000-0000A5350000}"/>
    <cellStyle name="40% - Énfasis1 3 4 8" xfId="27587" xr:uid="{00000000-0005-0000-0000-0000A6350000}"/>
    <cellStyle name="40% - Énfasis1 3 4 9" xfId="14675" xr:uid="{00000000-0005-0000-0000-0000A7350000}"/>
    <cellStyle name="40% - Énfasis1 3 5" xfId="14838" xr:uid="{00000000-0005-0000-0000-0000A8350000}"/>
    <cellStyle name="40% - Énfasis1 3 5 2" xfId="15337" xr:uid="{00000000-0005-0000-0000-0000A9350000}"/>
    <cellStyle name="40% - Énfasis1 3 5 2 2" xfId="16512" xr:uid="{00000000-0005-0000-0000-0000AA350000}"/>
    <cellStyle name="40% - Énfasis1 3 5 2 2 2" xfId="18860" xr:uid="{00000000-0005-0000-0000-0000AB350000}"/>
    <cellStyle name="40% - Énfasis1 3 5 2 2 2 2" xfId="31771" xr:uid="{00000000-0005-0000-0000-0000AC350000}"/>
    <cellStyle name="40% - Énfasis1 3 5 2 2 3" xfId="22381" xr:uid="{00000000-0005-0000-0000-0000AD350000}"/>
    <cellStyle name="40% - Énfasis1 3 5 2 2 3 2" xfId="35292" xr:uid="{00000000-0005-0000-0000-0000AE350000}"/>
    <cellStyle name="40% - Énfasis1 3 5 2 2 4" xfId="25902" xr:uid="{00000000-0005-0000-0000-0000AF350000}"/>
    <cellStyle name="40% - Énfasis1 3 5 2 2 4 2" xfId="38813" xr:uid="{00000000-0005-0000-0000-0000B0350000}"/>
    <cellStyle name="40% - Énfasis1 3 5 2 2 5" xfId="29423" xr:uid="{00000000-0005-0000-0000-0000B1350000}"/>
    <cellStyle name="40% - Énfasis1 3 5 2 3" xfId="20033" xr:uid="{00000000-0005-0000-0000-0000B2350000}"/>
    <cellStyle name="40% - Énfasis1 3 5 2 3 2" xfId="23554" xr:uid="{00000000-0005-0000-0000-0000B3350000}"/>
    <cellStyle name="40% - Énfasis1 3 5 2 3 2 2" xfId="36465" xr:uid="{00000000-0005-0000-0000-0000B4350000}"/>
    <cellStyle name="40% - Énfasis1 3 5 2 3 3" xfId="27075" xr:uid="{00000000-0005-0000-0000-0000B5350000}"/>
    <cellStyle name="40% - Énfasis1 3 5 2 3 3 2" xfId="39986" xr:uid="{00000000-0005-0000-0000-0000B6350000}"/>
    <cellStyle name="40% - Énfasis1 3 5 2 3 4" xfId="32944" xr:uid="{00000000-0005-0000-0000-0000B7350000}"/>
    <cellStyle name="40% - Énfasis1 3 5 2 4" xfId="17685" xr:uid="{00000000-0005-0000-0000-0000B8350000}"/>
    <cellStyle name="40% - Énfasis1 3 5 2 4 2" xfId="30596" xr:uid="{00000000-0005-0000-0000-0000B9350000}"/>
    <cellStyle name="40% - Énfasis1 3 5 2 5" xfId="21206" xr:uid="{00000000-0005-0000-0000-0000BA350000}"/>
    <cellStyle name="40% - Énfasis1 3 5 2 5 2" xfId="34117" xr:uid="{00000000-0005-0000-0000-0000BB350000}"/>
    <cellStyle name="40% - Énfasis1 3 5 2 6" xfId="24727" xr:uid="{00000000-0005-0000-0000-0000BC350000}"/>
    <cellStyle name="40% - Énfasis1 3 5 2 6 2" xfId="37638" xr:uid="{00000000-0005-0000-0000-0000BD350000}"/>
    <cellStyle name="40% - Énfasis1 3 5 2 7" xfId="28248" xr:uid="{00000000-0005-0000-0000-0000BE350000}"/>
    <cellStyle name="40% - Énfasis1 3 5 3" xfId="16013" xr:uid="{00000000-0005-0000-0000-0000BF350000}"/>
    <cellStyle name="40% - Énfasis1 3 5 3 2" xfId="18361" xr:uid="{00000000-0005-0000-0000-0000C0350000}"/>
    <cellStyle name="40% - Énfasis1 3 5 3 2 2" xfId="31272" xr:uid="{00000000-0005-0000-0000-0000C1350000}"/>
    <cellStyle name="40% - Énfasis1 3 5 3 3" xfId="21882" xr:uid="{00000000-0005-0000-0000-0000C2350000}"/>
    <cellStyle name="40% - Énfasis1 3 5 3 3 2" xfId="34793" xr:uid="{00000000-0005-0000-0000-0000C3350000}"/>
    <cellStyle name="40% - Énfasis1 3 5 3 4" xfId="25403" xr:uid="{00000000-0005-0000-0000-0000C4350000}"/>
    <cellStyle name="40% - Énfasis1 3 5 3 4 2" xfId="38314" xr:uid="{00000000-0005-0000-0000-0000C5350000}"/>
    <cellStyle name="40% - Énfasis1 3 5 3 5" xfId="28924" xr:uid="{00000000-0005-0000-0000-0000C6350000}"/>
    <cellStyle name="40% - Énfasis1 3 5 4" xfId="19534" xr:uid="{00000000-0005-0000-0000-0000C7350000}"/>
    <cellStyle name="40% - Énfasis1 3 5 4 2" xfId="23055" xr:uid="{00000000-0005-0000-0000-0000C8350000}"/>
    <cellStyle name="40% - Énfasis1 3 5 4 2 2" xfId="35966" xr:uid="{00000000-0005-0000-0000-0000C9350000}"/>
    <cellStyle name="40% - Énfasis1 3 5 4 3" xfId="26576" xr:uid="{00000000-0005-0000-0000-0000CA350000}"/>
    <cellStyle name="40% - Énfasis1 3 5 4 3 2" xfId="39487" xr:uid="{00000000-0005-0000-0000-0000CB350000}"/>
    <cellStyle name="40% - Énfasis1 3 5 4 4" xfId="32445" xr:uid="{00000000-0005-0000-0000-0000CC350000}"/>
    <cellStyle name="40% - Énfasis1 3 5 5" xfId="17186" xr:uid="{00000000-0005-0000-0000-0000CD350000}"/>
    <cellStyle name="40% - Énfasis1 3 5 5 2" xfId="30097" xr:uid="{00000000-0005-0000-0000-0000CE350000}"/>
    <cellStyle name="40% - Énfasis1 3 5 6" xfId="20707" xr:uid="{00000000-0005-0000-0000-0000CF350000}"/>
    <cellStyle name="40% - Énfasis1 3 5 6 2" xfId="33618" xr:uid="{00000000-0005-0000-0000-0000D0350000}"/>
    <cellStyle name="40% - Énfasis1 3 5 7" xfId="24228" xr:uid="{00000000-0005-0000-0000-0000D1350000}"/>
    <cellStyle name="40% - Énfasis1 3 5 7 2" xfId="37139" xr:uid="{00000000-0005-0000-0000-0000D2350000}"/>
    <cellStyle name="40% - Énfasis1 3 5 8" xfId="27749" xr:uid="{00000000-0005-0000-0000-0000D3350000}"/>
    <cellStyle name="40% - Énfasis1 3 6" xfId="15499" xr:uid="{00000000-0005-0000-0000-0000D4350000}"/>
    <cellStyle name="40% - Énfasis1 3 6 2" xfId="16674" xr:uid="{00000000-0005-0000-0000-0000D5350000}"/>
    <cellStyle name="40% - Énfasis1 3 6 2 2" xfId="19022" xr:uid="{00000000-0005-0000-0000-0000D6350000}"/>
    <cellStyle name="40% - Énfasis1 3 6 2 2 2" xfId="31933" xr:uid="{00000000-0005-0000-0000-0000D7350000}"/>
    <cellStyle name="40% - Énfasis1 3 6 2 3" xfId="22543" xr:uid="{00000000-0005-0000-0000-0000D8350000}"/>
    <cellStyle name="40% - Énfasis1 3 6 2 3 2" xfId="35454" xr:uid="{00000000-0005-0000-0000-0000D9350000}"/>
    <cellStyle name="40% - Énfasis1 3 6 2 4" xfId="26064" xr:uid="{00000000-0005-0000-0000-0000DA350000}"/>
    <cellStyle name="40% - Énfasis1 3 6 2 4 2" xfId="38975" xr:uid="{00000000-0005-0000-0000-0000DB350000}"/>
    <cellStyle name="40% - Énfasis1 3 6 2 5" xfId="29585" xr:uid="{00000000-0005-0000-0000-0000DC350000}"/>
    <cellStyle name="40% - Énfasis1 3 6 3" xfId="20195" xr:uid="{00000000-0005-0000-0000-0000DD350000}"/>
    <cellStyle name="40% - Énfasis1 3 6 3 2" xfId="23716" xr:uid="{00000000-0005-0000-0000-0000DE350000}"/>
    <cellStyle name="40% - Énfasis1 3 6 3 2 2" xfId="36627" xr:uid="{00000000-0005-0000-0000-0000DF350000}"/>
    <cellStyle name="40% - Énfasis1 3 6 3 3" xfId="27237" xr:uid="{00000000-0005-0000-0000-0000E0350000}"/>
    <cellStyle name="40% - Énfasis1 3 6 3 3 2" xfId="40148" xr:uid="{00000000-0005-0000-0000-0000E1350000}"/>
    <cellStyle name="40% - Énfasis1 3 6 3 4" xfId="33106" xr:uid="{00000000-0005-0000-0000-0000E2350000}"/>
    <cellStyle name="40% - Énfasis1 3 6 4" xfId="17847" xr:uid="{00000000-0005-0000-0000-0000E3350000}"/>
    <cellStyle name="40% - Énfasis1 3 6 4 2" xfId="30758" xr:uid="{00000000-0005-0000-0000-0000E4350000}"/>
    <cellStyle name="40% - Énfasis1 3 6 5" xfId="21368" xr:uid="{00000000-0005-0000-0000-0000E5350000}"/>
    <cellStyle name="40% - Énfasis1 3 6 5 2" xfId="34279" xr:uid="{00000000-0005-0000-0000-0000E6350000}"/>
    <cellStyle name="40% - Énfasis1 3 6 6" xfId="24889" xr:uid="{00000000-0005-0000-0000-0000E7350000}"/>
    <cellStyle name="40% - Énfasis1 3 6 6 2" xfId="37800" xr:uid="{00000000-0005-0000-0000-0000E8350000}"/>
    <cellStyle name="40% - Énfasis1 3 6 7" xfId="28410" xr:uid="{00000000-0005-0000-0000-0000E9350000}"/>
    <cellStyle name="40% - Énfasis1 3 7" xfId="15000" xr:uid="{00000000-0005-0000-0000-0000EA350000}"/>
    <cellStyle name="40% - Énfasis1 3 7 2" xfId="16175" xr:uid="{00000000-0005-0000-0000-0000EB350000}"/>
    <cellStyle name="40% - Énfasis1 3 7 2 2" xfId="18523" xr:uid="{00000000-0005-0000-0000-0000EC350000}"/>
    <cellStyle name="40% - Énfasis1 3 7 2 2 2" xfId="31434" xr:uid="{00000000-0005-0000-0000-0000ED350000}"/>
    <cellStyle name="40% - Énfasis1 3 7 2 3" xfId="22044" xr:uid="{00000000-0005-0000-0000-0000EE350000}"/>
    <cellStyle name="40% - Énfasis1 3 7 2 3 2" xfId="34955" xr:uid="{00000000-0005-0000-0000-0000EF350000}"/>
    <cellStyle name="40% - Énfasis1 3 7 2 4" xfId="25565" xr:uid="{00000000-0005-0000-0000-0000F0350000}"/>
    <cellStyle name="40% - Énfasis1 3 7 2 4 2" xfId="38476" xr:uid="{00000000-0005-0000-0000-0000F1350000}"/>
    <cellStyle name="40% - Énfasis1 3 7 2 5" xfId="29086" xr:uid="{00000000-0005-0000-0000-0000F2350000}"/>
    <cellStyle name="40% - Énfasis1 3 7 3" xfId="19696" xr:uid="{00000000-0005-0000-0000-0000F3350000}"/>
    <cellStyle name="40% - Énfasis1 3 7 3 2" xfId="23217" xr:uid="{00000000-0005-0000-0000-0000F4350000}"/>
    <cellStyle name="40% - Énfasis1 3 7 3 2 2" xfId="36128" xr:uid="{00000000-0005-0000-0000-0000F5350000}"/>
    <cellStyle name="40% - Énfasis1 3 7 3 3" xfId="26738" xr:uid="{00000000-0005-0000-0000-0000F6350000}"/>
    <cellStyle name="40% - Énfasis1 3 7 3 3 2" xfId="39649" xr:uid="{00000000-0005-0000-0000-0000F7350000}"/>
    <cellStyle name="40% - Énfasis1 3 7 3 4" xfId="32607" xr:uid="{00000000-0005-0000-0000-0000F8350000}"/>
    <cellStyle name="40% - Énfasis1 3 7 4" xfId="17348" xr:uid="{00000000-0005-0000-0000-0000F9350000}"/>
    <cellStyle name="40% - Énfasis1 3 7 4 2" xfId="30259" xr:uid="{00000000-0005-0000-0000-0000FA350000}"/>
    <cellStyle name="40% - Énfasis1 3 7 5" xfId="20869" xr:uid="{00000000-0005-0000-0000-0000FB350000}"/>
    <cellStyle name="40% - Énfasis1 3 7 5 2" xfId="33780" xr:uid="{00000000-0005-0000-0000-0000FC350000}"/>
    <cellStyle name="40% - Énfasis1 3 7 6" xfId="24390" xr:uid="{00000000-0005-0000-0000-0000FD350000}"/>
    <cellStyle name="40% - Énfasis1 3 7 6 2" xfId="37301" xr:uid="{00000000-0005-0000-0000-0000FE350000}"/>
    <cellStyle name="40% - Énfasis1 3 7 7" xfId="27911" xr:uid="{00000000-0005-0000-0000-0000FF350000}"/>
    <cellStyle name="40% - Énfasis1 3 8" xfId="15676" xr:uid="{00000000-0005-0000-0000-000000360000}"/>
    <cellStyle name="40% - Énfasis1 3 8 2" xfId="18024" xr:uid="{00000000-0005-0000-0000-000001360000}"/>
    <cellStyle name="40% - Énfasis1 3 8 2 2" xfId="30935" xr:uid="{00000000-0005-0000-0000-000002360000}"/>
    <cellStyle name="40% - Énfasis1 3 8 3" xfId="21545" xr:uid="{00000000-0005-0000-0000-000003360000}"/>
    <cellStyle name="40% - Énfasis1 3 8 3 2" xfId="34456" xr:uid="{00000000-0005-0000-0000-000004360000}"/>
    <cellStyle name="40% - Énfasis1 3 8 4" xfId="25066" xr:uid="{00000000-0005-0000-0000-000005360000}"/>
    <cellStyle name="40% - Énfasis1 3 8 4 2" xfId="37977" xr:uid="{00000000-0005-0000-0000-000006360000}"/>
    <cellStyle name="40% - Énfasis1 3 8 5" xfId="28587" xr:uid="{00000000-0005-0000-0000-000007360000}"/>
    <cellStyle name="40% - Énfasis1 3 9" xfId="19197" xr:uid="{00000000-0005-0000-0000-000008360000}"/>
    <cellStyle name="40% - Énfasis1 3 9 2" xfId="22718" xr:uid="{00000000-0005-0000-0000-000009360000}"/>
    <cellStyle name="40% - Énfasis1 3 9 2 2" xfId="35629" xr:uid="{00000000-0005-0000-0000-00000A360000}"/>
    <cellStyle name="40% - Énfasis1 3 9 3" xfId="26239" xr:uid="{00000000-0005-0000-0000-00000B360000}"/>
    <cellStyle name="40% - Énfasis1 3 9 3 2" xfId="39150" xr:uid="{00000000-0005-0000-0000-00000C360000}"/>
    <cellStyle name="40% - Énfasis1 3 9 4" xfId="32108" xr:uid="{00000000-0005-0000-0000-00000D360000}"/>
    <cellStyle name="40% - Énfasis1 30" xfId="40365" xr:uid="{00000000-0005-0000-0000-00000E360000}"/>
    <cellStyle name="40% - Énfasis1 4" xfId="527" xr:uid="{00000000-0005-0000-0000-00000F360000}"/>
    <cellStyle name="40% - Énfasis1 4 10" xfId="23918" xr:uid="{00000000-0005-0000-0000-000010360000}"/>
    <cellStyle name="40% - Énfasis1 4 10 2" xfId="36829" xr:uid="{00000000-0005-0000-0000-000011360000}"/>
    <cellStyle name="40% - Énfasis1 4 11" xfId="27439" xr:uid="{00000000-0005-0000-0000-000012360000}"/>
    <cellStyle name="40% - Énfasis1 4 12" xfId="14524" xr:uid="{00000000-0005-0000-0000-000013360000}"/>
    <cellStyle name="40% - Énfasis1 4 2" xfId="5424" xr:uid="{00000000-0005-0000-0000-000014360000}"/>
    <cellStyle name="40% - Énfasis1 4 2 2" xfId="5425" xr:uid="{00000000-0005-0000-0000-000015360000}"/>
    <cellStyle name="40% - Énfasis1 4 2 2 2" xfId="16377" xr:uid="{00000000-0005-0000-0000-000016360000}"/>
    <cellStyle name="40% - Énfasis1 4 2 2 2 2" xfId="18725" xr:uid="{00000000-0005-0000-0000-000017360000}"/>
    <cellStyle name="40% - Énfasis1 4 2 2 2 2 2" xfId="31636" xr:uid="{00000000-0005-0000-0000-000018360000}"/>
    <cellStyle name="40% - Énfasis1 4 2 2 2 3" xfId="22246" xr:uid="{00000000-0005-0000-0000-000019360000}"/>
    <cellStyle name="40% - Énfasis1 4 2 2 2 3 2" xfId="35157" xr:uid="{00000000-0005-0000-0000-00001A360000}"/>
    <cellStyle name="40% - Énfasis1 4 2 2 2 4" xfId="25767" xr:uid="{00000000-0005-0000-0000-00001B360000}"/>
    <cellStyle name="40% - Énfasis1 4 2 2 2 4 2" xfId="38678" xr:uid="{00000000-0005-0000-0000-00001C360000}"/>
    <cellStyle name="40% - Énfasis1 4 2 2 2 5" xfId="29288" xr:uid="{00000000-0005-0000-0000-00001D360000}"/>
    <cellStyle name="40% - Énfasis1 4 2 2 3" xfId="19898" xr:uid="{00000000-0005-0000-0000-00001E360000}"/>
    <cellStyle name="40% - Énfasis1 4 2 2 3 2" xfId="23419" xr:uid="{00000000-0005-0000-0000-00001F360000}"/>
    <cellStyle name="40% - Énfasis1 4 2 2 3 2 2" xfId="36330" xr:uid="{00000000-0005-0000-0000-000020360000}"/>
    <cellStyle name="40% - Énfasis1 4 2 2 3 3" xfId="26940" xr:uid="{00000000-0005-0000-0000-000021360000}"/>
    <cellStyle name="40% - Énfasis1 4 2 2 3 3 2" xfId="39851" xr:uid="{00000000-0005-0000-0000-000022360000}"/>
    <cellStyle name="40% - Énfasis1 4 2 2 3 4" xfId="32809" xr:uid="{00000000-0005-0000-0000-000023360000}"/>
    <cellStyle name="40% - Énfasis1 4 2 2 4" xfId="17550" xr:uid="{00000000-0005-0000-0000-000024360000}"/>
    <cellStyle name="40% - Énfasis1 4 2 2 4 2" xfId="30461" xr:uid="{00000000-0005-0000-0000-000025360000}"/>
    <cellStyle name="40% - Énfasis1 4 2 2 5" xfId="21071" xr:uid="{00000000-0005-0000-0000-000026360000}"/>
    <cellStyle name="40% - Énfasis1 4 2 2 5 2" xfId="33982" xr:uid="{00000000-0005-0000-0000-000027360000}"/>
    <cellStyle name="40% - Énfasis1 4 2 2 6" xfId="24592" xr:uid="{00000000-0005-0000-0000-000028360000}"/>
    <cellStyle name="40% - Énfasis1 4 2 2 6 2" xfId="37503" xr:uid="{00000000-0005-0000-0000-000029360000}"/>
    <cellStyle name="40% - Énfasis1 4 2 2 7" xfId="28113" xr:uid="{00000000-0005-0000-0000-00002A360000}"/>
    <cellStyle name="40% - Énfasis1 4 2 2 8" xfId="15202" xr:uid="{00000000-0005-0000-0000-00002B360000}"/>
    <cellStyle name="40% - Énfasis1 4 2 3" xfId="15878" xr:uid="{00000000-0005-0000-0000-00002C360000}"/>
    <cellStyle name="40% - Énfasis1 4 2 3 2" xfId="18226" xr:uid="{00000000-0005-0000-0000-00002D360000}"/>
    <cellStyle name="40% - Énfasis1 4 2 3 2 2" xfId="31137" xr:uid="{00000000-0005-0000-0000-00002E360000}"/>
    <cellStyle name="40% - Énfasis1 4 2 3 3" xfId="21747" xr:uid="{00000000-0005-0000-0000-00002F360000}"/>
    <cellStyle name="40% - Énfasis1 4 2 3 3 2" xfId="34658" xr:uid="{00000000-0005-0000-0000-000030360000}"/>
    <cellStyle name="40% - Énfasis1 4 2 3 4" xfId="25268" xr:uid="{00000000-0005-0000-0000-000031360000}"/>
    <cellStyle name="40% - Énfasis1 4 2 3 4 2" xfId="38179" xr:uid="{00000000-0005-0000-0000-000032360000}"/>
    <cellStyle name="40% - Énfasis1 4 2 3 5" xfId="28789" xr:uid="{00000000-0005-0000-0000-000033360000}"/>
    <cellStyle name="40% - Énfasis1 4 2 4" xfId="19399" xr:uid="{00000000-0005-0000-0000-000034360000}"/>
    <cellStyle name="40% - Énfasis1 4 2 4 2" xfId="22920" xr:uid="{00000000-0005-0000-0000-000035360000}"/>
    <cellStyle name="40% - Énfasis1 4 2 4 2 2" xfId="35831" xr:uid="{00000000-0005-0000-0000-000036360000}"/>
    <cellStyle name="40% - Énfasis1 4 2 4 3" xfId="26441" xr:uid="{00000000-0005-0000-0000-000037360000}"/>
    <cellStyle name="40% - Énfasis1 4 2 4 3 2" xfId="39352" xr:uid="{00000000-0005-0000-0000-000038360000}"/>
    <cellStyle name="40% - Énfasis1 4 2 4 4" xfId="32310" xr:uid="{00000000-0005-0000-0000-000039360000}"/>
    <cellStyle name="40% - Énfasis1 4 2 5" xfId="17051" xr:uid="{00000000-0005-0000-0000-00003A360000}"/>
    <cellStyle name="40% - Énfasis1 4 2 5 2" xfId="29962" xr:uid="{00000000-0005-0000-0000-00003B360000}"/>
    <cellStyle name="40% - Énfasis1 4 2 6" xfId="20572" xr:uid="{00000000-0005-0000-0000-00003C360000}"/>
    <cellStyle name="40% - Énfasis1 4 2 6 2" xfId="33483" xr:uid="{00000000-0005-0000-0000-00003D360000}"/>
    <cellStyle name="40% - Énfasis1 4 2 7" xfId="24093" xr:uid="{00000000-0005-0000-0000-00003E360000}"/>
    <cellStyle name="40% - Énfasis1 4 2 7 2" xfId="37004" xr:uid="{00000000-0005-0000-0000-00003F360000}"/>
    <cellStyle name="40% - Énfasis1 4 2 8" xfId="27614" xr:uid="{00000000-0005-0000-0000-000040360000}"/>
    <cellStyle name="40% - Énfasis1 4 2 9" xfId="14702" xr:uid="{00000000-0005-0000-0000-000041360000}"/>
    <cellStyle name="40% - Énfasis1 4 3" xfId="5426" xr:uid="{00000000-0005-0000-0000-000042360000}"/>
    <cellStyle name="40% - Énfasis1 4 3 2" xfId="15364" xr:uid="{00000000-0005-0000-0000-000043360000}"/>
    <cellStyle name="40% - Énfasis1 4 3 2 2" xfId="16539" xr:uid="{00000000-0005-0000-0000-000044360000}"/>
    <cellStyle name="40% - Énfasis1 4 3 2 2 2" xfId="18887" xr:uid="{00000000-0005-0000-0000-000045360000}"/>
    <cellStyle name="40% - Énfasis1 4 3 2 2 2 2" xfId="31798" xr:uid="{00000000-0005-0000-0000-000046360000}"/>
    <cellStyle name="40% - Énfasis1 4 3 2 2 3" xfId="22408" xr:uid="{00000000-0005-0000-0000-000047360000}"/>
    <cellStyle name="40% - Énfasis1 4 3 2 2 3 2" xfId="35319" xr:uid="{00000000-0005-0000-0000-000048360000}"/>
    <cellStyle name="40% - Énfasis1 4 3 2 2 4" xfId="25929" xr:uid="{00000000-0005-0000-0000-000049360000}"/>
    <cellStyle name="40% - Énfasis1 4 3 2 2 4 2" xfId="38840" xr:uid="{00000000-0005-0000-0000-00004A360000}"/>
    <cellStyle name="40% - Énfasis1 4 3 2 2 5" xfId="29450" xr:uid="{00000000-0005-0000-0000-00004B360000}"/>
    <cellStyle name="40% - Énfasis1 4 3 2 3" xfId="20060" xr:uid="{00000000-0005-0000-0000-00004C360000}"/>
    <cellStyle name="40% - Énfasis1 4 3 2 3 2" xfId="23581" xr:uid="{00000000-0005-0000-0000-00004D360000}"/>
    <cellStyle name="40% - Énfasis1 4 3 2 3 2 2" xfId="36492" xr:uid="{00000000-0005-0000-0000-00004E360000}"/>
    <cellStyle name="40% - Énfasis1 4 3 2 3 3" xfId="27102" xr:uid="{00000000-0005-0000-0000-00004F360000}"/>
    <cellStyle name="40% - Énfasis1 4 3 2 3 3 2" xfId="40013" xr:uid="{00000000-0005-0000-0000-000050360000}"/>
    <cellStyle name="40% - Énfasis1 4 3 2 3 4" xfId="32971" xr:uid="{00000000-0005-0000-0000-000051360000}"/>
    <cellStyle name="40% - Énfasis1 4 3 2 4" xfId="17712" xr:uid="{00000000-0005-0000-0000-000052360000}"/>
    <cellStyle name="40% - Énfasis1 4 3 2 4 2" xfId="30623" xr:uid="{00000000-0005-0000-0000-000053360000}"/>
    <cellStyle name="40% - Énfasis1 4 3 2 5" xfId="21233" xr:uid="{00000000-0005-0000-0000-000054360000}"/>
    <cellStyle name="40% - Énfasis1 4 3 2 5 2" xfId="34144" xr:uid="{00000000-0005-0000-0000-000055360000}"/>
    <cellStyle name="40% - Énfasis1 4 3 2 6" xfId="24754" xr:uid="{00000000-0005-0000-0000-000056360000}"/>
    <cellStyle name="40% - Énfasis1 4 3 2 6 2" xfId="37665" xr:uid="{00000000-0005-0000-0000-000057360000}"/>
    <cellStyle name="40% - Énfasis1 4 3 2 7" xfId="28275" xr:uid="{00000000-0005-0000-0000-000058360000}"/>
    <cellStyle name="40% - Énfasis1 4 3 3" xfId="16040" xr:uid="{00000000-0005-0000-0000-000059360000}"/>
    <cellStyle name="40% - Énfasis1 4 3 3 2" xfId="18388" xr:uid="{00000000-0005-0000-0000-00005A360000}"/>
    <cellStyle name="40% - Énfasis1 4 3 3 2 2" xfId="31299" xr:uid="{00000000-0005-0000-0000-00005B360000}"/>
    <cellStyle name="40% - Énfasis1 4 3 3 3" xfId="21909" xr:uid="{00000000-0005-0000-0000-00005C360000}"/>
    <cellStyle name="40% - Énfasis1 4 3 3 3 2" xfId="34820" xr:uid="{00000000-0005-0000-0000-00005D360000}"/>
    <cellStyle name="40% - Énfasis1 4 3 3 4" xfId="25430" xr:uid="{00000000-0005-0000-0000-00005E360000}"/>
    <cellStyle name="40% - Énfasis1 4 3 3 4 2" xfId="38341" xr:uid="{00000000-0005-0000-0000-00005F360000}"/>
    <cellStyle name="40% - Énfasis1 4 3 3 5" xfId="28951" xr:uid="{00000000-0005-0000-0000-000060360000}"/>
    <cellStyle name="40% - Énfasis1 4 3 4" xfId="19561" xr:uid="{00000000-0005-0000-0000-000061360000}"/>
    <cellStyle name="40% - Énfasis1 4 3 4 2" xfId="23082" xr:uid="{00000000-0005-0000-0000-000062360000}"/>
    <cellStyle name="40% - Énfasis1 4 3 4 2 2" xfId="35993" xr:uid="{00000000-0005-0000-0000-000063360000}"/>
    <cellStyle name="40% - Énfasis1 4 3 4 3" xfId="26603" xr:uid="{00000000-0005-0000-0000-000064360000}"/>
    <cellStyle name="40% - Énfasis1 4 3 4 3 2" xfId="39514" xr:uid="{00000000-0005-0000-0000-000065360000}"/>
    <cellStyle name="40% - Énfasis1 4 3 4 4" xfId="32472" xr:uid="{00000000-0005-0000-0000-000066360000}"/>
    <cellStyle name="40% - Énfasis1 4 3 5" xfId="17213" xr:uid="{00000000-0005-0000-0000-000067360000}"/>
    <cellStyle name="40% - Énfasis1 4 3 5 2" xfId="30124" xr:uid="{00000000-0005-0000-0000-000068360000}"/>
    <cellStyle name="40% - Énfasis1 4 3 6" xfId="20734" xr:uid="{00000000-0005-0000-0000-000069360000}"/>
    <cellStyle name="40% - Énfasis1 4 3 6 2" xfId="33645" xr:uid="{00000000-0005-0000-0000-00006A360000}"/>
    <cellStyle name="40% - Énfasis1 4 3 7" xfId="24255" xr:uid="{00000000-0005-0000-0000-00006B360000}"/>
    <cellStyle name="40% - Énfasis1 4 3 7 2" xfId="37166" xr:uid="{00000000-0005-0000-0000-00006C360000}"/>
    <cellStyle name="40% - Énfasis1 4 3 8" xfId="27776" xr:uid="{00000000-0005-0000-0000-00006D360000}"/>
    <cellStyle name="40% - Énfasis1 4 3 9" xfId="14865" xr:uid="{00000000-0005-0000-0000-00006E360000}"/>
    <cellStyle name="40% - Énfasis1 4 4" xfId="15526" xr:uid="{00000000-0005-0000-0000-00006F360000}"/>
    <cellStyle name="40% - Énfasis1 4 4 2" xfId="16701" xr:uid="{00000000-0005-0000-0000-000070360000}"/>
    <cellStyle name="40% - Énfasis1 4 4 2 2" xfId="19049" xr:uid="{00000000-0005-0000-0000-000071360000}"/>
    <cellStyle name="40% - Énfasis1 4 4 2 2 2" xfId="31960" xr:uid="{00000000-0005-0000-0000-000072360000}"/>
    <cellStyle name="40% - Énfasis1 4 4 2 3" xfId="22570" xr:uid="{00000000-0005-0000-0000-000073360000}"/>
    <cellStyle name="40% - Énfasis1 4 4 2 3 2" xfId="35481" xr:uid="{00000000-0005-0000-0000-000074360000}"/>
    <cellStyle name="40% - Énfasis1 4 4 2 4" xfId="26091" xr:uid="{00000000-0005-0000-0000-000075360000}"/>
    <cellStyle name="40% - Énfasis1 4 4 2 4 2" xfId="39002" xr:uid="{00000000-0005-0000-0000-000076360000}"/>
    <cellStyle name="40% - Énfasis1 4 4 2 5" xfId="29612" xr:uid="{00000000-0005-0000-0000-000077360000}"/>
    <cellStyle name="40% - Énfasis1 4 4 3" xfId="20222" xr:uid="{00000000-0005-0000-0000-000078360000}"/>
    <cellStyle name="40% - Énfasis1 4 4 3 2" xfId="23743" xr:uid="{00000000-0005-0000-0000-000079360000}"/>
    <cellStyle name="40% - Énfasis1 4 4 3 2 2" xfId="36654" xr:uid="{00000000-0005-0000-0000-00007A360000}"/>
    <cellStyle name="40% - Énfasis1 4 4 3 3" xfId="27264" xr:uid="{00000000-0005-0000-0000-00007B360000}"/>
    <cellStyle name="40% - Énfasis1 4 4 3 3 2" xfId="40175" xr:uid="{00000000-0005-0000-0000-00007C360000}"/>
    <cellStyle name="40% - Énfasis1 4 4 3 4" xfId="33133" xr:uid="{00000000-0005-0000-0000-00007D360000}"/>
    <cellStyle name="40% - Énfasis1 4 4 4" xfId="17874" xr:uid="{00000000-0005-0000-0000-00007E360000}"/>
    <cellStyle name="40% - Énfasis1 4 4 4 2" xfId="30785" xr:uid="{00000000-0005-0000-0000-00007F360000}"/>
    <cellStyle name="40% - Énfasis1 4 4 5" xfId="21395" xr:uid="{00000000-0005-0000-0000-000080360000}"/>
    <cellStyle name="40% - Énfasis1 4 4 5 2" xfId="34306" xr:uid="{00000000-0005-0000-0000-000081360000}"/>
    <cellStyle name="40% - Énfasis1 4 4 6" xfId="24916" xr:uid="{00000000-0005-0000-0000-000082360000}"/>
    <cellStyle name="40% - Énfasis1 4 4 6 2" xfId="37827" xr:uid="{00000000-0005-0000-0000-000083360000}"/>
    <cellStyle name="40% - Énfasis1 4 4 7" xfId="28437" xr:uid="{00000000-0005-0000-0000-000084360000}"/>
    <cellStyle name="40% - Énfasis1 4 5" xfId="15027" xr:uid="{00000000-0005-0000-0000-000085360000}"/>
    <cellStyle name="40% - Énfasis1 4 5 2" xfId="16202" xr:uid="{00000000-0005-0000-0000-000086360000}"/>
    <cellStyle name="40% - Énfasis1 4 5 2 2" xfId="18550" xr:uid="{00000000-0005-0000-0000-000087360000}"/>
    <cellStyle name="40% - Énfasis1 4 5 2 2 2" xfId="31461" xr:uid="{00000000-0005-0000-0000-000088360000}"/>
    <cellStyle name="40% - Énfasis1 4 5 2 3" xfId="22071" xr:uid="{00000000-0005-0000-0000-000089360000}"/>
    <cellStyle name="40% - Énfasis1 4 5 2 3 2" xfId="34982" xr:uid="{00000000-0005-0000-0000-00008A360000}"/>
    <cellStyle name="40% - Énfasis1 4 5 2 4" xfId="25592" xr:uid="{00000000-0005-0000-0000-00008B360000}"/>
    <cellStyle name="40% - Énfasis1 4 5 2 4 2" xfId="38503" xr:uid="{00000000-0005-0000-0000-00008C360000}"/>
    <cellStyle name="40% - Énfasis1 4 5 2 5" xfId="29113" xr:uid="{00000000-0005-0000-0000-00008D360000}"/>
    <cellStyle name="40% - Énfasis1 4 5 3" xfId="19723" xr:uid="{00000000-0005-0000-0000-00008E360000}"/>
    <cellStyle name="40% - Énfasis1 4 5 3 2" xfId="23244" xr:uid="{00000000-0005-0000-0000-00008F360000}"/>
    <cellStyle name="40% - Énfasis1 4 5 3 2 2" xfId="36155" xr:uid="{00000000-0005-0000-0000-000090360000}"/>
    <cellStyle name="40% - Énfasis1 4 5 3 3" xfId="26765" xr:uid="{00000000-0005-0000-0000-000091360000}"/>
    <cellStyle name="40% - Énfasis1 4 5 3 3 2" xfId="39676" xr:uid="{00000000-0005-0000-0000-000092360000}"/>
    <cellStyle name="40% - Énfasis1 4 5 3 4" xfId="32634" xr:uid="{00000000-0005-0000-0000-000093360000}"/>
    <cellStyle name="40% - Énfasis1 4 5 4" xfId="17375" xr:uid="{00000000-0005-0000-0000-000094360000}"/>
    <cellStyle name="40% - Énfasis1 4 5 4 2" xfId="30286" xr:uid="{00000000-0005-0000-0000-000095360000}"/>
    <cellStyle name="40% - Énfasis1 4 5 5" xfId="20896" xr:uid="{00000000-0005-0000-0000-000096360000}"/>
    <cellStyle name="40% - Énfasis1 4 5 5 2" xfId="33807" xr:uid="{00000000-0005-0000-0000-000097360000}"/>
    <cellStyle name="40% - Énfasis1 4 5 6" xfId="24417" xr:uid="{00000000-0005-0000-0000-000098360000}"/>
    <cellStyle name="40% - Énfasis1 4 5 6 2" xfId="37328" xr:uid="{00000000-0005-0000-0000-000099360000}"/>
    <cellStyle name="40% - Énfasis1 4 5 7" xfId="27938" xr:uid="{00000000-0005-0000-0000-00009A360000}"/>
    <cellStyle name="40% - Énfasis1 4 6" xfId="15703" xr:uid="{00000000-0005-0000-0000-00009B360000}"/>
    <cellStyle name="40% - Énfasis1 4 6 2" xfId="18051" xr:uid="{00000000-0005-0000-0000-00009C360000}"/>
    <cellStyle name="40% - Énfasis1 4 6 2 2" xfId="30962" xr:uid="{00000000-0005-0000-0000-00009D360000}"/>
    <cellStyle name="40% - Énfasis1 4 6 3" xfId="21572" xr:uid="{00000000-0005-0000-0000-00009E360000}"/>
    <cellStyle name="40% - Énfasis1 4 6 3 2" xfId="34483" xr:uid="{00000000-0005-0000-0000-00009F360000}"/>
    <cellStyle name="40% - Énfasis1 4 6 4" xfId="25093" xr:uid="{00000000-0005-0000-0000-0000A0360000}"/>
    <cellStyle name="40% - Énfasis1 4 6 4 2" xfId="38004" xr:uid="{00000000-0005-0000-0000-0000A1360000}"/>
    <cellStyle name="40% - Énfasis1 4 6 5" xfId="28614" xr:uid="{00000000-0005-0000-0000-0000A2360000}"/>
    <cellStyle name="40% - Énfasis1 4 7" xfId="19224" xr:uid="{00000000-0005-0000-0000-0000A3360000}"/>
    <cellStyle name="40% - Énfasis1 4 7 2" xfId="22745" xr:uid="{00000000-0005-0000-0000-0000A4360000}"/>
    <cellStyle name="40% - Énfasis1 4 7 2 2" xfId="35656" xr:uid="{00000000-0005-0000-0000-0000A5360000}"/>
    <cellStyle name="40% - Énfasis1 4 7 3" xfId="26266" xr:uid="{00000000-0005-0000-0000-0000A6360000}"/>
    <cellStyle name="40% - Énfasis1 4 7 3 2" xfId="39177" xr:uid="{00000000-0005-0000-0000-0000A7360000}"/>
    <cellStyle name="40% - Énfasis1 4 7 4" xfId="32135" xr:uid="{00000000-0005-0000-0000-0000A8360000}"/>
    <cellStyle name="40% - Énfasis1 4 8" xfId="16876" xr:uid="{00000000-0005-0000-0000-0000A9360000}"/>
    <cellStyle name="40% - Énfasis1 4 8 2" xfId="29787" xr:uid="{00000000-0005-0000-0000-0000AA360000}"/>
    <cellStyle name="40% - Énfasis1 4 9" xfId="20397" xr:uid="{00000000-0005-0000-0000-0000AB360000}"/>
    <cellStyle name="40% - Énfasis1 4 9 2" xfId="33308" xr:uid="{00000000-0005-0000-0000-0000AC360000}"/>
    <cellStyle name="40% - Énfasis1 5" xfId="528" xr:uid="{00000000-0005-0000-0000-0000AD360000}"/>
    <cellStyle name="40% - Énfasis1 5 10" xfId="23904" xr:uid="{00000000-0005-0000-0000-0000AE360000}"/>
    <cellStyle name="40% - Énfasis1 5 10 2" xfId="36815" xr:uid="{00000000-0005-0000-0000-0000AF360000}"/>
    <cellStyle name="40% - Énfasis1 5 11" xfId="27425" xr:uid="{00000000-0005-0000-0000-0000B0360000}"/>
    <cellStyle name="40% - Énfasis1 5 12" xfId="14509" xr:uid="{00000000-0005-0000-0000-0000B1360000}"/>
    <cellStyle name="40% - Énfasis1 5 2" xfId="5427" xr:uid="{00000000-0005-0000-0000-0000B2360000}"/>
    <cellStyle name="40% - Énfasis1 5 2 2" xfId="5428" xr:uid="{00000000-0005-0000-0000-0000B3360000}"/>
    <cellStyle name="40% - Énfasis1 5 2 2 2" xfId="16363" xr:uid="{00000000-0005-0000-0000-0000B4360000}"/>
    <cellStyle name="40% - Énfasis1 5 2 2 2 2" xfId="18711" xr:uid="{00000000-0005-0000-0000-0000B5360000}"/>
    <cellStyle name="40% - Énfasis1 5 2 2 2 2 2" xfId="31622" xr:uid="{00000000-0005-0000-0000-0000B6360000}"/>
    <cellStyle name="40% - Énfasis1 5 2 2 2 3" xfId="22232" xr:uid="{00000000-0005-0000-0000-0000B7360000}"/>
    <cellStyle name="40% - Énfasis1 5 2 2 2 3 2" xfId="35143" xr:uid="{00000000-0005-0000-0000-0000B8360000}"/>
    <cellStyle name="40% - Énfasis1 5 2 2 2 4" xfId="25753" xr:uid="{00000000-0005-0000-0000-0000B9360000}"/>
    <cellStyle name="40% - Énfasis1 5 2 2 2 4 2" xfId="38664" xr:uid="{00000000-0005-0000-0000-0000BA360000}"/>
    <cellStyle name="40% - Énfasis1 5 2 2 2 5" xfId="29274" xr:uid="{00000000-0005-0000-0000-0000BB360000}"/>
    <cellStyle name="40% - Énfasis1 5 2 2 3" xfId="19884" xr:uid="{00000000-0005-0000-0000-0000BC360000}"/>
    <cellStyle name="40% - Énfasis1 5 2 2 3 2" xfId="23405" xr:uid="{00000000-0005-0000-0000-0000BD360000}"/>
    <cellStyle name="40% - Énfasis1 5 2 2 3 2 2" xfId="36316" xr:uid="{00000000-0005-0000-0000-0000BE360000}"/>
    <cellStyle name="40% - Énfasis1 5 2 2 3 3" xfId="26926" xr:uid="{00000000-0005-0000-0000-0000BF360000}"/>
    <cellStyle name="40% - Énfasis1 5 2 2 3 3 2" xfId="39837" xr:uid="{00000000-0005-0000-0000-0000C0360000}"/>
    <cellStyle name="40% - Énfasis1 5 2 2 3 4" xfId="32795" xr:uid="{00000000-0005-0000-0000-0000C1360000}"/>
    <cellStyle name="40% - Énfasis1 5 2 2 4" xfId="17536" xr:uid="{00000000-0005-0000-0000-0000C2360000}"/>
    <cellStyle name="40% - Énfasis1 5 2 2 4 2" xfId="30447" xr:uid="{00000000-0005-0000-0000-0000C3360000}"/>
    <cellStyle name="40% - Énfasis1 5 2 2 5" xfId="21057" xr:uid="{00000000-0005-0000-0000-0000C4360000}"/>
    <cellStyle name="40% - Énfasis1 5 2 2 5 2" xfId="33968" xr:uid="{00000000-0005-0000-0000-0000C5360000}"/>
    <cellStyle name="40% - Énfasis1 5 2 2 6" xfId="24578" xr:uid="{00000000-0005-0000-0000-0000C6360000}"/>
    <cellStyle name="40% - Énfasis1 5 2 2 6 2" xfId="37489" xr:uid="{00000000-0005-0000-0000-0000C7360000}"/>
    <cellStyle name="40% - Énfasis1 5 2 2 7" xfId="28099" xr:uid="{00000000-0005-0000-0000-0000C8360000}"/>
    <cellStyle name="40% - Énfasis1 5 2 2 8" xfId="15188" xr:uid="{00000000-0005-0000-0000-0000C9360000}"/>
    <cellStyle name="40% - Énfasis1 5 2 3" xfId="15864" xr:uid="{00000000-0005-0000-0000-0000CA360000}"/>
    <cellStyle name="40% - Énfasis1 5 2 3 2" xfId="18212" xr:uid="{00000000-0005-0000-0000-0000CB360000}"/>
    <cellStyle name="40% - Énfasis1 5 2 3 2 2" xfId="31123" xr:uid="{00000000-0005-0000-0000-0000CC360000}"/>
    <cellStyle name="40% - Énfasis1 5 2 3 3" xfId="21733" xr:uid="{00000000-0005-0000-0000-0000CD360000}"/>
    <cellStyle name="40% - Énfasis1 5 2 3 3 2" xfId="34644" xr:uid="{00000000-0005-0000-0000-0000CE360000}"/>
    <cellStyle name="40% - Énfasis1 5 2 3 4" xfId="25254" xr:uid="{00000000-0005-0000-0000-0000CF360000}"/>
    <cellStyle name="40% - Énfasis1 5 2 3 4 2" xfId="38165" xr:uid="{00000000-0005-0000-0000-0000D0360000}"/>
    <cellStyle name="40% - Énfasis1 5 2 3 5" xfId="28775" xr:uid="{00000000-0005-0000-0000-0000D1360000}"/>
    <cellStyle name="40% - Énfasis1 5 2 4" xfId="19385" xr:uid="{00000000-0005-0000-0000-0000D2360000}"/>
    <cellStyle name="40% - Énfasis1 5 2 4 2" xfId="22906" xr:uid="{00000000-0005-0000-0000-0000D3360000}"/>
    <cellStyle name="40% - Énfasis1 5 2 4 2 2" xfId="35817" xr:uid="{00000000-0005-0000-0000-0000D4360000}"/>
    <cellStyle name="40% - Énfasis1 5 2 4 3" xfId="26427" xr:uid="{00000000-0005-0000-0000-0000D5360000}"/>
    <cellStyle name="40% - Énfasis1 5 2 4 3 2" xfId="39338" xr:uid="{00000000-0005-0000-0000-0000D6360000}"/>
    <cellStyle name="40% - Énfasis1 5 2 4 4" xfId="32296" xr:uid="{00000000-0005-0000-0000-0000D7360000}"/>
    <cellStyle name="40% - Énfasis1 5 2 5" xfId="17037" xr:uid="{00000000-0005-0000-0000-0000D8360000}"/>
    <cellStyle name="40% - Énfasis1 5 2 5 2" xfId="29948" xr:uid="{00000000-0005-0000-0000-0000D9360000}"/>
    <cellStyle name="40% - Énfasis1 5 2 6" xfId="20558" xr:uid="{00000000-0005-0000-0000-0000DA360000}"/>
    <cellStyle name="40% - Énfasis1 5 2 6 2" xfId="33469" xr:uid="{00000000-0005-0000-0000-0000DB360000}"/>
    <cellStyle name="40% - Énfasis1 5 2 7" xfId="24079" xr:uid="{00000000-0005-0000-0000-0000DC360000}"/>
    <cellStyle name="40% - Énfasis1 5 2 7 2" xfId="36990" xr:uid="{00000000-0005-0000-0000-0000DD360000}"/>
    <cellStyle name="40% - Énfasis1 5 2 8" xfId="27600" xr:uid="{00000000-0005-0000-0000-0000DE360000}"/>
    <cellStyle name="40% - Énfasis1 5 2 9" xfId="14688" xr:uid="{00000000-0005-0000-0000-0000DF360000}"/>
    <cellStyle name="40% - Énfasis1 5 3" xfId="5429" xr:uid="{00000000-0005-0000-0000-0000E0360000}"/>
    <cellStyle name="40% - Énfasis1 5 3 2" xfId="15350" xr:uid="{00000000-0005-0000-0000-0000E1360000}"/>
    <cellStyle name="40% - Énfasis1 5 3 2 2" xfId="16525" xr:uid="{00000000-0005-0000-0000-0000E2360000}"/>
    <cellStyle name="40% - Énfasis1 5 3 2 2 2" xfId="18873" xr:uid="{00000000-0005-0000-0000-0000E3360000}"/>
    <cellStyle name="40% - Énfasis1 5 3 2 2 2 2" xfId="31784" xr:uid="{00000000-0005-0000-0000-0000E4360000}"/>
    <cellStyle name="40% - Énfasis1 5 3 2 2 3" xfId="22394" xr:uid="{00000000-0005-0000-0000-0000E5360000}"/>
    <cellStyle name="40% - Énfasis1 5 3 2 2 3 2" xfId="35305" xr:uid="{00000000-0005-0000-0000-0000E6360000}"/>
    <cellStyle name="40% - Énfasis1 5 3 2 2 4" xfId="25915" xr:uid="{00000000-0005-0000-0000-0000E7360000}"/>
    <cellStyle name="40% - Énfasis1 5 3 2 2 4 2" xfId="38826" xr:uid="{00000000-0005-0000-0000-0000E8360000}"/>
    <cellStyle name="40% - Énfasis1 5 3 2 2 5" xfId="29436" xr:uid="{00000000-0005-0000-0000-0000E9360000}"/>
    <cellStyle name="40% - Énfasis1 5 3 2 3" xfId="20046" xr:uid="{00000000-0005-0000-0000-0000EA360000}"/>
    <cellStyle name="40% - Énfasis1 5 3 2 3 2" xfId="23567" xr:uid="{00000000-0005-0000-0000-0000EB360000}"/>
    <cellStyle name="40% - Énfasis1 5 3 2 3 2 2" xfId="36478" xr:uid="{00000000-0005-0000-0000-0000EC360000}"/>
    <cellStyle name="40% - Énfasis1 5 3 2 3 3" xfId="27088" xr:uid="{00000000-0005-0000-0000-0000ED360000}"/>
    <cellStyle name="40% - Énfasis1 5 3 2 3 3 2" xfId="39999" xr:uid="{00000000-0005-0000-0000-0000EE360000}"/>
    <cellStyle name="40% - Énfasis1 5 3 2 3 4" xfId="32957" xr:uid="{00000000-0005-0000-0000-0000EF360000}"/>
    <cellStyle name="40% - Énfasis1 5 3 2 4" xfId="17698" xr:uid="{00000000-0005-0000-0000-0000F0360000}"/>
    <cellStyle name="40% - Énfasis1 5 3 2 4 2" xfId="30609" xr:uid="{00000000-0005-0000-0000-0000F1360000}"/>
    <cellStyle name="40% - Énfasis1 5 3 2 5" xfId="21219" xr:uid="{00000000-0005-0000-0000-0000F2360000}"/>
    <cellStyle name="40% - Énfasis1 5 3 2 5 2" xfId="34130" xr:uid="{00000000-0005-0000-0000-0000F3360000}"/>
    <cellStyle name="40% - Énfasis1 5 3 2 6" xfId="24740" xr:uid="{00000000-0005-0000-0000-0000F4360000}"/>
    <cellStyle name="40% - Énfasis1 5 3 2 6 2" xfId="37651" xr:uid="{00000000-0005-0000-0000-0000F5360000}"/>
    <cellStyle name="40% - Énfasis1 5 3 2 7" xfId="28261" xr:uid="{00000000-0005-0000-0000-0000F6360000}"/>
    <cellStyle name="40% - Énfasis1 5 3 3" xfId="16026" xr:uid="{00000000-0005-0000-0000-0000F7360000}"/>
    <cellStyle name="40% - Énfasis1 5 3 3 2" xfId="18374" xr:uid="{00000000-0005-0000-0000-0000F8360000}"/>
    <cellStyle name="40% - Énfasis1 5 3 3 2 2" xfId="31285" xr:uid="{00000000-0005-0000-0000-0000F9360000}"/>
    <cellStyle name="40% - Énfasis1 5 3 3 3" xfId="21895" xr:uid="{00000000-0005-0000-0000-0000FA360000}"/>
    <cellStyle name="40% - Énfasis1 5 3 3 3 2" xfId="34806" xr:uid="{00000000-0005-0000-0000-0000FB360000}"/>
    <cellStyle name="40% - Énfasis1 5 3 3 4" xfId="25416" xr:uid="{00000000-0005-0000-0000-0000FC360000}"/>
    <cellStyle name="40% - Énfasis1 5 3 3 4 2" xfId="38327" xr:uid="{00000000-0005-0000-0000-0000FD360000}"/>
    <cellStyle name="40% - Énfasis1 5 3 3 5" xfId="28937" xr:uid="{00000000-0005-0000-0000-0000FE360000}"/>
    <cellStyle name="40% - Énfasis1 5 3 4" xfId="19547" xr:uid="{00000000-0005-0000-0000-0000FF360000}"/>
    <cellStyle name="40% - Énfasis1 5 3 4 2" xfId="23068" xr:uid="{00000000-0005-0000-0000-000000370000}"/>
    <cellStyle name="40% - Énfasis1 5 3 4 2 2" xfId="35979" xr:uid="{00000000-0005-0000-0000-000001370000}"/>
    <cellStyle name="40% - Énfasis1 5 3 4 3" xfId="26589" xr:uid="{00000000-0005-0000-0000-000002370000}"/>
    <cellStyle name="40% - Énfasis1 5 3 4 3 2" xfId="39500" xr:uid="{00000000-0005-0000-0000-000003370000}"/>
    <cellStyle name="40% - Énfasis1 5 3 4 4" xfId="32458" xr:uid="{00000000-0005-0000-0000-000004370000}"/>
    <cellStyle name="40% - Énfasis1 5 3 5" xfId="17199" xr:uid="{00000000-0005-0000-0000-000005370000}"/>
    <cellStyle name="40% - Énfasis1 5 3 5 2" xfId="30110" xr:uid="{00000000-0005-0000-0000-000006370000}"/>
    <cellStyle name="40% - Énfasis1 5 3 6" xfId="20720" xr:uid="{00000000-0005-0000-0000-000007370000}"/>
    <cellStyle name="40% - Énfasis1 5 3 6 2" xfId="33631" xr:uid="{00000000-0005-0000-0000-000008370000}"/>
    <cellStyle name="40% - Énfasis1 5 3 7" xfId="24241" xr:uid="{00000000-0005-0000-0000-000009370000}"/>
    <cellStyle name="40% - Énfasis1 5 3 7 2" xfId="37152" xr:uid="{00000000-0005-0000-0000-00000A370000}"/>
    <cellStyle name="40% - Énfasis1 5 3 8" xfId="27762" xr:uid="{00000000-0005-0000-0000-00000B370000}"/>
    <cellStyle name="40% - Énfasis1 5 3 9" xfId="14851" xr:uid="{00000000-0005-0000-0000-00000C370000}"/>
    <cellStyle name="40% - Énfasis1 5 4" xfId="15512" xr:uid="{00000000-0005-0000-0000-00000D370000}"/>
    <cellStyle name="40% - Énfasis1 5 4 2" xfId="16687" xr:uid="{00000000-0005-0000-0000-00000E370000}"/>
    <cellStyle name="40% - Énfasis1 5 4 2 2" xfId="19035" xr:uid="{00000000-0005-0000-0000-00000F370000}"/>
    <cellStyle name="40% - Énfasis1 5 4 2 2 2" xfId="31946" xr:uid="{00000000-0005-0000-0000-000010370000}"/>
    <cellStyle name="40% - Énfasis1 5 4 2 3" xfId="22556" xr:uid="{00000000-0005-0000-0000-000011370000}"/>
    <cellStyle name="40% - Énfasis1 5 4 2 3 2" xfId="35467" xr:uid="{00000000-0005-0000-0000-000012370000}"/>
    <cellStyle name="40% - Énfasis1 5 4 2 4" xfId="26077" xr:uid="{00000000-0005-0000-0000-000013370000}"/>
    <cellStyle name="40% - Énfasis1 5 4 2 4 2" xfId="38988" xr:uid="{00000000-0005-0000-0000-000014370000}"/>
    <cellStyle name="40% - Énfasis1 5 4 2 5" xfId="29598" xr:uid="{00000000-0005-0000-0000-000015370000}"/>
    <cellStyle name="40% - Énfasis1 5 4 3" xfId="20208" xr:uid="{00000000-0005-0000-0000-000016370000}"/>
    <cellStyle name="40% - Énfasis1 5 4 3 2" xfId="23729" xr:uid="{00000000-0005-0000-0000-000017370000}"/>
    <cellStyle name="40% - Énfasis1 5 4 3 2 2" xfId="36640" xr:uid="{00000000-0005-0000-0000-000018370000}"/>
    <cellStyle name="40% - Énfasis1 5 4 3 3" xfId="27250" xr:uid="{00000000-0005-0000-0000-000019370000}"/>
    <cellStyle name="40% - Énfasis1 5 4 3 3 2" xfId="40161" xr:uid="{00000000-0005-0000-0000-00001A370000}"/>
    <cellStyle name="40% - Énfasis1 5 4 3 4" xfId="33119" xr:uid="{00000000-0005-0000-0000-00001B370000}"/>
    <cellStyle name="40% - Énfasis1 5 4 4" xfId="17860" xr:uid="{00000000-0005-0000-0000-00001C370000}"/>
    <cellStyle name="40% - Énfasis1 5 4 4 2" xfId="30771" xr:uid="{00000000-0005-0000-0000-00001D370000}"/>
    <cellStyle name="40% - Énfasis1 5 4 5" xfId="21381" xr:uid="{00000000-0005-0000-0000-00001E370000}"/>
    <cellStyle name="40% - Énfasis1 5 4 5 2" xfId="34292" xr:uid="{00000000-0005-0000-0000-00001F370000}"/>
    <cellStyle name="40% - Énfasis1 5 4 6" xfId="24902" xr:uid="{00000000-0005-0000-0000-000020370000}"/>
    <cellStyle name="40% - Énfasis1 5 4 6 2" xfId="37813" xr:uid="{00000000-0005-0000-0000-000021370000}"/>
    <cellStyle name="40% - Énfasis1 5 4 7" xfId="28423" xr:uid="{00000000-0005-0000-0000-000022370000}"/>
    <cellStyle name="40% - Énfasis1 5 5" xfId="15013" xr:uid="{00000000-0005-0000-0000-000023370000}"/>
    <cellStyle name="40% - Énfasis1 5 5 2" xfId="16188" xr:uid="{00000000-0005-0000-0000-000024370000}"/>
    <cellStyle name="40% - Énfasis1 5 5 2 2" xfId="18536" xr:uid="{00000000-0005-0000-0000-000025370000}"/>
    <cellStyle name="40% - Énfasis1 5 5 2 2 2" xfId="31447" xr:uid="{00000000-0005-0000-0000-000026370000}"/>
    <cellStyle name="40% - Énfasis1 5 5 2 3" xfId="22057" xr:uid="{00000000-0005-0000-0000-000027370000}"/>
    <cellStyle name="40% - Énfasis1 5 5 2 3 2" xfId="34968" xr:uid="{00000000-0005-0000-0000-000028370000}"/>
    <cellStyle name="40% - Énfasis1 5 5 2 4" xfId="25578" xr:uid="{00000000-0005-0000-0000-000029370000}"/>
    <cellStyle name="40% - Énfasis1 5 5 2 4 2" xfId="38489" xr:uid="{00000000-0005-0000-0000-00002A370000}"/>
    <cellStyle name="40% - Énfasis1 5 5 2 5" xfId="29099" xr:uid="{00000000-0005-0000-0000-00002B370000}"/>
    <cellStyle name="40% - Énfasis1 5 5 3" xfId="19709" xr:uid="{00000000-0005-0000-0000-00002C370000}"/>
    <cellStyle name="40% - Énfasis1 5 5 3 2" xfId="23230" xr:uid="{00000000-0005-0000-0000-00002D370000}"/>
    <cellStyle name="40% - Énfasis1 5 5 3 2 2" xfId="36141" xr:uid="{00000000-0005-0000-0000-00002E370000}"/>
    <cellStyle name="40% - Énfasis1 5 5 3 3" xfId="26751" xr:uid="{00000000-0005-0000-0000-00002F370000}"/>
    <cellStyle name="40% - Énfasis1 5 5 3 3 2" xfId="39662" xr:uid="{00000000-0005-0000-0000-000030370000}"/>
    <cellStyle name="40% - Énfasis1 5 5 3 4" xfId="32620" xr:uid="{00000000-0005-0000-0000-000031370000}"/>
    <cellStyle name="40% - Énfasis1 5 5 4" xfId="17361" xr:uid="{00000000-0005-0000-0000-000032370000}"/>
    <cellStyle name="40% - Énfasis1 5 5 4 2" xfId="30272" xr:uid="{00000000-0005-0000-0000-000033370000}"/>
    <cellStyle name="40% - Énfasis1 5 5 5" xfId="20882" xr:uid="{00000000-0005-0000-0000-000034370000}"/>
    <cellStyle name="40% - Énfasis1 5 5 5 2" xfId="33793" xr:uid="{00000000-0005-0000-0000-000035370000}"/>
    <cellStyle name="40% - Énfasis1 5 5 6" xfId="24403" xr:uid="{00000000-0005-0000-0000-000036370000}"/>
    <cellStyle name="40% - Énfasis1 5 5 6 2" xfId="37314" xr:uid="{00000000-0005-0000-0000-000037370000}"/>
    <cellStyle name="40% - Énfasis1 5 5 7" xfId="27924" xr:uid="{00000000-0005-0000-0000-000038370000}"/>
    <cellStyle name="40% - Énfasis1 5 6" xfId="15689" xr:uid="{00000000-0005-0000-0000-000039370000}"/>
    <cellStyle name="40% - Énfasis1 5 6 2" xfId="18037" xr:uid="{00000000-0005-0000-0000-00003A370000}"/>
    <cellStyle name="40% - Énfasis1 5 6 2 2" xfId="30948" xr:uid="{00000000-0005-0000-0000-00003B370000}"/>
    <cellStyle name="40% - Énfasis1 5 6 3" xfId="21558" xr:uid="{00000000-0005-0000-0000-00003C370000}"/>
    <cellStyle name="40% - Énfasis1 5 6 3 2" xfId="34469" xr:uid="{00000000-0005-0000-0000-00003D370000}"/>
    <cellStyle name="40% - Énfasis1 5 6 4" xfId="25079" xr:uid="{00000000-0005-0000-0000-00003E370000}"/>
    <cellStyle name="40% - Énfasis1 5 6 4 2" xfId="37990" xr:uid="{00000000-0005-0000-0000-00003F370000}"/>
    <cellStyle name="40% - Énfasis1 5 6 5" xfId="28600" xr:uid="{00000000-0005-0000-0000-000040370000}"/>
    <cellStyle name="40% - Énfasis1 5 7" xfId="19210" xr:uid="{00000000-0005-0000-0000-000041370000}"/>
    <cellStyle name="40% - Énfasis1 5 7 2" xfId="22731" xr:uid="{00000000-0005-0000-0000-000042370000}"/>
    <cellStyle name="40% - Énfasis1 5 7 2 2" xfId="35642" xr:uid="{00000000-0005-0000-0000-000043370000}"/>
    <cellStyle name="40% - Énfasis1 5 7 3" xfId="26252" xr:uid="{00000000-0005-0000-0000-000044370000}"/>
    <cellStyle name="40% - Énfasis1 5 7 3 2" xfId="39163" xr:uid="{00000000-0005-0000-0000-000045370000}"/>
    <cellStyle name="40% - Énfasis1 5 7 4" xfId="32121" xr:uid="{00000000-0005-0000-0000-000046370000}"/>
    <cellStyle name="40% - Énfasis1 5 8" xfId="16862" xr:uid="{00000000-0005-0000-0000-000047370000}"/>
    <cellStyle name="40% - Énfasis1 5 8 2" xfId="29773" xr:uid="{00000000-0005-0000-0000-000048370000}"/>
    <cellStyle name="40% - Énfasis1 5 9" xfId="20383" xr:uid="{00000000-0005-0000-0000-000049370000}"/>
    <cellStyle name="40% - Énfasis1 5 9 2" xfId="33294" xr:uid="{00000000-0005-0000-0000-00004A370000}"/>
    <cellStyle name="40% - Énfasis1 6" xfId="529" xr:uid="{00000000-0005-0000-0000-00004B370000}"/>
    <cellStyle name="40% - Énfasis1 6 10" xfId="23961" xr:uid="{00000000-0005-0000-0000-00004C370000}"/>
    <cellStyle name="40% - Énfasis1 6 10 2" xfId="36872" xr:uid="{00000000-0005-0000-0000-00004D370000}"/>
    <cellStyle name="40% - Énfasis1 6 11" xfId="27482" xr:uid="{00000000-0005-0000-0000-00004E370000}"/>
    <cellStyle name="40% - Énfasis1 6 12" xfId="14567" xr:uid="{00000000-0005-0000-0000-00004F370000}"/>
    <cellStyle name="40% - Énfasis1 6 2" xfId="5430" xr:uid="{00000000-0005-0000-0000-000050370000}"/>
    <cellStyle name="40% - Énfasis1 6 2 2" xfId="5431" xr:uid="{00000000-0005-0000-0000-000051370000}"/>
    <cellStyle name="40% - Énfasis1 6 2 2 2" xfId="16420" xr:uid="{00000000-0005-0000-0000-000052370000}"/>
    <cellStyle name="40% - Énfasis1 6 2 2 2 2" xfId="18768" xr:uid="{00000000-0005-0000-0000-000053370000}"/>
    <cellStyle name="40% - Énfasis1 6 2 2 2 2 2" xfId="31679" xr:uid="{00000000-0005-0000-0000-000054370000}"/>
    <cellStyle name="40% - Énfasis1 6 2 2 2 3" xfId="22289" xr:uid="{00000000-0005-0000-0000-000055370000}"/>
    <cellStyle name="40% - Énfasis1 6 2 2 2 3 2" xfId="35200" xr:uid="{00000000-0005-0000-0000-000056370000}"/>
    <cellStyle name="40% - Énfasis1 6 2 2 2 4" xfId="25810" xr:uid="{00000000-0005-0000-0000-000057370000}"/>
    <cellStyle name="40% - Énfasis1 6 2 2 2 4 2" xfId="38721" xr:uid="{00000000-0005-0000-0000-000058370000}"/>
    <cellStyle name="40% - Énfasis1 6 2 2 2 5" xfId="29331" xr:uid="{00000000-0005-0000-0000-000059370000}"/>
    <cellStyle name="40% - Énfasis1 6 2 2 3" xfId="19941" xr:uid="{00000000-0005-0000-0000-00005A370000}"/>
    <cellStyle name="40% - Énfasis1 6 2 2 3 2" xfId="23462" xr:uid="{00000000-0005-0000-0000-00005B370000}"/>
    <cellStyle name="40% - Énfasis1 6 2 2 3 2 2" xfId="36373" xr:uid="{00000000-0005-0000-0000-00005C370000}"/>
    <cellStyle name="40% - Énfasis1 6 2 2 3 3" xfId="26983" xr:uid="{00000000-0005-0000-0000-00005D370000}"/>
    <cellStyle name="40% - Énfasis1 6 2 2 3 3 2" xfId="39894" xr:uid="{00000000-0005-0000-0000-00005E370000}"/>
    <cellStyle name="40% - Énfasis1 6 2 2 3 4" xfId="32852" xr:uid="{00000000-0005-0000-0000-00005F370000}"/>
    <cellStyle name="40% - Énfasis1 6 2 2 4" xfId="17593" xr:uid="{00000000-0005-0000-0000-000060370000}"/>
    <cellStyle name="40% - Énfasis1 6 2 2 4 2" xfId="30504" xr:uid="{00000000-0005-0000-0000-000061370000}"/>
    <cellStyle name="40% - Énfasis1 6 2 2 5" xfId="21114" xr:uid="{00000000-0005-0000-0000-000062370000}"/>
    <cellStyle name="40% - Énfasis1 6 2 2 5 2" xfId="34025" xr:uid="{00000000-0005-0000-0000-000063370000}"/>
    <cellStyle name="40% - Énfasis1 6 2 2 6" xfId="24635" xr:uid="{00000000-0005-0000-0000-000064370000}"/>
    <cellStyle name="40% - Énfasis1 6 2 2 6 2" xfId="37546" xr:uid="{00000000-0005-0000-0000-000065370000}"/>
    <cellStyle name="40% - Énfasis1 6 2 2 7" xfId="28156" xr:uid="{00000000-0005-0000-0000-000066370000}"/>
    <cellStyle name="40% - Énfasis1 6 2 2 8" xfId="15245" xr:uid="{00000000-0005-0000-0000-000067370000}"/>
    <cellStyle name="40% - Énfasis1 6 2 3" xfId="15921" xr:uid="{00000000-0005-0000-0000-000068370000}"/>
    <cellStyle name="40% - Énfasis1 6 2 3 2" xfId="18269" xr:uid="{00000000-0005-0000-0000-000069370000}"/>
    <cellStyle name="40% - Énfasis1 6 2 3 2 2" xfId="31180" xr:uid="{00000000-0005-0000-0000-00006A370000}"/>
    <cellStyle name="40% - Énfasis1 6 2 3 3" xfId="21790" xr:uid="{00000000-0005-0000-0000-00006B370000}"/>
    <cellStyle name="40% - Énfasis1 6 2 3 3 2" xfId="34701" xr:uid="{00000000-0005-0000-0000-00006C370000}"/>
    <cellStyle name="40% - Énfasis1 6 2 3 4" xfId="25311" xr:uid="{00000000-0005-0000-0000-00006D370000}"/>
    <cellStyle name="40% - Énfasis1 6 2 3 4 2" xfId="38222" xr:uid="{00000000-0005-0000-0000-00006E370000}"/>
    <cellStyle name="40% - Énfasis1 6 2 3 5" xfId="28832" xr:uid="{00000000-0005-0000-0000-00006F370000}"/>
    <cellStyle name="40% - Énfasis1 6 2 4" xfId="19442" xr:uid="{00000000-0005-0000-0000-000070370000}"/>
    <cellStyle name="40% - Énfasis1 6 2 4 2" xfId="22963" xr:uid="{00000000-0005-0000-0000-000071370000}"/>
    <cellStyle name="40% - Énfasis1 6 2 4 2 2" xfId="35874" xr:uid="{00000000-0005-0000-0000-000072370000}"/>
    <cellStyle name="40% - Énfasis1 6 2 4 3" xfId="26484" xr:uid="{00000000-0005-0000-0000-000073370000}"/>
    <cellStyle name="40% - Énfasis1 6 2 4 3 2" xfId="39395" xr:uid="{00000000-0005-0000-0000-000074370000}"/>
    <cellStyle name="40% - Énfasis1 6 2 4 4" xfId="32353" xr:uid="{00000000-0005-0000-0000-000075370000}"/>
    <cellStyle name="40% - Énfasis1 6 2 5" xfId="17094" xr:uid="{00000000-0005-0000-0000-000076370000}"/>
    <cellStyle name="40% - Énfasis1 6 2 5 2" xfId="30005" xr:uid="{00000000-0005-0000-0000-000077370000}"/>
    <cellStyle name="40% - Énfasis1 6 2 6" xfId="20615" xr:uid="{00000000-0005-0000-0000-000078370000}"/>
    <cellStyle name="40% - Énfasis1 6 2 6 2" xfId="33526" xr:uid="{00000000-0005-0000-0000-000079370000}"/>
    <cellStyle name="40% - Énfasis1 6 2 7" xfId="24136" xr:uid="{00000000-0005-0000-0000-00007A370000}"/>
    <cellStyle name="40% - Énfasis1 6 2 7 2" xfId="37047" xr:uid="{00000000-0005-0000-0000-00007B370000}"/>
    <cellStyle name="40% - Énfasis1 6 2 8" xfId="27657" xr:uid="{00000000-0005-0000-0000-00007C370000}"/>
    <cellStyle name="40% - Énfasis1 6 2 9" xfId="14745" xr:uid="{00000000-0005-0000-0000-00007D370000}"/>
    <cellStyle name="40% - Énfasis1 6 3" xfId="5432" xr:uid="{00000000-0005-0000-0000-00007E370000}"/>
    <cellStyle name="40% - Énfasis1 6 3 2" xfId="15407" xr:uid="{00000000-0005-0000-0000-00007F370000}"/>
    <cellStyle name="40% - Énfasis1 6 3 2 2" xfId="16582" xr:uid="{00000000-0005-0000-0000-000080370000}"/>
    <cellStyle name="40% - Énfasis1 6 3 2 2 2" xfId="18930" xr:uid="{00000000-0005-0000-0000-000081370000}"/>
    <cellStyle name="40% - Énfasis1 6 3 2 2 2 2" xfId="31841" xr:uid="{00000000-0005-0000-0000-000082370000}"/>
    <cellStyle name="40% - Énfasis1 6 3 2 2 3" xfId="22451" xr:uid="{00000000-0005-0000-0000-000083370000}"/>
    <cellStyle name="40% - Énfasis1 6 3 2 2 3 2" xfId="35362" xr:uid="{00000000-0005-0000-0000-000084370000}"/>
    <cellStyle name="40% - Énfasis1 6 3 2 2 4" xfId="25972" xr:uid="{00000000-0005-0000-0000-000085370000}"/>
    <cellStyle name="40% - Énfasis1 6 3 2 2 4 2" xfId="38883" xr:uid="{00000000-0005-0000-0000-000086370000}"/>
    <cellStyle name="40% - Énfasis1 6 3 2 2 5" xfId="29493" xr:uid="{00000000-0005-0000-0000-000087370000}"/>
    <cellStyle name="40% - Énfasis1 6 3 2 3" xfId="20103" xr:uid="{00000000-0005-0000-0000-000088370000}"/>
    <cellStyle name="40% - Énfasis1 6 3 2 3 2" xfId="23624" xr:uid="{00000000-0005-0000-0000-000089370000}"/>
    <cellStyle name="40% - Énfasis1 6 3 2 3 2 2" xfId="36535" xr:uid="{00000000-0005-0000-0000-00008A370000}"/>
    <cellStyle name="40% - Énfasis1 6 3 2 3 3" xfId="27145" xr:uid="{00000000-0005-0000-0000-00008B370000}"/>
    <cellStyle name="40% - Énfasis1 6 3 2 3 3 2" xfId="40056" xr:uid="{00000000-0005-0000-0000-00008C370000}"/>
    <cellStyle name="40% - Énfasis1 6 3 2 3 4" xfId="33014" xr:uid="{00000000-0005-0000-0000-00008D370000}"/>
    <cellStyle name="40% - Énfasis1 6 3 2 4" xfId="17755" xr:uid="{00000000-0005-0000-0000-00008E370000}"/>
    <cellStyle name="40% - Énfasis1 6 3 2 4 2" xfId="30666" xr:uid="{00000000-0005-0000-0000-00008F370000}"/>
    <cellStyle name="40% - Énfasis1 6 3 2 5" xfId="21276" xr:uid="{00000000-0005-0000-0000-000090370000}"/>
    <cellStyle name="40% - Énfasis1 6 3 2 5 2" xfId="34187" xr:uid="{00000000-0005-0000-0000-000091370000}"/>
    <cellStyle name="40% - Énfasis1 6 3 2 6" xfId="24797" xr:uid="{00000000-0005-0000-0000-000092370000}"/>
    <cellStyle name="40% - Énfasis1 6 3 2 6 2" xfId="37708" xr:uid="{00000000-0005-0000-0000-000093370000}"/>
    <cellStyle name="40% - Énfasis1 6 3 2 7" xfId="28318" xr:uid="{00000000-0005-0000-0000-000094370000}"/>
    <cellStyle name="40% - Énfasis1 6 3 3" xfId="16083" xr:uid="{00000000-0005-0000-0000-000095370000}"/>
    <cellStyle name="40% - Énfasis1 6 3 3 2" xfId="18431" xr:uid="{00000000-0005-0000-0000-000096370000}"/>
    <cellStyle name="40% - Énfasis1 6 3 3 2 2" xfId="31342" xr:uid="{00000000-0005-0000-0000-000097370000}"/>
    <cellStyle name="40% - Énfasis1 6 3 3 3" xfId="21952" xr:uid="{00000000-0005-0000-0000-000098370000}"/>
    <cellStyle name="40% - Énfasis1 6 3 3 3 2" xfId="34863" xr:uid="{00000000-0005-0000-0000-000099370000}"/>
    <cellStyle name="40% - Énfasis1 6 3 3 4" xfId="25473" xr:uid="{00000000-0005-0000-0000-00009A370000}"/>
    <cellStyle name="40% - Énfasis1 6 3 3 4 2" xfId="38384" xr:uid="{00000000-0005-0000-0000-00009B370000}"/>
    <cellStyle name="40% - Énfasis1 6 3 3 5" xfId="28994" xr:uid="{00000000-0005-0000-0000-00009C370000}"/>
    <cellStyle name="40% - Énfasis1 6 3 4" xfId="19604" xr:uid="{00000000-0005-0000-0000-00009D370000}"/>
    <cellStyle name="40% - Énfasis1 6 3 4 2" xfId="23125" xr:uid="{00000000-0005-0000-0000-00009E370000}"/>
    <cellStyle name="40% - Énfasis1 6 3 4 2 2" xfId="36036" xr:uid="{00000000-0005-0000-0000-00009F370000}"/>
    <cellStyle name="40% - Énfasis1 6 3 4 3" xfId="26646" xr:uid="{00000000-0005-0000-0000-0000A0370000}"/>
    <cellStyle name="40% - Énfasis1 6 3 4 3 2" xfId="39557" xr:uid="{00000000-0005-0000-0000-0000A1370000}"/>
    <cellStyle name="40% - Énfasis1 6 3 4 4" xfId="32515" xr:uid="{00000000-0005-0000-0000-0000A2370000}"/>
    <cellStyle name="40% - Énfasis1 6 3 5" xfId="17256" xr:uid="{00000000-0005-0000-0000-0000A3370000}"/>
    <cellStyle name="40% - Énfasis1 6 3 5 2" xfId="30167" xr:uid="{00000000-0005-0000-0000-0000A4370000}"/>
    <cellStyle name="40% - Énfasis1 6 3 6" xfId="20777" xr:uid="{00000000-0005-0000-0000-0000A5370000}"/>
    <cellStyle name="40% - Énfasis1 6 3 6 2" xfId="33688" xr:uid="{00000000-0005-0000-0000-0000A6370000}"/>
    <cellStyle name="40% - Énfasis1 6 3 7" xfId="24298" xr:uid="{00000000-0005-0000-0000-0000A7370000}"/>
    <cellStyle name="40% - Énfasis1 6 3 7 2" xfId="37209" xr:uid="{00000000-0005-0000-0000-0000A8370000}"/>
    <cellStyle name="40% - Énfasis1 6 3 8" xfId="27819" xr:uid="{00000000-0005-0000-0000-0000A9370000}"/>
    <cellStyle name="40% - Énfasis1 6 3 9" xfId="14908" xr:uid="{00000000-0005-0000-0000-0000AA370000}"/>
    <cellStyle name="40% - Énfasis1 6 4" xfId="15569" xr:uid="{00000000-0005-0000-0000-0000AB370000}"/>
    <cellStyle name="40% - Énfasis1 6 4 2" xfId="16744" xr:uid="{00000000-0005-0000-0000-0000AC370000}"/>
    <cellStyle name="40% - Énfasis1 6 4 2 2" xfId="19092" xr:uid="{00000000-0005-0000-0000-0000AD370000}"/>
    <cellStyle name="40% - Énfasis1 6 4 2 2 2" xfId="32003" xr:uid="{00000000-0005-0000-0000-0000AE370000}"/>
    <cellStyle name="40% - Énfasis1 6 4 2 3" xfId="22613" xr:uid="{00000000-0005-0000-0000-0000AF370000}"/>
    <cellStyle name="40% - Énfasis1 6 4 2 3 2" xfId="35524" xr:uid="{00000000-0005-0000-0000-0000B0370000}"/>
    <cellStyle name="40% - Énfasis1 6 4 2 4" xfId="26134" xr:uid="{00000000-0005-0000-0000-0000B1370000}"/>
    <cellStyle name="40% - Énfasis1 6 4 2 4 2" xfId="39045" xr:uid="{00000000-0005-0000-0000-0000B2370000}"/>
    <cellStyle name="40% - Énfasis1 6 4 2 5" xfId="29655" xr:uid="{00000000-0005-0000-0000-0000B3370000}"/>
    <cellStyle name="40% - Énfasis1 6 4 3" xfId="20265" xr:uid="{00000000-0005-0000-0000-0000B4370000}"/>
    <cellStyle name="40% - Énfasis1 6 4 3 2" xfId="23786" xr:uid="{00000000-0005-0000-0000-0000B5370000}"/>
    <cellStyle name="40% - Énfasis1 6 4 3 2 2" xfId="36697" xr:uid="{00000000-0005-0000-0000-0000B6370000}"/>
    <cellStyle name="40% - Énfasis1 6 4 3 3" xfId="27307" xr:uid="{00000000-0005-0000-0000-0000B7370000}"/>
    <cellStyle name="40% - Énfasis1 6 4 3 3 2" xfId="40218" xr:uid="{00000000-0005-0000-0000-0000B8370000}"/>
    <cellStyle name="40% - Énfasis1 6 4 3 4" xfId="33176" xr:uid="{00000000-0005-0000-0000-0000B9370000}"/>
    <cellStyle name="40% - Énfasis1 6 4 4" xfId="17917" xr:uid="{00000000-0005-0000-0000-0000BA370000}"/>
    <cellStyle name="40% - Énfasis1 6 4 4 2" xfId="30828" xr:uid="{00000000-0005-0000-0000-0000BB370000}"/>
    <cellStyle name="40% - Énfasis1 6 4 5" xfId="21438" xr:uid="{00000000-0005-0000-0000-0000BC370000}"/>
    <cellStyle name="40% - Énfasis1 6 4 5 2" xfId="34349" xr:uid="{00000000-0005-0000-0000-0000BD370000}"/>
    <cellStyle name="40% - Énfasis1 6 4 6" xfId="24959" xr:uid="{00000000-0005-0000-0000-0000BE370000}"/>
    <cellStyle name="40% - Énfasis1 6 4 6 2" xfId="37870" xr:uid="{00000000-0005-0000-0000-0000BF370000}"/>
    <cellStyle name="40% - Énfasis1 6 4 7" xfId="28480" xr:uid="{00000000-0005-0000-0000-0000C0370000}"/>
    <cellStyle name="40% - Énfasis1 6 5" xfId="15070" xr:uid="{00000000-0005-0000-0000-0000C1370000}"/>
    <cellStyle name="40% - Énfasis1 6 5 2" xfId="16245" xr:uid="{00000000-0005-0000-0000-0000C2370000}"/>
    <cellStyle name="40% - Énfasis1 6 5 2 2" xfId="18593" xr:uid="{00000000-0005-0000-0000-0000C3370000}"/>
    <cellStyle name="40% - Énfasis1 6 5 2 2 2" xfId="31504" xr:uid="{00000000-0005-0000-0000-0000C4370000}"/>
    <cellStyle name="40% - Énfasis1 6 5 2 3" xfId="22114" xr:uid="{00000000-0005-0000-0000-0000C5370000}"/>
    <cellStyle name="40% - Énfasis1 6 5 2 3 2" xfId="35025" xr:uid="{00000000-0005-0000-0000-0000C6370000}"/>
    <cellStyle name="40% - Énfasis1 6 5 2 4" xfId="25635" xr:uid="{00000000-0005-0000-0000-0000C7370000}"/>
    <cellStyle name="40% - Énfasis1 6 5 2 4 2" xfId="38546" xr:uid="{00000000-0005-0000-0000-0000C8370000}"/>
    <cellStyle name="40% - Énfasis1 6 5 2 5" xfId="29156" xr:uid="{00000000-0005-0000-0000-0000C9370000}"/>
    <cellStyle name="40% - Énfasis1 6 5 3" xfId="19766" xr:uid="{00000000-0005-0000-0000-0000CA370000}"/>
    <cellStyle name="40% - Énfasis1 6 5 3 2" xfId="23287" xr:uid="{00000000-0005-0000-0000-0000CB370000}"/>
    <cellStyle name="40% - Énfasis1 6 5 3 2 2" xfId="36198" xr:uid="{00000000-0005-0000-0000-0000CC370000}"/>
    <cellStyle name="40% - Énfasis1 6 5 3 3" xfId="26808" xr:uid="{00000000-0005-0000-0000-0000CD370000}"/>
    <cellStyle name="40% - Énfasis1 6 5 3 3 2" xfId="39719" xr:uid="{00000000-0005-0000-0000-0000CE370000}"/>
    <cellStyle name="40% - Énfasis1 6 5 3 4" xfId="32677" xr:uid="{00000000-0005-0000-0000-0000CF370000}"/>
    <cellStyle name="40% - Énfasis1 6 5 4" xfId="17418" xr:uid="{00000000-0005-0000-0000-0000D0370000}"/>
    <cellStyle name="40% - Énfasis1 6 5 4 2" xfId="30329" xr:uid="{00000000-0005-0000-0000-0000D1370000}"/>
    <cellStyle name="40% - Énfasis1 6 5 5" xfId="20939" xr:uid="{00000000-0005-0000-0000-0000D2370000}"/>
    <cellStyle name="40% - Énfasis1 6 5 5 2" xfId="33850" xr:uid="{00000000-0005-0000-0000-0000D3370000}"/>
    <cellStyle name="40% - Énfasis1 6 5 6" xfId="24460" xr:uid="{00000000-0005-0000-0000-0000D4370000}"/>
    <cellStyle name="40% - Énfasis1 6 5 6 2" xfId="37371" xr:uid="{00000000-0005-0000-0000-0000D5370000}"/>
    <cellStyle name="40% - Énfasis1 6 5 7" xfId="27981" xr:uid="{00000000-0005-0000-0000-0000D6370000}"/>
    <cellStyle name="40% - Énfasis1 6 6" xfId="15746" xr:uid="{00000000-0005-0000-0000-0000D7370000}"/>
    <cellStyle name="40% - Énfasis1 6 6 2" xfId="18094" xr:uid="{00000000-0005-0000-0000-0000D8370000}"/>
    <cellStyle name="40% - Énfasis1 6 6 2 2" xfId="31005" xr:uid="{00000000-0005-0000-0000-0000D9370000}"/>
    <cellStyle name="40% - Énfasis1 6 6 3" xfId="21615" xr:uid="{00000000-0005-0000-0000-0000DA370000}"/>
    <cellStyle name="40% - Énfasis1 6 6 3 2" xfId="34526" xr:uid="{00000000-0005-0000-0000-0000DB370000}"/>
    <cellStyle name="40% - Énfasis1 6 6 4" xfId="25136" xr:uid="{00000000-0005-0000-0000-0000DC370000}"/>
    <cellStyle name="40% - Énfasis1 6 6 4 2" xfId="38047" xr:uid="{00000000-0005-0000-0000-0000DD370000}"/>
    <cellStyle name="40% - Énfasis1 6 6 5" xfId="28657" xr:uid="{00000000-0005-0000-0000-0000DE370000}"/>
    <cellStyle name="40% - Énfasis1 6 7" xfId="19267" xr:uid="{00000000-0005-0000-0000-0000DF370000}"/>
    <cellStyle name="40% - Énfasis1 6 7 2" xfId="22788" xr:uid="{00000000-0005-0000-0000-0000E0370000}"/>
    <cellStyle name="40% - Énfasis1 6 7 2 2" xfId="35699" xr:uid="{00000000-0005-0000-0000-0000E1370000}"/>
    <cellStyle name="40% - Énfasis1 6 7 3" xfId="26309" xr:uid="{00000000-0005-0000-0000-0000E2370000}"/>
    <cellStyle name="40% - Énfasis1 6 7 3 2" xfId="39220" xr:uid="{00000000-0005-0000-0000-0000E3370000}"/>
    <cellStyle name="40% - Énfasis1 6 7 4" xfId="32178" xr:uid="{00000000-0005-0000-0000-0000E4370000}"/>
    <cellStyle name="40% - Énfasis1 6 8" xfId="16919" xr:uid="{00000000-0005-0000-0000-0000E5370000}"/>
    <cellStyle name="40% - Énfasis1 6 8 2" xfId="29830" xr:uid="{00000000-0005-0000-0000-0000E6370000}"/>
    <cellStyle name="40% - Énfasis1 6 9" xfId="20440" xr:uid="{00000000-0005-0000-0000-0000E7370000}"/>
    <cellStyle name="40% - Énfasis1 6 9 2" xfId="33351" xr:uid="{00000000-0005-0000-0000-0000E8370000}"/>
    <cellStyle name="40% - Énfasis1 7" xfId="530" xr:uid="{00000000-0005-0000-0000-0000E9370000}"/>
    <cellStyle name="40% - Énfasis1 7 10" xfId="23977" xr:uid="{00000000-0005-0000-0000-0000EA370000}"/>
    <cellStyle name="40% - Énfasis1 7 10 2" xfId="36888" xr:uid="{00000000-0005-0000-0000-0000EB370000}"/>
    <cellStyle name="40% - Énfasis1 7 11" xfId="27498" xr:uid="{00000000-0005-0000-0000-0000EC370000}"/>
    <cellStyle name="40% - Énfasis1 7 12" xfId="14583" xr:uid="{00000000-0005-0000-0000-0000ED370000}"/>
    <cellStyle name="40% - Énfasis1 7 2" xfId="5433" xr:uid="{00000000-0005-0000-0000-0000EE370000}"/>
    <cellStyle name="40% - Énfasis1 7 2 2" xfId="5434" xr:uid="{00000000-0005-0000-0000-0000EF370000}"/>
    <cellStyle name="40% - Énfasis1 7 2 2 2" xfId="16436" xr:uid="{00000000-0005-0000-0000-0000F0370000}"/>
    <cellStyle name="40% - Énfasis1 7 2 2 2 2" xfId="18784" xr:uid="{00000000-0005-0000-0000-0000F1370000}"/>
    <cellStyle name="40% - Énfasis1 7 2 2 2 2 2" xfId="31695" xr:uid="{00000000-0005-0000-0000-0000F2370000}"/>
    <cellStyle name="40% - Énfasis1 7 2 2 2 3" xfId="22305" xr:uid="{00000000-0005-0000-0000-0000F3370000}"/>
    <cellStyle name="40% - Énfasis1 7 2 2 2 3 2" xfId="35216" xr:uid="{00000000-0005-0000-0000-0000F4370000}"/>
    <cellStyle name="40% - Énfasis1 7 2 2 2 4" xfId="25826" xr:uid="{00000000-0005-0000-0000-0000F5370000}"/>
    <cellStyle name="40% - Énfasis1 7 2 2 2 4 2" xfId="38737" xr:uid="{00000000-0005-0000-0000-0000F6370000}"/>
    <cellStyle name="40% - Énfasis1 7 2 2 2 5" xfId="29347" xr:uid="{00000000-0005-0000-0000-0000F7370000}"/>
    <cellStyle name="40% - Énfasis1 7 2 2 3" xfId="19957" xr:uid="{00000000-0005-0000-0000-0000F8370000}"/>
    <cellStyle name="40% - Énfasis1 7 2 2 3 2" xfId="23478" xr:uid="{00000000-0005-0000-0000-0000F9370000}"/>
    <cellStyle name="40% - Énfasis1 7 2 2 3 2 2" xfId="36389" xr:uid="{00000000-0005-0000-0000-0000FA370000}"/>
    <cellStyle name="40% - Énfasis1 7 2 2 3 3" xfId="26999" xr:uid="{00000000-0005-0000-0000-0000FB370000}"/>
    <cellStyle name="40% - Énfasis1 7 2 2 3 3 2" xfId="39910" xr:uid="{00000000-0005-0000-0000-0000FC370000}"/>
    <cellStyle name="40% - Énfasis1 7 2 2 3 4" xfId="32868" xr:uid="{00000000-0005-0000-0000-0000FD370000}"/>
    <cellStyle name="40% - Énfasis1 7 2 2 4" xfId="17609" xr:uid="{00000000-0005-0000-0000-0000FE370000}"/>
    <cellStyle name="40% - Énfasis1 7 2 2 4 2" xfId="30520" xr:uid="{00000000-0005-0000-0000-0000FF370000}"/>
    <cellStyle name="40% - Énfasis1 7 2 2 5" xfId="21130" xr:uid="{00000000-0005-0000-0000-000000380000}"/>
    <cellStyle name="40% - Énfasis1 7 2 2 5 2" xfId="34041" xr:uid="{00000000-0005-0000-0000-000001380000}"/>
    <cellStyle name="40% - Énfasis1 7 2 2 6" xfId="24651" xr:uid="{00000000-0005-0000-0000-000002380000}"/>
    <cellStyle name="40% - Énfasis1 7 2 2 6 2" xfId="37562" xr:uid="{00000000-0005-0000-0000-000003380000}"/>
    <cellStyle name="40% - Énfasis1 7 2 2 7" xfId="28172" xr:uid="{00000000-0005-0000-0000-000004380000}"/>
    <cellStyle name="40% - Énfasis1 7 2 2 8" xfId="15261" xr:uid="{00000000-0005-0000-0000-000005380000}"/>
    <cellStyle name="40% - Énfasis1 7 2 3" xfId="15937" xr:uid="{00000000-0005-0000-0000-000006380000}"/>
    <cellStyle name="40% - Énfasis1 7 2 3 2" xfId="18285" xr:uid="{00000000-0005-0000-0000-000007380000}"/>
    <cellStyle name="40% - Énfasis1 7 2 3 2 2" xfId="31196" xr:uid="{00000000-0005-0000-0000-000008380000}"/>
    <cellStyle name="40% - Énfasis1 7 2 3 3" xfId="21806" xr:uid="{00000000-0005-0000-0000-000009380000}"/>
    <cellStyle name="40% - Énfasis1 7 2 3 3 2" xfId="34717" xr:uid="{00000000-0005-0000-0000-00000A380000}"/>
    <cellStyle name="40% - Énfasis1 7 2 3 4" xfId="25327" xr:uid="{00000000-0005-0000-0000-00000B380000}"/>
    <cellStyle name="40% - Énfasis1 7 2 3 4 2" xfId="38238" xr:uid="{00000000-0005-0000-0000-00000C380000}"/>
    <cellStyle name="40% - Énfasis1 7 2 3 5" xfId="28848" xr:uid="{00000000-0005-0000-0000-00000D380000}"/>
    <cellStyle name="40% - Énfasis1 7 2 4" xfId="19458" xr:uid="{00000000-0005-0000-0000-00000E380000}"/>
    <cellStyle name="40% - Énfasis1 7 2 4 2" xfId="22979" xr:uid="{00000000-0005-0000-0000-00000F380000}"/>
    <cellStyle name="40% - Énfasis1 7 2 4 2 2" xfId="35890" xr:uid="{00000000-0005-0000-0000-000010380000}"/>
    <cellStyle name="40% - Énfasis1 7 2 4 3" xfId="26500" xr:uid="{00000000-0005-0000-0000-000011380000}"/>
    <cellStyle name="40% - Énfasis1 7 2 4 3 2" xfId="39411" xr:uid="{00000000-0005-0000-0000-000012380000}"/>
    <cellStyle name="40% - Énfasis1 7 2 4 4" xfId="32369" xr:uid="{00000000-0005-0000-0000-000013380000}"/>
    <cellStyle name="40% - Énfasis1 7 2 5" xfId="17110" xr:uid="{00000000-0005-0000-0000-000014380000}"/>
    <cellStyle name="40% - Énfasis1 7 2 5 2" xfId="30021" xr:uid="{00000000-0005-0000-0000-000015380000}"/>
    <cellStyle name="40% - Énfasis1 7 2 6" xfId="20631" xr:uid="{00000000-0005-0000-0000-000016380000}"/>
    <cellStyle name="40% - Énfasis1 7 2 6 2" xfId="33542" xr:uid="{00000000-0005-0000-0000-000017380000}"/>
    <cellStyle name="40% - Énfasis1 7 2 7" xfId="24152" xr:uid="{00000000-0005-0000-0000-000018380000}"/>
    <cellStyle name="40% - Énfasis1 7 2 7 2" xfId="37063" xr:uid="{00000000-0005-0000-0000-000019380000}"/>
    <cellStyle name="40% - Énfasis1 7 2 8" xfId="27673" xr:uid="{00000000-0005-0000-0000-00001A380000}"/>
    <cellStyle name="40% - Énfasis1 7 2 9" xfId="14761" xr:uid="{00000000-0005-0000-0000-00001B380000}"/>
    <cellStyle name="40% - Énfasis1 7 3" xfId="5435" xr:uid="{00000000-0005-0000-0000-00001C380000}"/>
    <cellStyle name="40% - Énfasis1 7 3 2" xfId="15423" xr:uid="{00000000-0005-0000-0000-00001D380000}"/>
    <cellStyle name="40% - Énfasis1 7 3 2 2" xfId="16598" xr:uid="{00000000-0005-0000-0000-00001E380000}"/>
    <cellStyle name="40% - Énfasis1 7 3 2 2 2" xfId="18946" xr:uid="{00000000-0005-0000-0000-00001F380000}"/>
    <cellStyle name="40% - Énfasis1 7 3 2 2 2 2" xfId="31857" xr:uid="{00000000-0005-0000-0000-000020380000}"/>
    <cellStyle name="40% - Énfasis1 7 3 2 2 3" xfId="22467" xr:uid="{00000000-0005-0000-0000-000021380000}"/>
    <cellStyle name="40% - Énfasis1 7 3 2 2 3 2" xfId="35378" xr:uid="{00000000-0005-0000-0000-000022380000}"/>
    <cellStyle name="40% - Énfasis1 7 3 2 2 4" xfId="25988" xr:uid="{00000000-0005-0000-0000-000023380000}"/>
    <cellStyle name="40% - Énfasis1 7 3 2 2 4 2" xfId="38899" xr:uid="{00000000-0005-0000-0000-000024380000}"/>
    <cellStyle name="40% - Énfasis1 7 3 2 2 5" xfId="29509" xr:uid="{00000000-0005-0000-0000-000025380000}"/>
    <cellStyle name="40% - Énfasis1 7 3 2 3" xfId="20119" xr:uid="{00000000-0005-0000-0000-000026380000}"/>
    <cellStyle name="40% - Énfasis1 7 3 2 3 2" xfId="23640" xr:uid="{00000000-0005-0000-0000-000027380000}"/>
    <cellStyle name="40% - Énfasis1 7 3 2 3 2 2" xfId="36551" xr:uid="{00000000-0005-0000-0000-000028380000}"/>
    <cellStyle name="40% - Énfasis1 7 3 2 3 3" xfId="27161" xr:uid="{00000000-0005-0000-0000-000029380000}"/>
    <cellStyle name="40% - Énfasis1 7 3 2 3 3 2" xfId="40072" xr:uid="{00000000-0005-0000-0000-00002A380000}"/>
    <cellStyle name="40% - Énfasis1 7 3 2 3 4" xfId="33030" xr:uid="{00000000-0005-0000-0000-00002B380000}"/>
    <cellStyle name="40% - Énfasis1 7 3 2 4" xfId="17771" xr:uid="{00000000-0005-0000-0000-00002C380000}"/>
    <cellStyle name="40% - Énfasis1 7 3 2 4 2" xfId="30682" xr:uid="{00000000-0005-0000-0000-00002D380000}"/>
    <cellStyle name="40% - Énfasis1 7 3 2 5" xfId="21292" xr:uid="{00000000-0005-0000-0000-00002E380000}"/>
    <cellStyle name="40% - Énfasis1 7 3 2 5 2" xfId="34203" xr:uid="{00000000-0005-0000-0000-00002F380000}"/>
    <cellStyle name="40% - Énfasis1 7 3 2 6" xfId="24813" xr:uid="{00000000-0005-0000-0000-000030380000}"/>
    <cellStyle name="40% - Énfasis1 7 3 2 6 2" xfId="37724" xr:uid="{00000000-0005-0000-0000-000031380000}"/>
    <cellStyle name="40% - Énfasis1 7 3 2 7" xfId="28334" xr:uid="{00000000-0005-0000-0000-000032380000}"/>
    <cellStyle name="40% - Énfasis1 7 3 3" xfId="16099" xr:uid="{00000000-0005-0000-0000-000033380000}"/>
    <cellStyle name="40% - Énfasis1 7 3 3 2" xfId="18447" xr:uid="{00000000-0005-0000-0000-000034380000}"/>
    <cellStyle name="40% - Énfasis1 7 3 3 2 2" xfId="31358" xr:uid="{00000000-0005-0000-0000-000035380000}"/>
    <cellStyle name="40% - Énfasis1 7 3 3 3" xfId="21968" xr:uid="{00000000-0005-0000-0000-000036380000}"/>
    <cellStyle name="40% - Énfasis1 7 3 3 3 2" xfId="34879" xr:uid="{00000000-0005-0000-0000-000037380000}"/>
    <cellStyle name="40% - Énfasis1 7 3 3 4" xfId="25489" xr:uid="{00000000-0005-0000-0000-000038380000}"/>
    <cellStyle name="40% - Énfasis1 7 3 3 4 2" xfId="38400" xr:uid="{00000000-0005-0000-0000-000039380000}"/>
    <cellStyle name="40% - Énfasis1 7 3 3 5" xfId="29010" xr:uid="{00000000-0005-0000-0000-00003A380000}"/>
    <cellStyle name="40% - Énfasis1 7 3 4" xfId="19620" xr:uid="{00000000-0005-0000-0000-00003B380000}"/>
    <cellStyle name="40% - Énfasis1 7 3 4 2" xfId="23141" xr:uid="{00000000-0005-0000-0000-00003C380000}"/>
    <cellStyle name="40% - Énfasis1 7 3 4 2 2" xfId="36052" xr:uid="{00000000-0005-0000-0000-00003D380000}"/>
    <cellStyle name="40% - Énfasis1 7 3 4 3" xfId="26662" xr:uid="{00000000-0005-0000-0000-00003E380000}"/>
    <cellStyle name="40% - Énfasis1 7 3 4 3 2" xfId="39573" xr:uid="{00000000-0005-0000-0000-00003F380000}"/>
    <cellStyle name="40% - Énfasis1 7 3 4 4" xfId="32531" xr:uid="{00000000-0005-0000-0000-000040380000}"/>
    <cellStyle name="40% - Énfasis1 7 3 5" xfId="17272" xr:uid="{00000000-0005-0000-0000-000041380000}"/>
    <cellStyle name="40% - Énfasis1 7 3 5 2" xfId="30183" xr:uid="{00000000-0005-0000-0000-000042380000}"/>
    <cellStyle name="40% - Énfasis1 7 3 6" xfId="20793" xr:uid="{00000000-0005-0000-0000-000043380000}"/>
    <cellStyle name="40% - Énfasis1 7 3 6 2" xfId="33704" xr:uid="{00000000-0005-0000-0000-000044380000}"/>
    <cellStyle name="40% - Énfasis1 7 3 7" xfId="24314" xr:uid="{00000000-0005-0000-0000-000045380000}"/>
    <cellStyle name="40% - Énfasis1 7 3 7 2" xfId="37225" xr:uid="{00000000-0005-0000-0000-000046380000}"/>
    <cellStyle name="40% - Énfasis1 7 3 8" xfId="27835" xr:uid="{00000000-0005-0000-0000-000047380000}"/>
    <cellStyle name="40% - Énfasis1 7 3 9" xfId="14924" xr:uid="{00000000-0005-0000-0000-000048380000}"/>
    <cellStyle name="40% - Énfasis1 7 4" xfId="15585" xr:uid="{00000000-0005-0000-0000-000049380000}"/>
    <cellStyle name="40% - Énfasis1 7 4 2" xfId="16760" xr:uid="{00000000-0005-0000-0000-00004A380000}"/>
    <cellStyle name="40% - Énfasis1 7 4 2 2" xfId="19108" xr:uid="{00000000-0005-0000-0000-00004B380000}"/>
    <cellStyle name="40% - Énfasis1 7 4 2 2 2" xfId="32019" xr:uid="{00000000-0005-0000-0000-00004C380000}"/>
    <cellStyle name="40% - Énfasis1 7 4 2 3" xfId="22629" xr:uid="{00000000-0005-0000-0000-00004D380000}"/>
    <cellStyle name="40% - Énfasis1 7 4 2 3 2" xfId="35540" xr:uid="{00000000-0005-0000-0000-00004E380000}"/>
    <cellStyle name="40% - Énfasis1 7 4 2 4" xfId="26150" xr:uid="{00000000-0005-0000-0000-00004F380000}"/>
    <cellStyle name="40% - Énfasis1 7 4 2 4 2" xfId="39061" xr:uid="{00000000-0005-0000-0000-000050380000}"/>
    <cellStyle name="40% - Énfasis1 7 4 2 5" xfId="29671" xr:uid="{00000000-0005-0000-0000-000051380000}"/>
    <cellStyle name="40% - Énfasis1 7 4 3" xfId="20281" xr:uid="{00000000-0005-0000-0000-000052380000}"/>
    <cellStyle name="40% - Énfasis1 7 4 3 2" xfId="23802" xr:uid="{00000000-0005-0000-0000-000053380000}"/>
    <cellStyle name="40% - Énfasis1 7 4 3 2 2" xfId="36713" xr:uid="{00000000-0005-0000-0000-000054380000}"/>
    <cellStyle name="40% - Énfasis1 7 4 3 3" xfId="27323" xr:uid="{00000000-0005-0000-0000-000055380000}"/>
    <cellStyle name="40% - Énfasis1 7 4 3 3 2" xfId="40234" xr:uid="{00000000-0005-0000-0000-000056380000}"/>
    <cellStyle name="40% - Énfasis1 7 4 3 4" xfId="33192" xr:uid="{00000000-0005-0000-0000-000057380000}"/>
    <cellStyle name="40% - Énfasis1 7 4 4" xfId="17933" xr:uid="{00000000-0005-0000-0000-000058380000}"/>
    <cellStyle name="40% - Énfasis1 7 4 4 2" xfId="30844" xr:uid="{00000000-0005-0000-0000-000059380000}"/>
    <cellStyle name="40% - Énfasis1 7 4 5" xfId="21454" xr:uid="{00000000-0005-0000-0000-00005A380000}"/>
    <cellStyle name="40% - Énfasis1 7 4 5 2" xfId="34365" xr:uid="{00000000-0005-0000-0000-00005B380000}"/>
    <cellStyle name="40% - Énfasis1 7 4 6" xfId="24975" xr:uid="{00000000-0005-0000-0000-00005C380000}"/>
    <cellStyle name="40% - Énfasis1 7 4 6 2" xfId="37886" xr:uid="{00000000-0005-0000-0000-00005D380000}"/>
    <cellStyle name="40% - Énfasis1 7 4 7" xfId="28496" xr:uid="{00000000-0005-0000-0000-00005E380000}"/>
    <cellStyle name="40% - Énfasis1 7 5" xfId="15086" xr:uid="{00000000-0005-0000-0000-00005F380000}"/>
    <cellStyle name="40% - Énfasis1 7 5 2" xfId="16261" xr:uid="{00000000-0005-0000-0000-000060380000}"/>
    <cellStyle name="40% - Énfasis1 7 5 2 2" xfId="18609" xr:uid="{00000000-0005-0000-0000-000061380000}"/>
    <cellStyle name="40% - Énfasis1 7 5 2 2 2" xfId="31520" xr:uid="{00000000-0005-0000-0000-000062380000}"/>
    <cellStyle name="40% - Énfasis1 7 5 2 3" xfId="22130" xr:uid="{00000000-0005-0000-0000-000063380000}"/>
    <cellStyle name="40% - Énfasis1 7 5 2 3 2" xfId="35041" xr:uid="{00000000-0005-0000-0000-000064380000}"/>
    <cellStyle name="40% - Énfasis1 7 5 2 4" xfId="25651" xr:uid="{00000000-0005-0000-0000-000065380000}"/>
    <cellStyle name="40% - Énfasis1 7 5 2 4 2" xfId="38562" xr:uid="{00000000-0005-0000-0000-000066380000}"/>
    <cellStyle name="40% - Énfasis1 7 5 2 5" xfId="29172" xr:uid="{00000000-0005-0000-0000-000067380000}"/>
    <cellStyle name="40% - Énfasis1 7 5 3" xfId="19782" xr:uid="{00000000-0005-0000-0000-000068380000}"/>
    <cellStyle name="40% - Énfasis1 7 5 3 2" xfId="23303" xr:uid="{00000000-0005-0000-0000-000069380000}"/>
    <cellStyle name="40% - Énfasis1 7 5 3 2 2" xfId="36214" xr:uid="{00000000-0005-0000-0000-00006A380000}"/>
    <cellStyle name="40% - Énfasis1 7 5 3 3" xfId="26824" xr:uid="{00000000-0005-0000-0000-00006B380000}"/>
    <cellStyle name="40% - Énfasis1 7 5 3 3 2" xfId="39735" xr:uid="{00000000-0005-0000-0000-00006C380000}"/>
    <cellStyle name="40% - Énfasis1 7 5 3 4" xfId="32693" xr:uid="{00000000-0005-0000-0000-00006D380000}"/>
    <cellStyle name="40% - Énfasis1 7 5 4" xfId="17434" xr:uid="{00000000-0005-0000-0000-00006E380000}"/>
    <cellStyle name="40% - Énfasis1 7 5 4 2" xfId="30345" xr:uid="{00000000-0005-0000-0000-00006F380000}"/>
    <cellStyle name="40% - Énfasis1 7 5 5" xfId="20955" xr:uid="{00000000-0005-0000-0000-000070380000}"/>
    <cellStyle name="40% - Énfasis1 7 5 5 2" xfId="33866" xr:uid="{00000000-0005-0000-0000-000071380000}"/>
    <cellStyle name="40% - Énfasis1 7 5 6" xfId="24476" xr:uid="{00000000-0005-0000-0000-000072380000}"/>
    <cellStyle name="40% - Énfasis1 7 5 6 2" xfId="37387" xr:uid="{00000000-0005-0000-0000-000073380000}"/>
    <cellStyle name="40% - Énfasis1 7 5 7" xfId="27997" xr:uid="{00000000-0005-0000-0000-000074380000}"/>
    <cellStyle name="40% - Énfasis1 7 6" xfId="15762" xr:uid="{00000000-0005-0000-0000-000075380000}"/>
    <cellStyle name="40% - Énfasis1 7 6 2" xfId="18110" xr:uid="{00000000-0005-0000-0000-000076380000}"/>
    <cellStyle name="40% - Énfasis1 7 6 2 2" xfId="31021" xr:uid="{00000000-0005-0000-0000-000077380000}"/>
    <cellStyle name="40% - Énfasis1 7 6 3" xfId="21631" xr:uid="{00000000-0005-0000-0000-000078380000}"/>
    <cellStyle name="40% - Énfasis1 7 6 3 2" xfId="34542" xr:uid="{00000000-0005-0000-0000-000079380000}"/>
    <cellStyle name="40% - Énfasis1 7 6 4" xfId="25152" xr:uid="{00000000-0005-0000-0000-00007A380000}"/>
    <cellStyle name="40% - Énfasis1 7 6 4 2" xfId="38063" xr:uid="{00000000-0005-0000-0000-00007B380000}"/>
    <cellStyle name="40% - Énfasis1 7 6 5" xfId="28673" xr:uid="{00000000-0005-0000-0000-00007C380000}"/>
    <cellStyle name="40% - Énfasis1 7 7" xfId="19283" xr:uid="{00000000-0005-0000-0000-00007D380000}"/>
    <cellStyle name="40% - Énfasis1 7 7 2" xfId="22804" xr:uid="{00000000-0005-0000-0000-00007E380000}"/>
    <cellStyle name="40% - Énfasis1 7 7 2 2" xfId="35715" xr:uid="{00000000-0005-0000-0000-00007F380000}"/>
    <cellStyle name="40% - Énfasis1 7 7 3" xfId="26325" xr:uid="{00000000-0005-0000-0000-000080380000}"/>
    <cellStyle name="40% - Énfasis1 7 7 3 2" xfId="39236" xr:uid="{00000000-0005-0000-0000-000081380000}"/>
    <cellStyle name="40% - Énfasis1 7 7 4" xfId="32194" xr:uid="{00000000-0005-0000-0000-000082380000}"/>
    <cellStyle name="40% - Énfasis1 7 8" xfId="16935" xr:uid="{00000000-0005-0000-0000-000083380000}"/>
    <cellStyle name="40% - Énfasis1 7 8 2" xfId="29846" xr:uid="{00000000-0005-0000-0000-000084380000}"/>
    <cellStyle name="40% - Énfasis1 7 9" xfId="20456" xr:uid="{00000000-0005-0000-0000-000085380000}"/>
    <cellStyle name="40% - Énfasis1 7 9 2" xfId="33367" xr:uid="{00000000-0005-0000-0000-000086380000}"/>
    <cellStyle name="40% - Énfasis1 8" xfId="531" xr:uid="{00000000-0005-0000-0000-000087380000}"/>
    <cellStyle name="40% - Énfasis1 8 2" xfId="15132" xr:uid="{00000000-0005-0000-0000-000088380000}"/>
    <cellStyle name="40% - Énfasis1 8 2 2" xfId="16307" xr:uid="{00000000-0005-0000-0000-000089380000}"/>
    <cellStyle name="40% - Énfasis1 8 2 2 2" xfId="18655" xr:uid="{00000000-0005-0000-0000-00008A380000}"/>
    <cellStyle name="40% - Énfasis1 8 2 2 2 2" xfId="31566" xr:uid="{00000000-0005-0000-0000-00008B380000}"/>
    <cellStyle name="40% - Énfasis1 8 2 2 3" xfId="22176" xr:uid="{00000000-0005-0000-0000-00008C380000}"/>
    <cellStyle name="40% - Énfasis1 8 2 2 3 2" xfId="35087" xr:uid="{00000000-0005-0000-0000-00008D380000}"/>
    <cellStyle name="40% - Énfasis1 8 2 2 4" xfId="25697" xr:uid="{00000000-0005-0000-0000-00008E380000}"/>
    <cellStyle name="40% - Énfasis1 8 2 2 4 2" xfId="38608" xr:uid="{00000000-0005-0000-0000-00008F380000}"/>
    <cellStyle name="40% - Énfasis1 8 2 2 5" xfId="29218" xr:uid="{00000000-0005-0000-0000-000090380000}"/>
    <cellStyle name="40% - Énfasis1 8 2 3" xfId="19828" xr:uid="{00000000-0005-0000-0000-000091380000}"/>
    <cellStyle name="40% - Énfasis1 8 2 3 2" xfId="23349" xr:uid="{00000000-0005-0000-0000-000092380000}"/>
    <cellStyle name="40% - Énfasis1 8 2 3 2 2" xfId="36260" xr:uid="{00000000-0005-0000-0000-000093380000}"/>
    <cellStyle name="40% - Énfasis1 8 2 3 3" xfId="26870" xr:uid="{00000000-0005-0000-0000-000094380000}"/>
    <cellStyle name="40% - Énfasis1 8 2 3 3 2" xfId="39781" xr:uid="{00000000-0005-0000-0000-000095380000}"/>
    <cellStyle name="40% - Énfasis1 8 2 3 4" xfId="32739" xr:uid="{00000000-0005-0000-0000-000096380000}"/>
    <cellStyle name="40% - Énfasis1 8 2 4" xfId="17480" xr:uid="{00000000-0005-0000-0000-000097380000}"/>
    <cellStyle name="40% - Énfasis1 8 2 4 2" xfId="30391" xr:uid="{00000000-0005-0000-0000-000098380000}"/>
    <cellStyle name="40% - Énfasis1 8 2 5" xfId="21001" xr:uid="{00000000-0005-0000-0000-000099380000}"/>
    <cellStyle name="40% - Énfasis1 8 2 5 2" xfId="33912" xr:uid="{00000000-0005-0000-0000-00009A380000}"/>
    <cellStyle name="40% - Énfasis1 8 2 6" xfId="24522" xr:uid="{00000000-0005-0000-0000-00009B380000}"/>
    <cellStyle name="40% - Énfasis1 8 2 6 2" xfId="37433" xr:uid="{00000000-0005-0000-0000-00009C380000}"/>
    <cellStyle name="40% - Énfasis1 8 2 7" xfId="28043" xr:uid="{00000000-0005-0000-0000-00009D380000}"/>
    <cellStyle name="40% - Énfasis1 8 3" xfId="15808" xr:uid="{00000000-0005-0000-0000-00009E380000}"/>
    <cellStyle name="40% - Énfasis1 8 3 2" xfId="18156" xr:uid="{00000000-0005-0000-0000-00009F380000}"/>
    <cellStyle name="40% - Énfasis1 8 3 2 2" xfId="31067" xr:uid="{00000000-0005-0000-0000-0000A0380000}"/>
    <cellStyle name="40% - Énfasis1 8 3 3" xfId="21677" xr:uid="{00000000-0005-0000-0000-0000A1380000}"/>
    <cellStyle name="40% - Énfasis1 8 3 3 2" xfId="34588" xr:uid="{00000000-0005-0000-0000-0000A2380000}"/>
    <cellStyle name="40% - Énfasis1 8 3 4" xfId="25198" xr:uid="{00000000-0005-0000-0000-0000A3380000}"/>
    <cellStyle name="40% - Énfasis1 8 3 4 2" xfId="38109" xr:uid="{00000000-0005-0000-0000-0000A4380000}"/>
    <cellStyle name="40% - Énfasis1 8 3 5" xfId="28719" xr:uid="{00000000-0005-0000-0000-0000A5380000}"/>
    <cellStyle name="40% - Énfasis1 8 4" xfId="19329" xr:uid="{00000000-0005-0000-0000-0000A6380000}"/>
    <cellStyle name="40% - Énfasis1 8 4 2" xfId="22850" xr:uid="{00000000-0005-0000-0000-0000A7380000}"/>
    <cellStyle name="40% - Énfasis1 8 4 2 2" xfId="35761" xr:uid="{00000000-0005-0000-0000-0000A8380000}"/>
    <cellStyle name="40% - Énfasis1 8 4 3" xfId="26371" xr:uid="{00000000-0005-0000-0000-0000A9380000}"/>
    <cellStyle name="40% - Énfasis1 8 4 3 2" xfId="39282" xr:uid="{00000000-0005-0000-0000-0000AA380000}"/>
    <cellStyle name="40% - Énfasis1 8 4 4" xfId="32240" xr:uid="{00000000-0005-0000-0000-0000AB380000}"/>
    <cellStyle name="40% - Énfasis1 8 5" xfId="16981" xr:uid="{00000000-0005-0000-0000-0000AC380000}"/>
    <cellStyle name="40% - Énfasis1 8 5 2" xfId="29892" xr:uid="{00000000-0005-0000-0000-0000AD380000}"/>
    <cellStyle name="40% - Énfasis1 8 6" xfId="20502" xr:uid="{00000000-0005-0000-0000-0000AE380000}"/>
    <cellStyle name="40% - Énfasis1 8 6 2" xfId="33413" xr:uid="{00000000-0005-0000-0000-0000AF380000}"/>
    <cellStyle name="40% - Énfasis1 8 7" xfId="24023" xr:uid="{00000000-0005-0000-0000-0000B0380000}"/>
    <cellStyle name="40% - Énfasis1 8 7 2" xfId="36934" xr:uid="{00000000-0005-0000-0000-0000B1380000}"/>
    <cellStyle name="40% - Énfasis1 8 8" xfId="27544" xr:uid="{00000000-0005-0000-0000-0000B2380000}"/>
    <cellStyle name="40% - Énfasis1 8 9" xfId="14632" xr:uid="{00000000-0005-0000-0000-0000B3380000}"/>
    <cellStyle name="40% - Énfasis1 9" xfId="532" xr:uid="{00000000-0005-0000-0000-0000B4380000}"/>
    <cellStyle name="40% - Énfasis1 9 2" xfId="5436" xr:uid="{00000000-0005-0000-0000-0000B5380000}"/>
    <cellStyle name="40% - Énfasis1 9 2 2" xfId="16321" xr:uid="{00000000-0005-0000-0000-0000B6380000}"/>
    <cellStyle name="40% - Énfasis1 9 2 2 2" xfId="18669" xr:uid="{00000000-0005-0000-0000-0000B7380000}"/>
    <cellStyle name="40% - Énfasis1 9 2 2 2 2" xfId="31580" xr:uid="{00000000-0005-0000-0000-0000B8380000}"/>
    <cellStyle name="40% - Énfasis1 9 2 2 3" xfId="22190" xr:uid="{00000000-0005-0000-0000-0000B9380000}"/>
    <cellStyle name="40% - Énfasis1 9 2 2 3 2" xfId="35101" xr:uid="{00000000-0005-0000-0000-0000BA380000}"/>
    <cellStyle name="40% - Énfasis1 9 2 2 4" xfId="25711" xr:uid="{00000000-0005-0000-0000-0000BB380000}"/>
    <cellStyle name="40% - Énfasis1 9 2 2 4 2" xfId="38622" xr:uid="{00000000-0005-0000-0000-0000BC380000}"/>
    <cellStyle name="40% - Énfasis1 9 2 2 5" xfId="29232" xr:uid="{00000000-0005-0000-0000-0000BD380000}"/>
    <cellStyle name="40% - Énfasis1 9 2 3" xfId="19842" xr:uid="{00000000-0005-0000-0000-0000BE380000}"/>
    <cellStyle name="40% - Énfasis1 9 2 3 2" xfId="23363" xr:uid="{00000000-0005-0000-0000-0000BF380000}"/>
    <cellStyle name="40% - Énfasis1 9 2 3 2 2" xfId="36274" xr:uid="{00000000-0005-0000-0000-0000C0380000}"/>
    <cellStyle name="40% - Énfasis1 9 2 3 3" xfId="26884" xr:uid="{00000000-0005-0000-0000-0000C1380000}"/>
    <cellStyle name="40% - Énfasis1 9 2 3 3 2" xfId="39795" xr:uid="{00000000-0005-0000-0000-0000C2380000}"/>
    <cellStyle name="40% - Énfasis1 9 2 3 4" xfId="32753" xr:uid="{00000000-0005-0000-0000-0000C3380000}"/>
    <cellStyle name="40% - Énfasis1 9 2 4" xfId="17494" xr:uid="{00000000-0005-0000-0000-0000C4380000}"/>
    <cellStyle name="40% - Énfasis1 9 2 4 2" xfId="30405" xr:uid="{00000000-0005-0000-0000-0000C5380000}"/>
    <cellStyle name="40% - Énfasis1 9 2 5" xfId="21015" xr:uid="{00000000-0005-0000-0000-0000C6380000}"/>
    <cellStyle name="40% - Énfasis1 9 2 5 2" xfId="33926" xr:uid="{00000000-0005-0000-0000-0000C7380000}"/>
    <cellStyle name="40% - Énfasis1 9 2 6" xfId="24536" xr:uid="{00000000-0005-0000-0000-0000C8380000}"/>
    <cellStyle name="40% - Énfasis1 9 2 6 2" xfId="37447" xr:uid="{00000000-0005-0000-0000-0000C9380000}"/>
    <cellStyle name="40% - Énfasis1 9 2 7" xfId="28057" xr:uid="{00000000-0005-0000-0000-0000CA380000}"/>
    <cellStyle name="40% - Énfasis1 9 2 8" xfId="15146" xr:uid="{00000000-0005-0000-0000-0000CB380000}"/>
    <cellStyle name="40% - Énfasis1 9 3" xfId="15822" xr:uid="{00000000-0005-0000-0000-0000CC380000}"/>
    <cellStyle name="40% - Énfasis1 9 3 2" xfId="18170" xr:uid="{00000000-0005-0000-0000-0000CD380000}"/>
    <cellStyle name="40% - Énfasis1 9 3 2 2" xfId="31081" xr:uid="{00000000-0005-0000-0000-0000CE380000}"/>
    <cellStyle name="40% - Énfasis1 9 3 3" xfId="21691" xr:uid="{00000000-0005-0000-0000-0000CF380000}"/>
    <cellStyle name="40% - Énfasis1 9 3 3 2" xfId="34602" xr:uid="{00000000-0005-0000-0000-0000D0380000}"/>
    <cellStyle name="40% - Énfasis1 9 3 4" xfId="25212" xr:uid="{00000000-0005-0000-0000-0000D1380000}"/>
    <cellStyle name="40% - Énfasis1 9 3 4 2" xfId="38123" xr:uid="{00000000-0005-0000-0000-0000D2380000}"/>
    <cellStyle name="40% - Énfasis1 9 3 5" xfId="28733" xr:uid="{00000000-0005-0000-0000-0000D3380000}"/>
    <cellStyle name="40% - Énfasis1 9 4" xfId="19343" xr:uid="{00000000-0005-0000-0000-0000D4380000}"/>
    <cellStyle name="40% - Énfasis1 9 4 2" xfId="22864" xr:uid="{00000000-0005-0000-0000-0000D5380000}"/>
    <cellStyle name="40% - Énfasis1 9 4 2 2" xfId="35775" xr:uid="{00000000-0005-0000-0000-0000D6380000}"/>
    <cellStyle name="40% - Énfasis1 9 4 3" xfId="26385" xr:uid="{00000000-0005-0000-0000-0000D7380000}"/>
    <cellStyle name="40% - Énfasis1 9 4 3 2" xfId="39296" xr:uid="{00000000-0005-0000-0000-0000D8380000}"/>
    <cellStyle name="40% - Énfasis1 9 4 4" xfId="32254" xr:uid="{00000000-0005-0000-0000-0000D9380000}"/>
    <cellStyle name="40% - Énfasis1 9 5" xfId="16995" xr:uid="{00000000-0005-0000-0000-0000DA380000}"/>
    <cellStyle name="40% - Énfasis1 9 5 2" xfId="29906" xr:uid="{00000000-0005-0000-0000-0000DB380000}"/>
    <cellStyle name="40% - Énfasis1 9 6" xfId="20516" xr:uid="{00000000-0005-0000-0000-0000DC380000}"/>
    <cellStyle name="40% - Énfasis1 9 6 2" xfId="33427" xr:uid="{00000000-0005-0000-0000-0000DD380000}"/>
    <cellStyle name="40% - Énfasis1 9 7" xfId="24037" xr:uid="{00000000-0005-0000-0000-0000DE380000}"/>
    <cellStyle name="40% - Énfasis1 9 7 2" xfId="36948" xr:uid="{00000000-0005-0000-0000-0000DF380000}"/>
    <cellStyle name="40% - Énfasis1 9 8" xfId="27558" xr:uid="{00000000-0005-0000-0000-0000E0380000}"/>
    <cellStyle name="40% - Énfasis1 9 9" xfId="14646" xr:uid="{00000000-0005-0000-0000-0000E1380000}"/>
    <cellStyle name="40% - Énfasis2" xfId="533" xr:uid="{00000000-0005-0000-0000-0000E2380000}"/>
    <cellStyle name="40% - Énfasis2 10" xfId="534" xr:uid="{00000000-0005-0000-0000-0000E3380000}"/>
    <cellStyle name="40% - Énfasis2 10 2" xfId="15310" xr:uid="{00000000-0005-0000-0000-0000E4380000}"/>
    <cellStyle name="40% - Énfasis2 10 2 2" xfId="16485" xr:uid="{00000000-0005-0000-0000-0000E5380000}"/>
    <cellStyle name="40% - Énfasis2 10 2 2 2" xfId="18833" xr:uid="{00000000-0005-0000-0000-0000E6380000}"/>
    <cellStyle name="40% - Énfasis2 10 2 2 2 2" xfId="31744" xr:uid="{00000000-0005-0000-0000-0000E7380000}"/>
    <cellStyle name="40% - Énfasis2 10 2 2 3" xfId="22354" xr:uid="{00000000-0005-0000-0000-0000E8380000}"/>
    <cellStyle name="40% - Énfasis2 10 2 2 3 2" xfId="35265" xr:uid="{00000000-0005-0000-0000-0000E9380000}"/>
    <cellStyle name="40% - Énfasis2 10 2 2 4" xfId="25875" xr:uid="{00000000-0005-0000-0000-0000EA380000}"/>
    <cellStyle name="40% - Énfasis2 10 2 2 4 2" xfId="38786" xr:uid="{00000000-0005-0000-0000-0000EB380000}"/>
    <cellStyle name="40% - Énfasis2 10 2 2 5" xfId="29396" xr:uid="{00000000-0005-0000-0000-0000EC380000}"/>
    <cellStyle name="40% - Énfasis2 10 2 3" xfId="20006" xr:uid="{00000000-0005-0000-0000-0000ED380000}"/>
    <cellStyle name="40% - Énfasis2 10 2 3 2" xfId="23527" xr:uid="{00000000-0005-0000-0000-0000EE380000}"/>
    <cellStyle name="40% - Énfasis2 10 2 3 2 2" xfId="36438" xr:uid="{00000000-0005-0000-0000-0000EF380000}"/>
    <cellStyle name="40% - Énfasis2 10 2 3 3" xfId="27048" xr:uid="{00000000-0005-0000-0000-0000F0380000}"/>
    <cellStyle name="40% - Énfasis2 10 2 3 3 2" xfId="39959" xr:uid="{00000000-0005-0000-0000-0000F1380000}"/>
    <cellStyle name="40% - Énfasis2 10 2 3 4" xfId="32917" xr:uid="{00000000-0005-0000-0000-0000F2380000}"/>
    <cellStyle name="40% - Énfasis2 10 2 4" xfId="17658" xr:uid="{00000000-0005-0000-0000-0000F3380000}"/>
    <cellStyle name="40% - Énfasis2 10 2 4 2" xfId="30569" xr:uid="{00000000-0005-0000-0000-0000F4380000}"/>
    <cellStyle name="40% - Énfasis2 10 2 5" xfId="21179" xr:uid="{00000000-0005-0000-0000-0000F5380000}"/>
    <cellStyle name="40% - Énfasis2 10 2 5 2" xfId="34090" xr:uid="{00000000-0005-0000-0000-0000F6380000}"/>
    <cellStyle name="40% - Énfasis2 10 2 6" xfId="24700" xr:uid="{00000000-0005-0000-0000-0000F7380000}"/>
    <cellStyle name="40% - Énfasis2 10 2 6 2" xfId="37611" xr:uid="{00000000-0005-0000-0000-0000F8380000}"/>
    <cellStyle name="40% - Énfasis2 10 2 7" xfId="28221" xr:uid="{00000000-0005-0000-0000-0000F9380000}"/>
    <cellStyle name="40% - Énfasis2 10 3" xfId="15986" xr:uid="{00000000-0005-0000-0000-0000FA380000}"/>
    <cellStyle name="40% - Énfasis2 10 3 2" xfId="18334" xr:uid="{00000000-0005-0000-0000-0000FB380000}"/>
    <cellStyle name="40% - Énfasis2 10 3 2 2" xfId="31245" xr:uid="{00000000-0005-0000-0000-0000FC380000}"/>
    <cellStyle name="40% - Énfasis2 10 3 3" xfId="21855" xr:uid="{00000000-0005-0000-0000-0000FD380000}"/>
    <cellStyle name="40% - Énfasis2 10 3 3 2" xfId="34766" xr:uid="{00000000-0005-0000-0000-0000FE380000}"/>
    <cellStyle name="40% - Énfasis2 10 3 4" xfId="25376" xr:uid="{00000000-0005-0000-0000-0000FF380000}"/>
    <cellStyle name="40% - Énfasis2 10 3 4 2" xfId="38287" xr:uid="{00000000-0005-0000-0000-000000390000}"/>
    <cellStyle name="40% - Énfasis2 10 3 5" xfId="28897" xr:uid="{00000000-0005-0000-0000-000001390000}"/>
    <cellStyle name="40% - Énfasis2 10 4" xfId="19507" xr:uid="{00000000-0005-0000-0000-000002390000}"/>
    <cellStyle name="40% - Énfasis2 10 4 2" xfId="23028" xr:uid="{00000000-0005-0000-0000-000003390000}"/>
    <cellStyle name="40% - Énfasis2 10 4 2 2" xfId="35939" xr:uid="{00000000-0005-0000-0000-000004390000}"/>
    <cellStyle name="40% - Énfasis2 10 4 3" xfId="26549" xr:uid="{00000000-0005-0000-0000-000005390000}"/>
    <cellStyle name="40% - Énfasis2 10 4 3 2" xfId="39460" xr:uid="{00000000-0005-0000-0000-000006390000}"/>
    <cellStyle name="40% - Énfasis2 10 4 4" xfId="32418" xr:uid="{00000000-0005-0000-0000-000007390000}"/>
    <cellStyle name="40% - Énfasis2 10 5" xfId="17159" xr:uid="{00000000-0005-0000-0000-000008390000}"/>
    <cellStyle name="40% - Énfasis2 10 5 2" xfId="30070" xr:uid="{00000000-0005-0000-0000-000009390000}"/>
    <cellStyle name="40% - Énfasis2 10 6" xfId="20680" xr:uid="{00000000-0005-0000-0000-00000A390000}"/>
    <cellStyle name="40% - Énfasis2 10 6 2" xfId="33591" xr:uid="{00000000-0005-0000-0000-00000B390000}"/>
    <cellStyle name="40% - Énfasis2 10 7" xfId="24201" xr:uid="{00000000-0005-0000-0000-00000C390000}"/>
    <cellStyle name="40% - Énfasis2 10 7 2" xfId="37112" xr:uid="{00000000-0005-0000-0000-00000D390000}"/>
    <cellStyle name="40% - Énfasis2 10 8" xfId="27722" xr:uid="{00000000-0005-0000-0000-00000E390000}"/>
    <cellStyle name="40% - Énfasis2 10 9" xfId="14811" xr:uid="{00000000-0005-0000-0000-00000F390000}"/>
    <cellStyle name="40% - Énfasis2 11" xfId="535" xr:uid="{00000000-0005-0000-0000-000010390000}"/>
    <cellStyle name="40% - Énfasis2 11 2" xfId="16647" xr:uid="{00000000-0005-0000-0000-000011390000}"/>
    <cellStyle name="40% - Énfasis2 11 2 2" xfId="18995" xr:uid="{00000000-0005-0000-0000-000012390000}"/>
    <cellStyle name="40% - Énfasis2 11 2 2 2" xfId="31906" xr:uid="{00000000-0005-0000-0000-000013390000}"/>
    <cellStyle name="40% - Énfasis2 11 2 3" xfId="22516" xr:uid="{00000000-0005-0000-0000-000014390000}"/>
    <cellStyle name="40% - Énfasis2 11 2 3 2" xfId="35427" xr:uid="{00000000-0005-0000-0000-000015390000}"/>
    <cellStyle name="40% - Énfasis2 11 2 4" xfId="26037" xr:uid="{00000000-0005-0000-0000-000016390000}"/>
    <cellStyle name="40% - Énfasis2 11 2 4 2" xfId="38948" xr:uid="{00000000-0005-0000-0000-000017390000}"/>
    <cellStyle name="40% - Énfasis2 11 2 5" xfId="29558" xr:uid="{00000000-0005-0000-0000-000018390000}"/>
    <cellStyle name="40% - Énfasis2 11 3" xfId="20168" xr:uid="{00000000-0005-0000-0000-000019390000}"/>
    <cellStyle name="40% - Énfasis2 11 3 2" xfId="23689" xr:uid="{00000000-0005-0000-0000-00001A390000}"/>
    <cellStyle name="40% - Énfasis2 11 3 2 2" xfId="36600" xr:uid="{00000000-0005-0000-0000-00001B390000}"/>
    <cellStyle name="40% - Énfasis2 11 3 3" xfId="27210" xr:uid="{00000000-0005-0000-0000-00001C390000}"/>
    <cellStyle name="40% - Énfasis2 11 3 3 2" xfId="40121" xr:uid="{00000000-0005-0000-0000-00001D390000}"/>
    <cellStyle name="40% - Énfasis2 11 3 4" xfId="33079" xr:uid="{00000000-0005-0000-0000-00001E390000}"/>
    <cellStyle name="40% - Énfasis2 11 4" xfId="17820" xr:uid="{00000000-0005-0000-0000-00001F390000}"/>
    <cellStyle name="40% - Énfasis2 11 4 2" xfId="30731" xr:uid="{00000000-0005-0000-0000-000020390000}"/>
    <cellStyle name="40% - Énfasis2 11 5" xfId="21341" xr:uid="{00000000-0005-0000-0000-000021390000}"/>
    <cellStyle name="40% - Énfasis2 11 5 2" xfId="34252" xr:uid="{00000000-0005-0000-0000-000022390000}"/>
    <cellStyle name="40% - Énfasis2 11 6" xfId="24862" xr:uid="{00000000-0005-0000-0000-000023390000}"/>
    <cellStyle name="40% - Énfasis2 11 6 2" xfId="37773" xr:uid="{00000000-0005-0000-0000-000024390000}"/>
    <cellStyle name="40% - Énfasis2 11 7" xfId="28383" xr:uid="{00000000-0005-0000-0000-000025390000}"/>
    <cellStyle name="40% - Énfasis2 11 8" xfId="15472" xr:uid="{00000000-0005-0000-0000-000026390000}"/>
    <cellStyle name="40% - Énfasis2 12" xfId="536" xr:uid="{00000000-0005-0000-0000-000027390000}"/>
    <cellStyle name="40% - Énfasis2 12 2" xfId="537" xr:uid="{00000000-0005-0000-0000-000028390000}"/>
    <cellStyle name="40% - Énfasis2 12 2 2" xfId="19156" xr:uid="{00000000-0005-0000-0000-000029390000}"/>
    <cellStyle name="40% - Énfasis2 12 2 2 2" xfId="32067" xr:uid="{00000000-0005-0000-0000-00002A390000}"/>
    <cellStyle name="40% - Énfasis2 12 2 3" xfId="22677" xr:uid="{00000000-0005-0000-0000-00002B390000}"/>
    <cellStyle name="40% - Énfasis2 12 2 3 2" xfId="35588" xr:uid="{00000000-0005-0000-0000-00002C390000}"/>
    <cellStyle name="40% - Énfasis2 12 2 4" xfId="26198" xr:uid="{00000000-0005-0000-0000-00002D390000}"/>
    <cellStyle name="40% - Énfasis2 12 2 4 2" xfId="39109" xr:uid="{00000000-0005-0000-0000-00002E390000}"/>
    <cellStyle name="40% - Énfasis2 12 2 5" xfId="29719" xr:uid="{00000000-0005-0000-0000-00002F390000}"/>
    <cellStyle name="40% - Énfasis2 12 2 6" xfId="16808" xr:uid="{00000000-0005-0000-0000-000030390000}"/>
    <cellStyle name="40% - Énfasis2 12 3" xfId="538" xr:uid="{00000000-0005-0000-0000-000031390000}"/>
    <cellStyle name="40% - Énfasis2 12 3 2" xfId="23850" xr:uid="{00000000-0005-0000-0000-000032390000}"/>
    <cellStyle name="40% - Énfasis2 12 3 2 2" xfId="36761" xr:uid="{00000000-0005-0000-0000-000033390000}"/>
    <cellStyle name="40% - Énfasis2 12 3 3" xfId="27371" xr:uid="{00000000-0005-0000-0000-000034390000}"/>
    <cellStyle name="40% - Énfasis2 12 3 3 2" xfId="40282" xr:uid="{00000000-0005-0000-0000-000035390000}"/>
    <cellStyle name="40% - Énfasis2 12 3 4" xfId="33240" xr:uid="{00000000-0005-0000-0000-000036390000}"/>
    <cellStyle name="40% - Énfasis2 12 3 5" xfId="20329" xr:uid="{00000000-0005-0000-0000-000037390000}"/>
    <cellStyle name="40% - Énfasis2 12 4" xfId="539" xr:uid="{00000000-0005-0000-0000-000038390000}"/>
    <cellStyle name="40% - Énfasis2 12 4 2" xfId="30892" xr:uid="{00000000-0005-0000-0000-000039390000}"/>
    <cellStyle name="40% - Énfasis2 12 4 3" xfId="17981" xr:uid="{00000000-0005-0000-0000-00003A390000}"/>
    <cellStyle name="40% - Énfasis2 12 5" xfId="540" xr:uid="{00000000-0005-0000-0000-00003B390000}"/>
    <cellStyle name="40% - Énfasis2 12 5 2" xfId="34413" xr:uid="{00000000-0005-0000-0000-00003C390000}"/>
    <cellStyle name="40% - Énfasis2 12 5 3" xfId="21502" xr:uid="{00000000-0005-0000-0000-00003D390000}"/>
    <cellStyle name="40% - Énfasis2 12 6" xfId="25023" xr:uid="{00000000-0005-0000-0000-00003E390000}"/>
    <cellStyle name="40% - Énfasis2 12 6 2" xfId="37934" xr:uid="{00000000-0005-0000-0000-00003F390000}"/>
    <cellStyle name="40% - Énfasis2 12 7" xfId="28544" xr:uid="{00000000-0005-0000-0000-000040390000}"/>
    <cellStyle name="40% - Énfasis2 12 8" xfId="15633" xr:uid="{00000000-0005-0000-0000-000041390000}"/>
    <cellStyle name="40% - Énfasis2 13" xfId="541" xr:uid="{00000000-0005-0000-0000-000042390000}"/>
    <cellStyle name="40% - Énfasis2 13 2" xfId="542" xr:uid="{00000000-0005-0000-0000-000043390000}"/>
    <cellStyle name="40% - Énfasis2 13 2 2" xfId="18496" xr:uid="{00000000-0005-0000-0000-000044390000}"/>
    <cellStyle name="40% - Énfasis2 13 2 2 2" xfId="31407" xr:uid="{00000000-0005-0000-0000-000045390000}"/>
    <cellStyle name="40% - Énfasis2 13 2 3" xfId="22017" xr:uid="{00000000-0005-0000-0000-000046390000}"/>
    <cellStyle name="40% - Énfasis2 13 2 3 2" xfId="34928" xr:uid="{00000000-0005-0000-0000-000047390000}"/>
    <cellStyle name="40% - Énfasis2 13 2 4" xfId="25538" xr:uid="{00000000-0005-0000-0000-000048390000}"/>
    <cellStyle name="40% - Énfasis2 13 2 4 2" xfId="38449" xr:uid="{00000000-0005-0000-0000-000049390000}"/>
    <cellStyle name="40% - Énfasis2 13 2 5" xfId="29059" xr:uid="{00000000-0005-0000-0000-00004A390000}"/>
    <cellStyle name="40% - Énfasis2 13 2 6" xfId="16148" xr:uid="{00000000-0005-0000-0000-00004B390000}"/>
    <cellStyle name="40% - Énfasis2 13 3" xfId="543" xr:uid="{00000000-0005-0000-0000-00004C390000}"/>
    <cellStyle name="40% - Énfasis2 13 3 2" xfId="23190" xr:uid="{00000000-0005-0000-0000-00004D390000}"/>
    <cellStyle name="40% - Énfasis2 13 3 2 2" xfId="36101" xr:uid="{00000000-0005-0000-0000-00004E390000}"/>
    <cellStyle name="40% - Énfasis2 13 3 3" xfId="26711" xr:uid="{00000000-0005-0000-0000-00004F390000}"/>
    <cellStyle name="40% - Énfasis2 13 3 3 2" xfId="39622" xr:uid="{00000000-0005-0000-0000-000050390000}"/>
    <cellStyle name="40% - Énfasis2 13 3 4" xfId="32580" xr:uid="{00000000-0005-0000-0000-000051390000}"/>
    <cellStyle name="40% - Énfasis2 13 3 5" xfId="19669" xr:uid="{00000000-0005-0000-0000-000052390000}"/>
    <cellStyle name="40% - Énfasis2 13 4" xfId="544" xr:uid="{00000000-0005-0000-0000-000053390000}"/>
    <cellStyle name="40% - Énfasis2 13 4 2" xfId="30232" xr:uid="{00000000-0005-0000-0000-000054390000}"/>
    <cellStyle name="40% - Énfasis2 13 4 3" xfId="17321" xr:uid="{00000000-0005-0000-0000-000055390000}"/>
    <cellStyle name="40% - Énfasis2 13 5" xfId="545" xr:uid="{00000000-0005-0000-0000-000056390000}"/>
    <cellStyle name="40% - Énfasis2 13 5 2" xfId="33753" xr:uid="{00000000-0005-0000-0000-000057390000}"/>
    <cellStyle name="40% - Énfasis2 13 5 3" xfId="20842" xr:uid="{00000000-0005-0000-0000-000058390000}"/>
    <cellStyle name="40% - Énfasis2 13 6" xfId="24363" xr:uid="{00000000-0005-0000-0000-000059390000}"/>
    <cellStyle name="40% - Énfasis2 13 6 2" xfId="37274" xr:uid="{00000000-0005-0000-0000-00005A390000}"/>
    <cellStyle name="40% - Énfasis2 13 7" xfId="27884" xr:uid="{00000000-0005-0000-0000-00005B390000}"/>
    <cellStyle name="40% - Énfasis2 13 8" xfId="14973" xr:uid="{00000000-0005-0000-0000-00005C390000}"/>
    <cellStyle name="40% - Énfasis2 14" xfId="546" xr:uid="{00000000-0005-0000-0000-00005D390000}"/>
    <cellStyle name="40% - Énfasis2 14 2" xfId="547" xr:uid="{00000000-0005-0000-0000-00005E390000}"/>
    <cellStyle name="40% - Énfasis2 14 2 2" xfId="30908" xr:uid="{00000000-0005-0000-0000-00005F390000}"/>
    <cellStyle name="40% - Énfasis2 14 2 3" xfId="17997" xr:uid="{00000000-0005-0000-0000-000060390000}"/>
    <cellStyle name="40% - Énfasis2 14 3" xfId="548" xr:uid="{00000000-0005-0000-0000-000061390000}"/>
    <cellStyle name="40% - Énfasis2 14 3 2" xfId="34429" xr:uid="{00000000-0005-0000-0000-000062390000}"/>
    <cellStyle name="40% - Énfasis2 14 3 3" xfId="21518" xr:uid="{00000000-0005-0000-0000-000063390000}"/>
    <cellStyle name="40% - Énfasis2 14 4" xfId="549" xr:uid="{00000000-0005-0000-0000-000064390000}"/>
    <cellStyle name="40% - Énfasis2 14 4 2" xfId="37950" xr:uid="{00000000-0005-0000-0000-000065390000}"/>
    <cellStyle name="40% - Énfasis2 14 4 3" xfId="25039" xr:uid="{00000000-0005-0000-0000-000066390000}"/>
    <cellStyle name="40% - Énfasis2 14 5" xfId="28560" xr:uid="{00000000-0005-0000-0000-000067390000}"/>
    <cellStyle name="40% - Énfasis2 14 6" xfId="15649" xr:uid="{00000000-0005-0000-0000-000068390000}"/>
    <cellStyle name="40% - Énfasis2 15" xfId="550" xr:uid="{00000000-0005-0000-0000-000069390000}"/>
    <cellStyle name="40% - Énfasis2 15 2" xfId="551" xr:uid="{00000000-0005-0000-0000-00006A390000}"/>
    <cellStyle name="40% - Énfasis2 15 2 2" xfId="35602" xr:uid="{00000000-0005-0000-0000-00006B390000}"/>
    <cellStyle name="40% - Énfasis2 15 2 3" xfId="22691" xr:uid="{00000000-0005-0000-0000-00006C390000}"/>
    <cellStyle name="40% - Énfasis2 15 3" xfId="552" xr:uid="{00000000-0005-0000-0000-00006D390000}"/>
    <cellStyle name="40% - Énfasis2 15 3 2" xfId="39123" xr:uid="{00000000-0005-0000-0000-00006E390000}"/>
    <cellStyle name="40% - Énfasis2 15 3 3" xfId="26212" xr:uid="{00000000-0005-0000-0000-00006F390000}"/>
    <cellStyle name="40% - Énfasis2 15 4" xfId="553" xr:uid="{00000000-0005-0000-0000-000070390000}"/>
    <cellStyle name="40% - Énfasis2 15 4 2" xfId="32081" xr:uid="{00000000-0005-0000-0000-000071390000}"/>
    <cellStyle name="40% - Énfasis2 15 5" xfId="19170" xr:uid="{00000000-0005-0000-0000-000072390000}"/>
    <cellStyle name="40% - Énfasis2 16" xfId="554" xr:uid="{00000000-0005-0000-0000-000073390000}"/>
    <cellStyle name="40% - Énfasis2 16 2" xfId="555" xr:uid="{00000000-0005-0000-0000-000074390000}"/>
    <cellStyle name="40% - Énfasis2 16 2 2" xfId="29733" xr:uid="{00000000-0005-0000-0000-000075390000}"/>
    <cellStyle name="40% - Énfasis2 16 3" xfId="556" xr:uid="{00000000-0005-0000-0000-000076390000}"/>
    <cellStyle name="40% - Énfasis2 16 4" xfId="557" xr:uid="{00000000-0005-0000-0000-000077390000}"/>
    <cellStyle name="40% - Énfasis2 16 5" xfId="16822" xr:uid="{00000000-0005-0000-0000-000078390000}"/>
    <cellStyle name="40% - Énfasis2 17" xfId="558" xr:uid="{00000000-0005-0000-0000-000079390000}"/>
    <cellStyle name="40% - Énfasis2 17 2" xfId="559" xr:uid="{00000000-0005-0000-0000-00007A390000}"/>
    <cellStyle name="40% - Énfasis2 17 2 2" xfId="33254" xr:uid="{00000000-0005-0000-0000-00007B390000}"/>
    <cellStyle name="40% - Énfasis2 17 3" xfId="560" xr:uid="{00000000-0005-0000-0000-00007C390000}"/>
    <cellStyle name="40% - Énfasis2 17 4" xfId="561" xr:uid="{00000000-0005-0000-0000-00007D390000}"/>
    <cellStyle name="40% - Énfasis2 17 5" xfId="20343" xr:uid="{00000000-0005-0000-0000-00007E390000}"/>
    <cellStyle name="40% - Énfasis2 18" xfId="562" xr:uid="{00000000-0005-0000-0000-00007F390000}"/>
    <cellStyle name="40% - Énfasis2 18 2" xfId="563" xr:uid="{00000000-0005-0000-0000-000080390000}"/>
    <cellStyle name="40% - Énfasis2 18 2 2" xfId="36775" xr:uid="{00000000-0005-0000-0000-000081390000}"/>
    <cellStyle name="40% - Énfasis2 18 3" xfId="564" xr:uid="{00000000-0005-0000-0000-000082390000}"/>
    <cellStyle name="40% - Énfasis2 18 4" xfId="565" xr:uid="{00000000-0005-0000-0000-000083390000}"/>
    <cellStyle name="40% - Énfasis2 18 5" xfId="23864" xr:uid="{00000000-0005-0000-0000-000084390000}"/>
    <cellStyle name="40% - Énfasis2 19" xfId="566" xr:uid="{00000000-0005-0000-0000-000085390000}"/>
    <cellStyle name="40% - Énfasis2 19 2" xfId="567" xr:uid="{00000000-0005-0000-0000-000086390000}"/>
    <cellStyle name="40% - Énfasis2 19 3" xfId="568" xr:uid="{00000000-0005-0000-0000-000087390000}"/>
    <cellStyle name="40% - Énfasis2 19 4" xfId="569" xr:uid="{00000000-0005-0000-0000-000088390000}"/>
    <cellStyle name="40% - Énfasis2 19 5" xfId="27385" xr:uid="{00000000-0005-0000-0000-000089390000}"/>
    <cellStyle name="40% - Énfasis2 2" xfId="570" xr:uid="{00000000-0005-0000-0000-00008A390000}"/>
    <cellStyle name="40% - Énfasis2 2 10" xfId="5437" xr:uid="{00000000-0005-0000-0000-00008B390000}"/>
    <cellStyle name="40% - Énfasis2 2 10 2" xfId="29748" xr:uid="{00000000-0005-0000-0000-00008C390000}"/>
    <cellStyle name="40% - Énfasis2 2 10 3" xfId="16837" xr:uid="{00000000-0005-0000-0000-00008D390000}"/>
    <cellStyle name="40% - Énfasis2 2 11" xfId="5438" xr:uid="{00000000-0005-0000-0000-00008E390000}"/>
    <cellStyle name="40% - Énfasis2 2 11 2" xfId="33269" xr:uid="{00000000-0005-0000-0000-00008F390000}"/>
    <cellStyle name="40% - Énfasis2 2 11 3" xfId="20358" xr:uid="{00000000-0005-0000-0000-000090390000}"/>
    <cellStyle name="40% - Énfasis2 2 12" xfId="5439" xr:uid="{00000000-0005-0000-0000-000091390000}"/>
    <cellStyle name="40% - Énfasis2 2 12 2" xfId="36790" xr:uid="{00000000-0005-0000-0000-000092390000}"/>
    <cellStyle name="40% - Énfasis2 2 12 3" xfId="23879" xr:uid="{00000000-0005-0000-0000-000093390000}"/>
    <cellStyle name="40% - Énfasis2 2 13" xfId="5440" xr:uid="{00000000-0005-0000-0000-000094390000}"/>
    <cellStyle name="40% - Énfasis2 2 13 2" xfId="27400" xr:uid="{00000000-0005-0000-0000-000095390000}"/>
    <cellStyle name="40% - Énfasis2 2 14" xfId="5441" xr:uid="{00000000-0005-0000-0000-000096390000}"/>
    <cellStyle name="40% - Énfasis2 2 15" xfId="5442" xr:uid="{00000000-0005-0000-0000-000097390000}"/>
    <cellStyle name="40% - Énfasis2 2 16" xfId="5443" xr:uid="{00000000-0005-0000-0000-000098390000}"/>
    <cellStyle name="40% - Énfasis2 2 17" xfId="5444" xr:uid="{00000000-0005-0000-0000-000099390000}"/>
    <cellStyle name="40% - Énfasis2 2 18" xfId="5445" xr:uid="{00000000-0005-0000-0000-00009A390000}"/>
    <cellStyle name="40% - Énfasis2 2 19" xfId="5446" xr:uid="{00000000-0005-0000-0000-00009B390000}"/>
    <cellStyle name="40% - Énfasis2 2 2" xfId="571" xr:uid="{00000000-0005-0000-0000-00009C390000}"/>
    <cellStyle name="40% - Énfasis2 2 2 10" xfId="5447" xr:uid="{00000000-0005-0000-0000-00009D390000}"/>
    <cellStyle name="40% - Énfasis2 2 2 10 2" xfId="5448" xr:uid="{00000000-0005-0000-0000-00009E390000}"/>
    <cellStyle name="40% - Énfasis2 2 2 10 2 2" xfId="5449" xr:uid="{00000000-0005-0000-0000-00009F390000}"/>
    <cellStyle name="40% - Énfasis2 2 2 10 2 3" xfId="36846" xr:uid="{00000000-0005-0000-0000-0000A0390000}"/>
    <cellStyle name="40% - Énfasis2 2 2 10 3" xfId="5450" xr:uid="{00000000-0005-0000-0000-0000A1390000}"/>
    <cellStyle name="40% - Énfasis2 2 2 10 4" xfId="23935" xr:uid="{00000000-0005-0000-0000-0000A2390000}"/>
    <cellStyle name="40% - Énfasis2 2 2 11" xfId="5451" xr:uid="{00000000-0005-0000-0000-0000A3390000}"/>
    <cellStyle name="40% - Énfasis2 2 2 11 2" xfId="5452" xr:uid="{00000000-0005-0000-0000-0000A4390000}"/>
    <cellStyle name="40% - Énfasis2 2 2 11 2 2" xfId="5453" xr:uid="{00000000-0005-0000-0000-0000A5390000}"/>
    <cellStyle name="40% - Énfasis2 2 2 11 3" xfId="5454" xr:uid="{00000000-0005-0000-0000-0000A6390000}"/>
    <cellStyle name="40% - Énfasis2 2 2 11 4" xfId="27456" xr:uid="{00000000-0005-0000-0000-0000A7390000}"/>
    <cellStyle name="40% - Énfasis2 2 2 12" xfId="5455" xr:uid="{00000000-0005-0000-0000-0000A8390000}"/>
    <cellStyle name="40% - Énfasis2 2 2 12 2" xfId="5456" xr:uid="{00000000-0005-0000-0000-0000A9390000}"/>
    <cellStyle name="40% - Énfasis2 2 2 12 2 2" xfId="5457" xr:uid="{00000000-0005-0000-0000-0000AA390000}"/>
    <cellStyle name="40% - Énfasis2 2 2 12 3" xfId="5458" xr:uid="{00000000-0005-0000-0000-0000AB390000}"/>
    <cellStyle name="40% - Énfasis2 2 2 13" xfId="5459" xr:uid="{00000000-0005-0000-0000-0000AC390000}"/>
    <cellStyle name="40% - Énfasis2 2 2 13 2" xfId="5460" xr:uid="{00000000-0005-0000-0000-0000AD390000}"/>
    <cellStyle name="40% - Énfasis2 2 2 13 2 2" xfId="5461" xr:uid="{00000000-0005-0000-0000-0000AE390000}"/>
    <cellStyle name="40% - Énfasis2 2 2 13 3" xfId="5462" xr:uid="{00000000-0005-0000-0000-0000AF390000}"/>
    <cellStyle name="40% - Énfasis2 2 2 14" xfId="5463" xr:uid="{00000000-0005-0000-0000-0000B0390000}"/>
    <cellStyle name="40% - Énfasis2 2 2 14 2" xfId="5464" xr:uid="{00000000-0005-0000-0000-0000B1390000}"/>
    <cellStyle name="40% - Énfasis2 2 2 14 2 2" xfId="5465" xr:uid="{00000000-0005-0000-0000-0000B2390000}"/>
    <cellStyle name="40% - Énfasis2 2 2 14 3" xfId="5466" xr:uid="{00000000-0005-0000-0000-0000B3390000}"/>
    <cellStyle name="40% - Énfasis2 2 2 15" xfId="5467" xr:uid="{00000000-0005-0000-0000-0000B4390000}"/>
    <cellStyle name="40% - Énfasis2 2 2 15 2" xfId="5468" xr:uid="{00000000-0005-0000-0000-0000B5390000}"/>
    <cellStyle name="40% - Énfasis2 2 2 15 2 2" xfId="5469" xr:uid="{00000000-0005-0000-0000-0000B6390000}"/>
    <cellStyle name="40% - Énfasis2 2 2 15 3" xfId="5470" xr:uid="{00000000-0005-0000-0000-0000B7390000}"/>
    <cellStyle name="40% - Énfasis2 2 2 16" xfId="5471" xr:uid="{00000000-0005-0000-0000-0000B8390000}"/>
    <cellStyle name="40% - Énfasis2 2 2 16 2" xfId="5472" xr:uid="{00000000-0005-0000-0000-0000B9390000}"/>
    <cellStyle name="40% - Énfasis2 2 2 16 2 2" xfId="5473" xr:uid="{00000000-0005-0000-0000-0000BA390000}"/>
    <cellStyle name="40% - Énfasis2 2 2 16 3" xfId="5474" xr:uid="{00000000-0005-0000-0000-0000BB390000}"/>
    <cellStyle name="40% - Énfasis2 2 2 17" xfId="5475" xr:uid="{00000000-0005-0000-0000-0000BC390000}"/>
    <cellStyle name="40% - Énfasis2 2 2 17 2" xfId="5476" xr:uid="{00000000-0005-0000-0000-0000BD390000}"/>
    <cellStyle name="40% - Énfasis2 2 2 17 2 2" xfId="5477" xr:uid="{00000000-0005-0000-0000-0000BE390000}"/>
    <cellStyle name="40% - Énfasis2 2 2 17 3" xfId="5478" xr:uid="{00000000-0005-0000-0000-0000BF390000}"/>
    <cellStyle name="40% - Énfasis2 2 2 18" xfId="5479" xr:uid="{00000000-0005-0000-0000-0000C0390000}"/>
    <cellStyle name="40% - Énfasis2 2 2 18 2" xfId="5480" xr:uid="{00000000-0005-0000-0000-0000C1390000}"/>
    <cellStyle name="40% - Énfasis2 2 2 18 2 2" xfId="5481" xr:uid="{00000000-0005-0000-0000-0000C2390000}"/>
    <cellStyle name="40% - Énfasis2 2 2 18 3" xfId="5482" xr:uid="{00000000-0005-0000-0000-0000C3390000}"/>
    <cellStyle name="40% - Énfasis2 2 2 19" xfId="5483" xr:uid="{00000000-0005-0000-0000-0000C4390000}"/>
    <cellStyle name="40% - Énfasis2 2 2 19 2" xfId="5484" xr:uid="{00000000-0005-0000-0000-0000C5390000}"/>
    <cellStyle name="40% - Énfasis2 2 2 19 2 2" xfId="5485" xr:uid="{00000000-0005-0000-0000-0000C6390000}"/>
    <cellStyle name="40% - Énfasis2 2 2 19 3" xfId="5486" xr:uid="{00000000-0005-0000-0000-0000C7390000}"/>
    <cellStyle name="40% - Énfasis2 2 2 2" xfId="5487" xr:uid="{00000000-0005-0000-0000-0000C8390000}"/>
    <cellStyle name="40% - Énfasis2 2 2 2 2" xfId="5488" xr:uid="{00000000-0005-0000-0000-0000C9390000}"/>
    <cellStyle name="40% - Énfasis2 2 2 2 2 2" xfId="5489" xr:uid="{00000000-0005-0000-0000-0000CA390000}"/>
    <cellStyle name="40% - Énfasis2 2 2 2 2 2 2" xfId="5490" xr:uid="{00000000-0005-0000-0000-0000CB390000}"/>
    <cellStyle name="40% - Énfasis2 2 2 2 2 2 2 2" xfId="5491" xr:uid="{00000000-0005-0000-0000-0000CC390000}"/>
    <cellStyle name="40% - Énfasis2 2 2 2 2 2 2 2 2" xfId="31653" xr:uid="{00000000-0005-0000-0000-0000CD390000}"/>
    <cellStyle name="40% - Énfasis2 2 2 2 2 2 2 3" xfId="18742" xr:uid="{00000000-0005-0000-0000-0000CE390000}"/>
    <cellStyle name="40% - Énfasis2 2 2 2 2 2 3" xfId="5492" xr:uid="{00000000-0005-0000-0000-0000CF390000}"/>
    <cellStyle name="40% - Énfasis2 2 2 2 2 2 3 2" xfId="35174" xr:uid="{00000000-0005-0000-0000-0000D0390000}"/>
    <cellStyle name="40% - Énfasis2 2 2 2 2 2 3 3" xfId="22263" xr:uid="{00000000-0005-0000-0000-0000D1390000}"/>
    <cellStyle name="40% - Énfasis2 2 2 2 2 2 4" xfId="25784" xr:uid="{00000000-0005-0000-0000-0000D2390000}"/>
    <cellStyle name="40% - Énfasis2 2 2 2 2 2 4 2" xfId="38695" xr:uid="{00000000-0005-0000-0000-0000D3390000}"/>
    <cellStyle name="40% - Énfasis2 2 2 2 2 2 5" xfId="29305" xr:uid="{00000000-0005-0000-0000-0000D4390000}"/>
    <cellStyle name="40% - Énfasis2 2 2 2 2 2 6" xfId="16394" xr:uid="{00000000-0005-0000-0000-0000D5390000}"/>
    <cellStyle name="40% - Énfasis2 2 2 2 2 3" xfId="5493" xr:uid="{00000000-0005-0000-0000-0000D6390000}"/>
    <cellStyle name="40% - Énfasis2 2 2 2 2 3 2" xfId="5494" xr:uid="{00000000-0005-0000-0000-0000D7390000}"/>
    <cellStyle name="40% - Énfasis2 2 2 2 2 3 2 2" xfId="5495" xr:uid="{00000000-0005-0000-0000-0000D8390000}"/>
    <cellStyle name="40% - Énfasis2 2 2 2 2 3 2 2 2" xfId="36347" xr:uid="{00000000-0005-0000-0000-0000D9390000}"/>
    <cellStyle name="40% - Énfasis2 2 2 2 2 3 2 3" xfId="23436" xr:uid="{00000000-0005-0000-0000-0000DA390000}"/>
    <cellStyle name="40% - Énfasis2 2 2 2 2 3 3" xfId="5496" xr:uid="{00000000-0005-0000-0000-0000DB390000}"/>
    <cellStyle name="40% - Énfasis2 2 2 2 2 3 3 2" xfId="39868" xr:uid="{00000000-0005-0000-0000-0000DC390000}"/>
    <cellStyle name="40% - Énfasis2 2 2 2 2 3 3 3" xfId="26957" xr:uid="{00000000-0005-0000-0000-0000DD390000}"/>
    <cellStyle name="40% - Énfasis2 2 2 2 2 3 4" xfId="32826" xr:uid="{00000000-0005-0000-0000-0000DE390000}"/>
    <cellStyle name="40% - Énfasis2 2 2 2 2 3 5" xfId="19915" xr:uid="{00000000-0005-0000-0000-0000DF390000}"/>
    <cellStyle name="40% - Énfasis2 2 2 2 2 4" xfId="17567" xr:uid="{00000000-0005-0000-0000-0000E0390000}"/>
    <cellStyle name="40% - Énfasis2 2 2 2 2 4 2" xfId="30478" xr:uid="{00000000-0005-0000-0000-0000E1390000}"/>
    <cellStyle name="40% - Énfasis2 2 2 2 2 5" xfId="21088" xr:uid="{00000000-0005-0000-0000-0000E2390000}"/>
    <cellStyle name="40% - Énfasis2 2 2 2 2 5 2" xfId="33999" xr:uid="{00000000-0005-0000-0000-0000E3390000}"/>
    <cellStyle name="40% - Énfasis2 2 2 2 2 6" xfId="24609" xr:uid="{00000000-0005-0000-0000-0000E4390000}"/>
    <cellStyle name="40% - Énfasis2 2 2 2 2 6 2" xfId="37520" xr:uid="{00000000-0005-0000-0000-0000E5390000}"/>
    <cellStyle name="40% - Énfasis2 2 2 2 2 7" xfId="28130" xr:uid="{00000000-0005-0000-0000-0000E6390000}"/>
    <cellStyle name="40% - Énfasis2 2 2 2 2 8" xfId="15219" xr:uid="{00000000-0005-0000-0000-0000E7390000}"/>
    <cellStyle name="40% - Énfasis2 2 2 2 3" xfId="5497" xr:uid="{00000000-0005-0000-0000-0000E8390000}"/>
    <cellStyle name="40% - Énfasis2 2 2 2 3 2" xfId="18243" xr:uid="{00000000-0005-0000-0000-0000E9390000}"/>
    <cellStyle name="40% - Énfasis2 2 2 2 3 2 2" xfId="31154" xr:uid="{00000000-0005-0000-0000-0000EA390000}"/>
    <cellStyle name="40% - Énfasis2 2 2 2 3 3" xfId="21764" xr:uid="{00000000-0005-0000-0000-0000EB390000}"/>
    <cellStyle name="40% - Énfasis2 2 2 2 3 3 2" xfId="34675" xr:uid="{00000000-0005-0000-0000-0000EC390000}"/>
    <cellStyle name="40% - Énfasis2 2 2 2 3 4" xfId="25285" xr:uid="{00000000-0005-0000-0000-0000ED390000}"/>
    <cellStyle name="40% - Énfasis2 2 2 2 3 4 2" xfId="38196" xr:uid="{00000000-0005-0000-0000-0000EE390000}"/>
    <cellStyle name="40% - Énfasis2 2 2 2 3 5" xfId="28806" xr:uid="{00000000-0005-0000-0000-0000EF390000}"/>
    <cellStyle name="40% - Énfasis2 2 2 2 3 6" xfId="15895" xr:uid="{00000000-0005-0000-0000-0000F0390000}"/>
    <cellStyle name="40% - Énfasis2 2 2 2 4" xfId="5498" xr:uid="{00000000-0005-0000-0000-0000F1390000}"/>
    <cellStyle name="40% - Énfasis2 2 2 2 4 2" xfId="5499" xr:uid="{00000000-0005-0000-0000-0000F2390000}"/>
    <cellStyle name="40% - Énfasis2 2 2 2 4 2 2" xfId="35848" xr:uid="{00000000-0005-0000-0000-0000F3390000}"/>
    <cellStyle name="40% - Énfasis2 2 2 2 4 2 3" xfId="22937" xr:uid="{00000000-0005-0000-0000-0000F4390000}"/>
    <cellStyle name="40% - Énfasis2 2 2 2 4 3" xfId="26458" xr:uid="{00000000-0005-0000-0000-0000F5390000}"/>
    <cellStyle name="40% - Énfasis2 2 2 2 4 3 2" xfId="39369" xr:uid="{00000000-0005-0000-0000-0000F6390000}"/>
    <cellStyle name="40% - Énfasis2 2 2 2 4 4" xfId="32327" xr:uid="{00000000-0005-0000-0000-0000F7390000}"/>
    <cellStyle name="40% - Énfasis2 2 2 2 4 5" xfId="19416" xr:uid="{00000000-0005-0000-0000-0000F8390000}"/>
    <cellStyle name="40% - Énfasis2 2 2 2 5" xfId="5500" xr:uid="{00000000-0005-0000-0000-0000F9390000}"/>
    <cellStyle name="40% - Énfasis2 2 2 2 5 2" xfId="29979" xr:uid="{00000000-0005-0000-0000-0000FA390000}"/>
    <cellStyle name="40% - Énfasis2 2 2 2 5 3" xfId="17068" xr:uid="{00000000-0005-0000-0000-0000FB390000}"/>
    <cellStyle name="40% - Énfasis2 2 2 2 6" xfId="20589" xr:uid="{00000000-0005-0000-0000-0000FC390000}"/>
    <cellStyle name="40% - Énfasis2 2 2 2 6 2" xfId="33500" xr:uid="{00000000-0005-0000-0000-0000FD390000}"/>
    <cellStyle name="40% - Énfasis2 2 2 2 7" xfId="24110" xr:uid="{00000000-0005-0000-0000-0000FE390000}"/>
    <cellStyle name="40% - Énfasis2 2 2 2 7 2" xfId="37021" xr:uid="{00000000-0005-0000-0000-0000FF390000}"/>
    <cellStyle name="40% - Énfasis2 2 2 2 8" xfId="27631" xr:uid="{00000000-0005-0000-0000-0000003A0000}"/>
    <cellStyle name="40% - Énfasis2 2 2 2 9" xfId="14719" xr:uid="{00000000-0005-0000-0000-0000013A0000}"/>
    <cellStyle name="40% - Énfasis2 2 2 20" xfId="5501" xr:uid="{00000000-0005-0000-0000-0000023A0000}"/>
    <cellStyle name="40% - Énfasis2 2 2 20 2" xfId="5502" xr:uid="{00000000-0005-0000-0000-0000033A0000}"/>
    <cellStyle name="40% - Énfasis2 2 2 20 2 2" xfId="5503" xr:uid="{00000000-0005-0000-0000-0000043A0000}"/>
    <cellStyle name="40% - Énfasis2 2 2 20 3" xfId="5504" xr:uid="{00000000-0005-0000-0000-0000053A0000}"/>
    <cellStyle name="40% - Énfasis2 2 2 21" xfId="5505" xr:uid="{00000000-0005-0000-0000-0000063A0000}"/>
    <cellStyle name="40% - Énfasis2 2 2 21 2" xfId="5506" xr:uid="{00000000-0005-0000-0000-0000073A0000}"/>
    <cellStyle name="40% - Énfasis2 2 2 21 2 2" xfId="5507" xr:uid="{00000000-0005-0000-0000-0000083A0000}"/>
    <cellStyle name="40% - Énfasis2 2 2 21 3" xfId="5508" xr:uid="{00000000-0005-0000-0000-0000093A0000}"/>
    <cellStyle name="40% - Énfasis2 2 2 22" xfId="5509" xr:uid="{00000000-0005-0000-0000-00000A3A0000}"/>
    <cellStyle name="40% - Énfasis2 2 2 22 2" xfId="5510" xr:uid="{00000000-0005-0000-0000-00000B3A0000}"/>
    <cellStyle name="40% - Énfasis2 2 2 22 2 2" xfId="5511" xr:uid="{00000000-0005-0000-0000-00000C3A0000}"/>
    <cellStyle name="40% - Énfasis2 2 2 22 3" xfId="5512" xr:uid="{00000000-0005-0000-0000-00000D3A0000}"/>
    <cellStyle name="40% - Énfasis2 2 2 23" xfId="5513" xr:uid="{00000000-0005-0000-0000-00000E3A0000}"/>
    <cellStyle name="40% - Énfasis2 2 2 23 2" xfId="5514" xr:uid="{00000000-0005-0000-0000-00000F3A0000}"/>
    <cellStyle name="40% - Énfasis2 2 2 23 2 2" xfId="5515" xr:uid="{00000000-0005-0000-0000-0000103A0000}"/>
    <cellStyle name="40% - Énfasis2 2 2 23 3" xfId="5516" xr:uid="{00000000-0005-0000-0000-0000113A0000}"/>
    <cellStyle name="40% - Énfasis2 2 2 24" xfId="5517" xr:uid="{00000000-0005-0000-0000-0000123A0000}"/>
    <cellStyle name="40% - Énfasis2 2 2 24 2" xfId="5518" xr:uid="{00000000-0005-0000-0000-0000133A0000}"/>
    <cellStyle name="40% - Énfasis2 2 2 24 2 2" xfId="5519" xr:uid="{00000000-0005-0000-0000-0000143A0000}"/>
    <cellStyle name="40% - Énfasis2 2 2 24 3" xfId="5520" xr:uid="{00000000-0005-0000-0000-0000153A0000}"/>
    <cellStyle name="40% - Énfasis2 2 2 25" xfId="14541" xr:uid="{00000000-0005-0000-0000-0000163A0000}"/>
    <cellStyle name="40% - Énfasis2 2 2 3" xfId="5521" xr:uid="{00000000-0005-0000-0000-0000173A0000}"/>
    <cellStyle name="40% - Énfasis2 2 2 3 2" xfId="5522" xr:uid="{00000000-0005-0000-0000-0000183A0000}"/>
    <cellStyle name="40% - Énfasis2 2 2 3 2 2" xfId="5523" xr:uid="{00000000-0005-0000-0000-0000193A0000}"/>
    <cellStyle name="40% - Énfasis2 2 2 3 2 2 2" xfId="18904" xr:uid="{00000000-0005-0000-0000-00001A3A0000}"/>
    <cellStyle name="40% - Énfasis2 2 2 3 2 2 2 2" xfId="31815" xr:uid="{00000000-0005-0000-0000-00001B3A0000}"/>
    <cellStyle name="40% - Énfasis2 2 2 3 2 2 3" xfId="22425" xr:uid="{00000000-0005-0000-0000-00001C3A0000}"/>
    <cellStyle name="40% - Énfasis2 2 2 3 2 2 3 2" xfId="35336" xr:uid="{00000000-0005-0000-0000-00001D3A0000}"/>
    <cellStyle name="40% - Énfasis2 2 2 3 2 2 4" xfId="25946" xr:uid="{00000000-0005-0000-0000-00001E3A0000}"/>
    <cellStyle name="40% - Énfasis2 2 2 3 2 2 4 2" xfId="38857" xr:uid="{00000000-0005-0000-0000-00001F3A0000}"/>
    <cellStyle name="40% - Énfasis2 2 2 3 2 2 5" xfId="29467" xr:uid="{00000000-0005-0000-0000-0000203A0000}"/>
    <cellStyle name="40% - Énfasis2 2 2 3 2 2 6" xfId="16556" xr:uid="{00000000-0005-0000-0000-0000213A0000}"/>
    <cellStyle name="40% - Énfasis2 2 2 3 2 3" xfId="20077" xr:uid="{00000000-0005-0000-0000-0000223A0000}"/>
    <cellStyle name="40% - Énfasis2 2 2 3 2 3 2" xfId="23598" xr:uid="{00000000-0005-0000-0000-0000233A0000}"/>
    <cellStyle name="40% - Énfasis2 2 2 3 2 3 2 2" xfId="36509" xr:uid="{00000000-0005-0000-0000-0000243A0000}"/>
    <cellStyle name="40% - Énfasis2 2 2 3 2 3 3" xfId="27119" xr:uid="{00000000-0005-0000-0000-0000253A0000}"/>
    <cellStyle name="40% - Énfasis2 2 2 3 2 3 3 2" xfId="40030" xr:uid="{00000000-0005-0000-0000-0000263A0000}"/>
    <cellStyle name="40% - Énfasis2 2 2 3 2 3 4" xfId="32988" xr:uid="{00000000-0005-0000-0000-0000273A0000}"/>
    <cellStyle name="40% - Énfasis2 2 2 3 2 4" xfId="17729" xr:uid="{00000000-0005-0000-0000-0000283A0000}"/>
    <cellStyle name="40% - Énfasis2 2 2 3 2 4 2" xfId="30640" xr:uid="{00000000-0005-0000-0000-0000293A0000}"/>
    <cellStyle name="40% - Énfasis2 2 2 3 2 5" xfId="21250" xr:uid="{00000000-0005-0000-0000-00002A3A0000}"/>
    <cellStyle name="40% - Énfasis2 2 2 3 2 5 2" xfId="34161" xr:uid="{00000000-0005-0000-0000-00002B3A0000}"/>
    <cellStyle name="40% - Énfasis2 2 2 3 2 6" xfId="24771" xr:uid="{00000000-0005-0000-0000-00002C3A0000}"/>
    <cellStyle name="40% - Énfasis2 2 2 3 2 6 2" xfId="37682" xr:uid="{00000000-0005-0000-0000-00002D3A0000}"/>
    <cellStyle name="40% - Énfasis2 2 2 3 2 7" xfId="28292" xr:uid="{00000000-0005-0000-0000-00002E3A0000}"/>
    <cellStyle name="40% - Énfasis2 2 2 3 2 8" xfId="15381" xr:uid="{00000000-0005-0000-0000-00002F3A0000}"/>
    <cellStyle name="40% - Énfasis2 2 2 3 3" xfId="5524" xr:uid="{00000000-0005-0000-0000-0000303A0000}"/>
    <cellStyle name="40% - Énfasis2 2 2 3 3 2" xfId="18405" xr:uid="{00000000-0005-0000-0000-0000313A0000}"/>
    <cellStyle name="40% - Énfasis2 2 2 3 3 2 2" xfId="31316" xr:uid="{00000000-0005-0000-0000-0000323A0000}"/>
    <cellStyle name="40% - Énfasis2 2 2 3 3 3" xfId="21926" xr:uid="{00000000-0005-0000-0000-0000333A0000}"/>
    <cellStyle name="40% - Énfasis2 2 2 3 3 3 2" xfId="34837" xr:uid="{00000000-0005-0000-0000-0000343A0000}"/>
    <cellStyle name="40% - Énfasis2 2 2 3 3 4" xfId="25447" xr:uid="{00000000-0005-0000-0000-0000353A0000}"/>
    <cellStyle name="40% - Énfasis2 2 2 3 3 4 2" xfId="38358" xr:uid="{00000000-0005-0000-0000-0000363A0000}"/>
    <cellStyle name="40% - Énfasis2 2 2 3 3 5" xfId="28968" xr:uid="{00000000-0005-0000-0000-0000373A0000}"/>
    <cellStyle name="40% - Énfasis2 2 2 3 3 6" xfId="16057" xr:uid="{00000000-0005-0000-0000-0000383A0000}"/>
    <cellStyle name="40% - Énfasis2 2 2 3 4" xfId="19578" xr:uid="{00000000-0005-0000-0000-0000393A0000}"/>
    <cellStyle name="40% - Énfasis2 2 2 3 4 2" xfId="23099" xr:uid="{00000000-0005-0000-0000-00003A3A0000}"/>
    <cellStyle name="40% - Énfasis2 2 2 3 4 2 2" xfId="36010" xr:uid="{00000000-0005-0000-0000-00003B3A0000}"/>
    <cellStyle name="40% - Énfasis2 2 2 3 4 3" xfId="26620" xr:uid="{00000000-0005-0000-0000-00003C3A0000}"/>
    <cellStyle name="40% - Énfasis2 2 2 3 4 3 2" xfId="39531" xr:uid="{00000000-0005-0000-0000-00003D3A0000}"/>
    <cellStyle name="40% - Énfasis2 2 2 3 4 4" xfId="32489" xr:uid="{00000000-0005-0000-0000-00003E3A0000}"/>
    <cellStyle name="40% - Énfasis2 2 2 3 5" xfId="17230" xr:uid="{00000000-0005-0000-0000-00003F3A0000}"/>
    <cellStyle name="40% - Énfasis2 2 2 3 5 2" xfId="30141" xr:uid="{00000000-0005-0000-0000-0000403A0000}"/>
    <cellStyle name="40% - Énfasis2 2 2 3 6" xfId="20751" xr:uid="{00000000-0005-0000-0000-0000413A0000}"/>
    <cellStyle name="40% - Énfasis2 2 2 3 6 2" xfId="33662" xr:uid="{00000000-0005-0000-0000-0000423A0000}"/>
    <cellStyle name="40% - Énfasis2 2 2 3 7" xfId="24272" xr:uid="{00000000-0005-0000-0000-0000433A0000}"/>
    <cellStyle name="40% - Énfasis2 2 2 3 7 2" xfId="37183" xr:uid="{00000000-0005-0000-0000-0000443A0000}"/>
    <cellStyle name="40% - Énfasis2 2 2 3 8" xfId="27793" xr:uid="{00000000-0005-0000-0000-0000453A0000}"/>
    <cellStyle name="40% - Énfasis2 2 2 3 9" xfId="14882" xr:uid="{00000000-0005-0000-0000-0000463A0000}"/>
    <cellStyle name="40% - Énfasis2 2 2 4" xfId="5525" xr:uid="{00000000-0005-0000-0000-0000473A0000}"/>
    <cellStyle name="40% - Énfasis2 2 2 4 2" xfId="5526" xr:uid="{00000000-0005-0000-0000-0000483A0000}"/>
    <cellStyle name="40% - Énfasis2 2 2 4 2 2" xfId="5527" xr:uid="{00000000-0005-0000-0000-0000493A0000}"/>
    <cellStyle name="40% - Énfasis2 2 2 4 2 2 2" xfId="31977" xr:uid="{00000000-0005-0000-0000-00004A3A0000}"/>
    <cellStyle name="40% - Énfasis2 2 2 4 2 2 3" xfId="19066" xr:uid="{00000000-0005-0000-0000-00004B3A0000}"/>
    <cellStyle name="40% - Énfasis2 2 2 4 2 3" xfId="22587" xr:uid="{00000000-0005-0000-0000-00004C3A0000}"/>
    <cellStyle name="40% - Énfasis2 2 2 4 2 3 2" xfId="35498" xr:uid="{00000000-0005-0000-0000-00004D3A0000}"/>
    <cellStyle name="40% - Énfasis2 2 2 4 2 4" xfId="26108" xr:uid="{00000000-0005-0000-0000-00004E3A0000}"/>
    <cellStyle name="40% - Énfasis2 2 2 4 2 4 2" xfId="39019" xr:uid="{00000000-0005-0000-0000-00004F3A0000}"/>
    <cellStyle name="40% - Énfasis2 2 2 4 2 5" xfId="29629" xr:uid="{00000000-0005-0000-0000-0000503A0000}"/>
    <cellStyle name="40% - Énfasis2 2 2 4 2 6" xfId="16718" xr:uid="{00000000-0005-0000-0000-0000513A0000}"/>
    <cellStyle name="40% - Énfasis2 2 2 4 3" xfId="5528" xr:uid="{00000000-0005-0000-0000-0000523A0000}"/>
    <cellStyle name="40% - Énfasis2 2 2 4 3 2" xfId="23760" xr:uid="{00000000-0005-0000-0000-0000533A0000}"/>
    <cellStyle name="40% - Énfasis2 2 2 4 3 2 2" xfId="36671" xr:uid="{00000000-0005-0000-0000-0000543A0000}"/>
    <cellStyle name="40% - Énfasis2 2 2 4 3 3" xfId="27281" xr:uid="{00000000-0005-0000-0000-0000553A0000}"/>
    <cellStyle name="40% - Énfasis2 2 2 4 3 3 2" xfId="40192" xr:uid="{00000000-0005-0000-0000-0000563A0000}"/>
    <cellStyle name="40% - Énfasis2 2 2 4 3 4" xfId="33150" xr:uid="{00000000-0005-0000-0000-0000573A0000}"/>
    <cellStyle name="40% - Énfasis2 2 2 4 3 5" xfId="20239" xr:uid="{00000000-0005-0000-0000-0000583A0000}"/>
    <cellStyle name="40% - Énfasis2 2 2 4 4" xfId="17891" xr:uid="{00000000-0005-0000-0000-0000593A0000}"/>
    <cellStyle name="40% - Énfasis2 2 2 4 4 2" xfId="30802" xr:uid="{00000000-0005-0000-0000-00005A3A0000}"/>
    <cellStyle name="40% - Énfasis2 2 2 4 5" xfId="21412" xr:uid="{00000000-0005-0000-0000-00005B3A0000}"/>
    <cellStyle name="40% - Énfasis2 2 2 4 5 2" xfId="34323" xr:uid="{00000000-0005-0000-0000-00005C3A0000}"/>
    <cellStyle name="40% - Énfasis2 2 2 4 6" xfId="24933" xr:uid="{00000000-0005-0000-0000-00005D3A0000}"/>
    <cellStyle name="40% - Énfasis2 2 2 4 6 2" xfId="37844" xr:uid="{00000000-0005-0000-0000-00005E3A0000}"/>
    <cellStyle name="40% - Énfasis2 2 2 4 7" xfId="28454" xr:uid="{00000000-0005-0000-0000-00005F3A0000}"/>
    <cellStyle name="40% - Énfasis2 2 2 4 8" xfId="15543" xr:uid="{00000000-0005-0000-0000-0000603A0000}"/>
    <cellStyle name="40% - Énfasis2 2 2 5" xfId="5529" xr:uid="{00000000-0005-0000-0000-0000613A0000}"/>
    <cellStyle name="40% - Énfasis2 2 2 5 2" xfId="5530" xr:uid="{00000000-0005-0000-0000-0000623A0000}"/>
    <cellStyle name="40% - Énfasis2 2 2 5 2 2" xfId="5531" xr:uid="{00000000-0005-0000-0000-0000633A0000}"/>
    <cellStyle name="40% - Énfasis2 2 2 5 2 2 2" xfId="31478" xr:uid="{00000000-0005-0000-0000-0000643A0000}"/>
    <cellStyle name="40% - Énfasis2 2 2 5 2 2 3" xfId="18567" xr:uid="{00000000-0005-0000-0000-0000653A0000}"/>
    <cellStyle name="40% - Énfasis2 2 2 5 2 3" xfId="22088" xr:uid="{00000000-0005-0000-0000-0000663A0000}"/>
    <cellStyle name="40% - Énfasis2 2 2 5 2 3 2" xfId="34999" xr:uid="{00000000-0005-0000-0000-0000673A0000}"/>
    <cellStyle name="40% - Énfasis2 2 2 5 2 4" xfId="25609" xr:uid="{00000000-0005-0000-0000-0000683A0000}"/>
    <cellStyle name="40% - Énfasis2 2 2 5 2 4 2" xfId="38520" xr:uid="{00000000-0005-0000-0000-0000693A0000}"/>
    <cellStyle name="40% - Énfasis2 2 2 5 2 5" xfId="29130" xr:uid="{00000000-0005-0000-0000-00006A3A0000}"/>
    <cellStyle name="40% - Énfasis2 2 2 5 2 6" xfId="16219" xr:uid="{00000000-0005-0000-0000-00006B3A0000}"/>
    <cellStyle name="40% - Énfasis2 2 2 5 3" xfId="5532" xr:uid="{00000000-0005-0000-0000-00006C3A0000}"/>
    <cellStyle name="40% - Énfasis2 2 2 5 3 2" xfId="23261" xr:uid="{00000000-0005-0000-0000-00006D3A0000}"/>
    <cellStyle name="40% - Énfasis2 2 2 5 3 2 2" xfId="36172" xr:uid="{00000000-0005-0000-0000-00006E3A0000}"/>
    <cellStyle name="40% - Énfasis2 2 2 5 3 3" xfId="26782" xr:uid="{00000000-0005-0000-0000-00006F3A0000}"/>
    <cellStyle name="40% - Énfasis2 2 2 5 3 3 2" xfId="39693" xr:uid="{00000000-0005-0000-0000-0000703A0000}"/>
    <cellStyle name="40% - Énfasis2 2 2 5 3 4" xfId="32651" xr:uid="{00000000-0005-0000-0000-0000713A0000}"/>
    <cellStyle name="40% - Énfasis2 2 2 5 3 5" xfId="19740" xr:uid="{00000000-0005-0000-0000-0000723A0000}"/>
    <cellStyle name="40% - Énfasis2 2 2 5 4" xfId="17392" xr:uid="{00000000-0005-0000-0000-0000733A0000}"/>
    <cellStyle name="40% - Énfasis2 2 2 5 4 2" xfId="30303" xr:uid="{00000000-0005-0000-0000-0000743A0000}"/>
    <cellStyle name="40% - Énfasis2 2 2 5 5" xfId="20913" xr:uid="{00000000-0005-0000-0000-0000753A0000}"/>
    <cellStyle name="40% - Énfasis2 2 2 5 5 2" xfId="33824" xr:uid="{00000000-0005-0000-0000-0000763A0000}"/>
    <cellStyle name="40% - Énfasis2 2 2 5 6" xfId="24434" xr:uid="{00000000-0005-0000-0000-0000773A0000}"/>
    <cellStyle name="40% - Énfasis2 2 2 5 6 2" xfId="37345" xr:uid="{00000000-0005-0000-0000-0000783A0000}"/>
    <cellStyle name="40% - Énfasis2 2 2 5 7" xfId="27955" xr:uid="{00000000-0005-0000-0000-0000793A0000}"/>
    <cellStyle name="40% - Énfasis2 2 2 5 8" xfId="15044" xr:uid="{00000000-0005-0000-0000-00007A3A0000}"/>
    <cellStyle name="40% - Énfasis2 2 2 6" xfId="5533" xr:uid="{00000000-0005-0000-0000-00007B3A0000}"/>
    <cellStyle name="40% - Énfasis2 2 2 6 2" xfId="5534" xr:uid="{00000000-0005-0000-0000-00007C3A0000}"/>
    <cellStyle name="40% - Énfasis2 2 2 6 2 2" xfId="5535" xr:uid="{00000000-0005-0000-0000-00007D3A0000}"/>
    <cellStyle name="40% - Énfasis2 2 2 6 2 2 2" xfId="30979" xr:uid="{00000000-0005-0000-0000-00007E3A0000}"/>
    <cellStyle name="40% - Énfasis2 2 2 6 2 3" xfId="18068" xr:uid="{00000000-0005-0000-0000-00007F3A0000}"/>
    <cellStyle name="40% - Énfasis2 2 2 6 3" xfId="5536" xr:uid="{00000000-0005-0000-0000-0000803A0000}"/>
    <cellStyle name="40% - Énfasis2 2 2 6 3 2" xfId="34500" xr:uid="{00000000-0005-0000-0000-0000813A0000}"/>
    <cellStyle name="40% - Énfasis2 2 2 6 3 3" xfId="21589" xr:uid="{00000000-0005-0000-0000-0000823A0000}"/>
    <cellStyle name="40% - Énfasis2 2 2 6 4" xfId="25110" xr:uid="{00000000-0005-0000-0000-0000833A0000}"/>
    <cellStyle name="40% - Énfasis2 2 2 6 4 2" xfId="38021" xr:uid="{00000000-0005-0000-0000-0000843A0000}"/>
    <cellStyle name="40% - Énfasis2 2 2 6 5" xfId="28631" xr:uid="{00000000-0005-0000-0000-0000853A0000}"/>
    <cellStyle name="40% - Énfasis2 2 2 6 6" xfId="15720" xr:uid="{00000000-0005-0000-0000-0000863A0000}"/>
    <cellStyle name="40% - Énfasis2 2 2 7" xfId="5537" xr:uid="{00000000-0005-0000-0000-0000873A0000}"/>
    <cellStyle name="40% - Énfasis2 2 2 7 2" xfId="5538" xr:uid="{00000000-0005-0000-0000-0000883A0000}"/>
    <cellStyle name="40% - Énfasis2 2 2 7 2 2" xfId="5539" xr:uid="{00000000-0005-0000-0000-0000893A0000}"/>
    <cellStyle name="40% - Énfasis2 2 2 7 2 2 2" xfId="35673" xr:uid="{00000000-0005-0000-0000-00008A3A0000}"/>
    <cellStyle name="40% - Énfasis2 2 2 7 2 3" xfId="22762" xr:uid="{00000000-0005-0000-0000-00008B3A0000}"/>
    <cellStyle name="40% - Énfasis2 2 2 7 3" xfId="5540" xr:uid="{00000000-0005-0000-0000-00008C3A0000}"/>
    <cellStyle name="40% - Énfasis2 2 2 7 3 2" xfId="39194" xr:uid="{00000000-0005-0000-0000-00008D3A0000}"/>
    <cellStyle name="40% - Énfasis2 2 2 7 3 3" xfId="26283" xr:uid="{00000000-0005-0000-0000-00008E3A0000}"/>
    <cellStyle name="40% - Énfasis2 2 2 7 4" xfId="32152" xr:uid="{00000000-0005-0000-0000-00008F3A0000}"/>
    <cellStyle name="40% - Énfasis2 2 2 7 5" xfId="19241" xr:uid="{00000000-0005-0000-0000-0000903A0000}"/>
    <cellStyle name="40% - Énfasis2 2 2 8" xfId="5541" xr:uid="{00000000-0005-0000-0000-0000913A0000}"/>
    <cellStyle name="40% - Énfasis2 2 2 8 2" xfId="5542" xr:uid="{00000000-0005-0000-0000-0000923A0000}"/>
    <cellStyle name="40% - Énfasis2 2 2 8 2 2" xfId="5543" xr:uid="{00000000-0005-0000-0000-0000933A0000}"/>
    <cellStyle name="40% - Énfasis2 2 2 8 2 3" xfId="29804" xr:uid="{00000000-0005-0000-0000-0000943A0000}"/>
    <cellStyle name="40% - Énfasis2 2 2 8 3" xfId="5544" xr:uid="{00000000-0005-0000-0000-0000953A0000}"/>
    <cellStyle name="40% - Énfasis2 2 2 8 4" xfId="16893" xr:uid="{00000000-0005-0000-0000-0000963A0000}"/>
    <cellStyle name="40% - Énfasis2 2 2 9" xfId="5545" xr:uid="{00000000-0005-0000-0000-0000973A0000}"/>
    <cellStyle name="40% - Énfasis2 2 2 9 2" xfId="5546" xr:uid="{00000000-0005-0000-0000-0000983A0000}"/>
    <cellStyle name="40% - Énfasis2 2 2 9 2 2" xfId="5547" xr:uid="{00000000-0005-0000-0000-0000993A0000}"/>
    <cellStyle name="40% - Énfasis2 2 2 9 2 3" xfId="33325" xr:uid="{00000000-0005-0000-0000-00009A3A0000}"/>
    <cellStyle name="40% - Énfasis2 2 2 9 3" xfId="5548" xr:uid="{00000000-0005-0000-0000-00009B3A0000}"/>
    <cellStyle name="40% - Énfasis2 2 2 9 4" xfId="20414" xr:uid="{00000000-0005-0000-0000-00009C3A0000}"/>
    <cellStyle name="40% - Énfasis2 2 20" xfId="5549" xr:uid="{00000000-0005-0000-0000-00009D3A0000}"/>
    <cellStyle name="40% - Énfasis2 2 21" xfId="5550" xr:uid="{00000000-0005-0000-0000-00009E3A0000}"/>
    <cellStyle name="40% - Énfasis2 2 22" xfId="5551" xr:uid="{00000000-0005-0000-0000-00009F3A0000}"/>
    <cellStyle name="40% - Énfasis2 2 23" xfId="5552" xr:uid="{00000000-0005-0000-0000-0000A03A0000}"/>
    <cellStyle name="40% - Énfasis2 2 24" xfId="5553" xr:uid="{00000000-0005-0000-0000-0000A13A0000}"/>
    <cellStyle name="40% - Énfasis2 2 25" xfId="5554" xr:uid="{00000000-0005-0000-0000-0000A23A0000}"/>
    <cellStyle name="40% - Énfasis2 2 25 2" xfId="5555" xr:uid="{00000000-0005-0000-0000-0000A33A0000}"/>
    <cellStyle name="40% - Énfasis2 2 26" xfId="5556" xr:uid="{00000000-0005-0000-0000-0000A43A0000}"/>
    <cellStyle name="40% - Énfasis2 2 27" xfId="14435" xr:uid="{00000000-0005-0000-0000-0000A53A0000}"/>
    <cellStyle name="40% - Énfasis2 2 28" xfId="14481" xr:uid="{00000000-0005-0000-0000-0000A63A0000}"/>
    <cellStyle name="40% - Énfasis2 2 3" xfId="572" xr:uid="{00000000-0005-0000-0000-0000A73A0000}"/>
    <cellStyle name="40% - Énfasis2 2 3 10" xfId="23994" xr:uid="{00000000-0005-0000-0000-0000A83A0000}"/>
    <cellStyle name="40% - Énfasis2 2 3 10 2" xfId="36905" xr:uid="{00000000-0005-0000-0000-0000A93A0000}"/>
    <cellStyle name="40% - Énfasis2 2 3 11" xfId="27515" xr:uid="{00000000-0005-0000-0000-0000AA3A0000}"/>
    <cellStyle name="40% - Énfasis2 2 3 12" xfId="14600" xr:uid="{00000000-0005-0000-0000-0000AB3A0000}"/>
    <cellStyle name="40% - Énfasis2 2 3 2" xfId="573" xr:uid="{00000000-0005-0000-0000-0000AC3A0000}"/>
    <cellStyle name="40% - Énfasis2 2 3 2 2" xfId="5557" xr:uid="{00000000-0005-0000-0000-0000AD3A0000}"/>
    <cellStyle name="40% - Énfasis2 2 3 2 2 2" xfId="16453" xr:uid="{00000000-0005-0000-0000-0000AE3A0000}"/>
    <cellStyle name="40% - Énfasis2 2 3 2 2 2 2" xfId="18801" xr:uid="{00000000-0005-0000-0000-0000AF3A0000}"/>
    <cellStyle name="40% - Énfasis2 2 3 2 2 2 2 2" xfId="31712" xr:uid="{00000000-0005-0000-0000-0000B03A0000}"/>
    <cellStyle name="40% - Énfasis2 2 3 2 2 2 3" xfId="22322" xr:uid="{00000000-0005-0000-0000-0000B13A0000}"/>
    <cellStyle name="40% - Énfasis2 2 3 2 2 2 3 2" xfId="35233" xr:uid="{00000000-0005-0000-0000-0000B23A0000}"/>
    <cellStyle name="40% - Énfasis2 2 3 2 2 2 4" xfId="25843" xr:uid="{00000000-0005-0000-0000-0000B33A0000}"/>
    <cellStyle name="40% - Énfasis2 2 3 2 2 2 4 2" xfId="38754" xr:uid="{00000000-0005-0000-0000-0000B43A0000}"/>
    <cellStyle name="40% - Énfasis2 2 3 2 2 2 5" xfId="29364" xr:uid="{00000000-0005-0000-0000-0000B53A0000}"/>
    <cellStyle name="40% - Énfasis2 2 3 2 2 3" xfId="19974" xr:uid="{00000000-0005-0000-0000-0000B63A0000}"/>
    <cellStyle name="40% - Énfasis2 2 3 2 2 3 2" xfId="23495" xr:uid="{00000000-0005-0000-0000-0000B73A0000}"/>
    <cellStyle name="40% - Énfasis2 2 3 2 2 3 2 2" xfId="36406" xr:uid="{00000000-0005-0000-0000-0000B83A0000}"/>
    <cellStyle name="40% - Énfasis2 2 3 2 2 3 3" xfId="27016" xr:uid="{00000000-0005-0000-0000-0000B93A0000}"/>
    <cellStyle name="40% - Énfasis2 2 3 2 2 3 3 2" xfId="39927" xr:uid="{00000000-0005-0000-0000-0000BA3A0000}"/>
    <cellStyle name="40% - Énfasis2 2 3 2 2 3 4" xfId="32885" xr:uid="{00000000-0005-0000-0000-0000BB3A0000}"/>
    <cellStyle name="40% - Énfasis2 2 3 2 2 4" xfId="17626" xr:uid="{00000000-0005-0000-0000-0000BC3A0000}"/>
    <cellStyle name="40% - Énfasis2 2 3 2 2 4 2" xfId="30537" xr:uid="{00000000-0005-0000-0000-0000BD3A0000}"/>
    <cellStyle name="40% - Énfasis2 2 3 2 2 5" xfId="21147" xr:uid="{00000000-0005-0000-0000-0000BE3A0000}"/>
    <cellStyle name="40% - Énfasis2 2 3 2 2 5 2" xfId="34058" xr:uid="{00000000-0005-0000-0000-0000BF3A0000}"/>
    <cellStyle name="40% - Énfasis2 2 3 2 2 6" xfId="24668" xr:uid="{00000000-0005-0000-0000-0000C03A0000}"/>
    <cellStyle name="40% - Énfasis2 2 3 2 2 6 2" xfId="37579" xr:uid="{00000000-0005-0000-0000-0000C13A0000}"/>
    <cellStyle name="40% - Énfasis2 2 3 2 2 7" xfId="28189" xr:uid="{00000000-0005-0000-0000-0000C23A0000}"/>
    <cellStyle name="40% - Énfasis2 2 3 2 2 8" xfId="15278" xr:uid="{00000000-0005-0000-0000-0000C33A0000}"/>
    <cellStyle name="40% - Énfasis2 2 3 2 3" xfId="5558" xr:uid="{00000000-0005-0000-0000-0000C43A0000}"/>
    <cellStyle name="40% - Énfasis2 2 3 2 3 2" xfId="18302" xr:uid="{00000000-0005-0000-0000-0000C53A0000}"/>
    <cellStyle name="40% - Énfasis2 2 3 2 3 2 2" xfId="31213" xr:uid="{00000000-0005-0000-0000-0000C63A0000}"/>
    <cellStyle name="40% - Énfasis2 2 3 2 3 3" xfId="21823" xr:uid="{00000000-0005-0000-0000-0000C73A0000}"/>
    <cellStyle name="40% - Énfasis2 2 3 2 3 3 2" xfId="34734" xr:uid="{00000000-0005-0000-0000-0000C83A0000}"/>
    <cellStyle name="40% - Énfasis2 2 3 2 3 4" xfId="25344" xr:uid="{00000000-0005-0000-0000-0000C93A0000}"/>
    <cellStyle name="40% - Énfasis2 2 3 2 3 4 2" xfId="38255" xr:uid="{00000000-0005-0000-0000-0000CA3A0000}"/>
    <cellStyle name="40% - Énfasis2 2 3 2 3 5" xfId="28865" xr:uid="{00000000-0005-0000-0000-0000CB3A0000}"/>
    <cellStyle name="40% - Énfasis2 2 3 2 3 6" xfId="15954" xr:uid="{00000000-0005-0000-0000-0000CC3A0000}"/>
    <cellStyle name="40% - Énfasis2 2 3 2 4" xfId="5559" xr:uid="{00000000-0005-0000-0000-0000CD3A0000}"/>
    <cellStyle name="40% - Énfasis2 2 3 2 4 2" xfId="5560" xr:uid="{00000000-0005-0000-0000-0000CE3A0000}"/>
    <cellStyle name="40% - Énfasis2 2 3 2 4 2 2" xfId="35907" xr:uid="{00000000-0005-0000-0000-0000CF3A0000}"/>
    <cellStyle name="40% - Énfasis2 2 3 2 4 2 3" xfId="22996" xr:uid="{00000000-0005-0000-0000-0000D03A0000}"/>
    <cellStyle name="40% - Énfasis2 2 3 2 4 3" xfId="26517" xr:uid="{00000000-0005-0000-0000-0000D13A0000}"/>
    <cellStyle name="40% - Énfasis2 2 3 2 4 3 2" xfId="39428" xr:uid="{00000000-0005-0000-0000-0000D23A0000}"/>
    <cellStyle name="40% - Énfasis2 2 3 2 4 4" xfId="32386" xr:uid="{00000000-0005-0000-0000-0000D33A0000}"/>
    <cellStyle name="40% - Énfasis2 2 3 2 4 5" xfId="19475" xr:uid="{00000000-0005-0000-0000-0000D43A0000}"/>
    <cellStyle name="40% - Énfasis2 2 3 2 5" xfId="5561" xr:uid="{00000000-0005-0000-0000-0000D53A0000}"/>
    <cellStyle name="40% - Énfasis2 2 3 2 5 2" xfId="30038" xr:uid="{00000000-0005-0000-0000-0000D63A0000}"/>
    <cellStyle name="40% - Énfasis2 2 3 2 5 3" xfId="17127" xr:uid="{00000000-0005-0000-0000-0000D73A0000}"/>
    <cellStyle name="40% - Énfasis2 2 3 2 6" xfId="20648" xr:uid="{00000000-0005-0000-0000-0000D83A0000}"/>
    <cellStyle name="40% - Énfasis2 2 3 2 6 2" xfId="33559" xr:uid="{00000000-0005-0000-0000-0000D93A0000}"/>
    <cellStyle name="40% - Énfasis2 2 3 2 7" xfId="24169" xr:uid="{00000000-0005-0000-0000-0000DA3A0000}"/>
    <cellStyle name="40% - Énfasis2 2 3 2 7 2" xfId="37080" xr:uid="{00000000-0005-0000-0000-0000DB3A0000}"/>
    <cellStyle name="40% - Énfasis2 2 3 2 8" xfId="27690" xr:uid="{00000000-0005-0000-0000-0000DC3A0000}"/>
    <cellStyle name="40% - Énfasis2 2 3 2 9" xfId="14778" xr:uid="{00000000-0005-0000-0000-0000DD3A0000}"/>
    <cellStyle name="40% - Énfasis2 2 3 3" xfId="5562" xr:uid="{00000000-0005-0000-0000-0000DE3A0000}"/>
    <cellStyle name="40% - Énfasis2 2 3 3 2" xfId="5563" xr:uid="{00000000-0005-0000-0000-0000DF3A0000}"/>
    <cellStyle name="40% - Énfasis2 2 3 3 2 2" xfId="5564" xr:uid="{00000000-0005-0000-0000-0000E03A0000}"/>
    <cellStyle name="40% - Énfasis2 2 3 3 2 2 2" xfId="18963" xr:uid="{00000000-0005-0000-0000-0000E13A0000}"/>
    <cellStyle name="40% - Énfasis2 2 3 3 2 2 2 2" xfId="31874" xr:uid="{00000000-0005-0000-0000-0000E23A0000}"/>
    <cellStyle name="40% - Énfasis2 2 3 3 2 2 3" xfId="22484" xr:uid="{00000000-0005-0000-0000-0000E33A0000}"/>
    <cellStyle name="40% - Énfasis2 2 3 3 2 2 3 2" xfId="35395" xr:uid="{00000000-0005-0000-0000-0000E43A0000}"/>
    <cellStyle name="40% - Énfasis2 2 3 3 2 2 4" xfId="26005" xr:uid="{00000000-0005-0000-0000-0000E53A0000}"/>
    <cellStyle name="40% - Énfasis2 2 3 3 2 2 4 2" xfId="38916" xr:uid="{00000000-0005-0000-0000-0000E63A0000}"/>
    <cellStyle name="40% - Énfasis2 2 3 3 2 2 5" xfId="29526" xr:uid="{00000000-0005-0000-0000-0000E73A0000}"/>
    <cellStyle name="40% - Énfasis2 2 3 3 2 2 6" xfId="16615" xr:uid="{00000000-0005-0000-0000-0000E83A0000}"/>
    <cellStyle name="40% - Énfasis2 2 3 3 2 3" xfId="20136" xr:uid="{00000000-0005-0000-0000-0000E93A0000}"/>
    <cellStyle name="40% - Énfasis2 2 3 3 2 3 2" xfId="23657" xr:uid="{00000000-0005-0000-0000-0000EA3A0000}"/>
    <cellStyle name="40% - Énfasis2 2 3 3 2 3 2 2" xfId="36568" xr:uid="{00000000-0005-0000-0000-0000EB3A0000}"/>
    <cellStyle name="40% - Énfasis2 2 3 3 2 3 3" xfId="27178" xr:uid="{00000000-0005-0000-0000-0000EC3A0000}"/>
    <cellStyle name="40% - Énfasis2 2 3 3 2 3 3 2" xfId="40089" xr:uid="{00000000-0005-0000-0000-0000ED3A0000}"/>
    <cellStyle name="40% - Énfasis2 2 3 3 2 3 4" xfId="33047" xr:uid="{00000000-0005-0000-0000-0000EE3A0000}"/>
    <cellStyle name="40% - Énfasis2 2 3 3 2 4" xfId="17788" xr:uid="{00000000-0005-0000-0000-0000EF3A0000}"/>
    <cellStyle name="40% - Énfasis2 2 3 3 2 4 2" xfId="30699" xr:uid="{00000000-0005-0000-0000-0000F03A0000}"/>
    <cellStyle name="40% - Énfasis2 2 3 3 2 5" xfId="21309" xr:uid="{00000000-0005-0000-0000-0000F13A0000}"/>
    <cellStyle name="40% - Énfasis2 2 3 3 2 5 2" xfId="34220" xr:uid="{00000000-0005-0000-0000-0000F23A0000}"/>
    <cellStyle name="40% - Énfasis2 2 3 3 2 6" xfId="24830" xr:uid="{00000000-0005-0000-0000-0000F33A0000}"/>
    <cellStyle name="40% - Énfasis2 2 3 3 2 6 2" xfId="37741" xr:uid="{00000000-0005-0000-0000-0000F43A0000}"/>
    <cellStyle name="40% - Énfasis2 2 3 3 2 7" xfId="28351" xr:uid="{00000000-0005-0000-0000-0000F53A0000}"/>
    <cellStyle name="40% - Énfasis2 2 3 3 2 8" xfId="15440" xr:uid="{00000000-0005-0000-0000-0000F63A0000}"/>
    <cellStyle name="40% - Énfasis2 2 3 3 3" xfId="5565" xr:uid="{00000000-0005-0000-0000-0000F73A0000}"/>
    <cellStyle name="40% - Énfasis2 2 3 3 3 2" xfId="18464" xr:uid="{00000000-0005-0000-0000-0000F83A0000}"/>
    <cellStyle name="40% - Énfasis2 2 3 3 3 2 2" xfId="31375" xr:uid="{00000000-0005-0000-0000-0000F93A0000}"/>
    <cellStyle name="40% - Énfasis2 2 3 3 3 3" xfId="21985" xr:uid="{00000000-0005-0000-0000-0000FA3A0000}"/>
    <cellStyle name="40% - Énfasis2 2 3 3 3 3 2" xfId="34896" xr:uid="{00000000-0005-0000-0000-0000FB3A0000}"/>
    <cellStyle name="40% - Énfasis2 2 3 3 3 4" xfId="25506" xr:uid="{00000000-0005-0000-0000-0000FC3A0000}"/>
    <cellStyle name="40% - Énfasis2 2 3 3 3 4 2" xfId="38417" xr:uid="{00000000-0005-0000-0000-0000FD3A0000}"/>
    <cellStyle name="40% - Énfasis2 2 3 3 3 5" xfId="29027" xr:uid="{00000000-0005-0000-0000-0000FE3A0000}"/>
    <cellStyle name="40% - Énfasis2 2 3 3 3 6" xfId="16116" xr:uid="{00000000-0005-0000-0000-0000FF3A0000}"/>
    <cellStyle name="40% - Énfasis2 2 3 3 4" xfId="19637" xr:uid="{00000000-0005-0000-0000-0000003B0000}"/>
    <cellStyle name="40% - Énfasis2 2 3 3 4 2" xfId="23158" xr:uid="{00000000-0005-0000-0000-0000013B0000}"/>
    <cellStyle name="40% - Énfasis2 2 3 3 4 2 2" xfId="36069" xr:uid="{00000000-0005-0000-0000-0000023B0000}"/>
    <cellStyle name="40% - Énfasis2 2 3 3 4 3" xfId="26679" xr:uid="{00000000-0005-0000-0000-0000033B0000}"/>
    <cellStyle name="40% - Énfasis2 2 3 3 4 3 2" xfId="39590" xr:uid="{00000000-0005-0000-0000-0000043B0000}"/>
    <cellStyle name="40% - Énfasis2 2 3 3 4 4" xfId="32548" xr:uid="{00000000-0005-0000-0000-0000053B0000}"/>
    <cellStyle name="40% - Énfasis2 2 3 3 5" xfId="17289" xr:uid="{00000000-0005-0000-0000-0000063B0000}"/>
    <cellStyle name="40% - Énfasis2 2 3 3 5 2" xfId="30200" xr:uid="{00000000-0005-0000-0000-0000073B0000}"/>
    <cellStyle name="40% - Énfasis2 2 3 3 6" xfId="20810" xr:uid="{00000000-0005-0000-0000-0000083B0000}"/>
    <cellStyle name="40% - Énfasis2 2 3 3 6 2" xfId="33721" xr:uid="{00000000-0005-0000-0000-0000093B0000}"/>
    <cellStyle name="40% - Énfasis2 2 3 3 7" xfId="24331" xr:uid="{00000000-0005-0000-0000-00000A3B0000}"/>
    <cellStyle name="40% - Énfasis2 2 3 3 7 2" xfId="37242" xr:uid="{00000000-0005-0000-0000-00000B3B0000}"/>
    <cellStyle name="40% - Énfasis2 2 3 3 8" xfId="27852" xr:uid="{00000000-0005-0000-0000-00000C3B0000}"/>
    <cellStyle name="40% - Énfasis2 2 3 3 9" xfId="14941" xr:uid="{00000000-0005-0000-0000-00000D3B0000}"/>
    <cellStyle name="40% - Énfasis2 2 3 4" xfId="15602" xr:uid="{00000000-0005-0000-0000-00000E3B0000}"/>
    <cellStyle name="40% - Énfasis2 2 3 4 2" xfId="16777" xr:uid="{00000000-0005-0000-0000-00000F3B0000}"/>
    <cellStyle name="40% - Énfasis2 2 3 4 2 2" xfId="19125" xr:uid="{00000000-0005-0000-0000-0000103B0000}"/>
    <cellStyle name="40% - Énfasis2 2 3 4 2 2 2" xfId="32036" xr:uid="{00000000-0005-0000-0000-0000113B0000}"/>
    <cellStyle name="40% - Énfasis2 2 3 4 2 3" xfId="22646" xr:uid="{00000000-0005-0000-0000-0000123B0000}"/>
    <cellStyle name="40% - Énfasis2 2 3 4 2 3 2" xfId="35557" xr:uid="{00000000-0005-0000-0000-0000133B0000}"/>
    <cellStyle name="40% - Énfasis2 2 3 4 2 4" xfId="26167" xr:uid="{00000000-0005-0000-0000-0000143B0000}"/>
    <cellStyle name="40% - Énfasis2 2 3 4 2 4 2" xfId="39078" xr:uid="{00000000-0005-0000-0000-0000153B0000}"/>
    <cellStyle name="40% - Énfasis2 2 3 4 2 5" xfId="29688" xr:uid="{00000000-0005-0000-0000-0000163B0000}"/>
    <cellStyle name="40% - Énfasis2 2 3 4 3" xfId="20298" xr:uid="{00000000-0005-0000-0000-0000173B0000}"/>
    <cellStyle name="40% - Énfasis2 2 3 4 3 2" xfId="23819" xr:uid="{00000000-0005-0000-0000-0000183B0000}"/>
    <cellStyle name="40% - Énfasis2 2 3 4 3 2 2" xfId="36730" xr:uid="{00000000-0005-0000-0000-0000193B0000}"/>
    <cellStyle name="40% - Énfasis2 2 3 4 3 3" xfId="27340" xr:uid="{00000000-0005-0000-0000-00001A3B0000}"/>
    <cellStyle name="40% - Énfasis2 2 3 4 3 3 2" xfId="40251" xr:uid="{00000000-0005-0000-0000-00001B3B0000}"/>
    <cellStyle name="40% - Énfasis2 2 3 4 3 4" xfId="33209" xr:uid="{00000000-0005-0000-0000-00001C3B0000}"/>
    <cellStyle name="40% - Énfasis2 2 3 4 4" xfId="17950" xr:uid="{00000000-0005-0000-0000-00001D3B0000}"/>
    <cellStyle name="40% - Énfasis2 2 3 4 4 2" xfId="30861" xr:uid="{00000000-0005-0000-0000-00001E3B0000}"/>
    <cellStyle name="40% - Énfasis2 2 3 4 5" xfId="21471" xr:uid="{00000000-0005-0000-0000-00001F3B0000}"/>
    <cellStyle name="40% - Énfasis2 2 3 4 5 2" xfId="34382" xr:uid="{00000000-0005-0000-0000-0000203B0000}"/>
    <cellStyle name="40% - Énfasis2 2 3 4 6" xfId="24992" xr:uid="{00000000-0005-0000-0000-0000213B0000}"/>
    <cellStyle name="40% - Énfasis2 2 3 4 6 2" xfId="37903" xr:uid="{00000000-0005-0000-0000-0000223B0000}"/>
    <cellStyle name="40% - Énfasis2 2 3 4 7" xfId="28513" xr:uid="{00000000-0005-0000-0000-0000233B0000}"/>
    <cellStyle name="40% - Énfasis2 2 3 5" xfId="15103" xr:uid="{00000000-0005-0000-0000-0000243B0000}"/>
    <cellStyle name="40% - Énfasis2 2 3 5 2" xfId="16278" xr:uid="{00000000-0005-0000-0000-0000253B0000}"/>
    <cellStyle name="40% - Énfasis2 2 3 5 2 2" xfId="18626" xr:uid="{00000000-0005-0000-0000-0000263B0000}"/>
    <cellStyle name="40% - Énfasis2 2 3 5 2 2 2" xfId="31537" xr:uid="{00000000-0005-0000-0000-0000273B0000}"/>
    <cellStyle name="40% - Énfasis2 2 3 5 2 3" xfId="22147" xr:uid="{00000000-0005-0000-0000-0000283B0000}"/>
    <cellStyle name="40% - Énfasis2 2 3 5 2 3 2" xfId="35058" xr:uid="{00000000-0005-0000-0000-0000293B0000}"/>
    <cellStyle name="40% - Énfasis2 2 3 5 2 4" xfId="25668" xr:uid="{00000000-0005-0000-0000-00002A3B0000}"/>
    <cellStyle name="40% - Énfasis2 2 3 5 2 4 2" xfId="38579" xr:uid="{00000000-0005-0000-0000-00002B3B0000}"/>
    <cellStyle name="40% - Énfasis2 2 3 5 2 5" xfId="29189" xr:uid="{00000000-0005-0000-0000-00002C3B0000}"/>
    <cellStyle name="40% - Énfasis2 2 3 5 3" xfId="19799" xr:uid="{00000000-0005-0000-0000-00002D3B0000}"/>
    <cellStyle name="40% - Énfasis2 2 3 5 3 2" xfId="23320" xr:uid="{00000000-0005-0000-0000-00002E3B0000}"/>
    <cellStyle name="40% - Énfasis2 2 3 5 3 2 2" xfId="36231" xr:uid="{00000000-0005-0000-0000-00002F3B0000}"/>
    <cellStyle name="40% - Énfasis2 2 3 5 3 3" xfId="26841" xr:uid="{00000000-0005-0000-0000-0000303B0000}"/>
    <cellStyle name="40% - Énfasis2 2 3 5 3 3 2" xfId="39752" xr:uid="{00000000-0005-0000-0000-0000313B0000}"/>
    <cellStyle name="40% - Énfasis2 2 3 5 3 4" xfId="32710" xr:uid="{00000000-0005-0000-0000-0000323B0000}"/>
    <cellStyle name="40% - Énfasis2 2 3 5 4" xfId="17451" xr:uid="{00000000-0005-0000-0000-0000333B0000}"/>
    <cellStyle name="40% - Énfasis2 2 3 5 4 2" xfId="30362" xr:uid="{00000000-0005-0000-0000-0000343B0000}"/>
    <cellStyle name="40% - Énfasis2 2 3 5 5" xfId="20972" xr:uid="{00000000-0005-0000-0000-0000353B0000}"/>
    <cellStyle name="40% - Énfasis2 2 3 5 5 2" xfId="33883" xr:uid="{00000000-0005-0000-0000-0000363B0000}"/>
    <cellStyle name="40% - Énfasis2 2 3 5 6" xfId="24493" xr:uid="{00000000-0005-0000-0000-0000373B0000}"/>
    <cellStyle name="40% - Énfasis2 2 3 5 6 2" xfId="37404" xr:uid="{00000000-0005-0000-0000-0000383B0000}"/>
    <cellStyle name="40% - Énfasis2 2 3 5 7" xfId="28014" xr:uid="{00000000-0005-0000-0000-0000393B0000}"/>
    <cellStyle name="40% - Énfasis2 2 3 6" xfId="15779" xr:uid="{00000000-0005-0000-0000-00003A3B0000}"/>
    <cellStyle name="40% - Énfasis2 2 3 6 2" xfId="18127" xr:uid="{00000000-0005-0000-0000-00003B3B0000}"/>
    <cellStyle name="40% - Énfasis2 2 3 6 2 2" xfId="31038" xr:uid="{00000000-0005-0000-0000-00003C3B0000}"/>
    <cellStyle name="40% - Énfasis2 2 3 6 3" xfId="21648" xr:uid="{00000000-0005-0000-0000-00003D3B0000}"/>
    <cellStyle name="40% - Énfasis2 2 3 6 3 2" xfId="34559" xr:uid="{00000000-0005-0000-0000-00003E3B0000}"/>
    <cellStyle name="40% - Énfasis2 2 3 6 4" xfId="25169" xr:uid="{00000000-0005-0000-0000-00003F3B0000}"/>
    <cellStyle name="40% - Énfasis2 2 3 6 4 2" xfId="38080" xr:uid="{00000000-0005-0000-0000-0000403B0000}"/>
    <cellStyle name="40% - Énfasis2 2 3 6 5" xfId="28690" xr:uid="{00000000-0005-0000-0000-0000413B0000}"/>
    <cellStyle name="40% - Énfasis2 2 3 7" xfId="19300" xr:uid="{00000000-0005-0000-0000-0000423B0000}"/>
    <cellStyle name="40% - Énfasis2 2 3 7 2" xfId="22821" xr:uid="{00000000-0005-0000-0000-0000433B0000}"/>
    <cellStyle name="40% - Énfasis2 2 3 7 2 2" xfId="35732" xr:uid="{00000000-0005-0000-0000-0000443B0000}"/>
    <cellStyle name="40% - Énfasis2 2 3 7 3" xfId="26342" xr:uid="{00000000-0005-0000-0000-0000453B0000}"/>
    <cellStyle name="40% - Énfasis2 2 3 7 3 2" xfId="39253" xr:uid="{00000000-0005-0000-0000-0000463B0000}"/>
    <cellStyle name="40% - Énfasis2 2 3 7 4" xfId="32211" xr:uid="{00000000-0005-0000-0000-0000473B0000}"/>
    <cellStyle name="40% - Énfasis2 2 3 8" xfId="16952" xr:uid="{00000000-0005-0000-0000-0000483B0000}"/>
    <cellStyle name="40% - Énfasis2 2 3 8 2" xfId="29863" xr:uid="{00000000-0005-0000-0000-0000493B0000}"/>
    <cellStyle name="40% - Énfasis2 2 3 9" xfId="20473" xr:uid="{00000000-0005-0000-0000-00004A3B0000}"/>
    <cellStyle name="40% - Énfasis2 2 3 9 2" xfId="33384" xr:uid="{00000000-0005-0000-0000-00004B3B0000}"/>
    <cellStyle name="40% - Énfasis2 2 4" xfId="574" xr:uid="{00000000-0005-0000-0000-00004C3B0000}"/>
    <cellStyle name="40% - Énfasis2 2 4 2" xfId="15163" xr:uid="{00000000-0005-0000-0000-00004D3B0000}"/>
    <cellStyle name="40% - Énfasis2 2 4 2 2" xfId="16338" xr:uid="{00000000-0005-0000-0000-00004E3B0000}"/>
    <cellStyle name="40% - Énfasis2 2 4 2 2 2" xfId="18686" xr:uid="{00000000-0005-0000-0000-00004F3B0000}"/>
    <cellStyle name="40% - Énfasis2 2 4 2 2 2 2" xfId="31597" xr:uid="{00000000-0005-0000-0000-0000503B0000}"/>
    <cellStyle name="40% - Énfasis2 2 4 2 2 3" xfId="22207" xr:uid="{00000000-0005-0000-0000-0000513B0000}"/>
    <cellStyle name="40% - Énfasis2 2 4 2 2 3 2" xfId="35118" xr:uid="{00000000-0005-0000-0000-0000523B0000}"/>
    <cellStyle name="40% - Énfasis2 2 4 2 2 4" xfId="25728" xr:uid="{00000000-0005-0000-0000-0000533B0000}"/>
    <cellStyle name="40% - Énfasis2 2 4 2 2 4 2" xfId="38639" xr:uid="{00000000-0005-0000-0000-0000543B0000}"/>
    <cellStyle name="40% - Énfasis2 2 4 2 2 5" xfId="29249" xr:uid="{00000000-0005-0000-0000-0000553B0000}"/>
    <cellStyle name="40% - Énfasis2 2 4 2 3" xfId="19859" xr:uid="{00000000-0005-0000-0000-0000563B0000}"/>
    <cellStyle name="40% - Énfasis2 2 4 2 3 2" xfId="23380" xr:uid="{00000000-0005-0000-0000-0000573B0000}"/>
    <cellStyle name="40% - Énfasis2 2 4 2 3 2 2" xfId="36291" xr:uid="{00000000-0005-0000-0000-0000583B0000}"/>
    <cellStyle name="40% - Énfasis2 2 4 2 3 3" xfId="26901" xr:uid="{00000000-0005-0000-0000-0000593B0000}"/>
    <cellStyle name="40% - Énfasis2 2 4 2 3 3 2" xfId="39812" xr:uid="{00000000-0005-0000-0000-00005A3B0000}"/>
    <cellStyle name="40% - Énfasis2 2 4 2 3 4" xfId="32770" xr:uid="{00000000-0005-0000-0000-00005B3B0000}"/>
    <cellStyle name="40% - Énfasis2 2 4 2 4" xfId="17511" xr:uid="{00000000-0005-0000-0000-00005C3B0000}"/>
    <cellStyle name="40% - Énfasis2 2 4 2 4 2" xfId="30422" xr:uid="{00000000-0005-0000-0000-00005D3B0000}"/>
    <cellStyle name="40% - Énfasis2 2 4 2 5" xfId="21032" xr:uid="{00000000-0005-0000-0000-00005E3B0000}"/>
    <cellStyle name="40% - Énfasis2 2 4 2 5 2" xfId="33943" xr:uid="{00000000-0005-0000-0000-00005F3B0000}"/>
    <cellStyle name="40% - Énfasis2 2 4 2 6" xfId="24553" xr:uid="{00000000-0005-0000-0000-0000603B0000}"/>
    <cellStyle name="40% - Énfasis2 2 4 2 6 2" xfId="37464" xr:uid="{00000000-0005-0000-0000-0000613B0000}"/>
    <cellStyle name="40% - Énfasis2 2 4 2 7" xfId="28074" xr:uid="{00000000-0005-0000-0000-0000623B0000}"/>
    <cellStyle name="40% - Énfasis2 2 4 3" xfId="15839" xr:uid="{00000000-0005-0000-0000-0000633B0000}"/>
    <cellStyle name="40% - Énfasis2 2 4 3 2" xfId="18187" xr:uid="{00000000-0005-0000-0000-0000643B0000}"/>
    <cellStyle name="40% - Énfasis2 2 4 3 2 2" xfId="31098" xr:uid="{00000000-0005-0000-0000-0000653B0000}"/>
    <cellStyle name="40% - Énfasis2 2 4 3 3" xfId="21708" xr:uid="{00000000-0005-0000-0000-0000663B0000}"/>
    <cellStyle name="40% - Énfasis2 2 4 3 3 2" xfId="34619" xr:uid="{00000000-0005-0000-0000-0000673B0000}"/>
    <cellStyle name="40% - Énfasis2 2 4 3 4" xfId="25229" xr:uid="{00000000-0005-0000-0000-0000683B0000}"/>
    <cellStyle name="40% - Énfasis2 2 4 3 4 2" xfId="38140" xr:uid="{00000000-0005-0000-0000-0000693B0000}"/>
    <cellStyle name="40% - Énfasis2 2 4 3 5" xfId="28750" xr:uid="{00000000-0005-0000-0000-00006A3B0000}"/>
    <cellStyle name="40% - Énfasis2 2 4 4" xfId="19360" xr:uid="{00000000-0005-0000-0000-00006B3B0000}"/>
    <cellStyle name="40% - Énfasis2 2 4 4 2" xfId="22881" xr:uid="{00000000-0005-0000-0000-00006C3B0000}"/>
    <cellStyle name="40% - Énfasis2 2 4 4 2 2" xfId="35792" xr:uid="{00000000-0005-0000-0000-00006D3B0000}"/>
    <cellStyle name="40% - Énfasis2 2 4 4 3" xfId="26402" xr:uid="{00000000-0005-0000-0000-00006E3B0000}"/>
    <cellStyle name="40% - Énfasis2 2 4 4 3 2" xfId="39313" xr:uid="{00000000-0005-0000-0000-00006F3B0000}"/>
    <cellStyle name="40% - Énfasis2 2 4 4 4" xfId="32271" xr:uid="{00000000-0005-0000-0000-0000703B0000}"/>
    <cellStyle name="40% - Énfasis2 2 4 5" xfId="17012" xr:uid="{00000000-0005-0000-0000-0000713B0000}"/>
    <cellStyle name="40% - Énfasis2 2 4 5 2" xfId="29923" xr:uid="{00000000-0005-0000-0000-0000723B0000}"/>
    <cellStyle name="40% - Énfasis2 2 4 6" xfId="20533" xr:uid="{00000000-0005-0000-0000-0000733B0000}"/>
    <cellStyle name="40% - Énfasis2 2 4 6 2" xfId="33444" xr:uid="{00000000-0005-0000-0000-0000743B0000}"/>
    <cellStyle name="40% - Énfasis2 2 4 7" xfId="24054" xr:uid="{00000000-0005-0000-0000-0000753B0000}"/>
    <cellStyle name="40% - Énfasis2 2 4 7 2" xfId="36965" xr:uid="{00000000-0005-0000-0000-0000763B0000}"/>
    <cellStyle name="40% - Énfasis2 2 4 8" xfId="27575" xr:uid="{00000000-0005-0000-0000-0000773B0000}"/>
    <cellStyle name="40% - Énfasis2 2 4 9" xfId="14663" xr:uid="{00000000-0005-0000-0000-0000783B0000}"/>
    <cellStyle name="40% - Énfasis2 2 5" xfId="575" xr:uid="{00000000-0005-0000-0000-0000793B0000}"/>
    <cellStyle name="40% - Énfasis2 2 5 2" xfId="576" xr:uid="{00000000-0005-0000-0000-00007A3B0000}"/>
    <cellStyle name="40% - Énfasis2 2 5 2 2" xfId="16500" xr:uid="{00000000-0005-0000-0000-00007B3B0000}"/>
    <cellStyle name="40% - Énfasis2 2 5 2 2 2" xfId="18848" xr:uid="{00000000-0005-0000-0000-00007C3B0000}"/>
    <cellStyle name="40% - Énfasis2 2 5 2 2 2 2" xfId="31759" xr:uid="{00000000-0005-0000-0000-00007D3B0000}"/>
    <cellStyle name="40% - Énfasis2 2 5 2 2 3" xfId="22369" xr:uid="{00000000-0005-0000-0000-00007E3B0000}"/>
    <cellStyle name="40% - Énfasis2 2 5 2 2 3 2" xfId="35280" xr:uid="{00000000-0005-0000-0000-00007F3B0000}"/>
    <cellStyle name="40% - Énfasis2 2 5 2 2 4" xfId="25890" xr:uid="{00000000-0005-0000-0000-0000803B0000}"/>
    <cellStyle name="40% - Énfasis2 2 5 2 2 4 2" xfId="38801" xr:uid="{00000000-0005-0000-0000-0000813B0000}"/>
    <cellStyle name="40% - Énfasis2 2 5 2 2 5" xfId="29411" xr:uid="{00000000-0005-0000-0000-0000823B0000}"/>
    <cellStyle name="40% - Énfasis2 2 5 2 3" xfId="20021" xr:uid="{00000000-0005-0000-0000-0000833B0000}"/>
    <cellStyle name="40% - Énfasis2 2 5 2 3 2" xfId="23542" xr:uid="{00000000-0005-0000-0000-0000843B0000}"/>
    <cellStyle name="40% - Énfasis2 2 5 2 3 2 2" xfId="36453" xr:uid="{00000000-0005-0000-0000-0000853B0000}"/>
    <cellStyle name="40% - Énfasis2 2 5 2 3 3" xfId="27063" xr:uid="{00000000-0005-0000-0000-0000863B0000}"/>
    <cellStyle name="40% - Énfasis2 2 5 2 3 3 2" xfId="39974" xr:uid="{00000000-0005-0000-0000-0000873B0000}"/>
    <cellStyle name="40% - Énfasis2 2 5 2 3 4" xfId="32932" xr:uid="{00000000-0005-0000-0000-0000883B0000}"/>
    <cellStyle name="40% - Énfasis2 2 5 2 4" xfId="17673" xr:uid="{00000000-0005-0000-0000-0000893B0000}"/>
    <cellStyle name="40% - Énfasis2 2 5 2 4 2" xfId="30584" xr:uid="{00000000-0005-0000-0000-00008A3B0000}"/>
    <cellStyle name="40% - Énfasis2 2 5 2 5" xfId="21194" xr:uid="{00000000-0005-0000-0000-00008B3B0000}"/>
    <cellStyle name="40% - Énfasis2 2 5 2 5 2" xfId="34105" xr:uid="{00000000-0005-0000-0000-00008C3B0000}"/>
    <cellStyle name="40% - Énfasis2 2 5 2 6" xfId="24715" xr:uid="{00000000-0005-0000-0000-00008D3B0000}"/>
    <cellStyle name="40% - Énfasis2 2 5 2 6 2" xfId="37626" xr:uid="{00000000-0005-0000-0000-00008E3B0000}"/>
    <cellStyle name="40% - Énfasis2 2 5 2 7" xfId="28236" xr:uid="{00000000-0005-0000-0000-00008F3B0000}"/>
    <cellStyle name="40% - Énfasis2 2 5 2 8" xfId="15325" xr:uid="{00000000-0005-0000-0000-0000903B0000}"/>
    <cellStyle name="40% - Énfasis2 2 5 3" xfId="577" xr:uid="{00000000-0005-0000-0000-0000913B0000}"/>
    <cellStyle name="40% - Énfasis2 2 5 3 2" xfId="18349" xr:uid="{00000000-0005-0000-0000-0000923B0000}"/>
    <cellStyle name="40% - Énfasis2 2 5 3 2 2" xfId="31260" xr:uid="{00000000-0005-0000-0000-0000933B0000}"/>
    <cellStyle name="40% - Énfasis2 2 5 3 3" xfId="21870" xr:uid="{00000000-0005-0000-0000-0000943B0000}"/>
    <cellStyle name="40% - Énfasis2 2 5 3 3 2" xfId="34781" xr:uid="{00000000-0005-0000-0000-0000953B0000}"/>
    <cellStyle name="40% - Énfasis2 2 5 3 4" xfId="25391" xr:uid="{00000000-0005-0000-0000-0000963B0000}"/>
    <cellStyle name="40% - Énfasis2 2 5 3 4 2" xfId="38302" xr:uid="{00000000-0005-0000-0000-0000973B0000}"/>
    <cellStyle name="40% - Énfasis2 2 5 3 5" xfId="28912" xr:uid="{00000000-0005-0000-0000-0000983B0000}"/>
    <cellStyle name="40% - Énfasis2 2 5 3 6" xfId="16001" xr:uid="{00000000-0005-0000-0000-0000993B0000}"/>
    <cellStyle name="40% - Énfasis2 2 5 4" xfId="19522" xr:uid="{00000000-0005-0000-0000-00009A3B0000}"/>
    <cellStyle name="40% - Énfasis2 2 5 4 2" xfId="23043" xr:uid="{00000000-0005-0000-0000-00009B3B0000}"/>
    <cellStyle name="40% - Énfasis2 2 5 4 2 2" xfId="35954" xr:uid="{00000000-0005-0000-0000-00009C3B0000}"/>
    <cellStyle name="40% - Énfasis2 2 5 4 3" xfId="26564" xr:uid="{00000000-0005-0000-0000-00009D3B0000}"/>
    <cellStyle name="40% - Énfasis2 2 5 4 3 2" xfId="39475" xr:uid="{00000000-0005-0000-0000-00009E3B0000}"/>
    <cellStyle name="40% - Énfasis2 2 5 4 4" xfId="32433" xr:uid="{00000000-0005-0000-0000-00009F3B0000}"/>
    <cellStyle name="40% - Énfasis2 2 5 5" xfId="17174" xr:uid="{00000000-0005-0000-0000-0000A03B0000}"/>
    <cellStyle name="40% - Énfasis2 2 5 5 2" xfId="30085" xr:uid="{00000000-0005-0000-0000-0000A13B0000}"/>
    <cellStyle name="40% - Énfasis2 2 5 6" xfId="20695" xr:uid="{00000000-0005-0000-0000-0000A23B0000}"/>
    <cellStyle name="40% - Énfasis2 2 5 6 2" xfId="33606" xr:uid="{00000000-0005-0000-0000-0000A33B0000}"/>
    <cellStyle name="40% - Énfasis2 2 5 7" xfId="24216" xr:uid="{00000000-0005-0000-0000-0000A43B0000}"/>
    <cellStyle name="40% - Énfasis2 2 5 7 2" xfId="37127" xr:uid="{00000000-0005-0000-0000-0000A53B0000}"/>
    <cellStyle name="40% - Énfasis2 2 5 8" xfId="27737" xr:uid="{00000000-0005-0000-0000-0000A63B0000}"/>
    <cellStyle name="40% - Énfasis2 2 5 9" xfId="14826" xr:uid="{00000000-0005-0000-0000-0000A73B0000}"/>
    <cellStyle name="40% - Énfasis2 2 6" xfId="578" xr:uid="{00000000-0005-0000-0000-0000A83B0000}"/>
    <cellStyle name="40% - Énfasis2 2 6 2" xfId="16662" xr:uid="{00000000-0005-0000-0000-0000A93B0000}"/>
    <cellStyle name="40% - Énfasis2 2 6 2 2" xfId="19010" xr:uid="{00000000-0005-0000-0000-0000AA3B0000}"/>
    <cellStyle name="40% - Énfasis2 2 6 2 2 2" xfId="31921" xr:uid="{00000000-0005-0000-0000-0000AB3B0000}"/>
    <cellStyle name="40% - Énfasis2 2 6 2 3" xfId="22531" xr:uid="{00000000-0005-0000-0000-0000AC3B0000}"/>
    <cellStyle name="40% - Énfasis2 2 6 2 3 2" xfId="35442" xr:uid="{00000000-0005-0000-0000-0000AD3B0000}"/>
    <cellStyle name="40% - Énfasis2 2 6 2 4" xfId="26052" xr:uid="{00000000-0005-0000-0000-0000AE3B0000}"/>
    <cellStyle name="40% - Énfasis2 2 6 2 4 2" xfId="38963" xr:uid="{00000000-0005-0000-0000-0000AF3B0000}"/>
    <cellStyle name="40% - Énfasis2 2 6 2 5" xfId="29573" xr:uid="{00000000-0005-0000-0000-0000B03B0000}"/>
    <cellStyle name="40% - Énfasis2 2 6 3" xfId="20183" xr:uid="{00000000-0005-0000-0000-0000B13B0000}"/>
    <cellStyle name="40% - Énfasis2 2 6 3 2" xfId="23704" xr:uid="{00000000-0005-0000-0000-0000B23B0000}"/>
    <cellStyle name="40% - Énfasis2 2 6 3 2 2" xfId="36615" xr:uid="{00000000-0005-0000-0000-0000B33B0000}"/>
    <cellStyle name="40% - Énfasis2 2 6 3 3" xfId="27225" xr:uid="{00000000-0005-0000-0000-0000B43B0000}"/>
    <cellStyle name="40% - Énfasis2 2 6 3 3 2" xfId="40136" xr:uid="{00000000-0005-0000-0000-0000B53B0000}"/>
    <cellStyle name="40% - Énfasis2 2 6 3 4" xfId="33094" xr:uid="{00000000-0005-0000-0000-0000B63B0000}"/>
    <cellStyle name="40% - Énfasis2 2 6 4" xfId="17835" xr:uid="{00000000-0005-0000-0000-0000B73B0000}"/>
    <cellStyle name="40% - Énfasis2 2 6 4 2" xfId="30746" xr:uid="{00000000-0005-0000-0000-0000B83B0000}"/>
    <cellStyle name="40% - Énfasis2 2 6 5" xfId="21356" xr:uid="{00000000-0005-0000-0000-0000B93B0000}"/>
    <cellStyle name="40% - Énfasis2 2 6 5 2" xfId="34267" xr:uid="{00000000-0005-0000-0000-0000BA3B0000}"/>
    <cellStyle name="40% - Énfasis2 2 6 6" xfId="24877" xr:uid="{00000000-0005-0000-0000-0000BB3B0000}"/>
    <cellStyle name="40% - Énfasis2 2 6 6 2" xfId="37788" xr:uid="{00000000-0005-0000-0000-0000BC3B0000}"/>
    <cellStyle name="40% - Énfasis2 2 6 7" xfId="28398" xr:uid="{00000000-0005-0000-0000-0000BD3B0000}"/>
    <cellStyle name="40% - Énfasis2 2 6 8" xfId="15487" xr:uid="{00000000-0005-0000-0000-0000BE3B0000}"/>
    <cellStyle name="40% - Énfasis2 2 7" xfId="579" xr:uid="{00000000-0005-0000-0000-0000BF3B0000}"/>
    <cellStyle name="40% - Énfasis2 2 7 2" xfId="16163" xr:uid="{00000000-0005-0000-0000-0000C03B0000}"/>
    <cellStyle name="40% - Énfasis2 2 7 2 2" xfId="18511" xr:uid="{00000000-0005-0000-0000-0000C13B0000}"/>
    <cellStyle name="40% - Énfasis2 2 7 2 2 2" xfId="31422" xr:uid="{00000000-0005-0000-0000-0000C23B0000}"/>
    <cellStyle name="40% - Énfasis2 2 7 2 3" xfId="22032" xr:uid="{00000000-0005-0000-0000-0000C33B0000}"/>
    <cellStyle name="40% - Énfasis2 2 7 2 3 2" xfId="34943" xr:uid="{00000000-0005-0000-0000-0000C43B0000}"/>
    <cellStyle name="40% - Énfasis2 2 7 2 4" xfId="25553" xr:uid="{00000000-0005-0000-0000-0000C53B0000}"/>
    <cellStyle name="40% - Énfasis2 2 7 2 4 2" xfId="38464" xr:uid="{00000000-0005-0000-0000-0000C63B0000}"/>
    <cellStyle name="40% - Énfasis2 2 7 2 5" xfId="29074" xr:uid="{00000000-0005-0000-0000-0000C73B0000}"/>
    <cellStyle name="40% - Énfasis2 2 7 3" xfId="19684" xr:uid="{00000000-0005-0000-0000-0000C83B0000}"/>
    <cellStyle name="40% - Énfasis2 2 7 3 2" xfId="23205" xr:uid="{00000000-0005-0000-0000-0000C93B0000}"/>
    <cellStyle name="40% - Énfasis2 2 7 3 2 2" xfId="36116" xr:uid="{00000000-0005-0000-0000-0000CA3B0000}"/>
    <cellStyle name="40% - Énfasis2 2 7 3 3" xfId="26726" xr:uid="{00000000-0005-0000-0000-0000CB3B0000}"/>
    <cellStyle name="40% - Énfasis2 2 7 3 3 2" xfId="39637" xr:uid="{00000000-0005-0000-0000-0000CC3B0000}"/>
    <cellStyle name="40% - Énfasis2 2 7 3 4" xfId="32595" xr:uid="{00000000-0005-0000-0000-0000CD3B0000}"/>
    <cellStyle name="40% - Énfasis2 2 7 4" xfId="17336" xr:uid="{00000000-0005-0000-0000-0000CE3B0000}"/>
    <cellStyle name="40% - Énfasis2 2 7 4 2" xfId="30247" xr:uid="{00000000-0005-0000-0000-0000CF3B0000}"/>
    <cellStyle name="40% - Énfasis2 2 7 5" xfId="20857" xr:uid="{00000000-0005-0000-0000-0000D03B0000}"/>
    <cellStyle name="40% - Énfasis2 2 7 5 2" xfId="33768" xr:uid="{00000000-0005-0000-0000-0000D13B0000}"/>
    <cellStyle name="40% - Énfasis2 2 7 6" xfId="24378" xr:uid="{00000000-0005-0000-0000-0000D23B0000}"/>
    <cellStyle name="40% - Énfasis2 2 7 6 2" xfId="37289" xr:uid="{00000000-0005-0000-0000-0000D33B0000}"/>
    <cellStyle name="40% - Énfasis2 2 7 7" xfId="27899" xr:uid="{00000000-0005-0000-0000-0000D43B0000}"/>
    <cellStyle name="40% - Énfasis2 2 7 8" xfId="14988" xr:uid="{00000000-0005-0000-0000-0000D53B0000}"/>
    <cellStyle name="40% - Énfasis2 2 8" xfId="5566" xr:uid="{00000000-0005-0000-0000-0000D63B0000}"/>
    <cellStyle name="40% - Énfasis2 2 8 2" xfId="18012" xr:uid="{00000000-0005-0000-0000-0000D73B0000}"/>
    <cellStyle name="40% - Énfasis2 2 8 2 2" xfId="30923" xr:uid="{00000000-0005-0000-0000-0000D83B0000}"/>
    <cellStyle name="40% - Énfasis2 2 8 3" xfId="21533" xr:uid="{00000000-0005-0000-0000-0000D93B0000}"/>
    <cellStyle name="40% - Énfasis2 2 8 3 2" xfId="34444" xr:uid="{00000000-0005-0000-0000-0000DA3B0000}"/>
    <cellStyle name="40% - Énfasis2 2 8 4" xfId="25054" xr:uid="{00000000-0005-0000-0000-0000DB3B0000}"/>
    <cellStyle name="40% - Énfasis2 2 8 4 2" xfId="37965" xr:uid="{00000000-0005-0000-0000-0000DC3B0000}"/>
    <cellStyle name="40% - Énfasis2 2 8 5" xfId="28575" xr:uid="{00000000-0005-0000-0000-0000DD3B0000}"/>
    <cellStyle name="40% - Énfasis2 2 8 6" xfId="15664" xr:uid="{00000000-0005-0000-0000-0000DE3B0000}"/>
    <cellStyle name="40% - Énfasis2 2 9" xfId="5567" xr:uid="{00000000-0005-0000-0000-0000DF3B0000}"/>
    <cellStyle name="40% - Énfasis2 2 9 2" xfId="22706" xr:uid="{00000000-0005-0000-0000-0000E03B0000}"/>
    <cellStyle name="40% - Énfasis2 2 9 2 2" xfId="35617" xr:uid="{00000000-0005-0000-0000-0000E13B0000}"/>
    <cellStyle name="40% - Énfasis2 2 9 3" xfId="26227" xr:uid="{00000000-0005-0000-0000-0000E23B0000}"/>
    <cellStyle name="40% - Énfasis2 2 9 3 2" xfId="39138" xr:uid="{00000000-0005-0000-0000-0000E33B0000}"/>
    <cellStyle name="40% - Énfasis2 2 9 4" xfId="32096" xr:uid="{00000000-0005-0000-0000-0000E43B0000}"/>
    <cellStyle name="40% - Énfasis2 2 9 5" xfId="19185" xr:uid="{00000000-0005-0000-0000-0000E53B0000}"/>
    <cellStyle name="40% - Énfasis2 20" xfId="580" xr:uid="{00000000-0005-0000-0000-0000E63B0000}"/>
    <cellStyle name="40% - Énfasis2 20 2" xfId="581" xr:uid="{00000000-0005-0000-0000-0000E73B0000}"/>
    <cellStyle name="40% - Énfasis2 20 3" xfId="582" xr:uid="{00000000-0005-0000-0000-0000E83B0000}"/>
    <cellStyle name="40% - Énfasis2 20 4" xfId="583" xr:uid="{00000000-0005-0000-0000-0000E93B0000}"/>
    <cellStyle name="40% - Énfasis2 20 5" xfId="40295" xr:uid="{00000000-0005-0000-0000-0000EA3B0000}"/>
    <cellStyle name="40% - Énfasis2 21" xfId="584" xr:uid="{00000000-0005-0000-0000-0000EB3B0000}"/>
    <cellStyle name="40% - Énfasis2 21 2" xfId="585" xr:uid="{00000000-0005-0000-0000-0000EC3B0000}"/>
    <cellStyle name="40% - Énfasis2 21 3" xfId="586" xr:uid="{00000000-0005-0000-0000-0000ED3B0000}"/>
    <cellStyle name="40% - Énfasis2 21 4" xfId="587" xr:uid="{00000000-0005-0000-0000-0000EE3B0000}"/>
    <cellStyle name="40% - Énfasis2 21 5" xfId="40308" xr:uid="{00000000-0005-0000-0000-0000EF3B0000}"/>
    <cellStyle name="40% - Énfasis2 22" xfId="588" xr:uid="{00000000-0005-0000-0000-0000F03B0000}"/>
    <cellStyle name="40% - Énfasis2 22 2" xfId="40321" xr:uid="{00000000-0005-0000-0000-0000F13B0000}"/>
    <cellStyle name="40% - Énfasis2 23" xfId="589" xr:uid="{00000000-0005-0000-0000-0000F23B0000}"/>
    <cellStyle name="40% - Énfasis2 24" xfId="590" xr:uid="{00000000-0005-0000-0000-0000F33B0000}"/>
    <cellStyle name="40% - Énfasis2 24 2" xfId="591" xr:uid="{00000000-0005-0000-0000-0000F43B0000}"/>
    <cellStyle name="40% - Énfasis2 24 3" xfId="592" xr:uid="{00000000-0005-0000-0000-0000F53B0000}"/>
    <cellStyle name="40% - Énfasis2 25" xfId="593" xr:uid="{00000000-0005-0000-0000-0000F63B0000}"/>
    <cellStyle name="40% - Énfasis2 26" xfId="594" xr:uid="{00000000-0005-0000-0000-0000F73B0000}"/>
    <cellStyle name="40% - Énfasis2 27" xfId="595" xr:uid="{00000000-0005-0000-0000-0000F83B0000}"/>
    <cellStyle name="40% - Énfasis2 28" xfId="14422" xr:uid="{00000000-0005-0000-0000-0000F93B0000}"/>
    <cellStyle name="40% - Énfasis2 29" xfId="14466" xr:uid="{00000000-0005-0000-0000-0000FA3B0000}"/>
    <cellStyle name="40% - Énfasis2 3" xfId="596" xr:uid="{00000000-0005-0000-0000-0000FB3B0000}"/>
    <cellStyle name="40% - Énfasis2 3 10" xfId="16851" xr:uid="{00000000-0005-0000-0000-0000FC3B0000}"/>
    <cellStyle name="40% - Énfasis2 3 10 2" xfId="29762" xr:uid="{00000000-0005-0000-0000-0000FD3B0000}"/>
    <cellStyle name="40% - Énfasis2 3 11" xfId="20372" xr:uid="{00000000-0005-0000-0000-0000FE3B0000}"/>
    <cellStyle name="40% - Énfasis2 3 11 2" xfId="33283" xr:uid="{00000000-0005-0000-0000-0000FF3B0000}"/>
    <cellStyle name="40% - Énfasis2 3 12" xfId="23893" xr:uid="{00000000-0005-0000-0000-0000003C0000}"/>
    <cellStyle name="40% - Énfasis2 3 12 2" xfId="36804" xr:uid="{00000000-0005-0000-0000-0000013C0000}"/>
    <cellStyle name="40% - Énfasis2 3 13" xfId="27414" xr:uid="{00000000-0005-0000-0000-0000023C0000}"/>
    <cellStyle name="40% - Énfasis2 3 14" xfId="14498" xr:uid="{00000000-0005-0000-0000-0000033C0000}"/>
    <cellStyle name="40% - Énfasis2 3 2" xfId="597" xr:uid="{00000000-0005-0000-0000-0000043C0000}"/>
    <cellStyle name="40% - Énfasis2 3 2 10" xfId="23949" xr:uid="{00000000-0005-0000-0000-0000053C0000}"/>
    <cellStyle name="40% - Énfasis2 3 2 10 2" xfId="36860" xr:uid="{00000000-0005-0000-0000-0000063C0000}"/>
    <cellStyle name="40% - Énfasis2 3 2 11" xfId="27470" xr:uid="{00000000-0005-0000-0000-0000073C0000}"/>
    <cellStyle name="40% - Énfasis2 3 2 12" xfId="14555" xr:uid="{00000000-0005-0000-0000-0000083C0000}"/>
    <cellStyle name="40% - Énfasis2 3 2 2" xfId="598" xr:uid="{00000000-0005-0000-0000-0000093C0000}"/>
    <cellStyle name="40% - Énfasis2 3 2 2 2" xfId="15233" xr:uid="{00000000-0005-0000-0000-00000A3C0000}"/>
    <cellStyle name="40% - Énfasis2 3 2 2 2 2" xfId="16408" xr:uid="{00000000-0005-0000-0000-00000B3C0000}"/>
    <cellStyle name="40% - Énfasis2 3 2 2 2 2 2" xfId="18756" xr:uid="{00000000-0005-0000-0000-00000C3C0000}"/>
    <cellStyle name="40% - Énfasis2 3 2 2 2 2 2 2" xfId="31667" xr:uid="{00000000-0005-0000-0000-00000D3C0000}"/>
    <cellStyle name="40% - Énfasis2 3 2 2 2 2 3" xfId="22277" xr:uid="{00000000-0005-0000-0000-00000E3C0000}"/>
    <cellStyle name="40% - Énfasis2 3 2 2 2 2 3 2" xfId="35188" xr:uid="{00000000-0005-0000-0000-00000F3C0000}"/>
    <cellStyle name="40% - Énfasis2 3 2 2 2 2 4" xfId="25798" xr:uid="{00000000-0005-0000-0000-0000103C0000}"/>
    <cellStyle name="40% - Énfasis2 3 2 2 2 2 4 2" xfId="38709" xr:uid="{00000000-0005-0000-0000-0000113C0000}"/>
    <cellStyle name="40% - Énfasis2 3 2 2 2 2 5" xfId="29319" xr:uid="{00000000-0005-0000-0000-0000123C0000}"/>
    <cellStyle name="40% - Énfasis2 3 2 2 2 3" xfId="19929" xr:uid="{00000000-0005-0000-0000-0000133C0000}"/>
    <cellStyle name="40% - Énfasis2 3 2 2 2 3 2" xfId="23450" xr:uid="{00000000-0005-0000-0000-0000143C0000}"/>
    <cellStyle name="40% - Énfasis2 3 2 2 2 3 2 2" xfId="36361" xr:uid="{00000000-0005-0000-0000-0000153C0000}"/>
    <cellStyle name="40% - Énfasis2 3 2 2 2 3 3" xfId="26971" xr:uid="{00000000-0005-0000-0000-0000163C0000}"/>
    <cellStyle name="40% - Énfasis2 3 2 2 2 3 3 2" xfId="39882" xr:uid="{00000000-0005-0000-0000-0000173C0000}"/>
    <cellStyle name="40% - Énfasis2 3 2 2 2 3 4" xfId="32840" xr:uid="{00000000-0005-0000-0000-0000183C0000}"/>
    <cellStyle name="40% - Énfasis2 3 2 2 2 4" xfId="17581" xr:uid="{00000000-0005-0000-0000-0000193C0000}"/>
    <cellStyle name="40% - Énfasis2 3 2 2 2 4 2" xfId="30492" xr:uid="{00000000-0005-0000-0000-00001A3C0000}"/>
    <cellStyle name="40% - Énfasis2 3 2 2 2 5" xfId="21102" xr:uid="{00000000-0005-0000-0000-00001B3C0000}"/>
    <cellStyle name="40% - Énfasis2 3 2 2 2 5 2" xfId="34013" xr:uid="{00000000-0005-0000-0000-00001C3C0000}"/>
    <cellStyle name="40% - Énfasis2 3 2 2 2 6" xfId="24623" xr:uid="{00000000-0005-0000-0000-00001D3C0000}"/>
    <cellStyle name="40% - Énfasis2 3 2 2 2 6 2" xfId="37534" xr:uid="{00000000-0005-0000-0000-00001E3C0000}"/>
    <cellStyle name="40% - Énfasis2 3 2 2 2 7" xfId="28144" xr:uid="{00000000-0005-0000-0000-00001F3C0000}"/>
    <cellStyle name="40% - Énfasis2 3 2 2 3" xfId="15909" xr:uid="{00000000-0005-0000-0000-0000203C0000}"/>
    <cellStyle name="40% - Énfasis2 3 2 2 3 2" xfId="18257" xr:uid="{00000000-0005-0000-0000-0000213C0000}"/>
    <cellStyle name="40% - Énfasis2 3 2 2 3 2 2" xfId="31168" xr:uid="{00000000-0005-0000-0000-0000223C0000}"/>
    <cellStyle name="40% - Énfasis2 3 2 2 3 3" xfId="21778" xr:uid="{00000000-0005-0000-0000-0000233C0000}"/>
    <cellStyle name="40% - Énfasis2 3 2 2 3 3 2" xfId="34689" xr:uid="{00000000-0005-0000-0000-0000243C0000}"/>
    <cellStyle name="40% - Énfasis2 3 2 2 3 4" xfId="25299" xr:uid="{00000000-0005-0000-0000-0000253C0000}"/>
    <cellStyle name="40% - Énfasis2 3 2 2 3 4 2" xfId="38210" xr:uid="{00000000-0005-0000-0000-0000263C0000}"/>
    <cellStyle name="40% - Énfasis2 3 2 2 3 5" xfId="28820" xr:uid="{00000000-0005-0000-0000-0000273C0000}"/>
    <cellStyle name="40% - Énfasis2 3 2 2 4" xfId="19430" xr:uid="{00000000-0005-0000-0000-0000283C0000}"/>
    <cellStyle name="40% - Énfasis2 3 2 2 4 2" xfId="22951" xr:uid="{00000000-0005-0000-0000-0000293C0000}"/>
    <cellStyle name="40% - Énfasis2 3 2 2 4 2 2" xfId="35862" xr:uid="{00000000-0005-0000-0000-00002A3C0000}"/>
    <cellStyle name="40% - Énfasis2 3 2 2 4 3" xfId="26472" xr:uid="{00000000-0005-0000-0000-00002B3C0000}"/>
    <cellStyle name="40% - Énfasis2 3 2 2 4 3 2" xfId="39383" xr:uid="{00000000-0005-0000-0000-00002C3C0000}"/>
    <cellStyle name="40% - Énfasis2 3 2 2 4 4" xfId="32341" xr:uid="{00000000-0005-0000-0000-00002D3C0000}"/>
    <cellStyle name="40% - Énfasis2 3 2 2 5" xfId="17082" xr:uid="{00000000-0005-0000-0000-00002E3C0000}"/>
    <cellStyle name="40% - Énfasis2 3 2 2 5 2" xfId="29993" xr:uid="{00000000-0005-0000-0000-00002F3C0000}"/>
    <cellStyle name="40% - Énfasis2 3 2 2 6" xfId="20603" xr:uid="{00000000-0005-0000-0000-0000303C0000}"/>
    <cellStyle name="40% - Énfasis2 3 2 2 6 2" xfId="33514" xr:uid="{00000000-0005-0000-0000-0000313C0000}"/>
    <cellStyle name="40% - Énfasis2 3 2 2 7" xfId="24124" xr:uid="{00000000-0005-0000-0000-0000323C0000}"/>
    <cellStyle name="40% - Énfasis2 3 2 2 7 2" xfId="37035" xr:uid="{00000000-0005-0000-0000-0000333C0000}"/>
    <cellStyle name="40% - Énfasis2 3 2 2 8" xfId="27645" xr:uid="{00000000-0005-0000-0000-0000343C0000}"/>
    <cellStyle name="40% - Énfasis2 3 2 2 9" xfId="14733" xr:uid="{00000000-0005-0000-0000-0000353C0000}"/>
    <cellStyle name="40% - Énfasis2 3 2 3" xfId="14896" xr:uid="{00000000-0005-0000-0000-0000363C0000}"/>
    <cellStyle name="40% - Énfasis2 3 2 3 2" xfId="15395" xr:uid="{00000000-0005-0000-0000-0000373C0000}"/>
    <cellStyle name="40% - Énfasis2 3 2 3 2 2" xfId="16570" xr:uid="{00000000-0005-0000-0000-0000383C0000}"/>
    <cellStyle name="40% - Énfasis2 3 2 3 2 2 2" xfId="18918" xr:uid="{00000000-0005-0000-0000-0000393C0000}"/>
    <cellStyle name="40% - Énfasis2 3 2 3 2 2 2 2" xfId="31829" xr:uid="{00000000-0005-0000-0000-00003A3C0000}"/>
    <cellStyle name="40% - Énfasis2 3 2 3 2 2 3" xfId="22439" xr:uid="{00000000-0005-0000-0000-00003B3C0000}"/>
    <cellStyle name="40% - Énfasis2 3 2 3 2 2 3 2" xfId="35350" xr:uid="{00000000-0005-0000-0000-00003C3C0000}"/>
    <cellStyle name="40% - Énfasis2 3 2 3 2 2 4" xfId="25960" xr:uid="{00000000-0005-0000-0000-00003D3C0000}"/>
    <cellStyle name="40% - Énfasis2 3 2 3 2 2 4 2" xfId="38871" xr:uid="{00000000-0005-0000-0000-00003E3C0000}"/>
    <cellStyle name="40% - Énfasis2 3 2 3 2 2 5" xfId="29481" xr:uid="{00000000-0005-0000-0000-00003F3C0000}"/>
    <cellStyle name="40% - Énfasis2 3 2 3 2 3" xfId="20091" xr:uid="{00000000-0005-0000-0000-0000403C0000}"/>
    <cellStyle name="40% - Énfasis2 3 2 3 2 3 2" xfId="23612" xr:uid="{00000000-0005-0000-0000-0000413C0000}"/>
    <cellStyle name="40% - Énfasis2 3 2 3 2 3 2 2" xfId="36523" xr:uid="{00000000-0005-0000-0000-0000423C0000}"/>
    <cellStyle name="40% - Énfasis2 3 2 3 2 3 3" xfId="27133" xr:uid="{00000000-0005-0000-0000-0000433C0000}"/>
    <cellStyle name="40% - Énfasis2 3 2 3 2 3 3 2" xfId="40044" xr:uid="{00000000-0005-0000-0000-0000443C0000}"/>
    <cellStyle name="40% - Énfasis2 3 2 3 2 3 4" xfId="33002" xr:uid="{00000000-0005-0000-0000-0000453C0000}"/>
    <cellStyle name="40% - Énfasis2 3 2 3 2 4" xfId="17743" xr:uid="{00000000-0005-0000-0000-0000463C0000}"/>
    <cellStyle name="40% - Énfasis2 3 2 3 2 4 2" xfId="30654" xr:uid="{00000000-0005-0000-0000-0000473C0000}"/>
    <cellStyle name="40% - Énfasis2 3 2 3 2 5" xfId="21264" xr:uid="{00000000-0005-0000-0000-0000483C0000}"/>
    <cellStyle name="40% - Énfasis2 3 2 3 2 5 2" xfId="34175" xr:uid="{00000000-0005-0000-0000-0000493C0000}"/>
    <cellStyle name="40% - Énfasis2 3 2 3 2 6" xfId="24785" xr:uid="{00000000-0005-0000-0000-00004A3C0000}"/>
    <cellStyle name="40% - Énfasis2 3 2 3 2 6 2" xfId="37696" xr:uid="{00000000-0005-0000-0000-00004B3C0000}"/>
    <cellStyle name="40% - Énfasis2 3 2 3 2 7" xfId="28306" xr:uid="{00000000-0005-0000-0000-00004C3C0000}"/>
    <cellStyle name="40% - Énfasis2 3 2 3 3" xfId="16071" xr:uid="{00000000-0005-0000-0000-00004D3C0000}"/>
    <cellStyle name="40% - Énfasis2 3 2 3 3 2" xfId="18419" xr:uid="{00000000-0005-0000-0000-00004E3C0000}"/>
    <cellStyle name="40% - Énfasis2 3 2 3 3 2 2" xfId="31330" xr:uid="{00000000-0005-0000-0000-00004F3C0000}"/>
    <cellStyle name="40% - Énfasis2 3 2 3 3 3" xfId="21940" xr:uid="{00000000-0005-0000-0000-0000503C0000}"/>
    <cellStyle name="40% - Énfasis2 3 2 3 3 3 2" xfId="34851" xr:uid="{00000000-0005-0000-0000-0000513C0000}"/>
    <cellStyle name="40% - Énfasis2 3 2 3 3 4" xfId="25461" xr:uid="{00000000-0005-0000-0000-0000523C0000}"/>
    <cellStyle name="40% - Énfasis2 3 2 3 3 4 2" xfId="38372" xr:uid="{00000000-0005-0000-0000-0000533C0000}"/>
    <cellStyle name="40% - Énfasis2 3 2 3 3 5" xfId="28982" xr:uid="{00000000-0005-0000-0000-0000543C0000}"/>
    <cellStyle name="40% - Énfasis2 3 2 3 4" xfId="19592" xr:uid="{00000000-0005-0000-0000-0000553C0000}"/>
    <cellStyle name="40% - Énfasis2 3 2 3 4 2" xfId="23113" xr:uid="{00000000-0005-0000-0000-0000563C0000}"/>
    <cellStyle name="40% - Énfasis2 3 2 3 4 2 2" xfId="36024" xr:uid="{00000000-0005-0000-0000-0000573C0000}"/>
    <cellStyle name="40% - Énfasis2 3 2 3 4 3" xfId="26634" xr:uid="{00000000-0005-0000-0000-0000583C0000}"/>
    <cellStyle name="40% - Énfasis2 3 2 3 4 3 2" xfId="39545" xr:uid="{00000000-0005-0000-0000-0000593C0000}"/>
    <cellStyle name="40% - Énfasis2 3 2 3 4 4" xfId="32503" xr:uid="{00000000-0005-0000-0000-00005A3C0000}"/>
    <cellStyle name="40% - Énfasis2 3 2 3 5" xfId="17244" xr:uid="{00000000-0005-0000-0000-00005B3C0000}"/>
    <cellStyle name="40% - Énfasis2 3 2 3 5 2" xfId="30155" xr:uid="{00000000-0005-0000-0000-00005C3C0000}"/>
    <cellStyle name="40% - Énfasis2 3 2 3 6" xfId="20765" xr:uid="{00000000-0005-0000-0000-00005D3C0000}"/>
    <cellStyle name="40% - Énfasis2 3 2 3 6 2" xfId="33676" xr:uid="{00000000-0005-0000-0000-00005E3C0000}"/>
    <cellStyle name="40% - Énfasis2 3 2 3 7" xfId="24286" xr:uid="{00000000-0005-0000-0000-00005F3C0000}"/>
    <cellStyle name="40% - Énfasis2 3 2 3 7 2" xfId="37197" xr:uid="{00000000-0005-0000-0000-0000603C0000}"/>
    <cellStyle name="40% - Énfasis2 3 2 3 8" xfId="27807" xr:uid="{00000000-0005-0000-0000-0000613C0000}"/>
    <cellStyle name="40% - Énfasis2 3 2 4" xfId="15557" xr:uid="{00000000-0005-0000-0000-0000623C0000}"/>
    <cellStyle name="40% - Énfasis2 3 2 4 2" xfId="16732" xr:uid="{00000000-0005-0000-0000-0000633C0000}"/>
    <cellStyle name="40% - Énfasis2 3 2 4 2 2" xfId="19080" xr:uid="{00000000-0005-0000-0000-0000643C0000}"/>
    <cellStyle name="40% - Énfasis2 3 2 4 2 2 2" xfId="31991" xr:uid="{00000000-0005-0000-0000-0000653C0000}"/>
    <cellStyle name="40% - Énfasis2 3 2 4 2 3" xfId="22601" xr:uid="{00000000-0005-0000-0000-0000663C0000}"/>
    <cellStyle name="40% - Énfasis2 3 2 4 2 3 2" xfId="35512" xr:uid="{00000000-0005-0000-0000-0000673C0000}"/>
    <cellStyle name="40% - Énfasis2 3 2 4 2 4" xfId="26122" xr:uid="{00000000-0005-0000-0000-0000683C0000}"/>
    <cellStyle name="40% - Énfasis2 3 2 4 2 4 2" xfId="39033" xr:uid="{00000000-0005-0000-0000-0000693C0000}"/>
    <cellStyle name="40% - Énfasis2 3 2 4 2 5" xfId="29643" xr:uid="{00000000-0005-0000-0000-00006A3C0000}"/>
    <cellStyle name="40% - Énfasis2 3 2 4 3" xfId="20253" xr:uid="{00000000-0005-0000-0000-00006B3C0000}"/>
    <cellStyle name="40% - Énfasis2 3 2 4 3 2" xfId="23774" xr:uid="{00000000-0005-0000-0000-00006C3C0000}"/>
    <cellStyle name="40% - Énfasis2 3 2 4 3 2 2" xfId="36685" xr:uid="{00000000-0005-0000-0000-00006D3C0000}"/>
    <cellStyle name="40% - Énfasis2 3 2 4 3 3" xfId="27295" xr:uid="{00000000-0005-0000-0000-00006E3C0000}"/>
    <cellStyle name="40% - Énfasis2 3 2 4 3 3 2" xfId="40206" xr:uid="{00000000-0005-0000-0000-00006F3C0000}"/>
    <cellStyle name="40% - Énfasis2 3 2 4 3 4" xfId="33164" xr:uid="{00000000-0005-0000-0000-0000703C0000}"/>
    <cellStyle name="40% - Énfasis2 3 2 4 4" xfId="17905" xr:uid="{00000000-0005-0000-0000-0000713C0000}"/>
    <cellStyle name="40% - Énfasis2 3 2 4 4 2" xfId="30816" xr:uid="{00000000-0005-0000-0000-0000723C0000}"/>
    <cellStyle name="40% - Énfasis2 3 2 4 5" xfId="21426" xr:uid="{00000000-0005-0000-0000-0000733C0000}"/>
    <cellStyle name="40% - Énfasis2 3 2 4 5 2" xfId="34337" xr:uid="{00000000-0005-0000-0000-0000743C0000}"/>
    <cellStyle name="40% - Énfasis2 3 2 4 6" xfId="24947" xr:uid="{00000000-0005-0000-0000-0000753C0000}"/>
    <cellStyle name="40% - Énfasis2 3 2 4 6 2" xfId="37858" xr:uid="{00000000-0005-0000-0000-0000763C0000}"/>
    <cellStyle name="40% - Énfasis2 3 2 4 7" xfId="28468" xr:uid="{00000000-0005-0000-0000-0000773C0000}"/>
    <cellStyle name="40% - Énfasis2 3 2 5" xfId="15058" xr:uid="{00000000-0005-0000-0000-0000783C0000}"/>
    <cellStyle name="40% - Énfasis2 3 2 5 2" xfId="16233" xr:uid="{00000000-0005-0000-0000-0000793C0000}"/>
    <cellStyle name="40% - Énfasis2 3 2 5 2 2" xfId="18581" xr:uid="{00000000-0005-0000-0000-00007A3C0000}"/>
    <cellStyle name="40% - Énfasis2 3 2 5 2 2 2" xfId="31492" xr:uid="{00000000-0005-0000-0000-00007B3C0000}"/>
    <cellStyle name="40% - Énfasis2 3 2 5 2 3" xfId="22102" xr:uid="{00000000-0005-0000-0000-00007C3C0000}"/>
    <cellStyle name="40% - Énfasis2 3 2 5 2 3 2" xfId="35013" xr:uid="{00000000-0005-0000-0000-00007D3C0000}"/>
    <cellStyle name="40% - Énfasis2 3 2 5 2 4" xfId="25623" xr:uid="{00000000-0005-0000-0000-00007E3C0000}"/>
    <cellStyle name="40% - Énfasis2 3 2 5 2 4 2" xfId="38534" xr:uid="{00000000-0005-0000-0000-00007F3C0000}"/>
    <cellStyle name="40% - Énfasis2 3 2 5 2 5" xfId="29144" xr:uid="{00000000-0005-0000-0000-0000803C0000}"/>
    <cellStyle name="40% - Énfasis2 3 2 5 3" xfId="19754" xr:uid="{00000000-0005-0000-0000-0000813C0000}"/>
    <cellStyle name="40% - Énfasis2 3 2 5 3 2" xfId="23275" xr:uid="{00000000-0005-0000-0000-0000823C0000}"/>
    <cellStyle name="40% - Énfasis2 3 2 5 3 2 2" xfId="36186" xr:uid="{00000000-0005-0000-0000-0000833C0000}"/>
    <cellStyle name="40% - Énfasis2 3 2 5 3 3" xfId="26796" xr:uid="{00000000-0005-0000-0000-0000843C0000}"/>
    <cellStyle name="40% - Énfasis2 3 2 5 3 3 2" xfId="39707" xr:uid="{00000000-0005-0000-0000-0000853C0000}"/>
    <cellStyle name="40% - Énfasis2 3 2 5 3 4" xfId="32665" xr:uid="{00000000-0005-0000-0000-0000863C0000}"/>
    <cellStyle name="40% - Énfasis2 3 2 5 4" xfId="17406" xr:uid="{00000000-0005-0000-0000-0000873C0000}"/>
    <cellStyle name="40% - Énfasis2 3 2 5 4 2" xfId="30317" xr:uid="{00000000-0005-0000-0000-0000883C0000}"/>
    <cellStyle name="40% - Énfasis2 3 2 5 5" xfId="20927" xr:uid="{00000000-0005-0000-0000-0000893C0000}"/>
    <cellStyle name="40% - Énfasis2 3 2 5 5 2" xfId="33838" xr:uid="{00000000-0005-0000-0000-00008A3C0000}"/>
    <cellStyle name="40% - Énfasis2 3 2 5 6" xfId="24448" xr:uid="{00000000-0005-0000-0000-00008B3C0000}"/>
    <cellStyle name="40% - Énfasis2 3 2 5 6 2" xfId="37359" xr:uid="{00000000-0005-0000-0000-00008C3C0000}"/>
    <cellStyle name="40% - Énfasis2 3 2 5 7" xfId="27969" xr:uid="{00000000-0005-0000-0000-00008D3C0000}"/>
    <cellStyle name="40% - Énfasis2 3 2 6" xfId="15734" xr:uid="{00000000-0005-0000-0000-00008E3C0000}"/>
    <cellStyle name="40% - Énfasis2 3 2 6 2" xfId="18082" xr:uid="{00000000-0005-0000-0000-00008F3C0000}"/>
    <cellStyle name="40% - Énfasis2 3 2 6 2 2" xfId="30993" xr:uid="{00000000-0005-0000-0000-0000903C0000}"/>
    <cellStyle name="40% - Énfasis2 3 2 6 3" xfId="21603" xr:uid="{00000000-0005-0000-0000-0000913C0000}"/>
    <cellStyle name="40% - Énfasis2 3 2 6 3 2" xfId="34514" xr:uid="{00000000-0005-0000-0000-0000923C0000}"/>
    <cellStyle name="40% - Énfasis2 3 2 6 4" xfId="25124" xr:uid="{00000000-0005-0000-0000-0000933C0000}"/>
    <cellStyle name="40% - Énfasis2 3 2 6 4 2" xfId="38035" xr:uid="{00000000-0005-0000-0000-0000943C0000}"/>
    <cellStyle name="40% - Énfasis2 3 2 6 5" xfId="28645" xr:uid="{00000000-0005-0000-0000-0000953C0000}"/>
    <cellStyle name="40% - Énfasis2 3 2 7" xfId="19255" xr:uid="{00000000-0005-0000-0000-0000963C0000}"/>
    <cellStyle name="40% - Énfasis2 3 2 7 2" xfId="22776" xr:uid="{00000000-0005-0000-0000-0000973C0000}"/>
    <cellStyle name="40% - Énfasis2 3 2 7 2 2" xfId="35687" xr:uid="{00000000-0005-0000-0000-0000983C0000}"/>
    <cellStyle name="40% - Énfasis2 3 2 7 3" xfId="26297" xr:uid="{00000000-0005-0000-0000-0000993C0000}"/>
    <cellStyle name="40% - Énfasis2 3 2 7 3 2" xfId="39208" xr:uid="{00000000-0005-0000-0000-00009A3C0000}"/>
    <cellStyle name="40% - Énfasis2 3 2 7 4" xfId="32166" xr:uid="{00000000-0005-0000-0000-00009B3C0000}"/>
    <cellStyle name="40% - Énfasis2 3 2 8" xfId="16907" xr:uid="{00000000-0005-0000-0000-00009C3C0000}"/>
    <cellStyle name="40% - Énfasis2 3 2 8 2" xfId="29818" xr:uid="{00000000-0005-0000-0000-00009D3C0000}"/>
    <cellStyle name="40% - Énfasis2 3 2 9" xfId="20428" xr:uid="{00000000-0005-0000-0000-00009E3C0000}"/>
    <cellStyle name="40% - Énfasis2 3 2 9 2" xfId="33339" xr:uid="{00000000-0005-0000-0000-00009F3C0000}"/>
    <cellStyle name="40% - Énfasis2 3 3" xfId="5568" xr:uid="{00000000-0005-0000-0000-0000A03C0000}"/>
    <cellStyle name="40% - Énfasis2 3 3 10" xfId="24010" xr:uid="{00000000-0005-0000-0000-0000A13C0000}"/>
    <cellStyle name="40% - Énfasis2 3 3 10 2" xfId="36921" xr:uid="{00000000-0005-0000-0000-0000A23C0000}"/>
    <cellStyle name="40% - Énfasis2 3 3 11" xfId="27531" xr:uid="{00000000-0005-0000-0000-0000A33C0000}"/>
    <cellStyle name="40% - Énfasis2 3 3 12" xfId="14616" xr:uid="{00000000-0005-0000-0000-0000A43C0000}"/>
    <cellStyle name="40% - Énfasis2 3 3 2" xfId="14794" xr:uid="{00000000-0005-0000-0000-0000A53C0000}"/>
    <cellStyle name="40% - Énfasis2 3 3 2 2" xfId="15294" xr:uid="{00000000-0005-0000-0000-0000A63C0000}"/>
    <cellStyle name="40% - Énfasis2 3 3 2 2 2" xfId="16469" xr:uid="{00000000-0005-0000-0000-0000A73C0000}"/>
    <cellStyle name="40% - Énfasis2 3 3 2 2 2 2" xfId="18817" xr:uid="{00000000-0005-0000-0000-0000A83C0000}"/>
    <cellStyle name="40% - Énfasis2 3 3 2 2 2 2 2" xfId="31728" xr:uid="{00000000-0005-0000-0000-0000A93C0000}"/>
    <cellStyle name="40% - Énfasis2 3 3 2 2 2 3" xfId="22338" xr:uid="{00000000-0005-0000-0000-0000AA3C0000}"/>
    <cellStyle name="40% - Énfasis2 3 3 2 2 2 3 2" xfId="35249" xr:uid="{00000000-0005-0000-0000-0000AB3C0000}"/>
    <cellStyle name="40% - Énfasis2 3 3 2 2 2 4" xfId="25859" xr:uid="{00000000-0005-0000-0000-0000AC3C0000}"/>
    <cellStyle name="40% - Énfasis2 3 3 2 2 2 4 2" xfId="38770" xr:uid="{00000000-0005-0000-0000-0000AD3C0000}"/>
    <cellStyle name="40% - Énfasis2 3 3 2 2 2 5" xfId="29380" xr:uid="{00000000-0005-0000-0000-0000AE3C0000}"/>
    <cellStyle name="40% - Énfasis2 3 3 2 2 3" xfId="19990" xr:uid="{00000000-0005-0000-0000-0000AF3C0000}"/>
    <cellStyle name="40% - Énfasis2 3 3 2 2 3 2" xfId="23511" xr:uid="{00000000-0005-0000-0000-0000B03C0000}"/>
    <cellStyle name="40% - Énfasis2 3 3 2 2 3 2 2" xfId="36422" xr:uid="{00000000-0005-0000-0000-0000B13C0000}"/>
    <cellStyle name="40% - Énfasis2 3 3 2 2 3 3" xfId="27032" xr:uid="{00000000-0005-0000-0000-0000B23C0000}"/>
    <cellStyle name="40% - Énfasis2 3 3 2 2 3 3 2" xfId="39943" xr:uid="{00000000-0005-0000-0000-0000B33C0000}"/>
    <cellStyle name="40% - Énfasis2 3 3 2 2 3 4" xfId="32901" xr:uid="{00000000-0005-0000-0000-0000B43C0000}"/>
    <cellStyle name="40% - Énfasis2 3 3 2 2 4" xfId="17642" xr:uid="{00000000-0005-0000-0000-0000B53C0000}"/>
    <cellStyle name="40% - Énfasis2 3 3 2 2 4 2" xfId="30553" xr:uid="{00000000-0005-0000-0000-0000B63C0000}"/>
    <cellStyle name="40% - Énfasis2 3 3 2 2 5" xfId="21163" xr:uid="{00000000-0005-0000-0000-0000B73C0000}"/>
    <cellStyle name="40% - Énfasis2 3 3 2 2 5 2" xfId="34074" xr:uid="{00000000-0005-0000-0000-0000B83C0000}"/>
    <cellStyle name="40% - Énfasis2 3 3 2 2 6" xfId="24684" xr:uid="{00000000-0005-0000-0000-0000B93C0000}"/>
    <cellStyle name="40% - Énfasis2 3 3 2 2 6 2" xfId="37595" xr:uid="{00000000-0005-0000-0000-0000BA3C0000}"/>
    <cellStyle name="40% - Énfasis2 3 3 2 2 7" xfId="28205" xr:uid="{00000000-0005-0000-0000-0000BB3C0000}"/>
    <cellStyle name="40% - Énfasis2 3 3 2 3" xfId="15970" xr:uid="{00000000-0005-0000-0000-0000BC3C0000}"/>
    <cellStyle name="40% - Énfasis2 3 3 2 3 2" xfId="18318" xr:uid="{00000000-0005-0000-0000-0000BD3C0000}"/>
    <cellStyle name="40% - Énfasis2 3 3 2 3 2 2" xfId="31229" xr:uid="{00000000-0005-0000-0000-0000BE3C0000}"/>
    <cellStyle name="40% - Énfasis2 3 3 2 3 3" xfId="21839" xr:uid="{00000000-0005-0000-0000-0000BF3C0000}"/>
    <cellStyle name="40% - Énfasis2 3 3 2 3 3 2" xfId="34750" xr:uid="{00000000-0005-0000-0000-0000C03C0000}"/>
    <cellStyle name="40% - Énfasis2 3 3 2 3 4" xfId="25360" xr:uid="{00000000-0005-0000-0000-0000C13C0000}"/>
    <cellStyle name="40% - Énfasis2 3 3 2 3 4 2" xfId="38271" xr:uid="{00000000-0005-0000-0000-0000C23C0000}"/>
    <cellStyle name="40% - Énfasis2 3 3 2 3 5" xfId="28881" xr:uid="{00000000-0005-0000-0000-0000C33C0000}"/>
    <cellStyle name="40% - Énfasis2 3 3 2 4" xfId="19491" xr:uid="{00000000-0005-0000-0000-0000C43C0000}"/>
    <cellStyle name="40% - Énfasis2 3 3 2 4 2" xfId="23012" xr:uid="{00000000-0005-0000-0000-0000C53C0000}"/>
    <cellStyle name="40% - Énfasis2 3 3 2 4 2 2" xfId="35923" xr:uid="{00000000-0005-0000-0000-0000C63C0000}"/>
    <cellStyle name="40% - Énfasis2 3 3 2 4 3" xfId="26533" xr:uid="{00000000-0005-0000-0000-0000C73C0000}"/>
    <cellStyle name="40% - Énfasis2 3 3 2 4 3 2" xfId="39444" xr:uid="{00000000-0005-0000-0000-0000C83C0000}"/>
    <cellStyle name="40% - Énfasis2 3 3 2 4 4" xfId="32402" xr:uid="{00000000-0005-0000-0000-0000C93C0000}"/>
    <cellStyle name="40% - Énfasis2 3 3 2 5" xfId="17143" xr:uid="{00000000-0005-0000-0000-0000CA3C0000}"/>
    <cellStyle name="40% - Énfasis2 3 3 2 5 2" xfId="30054" xr:uid="{00000000-0005-0000-0000-0000CB3C0000}"/>
    <cellStyle name="40% - Énfasis2 3 3 2 6" xfId="20664" xr:uid="{00000000-0005-0000-0000-0000CC3C0000}"/>
    <cellStyle name="40% - Énfasis2 3 3 2 6 2" xfId="33575" xr:uid="{00000000-0005-0000-0000-0000CD3C0000}"/>
    <cellStyle name="40% - Énfasis2 3 3 2 7" xfId="24185" xr:uid="{00000000-0005-0000-0000-0000CE3C0000}"/>
    <cellStyle name="40% - Énfasis2 3 3 2 7 2" xfId="37096" xr:uid="{00000000-0005-0000-0000-0000CF3C0000}"/>
    <cellStyle name="40% - Énfasis2 3 3 2 8" xfId="27706" xr:uid="{00000000-0005-0000-0000-0000D03C0000}"/>
    <cellStyle name="40% - Énfasis2 3 3 3" xfId="14957" xr:uid="{00000000-0005-0000-0000-0000D13C0000}"/>
    <cellStyle name="40% - Énfasis2 3 3 3 2" xfId="15456" xr:uid="{00000000-0005-0000-0000-0000D23C0000}"/>
    <cellStyle name="40% - Énfasis2 3 3 3 2 2" xfId="16631" xr:uid="{00000000-0005-0000-0000-0000D33C0000}"/>
    <cellStyle name="40% - Énfasis2 3 3 3 2 2 2" xfId="18979" xr:uid="{00000000-0005-0000-0000-0000D43C0000}"/>
    <cellStyle name="40% - Énfasis2 3 3 3 2 2 2 2" xfId="31890" xr:uid="{00000000-0005-0000-0000-0000D53C0000}"/>
    <cellStyle name="40% - Énfasis2 3 3 3 2 2 3" xfId="22500" xr:uid="{00000000-0005-0000-0000-0000D63C0000}"/>
    <cellStyle name="40% - Énfasis2 3 3 3 2 2 3 2" xfId="35411" xr:uid="{00000000-0005-0000-0000-0000D73C0000}"/>
    <cellStyle name="40% - Énfasis2 3 3 3 2 2 4" xfId="26021" xr:uid="{00000000-0005-0000-0000-0000D83C0000}"/>
    <cellStyle name="40% - Énfasis2 3 3 3 2 2 4 2" xfId="38932" xr:uid="{00000000-0005-0000-0000-0000D93C0000}"/>
    <cellStyle name="40% - Énfasis2 3 3 3 2 2 5" xfId="29542" xr:uid="{00000000-0005-0000-0000-0000DA3C0000}"/>
    <cellStyle name="40% - Énfasis2 3 3 3 2 3" xfId="20152" xr:uid="{00000000-0005-0000-0000-0000DB3C0000}"/>
    <cellStyle name="40% - Énfasis2 3 3 3 2 3 2" xfId="23673" xr:uid="{00000000-0005-0000-0000-0000DC3C0000}"/>
    <cellStyle name="40% - Énfasis2 3 3 3 2 3 2 2" xfId="36584" xr:uid="{00000000-0005-0000-0000-0000DD3C0000}"/>
    <cellStyle name="40% - Énfasis2 3 3 3 2 3 3" xfId="27194" xr:uid="{00000000-0005-0000-0000-0000DE3C0000}"/>
    <cellStyle name="40% - Énfasis2 3 3 3 2 3 3 2" xfId="40105" xr:uid="{00000000-0005-0000-0000-0000DF3C0000}"/>
    <cellStyle name="40% - Énfasis2 3 3 3 2 3 4" xfId="33063" xr:uid="{00000000-0005-0000-0000-0000E03C0000}"/>
    <cellStyle name="40% - Énfasis2 3 3 3 2 4" xfId="17804" xr:uid="{00000000-0005-0000-0000-0000E13C0000}"/>
    <cellStyle name="40% - Énfasis2 3 3 3 2 4 2" xfId="30715" xr:uid="{00000000-0005-0000-0000-0000E23C0000}"/>
    <cellStyle name="40% - Énfasis2 3 3 3 2 5" xfId="21325" xr:uid="{00000000-0005-0000-0000-0000E33C0000}"/>
    <cellStyle name="40% - Énfasis2 3 3 3 2 5 2" xfId="34236" xr:uid="{00000000-0005-0000-0000-0000E43C0000}"/>
    <cellStyle name="40% - Énfasis2 3 3 3 2 6" xfId="24846" xr:uid="{00000000-0005-0000-0000-0000E53C0000}"/>
    <cellStyle name="40% - Énfasis2 3 3 3 2 6 2" xfId="37757" xr:uid="{00000000-0005-0000-0000-0000E63C0000}"/>
    <cellStyle name="40% - Énfasis2 3 3 3 2 7" xfId="28367" xr:uid="{00000000-0005-0000-0000-0000E73C0000}"/>
    <cellStyle name="40% - Énfasis2 3 3 3 3" xfId="16132" xr:uid="{00000000-0005-0000-0000-0000E83C0000}"/>
    <cellStyle name="40% - Énfasis2 3 3 3 3 2" xfId="18480" xr:uid="{00000000-0005-0000-0000-0000E93C0000}"/>
    <cellStyle name="40% - Énfasis2 3 3 3 3 2 2" xfId="31391" xr:uid="{00000000-0005-0000-0000-0000EA3C0000}"/>
    <cellStyle name="40% - Énfasis2 3 3 3 3 3" xfId="22001" xr:uid="{00000000-0005-0000-0000-0000EB3C0000}"/>
    <cellStyle name="40% - Énfasis2 3 3 3 3 3 2" xfId="34912" xr:uid="{00000000-0005-0000-0000-0000EC3C0000}"/>
    <cellStyle name="40% - Énfasis2 3 3 3 3 4" xfId="25522" xr:uid="{00000000-0005-0000-0000-0000ED3C0000}"/>
    <cellStyle name="40% - Énfasis2 3 3 3 3 4 2" xfId="38433" xr:uid="{00000000-0005-0000-0000-0000EE3C0000}"/>
    <cellStyle name="40% - Énfasis2 3 3 3 3 5" xfId="29043" xr:uid="{00000000-0005-0000-0000-0000EF3C0000}"/>
    <cellStyle name="40% - Énfasis2 3 3 3 4" xfId="19653" xr:uid="{00000000-0005-0000-0000-0000F03C0000}"/>
    <cellStyle name="40% - Énfasis2 3 3 3 4 2" xfId="23174" xr:uid="{00000000-0005-0000-0000-0000F13C0000}"/>
    <cellStyle name="40% - Énfasis2 3 3 3 4 2 2" xfId="36085" xr:uid="{00000000-0005-0000-0000-0000F23C0000}"/>
    <cellStyle name="40% - Énfasis2 3 3 3 4 3" xfId="26695" xr:uid="{00000000-0005-0000-0000-0000F33C0000}"/>
    <cellStyle name="40% - Énfasis2 3 3 3 4 3 2" xfId="39606" xr:uid="{00000000-0005-0000-0000-0000F43C0000}"/>
    <cellStyle name="40% - Énfasis2 3 3 3 4 4" xfId="32564" xr:uid="{00000000-0005-0000-0000-0000F53C0000}"/>
    <cellStyle name="40% - Énfasis2 3 3 3 5" xfId="17305" xr:uid="{00000000-0005-0000-0000-0000F63C0000}"/>
    <cellStyle name="40% - Énfasis2 3 3 3 5 2" xfId="30216" xr:uid="{00000000-0005-0000-0000-0000F73C0000}"/>
    <cellStyle name="40% - Énfasis2 3 3 3 6" xfId="20826" xr:uid="{00000000-0005-0000-0000-0000F83C0000}"/>
    <cellStyle name="40% - Énfasis2 3 3 3 6 2" xfId="33737" xr:uid="{00000000-0005-0000-0000-0000F93C0000}"/>
    <cellStyle name="40% - Énfasis2 3 3 3 7" xfId="24347" xr:uid="{00000000-0005-0000-0000-0000FA3C0000}"/>
    <cellStyle name="40% - Énfasis2 3 3 3 7 2" xfId="37258" xr:uid="{00000000-0005-0000-0000-0000FB3C0000}"/>
    <cellStyle name="40% - Énfasis2 3 3 3 8" xfId="27868" xr:uid="{00000000-0005-0000-0000-0000FC3C0000}"/>
    <cellStyle name="40% - Énfasis2 3 3 4" xfId="15618" xr:uid="{00000000-0005-0000-0000-0000FD3C0000}"/>
    <cellStyle name="40% - Énfasis2 3 3 4 2" xfId="16793" xr:uid="{00000000-0005-0000-0000-0000FE3C0000}"/>
    <cellStyle name="40% - Énfasis2 3 3 4 2 2" xfId="19141" xr:uid="{00000000-0005-0000-0000-0000FF3C0000}"/>
    <cellStyle name="40% - Énfasis2 3 3 4 2 2 2" xfId="32052" xr:uid="{00000000-0005-0000-0000-0000003D0000}"/>
    <cellStyle name="40% - Énfasis2 3 3 4 2 3" xfId="22662" xr:uid="{00000000-0005-0000-0000-0000013D0000}"/>
    <cellStyle name="40% - Énfasis2 3 3 4 2 3 2" xfId="35573" xr:uid="{00000000-0005-0000-0000-0000023D0000}"/>
    <cellStyle name="40% - Énfasis2 3 3 4 2 4" xfId="26183" xr:uid="{00000000-0005-0000-0000-0000033D0000}"/>
    <cellStyle name="40% - Énfasis2 3 3 4 2 4 2" xfId="39094" xr:uid="{00000000-0005-0000-0000-0000043D0000}"/>
    <cellStyle name="40% - Énfasis2 3 3 4 2 5" xfId="29704" xr:uid="{00000000-0005-0000-0000-0000053D0000}"/>
    <cellStyle name="40% - Énfasis2 3 3 4 3" xfId="20314" xr:uid="{00000000-0005-0000-0000-0000063D0000}"/>
    <cellStyle name="40% - Énfasis2 3 3 4 3 2" xfId="23835" xr:uid="{00000000-0005-0000-0000-0000073D0000}"/>
    <cellStyle name="40% - Énfasis2 3 3 4 3 2 2" xfId="36746" xr:uid="{00000000-0005-0000-0000-0000083D0000}"/>
    <cellStyle name="40% - Énfasis2 3 3 4 3 3" xfId="27356" xr:uid="{00000000-0005-0000-0000-0000093D0000}"/>
    <cellStyle name="40% - Énfasis2 3 3 4 3 3 2" xfId="40267" xr:uid="{00000000-0005-0000-0000-00000A3D0000}"/>
    <cellStyle name="40% - Énfasis2 3 3 4 3 4" xfId="33225" xr:uid="{00000000-0005-0000-0000-00000B3D0000}"/>
    <cellStyle name="40% - Énfasis2 3 3 4 4" xfId="17966" xr:uid="{00000000-0005-0000-0000-00000C3D0000}"/>
    <cellStyle name="40% - Énfasis2 3 3 4 4 2" xfId="30877" xr:uid="{00000000-0005-0000-0000-00000D3D0000}"/>
    <cellStyle name="40% - Énfasis2 3 3 4 5" xfId="21487" xr:uid="{00000000-0005-0000-0000-00000E3D0000}"/>
    <cellStyle name="40% - Énfasis2 3 3 4 5 2" xfId="34398" xr:uid="{00000000-0005-0000-0000-00000F3D0000}"/>
    <cellStyle name="40% - Énfasis2 3 3 4 6" xfId="25008" xr:uid="{00000000-0005-0000-0000-0000103D0000}"/>
    <cellStyle name="40% - Énfasis2 3 3 4 6 2" xfId="37919" xr:uid="{00000000-0005-0000-0000-0000113D0000}"/>
    <cellStyle name="40% - Énfasis2 3 3 4 7" xfId="28529" xr:uid="{00000000-0005-0000-0000-0000123D0000}"/>
    <cellStyle name="40% - Énfasis2 3 3 5" xfId="15119" xr:uid="{00000000-0005-0000-0000-0000133D0000}"/>
    <cellStyle name="40% - Énfasis2 3 3 5 2" xfId="16294" xr:uid="{00000000-0005-0000-0000-0000143D0000}"/>
    <cellStyle name="40% - Énfasis2 3 3 5 2 2" xfId="18642" xr:uid="{00000000-0005-0000-0000-0000153D0000}"/>
    <cellStyle name="40% - Énfasis2 3 3 5 2 2 2" xfId="31553" xr:uid="{00000000-0005-0000-0000-0000163D0000}"/>
    <cellStyle name="40% - Énfasis2 3 3 5 2 3" xfId="22163" xr:uid="{00000000-0005-0000-0000-0000173D0000}"/>
    <cellStyle name="40% - Énfasis2 3 3 5 2 3 2" xfId="35074" xr:uid="{00000000-0005-0000-0000-0000183D0000}"/>
    <cellStyle name="40% - Énfasis2 3 3 5 2 4" xfId="25684" xr:uid="{00000000-0005-0000-0000-0000193D0000}"/>
    <cellStyle name="40% - Énfasis2 3 3 5 2 4 2" xfId="38595" xr:uid="{00000000-0005-0000-0000-00001A3D0000}"/>
    <cellStyle name="40% - Énfasis2 3 3 5 2 5" xfId="29205" xr:uid="{00000000-0005-0000-0000-00001B3D0000}"/>
    <cellStyle name="40% - Énfasis2 3 3 5 3" xfId="19815" xr:uid="{00000000-0005-0000-0000-00001C3D0000}"/>
    <cellStyle name="40% - Énfasis2 3 3 5 3 2" xfId="23336" xr:uid="{00000000-0005-0000-0000-00001D3D0000}"/>
    <cellStyle name="40% - Énfasis2 3 3 5 3 2 2" xfId="36247" xr:uid="{00000000-0005-0000-0000-00001E3D0000}"/>
    <cellStyle name="40% - Énfasis2 3 3 5 3 3" xfId="26857" xr:uid="{00000000-0005-0000-0000-00001F3D0000}"/>
    <cellStyle name="40% - Énfasis2 3 3 5 3 3 2" xfId="39768" xr:uid="{00000000-0005-0000-0000-0000203D0000}"/>
    <cellStyle name="40% - Énfasis2 3 3 5 3 4" xfId="32726" xr:uid="{00000000-0005-0000-0000-0000213D0000}"/>
    <cellStyle name="40% - Énfasis2 3 3 5 4" xfId="17467" xr:uid="{00000000-0005-0000-0000-0000223D0000}"/>
    <cellStyle name="40% - Énfasis2 3 3 5 4 2" xfId="30378" xr:uid="{00000000-0005-0000-0000-0000233D0000}"/>
    <cellStyle name="40% - Énfasis2 3 3 5 5" xfId="20988" xr:uid="{00000000-0005-0000-0000-0000243D0000}"/>
    <cellStyle name="40% - Énfasis2 3 3 5 5 2" xfId="33899" xr:uid="{00000000-0005-0000-0000-0000253D0000}"/>
    <cellStyle name="40% - Énfasis2 3 3 5 6" xfId="24509" xr:uid="{00000000-0005-0000-0000-0000263D0000}"/>
    <cellStyle name="40% - Énfasis2 3 3 5 6 2" xfId="37420" xr:uid="{00000000-0005-0000-0000-0000273D0000}"/>
    <cellStyle name="40% - Énfasis2 3 3 5 7" xfId="28030" xr:uid="{00000000-0005-0000-0000-0000283D0000}"/>
    <cellStyle name="40% - Énfasis2 3 3 6" xfId="15795" xr:uid="{00000000-0005-0000-0000-0000293D0000}"/>
    <cellStyle name="40% - Énfasis2 3 3 6 2" xfId="18143" xr:uid="{00000000-0005-0000-0000-00002A3D0000}"/>
    <cellStyle name="40% - Énfasis2 3 3 6 2 2" xfId="31054" xr:uid="{00000000-0005-0000-0000-00002B3D0000}"/>
    <cellStyle name="40% - Énfasis2 3 3 6 3" xfId="21664" xr:uid="{00000000-0005-0000-0000-00002C3D0000}"/>
    <cellStyle name="40% - Énfasis2 3 3 6 3 2" xfId="34575" xr:uid="{00000000-0005-0000-0000-00002D3D0000}"/>
    <cellStyle name="40% - Énfasis2 3 3 6 4" xfId="25185" xr:uid="{00000000-0005-0000-0000-00002E3D0000}"/>
    <cellStyle name="40% - Énfasis2 3 3 6 4 2" xfId="38096" xr:uid="{00000000-0005-0000-0000-00002F3D0000}"/>
    <cellStyle name="40% - Énfasis2 3 3 6 5" xfId="28706" xr:uid="{00000000-0005-0000-0000-0000303D0000}"/>
    <cellStyle name="40% - Énfasis2 3 3 7" xfId="19316" xr:uid="{00000000-0005-0000-0000-0000313D0000}"/>
    <cellStyle name="40% - Énfasis2 3 3 7 2" xfId="22837" xr:uid="{00000000-0005-0000-0000-0000323D0000}"/>
    <cellStyle name="40% - Énfasis2 3 3 7 2 2" xfId="35748" xr:uid="{00000000-0005-0000-0000-0000333D0000}"/>
    <cellStyle name="40% - Énfasis2 3 3 7 3" xfId="26358" xr:uid="{00000000-0005-0000-0000-0000343D0000}"/>
    <cellStyle name="40% - Énfasis2 3 3 7 3 2" xfId="39269" xr:uid="{00000000-0005-0000-0000-0000353D0000}"/>
    <cellStyle name="40% - Énfasis2 3 3 7 4" xfId="32227" xr:uid="{00000000-0005-0000-0000-0000363D0000}"/>
    <cellStyle name="40% - Énfasis2 3 3 8" xfId="16968" xr:uid="{00000000-0005-0000-0000-0000373D0000}"/>
    <cellStyle name="40% - Énfasis2 3 3 8 2" xfId="29879" xr:uid="{00000000-0005-0000-0000-0000383D0000}"/>
    <cellStyle name="40% - Énfasis2 3 3 9" xfId="20489" xr:uid="{00000000-0005-0000-0000-0000393D0000}"/>
    <cellStyle name="40% - Énfasis2 3 3 9 2" xfId="33400" xr:uid="{00000000-0005-0000-0000-00003A3D0000}"/>
    <cellStyle name="40% - Énfasis2 3 4" xfId="14448" xr:uid="{00000000-0005-0000-0000-00003B3D0000}"/>
    <cellStyle name="40% - Énfasis2 3 4 2" xfId="15177" xr:uid="{00000000-0005-0000-0000-00003C3D0000}"/>
    <cellStyle name="40% - Énfasis2 3 4 2 2" xfId="16352" xr:uid="{00000000-0005-0000-0000-00003D3D0000}"/>
    <cellStyle name="40% - Énfasis2 3 4 2 2 2" xfId="18700" xr:uid="{00000000-0005-0000-0000-00003E3D0000}"/>
    <cellStyle name="40% - Énfasis2 3 4 2 2 2 2" xfId="31611" xr:uid="{00000000-0005-0000-0000-00003F3D0000}"/>
    <cellStyle name="40% - Énfasis2 3 4 2 2 3" xfId="22221" xr:uid="{00000000-0005-0000-0000-0000403D0000}"/>
    <cellStyle name="40% - Énfasis2 3 4 2 2 3 2" xfId="35132" xr:uid="{00000000-0005-0000-0000-0000413D0000}"/>
    <cellStyle name="40% - Énfasis2 3 4 2 2 4" xfId="25742" xr:uid="{00000000-0005-0000-0000-0000423D0000}"/>
    <cellStyle name="40% - Énfasis2 3 4 2 2 4 2" xfId="38653" xr:uid="{00000000-0005-0000-0000-0000433D0000}"/>
    <cellStyle name="40% - Énfasis2 3 4 2 2 5" xfId="29263" xr:uid="{00000000-0005-0000-0000-0000443D0000}"/>
    <cellStyle name="40% - Énfasis2 3 4 2 3" xfId="19873" xr:uid="{00000000-0005-0000-0000-0000453D0000}"/>
    <cellStyle name="40% - Énfasis2 3 4 2 3 2" xfId="23394" xr:uid="{00000000-0005-0000-0000-0000463D0000}"/>
    <cellStyle name="40% - Énfasis2 3 4 2 3 2 2" xfId="36305" xr:uid="{00000000-0005-0000-0000-0000473D0000}"/>
    <cellStyle name="40% - Énfasis2 3 4 2 3 3" xfId="26915" xr:uid="{00000000-0005-0000-0000-0000483D0000}"/>
    <cellStyle name="40% - Énfasis2 3 4 2 3 3 2" xfId="39826" xr:uid="{00000000-0005-0000-0000-0000493D0000}"/>
    <cellStyle name="40% - Énfasis2 3 4 2 3 4" xfId="32784" xr:uid="{00000000-0005-0000-0000-00004A3D0000}"/>
    <cellStyle name="40% - Énfasis2 3 4 2 4" xfId="17525" xr:uid="{00000000-0005-0000-0000-00004B3D0000}"/>
    <cellStyle name="40% - Énfasis2 3 4 2 4 2" xfId="30436" xr:uid="{00000000-0005-0000-0000-00004C3D0000}"/>
    <cellStyle name="40% - Énfasis2 3 4 2 5" xfId="21046" xr:uid="{00000000-0005-0000-0000-00004D3D0000}"/>
    <cellStyle name="40% - Énfasis2 3 4 2 5 2" xfId="33957" xr:uid="{00000000-0005-0000-0000-00004E3D0000}"/>
    <cellStyle name="40% - Énfasis2 3 4 2 6" xfId="24567" xr:uid="{00000000-0005-0000-0000-00004F3D0000}"/>
    <cellStyle name="40% - Énfasis2 3 4 2 6 2" xfId="37478" xr:uid="{00000000-0005-0000-0000-0000503D0000}"/>
    <cellStyle name="40% - Énfasis2 3 4 2 7" xfId="28088" xr:uid="{00000000-0005-0000-0000-0000513D0000}"/>
    <cellStyle name="40% - Énfasis2 3 4 3" xfId="15853" xr:uid="{00000000-0005-0000-0000-0000523D0000}"/>
    <cellStyle name="40% - Énfasis2 3 4 3 2" xfId="18201" xr:uid="{00000000-0005-0000-0000-0000533D0000}"/>
    <cellStyle name="40% - Énfasis2 3 4 3 2 2" xfId="31112" xr:uid="{00000000-0005-0000-0000-0000543D0000}"/>
    <cellStyle name="40% - Énfasis2 3 4 3 3" xfId="21722" xr:uid="{00000000-0005-0000-0000-0000553D0000}"/>
    <cellStyle name="40% - Énfasis2 3 4 3 3 2" xfId="34633" xr:uid="{00000000-0005-0000-0000-0000563D0000}"/>
    <cellStyle name="40% - Énfasis2 3 4 3 4" xfId="25243" xr:uid="{00000000-0005-0000-0000-0000573D0000}"/>
    <cellStyle name="40% - Énfasis2 3 4 3 4 2" xfId="38154" xr:uid="{00000000-0005-0000-0000-0000583D0000}"/>
    <cellStyle name="40% - Énfasis2 3 4 3 5" xfId="28764" xr:uid="{00000000-0005-0000-0000-0000593D0000}"/>
    <cellStyle name="40% - Énfasis2 3 4 4" xfId="19374" xr:uid="{00000000-0005-0000-0000-00005A3D0000}"/>
    <cellStyle name="40% - Énfasis2 3 4 4 2" xfId="22895" xr:uid="{00000000-0005-0000-0000-00005B3D0000}"/>
    <cellStyle name="40% - Énfasis2 3 4 4 2 2" xfId="35806" xr:uid="{00000000-0005-0000-0000-00005C3D0000}"/>
    <cellStyle name="40% - Énfasis2 3 4 4 3" xfId="26416" xr:uid="{00000000-0005-0000-0000-00005D3D0000}"/>
    <cellStyle name="40% - Énfasis2 3 4 4 3 2" xfId="39327" xr:uid="{00000000-0005-0000-0000-00005E3D0000}"/>
    <cellStyle name="40% - Énfasis2 3 4 4 4" xfId="32285" xr:uid="{00000000-0005-0000-0000-00005F3D0000}"/>
    <cellStyle name="40% - Énfasis2 3 4 5" xfId="17026" xr:uid="{00000000-0005-0000-0000-0000603D0000}"/>
    <cellStyle name="40% - Énfasis2 3 4 5 2" xfId="29937" xr:uid="{00000000-0005-0000-0000-0000613D0000}"/>
    <cellStyle name="40% - Énfasis2 3 4 6" xfId="20547" xr:uid="{00000000-0005-0000-0000-0000623D0000}"/>
    <cellStyle name="40% - Énfasis2 3 4 6 2" xfId="33458" xr:uid="{00000000-0005-0000-0000-0000633D0000}"/>
    <cellStyle name="40% - Énfasis2 3 4 7" xfId="24068" xr:uid="{00000000-0005-0000-0000-0000643D0000}"/>
    <cellStyle name="40% - Énfasis2 3 4 7 2" xfId="36979" xr:uid="{00000000-0005-0000-0000-0000653D0000}"/>
    <cellStyle name="40% - Énfasis2 3 4 8" xfId="27589" xr:uid="{00000000-0005-0000-0000-0000663D0000}"/>
    <cellStyle name="40% - Énfasis2 3 4 9" xfId="14677" xr:uid="{00000000-0005-0000-0000-0000673D0000}"/>
    <cellStyle name="40% - Énfasis2 3 5" xfId="14840" xr:uid="{00000000-0005-0000-0000-0000683D0000}"/>
    <cellStyle name="40% - Énfasis2 3 5 2" xfId="15339" xr:uid="{00000000-0005-0000-0000-0000693D0000}"/>
    <cellStyle name="40% - Énfasis2 3 5 2 2" xfId="16514" xr:uid="{00000000-0005-0000-0000-00006A3D0000}"/>
    <cellStyle name="40% - Énfasis2 3 5 2 2 2" xfId="18862" xr:uid="{00000000-0005-0000-0000-00006B3D0000}"/>
    <cellStyle name="40% - Énfasis2 3 5 2 2 2 2" xfId="31773" xr:uid="{00000000-0005-0000-0000-00006C3D0000}"/>
    <cellStyle name="40% - Énfasis2 3 5 2 2 3" xfId="22383" xr:uid="{00000000-0005-0000-0000-00006D3D0000}"/>
    <cellStyle name="40% - Énfasis2 3 5 2 2 3 2" xfId="35294" xr:uid="{00000000-0005-0000-0000-00006E3D0000}"/>
    <cellStyle name="40% - Énfasis2 3 5 2 2 4" xfId="25904" xr:uid="{00000000-0005-0000-0000-00006F3D0000}"/>
    <cellStyle name="40% - Énfasis2 3 5 2 2 4 2" xfId="38815" xr:uid="{00000000-0005-0000-0000-0000703D0000}"/>
    <cellStyle name="40% - Énfasis2 3 5 2 2 5" xfId="29425" xr:uid="{00000000-0005-0000-0000-0000713D0000}"/>
    <cellStyle name="40% - Énfasis2 3 5 2 3" xfId="20035" xr:uid="{00000000-0005-0000-0000-0000723D0000}"/>
    <cellStyle name="40% - Énfasis2 3 5 2 3 2" xfId="23556" xr:uid="{00000000-0005-0000-0000-0000733D0000}"/>
    <cellStyle name="40% - Énfasis2 3 5 2 3 2 2" xfId="36467" xr:uid="{00000000-0005-0000-0000-0000743D0000}"/>
    <cellStyle name="40% - Énfasis2 3 5 2 3 3" xfId="27077" xr:uid="{00000000-0005-0000-0000-0000753D0000}"/>
    <cellStyle name="40% - Énfasis2 3 5 2 3 3 2" xfId="39988" xr:uid="{00000000-0005-0000-0000-0000763D0000}"/>
    <cellStyle name="40% - Énfasis2 3 5 2 3 4" xfId="32946" xr:uid="{00000000-0005-0000-0000-0000773D0000}"/>
    <cellStyle name="40% - Énfasis2 3 5 2 4" xfId="17687" xr:uid="{00000000-0005-0000-0000-0000783D0000}"/>
    <cellStyle name="40% - Énfasis2 3 5 2 4 2" xfId="30598" xr:uid="{00000000-0005-0000-0000-0000793D0000}"/>
    <cellStyle name="40% - Énfasis2 3 5 2 5" xfId="21208" xr:uid="{00000000-0005-0000-0000-00007A3D0000}"/>
    <cellStyle name="40% - Énfasis2 3 5 2 5 2" xfId="34119" xr:uid="{00000000-0005-0000-0000-00007B3D0000}"/>
    <cellStyle name="40% - Énfasis2 3 5 2 6" xfId="24729" xr:uid="{00000000-0005-0000-0000-00007C3D0000}"/>
    <cellStyle name="40% - Énfasis2 3 5 2 6 2" xfId="37640" xr:uid="{00000000-0005-0000-0000-00007D3D0000}"/>
    <cellStyle name="40% - Énfasis2 3 5 2 7" xfId="28250" xr:uid="{00000000-0005-0000-0000-00007E3D0000}"/>
    <cellStyle name="40% - Énfasis2 3 5 3" xfId="16015" xr:uid="{00000000-0005-0000-0000-00007F3D0000}"/>
    <cellStyle name="40% - Énfasis2 3 5 3 2" xfId="18363" xr:uid="{00000000-0005-0000-0000-0000803D0000}"/>
    <cellStyle name="40% - Énfasis2 3 5 3 2 2" xfId="31274" xr:uid="{00000000-0005-0000-0000-0000813D0000}"/>
    <cellStyle name="40% - Énfasis2 3 5 3 3" xfId="21884" xr:uid="{00000000-0005-0000-0000-0000823D0000}"/>
    <cellStyle name="40% - Énfasis2 3 5 3 3 2" xfId="34795" xr:uid="{00000000-0005-0000-0000-0000833D0000}"/>
    <cellStyle name="40% - Énfasis2 3 5 3 4" xfId="25405" xr:uid="{00000000-0005-0000-0000-0000843D0000}"/>
    <cellStyle name="40% - Énfasis2 3 5 3 4 2" xfId="38316" xr:uid="{00000000-0005-0000-0000-0000853D0000}"/>
    <cellStyle name="40% - Énfasis2 3 5 3 5" xfId="28926" xr:uid="{00000000-0005-0000-0000-0000863D0000}"/>
    <cellStyle name="40% - Énfasis2 3 5 4" xfId="19536" xr:uid="{00000000-0005-0000-0000-0000873D0000}"/>
    <cellStyle name="40% - Énfasis2 3 5 4 2" xfId="23057" xr:uid="{00000000-0005-0000-0000-0000883D0000}"/>
    <cellStyle name="40% - Énfasis2 3 5 4 2 2" xfId="35968" xr:uid="{00000000-0005-0000-0000-0000893D0000}"/>
    <cellStyle name="40% - Énfasis2 3 5 4 3" xfId="26578" xr:uid="{00000000-0005-0000-0000-00008A3D0000}"/>
    <cellStyle name="40% - Énfasis2 3 5 4 3 2" xfId="39489" xr:uid="{00000000-0005-0000-0000-00008B3D0000}"/>
    <cellStyle name="40% - Énfasis2 3 5 4 4" xfId="32447" xr:uid="{00000000-0005-0000-0000-00008C3D0000}"/>
    <cellStyle name="40% - Énfasis2 3 5 5" xfId="17188" xr:uid="{00000000-0005-0000-0000-00008D3D0000}"/>
    <cellStyle name="40% - Énfasis2 3 5 5 2" xfId="30099" xr:uid="{00000000-0005-0000-0000-00008E3D0000}"/>
    <cellStyle name="40% - Énfasis2 3 5 6" xfId="20709" xr:uid="{00000000-0005-0000-0000-00008F3D0000}"/>
    <cellStyle name="40% - Énfasis2 3 5 6 2" xfId="33620" xr:uid="{00000000-0005-0000-0000-0000903D0000}"/>
    <cellStyle name="40% - Énfasis2 3 5 7" xfId="24230" xr:uid="{00000000-0005-0000-0000-0000913D0000}"/>
    <cellStyle name="40% - Énfasis2 3 5 7 2" xfId="37141" xr:uid="{00000000-0005-0000-0000-0000923D0000}"/>
    <cellStyle name="40% - Énfasis2 3 5 8" xfId="27751" xr:uid="{00000000-0005-0000-0000-0000933D0000}"/>
    <cellStyle name="40% - Énfasis2 3 6" xfId="15501" xr:uid="{00000000-0005-0000-0000-0000943D0000}"/>
    <cellStyle name="40% - Énfasis2 3 6 2" xfId="16676" xr:uid="{00000000-0005-0000-0000-0000953D0000}"/>
    <cellStyle name="40% - Énfasis2 3 6 2 2" xfId="19024" xr:uid="{00000000-0005-0000-0000-0000963D0000}"/>
    <cellStyle name="40% - Énfasis2 3 6 2 2 2" xfId="31935" xr:uid="{00000000-0005-0000-0000-0000973D0000}"/>
    <cellStyle name="40% - Énfasis2 3 6 2 3" xfId="22545" xr:uid="{00000000-0005-0000-0000-0000983D0000}"/>
    <cellStyle name="40% - Énfasis2 3 6 2 3 2" xfId="35456" xr:uid="{00000000-0005-0000-0000-0000993D0000}"/>
    <cellStyle name="40% - Énfasis2 3 6 2 4" xfId="26066" xr:uid="{00000000-0005-0000-0000-00009A3D0000}"/>
    <cellStyle name="40% - Énfasis2 3 6 2 4 2" xfId="38977" xr:uid="{00000000-0005-0000-0000-00009B3D0000}"/>
    <cellStyle name="40% - Énfasis2 3 6 2 5" xfId="29587" xr:uid="{00000000-0005-0000-0000-00009C3D0000}"/>
    <cellStyle name="40% - Énfasis2 3 6 3" xfId="20197" xr:uid="{00000000-0005-0000-0000-00009D3D0000}"/>
    <cellStyle name="40% - Énfasis2 3 6 3 2" xfId="23718" xr:uid="{00000000-0005-0000-0000-00009E3D0000}"/>
    <cellStyle name="40% - Énfasis2 3 6 3 2 2" xfId="36629" xr:uid="{00000000-0005-0000-0000-00009F3D0000}"/>
    <cellStyle name="40% - Énfasis2 3 6 3 3" xfId="27239" xr:uid="{00000000-0005-0000-0000-0000A03D0000}"/>
    <cellStyle name="40% - Énfasis2 3 6 3 3 2" xfId="40150" xr:uid="{00000000-0005-0000-0000-0000A13D0000}"/>
    <cellStyle name="40% - Énfasis2 3 6 3 4" xfId="33108" xr:uid="{00000000-0005-0000-0000-0000A23D0000}"/>
    <cellStyle name="40% - Énfasis2 3 6 4" xfId="17849" xr:uid="{00000000-0005-0000-0000-0000A33D0000}"/>
    <cellStyle name="40% - Énfasis2 3 6 4 2" xfId="30760" xr:uid="{00000000-0005-0000-0000-0000A43D0000}"/>
    <cellStyle name="40% - Énfasis2 3 6 5" xfId="21370" xr:uid="{00000000-0005-0000-0000-0000A53D0000}"/>
    <cellStyle name="40% - Énfasis2 3 6 5 2" xfId="34281" xr:uid="{00000000-0005-0000-0000-0000A63D0000}"/>
    <cellStyle name="40% - Énfasis2 3 6 6" xfId="24891" xr:uid="{00000000-0005-0000-0000-0000A73D0000}"/>
    <cellStyle name="40% - Énfasis2 3 6 6 2" xfId="37802" xr:uid="{00000000-0005-0000-0000-0000A83D0000}"/>
    <cellStyle name="40% - Énfasis2 3 6 7" xfId="28412" xr:uid="{00000000-0005-0000-0000-0000A93D0000}"/>
    <cellStyle name="40% - Énfasis2 3 7" xfId="15002" xr:uid="{00000000-0005-0000-0000-0000AA3D0000}"/>
    <cellStyle name="40% - Énfasis2 3 7 2" xfId="16177" xr:uid="{00000000-0005-0000-0000-0000AB3D0000}"/>
    <cellStyle name="40% - Énfasis2 3 7 2 2" xfId="18525" xr:uid="{00000000-0005-0000-0000-0000AC3D0000}"/>
    <cellStyle name="40% - Énfasis2 3 7 2 2 2" xfId="31436" xr:uid="{00000000-0005-0000-0000-0000AD3D0000}"/>
    <cellStyle name="40% - Énfasis2 3 7 2 3" xfId="22046" xr:uid="{00000000-0005-0000-0000-0000AE3D0000}"/>
    <cellStyle name="40% - Énfasis2 3 7 2 3 2" xfId="34957" xr:uid="{00000000-0005-0000-0000-0000AF3D0000}"/>
    <cellStyle name="40% - Énfasis2 3 7 2 4" xfId="25567" xr:uid="{00000000-0005-0000-0000-0000B03D0000}"/>
    <cellStyle name="40% - Énfasis2 3 7 2 4 2" xfId="38478" xr:uid="{00000000-0005-0000-0000-0000B13D0000}"/>
    <cellStyle name="40% - Énfasis2 3 7 2 5" xfId="29088" xr:uid="{00000000-0005-0000-0000-0000B23D0000}"/>
    <cellStyle name="40% - Énfasis2 3 7 3" xfId="19698" xr:uid="{00000000-0005-0000-0000-0000B33D0000}"/>
    <cellStyle name="40% - Énfasis2 3 7 3 2" xfId="23219" xr:uid="{00000000-0005-0000-0000-0000B43D0000}"/>
    <cellStyle name="40% - Énfasis2 3 7 3 2 2" xfId="36130" xr:uid="{00000000-0005-0000-0000-0000B53D0000}"/>
    <cellStyle name="40% - Énfasis2 3 7 3 3" xfId="26740" xr:uid="{00000000-0005-0000-0000-0000B63D0000}"/>
    <cellStyle name="40% - Énfasis2 3 7 3 3 2" xfId="39651" xr:uid="{00000000-0005-0000-0000-0000B73D0000}"/>
    <cellStyle name="40% - Énfasis2 3 7 3 4" xfId="32609" xr:uid="{00000000-0005-0000-0000-0000B83D0000}"/>
    <cellStyle name="40% - Énfasis2 3 7 4" xfId="17350" xr:uid="{00000000-0005-0000-0000-0000B93D0000}"/>
    <cellStyle name="40% - Énfasis2 3 7 4 2" xfId="30261" xr:uid="{00000000-0005-0000-0000-0000BA3D0000}"/>
    <cellStyle name="40% - Énfasis2 3 7 5" xfId="20871" xr:uid="{00000000-0005-0000-0000-0000BB3D0000}"/>
    <cellStyle name="40% - Énfasis2 3 7 5 2" xfId="33782" xr:uid="{00000000-0005-0000-0000-0000BC3D0000}"/>
    <cellStyle name="40% - Énfasis2 3 7 6" xfId="24392" xr:uid="{00000000-0005-0000-0000-0000BD3D0000}"/>
    <cellStyle name="40% - Énfasis2 3 7 6 2" xfId="37303" xr:uid="{00000000-0005-0000-0000-0000BE3D0000}"/>
    <cellStyle name="40% - Énfasis2 3 7 7" xfId="27913" xr:uid="{00000000-0005-0000-0000-0000BF3D0000}"/>
    <cellStyle name="40% - Énfasis2 3 8" xfId="15678" xr:uid="{00000000-0005-0000-0000-0000C03D0000}"/>
    <cellStyle name="40% - Énfasis2 3 8 2" xfId="18026" xr:uid="{00000000-0005-0000-0000-0000C13D0000}"/>
    <cellStyle name="40% - Énfasis2 3 8 2 2" xfId="30937" xr:uid="{00000000-0005-0000-0000-0000C23D0000}"/>
    <cellStyle name="40% - Énfasis2 3 8 3" xfId="21547" xr:uid="{00000000-0005-0000-0000-0000C33D0000}"/>
    <cellStyle name="40% - Énfasis2 3 8 3 2" xfId="34458" xr:uid="{00000000-0005-0000-0000-0000C43D0000}"/>
    <cellStyle name="40% - Énfasis2 3 8 4" xfId="25068" xr:uid="{00000000-0005-0000-0000-0000C53D0000}"/>
    <cellStyle name="40% - Énfasis2 3 8 4 2" xfId="37979" xr:uid="{00000000-0005-0000-0000-0000C63D0000}"/>
    <cellStyle name="40% - Énfasis2 3 8 5" xfId="28589" xr:uid="{00000000-0005-0000-0000-0000C73D0000}"/>
    <cellStyle name="40% - Énfasis2 3 9" xfId="19199" xr:uid="{00000000-0005-0000-0000-0000C83D0000}"/>
    <cellStyle name="40% - Énfasis2 3 9 2" xfId="22720" xr:uid="{00000000-0005-0000-0000-0000C93D0000}"/>
    <cellStyle name="40% - Énfasis2 3 9 2 2" xfId="35631" xr:uid="{00000000-0005-0000-0000-0000CA3D0000}"/>
    <cellStyle name="40% - Énfasis2 3 9 3" xfId="26241" xr:uid="{00000000-0005-0000-0000-0000CB3D0000}"/>
    <cellStyle name="40% - Énfasis2 3 9 3 2" xfId="39152" xr:uid="{00000000-0005-0000-0000-0000CC3D0000}"/>
    <cellStyle name="40% - Énfasis2 3 9 4" xfId="32110" xr:uid="{00000000-0005-0000-0000-0000CD3D0000}"/>
    <cellStyle name="40% - Énfasis2 30" xfId="40367" xr:uid="{00000000-0005-0000-0000-0000CE3D0000}"/>
    <cellStyle name="40% - Énfasis2 4" xfId="599" xr:uid="{00000000-0005-0000-0000-0000CF3D0000}"/>
    <cellStyle name="40% - Énfasis2 4 10" xfId="23920" xr:uid="{00000000-0005-0000-0000-0000D03D0000}"/>
    <cellStyle name="40% - Énfasis2 4 10 2" xfId="36831" xr:uid="{00000000-0005-0000-0000-0000D13D0000}"/>
    <cellStyle name="40% - Énfasis2 4 11" xfId="27441" xr:uid="{00000000-0005-0000-0000-0000D23D0000}"/>
    <cellStyle name="40% - Énfasis2 4 12" xfId="14526" xr:uid="{00000000-0005-0000-0000-0000D33D0000}"/>
    <cellStyle name="40% - Énfasis2 4 2" xfId="5569" xr:uid="{00000000-0005-0000-0000-0000D43D0000}"/>
    <cellStyle name="40% - Énfasis2 4 2 2" xfId="5570" xr:uid="{00000000-0005-0000-0000-0000D53D0000}"/>
    <cellStyle name="40% - Énfasis2 4 2 2 2" xfId="16379" xr:uid="{00000000-0005-0000-0000-0000D63D0000}"/>
    <cellStyle name="40% - Énfasis2 4 2 2 2 2" xfId="18727" xr:uid="{00000000-0005-0000-0000-0000D73D0000}"/>
    <cellStyle name="40% - Énfasis2 4 2 2 2 2 2" xfId="31638" xr:uid="{00000000-0005-0000-0000-0000D83D0000}"/>
    <cellStyle name="40% - Énfasis2 4 2 2 2 3" xfId="22248" xr:uid="{00000000-0005-0000-0000-0000D93D0000}"/>
    <cellStyle name="40% - Énfasis2 4 2 2 2 3 2" xfId="35159" xr:uid="{00000000-0005-0000-0000-0000DA3D0000}"/>
    <cellStyle name="40% - Énfasis2 4 2 2 2 4" xfId="25769" xr:uid="{00000000-0005-0000-0000-0000DB3D0000}"/>
    <cellStyle name="40% - Énfasis2 4 2 2 2 4 2" xfId="38680" xr:uid="{00000000-0005-0000-0000-0000DC3D0000}"/>
    <cellStyle name="40% - Énfasis2 4 2 2 2 5" xfId="29290" xr:uid="{00000000-0005-0000-0000-0000DD3D0000}"/>
    <cellStyle name="40% - Énfasis2 4 2 2 3" xfId="19900" xr:uid="{00000000-0005-0000-0000-0000DE3D0000}"/>
    <cellStyle name="40% - Énfasis2 4 2 2 3 2" xfId="23421" xr:uid="{00000000-0005-0000-0000-0000DF3D0000}"/>
    <cellStyle name="40% - Énfasis2 4 2 2 3 2 2" xfId="36332" xr:uid="{00000000-0005-0000-0000-0000E03D0000}"/>
    <cellStyle name="40% - Énfasis2 4 2 2 3 3" xfId="26942" xr:uid="{00000000-0005-0000-0000-0000E13D0000}"/>
    <cellStyle name="40% - Énfasis2 4 2 2 3 3 2" xfId="39853" xr:uid="{00000000-0005-0000-0000-0000E23D0000}"/>
    <cellStyle name="40% - Énfasis2 4 2 2 3 4" xfId="32811" xr:uid="{00000000-0005-0000-0000-0000E33D0000}"/>
    <cellStyle name="40% - Énfasis2 4 2 2 4" xfId="17552" xr:uid="{00000000-0005-0000-0000-0000E43D0000}"/>
    <cellStyle name="40% - Énfasis2 4 2 2 4 2" xfId="30463" xr:uid="{00000000-0005-0000-0000-0000E53D0000}"/>
    <cellStyle name="40% - Énfasis2 4 2 2 5" xfId="21073" xr:uid="{00000000-0005-0000-0000-0000E63D0000}"/>
    <cellStyle name="40% - Énfasis2 4 2 2 5 2" xfId="33984" xr:uid="{00000000-0005-0000-0000-0000E73D0000}"/>
    <cellStyle name="40% - Énfasis2 4 2 2 6" xfId="24594" xr:uid="{00000000-0005-0000-0000-0000E83D0000}"/>
    <cellStyle name="40% - Énfasis2 4 2 2 6 2" xfId="37505" xr:uid="{00000000-0005-0000-0000-0000E93D0000}"/>
    <cellStyle name="40% - Énfasis2 4 2 2 7" xfId="28115" xr:uid="{00000000-0005-0000-0000-0000EA3D0000}"/>
    <cellStyle name="40% - Énfasis2 4 2 2 8" xfId="15204" xr:uid="{00000000-0005-0000-0000-0000EB3D0000}"/>
    <cellStyle name="40% - Énfasis2 4 2 3" xfId="15880" xr:uid="{00000000-0005-0000-0000-0000EC3D0000}"/>
    <cellStyle name="40% - Énfasis2 4 2 3 2" xfId="18228" xr:uid="{00000000-0005-0000-0000-0000ED3D0000}"/>
    <cellStyle name="40% - Énfasis2 4 2 3 2 2" xfId="31139" xr:uid="{00000000-0005-0000-0000-0000EE3D0000}"/>
    <cellStyle name="40% - Énfasis2 4 2 3 3" xfId="21749" xr:uid="{00000000-0005-0000-0000-0000EF3D0000}"/>
    <cellStyle name="40% - Énfasis2 4 2 3 3 2" xfId="34660" xr:uid="{00000000-0005-0000-0000-0000F03D0000}"/>
    <cellStyle name="40% - Énfasis2 4 2 3 4" xfId="25270" xr:uid="{00000000-0005-0000-0000-0000F13D0000}"/>
    <cellStyle name="40% - Énfasis2 4 2 3 4 2" xfId="38181" xr:uid="{00000000-0005-0000-0000-0000F23D0000}"/>
    <cellStyle name="40% - Énfasis2 4 2 3 5" xfId="28791" xr:uid="{00000000-0005-0000-0000-0000F33D0000}"/>
    <cellStyle name="40% - Énfasis2 4 2 4" xfId="19401" xr:uid="{00000000-0005-0000-0000-0000F43D0000}"/>
    <cellStyle name="40% - Énfasis2 4 2 4 2" xfId="22922" xr:uid="{00000000-0005-0000-0000-0000F53D0000}"/>
    <cellStyle name="40% - Énfasis2 4 2 4 2 2" xfId="35833" xr:uid="{00000000-0005-0000-0000-0000F63D0000}"/>
    <cellStyle name="40% - Énfasis2 4 2 4 3" xfId="26443" xr:uid="{00000000-0005-0000-0000-0000F73D0000}"/>
    <cellStyle name="40% - Énfasis2 4 2 4 3 2" xfId="39354" xr:uid="{00000000-0005-0000-0000-0000F83D0000}"/>
    <cellStyle name="40% - Énfasis2 4 2 4 4" xfId="32312" xr:uid="{00000000-0005-0000-0000-0000F93D0000}"/>
    <cellStyle name="40% - Énfasis2 4 2 5" xfId="17053" xr:uid="{00000000-0005-0000-0000-0000FA3D0000}"/>
    <cellStyle name="40% - Énfasis2 4 2 5 2" xfId="29964" xr:uid="{00000000-0005-0000-0000-0000FB3D0000}"/>
    <cellStyle name="40% - Énfasis2 4 2 6" xfId="20574" xr:uid="{00000000-0005-0000-0000-0000FC3D0000}"/>
    <cellStyle name="40% - Énfasis2 4 2 6 2" xfId="33485" xr:uid="{00000000-0005-0000-0000-0000FD3D0000}"/>
    <cellStyle name="40% - Énfasis2 4 2 7" xfId="24095" xr:uid="{00000000-0005-0000-0000-0000FE3D0000}"/>
    <cellStyle name="40% - Énfasis2 4 2 7 2" xfId="37006" xr:uid="{00000000-0005-0000-0000-0000FF3D0000}"/>
    <cellStyle name="40% - Énfasis2 4 2 8" xfId="27616" xr:uid="{00000000-0005-0000-0000-0000003E0000}"/>
    <cellStyle name="40% - Énfasis2 4 2 9" xfId="14704" xr:uid="{00000000-0005-0000-0000-0000013E0000}"/>
    <cellStyle name="40% - Énfasis2 4 3" xfId="5571" xr:uid="{00000000-0005-0000-0000-0000023E0000}"/>
    <cellStyle name="40% - Énfasis2 4 3 2" xfId="15366" xr:uid="{00000000-0005-0000-0000-0000033E0000}"/>
    <cellStyle name="40% - Énfasis2 4 3 2 2" xfId="16541" xr:uid="{00000000-0005-0000-0000-0000043E0000}"/>
    <cellStyle name="40% - Énfasis2 4 3 2 2 2" xfId="18889" xr:uid="{00000000-0005-0000-0000-0000053E0000}"/>
    <cellStyle name="40% - Énfasis2 4 3 2 2 2 2" xfId="31800" xr:uid="{00000000-0005-0000-0000-0000063E0000}"/>
    <cellStyle name="40% - Énfasis2 4 3 2 2 3" xfId="22410" xr:uid="{00000000-0005-0000-0000-0000073E0000}"/>
    <cellStyle name="40% - Énfasis2 4 3 2 2 3 2" xfId="35321" xr:uid="{00000000-0005-0000-0000-0000083E0000}"/>
    <cellStyle name="40% - Énfasis2 4 3 2 2 4" xfId="25931" xr:uid="{00000000-0005-0000-0000-0000093E0000}"/>
    <cellStyle name="40% - Énfasis2 4 3 2 2 4 2" xfId="38842" xr:uid="{00000000-0005-0000-0000-00000A3E0000}"/>
    <cellStyle name="40% - Énfasis2 4 3 2 2 5" xfId="29452" xr:uid="{00000000-0005-0000-0000-00000B3E0000}"/>
    <cellStyle name="40% - Énfasis2 4 3 2 3" xfId="20062" xr:uid="{00000000-0005-0000-0000-00000C3E0000}"/>
    <cellStyle name="40% - Énfasis2 4 3 2 3 2" xfId="23583" xr:uid="{00000000-0005-0000-0000-00000D3E0000}"/>
    <cellStyle name="40% - Énfasis2 4 3 2 3 2 2" xfId="36494" xr:uid="{00000000-0005-0000-0000-00000E3E0000}"/>
    <cellStyle name="40% - Énfasis2 4 3 2 3 3" xfId="27104" xr:uid="{00000000-0005-0000-0000-00000F3E0000}"/>
    <cellStyle name="40% - Énfasis2 4 3 2 3 3 2" xfId="40015" xr:uid="{00000000-0005-0000-0000-0000103E0000}"/>
    <cellStyle name="40% - Énfasis2 4 3 2 3 4" xfId="32973" xr:uid="{00000000-0005-0000-0000-0000113E0000}"/>
    <cellStyle name="40% - Énfasis2 4 3 2 4" xfId="17714" xr:uid="{00000000-0005-0000-0000-0000123E0000}"/>
    <cellStyle name="40% - Énfasis2 4 3 2 4 2" xfId="30625" xr:uid="{00000000-0005-0000-0000-0000133E0000}"/>
    <cellStyle name="40% - Énfasis2 4 3 2 5" xfId="21235" xr:uid="{00000000-0005-0000-0000-0000143E0000}"/>
    <cellStyle name="40% - Énfasis2 4 3 2 5 2" xfId="34146" xr:uid="{00000000-0005-0000-0000-0000153E0000}"/>
    <cellStyle name="40% - Énfasis2 4 3 2 6" xfId="24756" xr:uid="{00000000-0005-0000-0000-0000163E0000}"/>
    <cellStyle name="40% - Énfasis2 4 3 2 6 2" xfId="37667" xr:uid="{00000000-0005-0000-0000-0000173E0000}"/>
    <cellStyle name="40% - Énfasis2 4 3 2 7" xfId="28277" xr:uid="{00000000-0005-0000-0000-0000183E0000}"/>
    <cellStyle name="40% - Énfasis2 4 3 3" xfId="16042" xr:uid="{00000000-0005-0000-0000-0000193E0000}"/>
    <cellStyle name="40% - Énfasis2 4 3 3 2" xfId="18390" xr:uid="{00000000-0005-0000-0000-00001A3E0000}"/>
    <cellStyle name="40% - Énfasis2 4 3 3 2 2" xfId="31301" xr:uid="{00000000-0005-0000-0000-00001B3E0000}"/>
    <cellStyle name="40% - Énfasis2 4 3 3 3" xfId="21911" xr:uid="{00000000-0005-0000-0000-00001C3E0000}"/>
    <cellStyle name="40% - Énfasis2 4 3 3 3 2" xfId="34822" xr:uid="{00000000-0005-0000-0000-00001D3E0000}"/>
    <cellStyle name="40% - Énfasis2 4 3 3 4" xfId="25432" xr:uid="{00000000-0005-0000-0000-00001E3E0000}"/>
    <cellStyle name="40% - Énfasis2 4 3 3 4 2" xfId="38343" xr:uid="{00000000-0005-0000-0000-00001F3E0000}"/>
    <cellStyle name="40% - Énfasis2 4 3 3 5" xfId="28953" xr:uid="{00000000-0005-0000-0000-0000203E0000}"/>
    <cellStyle name="40% - Énfasis2 4 3 4" xfId="19563" xr:uid="{00000000-0005-0000-0000-0000213E0000}"/>
    <cellStyle name="40% - Énfasis2 4 3 4 2" xfId="23084" xr:uid="{00000000-0005-0000-0000-0000223E0000}"/>
    <cellStyle name="40% - Énfasis2 4 3 4 2 2" xfId="35995" xr:uid="{00000000-0005-0000-0000-0000233E0000}"/>
    <cellStyle name="40% - Énfasis2 4 3 4 3" xfId="26605" xr:uid="{00000000-0005-0000-0000-0000243E0000}"/>
    <cellStyle name="40% - Énfasis2 4 3 4 3 2" xfId="39516" xr:uid="{00000000-0005-0000-0000-0000253E0000}"/>
    <cellStyle name="40% - Énfasis2 4 3 4 4" xfId="32474" xr:uid="{00000000-0005-0000-0000-0000263E0000}"/>
    <cellStyle name="40% - Énfasis2 4 3 5" xfId="17215" xr:uid="{00000000-0005-0000-0000-0000273E0000}"/>
    <cellStyle name="40% - Énfasis2 4 3 5 2" xfId="30126" xr:uid="{00000000-0005-0000-0000-0000283E0000}"/>
    <cellStyle name="40% - Énfasis2 4 3 6" xfId="20736" xr:uid="{00000000-0005-0000-0000-0000293E0000}"/>
    <cellStyle name="40% - Énfasis2 4 3 6 2" xfId="33647" xr:uid="{00000000-0005-0000-0000-00002A3E0000}"/>
    <cellStyle name="40% - Énfasis2 4 3 7" xfId="24257" xr:uid="{00000000-0005-0000-0000-00002B3E0000}"/>
    <cellStyle name="40% - Énfasis2 4 3 7 2" xfId="37168" xr:uid="{00000000-0005-0000-0000-00002C3E0000}"/>
    <cellStyle name="40% - Énfasis2 4 3 8" xfId="27778" xr:uid="{00000000-0005-0000-0000-00002D3E0000}"/>
    <cellStyle name="40% - Énfasis2 4 3 9" xfId="14867" xr:uid="{00000000-0005-0000-0000-00002E3E0000}"/>
    <cellStyle name="40% - Énfasis2 4 4" xfId="15528" xr:uid="{00000000-0005-0000-0000-00002F3E0000}"/>
    <cellStyle name="40% - Énfasis2 4 4 2" xfId="16703" xr:uid="{00000000-0005-0000-0000-0000303E0000}"/>
    <cellStyle name="40% - Énfasis2 4 4 2 2" xfId="19051" xr:uid="{00000000-0005-0000-0000-0000313E0000}"/>
    <cellStyle name="40% - Énfasis2 4 4 2 2 2" xfId="31962" xr:uid="{00000000-0005-0000-0000-0000323E0000}"/>
    <cellStyle name="40% - Énfasis2 4 4 2 3" xfId="22572" xr:uid="{00000000-0005-0000-0000-0000333E0000}"/>
    <cellStyle name="40% - Énfasis2 4 4 2 3 2" xfId="35483" xr:uid="{00000000-0005-0000-0000-0000343E0000}"/>
    <cellStyle name="40% - Énfasis2 4 4 2 4" xfId="26093" xr:uid="{00000000-0005-0000-0000-0000353E0000}"/>
    <cellStyle name="40% - Énfasis2 4 4 2 4 2" xfId="39004" xr:uid="{00000000-0005-0000-0000-0000363E0000}"/>
    <cellStyle name="40% - Énfasis2 4 4 2 5" xfId="29614" xr:uid="{00000000-0005-0000-0000-0000373E0000}"/>
    <cellStyle name="40% - Énfasis2 4 4 3" xfId="20224" xr:uid="{00000000-0005-0000-0000-0000383E0000}"/>
    <cellStyle name="40% - Énfasis2 4 4 3 2" xfId="23745" xr:uid="{00000000-0005-0000-0000-0000393E0000}"/>
    <cellStyle name="40% - Énfasis2 4 4 3 2 2" xfId="36656" xr:uid="{00000000-0005-0000-0000-00003A3E0000}"/>
    <cellStyle name="40% - Énfasis2 4 4 3 3" xfId="27266" xr:uid="{00000000-0005-0000-0000-00003B3E0000}"/>
    <cellStyle name="40% - Énfasis2 4 4 3 3 2" xfId="40177" xr:uid="{00000000-0005-0000-0000-00003C3E0000}"/>
    <cellStyle name="40% - Énfasis2 4 4 3 4" xfId="33135" xr:uid="{00000000-0005-0000-0000-00003D3E0000}"/>
    <cellStyle name="40% - Énfasis2 4 4 4" xfId="17876" xr:uid="{00000000-0005-0000-0000-00003E3E0000}"/>
    <cellStyle name="40% - Énfasis2 4 4 4 2" xfId="30787" xr:uid="{00000000-0005-0000-0000-00003F3E0000}"/>
    <cellStyle name="40% - Énfasis2 4 4 5" xfId="21397" xr:uid="{00000000-0005-0000-0000-0000403E0000}"/>
    <cellStyle name="40% - Énfasis2 4 4 5 2" xfId="34308" xr:uid="{00000000-0005-0000-0000-0000413E0000}"/>
    <cellStyle name="40% - Énfasis2 4 4 6" xfId="24918" xr:uid="{00000000-0005-0000-0000-0000423E0000}"/>
    <cellStyle name="40% - Énfasis2 4 4 6 2" xfId="37829" xr:uid="{00000000-0005-0000-0000-0000433E0000}"/>
    <cellStyle name="40% - Énfasis2 4 4 7" xfId="28439" xr:uid="{00000000-0005-0000-0000-0000443E0000}"/>
    <cellStyle name="40% - Énfasis2 4 5" xfId="15029" xr:uid="{00000000-0005-0000-0000-0000453E0000}"/>
    <cellStyle name="40% - Énfasis2 4 5 2" xfId="16204" xr:uid="{00000000-0005-0000-0000-0000463E0000}"/>
    <cellStyle name="40% - Énfasis2 4 5 2 2" xfId="18552" xr:uid="{00000000-0005-0000-0000-0000473E0000}"/>
    <cellStyle name="40% - Énfasis2 4 5 2 2 2" xfId="31463" xr:uid="{00000000-0005-0000-0000-0000483E0000}"/>
    <cellStyle name="40% - Énfasis2 4 5 2 3" xfId="22073" xr:uid="{00000000-0005-0000-0000-0000493E0000}"/>
    <cellStyle name="40% - Énfasis2 4 5 2 3 2" xfId="34984" xr:uid="{00000000-0005-0000-0000-00004A3E0000}"/>
    <cellStyle name="40% - Énfasis2 4 5 2 4" xfId="25594" xr:uid="{00000000-0005-0000-0000-00004B3E0000}"/>
    <cellStyle name="40% - Énfasis2 4 5 2 4 2" xfId="38505" xr:uid="{00000000-0005-0000-0000-00004C3E0000}"/>
    <cellStyle name="40% - Énfasis2 4 5 2 5" xfId="29115" xr:uid="{00000000-0005-0000-0000-00004D3E0000}"/>
    <cellStyle name="40% - Énfasis2 4 5 3" xfId="19725" xr:uid="{00000000-0005-0000-0000-00004E3E0000}"/>
    <cellStyle name="40% - Énfasis2 4 5 3 2" xfId="23246" xr:uid="{00000000-0005-0000-0000-00004F3E0000}"/>
    <cellStyle name="40% - Énfasis2 4 5 3 2 2" xfId="36157" xr:uid="{00000000-0005-0000-0000-0000503E0000}"/>
    <cellStyle name="40% - Énfasis2 4 5 3 3" xfId="26767" xr:uid="{00000000-0005-0000-0000-0000513E0000}"/>
    <cellStyle name="40% - Énfasis2 4 5 3 3 2" xfId="39678" xr:uid="{00000000-0005-0000-0000-0000523E0000}"/>
    <cellStyle name="40% - Énfasis2 4 5 3 4" xfId="32636" xr:uid="{00000000-0005-0000-0000-0000533E0000}"/>
    <cellStyle name="40% - Énfasis2 4 5 4" xfId="17377" xr:uid="{00000000-0005-0000-0000-0000543E0000}"/>
    <cellStyle name="40% - Énfasis2 4 5 4 2" xfId="30288" xr:uid="{00000000-0005-0000-0000-0000553E0000}"/>
    <cellStyle name="40% - Énfasis2 4 5 5" xfId="20898" xr:uid="{00000000-0005-0000-0000-0000563E0000}"/>
    <cellStyle name="40% - Énfasis2 4 5 5 2" xfId="33809" xr:uid="{00000000-0005-0000-0000-0000573E0000}"/>
    <cellStyle name="40% - Énfasis2 4 5 6" xfId="24419" xr:uid="{00000000-0005-0000-0000-0000583E0000}"/>
    <cellStyle name="40% - Énfasis2 4 5 6 2" xfId="37330" xr:uid="{00000000-0005-0000-0000-0000593E0000}"/>
    <cellStyle name="40% - Énfasis2 4 5 7" xfId="27940" xr:uid="{00000000-0005-0000-0000-00005A3E0000}"/>
    <cellStyle name="40% - Énfasis2 4 6" xfId="15705" xr:uid="{00000000-0005-0000-0000-00005B3E0000}"/>
    <cellStyle name="40% - Énfasis2 4 6 2" xfId="18053" xr:uid="{00000000-0005-0000-0000-00005C3E0000}"/>
    <cellStyle name="40% - Énfasis2 4 6 2 2" xfId="30964" xr:uid="{00000000-0005-0000-0000-00005D3E0000}"/>
    <cellStyle name="40% - Énfasis2 4 6 3" xfId="21574" xr:uid="{00000000-0005-0000-0000-00005E3E0000}"/>
    <cellStyle name="40% - Énfasis2 4 6 3 2" xfId="34485" xr:uid="{00000000-0005-0000-0000-00005F3E0000}"/>
    <cellStyle name="40% - Énfasis2 4 6 4" xfId="25095" xr:uid="{00000000-0005-0000-0000-0000603E0000}"/>
    <cellStyle name="40% - Énfasis2 4 6 4 2" xfId="38006" xr:uid="{00000000-0005-0000-0000-0000613E0000}"/>
    <cellStyle name="40% - Énfasis2 4 6 5" xfId="28616" xr:uid="{00000000-0005-0000-0000-0000623E0000}"/>
    <cellStyle name="40% - Énfasis2 4 7" xfId="19226" xr:uid="{00000000-0005-0000-0000-0000633E0000}"/>
    <cellStyle name="40% - Énfasis2 4 7 2" xfId="22747" xr:uid="{00000000-0005-0000-0000-0000643E0000}"/>
    <cellStyle name="40% - Énfasis2 4 7 2 2" xfId="35658" xr:uid="{00000000-0005-0000-0000-0000653E0000}"/>
    <cellStyle name="40% - Énfasis2 4 7 3" xfId="26268" xr:uid="{00000000-0005-0000-0000-0000663E0000}"/>
    <cellStyle name="40% - Énfasis2 4 7 3 2" xfId="39179" xr:uid="{00000000-0005-0000-0000-0000673E0000}"/>
    <cellStyle name="40% - Énfasis2 4 7 4" xfId="32137" xr:uid="{00000000-0005-0000-0000-0000683E0000}"/>
    <cellStyle name="40% - Énfasis2 4 8" xfId="16878" xr:uid="{00000000-0005-0000-0000-0000693E0000}"/>
    <cellStyle name="40% - Énfasis2 4 8 2" xfId="29789" xr:uid="{00000000-0005-0000-0000-00006A3E0000}"/>
    <cellStyle name="40% - Énfasis2 4 9" xfId="20399" xr:uid="{00000000-0005-0000-0000-00006B3E0000}"/>
    <cellStyle name="40% - Énfasis2 4 9 2" xfId="33310" xr:uid="{00000000-0005-0000-0000-00006C3E0000}"/>
    <cellStyle name="40% - Énfasis2 5" xfId="600" xr:uid="{00000000-0005-0000-0000-00006D3E0000}"/>
    <cellStyle name="40% - Énfasis2 5 10" xfId="23906" xr:uid="{00000000-0005-0000-0000-00006E3E0000}"/>
    <cellStyle name="40% - Énfasis2 5 10 2" xfId="36817" xr:uid="{00000000-0005-0000-0000-00006F3E0000}"/>
    <cellStyle name="40% - Énfasis2 5 11" xfId="27427" xr:uid="{00000000-0005-0000-0000-0000703E0000}"/>
    <cellStyle name="40% - Énfasis2 5 12" xfId="14511" xr:uid="{00000000-0005-0000-0000-0000713E0000}"/>
    <cellStyle name="40% - Énfasis2 5 2" xfId="5572" xr:uid="{00000000-0005-0000-0000-0000723E0000}"/>
    <cellStyle name="40% - Énfasis2 5 2 2" xfId="5573" xr:uid="{00000000-0005-0000-0000-0000733E0000}"/>
    <cellStyle name="40% - Énfasis2 5 2 2 2" xfId="16365" xr:uid="{00000000-0005-0000-0000-0000743E0000}"/>
    <cellStyle name="40% - Énfasis2 5 2 2 2 2" xfId="18713" xr:uid="{00000000-0005-0000-0000-0000753E0000}"/>
    <cellStyle name="40% - Énfasis2 5 2 2 2 2 2" xfId="31624" xr:uid="{00000000-0005-0000-0000-0000763E0000}"/>
    <cellStyle name="40% - Énfasis2 5 2 2 2 3" xfId="22234" xr:uid="{00000000-0005-0000-0000-0000773E0000}"/>
    <cellStyle name="40% - Énfasis2 5 2 2 2 3 2" xfId="35145" xr:uid="{00000000-0005-0000-0000-0000783E0000}"/>
    <cellStyle name="40% - Énfasis2 5 2 2 2 4" xfId="25755" xr:uid="{00000000-0005-0000-0000-0000793E0000}"/>
    <cellStyle name="40% - Énfasis2 5 2 2 2 4 2" xfId="38666" xr:uid="{00000000-0005-0000-0000-00007A3E0000}"/>
    <cellStyle name="40% - Énfasis2 5 2 2 2 5" xfId="29276" xr:uid="{00000000-0005-0000-0000-00007B3E0000}"/>
    <cellStyle name="40% - Énfasis2 5 2 2 3" xfId="19886" xr:uid="{00000000-0005-0000-0000-00007C3E0000}"/>
    <cellStyle name="40% - Énfasis2 5 2 2 3 2" xfId="23407" xr:uid="{00000000-0005-0000-0000-00007D3E0000}"/>
    <cellStyle name="40% - Énfasis2 5 2 2 3 2 2" xfId="36318" xr:uid="{00000000-0005-0000-0000-00007E3E0000}"/>
    <cellStyle name="40% - Énfasis2 5 2 2 3 3" xfId="26928" xr:uid="{00000000-0005-0000-0000-00007F3E0000}"/>
    <cellStyle name="40% - Énfasis2 5 2 2 3 3 2" xfId="39839" xr:uid="{00000000-0005-0000-0000-0000803E0000}"/>
    <cellStyle name="40% - Énfasis2 5 2 2 3 4" xfId="32797" xr:uid="{00000000-0005-0000-0000-0000813E0000}"/>
    <cellStyle name="40% - Énfasis2 5 2 2 4" xfId="17538" xr:uid="{00000000-0005-0000-0000-0000823E0000}"/>
    <cellStyle name="40% - Énfasis2 5 2 2 4 2" xfId="30449" xr:uid="{00000000-0005-0000-0000-0000833E0000}"/>
    <cellStyle name="40% - Énfasis2 5 2 2 5" xfId="21059" xr:uid="{00000000-0005-0000-0000-0000843E0000}"/>
    <cellStyle name="40% - Énfasis2 5 2 2 5 2" xfId="33970" xr:uid="{00000000-0005-0000-0000-0000853E0000}"/>
    <cellStyle name="40% - Énfasis2 5 2 2 6" xfId="24580" xr:uid="{00000000-0005-0000-0000-0000863E0000}"/>
    <cellStyle name="40% - Énfasis2 5 2 2 6 2" xfId="37491" xr:uid="{00000000-0005-0000-0000-0000873E0000}"/>
    <cellStyle name="40% - Énfasis2 5 2 2 7" xfId="28101" xr:uid="{00000000-0005-0000-0000-0000883E0000}"/>
    <cellStyle name="40% - Énfasis2 5 2 2 8" xfId="15190" xr:uid="{00000000-0005-0000-0000-0000893E0000}"/>
    <cellStyle name="40% - Énfasis2 5 2 3" xfId="15866" xr:uid="{00000000-0005-0000-0000-00008A3E0000}"/>
    <cellStyle name="40% - Énfasis2 5 2 3 2" xfId="18214" xr:uid="{00000000-0005-0000-0000-00008B3E0000}"/>
    <cellStyle name="40% - Énfasis2 5 2 3 2 2" xfId="31125" xr:uid="{00000000-0005-0000-0000-00008C3E0000}"/>
    <cellStyle name="40% - Énfasis2 5 2 3 3" xfId="21735" xr:uid="{00000000-0005-0000-0000-00008D3E0000}"/>
    <cellStyle name="40% - Énfasis2 5 2 3 3 2" xfId="34646" xr:uid="{00000000-0005-0000-0000-00008E3E0000}"/>
    <cellStyle name="40% - Énfasis2 5 2 3 4" xfId="25256" xr:uid="{00000000-0005-0000-0000-00008F3E0000}"/>
    <cellStyle name="40% - Énfasis2 5 2 3 4 2" xfId="38167" xr:uid="{00000000-0005-0000-0000-0000903E0000}"/>
    <cellStyle name="40% - Énfasis2 5 2 3 5" xfId="28777" xr:uid="{00000000-0005-0000-0000-0000913E0000}"/>
    <cellStyle name="40% - Énfasis2 5 2 4" xfId="19387" xr:uid="{00000000-0005-0000-0000-0000923E0000}"/>
    <cellStyle name="40% - Énfasis2 5 2 4 2" xfId="22908" xr:uid="{00000000-0005-0000-0000-0000933E0000}"/>
    <cellStyle name="40% - Énfasis2 5 2 4 2 2" xfId="35819" xr:uid="{00000000-0005-0000-0000-0000943E0000}"/>
    <cellStyle name="40% - Énfasis2 5 2 4 3" xfId="26429" xr:uid="{00000000-0005-0000-0000-0000953E0000}"/>
    <cellStyle name="40% - Énfasis2 5 2 4 3 2" xfId="39340" xr:uid="{00000000-0005-0000-0000-0000963E0000}"/>
    <cellStyle name="40% - Énfasis2 5 2 4 4" xfId="32298" xr:uid="{00000000-0005-0000-0000-0000973E0000}"/>
    <cellStyle name="40% - Énfasis2 5 2 5" xfId="17039" xr:uid="{00000000-0005-0000-0000-0000983E0000}"/>
    <cellStyle name="40% - Énfasis2 5 2 5 2" xfId="29950" xr:uid="{00000000-0005-0000-0000-0000993E0000}"/>
    <cellStyle name="40% - Énfasis2 5 2 6" xfId="20560" xr:uid="{00000000-0005-0000-0000-00009A3E0000}"/>
    <cellStyle name="40% - Énfasis2 5 2 6 2" xfId="33471" xr:uid="{00000000-0005-0000-0000-00009B3E0000}"/>
    <cellStyle name="40% - Énfasis2 5 2 7" xfId="24081" xr:uid="{00000000-0005-0000-0000-00009C3E0000}"/>
    <cellStyle name="40% - Énfasis2 5 2 7 2" xfId="36992" xr:uid="{00000000-0005-0000-0000-00009D3E0000}"/>
    <cellStyle name="40% - Énfasis2 5 2 8" xfId="27602" xr:uid="{00000000-0005-0000-0000-00009E3E0000}"/>
    <cellStyle name="40% - Énfasis2 5 2 9" xfId="14690" xr:uid="{00000000-0005-0000-0000-00009F3E0000}"/>
    <cellStyle name="40% - Énfasis2 5 3" xfId="5574" xr:uid="{00000000-0005-0000-0000-0000A03E0000}"/>
    <cellStyle name="40% - Énfasis2 5 3 2" xfId="15352" xr:uid="{00000000-0005-0000-0000-0000A13E0000}"/>
    <cellStyle name="40% - Énfasis2 5 3 2 2" xfId="16527" xr:uid="{00000000-0005-0000-0000-0000A23E0000}"/>
    <cellStyle name="40% - Énfasis2 5 3 2 2 2" xfId="18875" xr:uid="{00000000-0005-0000-0000-0000A33E0000}"/>
    <cellStyle name="40% - Énfasis2 5 3 2 2 2 2" xfId="31786" xr:uid="{00000000-0005-0000-0000-0000A43E0000}"/>
    <cellStyle name="40% - Énfasis2 5 3 2 2 3" xfId="22396" xr:uid="{00000000-0005-0000-0000-0000A53E0000}"/>
    <cellStyle name="40% - Énfasis2 5 3 2 2 3 2" xfId="35307" xr:uid="{00000000-0005-0000-0000-0000A63E0000}"/>
    <cellStyle name="40% - Énfasis2 5 3 2 2 4" xfId="25917" xr:uid="{00000000-0005-0000-0000-0000A73E0000}"/>
    <cellStyle name="40% - Énfasis2 5 3 2 2 4 2" xfId="38828" xr:uid="{00000000-0005-0000-0000-0000A83E0000}"/>
    <cellStyle name="40% - Énfasis2 5 3 2 2 5" xfId="29438" xr:uid="{00000000-0005-0000-0000-0000A93E0000}"/>
    <cellStyle name="40% - Énfasis2 5 3 2 3" xfId="20048" xr:uid="{00000000-0005-0000-0000-0000AA3E0000}"/>
    <cellStyle name="40% - Énfasis2 5 3 2 3 2" xfId="23569" xr:uid="{00000000-0005-0000-0000-0000AB3E0000}"/>
    <cellStyle name="40% - Énfasis2 5 3 2 3 2 2" xfId="36480" xr:uid="{00000000-0005-0000-0000-0000AC3E0000}"/>
    <cellStyle name="40% - Énfasis2 5 3 2 3 3" xfId="27090" xr:uid="{00000000-0005-0000-0000-0000AD3E0000}"/>
    <cellStyle name="40% - Énfasis2 5 3 2 3 3 2" xfId="40001" xr:uid="{00000000-0005-0000-0000-0000AE3E0000}"/>
    <cellStyle name="40% - Énfasis2 5 3 2 3 4" xfId="32959" xr:uid="{00000000-0005-0000-0000-0000AF3E0000}"/>
    <cellStyle name="40% - Énfasis2 5 3 2 4" xfId="17700" xr:uid="{00000000-0005-0000-0000-0000B03E0000}"/>
    <cellStyle name="40% - Énfasis2 5 3 2 4 2" xfId="30611" xr:uid="{00000000-0005-0000-0000-0000B13E0000}"/>
    <cellStyle name="40% - Énfasis2 5 3 2 5" xfId="21221" xr:uid="{00000000-0005-0000-0000-0000B23E0000}"/>
    <cellStyle name="40% - Énfasis2 5 3 2 5 2" xfId="34132" xr:uid="{00000000-0005-0000-0000-0000B33E0000}"/>
    <cellStyle name="40% - Énfasis2 5 3 2 6" xfId="24742" xr:uid="{00000000-0005-0000-0000-0000B43E0000}"/>
    <cellStyle name="40% - Énfasis2 5 3 2 6 2" xfId="37653" xr:uid="{00000000-0005-0000-0000-0000B53E0000}"/>
    <cellStyle name="40% - Énfasis2 5 3 2 7" xfId="28263" xr:uid="{00000000-0005-0000-0000-0000B63E0000}"/>
    <cellStyle name="40% - Énfasis2 5 3 3" xfId="16028" xr:uid="{00000000-0005-0000-0000-0000B73E0000}"/>
    <cellStyle name="40% - Énfasis2 5 3 3 2" xfId="18376" xr:uid="{00000000-0005-0000-0000-0000B83E0000}"/>
    <cellStyle name="40% - Énfasis2 5 3 3 2 2" xfId="31287" xr:uid="{00000000-0005-0000-0000-0000B93E0000}"/>
    <cellStyle name="40% - Énfasis2 5 3 3 3" xfId="21897" xr:uid="{00000000-0005-0000-0000-0000BA3E0000}"/>
    <cellStyle name="40% - Énfasis2 5 3 3 3 2" xfId="34808" xr:uid="{00000000-0005-0000-0000-0000BB3E0000}"/>
    <cellStyle name="40% - Énfasis2 5 3 3 4" xfId="25418" xr:uid="{00000000-0005-0000-0000-0000BC3E0000}"/>
    <cellStyle name="40% - Énfasis2 5 3 3 4 2" xfId="38329" xr:uid="{00000000-0005-0000-0000-0000BD3E0000}"/>
    <cellStyle name="40% - Énfasis2 5 3 3 5" xfId="28939" xr:uid="{00000000-0005-0000-0000-0000BE3E0000}"/>
    <cellStyle name="40% - Énfasis2 5 3 4" xfId="19549" xr:uid="{00000000-0005-0000-0000-0000BF3E0000}"/>
    <cellStyle name="40% - Énfasis2 5 3 4 2" xfId="23070" xr:uid="{00000000-0005-0000-0000-0000C03E0000}"/>
    <cellStyle name="40% - Énfasis2 5 3 4 2 2" xfId="35981" xr:uid="{00000000-0005-0000-0000-0000C13E0000}"/>
    <cellStyle name="40% - Énfasis2 5 3 4 3" xfId="26591" xr:uid="{00000000-0005-0000-0000-0000C23E0000}"/>
    <cellStyle name="40% - Énfasis2 5 3 4 3 2" xfId="39502" xr:uid="{00000000-0005-0000-0000-0000C33E0000}"/>
    <cellStyle name="40% - Énfasis2 5 3 4 4" xfId="32460" xr:uid="{00000000-0005-0000-0000-0000C43E0000}"/>
    <cellStyle name="40% - Énfasis2 5 3 5" xfId="17201" xr:uid="{00000000-0005-0000-0000-0000C53E0000}"/>
    <cellStyle name="40% - Énfasis2 5 3 5 2" xfId="30112" xr:uid="{00000000-0005-0000-0000-0000C63E0000}"/>
    <cellStyle name="40% - Énfasis2 5 3 6" xfId="20722" xr:uid="{00000000-0005-0000-0000-0000C73E0000}"/>
    <cellStyle name="40% - Énfasis2 5 3 6 2" xfId="33633" xr:uid="{00000000-0005-0000-0000-0000C83E0000}"/>
    <cellStyle name="40% - Énfasis2 5 3 7" xfId="24243" xr:uid="{00000000-0005-0000-0000-0000C93E0000}"/>
    <cellStyle name="40% - Énfasis2 5 3 7 2" xfId="37154" xr:uid="{00000000-0005-0000-0000-0000CA3E0000}"/>
    <cellStyle name="40% - Énfasis2 5 3 8" xfId="27764" xr:uid="{00000000-0005-0000-0000-0000CB3E0000}"/>
    <cellStyle name="40% - Énfasis2 5 3 9" xfId="14853" xr:uid="{00000000-0005-0000-0000-0000CC3E0000}"/>
    <cellStyle name="40% - Énfasis2 5 4" xfId="15514" xr:uid="{00000000-0005-0000-0000-0000CD3E0000}"/>
    <cellStyle name="40% - Énfasis2 5 4 2" xfId="16689" xr:uid="{00000000-0005-0000-0000-0000CE3E0000}"/>
    <cellStyle name="40% - Énfasis2 5 4 2 2" xfId="19037" xr:uid="{00000000-0005-0000-0000-0000CF3E0000}"/>
    <cellStyle name="40% - Énfasis2 5 4 2 2 2" xfId="31948" xr:uid="{00000000-0005-0000-0000-0000D03E0000}"/>
    <cellStyle name="40% - Énfasis2 5 4 2 3" xfId="22558" xr:uid="{00000000-0005-0000-0000-0000D13E0000}"/>
    <cellStyle name="40% - Énfasis2 5 4 2 3 2" xfId="35469" xr:uid="{00000000-0005-0000-0000-0000D23E0000}"/>
    <cellStyle name="40% - Énfasis2 5 4 2 4" xfId="26079" xr:uid="{00000000-0005-0000-0000-0000D33E0000}"/>
    <cellStyle name="40% - Énfasis2 5 4 2 4 2" xfId="38990" xr:uid="{00000000-0005-0000-0000-0000D43E0000}"/>
    <cellStyle name="40% - Énfasis2 5 4 2 5" xfId="29600" xr:uid="{00000000-0005-0000-0000-0000D53E0000}"/>
    <cellStyle name="40% - Énfasis2 5 4 3" xfId="20210" xr:uid="{00000000-0005-0000-0000-0000D63E0000}"/>
    <cellStyle name="40% - Énfasis2 5 4 3 2" xfId="23731" xr:uid="{00000000-0005-0000-0000-0000D73E0000}"/>
    <cellStyle name="40% - Énfasis2 5 4 3 2 2" xfId="36642" xr:uid="{00000000-0005-0000-0000-0000D83E0000}"/>
    <cellStyle name="40% - Énfasis2 5 4 3 3" xfId="27252" xr:uid="{00000000-0005-0000-0000-0000D93E0000}"/>
    <cellStyle name="40% - Énfasis2 5 4 3 3 2" xfId="40163" xr:uid="{00000000-0005-0000-0000-0000DA3E0000}"/>
    <cellStyle name="40% - Énfasis2 5 4 3 4" xfId="33121" xr:uid="{00000000-0005-0000-0000-0000DB3E0000}"/>
    <cellStyle name="40% - Énfasis2 5 4 4" xfId="17862" xr:uid="{00000000-0005-0000-0000-0000DC3E0000}"/>
    <cellStyle name="40% - Énfasis2 5 4 4 2" xfId="30773" xr:uid="{00000000-0005-0000-0000-0000DD3E0000}"/>
    <cellStyle name="40% - Énfasis2 5 4 5" xfId="21383" xr:uid="{00000000-0005-0000-0000-0000DE3E0000}"/>
    <cellStyle name="40% - Énfasis2 5 4 5 2" xfId="34294" xr:uid="{00000000-0005-0000-0000-0000DF3E0000}"/>
    <cellStyle name="40% - Énfasis2 5 4 6" xfId="24904" xr:uid="{00000000-0005-0000-0000-0000E03E0000}"/>
    <cellStyle name="40% - Énfasis2 5 4 6 2" xfId="37815" xr:uid="{00000000-0005-0000-0000-0000E13E0000}"/>
    <cellStyle name="40% - Énfasis2 5 4 7" xfId="28425" xr:uid="{00000000-0005-0000-0000-0000E23E0000}"/>
    <cellStyle name="40% - Énfasis2 5 5" xfId="15015" xr:uid="{00000000-0005-0000-0000-0000E33E0000}"/>
    <cellStyle name="40% - Énfasis2 5 5 2" xfId="16190" xr:uid="{00000000-0005-0000-0000-0000E43E0000}"/>
    <cellStyle name="40% - Énfasis2 5 5 2 2" xfId="18538" xr:uid="{00000000-0005-0000-0000-0000E53E0000}"/>
    <cellStyle name="40% - Énfasis2 5 5 2 2 2" xfId="31449" xr:uid="{00000000-0005-0000-0000-0000E63E0000}"/>
    <cellStyle name="40% - Énfasis2 5 5 2 3" xfId="22059" xr:uid="{00000000-0005-0000-0000-0000E73E0000}"/>
    <cellStyle name="40% - Énfasis2 5 5 2 3 2" xfId="34970" xr:uid="{00000000-0005-0000-0000-0000E83E0000}"/>
    <cellStyle name="40% - Énfasis2 5 5 2 4" xfId="25580" xr:uid="{00000000-0005-0000-0000-0000E93E0000}"/>
    <cellStyle name="40% - Énfasis2 5 5 2 4 2" xfId="38491" xr:uid="{00000000-0005-0000-0000-0000EA3E0000}"/>
    <cellStyle name="40% - Énfasis2 5 5 2 5" xfId="29101" xr:uid="{00000000-0005-0000-0000-0000EB3E0000}"/>
    <cellStyle name="40% - Énfasis2 5 5 3" xfId="19711" xr:uid="{00000000-0005-0000-0000-0000EC3E0000}"/>
    <cellStyle name="40% - Énfasis2 5 5 3 2" xfId="23232" xr:uid="{00000000-0005-0000-0000-0000ED3E0000}"/>
    <cellStyle name="40% - Énfasis2 5 5 3 2 2" xfId="36143" xr:uid="{00000000-0005-0000-0000-0000EE3E0000}"/>
    <cellStyle name="40% - Énfasis2 5 5 3 3" xfId="26753" xr:uid="{00000000-0005-0000-0000-0000EF3E0000}"/>
    <cellStyle name="40% - Énfasis2 5 5 3 3 2" xfId="39664" xr:uid="{00000000-0005-0000-0000-0000F03E0000}"/>
    <cellStyle name="40% - Énfasis2 5 5 3 4" xfId="32622" xr:uid="{00000000-0005-0000-0000-0000F13E0000}"/>
    <cellStyle name="40% - Énfasis2 5 5 4" xfId="17363" xr:uid="{00000000-0005-0000-0000-0000F23E0000}"/>
    <cellStyle name="40% - Énfasis2 5 5 4 2" xfId="30274" xr:uid="{00000000-0005-0000-0000-0000F33E0000}"/>
    <cellStyle name="40% - Énfasis2 5 5 5" xfId="20884" xr:uid="{00000000-0005-0000-0000-0000F43E0000}"/>
    <cellStyle name="40% - Énfasis2 5 5 5 2" xfId="33795" xr:uid="{00000000-0005-0000-0000-0000F53E0000}"/>
    <cellStyle name="40% - Énfasis2 5 5 6" xfId="24405" xr:uid="{00000000-0005-0000-0000-0000F63E0000}"/>
    <cellStyle name="40% - Énfasis2 5 5 6 2" xfId="37316" xr:uid="{00000000-0005-0000-0000-0000F73E0000}"/>
    <cellStyle name="40% - Énfasis2 5 5 7" xfId="27926" xr:uid="{00000000-0005-0000-0000-0000F83E0000}"/>
    <cellStyle name="40% - Énfasis2 5 6" xfId="15691" xr:uid="{00000000-0005-0000-0000-0000F93E0000}"/>
    <cellStyle name="40% - Énfasis2 5 6 2" xfId="18039" xr:uid="{00000000-0005-0000-0000-0000FA3E0000}"/>
    <cellStyle name="40% - Énfasis2 5 6 2 2" xfId="30950" xr:uid="{00000000-0005-0000-0000-0000FB3E0000}"/>
    <cellStyle name="40% - Énfasis2 5 6 3" xfId="21560" xr:uid="{00000000-0005-0000-0000-0000FC3E0000}"/>
    <cellStyle name="40% - Énfasis2 5 6 3 2" xfId="34471" xr:uid="{00000000-0005-0000-0000-0000FD3E0000}"/>
    <cellStyle name="40% - Énfasis2 5 6 4" xfId="25081" xr:uid="{00000000-0005-0000-0000-0000FE3E0000}"/>
    <cellStyle name="40% - Énfasis2 5 6 4 2" xfId="37992" xr:uid="{00000000-0005-0000-0000-0000FF3E0000}"/>
    <cellStyle name="40% - Énfasis2 5 6 5" xfId="28602" xr:uid="{00000000-0005-0000-0000-0000003F0000}"/>
    <cellStyle name="40% - Énfasis2 5 7" xfId="19212" xr:uid="{00000000-0005-0000-0000-0000013F0000}"/>
    <cellStyle name="40% - Énfasis2 5 7 2" xfId="22733" xr:uid="{00000000-0005-0000-0000-0000023F0000}"/>
    <cellStyle name="40% - Énfasis2 5 7 2 2" xfId="35644" xr:uid="{00000000-0005-0000-0000-0000033F0000}"/>
    <cellStyle name="40% - Énfasis2 5 7 3" xfId="26254" xr:uid="{00000000-0005-0000-0000-0000043F0000}"/>
    <cellStyle name="40% - Énfasis2 5 7 3 2" xfId="39165" xr:uid="{00000000-0005-0000-0000-0000053F0000}"/>
    <cellStyle name="40% - Énfasis2 5 7 4" xfId="32123" xr:uid="{00000000-0005-0000-0000-0000063F0000}"/>
    <cellStyle name="40% - Énfasis2 5 8" xfId="16864" xr:uid="{00000000-0005-0000-0000-0000073F0000}"/>
    <cellStyle name="40% - Énfasis2 5 8 2" xfId="29775" xr:uid="{00000000-0005-0000-0000-0000083F0000}"/>
    <cellStyle name="40% - Énfasis2 5 9" xfId="20385" xr:uid="{00000000-0005-0000-0000-0000093F0000}"/>
    <cellStyle name="40% - Énfasis2 5 9 2" xfId="33296" xr:uid="{00000000-0005-0000-0000-00000A3F0000}"/>
    <cellStyle name="40% - Énfasis2 6" xfId="601" xr:uid="{00000000-0005-0000-0000-00000B3F0000}"/>
    <cellStyle name="40% - Énfasis2 6 10" xfId="23963" xr:uid="{00000000-0005-0000-0000-00000C3F0000}"/>
    <cellStyle name="40% - Énfasis2 6 10 2" xfId="36874" xr:uid="{00000000-0005-0000-0000-00000D3F0000}"/>
    <cellStyle name="40% - Énfasis2 6 11" xfId="27484" xr:uid="{00000000-0005-0000-0000-00000E3F0000}"/>
    <cellStyle name="40% - Énfasis2 6 12" xfId="14569" xr:uid="{00000000-0005-0000-0000-00000F3F0000}"/>
    <cellStyle name="40% - Énfasis2 6 2" xfId="5575" xr:uid="{00000000-0005-0000-0000-0000103F0000}"/>
    <cellStyle name="40% - Énfasis2 6 2 2" xfId="5576" xr:uid="{00000000-0005-0000-0000-0000113F0000}"/>
    <cellStyle name="40% - Énfasis2 6 2 2 2" xfId="16422" xr:uid="{00000000-0005-0000-0000-0000123F0000}"/>
    <cellStyle name="40% - Énfasis2 6 2 2 2 2" xfId="18770" xr:uid="{00000000-0005-0000-0000-0000133F0000}"/>
    <cellStyle name="40% - Énfasis2 6 2 2 2 2 2" xfId="31681" xr:uid="{00000000-0005-0000-0000-0000143F0000}"/>
    <cellStyle name="40% - Énfasis2 6 2 2 2 3" xfId="22291" xr:uid="{00000000-0005-0000-0000-0000153F0000}"/>
    <cellStyle name="40% - Énfasis2 6 2 2 2 3 2" xfId="35202" xr:uid="{00000000-0005-0000-0000-0000163F0000}"/>
    <cellStyle name="40% - Énfasis2 6 2 2 2 4" xfId="25812" xr:uid="{00000000-0005-0000-0000-0000173F0000}"/>
    <cellStyle name="40% - Énfasis2 6 2 2 2 4 2" xfId="38723" xr:uid="{00000000-0005-0000-0000-0000183F0000}"/>
    <cellStyle name="40% - Énfasis2 6 2 2 2 5" xfId="29333" xr:uid="{00000000-0005-0000-0000-0000193F0000}"/>
    <cellStyle name="40% - Énfasis2 6 2 2 3" xfId="19943" xr:uid="{00000000-0005-0000-0000-00001A3F0000}"/>
    <cellStyle name="40% - Énfasis2 6 2 2 3 2" xfId="23464" xr:uid="{00000000-0005-0000-0000-00001B3F0000}"/>
    <cellStyle name="40% - Énfasis2 6 2 2 3 2 2" xfId="36375" xr:uid="{00000000-0005-0000-0000-00001C3F0000}"/>
    <cellStyle name="40% - Énfasis2 6 2 2 3 3" xfId="26985" xr:uid="{00000000-0005-0000-0000-00001D3F0000}"/>
    <cellStyle name="40% - Énfasis2 6 2 2 3 3 2" xfId="39896" xr:uid="{00000000-0005-0000-0000-00001E3F0000}"/>
    <cellStyle name="40% - Énfasis2 6 2 2 3 4" xfId="32854" xr:uid="{00000000-0005-0000-0000-00001F3F0000}"/>
    <cellStyle name="40% - Énfasis2 6 2 2 4" xfId="17595" xr:uid="{00000000-0005-0000-0000-0000203F0000}"/>
    <cellStyle name="40% - Énfasis2 6 2 2 4 2" xfId="30506" xr:uid="{00000000-0005-0000-0000-0000213F0000}"/>
    <cellStyle name="40% - Énfasis2 6 2 2 5" xfId="21116" xr:uid="{00000000-0005-0000-0000-0000223F0000}"/>
    <cellStyle name="40% - Énfasis2 6 2 2 5 2" xfId="34027" xr:uid="{00000000-0005-0000-0000-0000233F0000}"/>
    <cellStyle name="40% - Énfasis2 6 2 2 6" xfId="24637" xr:uid="{00000000-0005-0000-0000-0000243F0000}"/>
    <cellStyle name="40% - Énfasis2 6 2 2 6 2" xfId="37548" xr:uid="{00000000-0005-0000-0000-0000253F0000}"/>
    <cellStyle name="40% - Énfasis2 6 2 2 7" xfId="28158" xr:uid="{00000000-0005-0000-0000-0000263F0000}"/>
    <cellStyle name="40% - Énfasis2 6 2 2 8" xfId="15247" xr:uid="{00000000-0005-0000-0000-0000273F0000}"/>
    <cellStyle name="40% - Énfasis2 6 2 3" xfId="15923" xr:uid="{00000000-0005-0000-0000-0000283F0000}"/>
    <cellStyle name="40% - Énfasis2 6 2 3 2" xfId="18271" xr:uid="{00000000-0005-0000-0000-0000293F0000}"/>
    <cellStyle name="40% - Énfasis2 6 2 3 2 2" xfId="31182" xr:uid="{00000000-0005-0000-0000-00002A3F0000}"/>
    <cellStyle name="40% - Énfasis2 6 2 3 3" xfId="21792" xr:uid="{00000000-0005-0000-0000-00002B3F0000}"/>
    <cellStyle name="40% - Énfasis2 6 2 3 3 2" xfId="34703" xr:uid="{00000000-0005-0000-0000-00002C3F0000}"/>
    <cellStyle name="40% - Énfasis2 6 2 3 4" xfId="25313" xr:uid="{00000000-0005-0000-0000-00002D3F0000}"/>
    <cellStyle name="40% - Énfasis2 6 2 3 4 2" xfId="38224" xr:uid="{00000000-0005-0000-0000-00002E3F0000}"/>
    <cellStyle name="40% - Énfasis2 6 2 3 5" xfId="28834" xr:uid="{00000000-0005-0000-0000-00002F3F0000}"/>
    <cellStyle name="40% - Énfasis2 6 2 4" xfId="19444" xr:uid="{00000000-0005-0000-0000-0000303F0000}"/>
    <cellStyle name="40% - Énfasis2 6 2 4 2" xfId="22965" xr:uid="{00000000-0005-0000-0000-0000313F0000}"/>
    <cellStyle name="40% - Énfasis2 6 2 4 2 2" xfId="35876" xr:uid="{00000000-0005-0000-0000-0000323F0000}"/>
    <cellStyle name="40% - Énfasis2 6 2 4 3" xfId="26486" xr:uid="{00000000-0005-0000-0000-0000333F0000}"/>
    <cellStyle name="40% - Énfasis2 6 2 4 3 2" xfId="39397" xr:uid="{00000000-0005-0000-0000-0000343F0000}"/>
    <cellStyle name="40% - Énfasis2 6 2 4 4" xfId="32355" xr:uid="{00000000-0005-0000-0000-0000353F0000}"/>
    <cellStyle name="40% - Énfasis2 6 2 5" xfId="17096" xr:uid="{00000000-0005-0000-0000-0000363F0000}"/>
    <cellStyle name="40% - Énfasis2 6 2 5 2" xfId="30007" xr:uid="{00000000-0005-0000-0000-0000373F0000}"/>
    <cellStyle name="40% - Énfasis2 6 2 6" xfId="20617" xr:uid="{00000000-0005-0000-0000-0000383F0000}"/>
    <cellStyle name="40% - Énfasis2 6 2 6 2" xfId="33528" xr:uid="{00000000-0005-0000-0000-0000393F0000}"/>
    <cellStyle name="40% - Énfasis2 6 2 7" xfId="24138" xr:uid="{00000000-0005-0000-0000-00003A3F0000}"/>
    <cellStyle name="40% - Énfasis2 6 2 7 2" xfId="37049" xr:uid="{00000000-0005-0000-0000-00003B3F0000}"/>
    <cellStyle name="40% - Énfasis2 6 2 8" xfId="27659" xr:uid="{00000000-0005-0000-0000-00003C3F0000}"/>
    <cellStyle name="40% - Énfasis2 6 2 9" xfId="14747" xr:uid="{00000000-0005-0000-0000-00003D3F0000}"/>
    <cellStyle name="40% - Énfasis2 6 3" xfId="5577" xr:uid="{00000000-0005-0000-0000-00003E3F0000}"/>
    <cellStyle name="40% - Énfasis2 6 3 2" xfId="15409" xr:uid="{00000000-0005-0000-0000-00003F3F0000}"/>
    <cellStyle name="40% - Énfasis2 6 3 2 2" xfId="16584" xr:uid="{00000000-0005-0000-0000-0000403F0000}"/>
    <cellStyle name="40% - Énfasis2 6 3 2 2 2" xfId="18932" xr:uid="{00000000-0005-0000-0000-0000413F0000}"/>
    <cellStyle name="40% - Énfasis2 6 3 2 2 2 2" xfId="31843" xr:uid="{00000000-0005-0000-0000-0000423F0000}"/>
    <cellStyle name="40% - Énfasis2 6 3 2 2 3" xfId="22453" xr:uid="{00000000-0005-0000-0000-0000433F0000}"/>
    <cellStyle name="40% - Énfasis2 6 3 2 2 3 2" xfId="35364" xr:uid="{00000000-0005-0000-0000-0000443F0000}"/>
    <cellStyle name="40% - Énfasis2 6 3 2 2 4" xfId="25974" xr:uid="{00000000-0005-0000-0000-0000453F0000}"/>
    <cellStyle name="40% - Énfasis2 6 3 2 2 4 2" xfId="38885" xr:uid="{00000000-0005-0000-0000-0000463F0000}"/>
    <cellStyle name="40% - Énfasis2 6 3 2 2 5" xfId="29495" xr:uid="{00000000-0005-0000-0000-0000473F0000}"/>
    <cellStyle name="40% - Énfasis2 6 3 2 3" xfId="20105" xr:uid="{00000000-0005-0000-0000-0000483F0000}"/>
    <cellStyle name="40% - Énfasis2 6 3 2 3 2" xfId="23626" xr:uid="{00000000-0005-0000-0000-0000493F0000}"/>
    <cellStyle name="40% - Énfasis2 6 3 2 3 2 2" xfId="36537" xr:uid="{00000000-0005-0000-0000-00004A3F0000}"/>
    <cellStyle name="40% - Énfasis2 6 3 2 3 3" xfId="27147" xr:uid="{00000000-0005-0000-0000-00004B3F0000}"/>
    <cellStyle name="40% - Énfasis2 6 3 2 3 3 2" xfId="40058" xr:uid="{00000000-0005-0000-0000-00004C3F0000}"/>
    <cellStyle name="40% - Énfasis2 6 3 2 3 4" xfId="33016" xr:uid="{00000000-0005-0000-0000-00004D3F0000}"/>
    <cellStyle name="40% - Énfasis2 6 3 2 4" xfId="17757" xr:uid="{00000000-0005-0000-0000-00004E3F0000}"/>
    <cellStyle name="40% - Énfasis2 6 3 2 4 2" xfId="30668" xr:uid="{00000000-0005-0000-0000-00004F3F0000}"/>
    <cellStyle name="40% - Énfasis2 6 3 2 5" xfId="21278" xr:uid="{00000000-0005-0000-0000-0000503F0000}"/>
    <cellStyle name="40% - Énfasis2 6 3 2 5 2" xfId="34189" xr:uid="{00000000-0005-0000-0000-0000513F0000}"/>
    <cellStyle name="40% - Énfasis2 6 3 2 6" xfId="24799" xr:uid="{00000000-0005-0000-0000-0000523F0000}"/>
    <cellStyle name="40% - Énfasis2 6 3 2 6 2" xfId="37710" xr:uid="{00000000-0005-0000-0000-0000533F0000}"/>
    <cellStyle name="40% - Énfasis2 6 3 2 7" xfId="28320" xr:uid="{00000000-0005-0000-0000-0000543F0000}"/>
    <cellStyle name="40% - Énfasis2 6 3 3" xfId="16085" xr:uid="{00000000-0005-0000-0000-0000553F0000}"/>
    <cellStyle name="40% - Énfasis2 6 3 3 2" xfId="18433" xr:uid="{00000000-0005-0000-0000-0000563F0000}"/>
    <cellStyle name="40% - Énfasis2 6 3 3 2 2" xfId="31344" xr:uid="{00000000-0005-0000-0000-0000573F0000}"/>
    <cellStyle name="40% - Énfasis2 6 3 3 3" xfId="21954" xr:uid="{00000000-0005-0000-0000-0000583F0000}"/>
    <cellStyle name="40% - Énfasis2 6 3 3 3 2" xfId="34865" xr:uid="{00000000-0005-0000-0000-0000593F0000}"/>
    <cellStyle name="40% - Énfasis2 6 3 3 4" xfId="25475" xr:uid="{00000000-0005-0000-0000-00005A3F0000}"/>
    <cellStyle name="40% - Énfasis2 6 3 3 4 2" xfId="38386" xr:uid="{00000000-0005-0000-0000-00005B3F0000}"/>
    <cellStyle name="40% - Énfasis2 6 3 3 5" xfId="28996" xr:uid="{00000000-0005-0000-0000-00005C3F0000}"/>
    <cellStyle name="40% - Énfasis2 6 3 4" xfId="19606" xr:uid="{00000000-0005-0000-0000-00005D3F0000}"/>
    <cellStyle name="40% - Énfasis2 6 3 4 2" xfId="23127" xr:uid="{00000000-0005-0000-0000-00005E3F0000}"/>
    <cellStyle name="40% - Énfasis2 6 3 4 2 2" xfId="36038" xr:uid="{00000000-0005-0000-0000-00005F3F0000}"/>
    <cellStyle name="40% - Énfasis2 6 3 4 3" xfId="26648" xr:uid="{00000000-0005-0000-0000-0000603F0000}"/>
    <cellStyle name="40% - Énfasis2 6 3 4 3 2" xfId="39559" xr:uid="{00000000-0005-0000-0000-0000613F0000}"/>
    <cellStyle name="40% - Énfasis2 6 3 4 4" xfId="32517" xr:uid="{00000000-0005-0000-0000-0000623F0000}"/>
    <cellStyle name="40% - Énfasis2 6 3 5" xfId="17258" xr:uid="{00000000-0005-0000-0000-0000633F0000}"/>
    <cellStyle name="40% - Énfasis2 6 3 5 2" xfId="30169" xr:uid="{00000000-0005-0000-0000-0000643F0000}"/>
    <cellStyle name="40% - Énfasis2 6 3 6" xfId="20779" xr:uid="{00000000-0005-0000-0000-0000653F0000}"/>
    <cellStyle name="40% - Énfasis2 6 3 6 2" xfId="33690" xr:uid="{00000000-0005-0000-0000-0000663F0000}"/>
    <cellStyle name="40% - Énfasis2 6 3 7" xfId="24300" xr:uid="{00000000-0005-0000-0000-0000673F0000}"/>
    <cellStyle name="40% - Énfasis2 6 3 7 2" xfId="37211" xr:uid="{00000000-0005-0000-0000-0000683F0000}"/>
    <cellStyle name="40% - Énfasis2 6 3 8" xfId="27821" xr:uid="{00000000-0005-0000-0000-0000693F0000}"/>
    <cellStyle name="40% - Énfasis2 6 3 9" xfId="14910" xr:uid="{00000000-0005-0000-0000-00006A3F0000}"/>
    <cellStyle name="40% - Énfasis2 6 4" xfId="15571" xr:uid="{00000000-0005-0000-0000-00006B3F0000}"/>
    <cellStyle name="40% - Énfasis2 6 4 2" xfId="16746" xr:uid="{00000000-0005-0000-0000-00006C3F0000}"/>
    <cellStyle name="40% - Énfasis2 6 4 2 2" xfId="19094" xr:uid="{00000000-0005-0000-0000-00006D3F0000}"/>
    <cellStyle name="40% - Énfasis2 6 4 2 2 2" xfId="32005" xr:uid="{00000000-0005-0000-0000-00006E3F0000}"/>
    <cellStyle name="40% - Énfasis2 6 4 2 3" xfId="22615" xr:uid="{00000000-0005-0000-0000-00006F3F0000}"/>
    <cellStyle name="40% - Énfasis2 6 4 2 3 2" xfId="35526" xr:uid="{00000000-0005-0000-0000-0000703F0000}"/>
    <cellStyle name="40% - Énfasis2 6 4 2 4" xfId="26136" xr:uid="{00000000-0005-0000-0000-0000713F0000}"/>
    <cellStyle name="40% - Énfasis2 6 4 2 4 2" xfId="39047" xr:uid="{00000000-0005-0000-0000-0000723F0000}"/>
    <cellStyle name="40% - Énfasis2 6 4 2 5" xfId="29657" xr:uid="{00000000-0005-0000-0000-0000733F0000}"/>
    <cellStyle name="40% - Énfasis2 6 4 3" xfId="20267" xr:uid="{00000000-0005-0000-0000-0000743F0000}"/>
    <cellStyle name="40% - Énfasis2 6 4 3 2" xfId="23788" xr:uid="{00000000-0005-0000-0000-0000753F0000}"/>
    <cellStyle name="40% - Énfasis2 6 4 3 2 2" xfId="36699" xr:uid="{00000000-0005-0000-0000-0000763F0000}"/>
    <cellStyle name="40% - Énfasis2 6 4 3 3" xfId="27309" xr:uid="{00000000-0005-0000-0000-0000773F0000}"/>
    <cellStyle name="40% - Énfasis2 6 4 3 3 2" xfId="40220" xr:uid="{00000000-0005-0000-0000-0000783F0000}"/>
    <cellStyle name="40% - Énfasis2 6 4 3 4" xfId="33178" xr:uid="{00000000-0005-0000-0000-0000793F0000}"/>
    <cellStyle name="40% - Énfasis2 6 4 4" xfId="17919" xr:uid="{00000000-0005-0000-0000-00007A3F0000}"/>
    <cellStyle name="40% - Énfasis2 6 4 4 2" xfId="30830" xr:uid="{00000000-0005-0000-0000-00007B3F0000}"/>
    <cellStyle name="40% - Énfasis2 6 4 5" xfId="21440" xr:uid="{00000000-0005-0000-0000-00007C3F0000}"/>
    <cellStyle name="40% - Énfasis2 6 4 5 2" xfId="34351" xr:uid="{00000000-0005-0000-0000-00007D3F0000}"/>
    <cellStyle name="40% - Énfasis2 6 4 6" xfId="24961" xr:uid="{00000000-0005-0000-0000-00007E3F0000}"/>
    <cellStyle name="40% - Énfasis2 6 4 6 2" xfId="37872" xr:uid="{00000000-0005-0000-0000-00007F3F0000}"/>
    <cellStyle name="40% - Énfasis2 6 4 7" xfId="28482" xr:uid="{00000000-0005-0000-0000-0000803F0000}"/>
    <cellStyle name="40% - Énfasis2 6 5" xfId="15072" xr:uid="{00000000-0005-0000-0000-0000813F0000}"/>
    <cellStyle name="40% - Énfasis2 6 5 2" xfId="16247" xr:uid="{00000000-0005-0000-0000-0000823F0000}"/>
    <cellStyle name="40% - Énfasis2 6 5 2 2" xfId="18595" xr:uid="{00000000-0005-0000-0000-0000833F0000}"/>
    <cellStyle name="40% - Énfasis2 6 5 2 2 2" xfId="31506" xr:uid="{00000000-0005-0000-0000-0000843F0000}"/>
    <cellStyle name="40% - Énfasis2 6 5 2 3" xfId="22116" xr:uid="{00000000-0005-0000-0000-0000853F0000}"/>
    <cellStyle name="40% - Énfasis2 6 5 2 3 2" xfId="35027" xr:uid="{00000000-0005-0000-0000-0000863F0000}"/>
    <cellStyle name="40% - Énfasis2 6 5 2 4" xfId="25637" xr:uid="{00000000-0005-0000-0000-0000873F0000}"/>
    <cellStyle name="40% - Énfasis2 6 5 2 4 2" xfId="38548" xr:uid="{00000000-0005-0000-0000-0000883F0000}"/>
    <cellStyle name="40% - Énfasis2 6 5 2 5" xfId="29158" xr:uid="{00000000-0005-0000-0000-0000893F0000}"/>
    <cellStyle name="40% - Énfasis2 6 5 3" xfId="19768" xr:uid="{00000000-0005-0000-0000-00008A3F0000}"/>
    <cellStyle name="40% - Énfasis2 6 5 3 2" xfId="23289" xr:uid="{00000000-0005-0000-0000-00008B3F0000}"/>
    <cellStyle name="40% - Énfasis2 6 5 3 2 2" xfId="36200" xr:uid="{00000000-0005-0000-0000-00008C3F0000}"/>
    <cellStyle name="40% - Énfasis2 6 5 3 3" xfId="26810" xr:uid="{00000000-0005-0000-0000-00008D3F0000}"/>
    <cellStyle name="40% - Énfasis2 6 5 3 3 2" xfId="39721" xr:uid="{00000000-0005-0000-0000-00008E3F0000}"/>
    <cellStyle name="40% - Énfasis2 6 5 3 4" xfId="32679" xr:uid="{00000000-0005-0000-0000-00008F3F0000}"/>
    <cellStyle name="40% - Énfasis2 6 5 4" xfId="17420" xr:uid="{00000000-0005-0000-0000-0000903F0000}"/>
    <cellStyle name="40% - Énfasis2 6 5 4 2" xfId="30331" xr:uid="{00000000-0005-0000-0000-0000913F0000}"/>
    <cellStyle name="40% - Énfasis2 6 5 5" xfId="20941" xr:uid="{00000000-0005-0000-0000-0000923F0000}"/>
    <cellStyle name="40% - Énfasis2 6 5 5 2" xfId="33852" xr:uid="{00000000-0005-0000-0000-0000933F0000}"/>
    <cellStyle name="40% - Énfasis2 6 5 6" xfId="24462" xr:uid="{00000000-0005-0000-0000-0000943F0000}"/>
    <cellStyle name="40% - Énfasis2 6 5 6 2" xfId="37373" xr:uid="{00000000-0005-0000-0000-0000953F0000}"/>
    <cellStyle name="40% - Énfasis2 6 5 7" xfId="27983" xr:uid="{00000000-0005-0000-0000-0000963F0000}"/>
    <cellStyle name="40% - Énfasis2 6 6" xfId="15748" xr:uid="{00000000-0005-0000-0000-0000973F0000}"/>
    <cellStyle name="40% - Énfasis2 6 6 2" xfId="18096" xr:uid="{00000000-0005-0000-0000-0000983F0000}"/>
    <cellStyle name="40% - Énfasis2 6 6 2 2" xfId="31007" xr:uid="{00000000-0005-0000-0000-0000993F0000}"/>
    <cellStyle name="40% - Énfasis2 6 6 3" xfId="21617" xr:uid="{00000000-0005-0000-0000-00009A3F0000}"/>
    <cellStyle name="40% - Énfasis2 6 6 3 2" xfId="34528" xr:uid="{00000000-0005-0000-0000-00009B3F0000}"/>
    <cellStyle name="40% - Énfasis2 6 6 4" xfId="25138" xr:uid="{00000000-0005-0000-0000-00009C3F0000}"/>
    <cellStyle name="40% - Énfasis2 6 6 4 2" xfId="38049" xr:uid="{00000000-0005-0000-0000-00009D3F0000}"/>
    <cellStyle name="40% - Énfasis2 6 6 5" xfId="28659" xr:uid="{00000000-0005-0000-0000-00009E3F0000}"/>
    <cellStyle name="40% - Énfasis2 6 7" xfId="19269" xr:uid="{00000000-0005-0000-0000-00009F3F0000}"/>
    <cellStyle name="40% - Énfasis2 6 7 2" xfId="22790" xr:uid="{00000000-0005-0000-0000-0000A03F0000}"/>
    <cellStyle name="40% - Énfasis2 6 7 2 2" xfId="35701" xr:uid="{00000000-0005-0000-0000-0000A13F0000}"/>
    <cellStyle name="40% - Énfasis2 6 7 3" xfId="26311" xr:uid="{00000000-0005-0000-0000-0000A23F0000}"/>
    <cellStyle name="40% - Énfasis2 6 7 3 2" xfId="39222" xr:uid="{00000000-0005-0000-0000-0000A33F0000}"/>
    <cellStyle name="40% - Énfasis2 6 7 4" xfId="32180" xr:uid="{00000000-0005-0000-0000-0000A43F0000}"/>
    <cellStyle name="40% - Énfasis2 6 8" xfId="16921" xr:uid="{00000000-0005-0000-0000-0000A53F0000}"/>
    <cellStyle name="40% - Énfasis2 6 8 2" xfId="29832" xr:uid="{00000000-0005-0000-0000-0000A63F0000}"/>
    <cellStyle name="40% - Énfasis2 6 9" xfId="20442" xr:uid="{00000000-0005-0000-0000-0000A73F0000}"/>
    <cellStyle name="40% - Énfasis2 6 9 2" xfId="33353" xr:uid="{00000000-0005-0000-0000-0000A83F0000}"/>
    <cellStyle name="40% - Énfasis2 7" xfId="602" xr:uid="{00000000-0005-0000-0000-0000A93F0000}"/>
    <cellStyle name="40% - Énfasis2 7 10" xfId="23979" xr:uid="{00000000-0005-0000-0000-0000AA3F0000}"/>
    <cellStyle name="40% - Énfasis2 7 10 2" xfId="36890" xr:uid="{00000000-0005-0000-0000-0000AB3F0000}"/>
    <cellStyle name="40% - Énfasis2 7 11" xfId="27500" xr:uid="{00000000-0005-0000-0000-0000AC3F0000}"/>
    <cellStyle name="40% - Énfasis2 7 12" xfId="14585" xr:uid="{00000000-0005-0000-0000-0000AD3F0000}"/>
    <cellStyle name="40% - Énfasis2 7 2" xfId="5578" xr:uid="{00000000-0005-0000-0000-0000AE3F0000}"/>
    <cellStyle name="40% - Énfasis2 7 2 2" xfId="5579" xr:uid="{00000000-0005-0000-0000-0000AF3F0000}"/>
    <cellStyle name="40% - Énfasis2 7 2 2 2" xfId="16438" xr:uid="{00000000-0005-0000-0000-0000B03F0000}"/>
    <cellStyle name="40% - Énfasis2 7 2 2 2 2" xfId="18786" xr:uid="{00000000-0005-0000-0000-0000B13F0000}"/>
    <cellStyle name="40% - Énfasis2 7 2 2 2 2 2" xfId="31697" xr:uid="{00000000-0005-0000-0000-0000B23F0000}"/>
    <cellStyle name="40% - Énfasis2 7 2 2 2 3" xfId="22307" xr:uid="{00000000-0005-0000-0000-0000B33F0000}"/>
    <cellStyle name="40% - Énfasis2 7 2 2 2 3 2" xfId="35218" xr:uid="{00000000-0005-0000-0000-0000B43F0000}"/>
    <cellStyle name="40% - Énfasis2 7 2 2 2 4" xfId="25828" xr:uid="{00000000-0005-0000-0000-0000B53F0000}"/>
    <cellStyle name="40% - Énfasis2 7 2 2 2 4 2" xfId="38739" xr:uid="{00000000-0005-0000-0000-0000B63F0000}"/>
    <cellStyle name="40% - Énfasis2 7 2 2 2 5" xfId="29349" xr:uid="{00000000-0005-0000-0000-0000B73F0000}"/>
    <cellStyle name="40% - Énfasis2 7 2 2 3" xfId="19959" xr:uid="{00000000-0005-0000-0000-0000B83F0000}"/>
    <cellStyle name="40% - Énfasis2 7 2 2 3 2" xfId="23480" xr:uid="{00000000-0005-0000-0000-0000B93F0000}"/>
    <cellStyle name="40% - Énfasis2 7 2 2 3 2 2" xfId="36391" xr:uid="{00000000-0005-0000-0000-0000BA3F0000}"/>
    <cellStyle name="40% - Énfasis2 7 2 2 3 3" xfId="27001" xr:uid="{00000000-0005-0000-0000-0000BB3F0000}"/>
    <cellStyle name="40% - Énfasis2 7 2 2 3 3 2" xfId="39912" xr:uid="{00000000-0005-0000-0000-0000BC3F0000}"/>
    <cellStyle name="40% - Énfasis2 7 2 2 3 4" xfId="32870" xr:uid="{00000000-0005-0000-0000-0000BD3F0000}"/>
    <cellStyle name="40% - Énfasis2 7 2 2 4" xfId="17611" xr:uid="{00000000-0005-0000-0000-0000BE3F0000}"/>
    <cellStyle name="40% - Énfasis2 7 2 2 4 2" xfId="30522" xr:uid="{00000000-0005-0000-0000-0000BF3F0000}"/>
    <cellStyle name="40% - Énfasis2 7 2 2 5" xfId="21132" xr:uid="{00000000-0005-0000-0000-0000C03F0000}"/>
    <cellStyle name="40% - Énfasis2 7 2 2 5 2" xfId="34043" xr:uid="{00000000-0005-0000-0000-0000C13F0000}"/>
    <cellStyle name="40% - Énfasis2 7 2 2 6" xfId="24653" xr:uid="{00000000-0005-0000-0000-0000C23F0000}"/>
    <cellStyle name="40% - Énfasis2 7 2 2 6 2" xfId="37564" xr:uid="{00000000-0005-0000-0000-0000C33F0000}"/>
    <cellStyle name="40% - Énfasis2 7 2 2 7" xfId="28174" xr:uid="{00000000-0005-0000-0000-0000C43F0000}"/>
    <cellStyle name="40% - Énfasis2 7 2 2 8" xfId="15263" xr:uid="{00000000-0005-0000-0000-0000C53F0000}"/>
    <cellStyle name="40% - Énfasis2 7 2 3" xfId="15939" xr:uid="{00000000-0005-0000-0000-0000C63F0000}"/>
    <cellStyle name="40% - Énfasis2 7 2 3 2" xfId="18287" xr:uid="{00000000-0005-0000-0000-0000C73F0000}"/>
    <cellStyle name="40% - Énfasis2 7 2 3 2 2" xfId="31198" xr:uid="{00000000-0005-0000-0000-0000C83F0000}"/>
    <cellStyle name="40% - Énfasis2 7 2 3 3" xfId="21808" xr:uid="{00000000-0005-0000-0000-0000C93F0000}"/>
    <cellStyle name="40% - Énfasis2 7 2 3 3 2" xfId="34719" xr:uid="{00000000-0005-0000-0000-0000CA3F0000}"/>
    <cellStyle name="40% - Énfasis2 7 2 3 4" xfId="25329" xr:uid="{00000000-0005-0000-0000-0000CB3F0000}"/>
    <cellStyle name="40% - Énfasis2 7 2 3 4 2" xfId="38240" xr:uid="{00000000-0005-0000-0000-0000CC3F0000}"/>
    <cellStyle name="40% - Énfasis2 7 2 3 5" xfId="28850" xr:uid="{00000000-0005-0000-0000-0000CD3F0000}"/>
    <cellStyle name="40% - Énfasis2 7 2 4" xfId="19460" xr:uid="{00000000-0005-0000-0000-0000CE3F0000}"/>
    <cellStyle name="40% - Énfasis2 7 2 4 2" xfId="22981" xr:uid="{00000000-0005-0000-0000-0000CF3F0000}"/>
    <cellStyle name="40% - Énfasis2 7 2 4 2 2" xfId="35892" xr:uid="{00000000-0005-0000-0000-0000D03F0000}"/>
    <cellStyle name="40% - Énfasis2 7 2 4 3" xfId="26502" xr:uid="{00000000-0005-0000-0000-0000D13F0000}"/>
    <cellStyle name="40% - Énfasis2 7 2 4 3 2" xfId="39413" xr:uid="{00000000-0005-0000-0000-0000D23F0000}"/>
    <cellStyle name="40% - Énfasis2 7 2 4 4" xfId="32371" xr:uid="{00000000-0005-0000-0000-0000D33F0000}"/>
    <cellStyle name="40% - Énfasis2 7 2 5" xfId="17112" xr:uid="{00000000-0005-0000-0000-0000D43F0000}"/>
    <cellStyle name="40% - Énfasis2 7 2 5 2" xfId="30023" xr:uid="{00000000-0005-0000-0000-0000D53F0000}"/>
    <cellStyle name="40% - Énfasis2 7 2 6" xfId="20633" xr:uid="{00000000-0005-0000-0000-0000D63F0000}"/>
    <cellStyle name="40% - Énfasis2 7 2 6 2" xfId="33544" xr:uid="{00000000-0005-0000-0000-0000D73F0000}"/>
    <cellStyle name="40% - Énfasis2 7 2 7" xfId="24154" xr:uid="{00000000-0005-0000-0000-0000D83F0000}"/>
    <cellStyle name="40% - Énfasis2 7 2 7 2" xfId="37065" xr:uid="{00000000-0005-0000-0000-0000D93F0000}"/>
    <cellStyle name="40% - Énfasis2 7 2 8" xfId="27675" xr:uid="{00000000-0005-0000-0000-0000DA3F0000}"/>
    <cellStyle name="40% - Énfasis2 7 2 9" xfId="14763" xr:uid="{00000000-0005-0000-0000-0000DB3F0000}"/>
    <cellStyle name="40% - Énfasis2 7 3" xfId="5580" xr:uid="{00000000-0005-0000-0000-0000DC3F0000}"/>
    <cellStyle name="40% - Énfasis2 7 3 2" xfId="15425" xr:uid="{00000000-0005-0000-0000-0000DD3F0000}"/>
    <cellStyle name="40% - Énfasis2 7 3 2 2" xfId="16600" xr:uid="{00000000-0005-0000-0000-0000DE3F0000}"/>
    <cellStyle name="40% - Énfasis2 7 3 2 2 2" xfId="18948" xr:uid="{00000000-0005-0000-0000-0000DF3F0000}"/>
    <cellStyle name="40% - Énfasis2 7 3 2 2 2 2" xfId="31859" xr:uid="{00000000-0005-0000-0000-0000E03F0000}"/>
    <cellStyle name="40% - Énfasis2 7 3 2 2 3" xfId="22469" xr:uid="{00000000-0005-0000-0000-0000E13F0000}"/>
    <cellStyle name="40% - Énfasis2 7 3 2 2 3 2" xfId="35380" xr:uid="{00000000-0005-0000-0000-0000E23F0000}"/>
    <cellStyle name="40% - Énfasis2 7 3 2 2 4" xfId="25990" xr:uid="{00000000-0005-0000-0000-0000E33F0000}"/>
    <cellStyle name="40% - Énfasis2 7 3 2 2 4 2" xfId="38901" xr:uid="{00000000-0005-0000-0000-0000E43F0000}"/>
    <cellStyle name="40% - Énfasis2 7 3 2 2 5" xfId="29511" xr:uid="{00000000-0005-0000-0000-0000E53F0000}"/>
    <cellStyle name="40% - Énfasis2 7 3 2 3" xfId="20121" xr:uid="{00000000-0005-0000-0000-0000E63F0000}"/>
    <cellStyle name="40% - Énfasis2 7 3 2 3 2" xfId="23642" xr:uid="{00000000-0005-0000-0000-0000E73F0000}"/>
    <cellStyle name="40% - Énfasis2 7 3 2 3 2 2" xfId="36553" xr:uid="{00000000-0005-0000-0000-0000E83F0000}"/>
    <cellStyle name="40% - Énfasis2 7 3 2 3 3" xfId="27163" xr:uid="{00000000-0005-0000-0000-0000E93F0000}"/>
    <cellStyle name="40% - Énfasis2 7 3 2 3 3 2" xfId="40074" xr:uid="{00000000-0005-0000-0000-0000EA3F0000}"/>
    <cellStyle name="40% - Énfasis2 7 3 2 3 4" xfId="33032" xr:uid="{00000000-0005-0000-0000-0000EB3F0000}"/>
    <cellStyle name="40% - Énfasis2 7 3 2 4" xfId="17773" xr:uid="{00000000-0005-0000-0000-0000EC3F0000}"/>
    <cellStyle name="40% - Énfasis2 7 3 2 4 2" xfId="30684" xr:uid="{00000000-0005-0000-0000-0000ED3F0000}"/>
    <cellStyle name="40% - Énfasis2 7 3 2 5" xfId="21294" xr:uid="{00000000-0005-0000-0000-0000EE3F0000}"/>
    <cellStyle name="40% - Énfasis2 7 3 2 5 2" xfId="34205" xr:uid="{00000000-0005-0000-0000-0000EF3F0000}"/>
    <cellStyle name="40% - Énfasis2 7 3 2 6" xfId="24815" xr:uid="{00000000-0005-0000-0000-0000F03F0000}"/>
    <cellStyle name="40% - Énfasis2 7 3 2 6 2" xfId="37726" xr:uid="{00000000-0005-0000-0000-0000F13F0000}"/>
    <cellStyle name="40% - Énfasis2 7 3 2 7" xfId="28336" xr:uid="{00000000-0005-0000-0000-0000F23F0000}"/>
    <cellStyle name="40% - Énfasis2 7 3 3" xfId="16101" xr:uid="{00000000-0005-0000-0000-0000F33F0000}"/>
    <cellStyle name="40% - Énfasis2 7 3 3 2" xfId="18449" xr:uid="{00000000-0005-0000-0000-0000F43F0000}"/>
    <cellStyle name="40% - Énfasis2 7 3 3 2 2" xfId="31360" xr:uid="{00000000-0005-0000-0000-0000F53F0000}"/>
    <cellStyle name="40% - Énfasis2 7 3 3 3" xfId="21970" xr:uid="{00000000-0005-0000-0000-0000F63F0000}"/>
    <cellStyle name="40% - Énfasis2 7 3 3 3 2" xfId="34881" xr:uid="{00000000-0005-0000-0000-0000F73F0000}"/>
    <cellStyle name="40% - Énfasis2 7 3 3 4" xfId="25491" xr:uid="{00000000-0005-0000-0000-0000F83F0000}"/>
    <cellStyle name="40% - Énfasis2 7 3 3 4 2" xfId="38402" xr:uid="{00000000-0005-0000-0000-0000F93F0000}"/>
    <cellStyle name="40% - Énfasis2 7 3 3 5" xfId="29012" xr:uid="{00000000-0005-0000-0000-0000FA3F0000}"/>
    <cellStyle name="40% - Énfasis2 7 3 4" xfId="19622" xr:uid="{00000000-0005-0000-0000-0000FB3F0000}"/>
    <cellStyle name="40% - Énfasis2 7 3 4 2" xfId="23143" xr:uid="{00000000-0005-0000-0000-0000FC3F0000}"/>
    <cellStyle name="40% - Énfasis2 7 3 4 2 2" xfId="36054" xr:uid="{00000000-0005-0000-0000-0000FD3F0000}"/>
    <cellStyle name="40% - Énfasis2 7 3 4 3" xfId="26664" xr:uid="{00000000-0005-0000-0000-0000FE3F0000}"/>
    <cellStyle name="40% - Énfasis2 7 3 4 3 2" xfId="39575" xr:uid="{00000000-0005-0000-0000-0000FF3F0000}"/>
    <cellStyle name="40% - Énfasis2 7 3 4 4" xfId="32533" xr:uid="{00000000-0005-0000-0000-000000400000}"/>
    <cellStyle name="40% - Énfasis2 7 3 5" xfId="17274" xr:uid="{00000000-0005-0000-0000-000001400000}"/>
    <cellStyle name="40% - Énfasis2 7 3 5 2" xfId="30185" xr:uid="{00000000-0005-0000-0000-000002400000}"/>
    <cellStyle name="40% - Énfasis2 7 3 6" xfId="20795" xr:uid="{00000000-0005-0000-0000-000003400000}"/>
    <cellStyle name="40% - Énfasis2 7 3 6 2" xfId="33706" xr:uid="{00000000-0005-0000-0000-000004400000}"/>
    <cellStyle name="40% - Énfasis2 7 3 7" xfId="24316" xr:uid="{00000000-0005-0000-0000-000005400000}"/>
    <cellStyle name="40% - Énfasis2 7 3 7 2" xfId="37227" xr:uid="{00000000-0005-0000-0000-000006400000}"/>
    <cellStyle name="40% - Énfasis2 7 3 8" xfId="27837" xr:uid="{00000000-0005-0000-0000-000007400000}"/>
    <cellStyle name="40% - Énfasis2 7 3 9" xfId="14926" xr:uid="{00000000-0005-0000-0000-000008400000}"/>
    <cellStyle name="40% - Énfasis2 7 4" xfId="15587" xr:uid="{00000000-0005-0000-0000-000009400000}"/>
    <cellStyle name="40% - Énfasis2 7 4 2" xfId="16762" xr:uid="{00000000-0005-0000-0000-00000A400000}"/>
    <cellStyle name="40% - Énfasis2 7 4 2 2" xfId="19110" xr:uid="{00000000-0005-0000-0000-00000B400000}"/>
    <cellStyle name="40% - Énfasis2 7 4 2 2 2" xfId="32021" xr:uid="{00000000-0005-0000-0000-00000C400000}"/>
    <cellStyle name="40% - Énfasis2 7 4 2 3" xfId="22631" xr:uid="{00000000-0005-0000-0000-00000D400000}"/>
    <cellStyle name="40% - Énfasis2 7 4 2 3 2" xfId="35542" xr:uid="{00000000-0005-0000-0000-00000E400000}"/>
    <cellStyle name="40% - Énfasis2 7 4 2 4" xfId="26152" xr:uid="{00000000-0005-0000-0000-00000F400000}"/>
    <cellStyle name="40% - Énfasis2 7 4 2 4 2" xfId="39063" xr:uid="{00000000-0005-0000-0000-000010400000}"/>
    <cellStyle name="40% - Énfasis2 7 4 2 5" xfId="29673" xr:uid="{00000000-0005-0000-0000-000011400000}"/>
    <cellStyle name="40% - Énfasis2 7 4 3" xfId="20283" xr:uid="{00000000-0005-0000-0000-000012400000}"/>
    <cellStyle name="40% - Énfasis2 7 4 3 2" xfId="23804" xr:uid="{00000000-0005-0000-0000-000013400000}"/>
    <cellStyle name="40% - Énfasis2 7 4 3 2 2" xfId="36715" xr:uid="{00000000-0005-0000-0000-000014400000}"/>
    <cellStyle name="40% - Énfasis2 7 4 3 3" xfId="27325" xr:uid="{00000000-0005-0000-0000-000015400000}"/>
    <cellStyle name="40% - Énfasis2 7 4 3 3 2" xfId="40236" xr:uid="{00000000-0005-0000-0000-000016400000}"/>
    <cellStyle name="40% - Énfasis2 7 4 3 4" xfId="33194" xr:uid="{00000000-0005-0000-0000-000017400000}"/>
    <cellStyle name="40% - Énfasis2 7 4 4" xfId="17935" xr:uid="{00000000-0005-0000-0000-000018400000}"/>
    <cellStyle name="40% - Énfasis2 7 4 4 2" xfId="30846" xr:uid="{00000000-0005-0000-0000-000019400000}"/>
    <cellStyle name="40% - Énfasis2 7 4 5" xfId="21456" xr:uid="{00000000-0005-0000-0000-00001A400000}"/>
    <cellStyle name="40% - Énfasis2 7 4 5 2" xfId="34367" xr:uid="{00000000-0005-0000-0000-00001B400000}"/>
    <cellStyle name="40% - Énfasis2 7 4 6" xfId="24977" xr:uid="{00000000-0005-0000-0000-00001C400000}"/>
    <cellStyle name="40% - Énfasis2 7 4 6 2" xfId="37888" xr:uid="{00000000-0005-0000-0000-00001D400000}"/>
    <cellStyle name="40% - Énfasis2 7 4 7" xfId="28498" xr:uid="{00000000-0005-0000-0000-00001E400000}"/>
    <cellStyle name="40% - Énfasis2 7 5" xfId="15088" xr:uid="{00000000-0005-0000-0000-00001F400000}"/>
    <cellStyle name="40% - Énfasis2 7 5 2" xfId="16263" xr:uid="{00000000-0005-0000-0000-000020400000}"/>
    <cellStyle name="40% - Énfasis2 7 5 2 2" xfId="18611" xr:uid="{00000000-0005-0000-0000-000021400000}"/>
    <cellStyle name="40% - Énfasis2 7 5 2 2 2" xfId="31522" xr:uid="{00000000-0005-0000-0000-000022400000}"/>
    <cellStyle name="40% - Énfasis2 7 5 2 3" xfId="22132" xr:uid="{00000000-0005-0000-0000-000023400000}"/>
    <cellStyle name="40% - Énfasis2 7 5 2 3 2" xfId="35043" xr:uid="{00000000-0005-0000-0000-000024400000}"/>
    <cellStyle name="40% - Énfasis2 7 5 2 4" xfId="25653" xr:uid="{00000000-0005-0000-0000-000025400000}"/>
    <cellStyle name="40% - Énfasis2 7 5 2 4 2" xfId="38564" xr:uid="{00000000-0005-0000-0000-000026400000}"/>
    <cellStyle name="40% - Énfasis2 7 5 2 5" xfId="29174" xr:uid="{00000000-0005-0000-0000-000027400000}"/>
    <cellStyle name="40% - Énfasis2 7 5 3" xfId="19784" xr:uid="{00000000-0005-0000-0000-000028400000}"/>
    <cellStyle name="40% - Énfasis2 7 5 3 2" xfId="23305" xr:uid="{00000000-0005-0000-0000-000029400000}"/>
    <cellStyle name="40% - Énfasis2 7 5 3 2 2" xfId="36216" xr:uid="{00000000-0005-0000-0000-00002A400000}"/>
    <cellStyle name="40% - Énfasis2 7 5 3 3" xfId="26826" xr:uid="{00000000-0005-0000-0000-00002B400000}"/>
    <cellStyle name="40% - Énfasis2 7 5 3 3 2" xfId="39737" xr:uid="{00000000-0005-0000-0000-00002C400000}"/>
    <cellStyle name="40% - Énfasis2 7 5 3 4" xfId="32695" xr:uid="{00000000-0005-0000-0000-00002D400000}"/>
    <cellStyle name="40% - Énfasis2 7 5 4" xfId="17436" xr:uid="{00000000-0005-0000-0000-00002E400000}"/>
    <cellStyle name="40% - Énfasis2 7 5 4 2" xfId="30347" xr:uid="{00000000-0005-0000-0000-00002F400000}"/>
    <cellStyle name="40% - Énfasis2 7 5 5" xfId="20957" xr:uid="{00000000-0005-0000-0000-000030400000}"/>
    <cellStyle name="40% - Énfasis2 7 5 5 2" xfId="33868" xr:uid="{00000000-0005-0000-0000-000031400000}"/>
    <cellStyle name="40% - Énfasis2 7 5 6" xfId="24478" xr:uid="{00000000-0005-0000-0000-000032400000}"/>
    <cellStyle name="40% - Énfasis2 7 5 6 2" xfId="37389" xr:uid="{00000000-0005-0000-0000-000033400000}"/>
    <cellStyle name="40% - Énfasis2 7 5 7" xfId="27999" xr:uid="{00000000-0005-0000-0000-000034400000}"/>
    <cellStyle name="40% - Énfasis2 7 6" xfId="15764" xr:uid="{00000000-0005-0000-0000-000035400000}"/>
    <cellStyle name="40% - Énfasis2 7 6 2" xfId="18112" xr:uid="{00000000-0005-0000-0000-000036400000}"/>
    <cellStyle name="40% - Énfasis2 7 6 2 2" xfId="31023" xr:uid="{00000000-0005-0000-0000-000037400000}"/>
    <cellStyle name="40% - Énfasis2 7 6 3" xfId="21633" xr:uid="{00000000-0005-0000-0000-000038400000}"/>
    <cellStyle name="40% - Énfasis2 7 6 3 2" xfId="34544" xr:uid="{00000000-0005-0000-0000-000039400000}"/>
    <cellStyle name="40% - Énfasis2 7 6 4" xfId="25154" xr:uid="{00000000-0005-0000-0000-00003A400000}"/>
    <cellStyle name="40% - Énfasis2 7 6 4 2" xfId="38065" xr:uid="{00000000-0005-0000-0000-00003B400000}"/>
    <cellStyle name="40% - Énfasis2 7 6 5" xfId="28675" xr:uid="{00000000-0005-0000-0000-00003C400000}"/>
    <cellStyle name="40% - Énfasis2 7 7" xfId="19285" xr:uid="{00000000-0005-0000-0000-00003D400000}"/>
    <cellStyle name="40% - Énfasis2 7 7 2" xfId="22806" xr:uid="{00000000-0005-0000-0000-00003E400000}"/>
    <cellStyle name="40% - Énfasis2 7 7 2 2" xfId="35717" xr:uid="{00000000-0005-0000-0000-00003F400000}"/>
    <cellStyle name="40% - Énfasis2 7 7 3" xfId="26327" xr:uid="{00000000-0005-0000-0000-000040400000}"/>
    <cellStyle name="40% - Énfasis2 7 7 3 2" xfId="39238" xr:uid="{00000000-0005-0000-0000-000041400000}"/>
    <cellStyle name="40% - Énfasis2 7 7 4" xfId="32196" xr:uid="{00000000-0005-0000-0000-000042400000}"/>
    <cellStyle name="40% - Énfasis2 7 8" xfId="16937" xr:uid="{00000000-0005-0000-0000-000043400000}"/>
    <cellStyle name="40% - Énfasis2 7 8 2" xfId="29848" xr:uid="{00000000-0005-0000-0000-000044400000}"/>
    <cellStyle name="40% - Énfasis2 7 9" xfId="20458" xr:uid="{00000000-0005-0000-0000-000045400000}"/>
    <cellStyle name="40% - Énfasis2 7 9 2" xfId="33369" xr:uid="{00000000-0005-0000-0000-000046400000}"/>
    <cellStyle name="40% - Énfasis2 8" xfId="603" xr:uid="{00000000-0005-0000-0000-000047400000}"/>
    <cellStyle name="40% - Énfasis2 8 2" xfId="15134" xr:uid="{00000000-0005-0000-0000-000048400000}"/>
    <cellStyle name="40% - Énfasis2 8 2 2" xfId="16309" xr:uid="{00000000-0005-0000-0000-000049400000}"/>
    <cellStyle name="40% - Énfasis2 8 2 2 2" xfId="18657" xr:uid="{00000000-0005-0000-0000-00004A400000}"/>
    <cellStyle name="40% - Énfasis2 8 2 2 2 2" xfId="31568" xr:uid="{00000000-0005-0000-0000-00004B400000}"/>
    <cellStyle name="40% - Énfasis2 8 2 2 3" xfId="22178" xr:uid="{00000000-0005-0000-0000-00004C400000}"/>
    <cellStyle name="40% - Énfasis2 8 2 2 3 2" xfId="35089" xr:uid="{00000000-0005-0000-0000-00004D400000}"/>
    <cellStyle name="40% - Énfasis2 8 2 2 4" xfId="25699" xr:uid="{00000000-0005-0000-0000-00004E400000}"/>
    <cellStyle name="40% - Énfasis2 8 2 2 4 2" xfId="38610" xr:uid="{00000000-0005-0000-0000-00004F400000}"/>
    <cellStyle name="40% - Énfasis2 8 2 2 5" xfId="29220" xr:uid="{00000000-0005-0000-0000-000050400000}"/>
    <cellStyle name="40% - Énfasis2 8 2 3" xfId="19830" xr:uid="{00000000-0005-0000-0000-000051400000}"/>
    <cellStyle name="40% - Énfasis2 8 2 3 2" xfId="23351" xr:uid="{00000000-0005-0000-0000-000052400000}"/>
    <cellStyle name="40% - Énfasis2 8 2 3 2 2" xfId="36262" xr:uid="{00000000-0005-0000-0000-000053400000}"/>
    <cellStyle name="40% - Énfasis2 8 2 3 3" xfId="26872" xr:uid="{00000000-0005-0000-0000-000054400000}"/>
    <cellStyle name="40% - Énfasis2 8 2 3 3 2" xfId="39783" xr:uid="{00000000-0005-0000-0000-000055400000}"/>
    <cellStyle name="40% - Énfasis2 8 2 3 4" xfId="32741" xr:uid="{00000000-0005-0000-0000-000056400000}"/>
    <cellStyle name="40% - Énfasis2 8 2 4" xfId="17482" xr:uid="{00000000-0005-0000-0000-000057400000}"/>
    <cellStyle name="40% - Énfasis2 8 2 4 2" xfId="30393" xr:uid="{00000000-0005-0000-0000-000058400000}"/>
    <cellStyle name="40% - Énfasis2 8 2 5" xfId="21003" xr:uid="{00000000-0005-0000-0000-000059400000}"/>
    <cellStyle name="40% - Énfasis2 8 2 5 2" xfId="33914" xr:uid="{00000000-0005-0000-0000-00005A400000}"/>
    <cellStyle name="40% - Énfasis2 8 2 6" xfId="24524" xr:uid="{00000000-0005-0000-0000-00005B400000}"/>
    <cellStyle name="40% - Énfasis2 8 2 6 2" xfId="37435" xr:uid="{00000000-0005-0000-0000-00005C400000}"/>
    <cellStyle name="40% - Énfasis2 8 2 7" xfId="28045" xr:uid="{00000000-0005-0000-0000-00005D400000}"/>
    <cellStyle name="40% - Énfasis2 8 3" xfId="15810" xr:uid="{00000000-0005-0000-0000-00005E400000}"/>
    <cellStyle name="40% - Énfasis2 8 3 2" xfId="18158" xr:uid="{00000000-0005-0000-0000-00005F400000}"/>
    <cellStyle name="40% - Énfasis2 8 3 2 2" xfId="31069" xr:uid="{00000000-0005-0000-0000-000060400000}"/>
    <cellStyle name="40% - Énfasis2 8 3 3" xfId="21679" xr:uid="{00000000-0005-0000-0000-000061400000}"/>
    <cellStyle name="40% - Énfasis2 8 3 3 2" xfId="34590" xr:uid="{00000000-0005-0000-0000-000062400000}"/>
    <cellStyle name="40% - Énfasis2 8 3 4" xfId="25200" xr:uid="{00000000-0005-0000-0000-000063400000}"/>
    <cellStyle name="40% - Énfasis2 8 3 4 2" xfId="38111" xr:uid="{00000000-0005-0000-0000-000064400000}"/>
    <cellStyle name="40% - Énfasis2 8 3 5" xfId="28721" xr:uid="{00000000-0005-0000-0000-000065400000}"/>
    <cellStyle name="40% - Énfasis2 8 4" xfId="19331" xr:uid="{00000000-0005-0000-0000-000066400000}"/>
    <cellStyle name="40% - Énfasis2 8 4 2" xfId="22852" xr:uid="{00000000-0005-0000-0000-000067400000}"/>
    <cellStyle name="40% - Énfasis2 8 4 2 2" xfId="35763" xr:uid="{00000000-0005-0000-0000-000068400000}"/>
    <cellStyle name="40% - Énfasis2 8 4 3" xfId="26373" xr:uid="{00000000-0005-0000-0000-000069400000}"/>
    <cellStyle name="40% - Énfasis2 8 4 3 2" xfId="39284" xr:uid="{00000000-0005-0000-0000-00006A400000}"/>
    <cellStyle name="40% - Énfasis2 8 4 4" xfId="32242" xr:uid="{00000000-0005-0000-0000-00006B400000}"/>
    <cellStyle name="40% - Énfasis2 8 5" xfId="16983" xr:uid="{00000000-0005-0000-0000-00006C400000}"/>
    <cellStyle name="40% - Énfasis2 8 5 2" xfId="29894" xr:uid="{00000000-0005-0000-0000-00006D400000}"/>
    <cellStyle name="40% - Énfasis2 8 6" xfId="20504" xr:uid="{00000000-0005-0000-0000-00006E400000}"/>
    <cellStyle name="40% - Énfasis2 8 6 2" xfId="33415" xr:uid="{00000000-0005-0000-0000-00006F400000}"/>
    <cellStyle name="40% - Énfasis2 8 7" xfId="24025" xr:uid="{00000000-0005-0000-0000-000070400000}"/>
    <cellStyle name="40% - Énfasis2 8 7 2" xfId="36936" xr:uid="{00000000-0005-0000-0000-000071400000}"/>
    <cellStyle name="40% - Énfasis2 8 8" xfId="27546" xr:uid="{00000000-0005-0000-0000-000072400000}"/>
    <cellStyle name="40% - Énfasis2 8 9" xfId="14634" xr:uid="{00000000-0005-0000-0000-000073400000}"/>
    <cellStyle name="40% - Énfasis2 9" xfId="604" xr:uid="{00000000-0005-0000-0000-000074400000}"/>
    <cellStyle name="40% - Énfasis2 9 2" xfId="5581" xr:uid="{00000000-0005-0000-0000-000075400000}"/>
    <cellStyle name="40% - Énfasis2 9 2 2" xfId="16323" xr:uid="{00000000-0005-0000-0000-000076400000}"/>
    <cellStyle name="40% - Énfasis2 9 2 2 2" xfId="18671" xr:uid="{00000000-0005-0000-0000-000077400000}"/>
    <cellStyle name="40% - Énfasis2 9 2 2 2 2" xfId="31582" xr:uid="{00000000-0005-0000-0000-000078400000}"/>
    <cellStyle name="40% - Énfasis2 9 2 2 3" xfId="22192" xr:uid="{00000000-0005-0000-0000-000079400000}"/>
    <cellStyle name="40% - Énfasis2 9 2 2 3 2" xfId="35103" xr:uid="{00000000-0005-0000-0000-00007A400000}"/>
    <cellStyle name="40% - Énfasis2 9 2 2 4" xfId="25713" xr:uid="{00000000-0005-0000-0000-00007B400000}"/>
    <cellStyle name="40% - Énfasis2 9 2 2 4 2" xfId="38624" xr:uid="{00000000-0005-0000-0000-00007C400000}"/>
    <cellStyle name="40% - Énfasis2 9 2 2 5" xfId="29234" xr:uid="{00000000-0005-0000-0000-00007D400000}"/>
    <cellStyle name="40% - Énfasis2 9 2 3" xfId="19844" xr:uid="{00000000-0005-0000-0000-00007E400000}"/>
    <cellStyle name="40% - Énfasis2 9 2 3 2" xfId="23365" xr:uid="{00000000-0005-0000-0000-00007F400000}"/>
    <cellStyle name="40% - Énfasis2 9 2 3 2 2" xfId="36276" xr:uid="{00000000-0005-0000-0000-000080400000}"/>
    <cellStyle name="40% - Énfasis2 9 2 3 3" xfId="26886" xr:uid="{00000000-0005-0000-0000-000081400000}"/>
    <cellStyle name="40% - Énfasis2 9 2 3 3 2" xfId="39797" xr:uid="{00000000-0005-0000-0000-000082400000}"/>
    <cellStyle name="40% - Énfasis2 9 2 3 4" xfId="32755" xr:uid="{00000000-0005-0000-0000-000083400000}"/>
    <cellStyle name="40% - Énfasis2 9 2 4" xfId="17496" xr:uid="{00000000-0005-0000-0000-000084400000}"/>
    <cellStyle name="40% - Énfasis2 9 2 4 2" xfId="30407" xr:uid="{00000000-0005-0000-0000-000085400000}"/>
    <cellStyle name="40% - Énfasis2 9 2 5" xfId="21017" xr:uid="{00000000-0005-0000-0000-000086400000}"/>
    <cellStyle name="40% - Énfasis2 9 2 5 2" xfId="33928" xr:uid="{00000000-0005-0000-0000-000087400000}"/>
    <cellStyle name="40% - Énfasis2 9 2 6" xfId="24538" xr:uid="{00000000-0005-0000-0000-000088400000}"/>
    <cellStyle name="40% - Énfasis2 9 2 6 2" xfId="37449" xr:uid="{00000000-0005-0000-0000-000089400000}"/>
    <cellStyle name="40% - Énfasis2 9 2 7" xfId="28059" xr:uid="{00000000-0005-0000-0000-00008A400000}"/>
    <cellStyle name="40% - Énfasis2 9 2 8" xfId="15148" xr:uid="{00000000-0005-0000-0000-00008B400000}"/>
    <cellStyle name="40% - Énfasis2 9 3" xfId="15824" xr:uid="{00000000-0005-0000-0000-00008C400000}"/>
    <cellStyle name="40% - Énfasis2 9 3 2" xfId="18172" xr:uid="{00000000-0005-0000-0000-00008D400000}"/>
    <cellStyle name="40% - Énfasis2 9 3 2 2" xfId="31083" xr:uid="{00000000-0005-0000-0000-00008E400000}"/>
    <cellStyle name="40% - Énfasis2 9 3 3" xfId="21693" xr:uid="{00000000-0005-0000-0000-00008F400000}"/>
    <cellStyle name="40% - Énfasis2 9 3 3 2" xfId="34604" xr:uid="{00000000-0005-0000-0000-000090400000}"/>
    <cellStyle name="40% - Énfasis2 9 3 4" xfId="25214" xr:uid="{00000000-0005-0000-0000-000091400000}"/>
    <cellStyle name="40% - Énfasis2 9 3 4 2" xfId="38125" xr:uid="{00000000-0005-0000-0000-000092400000}"/>
    <cellStyle name="40% - Énfasis2 9 3 5" xfId="28735" xr:uid="{00000000-0005-0000-0000-000093400000}"/>
    <cellStyle name="40% - Énfasis2 9 4" xfId="19345" xr:uid="{00000000-0005-0000-0000-000094400000}"/>
    <cellStyle name="40% - Énfasis2 9 4 2" xfId="22866" xr:uid="{00000000-0005-0000-0000-000095400000}"/>
    <cellStyle name="40% - Énfasis2 9 4 2 2" xfId="35777" xr:uid="{00000000-0005-0000-0000-000096400000}"/>
    <cellStyle name="40% - Énfasis2 9 4 3" xfId="26387" xr:uid="{00000000-0005-0000-0000-000097400000}"/>
    <cellStyle name="40% - Énfasis2 9 4 3 2" xfId="39298" xr:uid="{00000000-0005-0000-0000-000098400000}"/>
    <cellStyle name="40% - Énfasis2 9 4 4" xfId="32256" xr:uid="{00000000-0005-0000-0000-000099400000}"/>
    <cellStyle name="40% - Énfasis2 9 5" xfId="16997" xr:uid="{00000000-0005-0000-0000-00009A400000}"/>
    <cellStyle name="40% - Énfasis2 9 5 2" xfId="29908" xr:uid="{00000000-0005-0000-0000-00009B400000}"/>
    <cellStyle name="40% - Énfasis2 9 6" xfId="20518" xr:uid="{00000000-0005-0000-0000-00009C400000}"/>
    <cellStyle name="40% - Énfasis2 9 6 2" xfId="33429" xr:uid="{00000000-0005-0000-0000-00009D400000}"/>
    <cellStyle name="40% - Énfasis2 9 7" xfId="24039" xr:uid="{00000000-0005-0000-0000-00009E400000}"/>
    <cellStyle name="40% - Énfasis2 9 7 2" xfId="36950" xr:uid="{00000000-0005-0000-0000-00009F400000}"/>
    <cellStyle name="40% - Énfasis2 9 8" xfId="27560" xr:uid="{00000000-0005-0000-0000-0000A0400000}"/>
    <cellStyle name="40% - Énfasis2 9 9" xfId="14648" xr:uid="{00000000-0005-0000-0000-0000A1400000}"/>
    <cellStyle name="40% - Énfasis3" xfId="605" xr:uid="{00000000-0005-0000-0000-0000A2400000}"/>
    <cellStyle name="40% - Énfasis3 10" xfId="606" xr:uid="{00000000-0005-0000-0000-0000A3400000}"/>
    <cellStyle name="40% - Énfasis3 10 2" xfId="15312" xr:uid="{00000000-0005-0000-0000-0000A4400000}"/>
    <cellStyle name="40% - Énfasis3 10 2 2" xfId="16487" xr:uid="{00000000-0005-0000-0000-0000A5400000}"/>
    <cellStyle name="40% - Énfasis3 10 2 2 2" xfId="18835" xr:uid="{00000000-0005-0000-0000-0000A6400000}"/>
    <cellStyle name="40% - Énfasis3 10 2 2 2 2" xfId="31746" xr:uid="{00000000-0005-0000-0000-0000A7400000}"/>
    <cellStyle name="40% - Énfasis3 10 2 2 3" xfId="22356" xr:uid="{00000000-0005-0000-0000-0000A8400000}"/>
    <cellStyle name="40% - Énfasis3 10 2 2 3 2" xfId="35267" xr:uid="{00000000-0005-0000-0000-0000A9400000}"/>
    <cellStyle name="40% - Énfasis3 10 2 2 4" xfId="25877" xr:uid="{00000000-0005-0000-0000-0000AA400000}"/>
    <cellStyle name="40% - Énfasis3 10 2 2 4 2" xfId="38788" xr:uid="{00000000-0005-0000-0000-0000AB400000}"/>
    <cellStyle name="40% - Énfasis3 10 2 2 5" xfId="29398" xr:uid="{00000000-0005-0000-0000-0000AC400000}"/>
    <cellStyle name="40% - Énfasis3 10 2 3" xfId="20008" xr:uid="{00000000-0005-0000-0000-0000AD400000}"/>
    <cellStyle name="40% - Énfasis3 10 2 3 2" xfId="23529" xr:uid="{00000000-0005-0000-0000-0000AE400000}"/>
    <cellStyle name="40% - Énfasis3 10 2 3 2 2" xfId="36440" xr:uid="{00000000-0005-0000-0000-0000AF400000}"/>
    <cellStyle name="40% - Énfasis3 10 2 3 3" xfId="27050" xr:uid="{00000000-0005-0000-0000-0000B0400000}"/>
    <cellStyle name="40% - Énfasis3 10 2 3 3 2" xfId="39961" xr:uid="{00000000-0005-0000-0000-0000B1400000}"/>
    <cellStyle name="40% - Énfasis3 10 2 3 4" xfId="32919" xr:uid="{00000000-0005-0000-0000-0000B2400000}"/>
    <cellStyle name="40% - Énfasis3 10 2 4" xfId="17660" xr:uid="{00000000-0005-0000-0000-0000B3400000}"/>
    <cellStyle name="40% - Énfasis3 10 2 4 2" xfId="30571" xr:uid="{00000000-0005-0000-0000-0000B4400000}"/>
    <cellStyle name="40% - Énfasis3 10 2 5" xfId="21181" xr:uid="{00000000-0005-0000-0000-0000B5400000}"/>
    <cellStyle name="40% - Énfasis3 10 2 5 2" xfId="34092" xr:uid="{00000000-0005-0000-0000-0000B6400000}"/>
    <cellStyle name="40% - Énfasis3 10 2 6" xfId="24702" xr:uid="{00000000-0005-0000-0000-0000B7400000}"/>
    <cellStyle name="40% - Énfasis3 10 2 6 2" xfId="37613" xr:uid="{00000000-0005-0000-0000-0000B8400000}"/>
    <cellStyle name="40% - Énfasis3 10 2 7" xfId="28223" xr:uid="{00000000-0005-0000-0000-0000B9400000}"/>
    <cellStyle name="40% - Énfasis3 10 3" xfId="15988" xr:uid="{00000000-0005-0000-0000-0000BA400000}"/>
    <cellStyle name="40% - Énfasis3 10 3 2" xfId="18336" xr:uid="{00000000-0005-0000-0000-0000BB400000}"/>
    <cellStyle name="40% - Énfasis3 10 3 2 2" xfId="31247" xr:uid="{00000000-0005-0000-0000-0000BC400000}"/>
    <cellStyle name="40% - Énfasis3 10 3 3" xfId="21857" xr:uid="{00000000-0005-0000-0000-0000BD400000}"/>
    <cellStyle name="40% - Énfasis3 10 3 3 2" xfId="34768" xr:uid="{00000000-0005-0000-0000-0000BE400000}"/>
    <cellStyle name="40% - Énfasis3 10 3 4" xfId="25378" xr:uid="{00000000-0005-0000-0000-0000BF400000}"/>
    <cellStyle name="40% - Énfasis3 10 3 4 2" xfId="38289" xr:uid="{00000000-0005-0000-0000-0000C0400000}"/>
    <cellStyle name="40% - Énfasis3 10 3 5" xfId="28899" xr:uid="{00000000-0005-0000-0000-0000C1400000}"/>
    <cellStyle name="40% - Énfasis3 10 4" xfId="19509" xr:uid="{00000000-0005-0000-0000-0000C2400000}"/>
    <cellStyle name="40% - Énfasis3 10 4 2" xfId="23030" xr:uid="{00000000-0005-0000-0000-0000C3400000}"/>
    <cellStyle name="40% - Énfasis3 10 4 2 2" xfId="35941" xr:uid="{00000000-0005-0000-0000-0000C4400000}"/>
    <cellStyle name="40% - Énfasis3 10 4 3" xfId="26551" xr:uid="{00000000-0005-0000-0000-0000C5400000}"/>
    <cellStyle name="40% - Énfasis3 10 4 3 2" xfId="39462" xr:uid="{00000000-0005-0000-0000-0000C6400000}"/>
    <cellStyle name="40% - Énfasis3 10 4 4" xfId="32420" xr:uid="{00000000-0005-0000-0000-0000C7400000}"/>
    <cellStyle name="40% - Énfasis3 10 5" xfId="17161" xr:uid="{00000000-0005-0000-0000-0000C8400000}"/>
    <cellStyle name="40% - Énfasis3 10 5 2" xfId="30072" xr:uid="{00000000-0005-0000-0000-0000C9400000}"/>
    <cellStyle name="40% - Énfasis3 10 6" xfId="20682" xr:uid="{00000000-0005-0000-0000-0000CA400000}"/>
    <cellStyle name="40% - Énfasis3 10 6 2" xfId="33593" xr:uid="{00000000-0005-0000-0000-0000CB400000}"/>
    <cellStyle name="40% - Énfasis3 10 7" xfId="24203" xr:uid="{00000000-0005-0000-0000-0000CC400000}"/>
    <cellStyle name="40% - Énfasis3 10 7 2" xfId="37114" xr:uid="{00000000-0005-0000-0000-0000CD400000}"/>
    <cellStyle name="40% - Énfasis3 10 8" xfId="27724" xr:uid="{00000000-0005-0000-0000-0000CE400000}"/>
    <cellStyle name="40% - Énfasis3 10 9" xfId="14813" xr:uid="{00000000-0005-0000-0000-0000CF400000}"/>
    <cellStyle name="40% - Énfasis3 11" xfId="607" xr:uid="{00000000-0005-0000-0000-0000D0400000}"/>
    <cellStyle name="40% - Énfasis3 11 2" xfId="16649" xr:uid="{00000000-0005-0000-0000-0000D1400000}"/>
    <cellStyle name="40% - Énfasis3 11 2 2" xfId="18997" xr:uid="{00000000-0005-0000-0000-0000D2400000}"/>
    <cellStyle name="40% - Énfasis3 11 2 2 2" xfId="31908" xr:uid="{00000000-0005-0000-0000-0000D3400000}"/>
    <cellStyle name="40% - Énfasis3 11 2 3" xfId="22518" xr:uid="{00000000-0005-0000-0000-0000D4400000}"/>
    <cellStyle name="40% - Énfasis3 11 2 3 2" xfId="35429" xr:uid="{00000000-0005-0000-0000-0000D5400000}"/>
    <cellStyle name="40% - Énfasis3 11 2 4" xfId="26039" xr:uid="{00000000-0005-0000-0000-0000D6400000}"/>
    <cellStyle name="40% - Énfasis3 11 2 4 2" xfId="38950" xr:uid="{00000000-0005-0000-0000-0000D7400000}"/>
    <cellStyle name="40% - Énfasis3 11 2 5" xfId="29560" xr:uid="{00000000-0005-0000-0000-0000D8400000}"/>
    <cellStyle name="40% - Énfasis3 11 3" xfId="20170" xr:uid="{00000000-0005-0000-0000-0000D9400000}"/>
    <cellStyle name="40% - Énfasis3 11 3 2" xfId="23691" xr:uid="{00000000-0005-0000-0000-0000DA400000}"/>
    <cellStyle name="40% - Énfasis3 11 3 2 2" xfId="36602" xr:uid="{00000000-0005-0000-0000-0000DB400000}"/>
    <cellStyle name="40% - Énfasis3 11 3 3" xfId="27212" xr:uid="{00000000-0005-0000-0000-0000DC400000}"/>
    <cellStyle name="40% - Énfasis3 11 3 3 2" xfId="40123" xr:uid="{00000000-0005-0000-0000-0000DD400000}"/>
    <cellStyle name="40% - Énfasis3 11 3 4" xfId="33081" xr:uid="{00000000-0005-0000-0000-0000DE400000}"/>
    <cellStyle name="40% - Énfasis3 11 4" xfId="17822" xr:uid="{00000000-0005-0000-0000-0000DF400000}"/>
    <cellStyle name="40% - Énfasis3 11 4 2" xfId="30733" xr:uid="{00000000-0005-0000-0000-0000E0400000}"/>
    <cellStyle name="40% - Énfasis3 11 5" xfId="21343" xr:uid="{00000000-0005-0000-0000-0000E1400000}"/>
    <cellStyle name="40% - Énfasis3 11 5 2" xfId="34254" xr:uid="{00000000-0005-0000-0000-0000E2400000}"/>
    <cellStyle name="40% - Énfasis3 11 6" xfId="24864" xr:uid="{00000000-0005-0000-0000-0000E3400000}"/>
    <cellStyle name="40% - Énfasis3 11 6 2" xfId="37775" xr:uid="{00000000-0005-0000-0000-0000E4400000}"/>
    <cellStyle name="40% - Énfasis3 11 7" xfId="28385" xr:uid="{00000000-0005-0000-0000-0000E5400000}"/>
    <cellStyle name="40% - Énfasis3 11 8" xfId="15474" xr:uid="{00000000-0005-0000-0000-0000E6400000}"/>
    <cellStyle name="40% - Énfasis3 12" xfId="608" xr:uid="{00000000-0005-0000-0000-0000E7400000}"/>
    <cellStyle name="40% - Énfasis3 12 2" xfId="609" xr:uid="{00000000-0005-0000-0000-0000E8400000}"/>
    <cellStyle name="40% - Énfasis3 12 2 2" xfId="19158" xr:uid="{00000000-0005-0000-0000-0000E9400000}"/>
    <cellStyle name="40% - Énfasis3 12 2 2 2" xfId="32069" xr:uid="{00000000-0005-0000-0000-0000EA400000}"/>
    <cellStyle name="40% - Énfasis3 12 2 3" xfId="22679" xr:uid="{00000000-0005-0000-0000-0000EB400000}"/>
    <cellStyle name="40% - Énfasis3 12 2 3 2" xfId="35590" xr:uid="{00000000-0005-0000-0000-0000EC400000}"/>
    <cellStyle name="40% - Énfasis3 12 2 4" xfId="26200" xr:uid="{00000000-0005-0000-0000-0000ED400000}"/>
    <cellStyle name="40% - Énfasis3 12 2 4 2" xfId="39111" xr:uid="{00000000-0005-0000-0000-0000EE400000}"/>
    <cellStyle name="40% - Énfasis3 12 2 5" xfId="29721" xr:uid="{00000000-0005-0000-0000-0000EF400000}"/>
    <cellStyle name="40% - Énfasis3 12 2 6" xfId="16810" xr:uid="{00000000-0005-0000-0000-0000F0400000}"/>
    <cellStyle name="40% - Énfasis3 12 3" xfId="610" xr:uid="{00000000-0005-0000-0000-0000F1400000}"/>
    <cellStyle name="40% - Énfasis3 12 3 2" xfId="23852" xr:uid="{00000000-0005-0000-0000-0000F2400000}"/>
    <cellStyle name="40% - Énfasis3 12 3 2 2" xfId="36763" xr:uid="{00000000-0005-0000-0000-0000F3400000}"/>
    <cellStyle name="40% - Énfasis3 12 3 3" xfId="27373" xr:uid="{00000000-0005-0000-0000-0000F4400000}"/>
    <cellStyle name="40% - Énfasis3 12 3 3 2" xfId="40284" xr:uid="{00000000-0005-0000-0000-0000F5400000}"/>
    <cellStyle name="40% - Énfasis3 12 3 4" xfId="33242" xr:uid="{00000000-0005-0000-0000-0000F6400000}"/>
    <cellStyle name="40% - Énfasis3 12 3 5" xfId="20331" xr:uid="{00000000-0005-0000-0000-0000F7400000}"/>
    <cellStyle name="40% - Énfasis3 12 4" xfId="611" xr:uid="{00000000-0005-0000-0000-0000F8400000}"/>
    <cellStyle name="40% - Énfasis3 12 4 2" xfId="30894" xr:uid="{00000000-0005-0000-0000-0000F9400000}"/>
    <cellStyle name="40% - Énfasis3 12 4 3" xfId="17983" xr:uid="{00000000-0005-0000-0000-0000FA400000}"/>
    <cellStyle name="40% - Énfasis3 12 5" xfId="612" xr:uid="{00000000-0005-0000-0000-0000FB400000}"/>
    <cellStyle name="40% - Énfasis3 12 5 2" xfId="34415" xr:uid="{00000000-0005-0000-0000-0000FC400000}"/>
    <cellStyle name="40% - Énfasis3 12 5 3" xfId="21504" xr:uid="{00000000-0005-0000-0000-0000FD400000}"/>
    <cellStyle name="40% - Énfasis3 12 6" xfId="25025" xr:uid="{00000000-0005-0000-0000-0000FE400000}"/>
    <cellStyle name="40% - Énfasis3 12 6 2" xfId="37936" xr:uid="{00000000-0005-0000-0000-0000FF400000}"/>
    <cellStyle name="40% - Énfasis3 12 7" xfId="28546" xr:uid="{00000000-0005-0000-0000-000000410000}"/>
    <cellStyle name="40% - Énfasis3 12 8" xfId="15635" xr:uid="{00000000-0005-0000-0000-000001410000}"/>
    <cellStyle name="40% - Énfasis3 13" xfId="613" xr:uid="{00000000-0005-0000-0000-000002410000}"/>
    <cellStyle name="40% - Énfasis3 13 2" xfId="614" xr:uid="{00000000-0005-0000-0000-000003410000}"/>
    <cellStyle name="40% - Énfasis3 13 2 2" xfId="18498" xr:uid="{00000000-0005-0000-0000-000004410000}"/>
    <cellStyle name="40% - Énfasis3 13 2 2 2" xfId="31409" xr:uid="{00000000-0005-0000-0000-000005410000}"/>
    <cellStyle name="40% - Énfasis3 13 2 3" xfId="22019" xr:uid="{00000000-0005-0000-0000-000006410000}"/>
    <cellStyle name="40% - Énfasis3 13 2 3 2" xfId="34930" xr:uid="{00000000-0005-0000-0000-000007410000}"/>
    <cellStyle name="40% - Énfasis3 13 2 4" xfId="25540" xr:uid="{00000000-0005-0000-0000-000008410000}"/>
    <cellStyle name="40% - Énfasis3 13 2 4 2" xfId="38451" xr:uid="{00000000-0005-0000-0000-000009410000}"/>
    <cellStyle name="40% - Énfasis3 13 2 5" xfId="29061" xr:uid="{00000000-0005-0000-0000-00000A410000}"/>
    <cellStyle name="40% - Énfasis3 13 2 6" xfId="16150" xr:uid="{00000000-0005-0000-0000-00000B410000}"/>
    <cellStyle name="40% - Énfasis3 13 3" xfId="615" xr:uid="{00000000-0005-0000-0000-00000C410000}"/>
    <cellStyle name="40% - Énfasis3 13 3 2" xfId="23192" xr:uid="{00000000-0005-0000-0000-00000D410000}"/>
    <cellStyle name="40% - Énfasis3 13 3 2 2" xfId="36103" xr:uid="{00000000-0005-0000-0000-00000E410000}"/>
    <cellStyle name="40% - Énfasis3 13 3 3" xfId="26713" xr:uid="{00000000-0005-0000-0000-00000F410000}"/>
    <cellStyle name="40% - Énfasis3 13 3 3 2" xfId="39624" xr:uid="{00000000-0005-0000-0000-000010410000}"/>
    <cellStyle name="40% - Énfasis3 13 3 4" xfId="32582" xr:uid="{00000000-0005-0000-0000-000011410000}"/>
    <cellStyle name="40% - Énfasis3 13 3 5" xfId="19671" xr:uid="{00000000-0005-0000-0000-000012410000}"/>
    <cellStyle name="40% - Énfasis3 13 4" xfId="616" xr:uid="{00000000-0005-0000-0000-000013410000}"/>
    <cellStyle name="40% - Énfasis3 13 4 2" xfId="30234" xr:uid="{00000000-0005-0000-0000-000014410000}"/>
    <cellStyle name="40% - Énfasis3 13 4 3" xfId="17323" xr:uid="{00000000-0005-0000-0000-000015410000}"/>
    <cellStyle name="40% - Énfasis3 13 5" xfId="617" xr:uid="{00000000-0005-0000-0000-000016410000}"/>
    <cellStyle name="40% - Énfasis3 13 5 2" xfId="33755" xr:uid="{00000000-0005-0000-0000-000017410000}"/>
    <cellStyle name="40% - Énfasis3 13 5 3" xfId="20844" xr:uid="{00000000-0005-0000-0000-000018410000}"/>
    <cellStyle name="40% - Énfasis3 13 6" xfId="24365" xr:uid="{00000000-0005-0000-0000-000019410000}"/>
    <cellStyle name="40% - Énfasis3 13 6 2" xfId="37276" xr:uid="{00000000-0005-0000-0000-00001A410000}"/>
    <cellStyle name="40% - Énfasis3 13 7" xfId="27886" xr:uid="{00000000-0005-0000-0000-00001B410000}"/>
    <cellStyle name="40% - Énfasis3 13 8" xfId="14975" xr:uid="{00000000-0005-0000-0000-00001C410000}"/>
    <cellStyle name="40% - Énfasis3 14" xfId="618" xr:uid="{00000000-0005-0000-0000-00001D410000}"/>
    <cellStyle name="40% - Énfasis3 14 2" xfId="619" xr:uid="{00000000-0005-0000-0000-00001E410000}"/>
    <cellStyle name="40% - Énfasis3 14 2 2" xfId="30910" xr:uid="{00000000-0005-0000-0000-00001F410000}"/>
    <cellStyle name="40% - Énfasis3 14 2 3" xfId="17999" xr:uid="{00000000-0005-0000-0000-000020410000}"/>
    <cellStyle name="40% - Énfasis3 14 3" xfId="620" xr:uid="{00000000-0005-0000-0000-000021410000}"/>
    <cellStyle name="40% - Énfasis3 14 3 2" xfId="34431" xr:uid="{00000000-0005-0000-0000-000022410000}"/>
    <cellStyle name="40% - Énfasis3 14 3 3" xfId="21520" xr:uid="{00000000-0005-0000-0000-000023410000}"/>
    <cellStyle name="40% - Énfasis3 14 4" xfId="621" xr:uid="{00000000-0005-0000-0000-000024410000}"/>
    <cellStyle name="40% - Énfasis3 14 4 2" xfId="37952" xr:uid="{00000000-0005-0000-0000-000025410000}"/>
    <cellStyle name="40% - Énfasis3 14 4 3" xfId="25041" xr:uid="{00000000-0005-0000-0000-000026410000}"/>
    <cellStyle name="40% - Énfasis3 14 5" xfId="28562" xr:uid="{00000000-0005-0000-0000-000027410000}"/>
    <cellStyle name="40% - Énfasis3 14 6" xfId="15651" xr:uid="{00000000-0005-0000-0000-000028410000}"/>
    <cellStyle name="40% - Énfasis3 15" xfId="622" xr:uid="{00000000-0005-0000-0000-000029410000}"/>
    <cellStyle name="40% - Énfasis3 15 2" xfId="623" xr:uid="{00000000-0005-0000-0000-00002A410000}"/>
    <cellStyle name="40% - Énfasis3 15 2 2" xfId="35604" xr:uid="{00000000-0005-0000-0000-00002B410000}"/>
    <cellStyle name="40% - Énfasis3 15 2 3" xfId="22693" xr:uid="{00000000-0005-0000-0000-00002C410000}"/>
    <cellStyle name="40% - Énfasis3 15 3" xfId="624" xr:uid="{00000000-0005-0000-0000-00002D410000}"/>
    <cellStyle name="40% - Énfasis3 15 3 2" xfId="39125" xr:uid="{00000000-0005-0000-0000-00002E410000}"/>
    <cellStyle name="40% - Énfasis3 15 3 3" xfId="26214" xr:uid="{00000000-0005-0000-0000-00002F410000}"/>
    <cellStyle name="40% - Énfasis3 15 4" xfId="625" xr:uid="{00000000-0005-0000-0000-000030410000}"/>
    <cellStyle name="40% - Énfasis3 15 4 2" xfId="32083" xr:uid="{00000000-0005-0000-0000-000031410000}"/>
    <cellStyle name="40% - Énfasis3 15 5" xfId="19172" xr:uid="{00000000-0005-0000-0000-000032410000}"/>
    <cellStyle name="40% - Énfasis3 16" xfId="626" xr:uid="{00000000-0005-0000-0000-000033410000}"/>
    <cellStyle name="40% - Énfasis3 16 2" xfId="627" xr:uid="{00000000-0005-0000-0000-000034410000}"/>
    <cellStyle name="40% - Énfasis3 16 2 2" xfId="29735" xr:uid="{00000000-0005-0000-0000-000035410000}"/>
    <cellStyle name="40% - Énfasis3 16 3" xfId="628" xr:uid="{00000000-0005-0000-0000-000036410000}"/>
    <cellStyle name="40% - Énfasis3 16 4" xfId="629" xr:uid="{00000000-0005-0000-0000-000037410000}"/>
    <cellStyle name="40% - Énfasis3 16 5" xfId="16824" xr:uid="{00000000-0005-0000-0000-000038410000}"/>
    <cellStyle name="40% - Énfasis3 17" xfId="630" xr:uid="{00000000-0005-0000-0000-000039410000}"/>
    <cellStyle name="40% - Énfasis3 17 2" xfId="631" xr:uid="{00000000-0005-0000-0000-00003A410000}"/>
    <cellStyle name="40% - Énfasis3 17 2 2" xfId="33256" xr:uid="{00000000-0005-0000-0000-00003B410000}"/>
    <cellStyle name="40% - Énfasis3 17 3" xfId="632" xr:uid="{00000000-0005-0000-0000-00003C410000}"/>
    <cellStyle name="40% - Énfasis3 17 4" xfId="633" xr:uid="{00000000-0005-0000-0000-00003D410000}"/>
    <cellStyle name="40% - Énfasis3 17 5" xfId="20345" xr:uid="{00000000-0005-0000-0000-00003E410000}"/>
    <cellStyle name="40% - Énfasis3 18" xfId="634" xr:uid="{00000000-0005-0000-0000-00003F410000}"/>
    <cellStyle name="40% - Énfasis3 18 2" xfId="635" xr:uid="{00000000-0005-0000-0000-000040410000}"/>
    <cellStyle name="40% - Énfasis3 18 2 2" xfId="36777" xr:uid="{00000000-0005-0000-0000-000041410000}"/>
    <cellStyle name="40% - Énfasis3 18 3" xfId="636" xr:uid="{00000000-0005-0000-0000-000042410000}"/>
    <cellStyle name="40% - Énfasis3 18 4" xfId="637" xr:uid="{00000000-0005-0000-0000-000043410000}"/>
    <cellStyle name="40% - Énfasis3 18 5" xfId="23866" xr:uid="{00000000-0005-0000-0000-000044410000}"/>
    <cellStyle name="40% - Énfasis3 19" xfId="638" xr:uid="{00000000-0005-0000-0000-000045410000}"/>
    <cellStyle name="40% - Énfasis3 19 2" xfId="639" xr:uid="{00000000-0005-0000-0000-000046410000}"/>
    <cellStyle name="40% - Énfasis3 19 3" xfId="640" xr:uid="{00000000-0005-0000-0000-000047410000}"/>
    <cellStyle name="40% - Énfasis3 19 4" xfId="641" xr:uid="{00000000-0005-0000-0000-000048410000}"/>
    <cellStyle name="40% - Énfasis3 19 5" xfId="27387" xr:uid="{00000000-0005-0000-0000-000049410000}"/>
    <cellStyle name="40% - Énfasis3 2" xfId="642" xr:uid="{00000000-0005-0000-0000-00004A410000}"/>
    <cellStyle name="40% - Énfasis3 2 10" xfId="5582" xr:uid="{00000000-0005-0000-0000-00004B410000}"/>
    <cellStyle name="40% - Énfasis3 2 10 2" xfId="29750" xr:uid="{00000000-0005-0000-0000-00004C410000}"/>
    <cellStyle name="40% - Énfasis3 2 10 3" xfId="16839" xr:uid="{00000000-0005-0000-0000-00004D410000}"/>
    <cellStyle name="40% - Énfasis3 2 11" xfId="5583" xr:uid="{00000000-0005-0000-0000-00004E410000}"/>
    <cellStyle name="40% - Énfasis3 2 11 2" xfId="33271" xr:uid="{00000000-0005-0000-0000-00004F410000}"/>
    <cellStyle name="40% - Énfasis3 2 11 3" xfId="20360" xr:uid="{00000000-0005-0000-0000-000050410000}"/>
    <cellStyle name="40% - Énfasis3 2 12" xfId="5584" xr:uid="{00000000-0005-0000-0000-000051410000}"/>
    <cellStyle name="40% - Énfasis3 2 12 2" xfId="36792" xr:uid="{00000000-0005-0000-0000-000052410000}"/>
    <cellStyle name="40% - Énfasis3 2 12 3" xfId="23881" xr:uid="{00000000-0005-0000-0000-000053410000}"/>
    <cellStyle name="40% - Énfasis3 2 13" xfId="5585" xr:uid="{00000000-0005-0000-0000-000054410000}"/>
    <cellStyle name="40% - Énfasis3 2 13 2" xfId="27402" xr:uid="{00000000-0005-0000-0000-000055410000}"/>
    <cellStyle name="40% - Énfasis3 2 14" xfId="5586" xr:uid="{00000000-0005-0000-0000-000056410000}"/>
    <cellStyle name="40% - Énfasis3 2 15" xfId="5587" xr:uid="{00000000-0005-0000-0000-000057410000}"/>
    <cellStyle name="40% - Énfasis3 2 16" xfId="5588" xr:uid="{00000000-0005-0000-0000-000058410000}"/>
    <cellStyle name="40% - Énfasis3 2 17" xfId="5589" xr:uid="{00000000-0005-0000-0000-000059410000}"/>
    <cellStyle name="40% - Énfasis3 2 18" xfId="5590" xr:uid="{00000000-0005-0000-0000-00005A410000}"/>
    <cellStyle name="40% - Énfasis3 2 19" xfId="5591" xr:uid="{00000000-0005-0000-0000-00005B410000}"/>
    <cellStyle name="40% - Énfasis3 2 2" xfId="643" xr:uid="{00000000-0005-0000-0000-00005C410000}"/>
    <cellStyle name="40% - Énfasis3 2 2 10" xfId="5592" xr:uid="{00000000-0005-0000-0000-00005D410000}"/>
    <cellStyle name="40% - Énfasis3 2 2 10 2" xfId="5593" xr:uid="{00000000-0005-0000-0000-00005E410000}"/>
    <cellStyle name="40% - Énfasis3 2 2 10 2 2" xfId="5594" xr:uid="{00000000-0005-0000-0000-00005F410000}"/>
    <cellStyle name="40% - Énfasis3 2 2 10 2 3" xfId="36848" xr:uid="{00000000-0005-0000-0000-000060410000}"/>
    <cellStyle name="40% - Énfasis3 2 2 10 3" xfId="5595" xr:uid="{00000000-0005-0000-0000-000061410000}"/>
    <cellStyle name="40% - Énfasis3 2 2 10 4" xfId="23937" xr:uid="{00000000-0005-0000-0000-000062410000}"/>
    <cellStyle name="40% - Énfasis3 2 2 11" xfId="5596" xr:uid="{00000000-0005-0000-0000-000063410000}"/>
    <cellStyle name="40% - Énfasis3 2 2 11 2" xfId="5597" xr:uid="{00000000-0005-0000-0000-000064410000}"/>
    <cellStyle name="40% - Énfasis3 2 2 11 2 2" xfId="5598" xr:uid="{00000000-0005-0000-0000-000065410000}"/>
    <cellStyle name="40% - Énfasis3 2 2 11 3" xfId="5599" xr:uid="{00000000-0005-0000-0000-000066410000}"/>
    <cellStyle name="40% - Énfasis3 2 2 11 4" xfId="27458" xr:uid="{00000000-0005-0000-0000-000067410000}"/>
    <cellStyle name="40% - Énfasis3 2 2 12" xfId="5600" xr:uid="{00000000-0005-0000-0000-000068410000}"/>
    <cellStyle name="40% - Énfasis3 2 2 12 2" xfId="5601" xr:uid="{00000000-0005-0000-0000-000069410000}"/>
    <cellStyle name="40% - Énfasis3 2 2 12 2 2" xfId="5602" xr:uid="{00000000-0005-0000-0000-00006A410000}"/>
    <cellStyle name="40% - Énfasis3 2 2 12 3" xfId="5603" xr:uid="{00000000-0005-0000-0000-00006B410000}"/>
    <cellStyle name="40% - Énfasis3 2 2 13" xfId="5604" xr:uid="{00000000-0005-0000-0000-00006C410000}"/>
    <cellStyle name="40% - Énfasis3 2 2 13 2" xfId="5605" xr:uid="{00000000-0005-0000-0000-00006D410000}"/>
    <cellStyle name="40% - Énfasis3 2 2 13 2 2" xfId="5606" xr:uid="{00000000-0005-0000-0000-00006E410000}"/>
    <cellStyle name="40% - Énfasis3 2 2 13 3" xfId="5607" xr:uid="{00000000-0005-0000-0000-00006F410000}"/>
    <cellStyle name="40% - Énfasis3 2 2 14" xfId="5608" xr:uid="{00000000-0005-0000-0000-000070410000}"/>
    <cellStyle name="40% - Énfasis3 2 2 14 2" xfId="5609" xr:uid="{00000000-0005-0000-0000-000071410000}"/>
    <cellStyle name="40% - Énfasis3 2 2 14 2 2" xfId="5610" xr:uid="{00000000-0005-0000-0000-000072410000}"/>
    <cellStyle name="40% - Énfasis3 2 2 14 3" xfId="5611" xr:uid="{00000000-0005-0000-0000-000073410000}"/>
    <cellStyle name="40% - Énfasis3 2 2 15" xfId="5612" xr:uid="{00000000-0005-0000-0000-000074410000}"/>
    <cellStyle name="40% - Énfasis3 2 2 15 2" xfId="5613" xr:uid="{00000000-0005-0000-0000-000075410000}"/>
    <cellStyle name="40% - Énfasis3 2 2 15 2 2" xfId="5614" xr:uid="{00000000-0005-0000-0000-000076410000}"/>
    <cellStyle name="40% - Énfasis3 2 2 15 3" xfId="5615" xr:uid="{00000000-0005-0000-0000-000077410000}"/>
    <cellStyle name="40% - Énfasis3 2 2 16" xfId="5616" xr:uid="{00000000-0005-0000-0000-000078410000}"/>
    <cellStyle name="40% - Énfasis3 2 2 16 2" xfId="5617" xr:uid="{00000000-0005-0000-0000-000079410000}"/>
    <cellStyle name="40% - Énfasis3 2 2 16 2 2" xfId="5618" xr:uid="{00000000-0005-0000-0000-00007A410000}"/>
    <cellStyle name="40% - Énfasis3 2 2 16 3" xfId="5619" xr:uid="{00000000-0005-0000-0000-00007B410000}"/>
    <cellStyle name="40% - Énfasis3 2 2 17" xfId="5620" xr:uid="{00000000-0005-0000-0000-00007C410000}"/>
    <cellStyle name="40% - Énfasis3 2 2 17 2" xfId="5621" xr:uid="{00000000-0005-0000-0000-00007D410000}"/>
    <cellStyle name="40% - Énfasis3 2 2 17 2 2" xfId="5622" xr:uid="{00000000-0005-0000-0000-00007E410000}"/>
    <cellStyle name="40% - Énfasis3 2 2 17 3" xfId="5623" xr:uid="{00000000-0005-0000-0000-00007F410000}"/>
    <cellStyle name="40% - Énfasis3 2 2 18" xfId="5624" xr:uid="{00000000-0005-0000-0000-000080410000}"/>
    <cellStyle name="40% - Énfasis3 2 2 18 2" xfId="5625" xr:uid="{00000000-0005-0000-0000-000081410000}"/>
    <cellStyle name="40% - Énfasis3 2 2 18 2 2" xfId="5626" xr:uid="{00000000-0005-0000-0000-000082410000}"/>
    <cellStyle name="40% - Énfasis3 2 2 18 3" xfId="5627" xr:uid="{00000000-0005-0000-0000-000083410000}"/>
    <cellStyle name="40% - Énfasis3 2 2 19" xfId="5628" xr:uid="{00000000-0005-0000-0000-000084410000}"/>
    <cellStyle name="40% - Énfasis3 2 2 19 2" xfId="5629" xr:uid="{00000000-0005-0000-0000-000085410000}"/>
    <cellStyle name="40% - Énfasis3 2 2 19 2 2" xfId="5630" xr:uid="{00000000-0005-0000-0000-000086410000}"/>
    <cellStyle name="40% - Énfasis3 2 2 19 3" xfId="5631" xr:uid="{00000000-0005-0000-0000-000087410000}"/>
    <cellStyle name="40% - Énfasis3 2 2 2" xfId="5632" xr:uid="{00000000-0005-0000-0000-000088410000}"/>
    <cellStyle name="40% - Énfasis3 2 2 2 2" xfId="5633" xr:uid="{00000000-0005-0000-0000-000089410000}"/>
    <cellStyle name="40% - Énfasis3 2 2 2 2 2" xfId="5634" xr:uid="{00000000-0005-0000-0000-00008A410000}"/>
    <cellStyle name="40% - Énfasis3 2 2 2 2 2 2" xfId="5635" xr:uid="{00000000-0005-0000-0000-00008B410000}"/>
    <cellStyle name="40% - Énfasis3 2 2 2 2 2 2 2" xfId="5636" xr:uid="{00000000-0005-0000-0000-00008C410000}"/>
    <cellStyle name="40% - Énfasis3 2 2 2 2 2 2 2 2" xfId="31655" xr:uid="{00000000-0005-0000-0000-00008D410000}"/>
    <cellStyle name="40% - Énfasis3 2 2 2 2 2 2 3" xfId="18744" xr:uid="{00000000-0005-0000-0000-00008E410000}"/>
    <cellStyle name="40% - Énfasis3 2 2 2 2 2 3" xfId="5637" xr:uid="{00000000-0005-0000-0000-00008F410000}"/>
    <cellStyle name="40% - Énfasis3 2 2 2 2 2 3 2" xfId="35176" xr:uid="{00000000-0005-0000-0000-000090410000}"/>
    <cellStyle name="40% - Énfasis3 2 2 2 2 2 3 3" xfId="22265" xr:uid="{00000000-0005-0000-0000-000091410000}"/>
    <cellStyle name="40% - Énfasis3 2 2 2 2 2 4" xfId="25786" xr:uid="{00000000-0005-0000-0000-000092410000}"/>
    <cellStyle name="40% - Énfasis3 2 2 2 2 2 4 2" xfId="38697" xr:uid="{00000000-0005-0000-0000-000093410000}"/>
    <cellStyle name="40% - Énfasis3 2 2 2 2 2 5" xfId="29307" xr:uid="{00000000-0005-0000-0000-000094410000}"/>
    <cellStyle name="40% - Énfasis3 2 2 2 2 2 6" xfId="16396" xr:uid="{00000000-0005-0000-0000-000095410000}"/>
    <cellStyle name="40% - Énfasis3 2 2 2 2 3" xfId="5638" xr:uid="{00000000-0005-0000-0000-000096410000}"/>
    <cellStyle name="40% - Énfasis3 2 2 2 2 3 2" xfId="5639" xr:uid="{00000000-0005-0000-0000-000097410000}"/>
    <cellStyle name="40% - Énfasis3 2 2 2 2 3 2 2" xfId="5640" xr:uid="{00000000-0005-0000-0000-000098410000}"/>
    <cellStyle name="40% - Énfasis3 2 2 2 2 3 2 2 2" xfId="36349" xr:uid="{00000000-0005-0000-0000-000099410000}"/>
    <cellStyle name="40% - Énfasis3 2 2 2 2 3 2 3" xfId="23438" xr:uid="{00000000-0005-0000-0000-00009A410000}"/>
    <cellStyle name="40% - Énfasis3 2 2 2 2 3 3" xfId="5641" xr:uid="{00000000-0005-0000-0000-00009B410000}"/>
    <cellStyle name="40% - Énfasis3 2 2 2 2 3 3 2" xfId="39870" xr:uid="{00000000-0005-0000-0000-00009C410000}"/>
    <cellStyle name="40% - Énfasis3 2 2 2 2 3 3 3" xfId="26959" xr:uid="{00000000-0005-0000-0000-00009D410000}"/>
    <cellStyle name="40% - Énfasis3 2 2 2 2 3 4" xfId="32828" xr:uid="{00000000-0005-0000-0000-00009E410000}"/>
    <cellStyle name="40% - Énfasis3 2 2 2 2 3 5" xfId="19917" xr:uid="{00000000-0005-0000-0000-00009F410000}"/>
    <cellStyle name="40% - Énfasis3 2 2 2 2 4" xfId="17569" xr:uid="{00000000-0005-0000-0000-0000A0410000}"/>
    <cellStyle name="40% - Énfasis3 2 2 2 2 4 2" xfId="30480" xr:uid="{00000000-0005-0000-0000-0000A1410000}"/>
    <cellStyle name="40% - Énfasis3 2 2 2 2 5" xfId="21090" xr:uid="{00000000-0005-0000-0000-0000A2410000}"/>
    <cellStyle name="40% - Énfasis3 2 2 2 2 5 2" xfId="34001" xr:uid="{00000000-0005-0000-0000-0000A3410000}"/>
    <cellStyle name="40% - Énfasis3 2 2 2 2 6" xfId="24611" xr:uid="{00000000-0005-0000-0000-0000A4410000}"/>
    <cellStyle name="40% - Énfasis3 2 2 2 2 6 2" xfId="37522" xr:uid="{00000000-0005-0000-0000-0000A5410000}"/>
    <cellStyle name="40% - Énfasis3 2 2 2 2 7" xfId="28132" xr:uid="{00000000-0005-0000-0000-0000A6410000}"/>
    <cellStyle name="40% - Énfasis3 2 2 2 2 8" xfId="15221" xr:uid="{00000000-0005-0000-0000-0000A7410000}"/>
    <cellStyle name="40% - Énfasis3 2 2 2 3" xfId="5642" xr:uid="{00000000-0005-0000-0000-0000A8410000}"/>
    <cellStyle name="40% - Énfasis3 2 2 2 3 2" xfId="18245" xr:uid="{00000000-0005-0000-0000-0000A9410000}"/>
    <cellStyle name="40% - Énfasis3 2 2 2 3 2 2" xfId="31156" xr:uid="{00000000-0005-0000-0000-0000AA410000}"/>
    <cellStyle name="40% - Énfasis3 2 2 2 3 3" xfId="21766" xr:uid="{00000000-0005-0000-0000-0000AB410000}"/>
    <cellStyle name="40% - Énfasis3 2 2 2 3 3 2" xfId="34677" xr:uid="{00000000-0005-0000-0000-0000AC410000}"/>
    <cellStyle name="40% - Énfasis3 2 2 2 3 4" xfId="25287" xr:uid="{00000000-0005-0000-0000-0000AD410000}"/>
    <cellStyle name="40% - Énfasis3 2 2 2 3 4 2" xfId="38198" xr:uid="{00000000-0005-0000-0000-0000AE410000}"/>
    <cellStyle name="40% - Énfasis3 2 2 2 3 5" xfId="28808" xr:uid="{00000000-0005-0000-0000-0000AF410000}"/>
    <cellStyle name="40% - Énfasis3 2 2 2 3 6" xfId="15897" xr:uid="{00000000-0005-0000-0000-0000B0410000}"/>
    <cellStyle name="40% - Énfasis3 2 2 2 4" xfId="5643" xr:uid="{00000000-0005-0000-0000-0000B1410000}"/>
    <cellStyle name="40% - Énfasis3 2 2 2 4 2" xfId="5644" xr:uid="{00000000-0005-0000-0000-0000B2410000}"/>
    <cellStyle name="40% - Énfasis3 2 2 2 4 2 2" xfId="35850" xr:uid="{00000000-0005-0000-0000-0000B3410000}"/>
    <cellStyle name="40% - Énfasis3 2 2 2 4 2 3" xfId="22939" xr:uid="{00000000-0005-0000-0000-0000B4410000}"/>
    <cellStyle name="40% - Énfasis3 2 2 2 4 3" xfId="26460" xr:uid="{00000000-0005-0000-0000-0000B5410000}"/>
    <cellStyle name="40% - Énfasis3 2 2 2 4 3 2" xfId="39371" xr:uid="{00000000-0005-0000-0000-0000B6410000}"/>
    <cellStyle name="40% - Énfasis3 2 2 2 4 4" xfId="32329" xr:uid="{00000000-0005-0000-0000-0000B7410000}"/>
    <cellStyle name="40% - Énfasis3 2 2 2 4 5" xfId="19418" xr:uid="{00000000-0005-0000-0000-0000B8410000}"/>
    <cellStyle name="40% - Énfasis3 2 2 2 5" xfId="5645" xr:uid="{00000000-0005-0000-0000-0000B9410000}"/>
    <cellStyle name="40% - Énfasis3 2 2 2 5 2" xfId="29981" xr:uid="{00000000-0005-0000-0000-0000BA410000}"/>
    <cellStyle name="40% - Énfasis3 2 2 2 5 3" xfId="17070" xr:uid="{00000000-0005-0000-0000-0000BB410000}"/>
    <cellStyle name="40% - Énfasis3 2 2 2 6" xfId="20591" xr:uid="{00000000-0005-0000-0000-0000BC410000}"/>
    <cellStyle name="40% - Énfasis3 2 2 2 6 2" xfId="33502" xr:uid="{00000000-0005-0000-0000-0000BD410000}"/>
    <cellStyle name="40% - Énfasis3 2 2 2 7" xfId="24112" xr:uid="{00000000-0005-0000-0000-0000BE410000}"/>
    <cellStyle name="40% - Énfasis3 2 2 2 7 2" xfId="37023" xr:uid="{00000000-0005-0000-0000-0000BF410000}"/>
    <cellStyle name="40% - Énfasis3 2 2 2 8" xfId="27633" xr:uid="{00000000-0005-0000-0000-0000C0410000}"/>
    <cellStyle name="40% - Énfasis3 2 2 2 9" xfId="14721" xr:uid="{00000000-0005-0000-0000-0000C1410000}"/>
    <cellStyle name="40% - Énfasis3 2 2 20" xfId="5646" xr:uid="{00000000-0005-0000-0000-0000C2410000}"/>
    <cellStyle name="40% - Énfasis3 2 2 20 2" xfId="5647" xr:uid="{00000000-0005-0000-0000-0000C3410000}"/>
    <cellStyle name="40% - Énfasis3 2 2 20 2 2" xfId="5648" xr:uid="{00000000-0005-0000-0000-0000C4410000}"/>
    <cellStyle name="40% - Énfasis3 2 2 20 3" xfId="5649" xr:uid="{00000000-0005-0000-0000-0000C5410000}"/>
    <cellStyle name="40% - Énfasis3 2 2 21" xfId="5650" xr:uid="{00000000-0005-0000-0000-0000C6410000}"/>
    <cellStyle name="40% - Énfasis3 2 2 21 2" xfId="5651" xr:uid="{00000000-0005-0000-0000-0000C7410000}"/>
    <cellStyle name="40% - Énfasis3 2 2 21 2 2" xfId="5652" xr:uid="{00000000-0005-0000-0000-0000C8410000}"/>
    <cellStyle name="40% - Énfasis3 2 2 21 3" xfId="5653" xr:uid="{00000000-0005-0000-0000-0000C9410000}"/>
    <cellStyle name="40% - Énfasis3 2 2 22" xfId="5654" xr:uid="{00000000-0005-0000-0000-0000CA410000}"/>
    <cellStyle name="40% - Énfasis3 2 2 22 2" xfId="5655" xr:uid="{00000000-0005-0000-0000-0000CB410000}"/>
    <cellStyle name="40% - Énfasis3 2 2 22 2 2" xfId="5656" xr:uid="{00000000-0005-0000-0000-0000CC410000}"/>
    <cellStyle name="40% - Énfasis3 2 2 22 3" xfId="5657" xr:uid="{00000000-0005-0000-0000-0000CD410000}"/>
    <cellStyle name="40% - Énfasis3 2 2 23" xfId="5658" xr:uid="{00000000-0005-0000-0000-0000CE410000}"/>
    <cellStyle name="40% - Énfasis3 2 2 23 2" xfId="5659" xr:uid="{00000000-0005-0000-0000-0000CF410000}"/>
    <cellStyle name="40% - Énfasis3 2 2 23 2 2" xfId="5660" xr:uid="{00000000-0005-0000-0000-0000D0410000}"/>
    <cellStyle name="40% - Énfasis3 2 2 23 3" xfId="5661" xr:uid="{00000000-0005-0000-0000-0000D1410000}"/>
    <cellStyle name="40% - Énfasis3 2 2 24" xfId="5662" xr:uid="{00000000-0005-0000-0000-0000D2410000}"/>
    <cellStyle name="40% - Énfasis3 2 2 24 2" xfId="5663" xr:uid="{00000000-0005-0000-0000-0000D3410000}"/>
    <cellStyle name="40% - Énfasis3 2 2 24 2 2" xfId="5664" xr:uid="{00000000-0005-0000-0000-0000D4410000}"/>
    <cellStyle name="40% - Énfasis3 2 2 24 3" xfId="5665" xr:uid="{00000000-0005-0000-0000-0000D5410000}"/>
    <cellStyle name="40% - Énfasis3 2 2 25" xfId="14543" xr:uid="{00000000-0005-0000-0000-0000D6410000}"/>
    <cellStyle name="40% - Énfasis3 2 2 3" xfId="5666" xr:uid="{00000000-0005-0000-0000-0000D7410000}"/>
    <cellStyle name="40% - Énfasis3 2 2 3 2" xfId="5667" xr:uid="{00000000-0005-0000-0000-0000D8410000}"/>
    <cellStyle name="40% - Énfasis3 2 2 3 2 2" xfId="5668" xr:uid="{00000000-0005-0000-0000-0000D9410000}"/>
    <cellStyle name="40% - Énfasis3 2 2 3 2 2 2" xfId="18906" xr:uid="{00000000-0005-0000-0000-0000DA410000}"/>
    <cellStyle name="40% - Énfasis3 2 2 3 2 2 2 2" xfId="31817" xr:uid="{00000000-0005-0000-0000-0000DB410000}"/>
    <cellStyle name="40% - Énfasis3 2 2 3 2 2 3" xfId="22427" xr:uid="{00000000-0005-0000-0000-0000DC410000}"/>
    <cellStyle name="40% - Énfasis3 2 2 3 2 2 3 2" xfId="35338" xr:uid="{00000000-0005-0000-0000-0000DD410000}"/>
    <cellStyle name="40% - Énfasis3 2 2 3 2 2 4" xfId="25948" xr:uid="{00000000-0005-0000-0000-0000DE410000}"/>
    <cellStyle name="40% - Énfasis3 2 2 3 2 2 4 2" xfId="38859" xr:uid="{00000000-0005-0000-0000-0000DF410000}"/>
    <cellStyle name="40% - Énfasis3 2 2 3 2 2 5" xfId="29469" xr:uid="{00000000-0005-0000-0000-0000E0410000}"/>
    <cellStyle name="40% - Énfasis3 2 2 3 2 2 6" xfId="16558" xr:uid="{00000000-0005-0000-0000-0000E1410000}"/>
    <cellStyle name="40% - Énfasis3 2 2 3 2 3" xfId="20079" xr:uid="{00000000-0005-0000-0000-0000E2410000}"/>
    <cellStyle name="40% - Énfasis3 2 2 3 2 3 2" xfId="23600" xr:uid="{00000000-0005-0000-0000-0000E3410000}"/>
    <cellStyle name="40% - Énfasis3 2 2 3 2 3 2 2" xfId="36511" xr:uid="{00000000-0005-0000-0000-0000E4410000}"/>
    <cellStyle name="40% - Énfasis3 2 2 3 2 3 3" xfId="27121" xr:uid="{00000000-0005-0000-0000-0000E5410000}"/>
    <cellStyle name="40% - Énfasis3 2 2 3 2 3 3 2" xfId="40032" xr:uid="{00000000-0005-0000-0000-0000E6410000}"/>
    <cellStyle name="40% - Énfasis3 2 2 3 2 3 4" xfId="32990" xr:uid="{00000000-0005-0000-0000-0000E7410000}"/>
    <cellStyle name="40% - Énfasis3 2 2 3 2 4" xfId="17731" xr:uid="{00000000-0005-0000-0000-0000E8410000}"/>
    <cellStyle name="40% - Énfasis3 2 2 3 2 4 2" xfId="30642" xr:uid="{00000000-0005-0000-0000-0000E9410000}"/>
    <cellStyle name="40% - Énfasis3 2 2 3 2 5" xfId="21252" xr:uid="{00000000-0005-0000-0000-0000EA410000}"/>
    <cellStyle name="40% - Énfasis3 2 2 3 2 5 2" xfId="34163" xr:uid="{00000000-0005-0000-0000-0000EB410000}"/>
    <cellStyle name="40% - Énfasis3 2 2 3 2 6" xfId="24773" xr:uid="{00000000-0005-0000-0000-0000EC410000}"/>
    <cellStyle name="40% - Énfasis3 2 2 3 2 6 2" xfId="37684" xr:uid="{00000000-0005-0000-0000-0000ED410000}"/>
    <cellStyle name="40% - Énfasis3 2 2 3 2 7" xfId="28294" xr:uid="{00000000-0005-0000-0000-0000EE410000}"/>
    <cellStyle name="40% - Énfasis3 2 2 3 2 8" xfId="15383" xr:uid="{00000000-0005-0000-0000-0000EF410000}"/>
    <cellStyle name="40% - Énfasis3 2 2 3 3" xfId="5669" xr:uid="{00000000-0005-0000-0000-0000F0410000}"/>
    <cellStyle name="40% - Énfasis3 2 2 3 3 2" xfId="18407" xr:uid="{00000000-0005-0000-0000-0000F1410000}"/>
    <cellStyle name="40% - Énfasis3 2 2 3 3 2 2" xfId="31318" xr:uid="{00000000-0005-0000-0000-0000F2410000}"/>
    <cellStyle name="40% - Énfasis3 2 2 3 3 3" xfId="21928" xr:uid="{00000000-0005-0000-0000-0000F3410000}"/>
    <cellStyle name="40% - Énfasis3 2 2 3 3 3 2" xfId="34839" xr:uid="{00000000-0005-0000-0000-0000F4410000}"/>
    <cellStyle name="40% - Énfasis3 2 2 3 3 4" xfId="25449" xr:uid="{00000000-0005-0000-0000-0000F5410000}"/>
    <cellStyle name="40% - Énfasis3 2 2 3 3 4 2" xfId="38360" xr:uid="{00000000-0005-0000-0000-0000F6410000}"/>
    <cellStyle name="40% - Énfasis3 2 2 3 3 5" xfId="28970" xr:uid="{00000000-0005-0000-0000-0000F7410000}"/>
    <cellStyle name="40% - Énfasis3 2 2 3 3 6" xfId="16059" xr:uid="{00000000-0005-0000-0000-0000F8410000}"/>
    <cellStyle name="40% - Énfasis3 2 2 3 4" xfId="19580" xr:uid="{00000000-0005-0000-0000-0000F9410000}"/>
    <cellStyle name="40% - Énfasis3 2 2 3 4 2" xfId="23101" xr:uid="{00000000-0005-0000-0000-0000FA410000}"/>
    <cellStyle name="40% - Énfasis3 2 2 3 4 2 2" xfId="36012" xr:uid="{00000000-0005-0000-0000-0000FB410000}"/>
    <cellStyle name="40% - Énfasis3 2 2 3 4 3" xfId="26622" xr:uid="{00000000-0005-0000-0000-0000FC410000}"/>
    <cellStyle name="40% - Énfasis3 2 2 3 4 3 2" xfId="39533" xr:uid="{00000000-0005-0000-0000-0000FD410000}"/>
    <cellStyle name="40% - Énfasis3 2 2 3 4 4" xfId="32491" xr:uid="{00000000-0005-0000-0000-0000FE410000}"/>
    <cellStyle name="40% - Énfasis3 2 2 3 5" xfId="17232" xr:uid="{00000000-0005-0000-0000-0000FF410000}"/>
    <cellStyle name="40% - Énfasis3 2 2 3 5 2" xfId="30143" xr:uid="{00000000-0005-0000-0000-000000420000}"/>
    <cellStyle name="40% - Énfasis3 2 2 3 6" xfId="20753" xr:uid="{00000000-0005-0000-0000-000001420000}"/>
    <cellStyle name="40% - Énfasis3 2 2 3 6 2" xfId="33664" xr:uid="{00000000-0005-0000-0000-000002420000}"/>
    <cellStyle name="40% - Énfasis3 2 2 3 7" xfId="24274" xr:uid="{00000000-0005-0000-0000-000003420000}"/>
    <cellStyle name="40% - Énfasis3 2 2 3 7 2" xfId="37185" xr:uid="{00000000-0005-0000-0000-000004420000}"/>
    <cellStyle name="40% - Énfasis3 2 2 3 8" xfId="27795" xr:uid="{00000000-0005-0000-0000-000005420000}"/>
    <cellStyle name="40% - Énfasis3 2 2 3 9" xfId="14884" xr:uid="{00000000-0005-0000-0000-000006420000}"/>
    <cellStyle name="40% - Énfasis3 2 2 4" xfId="5670" xr:uid="{00000000-0005-0000-0000-000007420000}"/>
    <cellStyle name="40% - Énfasis3 2 2 4 2" xfId="5671" xr:uid="{00000000-0005-0000-0000-000008420000}"/>
    <cellStyle name="40% - Énfasis3 2 2 4 2 2" xfId="5672" xr:uid="{00000000-0005-0000-0000-000009420000}"/>
    <cellStyle name="40% - Énfasis3 2 2 4 2 2 2" xfId="31979" xr:uid="{00000000-0005-0000-0000-00000A420000}"/>
    <cellStyle name="40% - Énfasis3 2 2 4 2 2 3" xfId="19068" xr:uid="{00000000-0005-0000-0000-00000B420000}"/>
    <cellStyle name="40% - Énfasis3 2 2 4 2 3" xfId="22589" xr:uid="{00000000-0005-0000-0000-00000C420000}"/>
    <cellStyle name="40% - Énfasis3 2 2 4 2 3 2" xfId="35500" xr:uid="{00000000-0005-0000-0000-00000D420000}"/>
    <cellStyle name="40% - Énfasis3 2 2 4 2 4" xfId="26110" xr:uid="{00000000-0005-0000-0000-00000E420000}"/>
    <cellStyle name="40% - Énfasis3 2 2 4 2 4 2" xfId="39021" xr:uid="{00000000-0005-0000-0000-00000F420000}"/>
    <cellStyle name="40% - Énfasis3 2 2 4 2 5" xfId="29631" xr:uid="{00000000-0005-0000-0000-000010420000}"/>
    <cellStyle name="40% - Énfasis3 2 2 4 2 6" xfId="16720" xr:uid="{00000000-0005-0000-0000-000011420000}"/>
    <cellStyle name="40% - Énfasis3 2 2 4 3" xfId="5673" xr:uid="{00000000-0005-0000-0000-000012420000}"/>
    <cellStyle name="40% - Énfasis3 2 2 4 3 2" xfId="23762" xr:uid="{00000000-0005-0000-0000-000013420000}"/>
    <cellStyle name="40% - Énfasis3 2 2 4 3 2 2" xfId="36673" xr:uid="{00000000-0005-0000-0000-000014420000}"/>
    <cellStyle name="40% - Énfasis3 2 2 4 3 3" xfId="27283" xr:uid="{00000000-0005-0000-0000-000015420000}"/>
    <cellStyle name="40% - Énfasis3 2 2 4 3 3 2" xfId="40194" xr:uid="{00000000-0005-0000-0000-000016420000}"/>
    <cellStyle name="40% - Énfasis3 2 2 4 3 4" xfId="33152" xr:uid="{00000000-0005-0000-0000-000017420000}"/>
    <cellStyle name="40% - Énfasis3 2 2 4 3 5" xfId="20241" xr:uid="{00000000-0005-0000-0000-000018420000}"/>
    <cellStyle name="40% - Énfasis3 2 2 4 4" xfId="17893" xr:uid="{00000000-0005-0000-0000-000019420000}"/>
    <cellStyle name="40% - Énfasis3 2 2 4 4 2" xfId="30804" xr:uid="{00000000-0005-0000-0000-00001A420000}"/>
    <cellStyle name="40% - Énfasis3 2 2 4 5" xfId="21414" xr:uid="{00000000-0005-0000-0000-00001B420000}"/>
    <cellStyle name="40% - Énfasis3 2 2 4 5 2" xfId="34325" xr:uid="{00000000-0005-0000-0000-00001C420000}"/>
    <cellStyle name="40% - Énfasis3 2 2 4 6" xfId="24935" xr:uid="{00000000-0005-0000-0000-00001D420000}"/>
    <cellStyle name="40% - Énfasis3 2 2 4 6 2" xfId="37846" xr:uid="{00000000-0005-0000-0000-00001E420000}"/>
    <cellStyle name="40% - Énfasis3 2 2 4 7" xfId="28456" xr:uid="{00000000-0005-0000-0000-00001F420000}"/>
    <cellStyle name="40% - Énfasis3 2 2 4 8" xfId="15545" xr:uid="{00000000-0005-0000-0000-000020420000}"/>
    <cellStyle name="40% - Énfasis3 2 2 5" xfId="5674" xr:uid="{00000000-0005-0000-0000-000021420000}"/>
    <cellStyle name="40% - Énfasis3 2 2 5 2" xfId="5675" xr:uid="{00000000-0005-0000-0000-000022420000}"/>
    <cellStyle name="40% - Énfasis3 2 2 5 2 2" xfId="5676" xr:uid="{00000000-0005-0000-0000-000023420000}"/>
    <cellStyle name="40% - Énfasis3 2 2 5 2 2 2" xfId="31480" xr:uid="{00000000-0005-0000-0000-000024420000}"/>
    <cellStyle name="40% - Énfasis3 2 2 5 2 2 3" xfId="18569" xr:uid="{00000000-0005-0000-0000-000025420000}"/>
    <cellStyle name="40% - Énfasis3 2 2 5 2 3" xfId="22090" xr:uid="{00000000-0005-0000-0000-000026420000}"/>
    <cellStyle name="40% - Énfasis3 2 2 5 2 3 2" xfId="35001" xr:uid="{00000000-0005-0000-0000-000027420000}"/>
    <cellStyle name="40% - Énfasis3 2 2 5 2 4" xfId="25611" xr:uid="{00000000-0005-0000-0000-000028420000}"/>
    <cellStyle name="40% - Énfasis3 2 2 5 2 4 2" xfId="38522" xr:uid="{00000000-0005-0000-0000-000029420000}"/>
    <cellStyle name="40% - Énfasis3 2 2 5 2 5" xfId="29132" xr:uid="{00000000-0005-0000-0000-00002A420000}"/>
    <cellStyle name="40% - Énfasis3 2 2 5 2 6" xfId="16221" xr:uid="{00000000-0005-0000-0000-00002B420000}"/>
    <cellStyle name="40% - Énfasis3 2 2 5 3" xfId="5677" xr:uid="{00000000-0005-0000-0000-00002C420000}"/>
    <cellStyle name="40% - Énfasis3 2 2 5 3 2" xfId="23263" xr:uid="{00000000-0005-0000-0000-00002D420000}"/>
    <cellStyle name="40% - Énfasis3 2 2 5 3 2 2" xfId="36174" xr:uid="{00000000-0005-0000-0000-00002E420000}"/>
    <cellStyle name="40% - Énfasis3 2 2 5 3 3" xfId="26784" xr:uid="{00000000-0005-0000-0000-00002F420000}"/>
    <cellStyle name="40% - Énfasis3 2 2 5 3 3 2" xfId="39695" xr:uid="{00000000-0005-0000-0000-000030420000}"/>
    <cellStyle name="40% - Énfasis3 2 2 5 3 4" xfId="32653" xr:uid="{00000000-0005-0000-0000-000031420000}"/>
    <cellStyle name="40% - Énfasis3 2 2 5 3 5" xfId="19742" xr:uid="{00000000-0005-0000-0000-000032420000}"/>
    <cellStyle name="40% - Énfasis3 2 2 5 4" xfId="17394" xr:uid="{00000000-0005-0000-0000-000033420000}"/>
    <cellStyle name="40% - Énfasis3 2 2 5 4 2" xfId="30305" xr:uid="{00000000-0005-0000-0000-000034420000}"/>
    <cellStyle name="40% - Énfasis3 2 2 5 5" xfId="20915" xr:uid="{00000000-0005-0000-0000-000035420000}"/>
    <cellStyle name="40% - Énfasis3 2 2 5 5 2" xfId="33826" xr:uid="{00000000-0005-0000-0000-000036420000}"/>
    <cellStyle name="40% - Énfasis3 2 2 5 6" xfId="24436" xr:uid="{00000000-0005-0000-0000-000037420000}"/>
    <cellStyle name="40% - Énfasis3 2 2 5 6 2" xfId="37347" xr:uid="{00000000-0005-0000-0000-000038420000}"/>
    <cellStyle name="40% - Énfasis3 2 2 5 7" xfId="27957" xr:uid="{00000000-0005-0000-0000-000039420000}"/>
    <cellStyle name="40% - Énfasis3 2 2 5 8" xfId="15046" xr:uid="{00000000-0005-0000-0000-00003A420000}"/>
    <cellStyle name="40% - Énfasis3 2 2 6" xfId="5678" xr:uid="{00000000-0005-0000-0000-00003B420000}"/>
    <cellStyle name="40% - Énfasis3 2 2 6 2" xfId="5679" xr:uid="{00000000-0005-0000-0000-00003C420000}"/>
    <cellStyle name="40% - Énfasis3 2 2 6 2 2" xfId="5680" xr:uid="{00000000-0005-0000-0000-00003D420000}"/>
    <cellStyle name="40% - Énfasis3 2 2 6 2 2 2" xfId="30981" xr:uid="{00000000-0005-0000-0000-00003E420000}"/>
    <cellStyle name="40% - Énfasis3 2 2 6 2 3" xfId="18070" xr:uid="{00000000-0005-0000-0000-00003F420000}"/>
    <cellStyle name="40% - Énfasis3 2 2 6 3" xfId="5681" xr:uid="{00000000-0005-0000-0000-000040420000}"/>
    <cellStyle name="40% - Énfasis3 2 2 6 3 2" xfId="34502" xr:uid="{00000000-0005-0000-0000-000041420000}"/>
    <cellStyle name="40% - Énfasis3 2 2 6 3 3" xfId="21591" xr:uid="{00000000-0005-0000-0000-000042420000}"/>
    <cellStyle name="40% - Énfasis3 2 2 6 4" xfId="25112" xr:uid="{00000000-0005-0000-0000-000043420000}"/>
    <cellStyle name="40% - Énfasis3 2 2 6 4 2" xfId="38023" xr:uid="{00000000-0005-0000-0000-000044420000}"/>
    <cellStyle name="40% - Énfasis3 2 2 6 5" xfId="28633" xr:uid="{00000000-0005-0000-0000-000045420000}"/>
    <cellStyle name="40% - Énfasis3 2 2 6 6" xfId="15722" xr:uid="{00000000-0005-0000-0000-000046420000}"/>
    <cellStyle name="40% - Énfasis3 2 2 7" xfId="5682" xr:uid="{00000000-0005-0000-0000-000047420000}"/>
    <cellStyle name="40% - Énfasis3 2 2 7 2" xfId="5683" xr:uid="{00000000-0005-0000-0000-000048420000}"/>
    <cellStyle name="40% - Énfasis3 2 2 7 2 2" xfId="5684" xr:uid="{00000000-0005-0000-0000-000049420000}"/>
    <cellStyle name="40% - Énfasis3 2 2 7 2 2 2" xfId="35675" xr:uid="{00000000-0005-0000-0000-00004A420000}"/>
    <cellStyle name="40% - Énfasis3 2 2 7 2 3" xfId="22764" xr:uid="{00000000-0005-0000-0000-00004B420000}"/>
    <cellStyle name="40% - Énfasis3 2 2 7 3" xfId="5685" xr:uid="{00000000-0005-0000-0000-00004C420000}"/>
    <cellStyle name="40% - Énfasis3 2 2 7 3 2" xfId="39196" xr:uid="{00000000-0005-0000-0000-00004D420000}"/>
    <cellStyle name="40% - Énfasis3 2 2 7 3 3" xfId="26285" xr:uid="{00000000-0005-0000-0000-00004E420000}"/>
    <cellStyle name="40% - Énfasis3 2 2 7 4" xfId="32154" xr:uid="{00000000-0005-0000-0000-00004F420000}"/>
    <cellStyle name="40% - Énfasis3 2 2 7 5" xfId="19243" xr:uid="{00000000-0005-0000-0000-000050420000}"/>
    <cellStyle name="40% - Énfasis3 2 2 8" xfId="5686" xr:uid="{00000000-0005-0000-0000-000051420000}"/>
    <cellStyle name="40% - Énfasis3 2 2 8 2" xfId="5687" xr:uid="{00000000-0005-0000-0000-000052420000}"/>
    <cellStyle name="40% - Énfasis3 2 2 8 2 2" xfId="5688" xr:uid="{00000000-0005-0000-0000-000053420000}"/>
    <cellStyle name="40% - Énfasis3 2 2 8 2 3" xfId="29806" xr:uid="{00000000-0005-0000-0000-000054420000}"/>
    <cellStyle name="40% - Énfasis3 2 2 8 3" xfId="5689" xr:uid="{00000000-0005-0000-0000-000055420000}"/>
    <cellStyle name="40% - Énfasis3 2 2 8 4" xfId="16895" xr:uid="{00000000-0005-0000-0000-000056420000}"/>
    <cellStyle name="40% - Énfasis3 2 2 9" xfId="5690" xr:uid="{00000000-0005-0000-0000-000057420000}"/>
    <cellStyle name="40% - Énfasis3 2 2 9 2" xfId="5691" xr:uid="{00000000-0005-0000-0000-000058420000}"/>
    <cellStyle name="40% - Énfasis3 2 2 9 2 2" xfId="5692" xr:uid="{00000000-0005-0000-0000-000059420000}"/>
    <cellStyle name="40% - Énfasis3 2 2 9 2 3" xfId="33327" xr:uid="{00000000-0005-0000-0000-00005A420000}"/>
    <cellStyle name="40% - Énfasis3 2 2 9 3" xfId="5693" xr:uid="{00000000-0005-0000-0000-00005B420000}"/>
    <cellStyle name="40% - Énfasis3 2 2 9 4" xfId="20416" xr:uid="{00000000-0005-0000-0000-00005C420000}"/>
    <cellStyle name="40% - Énfasis3 2 20" xfId="5694" xr:uid="{00000000-0005-0000-0000-00005D420000}"/>
    <cellStyle name="40% - Énfasis3 2 21" xfId="5695" xr:uid="{00000000-0005-0000-0000-00005E420000}"/>
    <cellStyle name="40% - Énfasis3 2 22" xfId="5696" xr:uid="{00000000-0005-0000-0000-00005F420000}"/>
    <cellStyle name="40% - Énfasis3 2 23" xfId="5697" xr:uid="{00000000-0005-0000-0000-000060420000}"/>
    <cellStyle name="40% - Énfasis3 2 24" xfId="5698" xr:uid="{00000000-0005-0000-0000-000061420000}"/>
    <cellStyle name="40% - Énfasis3 2 25" xfId="5699" xr:uid="{00000000-0005-0000-0000-000062420000}"/>
    <cellStyle name="40% - Énfasis3 2 25 2" xfId="5700" xr:uid="{00000000-0005-0000-0000-000063420000}"/>
    <cellStyle name="40% - Énfasis3 2 26" xfId="5701" xr:uid="{00000000-0005-0000-0000-000064420000}"/>
    <cellStyle name="40% - Énfasis3 2 27" xfId="14437" xr:uid="{00000000-0005-0000-0000-000065420000}"/>
    <cellStyle name="40% - Énfasis3 2 28" xfId="14483" xr:uid="{00000000-0005-0000-0000-000066420000}"/>
    <cellStyle name="40% - Énfasis3 2 3" xfId="644" xr:uid="{00000000-0005-0000-0000-000067420000}"/>
    <cellStyle name="40% - Énfasis3 2 3 10" xfId="23996" xr:uid="{00000000-0005-0000-0000-000068420000}"/>
    <cellStyle name="40% - Énfasis3 2 3 10 2" xfId="36907" xr:uid="{00000000-0005-0000-0000-000069420000}"/>
    <cellStyle name="40% - Énfasis3 2 3 11" xfId="27517" xr:uid="{00000000-0005-0000-0000-00006A420000}"/>
    <cellStyle name="40% - Énfasis3 2 3 12" xfId="14602" xr:uid="{00000000-0005-0000-0000-00006B420000}"/>
    <cellStyle name="40% - Énfasis3 2 3 2" xfId="645" xr:uid="{00000000-0005-0000-0000-00006C420000}"/>
    <cellStyle name="40% - Énfasis3 2 3 2 2" xfId="5702" xr:uid="{00000000-0005-0000-0000-00006D420000}"/>
    <cellStyle name="40% - Énfasis3 2 3 2 2 2" xfId="16455" xr:uid="{00000000-0005-0000-0000-00006E420000}"/>
    <cellStyle name="40% - Énfasis3 2 3 2 2 2 2" xfId="18803" xr:uid="{00000000-0005-0000-0000-00006F420000}"/>
    <cellStyle name="40% - Énfasis3 2 3 2 2 2 2 2" xfId="31714" xr:uid="{00000000-0005-0000-0000-000070420000}"/>
    <cellStyle name="40% - Énfasis3 2 3 2 2 2 3" xfId="22324" xr:uid="{00000000-0005-0000-0000-000071420000}"/>
    <cellStyle name="40% - Énfasis3 2 3 2 2 2 3 2" xfId="35235" xr:uid="{00000000-0005-0000-0000-000072420000}"/>
    <cellStyle name="40% - Énfasis3 2 3 2 2 2 4" xfId="25845" xr:uid="{00000000-0005-0000-0000-000073420000}"/>
    <cellStyle name="40% - Énfasis3 2 3 2 2 2 4 2" xfId="38756" xr:uid="{00000000-0005-0000-0000-000074420000}"/>
    <cellStyle name="40% - Énfasis3 2 3 2 2 2 5" xfId="29366" xr:uid="{00000000-0005-0000-0000-000075420000}"/>
    <cellStyle name="40% - Énfasis3 2 3 2 2 3" xfId="19976" xr:uid="{00000000-0005-0000-0000-000076420000}"/>
    <cellStyle name="40% - Énfasis3 2 3 2 2 3 2" xfId="23497" xr:uid="{00000000-0005-0000-0000-000077420000}"/>
    <cellStyle name="40% - Énfasis3 2 3 2 2 3 2 2" xfId="36408" xr:uid="{00000000-0005-0000-0000-000078420000}"/>
    <cellStyle name="40% - Énfasis3 2 3 2 2 3 3" xfId="27018" xr:uid="{00000000-0005-0000-0000-000079420000}"/>
    <cellStyle name="40% - Énfasis3 2 3 2 2 3 3 2" xfId="39929" xr:uid="{00000000-0005-0000-0000-00007A420000}"/>
    <cellStyle name="40% - Énfasis3 2 3 2 2 3 4" xfId="32887" xr:uid="{00000000-0005-0000-0000-00007B420000}"/>
    <cellStyle name="40% - Énfasis3 2 3 2 2 4" xfId="17628" xr:uid="{00000000-0005-0000-0000-00007C420000}"/>
    <cellStyle name="40% - Énfasis3 2 3 2 2 4 2" xfId="30539" xr:uid="{00000000-0005-0000-0000-00007D420000}"/>
    <cellStyle name="40% - Énfasis3 2 3 2 2 5" xfId="21149" xr:uid="{00000000-0005-0000-0000-00007E420000}"/>
    <cellStyle name="40% - Énfasis3 2 3 2 2 5 2" xfId="34060" xr:uid="{00000000-0005-0000-0000-00007F420000}"/>
    <cellStyle name="40% - Énfasis3 2 3 2 2 6" xfId="24670" xr:uid="{00000000-0005-0000-0000-000080420000}"/>
    <cellStyle name="40% - Énfasis3 2 3 2 2 6 2" xfId="37581" xr:uid="{00000000-0005-0000-0000-000081420000}"/>
    <cellStyle name="40% - Énfasis3 2 3 2 2 7" xfId="28191" xr:uid="{00000000-0005-0000-0000-000082420000}"/>
    <cellStyle name="40% - Énfasis3 2 3 2 2 8" xfId="15280" xr:uid="{00000000-0005-0000-0000-000083420000}"/>
    <cellStyle name="40% - Énfasis3 2 3 2 3" xfId="5703" xr:uid="{00000000-0005-0000-0000-000084420000}"/>
    <cellStyle name="40% - Énfasis3 2 3 2 3 2" xfId="18304" xr:uid="{00000000-0005-0000-0000-000085420000}"/>
    <cellStyle name="40% - Énfasis3 2 3 2 3 2 2" xfId="31215" xr:uid="{00000000-0005-0000-0000-000086420000}"/>
    <cellStyle name="40% - Énfasis3 2 3 2 3 3" xfId="21825" xr:uid="{00000000-0005-0000-0000-000087420000}"/>
    <cellStyle name="40% - Énfasis3 2 3 2 3 3 2" xfId="34736" xr:uid="{00000000-0005-0000-0000-000088420000}"/>
    <cellStyle name="40% - Énfasis3 2 3 2 3 4" xfId="25346" xr:uid="{00000000-0005-0000-0000-000089420000}"/>
    <cellStyle name="40% - Énfasis3 2 3 2 3 4 2" xfId="38257" xr:uid="{00000000-0005-0000-0000-00008A420000}"/>
    <cellStyle name="40% - Énfasis3 2 3 2 3 5" xfId="28867" xr:uid="{00000000-0005-0000-0000-00008B420000}"/>
    <cellStyle name="40% - Énfasis3 2 3 2 3 6" xfId="15956" xr:uid="{00000000-0005-0000-0000-00008C420000}"/>
    <cellStyle name="40% - Énfasis3 2 3 2 4" xfId="5704" xr:uid="{00000000-0005-0000-0000-00008D420000}"/>
    <cellStyle name="40% - Énfasis3 2 3 2 4 2" xfId="5705" xr:uid="{00000000-0005-0000-0000-00008E420000}"/>
    <cellStyle name="40% - Énfasis3 2 3 2 4 2 2" xfId="35909" xr:uid="{00000000-0005-0000-0000-00008F420000}"/>
    <cellStyle name="40% - Énfasis3 2 3 2 4 2 3" xfId="22998" xr:uid="{00000000-0005-0000-0000-000090420000}"/>
    <cellStyle name="40% - Énfasis3 2 3 2 4 3" xfId="26519" xr:uid="{00000000-0005-0000-0000-000091420000}"/>
    <cellStyle name="40% - Énfasis3 2 3 2 4 3 2" xfId="39430" xr:uid="{00000000-0005-0000-0000-000092420000}"/>
    <cellStyle name="40% - Énfasis3 2 3 2 4 4" xfId="32388" xr:uid="{00000000-0005-0000-0000-000093420000}"/>
    <cellStyle name="40% - Énfasis3 2 3 2 4 5" xfId="19477" xr:uid="{00000000-0005-0000-0000-000094420000}"/>
    <cellStyle name="40% - Énfasis3 2 3 2 5" xfId="5706" xr:uid="{00000000-0005-0000-0000-000095420000}"/>
    <cellStyle name="40% - Énfasis3 2 3 2 5 2" xfId="30040" xr:uid="{00000000-0005-0000-0000-000096420000}"/>
    <cellStyle name="40% - Énfasis3 2 3 2 5 3" xfId="17129" xr:uid="{00000000-0005-0000-0000-000097420000}"/>
    <cellStyle name="40% - Énfasis3 2 3 2 6" xfId="20650" xr:uid="{00000000-0005-0000-0000-000098420000}"/>
    <cellStyle name="40% - Énfasis3 2 3 2 6 2" xfId="33561" xr:uid="{00000000-0005-0000-0000-000099420000}"/>
    <cellStyle name="40% - Énfasis3 2 3 2 7" xfId="24171" xr:uid="{00000000-0005-0000-0000-00009A420000}"/>
    <cellStyle name="40% - Énfasis3 2 3 2 7 2" xfId="37082" xr:uid="{00000000-0005-0000-0000-00009B420000}"/>
    <cellStyle name="40% - Énfasis3 2 3 2 8" xfId="27692" xr:uid="{00000000-0005-0000-0000-00009C420000}"/>
    <cellStyle name="40% - Énfasis3 2 3 2 9" xfId="14780" xr:uid="{00000000-0005-0000-0000-00009D420000}"/>
    <cellStyle name="40% - Énfasis3 2 3 3" xfId="5707" xr:uid="{00000000-0005-0000-0000-00009E420000}"/>
    <cellStyle name="40% - Énfasis3 2 3 3 2" xfId="5708" xr:uid="{00000000-0005-0000-0000-00009F420000}"/>
    <cellStyle name="40% - Énfasis3 2 3 3 2 2" xfId="5709" xr:uid="{00000000-0005-0000-0000-0000A0420000}"/>
    <cellStyle name="40% - Énfasis3 2 3 3 2 2 2" xfId="18965" xr:uid="{00000000-0005-0000-0000-0000A1420000}"/>
    <cellStyle name="40% - Énfasis3 2 3 3 2 2 2 2" xfId="31876" xr:uid="{00000000-0005-0000-0000-0000A2420000}"/>
    <cellStyle name="40% - Énfasis3 2 3 3 2 2 3" xfId="22486" xr:uid="{00000000-0005-0000-0000-0000A3420000}"/>
    <cellStyle name="40% - Énfasis3 2 3 3 2 2 3 2" xfId="35397" xr:uid="{00000000-0005-0000-0000-0000A4420000}"/>
    <cellStyle name="40% - Énfasis3 2 3 3 2 2 4" xfId="26007" xr:uid="{00000000-0005-0000-0000-0000A5420000}"/>
    <cellStyle name="40% - Énfasis3 2 3 3 2 2 4 2" xfId="38918" xr:uid="{00000000-0005-0000-0000-0000A6420000}"/>
    <cellStyle name="40% - Énfasis3 2 3 3 2 2 5" xfId="29528" xr:uid="{00000000-0005-0000-0000-0000A7420000}"/>
    <cellStyle name="40% - Énfasis3 2 3 3 2 2 6" xfId="16617" xr:uid="{00000000-0005-0000-0000-0000A8420000}"/>
    <cellStyle name="40% - Énfasis3 2 3 3 2 3" xfId="20138" xr:uid="{00000000-0005-0000-0000-0000A9420000}"/>
    <cellStyle name="40% - Énfasis3 2 3 3 2 3 2" xfId="23659" xr:uid="{00000000-0005-0000-0000-0000AA420000}"/>
    <cellStyle name="40% - Énfasis3 2 3 3 2 3 2 2" xfId="36570" xr:uid="{00000000-0005-0000-0000-0000AB420000}"/>
    <cellStyle name="40% - Énfasis3 2 3 3 2 3 3" xfId="27180" xr:uid="{00000000-0005-0000-0000-0000AC420000}"/>
    <cellStyle name="40% - Énfasis3 2 3 3 2 3 3 2" xfId="40091" xr:uid="{00000000-0005-0000-0000-0000AD420000}"/>
    <cellStyle name="40% - Énfasis3 2 3 3 2 3 4" xfId="33049" xr:uid="{00000000-0005-0000-0000-0000AE420000}"/>
    <cellStyle name="40% - Énfasis3 2 3 3 2 4" xfId="17790" xr:uid="{00000000-0005-0000-0000-0000AF420000}"/>
    <cellStyle name="40% - Énfasis3 2 3 3 2 4 2" xfId="30701" xr:uid="{00000000-0005-0000-0000-0000B0420000}"/>
    <cellStyle name="40% - Énfasis3 2 3 3 2 5" xfId="21311" xr:uid="{00000000-0005-0000-0000-0000B1420000}"/>
    <cellStyle name="40% - Énfasis3 2 3 3 2 5 2" xfId="34222" xr:uid="{00000000-0005-0000-0000-0000B2420000}"/>
    <cellStyle name="40% - Énfasis3 2 3 3 2 6" xfId="24832" xr:uid="{00000000-0005-0000-0000-0000B3420000}"/>
    <cellStyle name="40% - Énfasis3 2 3 3 2 6 2" xfId="37743" xr:uid="{00000000-0005-0000-0000-0000B4420000}"/>
    <cellStyle name="40% - Énfasis3 2 3 3 2 7" xfId="28353" xr:uid="{00000000-0005-0000-0000-0000B5420000}"/>
    <cellStyle name="40% - Énfasis3 2 3 3 2 8" xfId="15442" xr:uid="{00000000-0005-0000-0000-0000B6420000}"/>
    <cellStyle name="40% - Énfasis3 2 3 3 3" xfId="5710" xr:uid="{00000000-0005-0000-0000-0000B7420000}"/>
    <cellStyle name="40% - Énfasis3 2 3 3 3 2" xfId="18466" xr:uid="{00000000-0005-0000-0000-0000B8420000}"/>
    <cellStyle name="40% - Énfasis3 2 3 3 3 2 2" xfId="31377" xr:uid="{00000000-0005-0000-0000-0000B9420000}"/>
    <cellStyle name="40% - Énfasis3 2 3 3 3 3" xfId="21987" xr:uid="{00000000-0005-0000-0000-0000BA420000}"/>
    <cellStyle name="40% - Énfasis3 2 3 3 3 3 2" xfId="34898" xr:uid="{00000000-0005-0000-0000-0000BB420000}"/>
    <cellStyle name="40% - Énfasis3 2 3 3 3 4" xfId="25508" xr:uid="{00000000-0005-0000-0000-0000BC420000}"/>
    <cellStyle name="40% - Énfasis3 2 3 3 3 4 2" xfId="38419" xr:uid="{00000000-0005-0000-0000-0000BD420000}"/>
    <cellStyle name="40% - Énfasis3 2 3 3 3 5" xfId="29029" xr:uid="{00000000-0005-0000-0000-0000BE420000}"/>
    <cellStyle name="40% - Énfasis3 2 3 3 3 6" xfId="16118" xr:uid="{00000000-0005-0000-0000-0000BF420000}"/>
    <cellStyle name="40% - Énfasis3 2 3 3 4" xfId="19639" xr:uid="{00000000-0005-0000-0000-0000C0420000}"/>
    <cellStyle name="40% - Énfasis3 2 3 3 4 2" xfId="23160" xr:uid="{00000000-0005-0000-0000-0000C1420000}"/>
    <cellStyle name="40% - Énfasis3 2 3 3 4 2 2" xfId="36071" xr:uid="{00000000-0005-0000-0000-0000C2420000}"/>
    <cellStyle name="40% - Énfasis3 2 3 3 4 3" xfId="26681" xr:uid="{00000000-0005-0000-0000-0000C3420000}"/>
    <cellStyle name="40% - Énfasis3 2 3 3 4 3 2" xfId="39592" xr:uid="{00000000-0005-0000-0000-0000C4420000}"/>
    <cellStyle name="40% - Énfasis3 2 3 3 4 4" xfId="32550" xr:uid="{00000000-0005-0000-0000-0000C5420000}"/>
    <cellStyle name="40% - Énfasis3 2 3 3 5" xfId="17291" xr:uid="{00000000-0005-0000-0000-0000C6420000}"/>
    <cellStyle name="40% - Énfasis3 2 3 3 5 2" xfId="30202" xr:uid="{00000000-0005-0000-0000-0000C7420000}"/>
    <cellStyle name="40% - Énfasis3 2 3 3 6" xfId="20812" xr:uid="{00000000-0005-0000-0000-0000C8420000}"/>
    <cellStyle name="40% - Énfasis3 2 3 3 6 2" xfId="33723" xr:uid="{00000000-0005-0000-0000-0000C9420000}"/>
    <cellStyle name="40% - Énfasis3 2 3 3 7" xfId="24333" xr:uid="{00000000-0005-0000-0000-0000CA420000}"/>
    <cellStyle name="40% - Énfasis3 2 3 3 7 2" xfId="37244" xr:uid="{00000000-0005-0000-0000-0000CB420000}"/>
    <cellStyle name="40% - Énfasis3 2 3 3 8" xfId="27854" xr:uid="{00000000-0005-0000-0000-0000CC420000}"/>
    <cellStyle name="40% - Énfasis3 2 3 3 9" xfId="14943" xr:uid="{00000000-0005-0000-0000-0000CD420000}"/>
    <cellStyle name="40% - Énfasis3 2 3 4" xfId="15604" xr:uid="{00000000-0005-0000-0000-0000CE420000}"/>
    <cellStyle name="40% - Énfasis3 2 3 4 2" xfId="16779" xr:uid="{00000000-0005-0000-0000-0000CF420000}"/>
    <cellStyle name="40% - Énfasis3 2 3 4 2 2" xfId="19127" xr:uid="{00000000-0005-0000-0000-0000D0420000}"/>
    <cellStyle name="40% - Énfasis3 2 3 4 2 2 2" xfId="32038" xr:uid="{00000000-0005-0000-0000-0000D1420000}"/>
    <cellStyle name="40% - Énfasis3 2 3 4 2 3" xfId="22648" xr:uid="{00000000-0005-0000-0000-0000D2420000}"/>
    <cellStyle name="40% - Énfasis3 2 3 4 2 3 2" xfId="35559" xr:uid="{00000000-0005-0000-0000-0000D3420000}"/>
    <cellStyle name="40% - Énfasis3 2 3 4 2 4" xfId="26169" xr:uid="{00000000-0005-0000-0000-0000D4420000}"/>
    <cellStyle name="40% - Énfasis3 2 3 4 2 4 2" xfId="39080" xr:uid="{00000000-0005-0000-0000-0000D5420000}"/>
    <cellStyle name="40% - Énfasis3 2 3 4 2 5" xfId="29690" xr:uid="{00000000-0005-0000-0000-0000D6420000}"/>
    <cellStyle name="40% - Énfasis3 2 3 4 3" xfId="20300" xr:uid="{00000000-0005-0000-0000-0000D7420000}"/>
    <cellStyle name="40% - Énfasis3 2 3 4 3 2" xfId="23821" xr:uid="{00000000-0005-0000-0000-0000D8420000}"/>
    <cellStyle name="40% - Énfasis3 2 3 4 3 2 2" xfId="36732" xr:uid="{00000000-0005-0000-0000-0000D9420000}"/>
    <cellStyle name="40% - Énfasis3 2 3 4 3 3" xfId="27342" xr:uid="{00000000-0005-0000-0000-0000DA420000}"/>
    <cellStyle name="40% - Énfasis3 2 3 4 3 3 2" xfId="40253" xr:uid="{00000000-0005-0000-0000-0000DB420000}"/>
    <cellStyle name="40% - Énfasis3 2 3 4 3 4" xfId="33211" xr:uid="{00000000-0005-0000-0000-0000DC420000}"/>
    <cellStyle name="40% - Énfasis3 2 3 4 4" xfId="17952" xr:uid="{00000000-0005-0000-0000-0000DD420000}"/>
    <cellStyle name="40% - Énfasis3 2 3 4 4 2" xfId="30863" xr:uid="{00000000-0005-0000-0000-0000DE420000}"/>
    <cellStyle name="40% - Énfasis3 2 3 4 5" xfId="21473" xr:uid="{00000000-0005-0000-0000-0000DF420000}"/>
    <cellStyle name="40% - Énfasis3 2 3 4 5 2" xfId="34384" xr:uid="{00000000-0005-0000-0000-0000E0420000}"/>
    <cellStyle name="40% - Énfasis3 2 3 4 6" xfId="24994" xr:uid="{00000000-0005-0000-0000-0000E1420000}"/>
    <cellStyle name="40% - Énfasis3 2 3 4 6 2" xfId="37905" xr:uid="{00000000-0005-0000-0000-0000E2420000}"/>
    <cellStyle name="40% - Énfasis3 2 3 4 7" xfId="28515" xr:uid="{00000000-0005-0000-0000-0000E3420000}"/>
    <cellStyle name="40% - Énfasis3 2 3 5" xfId="15105" xr:uid="{00000000-0005-0000-0000-0000E4420000}"/>
    <cellStyle name="40% - Énfasis3 2 3 5 2" xfId="16280" xr:uid="{00000000-0005-0000-0000-0000E5420000}"/>
    <cellStyle name="40% - Énfasis3 2 3 5 2 2" xfId="18628" xr:uid="{00000000-0005-0000-0000-0000E6420000}"/>
    <cellStyle name="40% - Énfasis3 2 3 5 2 2 2" xfId="31539" xr:uid="{00000000-0005-0000-0000-0000E7420000}"/>
    <cellStyle name="40% - Énfasis3 2 3 5 2 3" xfId="22149" xr:uid="{00000000-0005-0000-0000-0000E8420000}"/>
    <cellStyle name="40% - Énfasis3 2 3 5 2 3 2" xfId="35060" xr:uid="{00000000-0005-0000-0000-0000E9420000}"/>
    <cellStyle name="40% - Énfasis3 2 3 5 2 4" xfId="25670" xr:uid="{00000000-0005-0000-0000-0000EA420000}"/>
    <cellStyle name="40% - Énfasis3 2 3 5 2 4 2" xfId="38581" xr:uid="{00000000-0005-0000-0000-0000EB420000}"/>
    <cellStyle name="40% - Énfasis3 2 3 5 2 5" xfId="29191" xr:uid="{00000000-0005-0000-0000-0000EC420000}"/>
    <cellStyle name="40% - Énfasis3 2 3 5 3" xfId="19801" xr:uid="{00000000-0005-0000-0000-0000ED420000}"/>
    <cellStyle name="40% - Énfasis3 2 3 5 3 2" xfId="23322" xr:uid="{00000000-0005-0000-0000-0000EE420000}"/>
    <cellStyle name="40% - Énfasis3 2 3 5 3 2 2" xfId="36233" xr:uid="{00000000-0005-0000-0000-0000EF420000}"/>
    <cellStyle name="40% - Énfasis3 2 3 5 3 3" xfId="26843" xr:uid="{00000000-0005-0000-0000-0000F0420000}"/>
    <cellStyle name="40% - Énfasis3 2 3 5 3 3 2" xfId="39754" xr:uid="{00000000-0005-0000-0000-0000F1420000}"/>
    <cellStyle name="40% - Énfasis3 2 3 5 3 4" xfId="32712" xr:uid="{00000000-0005-0000-0000-0000F2420000}"/>
    <cellStyle name="40% - Énfasis3 2 3 5 4" xfId="17453" xr:uid="{00000000-0005-0000-0000-0000F3420000}"/>
    <cellStyle name="40% - Énfasis3 2 3 5 4 2" xfId="30364" xr:uid="{00000000-0005-0000-0000-0000F4420000}"/>
    <cellStyle name="40% - Énfasis3 2 3 5 5" xfId="20974" xr:uid="{00000000-0005-0000-0000-0000F5420000}"/>
    <cellStyle name="40% - Énfasis3 2 3 5 5 2" xfId="33885" xr:uid="{00000000-0005-0000-0000-0000F6420000}"/>
    <cellStyle name="40% - Énfasis3 2 3 5 6" xfId="24495" xr:uid="{00000000-0005-0000-0000-0000F7420000}"/>
    <cellStyle name="40% - Énfasis3 2 3 5 6 2" xfId="37406" xr:uid="{00000000-0005-0000-0000-0000F8420000}"/>
    <cellStyle name="40% - Énfasis3 2 3 5 7" xfId="28016" xr:uid="{00000000-0005-0000-0000-0000F9420000}"/>
    <cellStyle name="40% - Énfasis3 2 3 6" xfId="15781" xr:uid="{00000000-0005-0000-0000-0000FA420000}"/>
    <cellStyle name="40% - Énfasis3 2 3 6 2" xfId="18129" xr:uid="{00000000-0005-0000-0000-0000FB420000}"/>
    <cellStyle name="40% - Énfasis3 2 3 6 2 2" xfId="31040" xr:uid="{00000000-0005-0000-0000-0000FC420000}"/>
    <cellStyle name="40% - Énfasis3 2 3 6 3" xfId="21650" xr:uid="{00000000-0005-0000-0000-0000FD420000}"/>
    <cellStyle name="40% - Énfasis3 2 3 6 3 2" xfId="34561" xr:uid="{00000000-0005-0000-0000-0000FE420000}"/>
    <cellStyle name="40% - Énfasis3 2 3 6 4" xfId="25171" xr:uid="{00000000-0005-0000-0000-0000FF420000}"/>
    <cellStyle name="40% - Énfasis3 2 3 6 4 2" xfId="38082" xr:uid="{00000000-0005-0000-0000-000000430000}"/>
    <cellStyle name="40% - Énfasis3 2 3 6 5" xfId="28692" xr:uid="{00000000-0005-0000-0000-000001430000}"/>
    <cellStyle name="40% - Énfasis3 2 3 7" xfId="19302" xr:uid="{00000000-0005-0000-0000-000002430000}"/>
    <cellStyle name="40% - Énfasis3 2 3 7 2" xfId="22823" xr:uid="{00000000-0005-0000-0000-000003430000}"/>
    <cellStyle name="40% - Énfasis3 2 3 7 2 2" xfId="35734" xr:uid="{00000000-0005-0000-0000-000004430000}"/>
    <cellStyle name="40% - Énfasis3 2 3 7 3" xfId="26344" xr:uid="{00000000-0005-0000-0000-000005430000}"/>
    <cellStyle name="40% - Énfasis3 2 3 7 3 2" xfId="39255" xr:uid="{00000000-0005-0000-0000-000006430000}"/>
    <cellStyle name="40% - Énfasis3 2 3 7 4" xfId="32213" xr:uid="{00000000-0005-0000-0000-000007430000}"/>
    <cellStyle name="40% - Énfasis3 2 3 8" xfId="16954" xr:uid="{00000000-0005-0000-0000-000008430000}"/>
    <cellStyle name="40% - Énfasis3 2 3 8 2" xfId="29865" xr:uid="{00000000-0005-0000-0000-000009430000}"/>
    <cellStyle name="40% - Énfasis3 2 3 9" xfId="20475" xr:uid="{00000000-0005-0000-0000-00000A430000}"/>
    <cellStyle name="40% - Énfasis3 2 3 9 2" xfId="33386" xr:uid="{00000000-0005-0000-0000-00000B430000}"/>
    <cellStyle name="40% - Énfasis3 2 4" xfId="646" xr:uid="{00000000-0005-0000-0000-00000C430000}"/>
    <cellStyle name="40% - Énfasis3 2 4 2" xfId="15165" xr:uid="{00000000-0005-0000-0000-00000D430000}"/>
    <cellStyle name="40% - Énfasis3 2 4 2 2" xfId="16340" xr:uid="{00000000-0005-0000-0000-00000E430000}"/>
    <cellStyle name="40% - Énfasis3 2 4 2 2 2" xfId="18688" xr:uid="{00000000-0005-0000-0000-00000F430000}"/>
    <cellStyle name="40% - Énfasis3 2 4 2 2 2 2" xfId="31599" xr:uid="{00000000-0005-0000-0000-000010430000}"/>
    <cellStyle name="40% - Énfasis3 2 4 2 2 3" xfId="22209" xr:uid="{00000000-0005-0000-0000-000011430000}"/>
    <cellStyle name="40% - Énfasis3 2 4 2 2 3 2" xfId="35120" xr:uid="{00000000-0005-0000-0000-000012430000}"/>
    <cellStyle name="40% - Énfasis3 2 4 2 2 4" xfId="25730" xr:uid="{00000000-0005-0000-0000-000013430000}"/>
    <cellStyle name="40% - Énfasis3 2 4 2 2 4 2" xfId="38641" xr:uid="{00000000-0005-0000-0000-000014430000}"/>
    <cellStyle name="40% - Énfasis3 2 4 2 2 5" xfId="29251" xr:uid="{00000000-0005-0000-0000-000015430000}"/>
    <cellStyle name="40% - Énfasis3 2 4 2 3" xfId="19861" xr:uid="{00000000-0005-0000-0000-000016430000}"/>
    <cellStyle name="40% - Énfasis3 2 4 2 3 2" xfId="23382" xr:uid="{00000000-0005-0000-0000-000017430000}"/>
    <cellStyle name="40% - Énfasis3 2 4 2 3 2 2" xfId="36293" xr:uid="{00000000-0005-0000-0000-000018430000}"/>
    <cellStyle name="40% - Énfasis3 2 4 2 3 3" xfId="26903" xr:uid="{00000000-0005-0000-0000-000019430000}"/>
    <cellStyle name="40% - Énfasis3 2 4 2 3 3 2" xfId="39814" xr:uid="{00000000-0005-0000-0000-00001A430000}"/>
    <cellStyle name="40% - Énfasis3 2 4 2 3 4" xfId="32772" xr:uid="{00000000-0005-0000-0000-00001B430000}"/>
    <cellStyle name="40% - Énfasis3 2 4 2 4" xfId="17513" xr:uid="{00000000-0005-0000-0000-00001C430000}"/>
    <cellStyle name="40% - Énfasis3 2 4 2 4 2" xfId="30424" xr:uid="{00000000-0005-0000-0000-00001D430000}"/>
    <cellStyle name="40% - Énfasis3 2 4 2 5" xfId="21034" xr:uid="{00000000-0005-0000-0000-00001E430000}"/>
    <cellStyle name="40% - Énfasis3 2 4 2 5 2" xfId="33945" xr:uid="{00000000-0005-0000-0000-00001F430000}"/>
    <cellStyle name="40% - Énfasis3 2 4 2 6" xfId="24555" xr:uid="{00000000-0005-0000-0000-000020430000}"/>
    <cellStyle name="40% - Énfasis3 2 4 2 6 2" xfId="37466" xr:uid="{00000000-0005-0000-0000-000021430000}"/>
    <cellStyle name="40% - Énfasis3 2 4 2 7" xfId="28076" xr:uid="{00000000-0005-0000-0000-000022430000}"/>
    <cellStyle name="40% - Énfasis3 2 4 3" xfId="15841" xr:uid="{00000000-0005-0000-0000-000023430000}"/>
    <cellStyle name="40% - Énfasis3 2 4 3 2" xfId="18189" xr:uid="{00000000-0005-0000-0000-000024430000}"/>
    <cellStyle name="40% - Énfasis3 2 4 3 2 2" xfId="31100" xr:uid="{00000000-0005-0000-0000-000025430000}"/>
    <cellStyle name="40% - Énfasis3 2 4 3 3" xfId="21710" xr:uid="{00000000-0005-0000-0000-000026430000}"/>
    <cellStyle name="40% - Énfasis3 2 4 3 3 2" xfId="34621" xr:uid="{00000000-0005-0000-0000-000027430000}"/>
    <cellStyle name="40% - Énfasis3 2 4 3 4" xfId="25231" xr:uid="{00000000-0005-0000-0000-000028430000}"/>
    <cellStyle name="40% - Énfasis3 2 4 3 4 2" xfId="38142" xr:uid="{00000000-0005-0000-0000-000029430000}"/>
    <cellStyle name="40% - Énfasis3 2 4 3 5" xfId="28752" xr:uid="{00000000-0005-0000-0000-00002A430000}"/>
    <cellStyle name="40% - Énfasis3 2 4 4" xfId="19362" xr:uid="{00000000-0005-0000-0000-00002B430000}"/>
    <cellStyle name="40% - Énfasis3 2 4 4 2" xfId="22883" xr:uid="{00000000-0005-0000-0000-00002C430000}"/>
    <cellStyle name="40% - Énfasis3 2 4 4 2 2" xfId="35794" xr:uid="{00000000-0005-0000-0000-00002D430000}"/>
    <cellStyle name="40% - Énfasis3 2 4 4 3" xfId="26404" xr:uid="{00000000-0005-0000-0000-00002E430000}"/>
    <cellStyle name="40% - Énfasis3 2 4 4 3 2" xfId="39315" xr:uid="{00000000-0005-0000-0000-00002F430000}"/>
    <cellStyle name="40% - Énfasis3 2 4 4 4" xfId="32273" xr:uid="{00000000-0005-0000-0000-000030430000}"/>
    <cellStyle name="40% - Énfasis3 2 4 5" xfId="17014" xr:uid="{00000000-0005-0000-0000-000031430000}"/>
    <cellStyle name="40% - Énfasis3 2 4 5 2" xfId="29925" xr:uid="{00000000-0005-0000-0000-000032430000}"/>
    <cellStyle name="40% - Énfasis3 2 4 6" xfId="20535" xr:uid="{00000000-0005-0000-0000-000033430000}"/>
    <cellStyle name="40% - Énfasis3 2 4 6 2" xfId="33446" xr:uid="{00000000-0005-0000-0000-000034430000}"/>
    <cellStyle name="40% - Énfasis3 2 4 7" xfId="24056" xr:uid="{00000000-0005-0000-0000-000035430000}"/>
    <cellStyle name="40% - Énfasis3 2 4 7 2" xfId="36967" xr:uid="{00000000-0005-0000-0000-000036430000}"/>
    <cellStyle name="40% - Énfasis3 2 4 8" xfId="27577" xr:uid="{00000000-0005-0000-0000-000037430000}"/>
    <cellStyle name="40% - Énfasis3 2 4 9" xfId="14665" xr:uid="{00000000-0005-0000-0000-000038430000}"/>
    <cellStyle name="40% - Énfasis3 2 5" xfId="647" xr:uid="{00000000-0005-0000-0000-000039430000}"/>
    <cellStyle name="40% - Énfasis3 2 5 2" xfId="648" xr:uid="{00000000-0005-0000-0000-00003A430000}"/>
    <cellStyle name="40% - Énfasis3 2 5 2 2" xfId="16502" xr:uid="{00000000-0005-0000-0000-00003B430000}"/>
    <cellStyle name="40% - Énfasis3 2 5 2 2 2" xfId="18850" xr:uid="{00000000-0005-0000-0000-00003C430000}"/>
    <cellStyle name="40% - Énfasis3 2 5 2 2 2 2" xfId="31761" xr:uid="{00000000-0005-0000-0000-00003D430000}"/>
    <cellStyle name="40% - Énfasis3 2 5 2 2 3" xfId="22371" xr:uid="{00000000-0005-0000-0000-00003E430000}"/>
    <cellStyle name="40% - Énfasis3 2 5 2 2 3 2" xfId="35282" xr:uid="{00000000-0005-0000-0000-00003F430000}"/>
    <cellStyle name="40% - Énfasis3 2 5 2 2 4" xfId="25892" xr:uid="{00000000-0005-0000-0000-000040430000}"/>
    <cellStyle name="40% - Énfasis3 2 5 2 2 4 2" xfId="38803" xr:uid="{00000000-0005-0000-0000-000041430000}"/>
    <cellStyle name="40% - Énfasis3 2 5 2 2 5" xfId="29413" xr:uid="{00000000-0005-0000-0000-000042430000}"/>
    <cellStyle name="40% - Énfasis3 2 5 2 3" xfId="20023" xr:uid="{00000000-0005-0000-0000-000043430000}"/>
    <cellStyle name="40% - Énfasis3 2 5 2 3 2" xfId="23544" xr:uid="{00000000-0005-0000-0000-000044430000}"/>
    <cellStyle name="40% - Énfasis3 2 5 2 3 2 2" xfId="36455" xr:uid="{00000000-0005-0000-0000-000045430000}"/>
    <cellStyle name="40% - Énfasis3 2 5 2 3 3" xfId="27065" xr:uid="{00000000-0005-0000-0000-000046430000}"/>
    <cellStyle name="40% - Énfasis3 2 5 2 3 3 2" xfId="39976" xr:uid="{00000000-0005-0000-0000-000047430000}"/>
    <cellStyle name="40% - Énfasis3 2 5 2 3 4" xfId="32934" xr:uid="{00000000-0005-0000-0000-000048430000}"/>
    <cellStyle name="40% - Énfasis3 2 5 2 4" xfId="17675" xr:uid="{00000000-0005-0000-0000-000049430000}"/>
    <cellStyle name="40% - Énfasis3 2 5 2 4 2" xfId="30586" xr:uid="{00000000-0005-0000-0000-00004A430000}"/>
    <cellStyle name="40% - Énfasis3 2 5 2 5" xfId="21196" xr:uid="{00000000-0005-0000-0000-00004B430000}"/>
    <cellStyle name="40% - Énfasis3 2 5 2 5 2" xfId="34107" xr:uid="{00000000-0005-0000-0000-00004C430000}"/>
    <cellStyle name="40% - Énfasis3 2 5 2 6" xfId="24717" xr:uid="{00000000-0005-0000-0000-00004D430000}"/>
    <cellStyle name="40% - Énfasis3 2 5 2 6 2" xfId="37628" xr:uid="{00000000-0005-0000-0000-00004E430000}"/>
    <cellStyle name="40% - Énfasis3 2 5 2 7" xfId="28238" xr:uid="{00000000-0005-0000-0000-00004F430000}"/>
    <cellStyle name="40% - Énfasis3 2 5 2 8" xfId="15327" xr:uid="{00000000-0005-0000-0000-000050430000}"/>
    <cellStyle name="40% - Énfasis3 2 5 3" xfId="649" xr:uid="{00000000-0005-0000-0000-000051430000}"/>
    <cellStyle name="40% - Énfasis3 2 5 3 2" xfId="18351" xr:uid="{00000000-0005-0000-0000-000052430000}"/>
    <cellStyle name="40% - Énfasis3 2 5 3 2 2" xfId="31262" xr:uid="{00000000-0005-0000-0000-000053430000}"/>
    <cellStyle name="40% - Énfasis3 2 5 3 3" xfId="21872" xr:uid="{00000000-0005-0000-0000-000054430000}"/>
    <cellStyle name="40% - Énfasis3 2 5 3 3 2" xfId="34783" xr:uid="{00000000-0005-0000-0000-000055430000}"/>
    <cellStyle name="40% - Énfasis3 2 5 3 4" xfId="25393" xr:uid="{00000000-0005-0000-0000-000056430000}"/>
    <cellStyle name="40% - Énfasis3 2 5 3 4 2" xfId="38304" xr:uid="{00000000-0005-0000-0000-000057430000}"/>
    <cellStyle name="40% - Énfasis3 2 5 3 5" xfId="28914" xr:uid="{00000000-0005-0000-0000-000058430000}"/>
    <cellStyle name="40% - Énfasis3 2 5 3 6" xfId="16003" xr:uid="{00000000-0005-0000-0000-000059430000}"/>
    <cellStyle name="40% - Énfasis3 2 5 4" xfId="19524" xr:uid="{00000000-0005-0000-0000-00005A430000}"/>
    <cellStyle name="40% - Énfasis3 2 5 4 2" xfId="23045" xr:uid="{00000000-0005-0000-0000-00005B430000}"/>
    <cellStyle name="40% - Énfasis3 2 5 4 2 2" xfId="35956" xr:uid="{00000000-0005-0000-0000-00005C430000}"/>
    <cellStyle name="40% - Énfasis3 2 5 4 3" xfId="26566" xr:uid="{00000000-0005-0000-0000-00005D430000}"/>
    <cellStyle name="40% - Énfasis3 2 5 4 3 2" xfId="39477" xr:uid="{00000000-0005-0000-0000-00005E430000}"/>
    <cellStyle name="40% - Énfasis3 2 5 4 4" xfId="32435" xr:uid="{00000000-0005-0000-0000-00005F430000}"/>
    <cellStyle name="40% - Énfasis3 2 5 5" xfId="17176" xr:uid="{00000000-0005-0000-0000-000060430000}"/>
    <cellStyle name="40% - Énfasis3 2 5 5 2" xfId="30087" xr:uid="{00000000-0005-0000-0000-000061430000}"/>
    <cellStyle name="40% - Énfasis3 2 5 6" xfId="20697" xr:uid="{00000000-0005-0000-0000-000062430000}"/>
    <cellStyle name="40% - Énfasis3 2 5 6 2" xfId="33608" xr:uid="{00000000-0005-0000-0000-000063430000}"/>
    <cellStyle name="40% - Énfasis3 2 5 7" xfId="24218" xr:uid="{00000000-0005-0000-0000-000064430000}"/>
    <cellStyle name="40% - Énfasis3 2 5 7 2" xfId="37129" xr:uid="{00000000-0005-0000-0000-000065430000}"/>
    <cellStyle name="40% - Énfasis3 2 5 8" xfId="27739" xr:uid="{00000000-0005-0000-0000-000066430000}"/>
    <cellStyle name="40% - Énfasis3 2 5 9" xfId="14828" xr:uid="{00000000-0005-0000-0000-000067430000}"/>
    <cellStyle name="40% - Énfasis3 2 6" xfId="650" xr:uid="{00000000-0005-0000-0000-000068430000}"/>
    <cellStyle name="40% - Énfasis3 2 6 2" xfId="16664" xr:uid="{00000000-0005-0000-0000-000069430000}"/>
    <cellStyle name="40% - Énfasis3 2 6 2 2" xfId="19012" xr:uid="{00000000-0005-0000-0000-00006A430000}"/>
    <cellStyle name="40% - Énfasis3 2 6 2 2 2" xfId="31923" xr:uid="{00000000-0005-0000-0000-00006B430000}"/>
    <cellStyle name="40% - Énfasis3 2 6 2 3" xfId="22533" xr:uid="{00000000-0005-0000-0000-00006C430000}"/>
    <cellStyle name="40% - Énfasis3 2 6 2 3 2" xfId="35444" xr:uid="{00000000-0005-0000-0000-00006D430000}"/>
    <cellStyle name="40% - Énfasis3 2 6 2 4" xfId="26054" xr:uid="{00000000-0005-0000-0000-00006E430000}"/>
    <cellStyle name="40% - Énfasis3 2 6 2 4 2" xfId="38965" xr:uid="{00000000-0005-0000-0000-00006F430000}"/>
    <cellStyle name="40% - Énfasis3 2 6 2 5" xfId="29575" xr:uid="{00000000-0005-0000-0000-000070430000}"/>
    <cellStyle name="40% - Énfasis3 2 6 3" xfId="20185" xr:uid="{00000000-0005-0000-0000-000071430000}"/>
    <cellStyle name="40% - Énfasis3 2 6 3 2" xfId="23706" xr:uid="{00000000-0005-0000-0000-000072430000}"/>
    <cellStyle name="40% - Énfasis3 2 6 3 2 2" xfId="36617" xr:uid="{00000000-0005-0000-0000-000073430000}"/>
    <cellStyle name="40% - Énfasis3 2 6 3 3" xfId="27227" xr:uid="{00000000-0005-0000-0000-000074430000}"/>
    <cellStyle name="40% - Énfasis3 2 6 3 3 2" xfId="40138" xr:uid="{00000000-0005-0000-0000-000075430000}"/>
    <cellStyle name="40% - Énfasis3 2 6 3 4" xfId="33096" xr:uid="{00000000-0005-0000-0000-000076430000}"/>
    <cellStyle name="40% - Énfasis3 2 6 4" xfId="17837" xr:uid="{00000000-0005-0000-0000-000077430000}"/>
    <cellStyle name="40% - Énfasis3 2 6 4 2" xfId="30748" xr:uid="{00000000-0005-0000-0000-000078430000}"/>
    <cellStyle name="40% - Énfasis3 2 6 5" xfId="21358" xr:uid="{00000000-0005-0000-0000-000079430000}"/>
    <cellStyle name="40% - Énfasis3 2 6 5 2" xfId="34269" xr:uid="{00000000-0005-0000-0000-00007A430000}"/>
    <cellStyle name="40% - Énfasis3 2 6 6" xfId="24879" xr:uid="{00000000-0005-0000-0000-00007B430000}"/>
    <cellStyle name="40% - Énfasis3 2 6 6 2" xfId="37790" xr:uid="{00000000-0005-0000-0000-00007C430000}"/>
    <cellStyle name="40% - Énfasis3 2 6 7" xfId="28400" xr:uid="{00000000-0005-0000-0000-00007D430000}"/>
    <cellStyle name="40% - Énfasis3 2 6 8" xfId="15489" xr:uid="{00000000-0005-0000-0000-00007E430000}"/>
    <cellStyle name="40% - Énfasis3 2 7" xfId="651" xr:uid="{00000000-0005-0000-0000-00007F430000}"/>
    <cellStyle name="40% - Énfasis3 2 7 2" xfId="16165" xr:uid="{00000000-0005-0000-0000-000080430000}"/>
    <cellStyle name="40% - Énfasis3 2 7 2 2" xfId="18513" xr:uid="{00000000-0005-0000-0000-000081430000}"/>
    <cellStyle name="40% - Énfasis3 2 7 2 2 2" xfId="31424" xr:uid="{00000000-0005-0000-0000-000082430000}"/>
    <cellStyle name="40% - Énfasis3 2 7 2 3" xfId="22034" xr:uid="{00000000-0005-0000-0000-000083430000}"/>
    <cellStyle name="40% - Énfasis3 2 7 2 3 2" xfId="34945" xr:uid="{00000000-0005-0000-0000-000084430000}"/>
    <cellStyle name="40% - Énfasis3 2 7 2 4" xfId="25555" xr:uid="{00000000-0005-0000-0000-000085430000}"/>
    <cellStyle name="40% - Énfasis3 2 7 2 4 2" xfId="38466" xr:uid="{00000000-0005-0000-0000-000086430000}"/>
    <cellStyle name="40% - Énfasis3 2 7 2 5" xfId="29076" xr:uid="{00000000-0005-0000-0000-000087430000}"/>
    <cellStyle name="40% - Énfasis3 2 7 3" xfId="19686" xr:uid="{00000000-0005-0000-0000-000088430000}"/>
    <cellStyle name="40% - Énfasis3 2 7 3 2" xfId="23207" xr:uid="{00000000-0005-0000-0000-000089430000}"/>
    <cellStyle name="40% - Énfasis3 2 7 3 2 2" xfId="36118" xr:uid="{00000000-0005-0000-0000-00008A430000}"/>
    <cellStyle name="40% - Énfasis3 2 7 3 3" xfId="26728" xr:uid="{00000000-0005-0000-0000-00008B430000}"/>
    <cellStyle name="40% - Énfasis3 2 7 3 3 2" xfId="39639" xr:uid="{00000000-0005-0000-0000-00008C430000}"/>
    <cellStyle name="40% - Énfasis3 2 7 3 4" xfId="32597" xr:uid="{00000000-0005-0000-0000-00008D430000}"/>
    <cellStyle name="40% - Énfasis3 2 7 4" xfId="17338" xr:uid="{00000000-0005-0000-0000-00008E430000}"/>
    <cellStyle name="40% - Énfasis3 2 7 4 2" xfId="30249" xr:uid="{00000000-0005-0000-0000-00008F430000}"/>
    <cellStyle name="40% - Énfasis3 2 7 5" xfId="20859" xr:uid="{00000000-0005-0000-0000-000090430000}"/>
    <cellStyle name="40% - Énfasis3 2 7 5 2" xfId="33770" xr:uid="{00000000-0005-0000-0000-000091430000}"/>
    <cellStyle name="40% - Énfasis3 2 7 6" xfId="24380" xr:uid="{00000000-0005-0000-0000-000092430000}"/>
    <cellStyle name="40% - Énfasis3 2 7 6 2" xfId="37291" xr:uid="{00000000-0005-0000-0000-000093430000}"/>
    <cellStyle name="40% - Énfasis3 2 7 7" xfId="27901" xr:uid="{00000000-0005-0000-0000-000094430000}"/>
    <cellStyle name="40% - Énfasis3 2 7 8" xfId="14990" xr:uid="{00000000-0005-0000-0000-000095430000}"/>
    <cellStyle name="40% - Énfasis3 2 8" xfId="5711" xr:uid="{00000000-0005-0000-0000-000096430000}"/>
    <cellStyle name="40% - Énfasis3 2 8 2" xfId="18014" xr:uid="{00000000-0005-0000-0000-000097430000}"/>
    <cellStyle name="40% - Énfasis3 2 8 2 2" xfId="30925" xr:uid="{00000000-0005-0000-0000-000098430000}"/>
    <cellStyle name="40% - Énfasis3 2 8 3" xfId="21535" xr:uid="{00000000-0005-0000-0000-000099430000}"/>
    <cellStyle name="40% - Énfasis3 2 8 3 2" xfId="34446" xr:uid="{00000000-0005-0000-0000-00009A430000}"/>
    <cellStyle name="40% - Énfasis3 2 8 4" xfId="25056" xr:uid="{00000000-0005-0000-0000-00009B430000}"/>
    <cellStyle name="40% - Énfasis3 2 8 4 2" xfId="37967" xr:uid="{00000000-0005-0000-0000-00009C430000}"/>
    <cellStyle name="40% - Énfasis3 2 8 5" xfId="28577" xr:uid="{00000000-0005-0000-0000-00009D430000}"/>
    <cellStyle name="40% - Énfasis3 2 8 6" xfId="15666" xr:uid="{00000000-0005-0000-0000-00009E430000}"/>
    <cellStyle name="40% - Énfasis3 2 9" xfId="5712" xr:uid="{00000000-0005-0000-0000-00009F430000}"/>
    <cellStyle name="40% - Énfasis3 2 9 2" xfId="22708" xr:uid="{00000000-0005-0000-0000-0000A0430000}"/>
    <cellStyle name="40% - Énfasis3 2 9 2 2" xfId="35619" xr:uid="{00000000-0005-0000-0000-0000A1430000}"/>
    <cellStyle name="40% - Énfasis3 2 9 3" xfId="26229" xr:uid="{00000000-0005-0000-0000-0000A2430000}"/>
    <cellStyle name="40% - Énfasis3 2 9 3 2" xfId="39140" xr:uid="{00000000-0005-0000-0000-0000A3430000}"/>
    <cellStyle name="40% - Énfasis3 2 9 4" xfId="32098" xr:uid="{00000000-0005-0000-0000-0000A4430000}"/>
    <cellStyle name="40% - Énfasis3 2 9 5" xfId="19187" xr:uid="{00000000-0005-0000-0000-0000A5430000}"/>
    <cellStyle name="40% - Énfasis3 20" xfId="652" xr:uid="{00000000-0005-0000-0000-0000A6430000}"/>
    <cellStyle name="40% - Énfasis3 20 2" xfId="653" xr:uid="{00000000-0005-0000-0000-0000A7430000}"/>
    <cellStyle name="40% - Énfasis3 20 3" xfId="654" xr:uid="{00000000-0005-0000-0000-0000A8430000}"/>
    <cellStyle name="40% - Énfasis3 20 4" xfId="655" xr:uid="{00000000-0005-0000-0000-0000A9430000}"/>
    <cellStyle name="40% - Énfasis3 20 5" xfId="40297" xr:uid="{00000000-0005-0000-0000-0000AA430000}"/>
    <cellStyle name="40% - Énfasis3 21" xfId="656" xr:uid="{00000000-0005-0000-0000-0000AB430000}"/>
    <cellStyle name="40% - Énfasis3 21 2" xfId="657" xr:uid="{00000000-0005-0000-0000-0000AC430000}"/>
    <cellStyle name="40% - Énfasis3 21 3" xfId="658" xr:uid="{00000000-0005-0000-0000-0000AD430000}"/>
    <cellStyle name="40% - Énfasis3 21 4" xfId="659" xr:uid="{00000000-0005-0000-0000-0000AE430000}"/>
    <cellStyle name="40% - Énfasis3 21 5" xfId="40310" xr:uid="{00000000-0005-0000-0000-0000AF430000}"/>
    <cellStyle name="40% - Énfasis3 22" xfId="660" xr:uid="{00000000-0005-0000-0000-0000B0430000}"/>
    <cellStyle name="40% - Énfasis3 22 2" xfId="40323" xr:uid="{00000000-0005-0000-0000-0000B1430000}"/>
    <cellStyle name="40% - Énfasis3 23" xfId="661" xr:uid="{00000000-0005-0000-0000-0000B2430000}"/>
    <cellStyle name="40% - Énfasis3 24" xfId="662" xr:uid="{00000000-0005-0000-0000-0000B3430000}"/>
    <cellStyle name="40% - Énfasis3 24 2" xfId="663" xr:uid="{00000000-0005-0000-0000-0000B4430000}"/>
    <cellStyle name="40% - Énfasis3 24 3" xfId="664" xr:uid="{00000000-0005-0000-0000-0000B5430000}"/>
    <cellStyle name="40% - Énfasis3 25" xfId="665" xr:uid="{00000000-0005-0000-0000-0000B6430000}"/>
    <cellStyle name="40% - Énfasis3 26" xfId="666" xr:uid="{00000000-0005-0000-0000-0000B7430000}"/>
    <cellStyle name="40% - Énfasis3 27" xfId="667" xr:uid="{00000000-0005-0000-0000-0000B8430000}"/>
    <cellStyle name="40% - Énfasis3 28" xfId="14424" xr:uid="{00000000-0005-0000-0000-0000B9430000}"/>
    <cellStyle name="40% - Énfasis3 29" xfId="14468" xr:uid="{00000000-0005-0000-0000-0000BA430000}"/>
    <cellStyle name="40% - Énfasis3 3" xfId="668" xr:uid="{00000000-0005-0000-0000-0000BB430000}"/>
    <cellStyle name="40% - Énfasis3 3 10" xfId="16853" xr:uid="{00000000-0005-0000-0000-0000BC430000}"/>
    <cellStyle name="40% - Énfasis3 3 10 2" xfId="29764" xr:uid="{00000000-0005-0000-0000-0000BD430000}"/>
    <cellStyle name="40% - Énfasis3 3 11" xfId="20374" xr:uid="{00000000-0005-0000-0000-0000BE430000}"/>
    <cellStyle name="40% - Énfasis3 3 11 2" xfId="33285" xr:uid="{00000000-0005-0000-0000-0000BF430000}"/>
    <cellStyle name="40% - Énfasis3 3 12" xfId="23895" xr:uid="{00000000-0005-0000-0000-0000C0430000}"/>
    <cellStyle name="40% - Énfasis3 3 12 2" xfId="36806" xr:uid="{00000000-0005-0000-0000-0000C1430000}"/>
    <cellStyle name="40% - Énfasis3 3 13" xfId="27416" xr:uid="{00000000-0005-0000-0000-0000C2430000}"/>
    <cellStyle name="40% - Énfasis3 3 14" xfId="14500" xr:uid="{00000000-0005-0000-0000-0000C3430000}"/>
    <cellStyle name="40% - Énfasis3 3 2" xfId="669" xr:uid="{00000000-0005-0000-0000-0000C4430000}"/>
    <cellStyle name="40% - Énfasis3 3 2 10" xfId="23951" xr:uid="{00000000-0005-0000-0000-0000C5430000}"/>
    <cellStyle name="40% - Énfasis3 3 2 10 2" xfId="36862" xr:uid="{00000000-0005-0000-0000-0000C6430000}"/>
    <cellStyle name="40% - Énfasis3 3 2 11" xfId="27472" xr:uid="{00000000-0005-0000-0000-0000C7430000}"/>
    <cellStyle name="40% - Énfasis3 3 2 12" xfId="14557" xr:uid="{00000000-0005-0000-0000-0000C8430000}"/>
    <cellStyle name="40% - Énfasis3 3 2 2" xfId="670" xr:uid="{00000000-0005-0000-0000-0000C9430000}"/>
    <cellStyle name="40% - Énfasis3 3 2 2 2" xfId="15235" xr:uid="{00000000-0005-0000-0000-0000CA430000}"/>
    <cellStyle name="40% - Énfasis3 3 2 2 2 2" xfId="16410" xr:uid="{00000000-0005-0000-0000-0000CB430000}"/>
    <cellStyle name="40% - Énfasis3 3 2 2 2 2 2" xfId="18758" xr:uid="{00000000-0005-0000-0000-0000CC430000}"/>
    <cellStyle name="40% - Énfasis3 3 2 2 2 2 2 2" xfId="31669" xr:uid="{00000000-0005-0000-0000-0000CD430000}"/>
    <cellStyle name="40% - Énfasis3 3 2 2 2 2 3" xfId="22279" xr:uid="{00000000-0005-0000-0000-0000CE430000}"/>
    <cellStyle name="40% - Énfasis3 3 2 2 2 2 3 2" xfId="35190" xr:uid="{00000000-0005-0000-0000-0000CF430000}"/>
    <cellStyle name="40% - Énfasis3 3 2 2 2 2 4" xfId="25800" xr:uid="{00000000-0005-0000-0000-0000D0430000}"/>
    <cellStyle name="40% - Énfasis3 3 2 2 2 2 4 2" xfId="38711" xr:uid="{00000000-0005-0000-0000-0000D1430000}"/>
    <cellStyle name="40% - Énfasis3 3 2 2 2 2 5" xfId="29321" xr:uid="{00000000-0005-0000-0000-0000D2430000}"/>
    <cellStyle name="40% - Énfasis3 3 2 2 2 3" xfId="19931" xr:uid="{00000000-0005-0000-0000-0000D3430000}"/>
    <cellStyle name="40% - Énfasis3 3 2 2 2 3 2" xfId="23452" xr:uid="{00000000-0005-0000-0000-0000D4430000}"/>
    <cellStyle name="40% - Énfasis3 3 2 2 2 3 2 2" xfId="36363" xr:uid="{00000000-0005-0000-0000-0000D5430000}"/>
    <cellStyle name="40% - Énfasis3 3 2 2 2 3 3" xfId="26973" xr:uid="{00000000-0005-0000-0000-0000D6430000}"/>
    <cellStyle name="40% - Énfasis3 3 2 2 2 3 3 2" xfId="39884" xr:uid="{00000000-0005-0000-0000-0000D7430000}"/>
    <cellStyle name="40% - Énfasis3 3 2 2 2 3 4" xfId="32842" xr:uid="{00000000-0005-0000-0000-0000D8430000}"/>
    <cellStyle name="40% - Énfasis3 3 2 2 2 4" xfId="17583" xr:uid="{00000000-0005-0000-0000-0000D9430000}"/>
    <cellStyle name="40% - Énfasis3 3 2 2 2 4 2" xfId="30494" xr:uid="{00000000-0005-0000-0000-0000DA430000}"/>
    <cellStyle name="40% - Énfasis3 3 2 2 2 5" xfId="21104" xr:uid="{00000000-0005-0000-0000-0000DB430000}"/>
    <cellStyle name="40% - Énfasis3 3 2 2 2 5 2" xfId="34015" xr:uid="{00000000-0005-0000-0000-0000DC430000}"/>
    <cellStyle name="40% - Énfasis3 3 2 2 2 6" xfId="24625" xr:uid="{00000000-0005-0000-0000-0000DD430000}"/>
    <cellStyle name="40% - Énfasis3 3 2 2 2 6 2" xfId="37536" xr:uid="{00000000-0005-0000-0000-0000DE430000}"/>
    <cellStyle name="40% - Énfasis3 3 2 2 2 7" xfId="28146" xr:uid="{00000000-0005-0000-0000-0000DF430000}"/>
    <cellStyle name="40% - Énfasis3 3 2 2 3" xfId="15911" xr:uid="{00000000-0005-0000-0000-0000E0430000}"/>
    <cellStyle name="40% - Énfasis3 3 2 2 3 2" xfId="18259" xr:uid="{00000000-0005-0000-0000-0000E1430000}"/>
    <cellStyle name="40% - Énfasis3 3 2 2 3 2 2" xfId="31170" xr:uid="{00000000-0005-0000-0000-0000E2430000}"/>
    <cellStyle name="40% - Énfasis3 3 2 2 3 3" xfId="21780" xr:uid="{00000000-0005-0000-0000-0000E3430000}"/>
    <cellStyle name="40% - Énfasis3 3 2 2 3 3 2" xfId="34691" xr:uid="{00000000-0005-0000-0000-0000E4430000}"/>
    <cellStyle name="40% - Énfasis3 3 2 2 3 4" xfId="25301" xr:uid="{00000000-0005-0000-0000-0000E5430000}"/>
    <cellStyle name="40% - Énfasis3 3 2 2 3 4 2" xfId="38212" xr:uid="{00000000-0005-0000-0000-0000E6430000}"/>
    <cellStyle name="40% - Énfasis3 3 2 2 3 5" xfId="28822" xr:uid="{00000000-0005-0000-0000-0000E7430000}"/>
    <cellStyle name="40% - Énfasis3 3 2 2 4" xfId="19432" xr:uid="{00000000-0005-0000-0000-0000E8430000}"/>
    <cellStyle name="40% - Énfasis3 3 2 2 4 2" xfId="22953" xr:uid="{00000000-0005-0000-0000-0000E9430000}"/>
    <cellStyle name="40% - Énfasis3 3 2 2 4 2 2" xfId="35864" xr:uid="{00000000-0005-0000-0000-0000EA430000}"/>
    <cellStyle name="40% - Énfasis3 3 2 2 4 3" xfId="26474" xr:uid="{00000000-0005-0000-0000-0000EB430000}"/>
    <cellStyle name="40% - Énfasis3 3 2 2 4 3 2" xfId="39385" xr:uid="{00000000-0005-0000-0000-0000EC430000}"/>
    <cellStyle name="40% - Énfasis3 3 2 2 4 4" xfId="32343" xr:uid="{00000000-0005-0000-0000-0000ED430000}"/>
    <cellStyle name="40% - Énfasis3 3 2 2 5" xfId="17084" xr:uid="{00000000-0005-0000-0000-0000EE430000}"/>
    <cellStyle name="40% - Énfasis3 3 2 2 5 2" xfId="29995" xr:uid="{00000000-0005-0000-0000-0000EF430000}"/>
    <cellStyle name="40% - Énfasis3 3 2 2 6" xfId="20605" xr:uid="{00000000-0005-0000-0000-0000F0430000}"/>
    <cellStyle name="40% - Énfasis3 3 2 2 6 2" xfId="33516" xr:uid="{00000000-0005-0000-0000-0000F1430000}"/>
    <cellStyle name="40% - Énfasis3 3 2 2 7" xfId="24126" xr:uid="{00000000-0005-0000-0000-0000F2430000}"/>
    <cellStyle name="40% - Énfasis3 3 2 2 7 2" xfId="37037" xr:uid="{00000000-0005-0000-0000-0000F3430000}"/>
    <cellStyle name="40% - Énfasis3 3 2 2 8" xfId="27647" xr:uid="{00000000-0005-0000-0000-0000F4430000}"/>
    <cellStyle name="40% - Énfasis3 3 2 2 9" xfId="14735" xr:uid="{00000000-0005-0000-0000-0000F5430000}"/>
    <cellStyle name="40% - Énfasis3 3 2 3" xfId="14898" xr:uid="{00000000-0005-0000-0000-0000F6430000}"/>
    <cellStyle name="40% - Énfasis3 3 2 3 2" xfId="15397" xr:uid="{00000000-0005-0000-0000-0000F7430000}"/>
    <cellStyle name="40% - Énfasis3 3 2 3 2 2" xfId="16572" xr:uid="{00000000-0005-0000-0000-0000F8430000}"/>
    <cellStyle name="40% - Énfasis3 3 2 3 2 2 2" xfId="18920" xr:uid="{00000000-0005-0000-0000-0000F9430000}"/>
    <cellStyle name="40% - Énfasis3 3 2 3 2 2 2 2" xfId="31831" xr:uid="{00000000-0005-0000-0000-0000FA430000}"/>
    <cellStyle name="40% - Énfasis3 3 2 3 2 2 3" xfId="22441" xr:uid="{00000000-0005-0000-0000-0000FB430000}"/>
    <cellStyle name="40% - Énfasis3 3 2 3 2 2 3 2" xfId="35352" xr:uid="{00000000-0005-0000-0000-0000FC430000}"/>
    <cellStyle name="40% - Énfasis3 3 2 3 2 2 4" xfId="25962" xr:uid="{00000000-0005-0000-0000-0000FD430000}"/>
    <cellStyle name="40% - Énfasis3 3 2 3 2 2 4 2" xfId="38873" xr:uid="{00000000-0005-0000-0000-0000FE430000}"/>
    <cellStyle name="40% - Énfasis3 3 2 3 2 2 5" xfId="29483" xr:uid="{00000000-0005-0000-0000-0000FF430000}"/>
    <cellStyle name="40% - Énfasis3 3 2 3 2 3" xfId="20093" xr:uid="{00000000-0005-0000-0000-000000440000}"/>
    <cellStyle name="40% - Énfasis3 3 2 3 2 3 2" xfId="23614" xr:uid="{00000000-0005-0000-0000-000001440000}"/>
    <cellStyle name="40% - Énfasis3 3 2 3 2 3 2 2" xfId="36525" xr:uid="{00000000-0005-0000-0000-000002440000}"/>
    <cellStyle name="40% - Énfasis3 3 2 3 2 3 3" xfId="27135" xr:uid="{00000000-0005-0000-0000-000003440000}"/>
    <cellStyle name="40% - Énfasis3 3 2 3 2 3 3 2" xfId="40046" xr:uid="{00000000-0005-0000-0000-000004440000}"/>
    <cellStyle name="40% - Énfasis3 3 2 3 2 3 4" xfId="33004" xr:uid="{00000000-0005-0000-0000-000005440000}"/>
    <cellStyle name="40% - Énfasis3 3 2 3 2 4" xfId="17745" xr:uid="{00000000-0005-0000-0000-000006440000}"/>
    <cellStyle name="40% - Énfasis3 3 2 3 2 4 2" xfId="30656" xr:uid="{00000000-0005-0000-0000-000007440000}"/>
    <cellStyle name="40% - Énfasis3 3 2 3 2 5" xfId="21266" xr:uid="{00000000-0005-0000-0000-000008440000}"/>
    <cellStyle name="40% - Énfasis3 3 2 3 2 5 2" xfId="34177" xr:uid="{00000000-0005-0000-0000-000009440000}"/>
    <cellStyle name="40% - Énfasis3 3 2 3 2 6" xfId="24787" xr:uid="{00000000-0005-0000-0000-00000A440000}"/>
    <cellStyle name="40% - Énfasis3 3 2 3 2 6 2" xfId="37698" xr:uid="{00000000-0005-0000-0000-00000B440000}"/>
    <cellStyle name="40% - Énfasis3 3 2 3 2 7" xfId="28308" xr:uid="{00000000-0005-0000-0000-00000C440000}"/>
    <cellStyle name="40% - Énfasis3 3 2 3 3" xfId="16073" xr:uid="{00000000-0005-0000-0000-00000D440000}"/>
    <cellStyle name="40% - Énfasis3 3 2 3 3 2" xfId="18421" xr:uid="{00000000-0005-0000-0000-00000E440000}"/>
    <cellStyle name="40% - Énfasis3 3 2 3 3 2 2" xfId="31332" xr:uid="{00000000-0005-0000-0000-00000F440000}"/>
    <cellStyle name="40% - Énfasis3 3 2 3 3 3" xfId="21942" xr:uid="{00000000-0005-0000-0000-000010440000}"/>
    <cellStyle name="40% - Énfasis3 3 2 3 3 3 2" xfId="34853" xr:uid="{00000000-0005-0000-0000-000011440000}"/>
    <cellStyle name="40% - Énfasis3 3 2 3 3 4" xfId="25463" xr:uid="{00000000-0005-0000-0000-000012440000}"/>
    <cellStyle name="40% - Énfasis3 3 2 3 3 4 2" xfId="38374" xr:uid="{00000000-0005-0000-0000-000013440000}"/>
    <cellStyle name="40% - Énfasis3 3 2 3 3 5" xfId="28984" xr:uid="{00000000-0005-0000-0000-000014440000}"/>
    <cellStyle name="40% - Énfasis3 3 2 3 4" xfId="19594" xr:uid="{00000000-0005-0000-0000-000015440000}"/>
    <cellStyle name="40% - Énfasis3 3 2 3 4 2" xfId="23115" xr:uid="{00000000-0005-0000-0000-000016440000}"/>
    <cellStyle name="40% - Énfasis3 3 2 3 4 2 2" xfId="36026" xr:uid="{00000000-0005-0000-0000-000017440000}"/>
    <cellStyle name="40% - Énfasis3 3 2 3 4 3" xfId="26636" xr:uid="{00000000-0005-0000-0000-000018440000}"/>
    <cellStyle name="40% - Énfasis3 3 2 3 4 3 2" xfId="39547" xr:uid="{00000000-0005-0000-0000-000019440000}"/>
    <cellStyle name="40% - Énfasis3 3 2 3 4 4" xfId="32505" xr:uid="{00000000-0005-0000-0000-00001A440000}"/>
    <cellStyle name="40% - Énfasis3 3 2 3 5" xfId="17246" xr:uid="{00000000-0005-0000-0000-00001B440000}"/>
    <cellStyle name="40% - Énfasis3 3 2 3 5 2" xfId="30157" xr:uid="{00000000-0005-0000-0000-00001C440000}"/>
    <cellStyle name="40% - Énfasis3 3 2 3 6" xfId="20767" xr:uid="{00000000-0005-0000-0000-00001D440000}"/>
    <cellStyle name="40% - Énfasis3 3 2 3 6 2" xfId="33678" xr:uid="{00000000-0005-0000-0000-00001E440000}"/>
    <cellStyle name="40% - Énfasis3 3 2 3 7" xfId="24288" xr:uid="{00000000-0005-0000-0000-00001F440000}"/>
    <cellStyle name="40% - Énfasis3 3 2 3 7 2" xfId="37199" xr:uid="{00000000-0005-0000-0000-000020440000}"/>
    <cellStyle name="40% - Énfasis3 3 2 3 8" xfId="27809" xr:uid="{00000000-0005-0000-0000-000021440000}"/>
    <cellStyle name="40% - Énfasis3 3 2 4" xfId="15559" xr:uid="{00000000-0005-0000-0000-000022440000}"/>
    <cellStyle name="40% - Énfasis3 3 2 4 2" xfId="16734" xr:uid="{00000000-0005-0000-0000-000023440000}"/>
    <cellStyle name="40% - Énfasis3 3 2 4 2 2" xfId="19082" xr:uid="{00000000-0005-0000-0000-000024440000}"/>
    <cellStyle name="40% - Énfasis3 3 2 4 2 2 2" xfId="31993" xr:uid="{00000000-0005-0000-0000-000025440000}"/>
    <cellStyle name="40% - Énfasis3 3 2 4 2 3" xfId="22603" xr:uid="{00000000-0005-0000-0000-000026440000}"/>
    <cellStyle name="40% - Énfasis3 3 2 4 2 3 2" xfId="35514" xr:uid="{00000000-0005-0000-0000-000027440000}"/>
    <cellStyle name="40% - Énfasis3 3 2 4 2 4" xfId="26124" xr:uid="{00000000-0005-0000-0000-000028440000}"/>
    <cellStyle name="40% - Énfasis3 3 2 4 2 4 2" xfId="39035" xr:uid="{00000000-0005-0000-0000-000029440000}"/>
    <cellStyle name="40% - Énfasis3 3 2 4 2 5" xfId="29645" xr:uid="{00000000-0005-0000-0000-00002A440000}"/>
    <cellStyle name="40% - Énfasis3 3 2 4 3" xfId="20255" xr:uid="{00000000-0005-0000-0000-00002B440000}"/>
    <cellStyle name="40% - Énfasis3 3 2 4 3 2" xfId="23776" xr:uid="{00000000-0005-0000-0000-00002C440000}"/>
    <cellStyle name="40% - Énfasis3 3 2 4 3 2 2" xfId="36687" xr:uid="{00000000-0005-0000-0000-00002D440000}"/>
    <cellStyle name="40% - Énfasis3 3 2 4 3 3" xfId="27297" xr:uid="{00000000-0005-0000-0000-00002E440000}"/>
    <cellStyle name="40% - Énfasis3 3 2 4 3 3 2" xfId="40208" xr:uid="{00000000-0005-0000-0000-00002F440000}"/>
    <cellStyle name="40% - Énfasis3 3 2 4 3 4" xfId="33166" xr:uid="{00000000-0005-0000-0000-000030440000}"/>
    <cellStyle name="40% - Énfasis3 3 2 4 4" xfId="17907" xr:uid="{00000000-0005-0000-0000-000031440000}"/>
    <cellStyle name="40% - Énfasis3 3 2 4 4 2" xfId="30818" xr:uid="{00000000-0005-0000-0000-000032440000}"/>
    <cellStyle name="40% - Énfasis3 3 2 4 5" xfId="21428" xr:uid="{00000000-0005-0000-0000-000033440000}"/>
    <cellStyle name="40% - Énfasis3 3 2 4 5 2" xfId="34339" xr:uid="{00000000-0005-0000-0000-000034440000}"/>
    <cellStyle name="40% - Énfasis3 3 2 4 6" xfId="24949" xr:uid="{00000000-0005-0000-0000-000035440000}"/>
    <cellStyle name="40% - Énfasis3 3 2 4 6 2" xfId="37860" xr:uid="{00000000-0005-0000-0000-000036440000}"/>
    <cellStyle name="40% - Énfasis3 3 2 4 7" xfId="28470" xr:uid="{00000000-0005-0000-0000-000037440000}"/>
    <cellStyle name="40% - Énfasis3 3 2 5" xfId="15060" xr:uid="{00000000-0005-0000-0000-000038440000}"/>
    <cellStyle name="40% - Énfasis3 3 2 5 2" xfId="16235" xr:uid="{00000000-0005-0000-0000-000039440000}"/>
    <cellStyle name="40% - Énfasis3 3 2 5 2 2" xfId="18583" xr:uid="{00000000-0005-0000-0000-00003A440000}"/>
    <cellStyle name="40% - Énfasis3 3 2 5 2 2 2" xfId="31494" xr:uid="{00000000-0005-0000-0000-00003B440000}"/>
    <cellStyle name="40% - Énfasis3 3 2 5 2 3" xfId="22104" xr:uid="{00000000-0005-0000-0000-00003C440000}"/>
    <cellStyle name="40% - Énfasis3 3 2 5 2 3 2" xfId="35015" xr:uid="{00000000-0005-0000-0000-00003D440000}"/>
    <cellStyle name="40% - Énfasis3 3 2 5 2 4" xfId="25625" xr:uid="{00000000-0005-0000-0000-00003E440000}"/>
    <cellStyle name="40% - Énfasis3 3 2 5 2 4 2" xfId="38536" xr:uid="{00000000-0005-0000-0000-00003F440000}"/>
    <cellStyle name="40% - Énfasis3 3 2 5 2 5" xfId="29146" xr:uid="{00000000-0005-0000-0000-000040440000}"/>
    <cellStyle name="40% - Énfasis3 3 2 5 3" xfId="19756" xr:uid="{00000000-0005-0000-0000-000041440000}"/>
    <cellStyle name="40% - Énfasis3 3 2 5 3 2" xfId="23277" xr:uid="{00000000-0005-0000-0000-000042440000}"/>
    <cellStyle name="40% - Énfasis3 3 2 5 3 2 2" xfId="36188" xr:uid="{00000000-0005-0000-0000-000043440000}"/>
    <cellStyle name="40% - Énfasis3 3 2 5 3 3" xfId="26798" xr:uid="{00000000-0005-0000-0000-000044440000}"/>
    <cellStyle name="40% - Énfasis3 3 2 5 3 3 2" xfId="39709" xr:uid="{00000000-0005-0000-0000-000045440000}"/>
    <cellStyle name="40% - Énfasis3 3 2 5 3 4" xfId="32667" xr:uid="{00000000-0005-0000-0000-000046440000}"/>
    <cellStyle name="40% - Énfasis3 3 2 5 4" xfId="17408" xr:uid="{00000000-0005-0000-0000-000047440000}"/>
    <cellStyle name="40% - Énfasis3 3 2 5 4 2" xfId="30319" xr:uid="{00000000-0005-0000-0000-000048440000}"/>
    <cellStyle name="40% - Énfasis3 3 2 5 5" xfId="20929" xr:uid="{00000000-0005-0000-0000-000049440000}"/>
    <cellStyle name="40% - Énfasis3 3 2 5 5 2" xfId="33840" xr:uid="{00000000-0005-0000-0000-00004A440000}"/>
    <cellStyle name="40% - Énfasis3 3 2 5 6" xfId="24450" xr:uid="{00000000-0005-0000-0000-00004B440000}"/>
    <cellStyle name="40% - Énfasis3 3 2 5 6 2" xfId="37361" xr:uid="{00000000-0005-0000-0000-00004C440000}"/>
    <cellStyle name="40% - Énfasis3 3 2 5 7" xfId="27971" xr:uid="{00000000-0005-0000-0000-00004D440000}"/>
    <cellStyle name="40% - Énfasis3 3 2 6" xfId="15736" xr:uid="{00000000-0005-0000-0000-00004E440000}"/>
    <cellStyle name="40% - Énfasis3 3 2 6 2" xfId="18084" xr:uid="{00000000-0005-0000-0000-00004F440000}"/>
    <cellStyle name="40% - Énfasis3 3 2 6 2 2" xfId="30995" xr:uid="{00000000-0005-0000-0000-000050440000}"/>
    <cellStyle name="40% - Énfasis3 3 2 6 3" xfId="21605" xr:uid="{00000000-0005-0000-0000-000051440000}"/>
    <cellStyle name="40% - Énfasis3 3 2 6 3 2" xfId="34516" xr:uid="{00000000-0005-0000-0000-000052440000}"/>
    <cellStyle name="40% - Énfasis3 3 2 6 4" xfId="25126" xr:uid="{00000000-0005-0000-0000-000053440000}"/>
    <cellStyle name="40% - Énfasis3 3 2 6 4 2" xfId="38037" xr:uid="{00000000-0005-0000-0000-000054440000}"/>
    <cellStyle name="40% - Énfasis3 3 2 6 5" xfId="28647" xr:uid="{00000000-0005-0000-0000-000055440000}"/>
    <cellStyle name="40% - Énfasis3 3 2 7" xfId="19257" xr:uid="{00000000-0005-0000-0000-000056440000}"/>
    <cellStyle name="40% - Énfasis3 3 2 7 2" xfId="22778" xr:uid="{00000000-0005-0000-0000-000057440000}"/>
    <cellStyle name="40% - Énfasis3 3 2 7 2 2" xfId="35689" xr:uid="{00000000-0005-0000-0000-000058440000}"/>
    <cellStyle name="40% - Énfasis3 3 2 7 3" xfId="26299" xr:uid="{00000000-0005-0000-0000-000059440000}"/>
    <cellStyle name="40% - Énfasis3 3 2 7 3 2" xfId="39210" xr:uid="{00000000-0005-0000-0000-00005A440000}"/>
    <cellStyle name="40% - Énfasis3 3 2 7 4" xfId="32168" xr:uid="{00000000-0005-0000-0000-00005B440000}"/>
    <cellStyle name="40% - Énfasis3 3 2 8" xfId="16909" xr:uid="{00000000-0005-0000-0000-00005C440000}"/>
    <cellStyle name="40% - Énfasis3 3 2 8 2" xfId="29820" xr:uid="{00000000-0005-0000-0000-00005D440000}"/>
    <cellStyle name="40% - Énfasis3 3 2 9" xfId="20430" xr:uid="{00000000-0005-0000-0000-00005E440000}"/>
    <cellStyle name="40% - Énfasis3 3 2 9 2" xfId="33341" xr:uid="{00000000-0005-0000-0000-00005F440000}"/>
    <cellStyle name="40% - Énfasis3 3 3" xfId="5713" xr:uid="{00000000-0005-0000-0000-000060440000}"/>
    <cellStyle name="40% - Énfasis3 3 3 10" xfId="24012" xr:uid="{00000000-0005-0000-0000-000061440000}"/>
    <cellStyle name="40% - Énfasis3 3 3 10 2" xfId="36923" xr:uid="{00000000-0005-0000-0000-000062440000}"/>
    <cellStyle name="40% - Énfasis3 3 3 11" xfId="27533" xr:uid="{00000000-0005-0000-0000-000063440000}"/>
    <cellStyle name="40% - Énfasis3 3 3 12" xfId="14618" xr:uid="{00000000-0005-0000-0000-000064440000}"/>
    <cellStyle name="40% - Énfasis3 3 3 2" xfId="14796" xr:uid="{00000000-0005-0000-0000-000065440000}"/>
    <cellStyle name="40% - Énfasis3 3 3 2 2" xfId="15296" xr:uid="{00000000-0005-0000-0000-000066440000}"/>
    <cellStyle name="40% - Énfasis3 3 3 2 2 2" xfId="16471" xr:uid="{00000000-0005-0000-0000-000067440000}"/>
    <cellStyle name="40% - Énfasis3 3 3 2 2 2 2" xfId="18819" xr:uid="{00000000-0005-0000-0000-000068440000}"/>
    <cellStyle name="40% - Énfasis3 3 3 2 2 2 2 2" xfId="31730" xr:uid="{00000000-0005-0000-0000-000069440000}"/>
    <cellStyle name="40% - Énfasis3 3 3 2 2 2 3" xfId="22340" xr:uid="{00000000-0005-0000-0000-00006A440000}"/>
    <cellStyle name="40% - Énfasis3 3 3 2 2 2 3 2" xfId="35251" xr:uid="{00000000-0005-0000-0000-00006B440000}"/>
    <cellStyle name="40% - Énfasis3 3 3 2 2 2 4" xfId="25861" xr:uid="{00000000-0005-0000-0000-00006C440000}"/>
    <cellStyle name="40% - Énfasis3 3 3 2 2 2 4 2" xfId="38772" xr:uid="{00000000-0005-0000-0000-00006D440000}"/>
    <cellStyle name="40% - Énfasis3 3 3 2 2 2 5" xfId="29382" xr:uid="{00000000-0005-0000-0000-00006E440000}"/>
    <cellStyle name="40% - Énfasis3 3 3 2 2 3" xfId="19992" xr:uid="{00000000-0005-0000-0000-00006F440000}"/>
    <cellStyle name="40% - Énfasis3 3 3 2 2 3 2" xfId="23513" xr:uid="{00000000-0005-0000-0000-000070440000}"/>
    <cellStyle name="40% - Énfasis3 3 3 2 2 3 2 2" xfId="36424" xr:uid="{00000000-0005-0000-0000-000071440000}"/>
    <cellStyle name="40% - Énfasis3 3 3 2 2 3 3" xfId="27034" xr:uid="{00000000-0005-0000-0000-000072440000}"/>
    <cellStyle name="40% - Énfasis3 3 3 2 2 3 3 2" xfId="39945" xr:uid="{00000000-0005-0000-0000-000073440000}"/>
    <cellStyle name="40% - Énfasis3 3 3 2 2 3 4" xfId="32903" xr:uid="{00000000-0005-0000-0000-000074440000}"/>
    <cellStyle name="40% - Énfasis3 3 3 2 2 4" xfId="17644" xr:uid="{00000000-0005-0000-0000-000075440000}"/>
    <cellStyle name="40% - Énfasis3 3 3 2 2 4 2" xfId="30555" xr:uid="{00000000-0005-0000-0000-000076440000}"/>
    <cellStyle name="40% - Énfasis3 3 3 2 2 5" xfId="21165" xr:uid="{00000000-0005-0000-0000-000077440000}"/>
    <cellStyle name="40% - Énfasis3 3 3 2 2 5 2" xfId="34076" xr:uid="{00000000-0005-0000-0000-000078440000}"/>
    <cellStyle name="40% - Énfasis3 3 3 2 2 6" xfId="24686" xr:uid="{00000000-0005-0000-0000-000079440000}"/>
    <cellStyle name="40% - Énfasis3 3 3 2 2 6 2" xfId="37597" xr:uid="{00000000-0005-0000-0000-00007A440000}"/>
    <cellStyle name="40% - Énfasis3 3 3 2 2 7" xfId="28207" xr:uid="{00000000-0005-0000-0000-00007B440000}"/>
    <cellStyle name="40% - Énfasis3 3 3 2 3" xfId="15972" xr:uid="{00000000-0005-0000-0000-00007C440000}"/>
    <cellStyle name="40% - Énfasis3 3 3 2 3 2" xfId="18320" xr:uid="{00000000-0005-0000-0000-00007D440000}"/>
    <cellStyle name="40% - Énfasis3 3 3 2 3 2 2" xfId="31231" xr:uid="{00000000-0005-0000-0000-00007E440000}"/>
    <cellStyle name="40% - Énfasis3 3 3 2 3 3" xfId="21841" xr:uid="{00000000-0005-0000-0000-00007F440000}"/>
    <cellStyle name="40% - Énfasis3 3 3 2 3 3 2" xfId="34752" xr:uid="{00000000-0005-0000-0000-000080440000}"/>
    <cellStyle name="40% - Énfasis3 3 3 2 3 4" xfId="25362" xr:uid="{00000000-0005-0000-0000-000081440000}"/>
    <cellStyle name="40% - Énfasis3 3 3 2 3 4 2" xfId="38273" xr:uid="{00000000-0005-0000-0000-000082440000}"/>
    <cellStyle name="40% - Énfasis3 3 3 2 3 5" xfId="28883" xr:uid="{00000000-0005-0000-0000-000083440000}"/>
    <cellStyle name="40% - Énfasis3 3 3 2 4" xfId="19493" xr:uid="{00000000-0005-0000-0000-000084440000}"/>
    <cellStyle name="40% - Énfasis3 3 3 2 4 2" xfId="23014" xr:uid="{00000000-0005-0000-0000-000085440000}"/>
    <cellStyle name="40% - Énfasis3 3 3 2 4 2 2" xfId="35925" xr:uid="{00000000-0005-0000-0000-000086440000}"/>
    <cellStyle name="40% - Énfasis3 3 3 2 4 3" xfId="26535" xr:uid="{00000000-0005-0000-0000-000087440000}"/>
    <cellStyle name="40% - Énfasis3 3 3 2 4 3 2" xfId="39446" xr:uid="{00000000-0005-0000-0000-000088440000}"/>
    <cellStyle name="40% - Énfasis3 3 3 2 4 4" xfId="32404" xr:uid="{00000000-0005-0000-0000-000089440000}"/>
    <cellStyle name="40% - Énfasis3 3 3 2 5" xfId="17145" xr:uid="{00000000-0005-0000-0000-00008A440000}"/>
    <cellStyle name="40% - Énfasis3 3 3 2 5 2" xfId="30056" xr:uid="{00000000-0005-0000-0000-00008B440000}"/>
    <cellStyle name="40% - Énfasis3 3 3 2 6" xfId="20666" xr:uid="{00000000-0005-0000-0000-00008C440000}"/>
    <cellStyle name="40% - Énfasis3 3 3 2 6 2" xfId="33577" xr:uid="{00000000-0005-0000-0000-00008D440000}"/>
    <cellStyle name="40% - Énfasis3 3 3 2 7" xfId="24187" xr:uid="{00000000-0005-0000-0000-00008E440000}"/>
    <cellStyle name="40% - Énfasis3 3 3 2 7 2" xfId="37098" xr:uid="{00000000-0005-0000-0000-00008F440000}"/>
    <cellStyle name="40% - Énfasis3 3 3 2 8" xfId="27708" xr:uid="{00000000-0005-0000-0000-000090440000}"/>
    <cellStyle name="40% - Énfasis3 3 3 3" xfId="14959" xr:uid="{00000000-0005-0000-0000-000091440000}"/>
    <cellStyle name="40% - Énfasis3 3 3 3 2" xfId="15458" xr:uid="{00000000-0005-0000-0000-000092440000}"/>
    <cellStyle name="40% - Énfasis3 3 3 3 2 2" xfId="16633" xr:uid="{00000000-0005-0000-0000-000093440000}"/>
    <cellStyle name="40% - Énfasis3 3 3 3 2 2 2" xfId="18981" xr:uid="{00000000-0005-0000-0000-000094440000}"/>
    <cellStyle name="40% - Énfasis3 3 3 3 2 2 2 2" xfId="31892" xr:uid="{00000000-0005-0000-0000-000095440000}"/>
    <cellStyle name="40% - Énfasis3 3 3 3 2 2 3" xfId="22502" xr:uid="{00000000-0005-0000-0000-000096440000}"/>
    <cellStyle name="40% - Énfasis3 3 3 3 2 2 3 2" xfId="35413" xr:uid="{00000000-0005-0000-0000-000097440000}"/>
    <cellStyle name="40% - Énfasis3 3 3 3 2 2 4" xfId="26023" xr:uid="{00000000-0005-0000-0000-000098440000}"/>
    <cellStyle name="40% - Énfasis3 3 3 3 2 2 4 2" xfId="38934" xr:uid="{00000000-0005-0000-0000-000099440000}"/>
    <cellStyle name="40% - Énfasis3 3 3 3 2 2 5" xfId="29544" xr:uid="{00000000-0005-0000-0000-00009A440000}"/>
    <cellStyle name="40% - Énfasis3 3 3 3 2 3" xfId="20154" xr:uid="{00000000-0005-0000-0000-00009B440000}"/>
    <cellStyle name="40% - Énfasis3 3 3 3 2 3 2" xfId="23675" xr:uid="{00000000-0005-0000-0000-00009C440000}"/>
    <cellStyle name="40% - Énfasis3 3 3 3 2 3 2 2" xfId="36586" xr:uid="{00000000-0005-0000-0000-00009D440000}"/>
    <cellStyle name="40% - Énfasis3 3 3 3 2 3 3" xfId="27196" xr:uid="{00000000-0005-0000-0000-00009E440000}"/>
    <cellStyle name="40% - Énfasis3 3 3 3 2 3 3 2" xfId="40107" xr:uid="{00000000-0005-0000-0000-00009F440000}"/>
    <cellStyle name="40% - Énfasis3 3 3 3 2 3 4" xfId="33065" xr:uid="{00000000-0005-0000-0000-0000A0440000}"/>
    <cellStyle name="40% - Énfasis3 3 3 3 2 4" xfId="17806" xr:uid="{00000000-0005-0000-0000-0000A1440000}"/>
    <cellStyle name="40% - Énfasis3 3 3 3 2 4 2" xfId="30717" xr:uid="{00000000-0005-0000-0000-0000A2440000}"/>
    <cellStyle name="40% - Énfasis3 3 3 3 2 5" xfId="21327" xr:uid="{00000000-0005-0000-0000-0000A3440000}"/>
    <cellStyle name="40% - Énfasis3 3 3 3 2 5 2" xfId="34238" xr:uid="{00000000-0005-0000-0000-0000A4440000}"/>
    <cellStyle name="40% - Énfasis3 3 3 3 2 6" xfId="24848" xr:uid="{00000000-0005-0000-0000-0000A5440000}"/>
    <cellStyle name="40% - Énfasis3 3 3 3 2 6 2" xfId="37759" xr:uid="{00000000-0005-0000-0000-0000A6440000}"/>
    <cellStyle name="40% - Énfasis3 3 3 3 2 7" xfId="28369" xr:uid="{00000000-0005-0000-0000-0000A7440000}"/>
    <cellStyle name="40% - Énfasis3 3 3 3 3" xfId="16134" xr:uid="{00000000-0005-0000-0000-0000A8440000}"/>
    <cellStyle name="40% - Énfasis3 3 3 3 3 2" xfId="18482" xr:uid="{00000000-0005-0000-0000-0000A9440000}"/>
    <cellStyle name="40% - Énfasis3 3 3 3 3 2 2" xfId="31393" xr:uid="{00000000-0005-0000-0000-0000AA440000}"/>
    <cellStyle name="40% - Énfasis3 3 3 3 3 3" xfId="22003" xr:uid="{00000000-0005-0000-0000-0000AB440000}"/>
    <cellStyle name="40% - Énfasis3 3 3 3 3 3 2" xfId="34914" xr:uid="{00000000-0005-0000-0000-0000AC440000}"/>
    <cellStyle name="40% - Énfasis3 3 3 3 3 4" xfId="25524" xr:uid="{00000000-0005-0000-0000-0000AD440000}"/>
    <cellStyle name="40% - Énfasis3 3 3 3 3 4 2" xfId="38435" xr:uid="{00000000-0005-0000-0000-0000AE440000}"/>
    <cellStyle name="40% - Énfasis3 3 3 3 3 5" xfId="29045" xr:uid="{00000000-0005-0000-0000-0000AF440000}"/>
    <cellStyle name="40% - Énfasis3 3 3 3 4" xfId="19655" xr:uid="{00000000-0005-0000-0000-0000B0440000}"/>
    <cellStyle name="40% - Énfasis3 3 3 3 4 2" xfId="23176" xr:uid="{00000000-0005-0000-0000-0000B1440000}"/>
    <cellStyle name="40% - Énfasis3 3 3 3 4 2 2" xfId="36087" xr:uid="{00000000-0005-0000-0000-0000B2440000}"/>
    <cellStyle name="40% - Énfasis3 3 3 3 4 3" xfId="26697" xr:uid="{00000000-0005-0000-0000-0000B3440000}"/>
    <cellStyle name="40% - Énfasis3 3 3 3 4 3 2" xfId="39608" xr:uid="{00000000-0005-0000-0000-0000B4440000}"/>
    <cellStyle name="40% - Énfasis3 3 3 3 4 4" xfId="32566" xr:uid="{00000000-0005-0000-0000-0000B5440000}"/>
    <cellStyle name="40% - Énfasis3 3 3 3 5" xfId="17307" xr:uid="{00000000-0005-0000-0000-0000B6440000}"/>
    <cellStyle name="40% - Énfasis3 3 3 3 5 2" xfId="30218" xr:uid="{00000000-0005-0000-0000-0000B7440000}"/>
    <cellStyle name="40% - Énfasis3 3 3 3 6" xfId="20828" xr:uid="{00000000-0005-0000-0000-0000B8440000}"/>
    <cellStyle name="40% - Énfasis3 3 3 3 6 2" xfId="33739" xr:uid="{00000000-0005-0000-0000-0000B9440000}"/>
    <cellStyle name="40% - Énfasis3 3 3 3 7" xfId="24349" xr:uid="{00000000-0005-0000-0000-0000BA440000}"/>
    <cellStyle name="40% - Énfasis3 3 3 3 7 2" xfId="37260" xr:uid="{00000000-0005-0000-0000-0000BB440000}"/>
    <cellStyle name="40% - Énfasis3 3 3 3 8" xfId="27870" xr:uid="{00000000-0005-0000-0000-0000BC440000}"/>
    <cellStyle name="40% - Énfasis3 3 3 4" xfId="15620" xr:uid="{00000000-0005-0000-0000-0000BD440000}"/>
    <cellStyle name="40% - Énfasis3 3 3 4 2" xfId="16795" xr:uid="{00000000-0005-0000-0000-0000BE440000}"/>
    <cellStyle name="40% - Énfasis3 3 3 4 2 2" xfId="19143" xr:uid="{00000000-0005-0000-0000-0000BF440000}"/>
    <cellStyle name="40% - Énfasis3 3 3 4 2 2 2" xfId="32054" xr:uid="{00000000-0005-0000-0000-0000C0440000}"/>
    <cellStyle name="40% - Énfasis3 3 3 4 2 3" xfId="22664" xr:uid="{00000000-0005-0000-0000-0000C1440000}"/>
    <cellStyle name="40% - Énfasis3 3 3 4 2 3 2" xfId="35575" xr:uid="{00000000-0005-0000-0000-0000C2440000}"/>
    <cellStyle name="40% - Énfasis3 3 3 4 2 4" xfId="26185" xr:uid="{00000000-0005-0000-0000-0000C3440000}"/>
    <cellStyle name="40% - Énfasis3 3 3 4 2 4 2" xfId="39096" xr:uid="{00000000-0005-0000-0000-0000C4440000}"/>
    <cellStyle name="40% - Énfasis3 3 3 4 2 5" xfId="29706" xr:uid="{00000000-0005-0000-0000-0000C5440000}"/>
    <cellStyle name="40% - Énfasis3 3 3 4 3" xfId="20316" xr:uid="{00000000-0005-0000-0000-0000C6440000}"/>
    <cellStyle name="40% - Énfasis3 3 3 4 3 2" xfId="23837" xr:uid="{00000000-0005-0000-0000-0000C7440000}"/>
    <cellStyle name="40% - Énfasis3 3 3 4 3 2 2" xfId="36748" xr:uid="{00000000-0005-0000-0000-0000C8440000}"/>
    <cellStyle name="40% - Énfasis3 3 3 4 3 3" xfId="27358" xr:uid="{00000000-0005-0000-0000-0000C9440000}"/>
    <cellStyle name="40% - Énfasis3 3 3 4 3 3 2" xfId="40269" xr:uid="{00000000-0005-0000-0000-0000CA440000}"/>
    <cellStyle name="40% - Énfasis3 3 3 4 3 4" xfId="33227" xr:uid="{00000000-0005-0000-0000-0000CB440000}"/>
    <cellStyle name="40% - Énfasis3 3 3 4 4" xfId="17968" xr:uid="{00000000-0005-0000-0000-0000CC440000}"/>
    <cellStyle name="40% - Énfasis3 3 3 4 4 2" xfId="30879" xr:uid="{00000000-0005-0000-0000-0000CD440000}"/>
    <cellStyle name="40% - Énfasis3 3 3 4 5" xfId="21489" xr:uid="{00000000-0005-0000-0000-0000CE440000}"/>
    <cellStyle name="40% - Énfasis3 3 3 4 5 2" xfId="34400" xr:uid="{00000000-0005-0000-0000-0000CF440000}"/>
    <cellStyle name="40% - Énfasis3 3 3 4 6" xfId="25010" xr:uid="{00000000-0005-0000-0000-0000D0440000}"/>
    <cellStyle name="40% - Énfasis3 3 3 4 6 2" xfId="37921" xr:uid="{00000000-0005-0000-0000-0000D1440000}"/>
    <cellStyle name="40% - Énfasis3 3 3 4 7" xfId="28531" xr:uid="{00000000-0005-0000-0000-0000D2440000}"/>
    <cellStyle name="40% - Énfasis3 3 3 5" xfId="15121" xr:uid="{00000000-0005-0000-0000-0000D3440000}"/>
    <cellStyle name="40% - Énfasis3 3 3 5 2" xfId="16296" xr:uid="{00000000-0005-0000-0000-0000D4440000}"/>
    <cellStyle name="40% - Énfasis3 3 3 5 2 2" xfId="18644" xr:uid="{00000000-0005-0000-0000-0000D5440000}"/>
    <cellStyle name="40% - Énfasis3 3 3 5 2 2 2" xfId="31555" xr:uid="{00000000-0005-0000-0000-0000D6440000}"/>
    <cellStyle name="40% - Énfasis3 3 3 5 2 3" xfId="22165" xr:uid="{00000000-0005-0000-0000-0000D7440000}"/>
    <cellStyle name="40% - Énfasis3 3 3 5 2 3 2" xfId="35076" xr:uid="{00000000-0005-0000-0000-0000D8440000}"/>
    <cellStyle name="40% - Énfasis3 3 3 5 2 4" xfId="25686" xr:uid="{00000000-0005-0000-0000-0000D9440000}"/>
    <cellStyle name="40% - Énfasis3 3 3 5 2 4 2" xfId="38597" xr:uid="{00000000-0005-0000-0000-0000DA440000}"/>
    <cellStyle name="40% - Énfasis3 3 3 5 2 5" xfId="29207" xr:uid="{00000000-0005-0000-0000-0000DB440000}"/>
    <cellStyle name="40% - Énfasis3 3 3 5 3" xfId="19817" xr:uid="{00000000-0005-0000-0000-0000DC440000}"/>
    <cellStyle name="40% - Énfasis3 3 3 5 3 2" xfId="23338" xr:uid="{00000000-0005-0000-0000-0000DD440000}"/>
    <cellStyle name="40% - Énfasis3 3 3 5 3 2 2" xfId="36249" xr:uid="{00000000-0005-0000-0000-0000DE440000}"/>
    <cellStyle name="40% - Énfasis3 3 3 5 3 3" xfId="26859" xr:uid="{00000000-0005-0000-0000-0000DF440000}"/>
    <cellStyle name="40% - Énfasis3 3 3 5 3 3 2" xfId="39770" xr:uid="{00000000-0005-0000-0000-0000E0440000}"/>
    <cellStyle name="40% - Énfasis3 3 3 5 3 4" xfId="32728" xr:uid="{00000000-0005-0000-0000-0000E1440000}"/>
    <cellStyle name="40% - Énfasis3 3 3 5 4" xfId="17469" xr:uid="{00000000-0005-0000-0000-0000E2440000}"/>
    <cellStyle name="40% - Énfasis3 3 3 5 4 2" xfId="30380" xr:uid="{00000000-0005-0000-0000-0000E3440000}"/>
    <cellStyle name="40% - Énfasis3 3 3 5 5" xfId="20990" xr:uid="{00000000-0005-0000-0000-0000E4440000}"/>
    <cellStyle name="40% - Énfasis3 3 3 5 5 2" xfId="33901" xr:uid="{00000000-0005-0000-0000-0000E5440000}"/>
    <cellStyle name="40% - Énfasis3 3 3 5 6" xfId="24511" xr:uid="{00000000-0005-0000-0000-0000E6440000}"/>
    <cellStyle name="40% - Énfasis3 3 3 5 6 2" xfId="37422" xr:uid="{00000000-0005-0000-0000-0000E7440000}"/>
    <cellStyle name="40% - Énfasis3 3 3 5 7" xfId="28032" xr:uid="{00000000-0005-0000-0000-0000E8440000}"/>
    <cellStyle name="40% - Énfasis3 3 3 6" xfId="15797" xr:uid="{00000000-0005-0000-0000-0000E9440000}"/>
    <cellStyle name="40% - Énfasis3 3 3 6 2" xfId="18145" xr:uid="{00000000-0005-0000-0000-0000EA440000}"/>
    <cellStyle name="40% - Énfasis3 3 3 6 2 2" xfId="31056" xr:uid="{00000000-0005-0000-0000-0000EB440000}"/>
    <cellStyle name="40% - Énfasis3 3 3 6 3" xfId="21666" xr:uid="{00000000-0005-0000-0000-0000EC440000}"/>
    <cellStyle name="40% - Énfasis3 3 3 6 3 2" xfId="34577" xr:uid="{00000000-0005-0000-0000-0000ED440000}"/>
    <cellStyle name="40% - Énfasis3 3 3 6 4" xfId="25187" xr:uid="{00000000-0005-0000-0000-0000EE440000}"/>
    <cellStyle name="40% - Énfasis3 3 3 6 4 2" xfId="38098" xr:uid="{00000000-0005-0000-0000-0000EF440000}"/>
    <cellStyle name="40% - Énfasis3 3 3 6 5" xfId="28708" xr:uid="{00000000-0005-0000-0000-0000F0440000}"/>
    <cellStyle name="40% - Énfasis3 3 3 7" xfId="19318" xr:uid="{00000000-0005-0000-0000-0000F1440000}"/>
    <cellStyle name="40% - Énfasis3 3 3 7 2" xfId="22839" xr:uid="{00000000-0005-0000-0000-0000F2440000}"/>
    <cellStyle name="40% - Énfasis3 3 3 7 2 2" xfId="35750" xr:uid="{00000000-0005-0000-0000-0000F3440000}"/>
    <cellStyle name="40% - Énfasis3 3 3 7 3" xfId="26360" xr:uid="{00000000-0005-0000-0000-0000F4440000}"/>
    <cellStyle name="40% - Énfasis3 3 3 7 3 2" xfId="39271" xr:uid="{00000000-0005-0000-0000-0000F5440000}"/>
    <cellStyle name="40% - Énfasis3 3 3 7 4" xfId="32229" xr:uid="{00000000-0005-0000-0000-0000F6440000}"/>
    <cellStyle name="40% - Énfasis3 3 3 8" xfId="16970" xr:uid="{00000000-0005-0000-0000-0000F7440000}"/>
    <cellStyle name="40% - Énfasis3 3 3 8 2" xfId="29881" xr:uid="{00000000-0005-0000-0000-0000F8440000}"/>
    <cellStyle name="40% - Énfasis3 3 3 9" xfId="20491" xr:uid="{00000000-0005-0000-0000-0000F9440000}"/>
    <cellStyle name="40% - Énfasis3 3 3 9 2" xfId="33402" xr:uid="{00000000-0005-0000-0000-0000FA440000}"/>
    <cellStyle name="40% - Énfasis3 3 4" xfId="14450" xr:uid="{00000000-0005-0000-0000-0000FB440000}"/>
    <cellStyle name="40% - Énfasis3 3 4 2" xfId="15179" xr:uid="{00000000-0005-0000-0000-0000FC440000}"/>
    <cellStyle name="40% - Énfasis3 3 4 2 2" xfId="16354" xr:uid="{00000000-0005-0000-0000-0000FD440000}"/>
    <cellStyle name="40% - Énfasis3 3 4 2 2 2" xfId="18702" xr:uid="{00000000-0005-0000-0000-0000FE440000}"/>
    <cellStyle name="40% - Énfasis3 3 4 2 2 2 2" xfId="31613" xr:uid="{00000000-0005-0000-0000-0000FF440000}"/>
    <cellStyle name="40% - Énfasis3 3 4 2 2 3" xfId="22223" xr:uid="{00000000-0005-0000-0000-000000450000}"/>
    <cellStyle name="40% - Énfasis3 3 4 2 2 3 2" xfId="35134" xr:uid="{00000000-0005-0000-0000-000001450000}"/>
    <cellStyle name="40% - Énfasis3 3 4 2 2 4" xfId="25744" xr:uid="{00000000-0005-0000-0000-000002450000}"/>
    <cellStyle name="40% - Énfasis3 3 4 2 2 4 2" xfId="38655" xr:uid="{00000000-0005-0000-0000-000003450000}"/>
    <cellStyle name="40% - Énfasis3 3 4 2 2 5" xfId="29265" xr:uid="{00000000-0005-0000-0000-000004450000}"/>
    <cellStyle name="40% - Énfasis3 3 4 2 3" xfId="19875" xr:uid="{00000000-0005-0000-0000-000005450000}"/>
    <cellStyle name="40% - Énfasis3 3 4 2 3 2" xfId="23396" xr:uid="{00000000-0005-0000-0000-000006450000}"/>
    <cellStyle name="40% - Énfasis3 3 4 2 3 2 2" xfId="36307" xr:uid="{00000000-0005-0000-0000-000007450000}"/>
    <cellStyle name="40% - Énfasis3 3 4 2 3 3" xfId="26917" xr:uid="{00000000-0005-0000-0000-000008450000}"/>
    <cellStyle name="40% - Énfasis3 3 4 2 3 3 2" xfId="39828" xr:uid="{00000000-0005-0000-0000-000009450000}"/>
    <cellStyle name="40% - Énfasis3 3 4 2 3 4" xfId="32786" xr:uid="{00000000-0005-0000-0000-00000A450000}"/>
    <cellStyle name="40% - Énfasis3 3 4 2 4" xfId="17527" xr:uid="{00000000-0005-0000-0000-00000B450000}"/>
    <cellStyle name="40% - Énfasis3 3 4 2 4 2" xfId="30438" xr:uid="{00000000-0005-0000-0000-00000C450000}"/>
    <cellStyle name="40% - Énfasis3 3 4 2 5" xfId="21048" xr:uid="{00000000-0005-0000-0000-00000D450000}"/>
    <cellStyle name="40% - Énfasis3 3 4 2 5 2" xfId="33959" xr:uid="{00000000-0005-0000-0000-00000E450000}"/>
    <cellStyle name="40% - Énfasis3 3 4 2 6" xfId="24569" xr:uid="{00000000-0005-0000-0000-00000F450000}"/>
    <cellStyle name="40% - Énfasis3 3 4 2 6 2" xfId="37480" xr:uid="{00000000-0005-0000-0000-000010450000}"/>
    <cellStyle name="40% - Énfasis3 3 4 2 7" xfId="28090" xr:uid="{00000000-0005-0000-0000-000011450000}"/>
    <cellStyle name="40% - Énfasis3 3 4 3" xfId="15855" xr:uid="{00000000-0005-0000-0000-000012450000}"/>
    <cellStyle name="40% - Énfasis3 3 4 3 2" xfId="18203" xr:uid="{00000000-0005-0000-0000-000013450000}"/>
    <cellStyle name="40% - Énfasis3 3 4 3 2 2" xfId="31114" xr:uid="{00000000-0005-0000-0000-000014450000}"/>
    <cellStyle name="40% - Énfasis3 3 4 3 3" xfId="21724" xr:uid="{00000000-0005-0000-0000-000015450000}"/>
    <cellStyle name="40% - Énfasis3 3 4 3 3 2" xfId="34635" xr:uid="{00000000-0005-0000-0000-000016450000}"/>
    <cellStyle name="40% - Énfasis3 3 4 3 4" xfId="25245" xr:uid="{00000000-0005-0000-0000-000017450000}"/>
    <cellStyle name="40% - Énfasis3 3 4 3 4 2" xfId="38156" xr:uid="{00000000-0005-0000-0000-000018450000}"/>
    <cellStyle name="40% - Énfasis3 3 4 3 5" xfId="28766" xr:uid="{00000000-0005-0000-0000-000019450000}"/>
    <cellStyle name="40% - Énfasis3 3 4 4" xfId="19376" xr:uid="{00000000-0005-0000-0000-00001A450000}"/>
    <cellStyle name="40% - Énfasis3 3 4 4 2" xfId="22897" xr:uid="{00000000-0005-0000-0000-00001B450000}"/>
    <cellStyle name="40% - Énfasis3 3 4 4 2 2" xfId="35808" xr:uid="{00000000-0005-0000-0000-00001C450000}"/>
    <cellStyle name="40% - Énfasis3 3 4 4 3" xfId="26418" xr:uid="{00000000-0005-0000-0000-00001D450000}"/>
    <cellStyle name="40% - Énfasis3 3 4 4 3 2" xfId="39329" xr:uid="{00000000-0005-0000-0000-00001E450000}"/>
    <cellStyle name="40% - Énfasis3 3 4 4 4" xfId="32287" xr:uid="{00000000-0005-0000-0000-00001F450000}"/>
    <cellStyle name="40% - Énfasis3 3 4 5" xfId="17028" xr:uid="{00000000-0005-0000-0000-000020450000}"/>
    <cellStyle name="40% - Énfasis3 3 4 5 2" xfId="29939" xr:uid="{00000000-0005-0000-0000-000021450000}"/>
    <cellStyle name="40% - Énfasis3 3 4 6" xfId="20549" xr:uid="{00000000-0005-0000-0000-000022450000}"/>
    <cellStyle name="40% - Énfasis3 3 4 6 2" xfId="33460" xr:uid="{00000000-0005-0000-0000-000023450000}"/>
    <cellStyle name="40% - Énfasis3 3 4 7" xfId="24070" xr:uid="{00000000-0005-0000-0000-000024450000}"/>
    <cellStyle name="40% - Énfasis3 3 4 7 2" xfId="36981" xr:uid="{00000000-0005-0000-0000-000025450000}"/>
    <cellStyle name="40% - Énfasis3 3 4 8" xfId="27591" xr:uid="{00000000-0005-0000-0000-000026450000}"/>
    <cellStyle name="40% - Énfasis3 3 4 9" xfId="14679" xr:uid="{00000000-0005-0000-0000-000027450000}"/>
    <cellStyle name="40% - Énfasis3 3 5" xfId="14842" xr:uid="{00000000-0005-0000-0000-000028450000}"/>
    <cellStyle name="40% - Énfasis3 3 5 2" xfId="15341" xr:uid="{00000000-0005-0000-0000-000029450000}"/>
    <cellStyle name="40% - Énfasis3 3 5 2 2" xfId="16516" xr:uid="{00000000-0005-0000-0000-00002A450000}"/>
    <cellStyle name="40% - Énfasis3 3 5 2 2 2" xfId="18864" xr:uid="{00000000-0005-0000-0000-00002B450000}"/>
    <cellStyle name="40% - Énfasis3 3 5 2 2 2 2" xfId="31775" xr:uid="{00000000-0005-0000-0000-00002C450000}"/>
    <cellStyle name="40% - Énfasis3 3 5 2 2 3" xfId="22385" xr:uid="{00000000-0005-0000-0000-00002D450000}"/>
    <cellStyle name="40% - Énfasis3 3 5 2 2 3 2" xfId="35296" xr:uid="{00000000-0005-0000-0000-00002E450000}"/>
    <cellStyle name="40% - Énfasis3 3 5 2 2 4" xfId="25906" xr:uid="{00000000-0005-0000-0000-00002F450000}"/>
    <cellStyle name="40% - Énfasis3 3 5 2 2 4 2" xfId="38817" xr:uid="{00000000-0005-0000-0000-000030450000}"/>
    <cellStyle name="40% - Énfasis3 3 5 2 2 5" xfId="29427" xr:uid="{00000000-0005-0000-0000-000031450000}"/>
    <cellStyle name="40% - Énfasis3 3 5 2 3" xfId="20037" xr:uid="{00000000-0005-0000-0000-000032450000}"/>
    <cellStyle name="40% - Énfasis3 3 5 2 3 2" xfId="23558" xr:uid="{00000000-0005-0000-0000-000033450000}"/>
    <cellStyle name="40% - Énfasis3 3 5 2 3 2 2" xfId="36469" xr:uid="{00000000-0005-0000-0000-000034450000}"/>
    <cellStyle name="40% - Énfasis3 3 5 2 3 3" xfId="27079" xr:uid="{00000000-0005-0000-0000-000035450000}"/>
    <cellStyle name="40% - Énfasis3 3 5 2 3 3 2" xfId="39990" xr:uid="{00000000-0005-0000-0000-000036450000}"/>
    <cellStyle name="40% - Énfasis3 3 5 2 3 4" xfId="32948" xr:uid="{00000000-0005-0000-0000-000037450000}"/>
    <cellStyle name="40% - Énfasis3 3 5 2 4" xfId="17689" xr:uid="{00000000-0005-0000-0000-000038450000}"/>
    <cellStyle name="40% - Énfasis3 3 5 2 4 2" xfId="30600" xr:uid="{00000000-0005-0000-0000-000039450000}"/>
    <cellStyle name="40% - Énfasis3 3 5 2 5" xfId="21210" xr:uid="{00000000-0005-0000-0000-00003A450000}"/>
    <cellStyle name="40% - Énfasis3 3 5 2 5 2" xfId="34121" xr:uid="{00000000-0005-0000-0000-00003B450000}"/>
    <cellStyle name="40% - Énfasis3 3 5 2 6" xfId="24731" xr:uid="{00000000-0005-0000-0000-00003C450000}"/>
    <cellStyle name="40% - Énfasis3 3 5 2 6 2" xfId="37642" xr:uid="{00000000-0005-0000-0000-00003D450000}"/>
    <cellStyle name="40% - Énfasis3 3 5 2 7" xfId="28252" xr:uid="{00000000-0005-0000-0000-00003E450000}"/>
    <cellStyle name="40% - Énfasis3 3 5 3" xfId="16017" xr:uid="{00000000-0005-0000-0000-00003F450000}"/>
    <cellStyle name="40% - Énfasis3 3 5 3 2" xfId="18365" xr:uid="{00000000-0005-0000-0000-000040450000}"/>
    <cellStyle name="40% - Énfasis3 3 5 3 2 2" xfId="31276" xr:uid="{00000000-0005-0000-0000-000041450000}"/>
    <cellStyle name="40% - Énfasis3 3 5 3 3" xfId="21886" xr:uid="{00000000-0005-0000-0000-000042450000}"/>
    <cellStyle name="40% - Énfasis3 3 5 3 3 2" xfId="34797" xr:uid="{00000000-0005-0000-0000-000043450000}"/>
    <cellStyle name="40% - Énfasis3 3 5 3 4" xfId="25407" xr:uid="{00000000-0005-0000-0000-000044450000}"/>
    <cellStyle name="40% - Énfasis3 3 5 3 4 2" xfId="38318" xr:uid="{00000000-0005-0000-0000-000045450000}"/>
    <cellStyle name="40% - Énfasis3 3 5 3 5" xfId="28928" xr:uid="{00000000-0005-0000-0000-000046450000}"/>
    <cellStyle name="40% - Énfasis3 3 5 4" xfId="19538" xr:uid="{00000000-0005-0000-0000-000047450000}"/>
    <cellStyle name="40% - Énfasis3 3 5 4 2" xfId="23059" xr:uid="{00000000-0005-0000-0000-000048450000}"/>
    <cellStyle name="40% - Énfasis3 3 5 4 2 2" xfId="35970" xr:uid="{00000000-0005-0000-0000-000049450000}"/>
    <cellStyle name="40% - Énfasis3 3 5 4 3" xfId="26580" xr:uid="{00000000-0005-0000-0000-00004A450000}"/>
    <cellStyle name="40% - Énfasis3 3 5 4 3 2" xfId="39491" xr:uid="{00000000-0005-0000-0000-00004B450000}"/>
    <cellStyle name="40% - Énfasis3 3 5 4 4" xfId="32449" xr:uid="{00000000-0005-0000-0000-00004C450000}"/>
    <cellStyle name="40% - Énfasis3 3 5 5" xfId="17190" xr:uid="{00000000-0005-0000-0000-00004D450000}"/>
    <cellStyle name="40% - Énfasis3 3 5 5 2" xfId="30101" xr:uid="{00000000-0005-0000-0000-00004E450000}"/>
    <cellStyle name="40% - Énfasis3 3 5 6" xfId="20711" xr:uid="{00000000-0005-0000-0000-00004F450000}"/>
    <cellStyle name="40% - Énfasis3 3 5 6 2" xfId="33622" xr:uid="{00000000-0005-0000-0000-000050450000}"/>
    <cellStyle name="40% - Énfasis3 3 5 7" xfId="24232" xr:uid="{00000000-0005-0000-0000-000051450000}"/>
    <cellStyle name="40% - Énfasis3 3 5 7 2" xfId="37143" xr:uid="{00000000-0005-0000-0000-000052450000}"/>
    <cellStyle name="40% - Énfasis3 3 5 8" xfId="27753" xr:uid="{00000000-0005-0000-0000-000053450000}"/>
    <cellStyle name="40% - Énfasis3 3 6" xfId="15503" xr:uid="{00000000-0005-0000-0000-000054450000}"/>
    <cellStyle name="40% - Énfasis3 3 6 2" xfId="16678" xr:uid="{00000000-0005-0000-0000-000055450000}"/>
    <cellStyle name="40% - Énfasis3 3 6 2 2" xfId="19026" xr:uid="{00000000-0005-0000-0000-000056450000}"/>
    <cellStyle name="40% - Énfasis3 3 6 2 2 2" xfId="31937" xr:uid="{00000000-0005-0000-0000-000057450000}"/>
    <cellStyle name="40% - Énfasis3 3 6 2 3" xfId="22547" xr:uid="{00000000-0005-0000-0000-000058450000}"/>
    <cellStyle name="40% - Énfasis3 3 6 2 3 2" xfId="35458" xr:uid="{00000000-0005-0000-0000-000059450000}"/>
    <cellStyle name="40% - Énfasis3 3 6 2 4" xfId="26068" xr:uid="{00000000-0005-0000-0000-00005A450000}"/>
    <cellStyle name="40% - Énfasis3 3 6 2 4 2" xfId="38979" xr:uid="{00000000-0005-0000-0000-00005B450000}"/>
    <cellStyle name="40% - Énfasis3 3 6 2 5" xfId="29589" xr:uid="{00000000-0005-0000-0000-00005C450000}"/>
    <cellStyle name="40% - Énfasis3 3 6 3" xfId="20199" xr:uid="{00000000-0005-0000-0000-00005D450000}"/>
    <cellStyle name="40% - Énfasis3 3 6 3 2" xfId="23720" xr:uid="{00000000-0005-0000-0000-00005E450000}"/>
    <cellStyle name="40% - Énfasis3 3 6 3 2 2" xfId="36631" xr:uid="{00000000-0005-0000-0000-00005F450000}"/>
    <cellStyle name="40% - Énfasis3 3 6 3 3" xfId="27241" xr:uid="{00000000-0005-0000-0000-000060450000}"/>
    <cellStyle name="40% - Énfasis3 3 6 3 3 2" xfId="40152" xr:uid="{00000000-0005-0000-0000-000061450000}"/>
    <cellStyle name="40% - Énfasis3 3 6 3 4" xfId="33110" xr:uid="{00000000-0005-0000-0000-000062450000}"/>
    <cellStyle name="40% - Énfasis3 3 6 4" xfId="17851" xr:uid="{00000000-0005-0000-0000-000063450000}"/>
    <cellStyle name="40% - Énfasis3 3 6 4 2" xfId="30762" xr:uid="{00000000-0005-0000-0000-000064450000}"/>
    <cellStyle name="40% - Énfasis3 3 6 5" xfId="21372" xr:uid="{00000000-0005-0000-0000-000065450000}"/>
    <cellStyle name="40% - Énfasis3 3 6 5 2" xfId="34283" xr:uid="{00000000-0005-0000-0000-000066450000}"/>
    <cellStyle name="40% - Énfasis3 3 6 6" xfId="24893" xr:uid="{00000000-0005-0000-0000-000067450000}"/>
    <cellStyle name="40% - Énfasis3 3 6 6 2" xfId="37804" xr:uid="{00000000-0005-0000-0000-000068450000}"/>
    <cellStyle name="40% - Énfasis3 3 6 7" xfId="28414" xr:uid="{00000000-0005-0000-0000-000069450000}"/>
    <cellStyle name="40% - Énfasis3 3 7" xfId="15004" xr:uid="{00000000-0005-0000-0000-00006A450000}"/>
    <cellStyle name="40% - Énfasis3 3 7 2" xfId="16179" xr:uid="{00000000-0005-0000-0000-00006B450000}"/>
    <cellStyle name="40% - Énfasis3 3 7 2 2" xfId="18527" xr:uid="{00000000-0005-0000-0000-00006C450000}"/>
    <cellStyle name="40% - Énfasis3 3 7 2 2 2" xfId="31438" xr:uid="{00000000-0005-0000-0000-00006D450000}"/>
    <cellStyle name="40% - Énfasis3 3 7 2 3" xfId="22048" xr:uid="{00000000-0005-0000-0000-00006E450000}"/>
    <cellStyle name="40% - Énfasis3 3 7 2 3 2" xfId="34959" xr:uid="{00000000-0005-0000-0000-00006F450000}"/>
    <cellStyle name="40% - Énfasis3 3 7 2 4" xfId="25569" xr:uid="{00000000-0005-0000-0000-000070450000}"/>
    <cellStyle name="40% - Énfasis3 3 7 2 4 2" xfId="38480" xr:uid="{00000000-0005-0000-0000-000071450000}"/>
    <cellStyle name="40% - Énfasis3 3 7 2 5" xfId="29090" xr:uid="{00000000-0005-0000-0000-000072450000}"/>
    <cellStyle name="40% - Énfasis3 3 7 3" xfId="19700" xr:uid="{00000000-0005-0000-0000-000073450000}"/>
    <cellStyle name="40% - Énfasis3 3 7 3 2" xfId="23221" xr:uid="{00000000-0005-0000-0000-000074450000}"/>
    <cellStyle name="40% - Énfasis3 3 7 3 2 2" xfId="36132" xr:uid="{00000000-0005-0000-0000-000075450000}"/>
    <cellStyle name="40% - Énfasis3 3 7 3 3" xfId="26742" xr:uid="{00000000-0005-0000-0000-000076450000}"/>
    <cellStyle name="40% - Énfasis3 3 7 3 3 2" xfId="39653" xr:uid="{00000000-0005-0000-0000-000077450000}"/>
    <cellStyle name="40% - Énfasis3 3 7 3 4" xfId="32611" xr:uid="{00000000-0005-0000-0000-000078450000}"/>
    <cellStyle name="40% - Énfasis3 3 7 4" xfId="17352" xr:uid="{00000000-0005-0000-0000-000079450000}"/>
    <cellStyle name="40% - Énfasis3 3 7 4 2" xfId="30263" xr:uid="{00000000-0005-0000-0000-00007A450000}"/>
    <cellStyle name="40% - Énfasis3 3 7 5" xfId="20873" xr:uid="{00000000-0005-0000-0000-00007B450000}"/>
    <cellStyle name="40% - Énfasis3 3 7 5 2" xfId="33784" xr:uid="{00000000-0005-0000-0000-00007C450000}"/>
    <cellStyle name="40% - Énfasis3 3 7 6" xfId="24394" xr:uid="{00000000-0005-0000-0000-00007D450000}"/>
    <cellStyle name="40% - Énfasis3 3 7 6 2" xfId="37305" xr:uid="{00000000-0005-0000-0000-00007E450000}"/>
    <cellStyle name="40% - Énfasis3 3 7 7" xfId="27915" xr:uid="{00000000-0005-0000-0000-00007F450000}"/>
    <cellStyle name="40% - Énfasis3 3 8" xfId="15680" xr:uid="{00000000-0005-0000-0000-000080450000}"/>
    <cellStyle name="40% - Énfasis3 3 8 2" xfId="18028" xr:uid="{00000000-0005-0000-0000-000081450000}"/>
    <cellStyle name="40% - Énfasis3 3 8 2 2" xfId="30939" xr:uid="{00000000-0005-0000-0000-000082450000}"/>
    <cellStyle name="40% - Énfasis3 3 8 3" xfId="21549" xr:uid="{00000000-0005-0000-0000-000083450000}"/>
    <cellStyle name="40% - Énfasis3 3 8 3 2" xfId="34460" xr:uid="{00000000-0005-0000-0000-000084450000}"/>
    <cellStyle name="40% - Énfasis3 3 8 4" xfId="25070" xr:uid="{00000000-0005-0000-0000-000085450000}"/>
    <cellStyle name="40% - Énfasis3 3 8 4 2" xfId="37981" xr:uid="{00000000-0005-0000-0000-000086450000}"/>
    <cellStyle name="40% - Énfasis3 3 8 5" xfId="28591" xr:uid="{00000000-0005-0000-0000-000087450000}"/>
    <cellStyle name="40% - Énfasis3 3 9" xfId="19201" xr:uid="{00000000-0005-0000-0000-000088450000}"/>
    <cellStyle name="40% - Énfasis3 3 9 2" xfId="22722" xr:uid="{00000000-0005-0000-0000-000089450000}"/>
    <cellStyle name="40% - Énfasis3 3 9 2 2" xfId="35633" xr:uid="{00000000-0005-0000-0000-00008A450000}"/>
    <cellStyle name="40% - Énfasis3 3 9 3" xfId="26243" xr:uid="{00000000-0005-0000-0000-00008B450000}"/>
    <cellStyle name="40% - Énfasis3 3 9 3 2" xfId="39154" xr:uid="{00000000-0005-0000-0000-00008C450000}"/>
    <cellStyle name="40% - Énfasis3 3 9 4" xfId="32112" xr:uid="{00000000-0005-0000-0000-00008D450000}"/>
    <cellStyle name="40% - Énfasis3 30" xfId="40369" xr:uid="{00000000-0005-0000-0000-00008E450000}"/>
    <cellStyle name="40% - Énfasis3 4" xfId="671" xr:uid="{00000000-0005-0000-0000-00008F450000}"/>
    <cellStyle name="40% - Énfasis3 4 10" xfId="23922" xr:uid="{00000000-0005-0000-0000-000090450000}"/>
    <cellStyle name="40% - Énfasis3 4 10 2" xfId="36833" xr:uid="{00000000-0005-0000-0000-000091450000}"/>
    <cellStyle name="40% - Énfasis3 4 11" xfId="27443" xr:uid="{00000000-0005-0000-0000-000092450000}"/>
    <cellStyle name="40% - Énfasis3 4 12" xfId="14528" xr:uid="{00000000-0005-0000-0000-000093450000}"/>
    <cellStyle name="40% - Énfasis3 4 2" xfId="5714" xr:uid="{00000000-0005-0000-0000-000094450000}"/>
    <cellStyle name="40% - Énfasis3 4 2 2" xfId="5715" xr:uid="{00000000-0005-0000-0000-000095450000}"/>
    <cellStyle name="40% - Énfasis3 4 2 2 2" xfId="16381" xr:uid="{00000000-0005-0000-0000-000096450000}"/>
    <cellStyle name="40% - Énfasis3 4 2 2 2 2" xfId="18729" xr:uid="{00000000-0005-0000-0000-000097450000}"/>
    <cellStyle name="40% - Énfasis3 4 2 2 2 2 2" xfId="31640" xr:uid="{00000000-0005-0000-0000-000098450000}"/>
    <cellStyle name="40% - Énfasis3 4 2 2 2 3" xfId="22250" xr:uid="{00000000-0005-0000-0000-000099450000}"/>
    <cellStyle name="40% - Énfasis3 4 2 2 2 3 2" xfId="35161" xr:uid="{00000000-0005-0000-0000-00009A450000}"/>
    <cellStyle name="40% - Énfasis3 4 2 2 2 4" xfId="25771" xr:uid="{00000000-0005-0000-0000-00009B450000}"/>
    <cellStyle name="40% - Énfasis3 4 2 2 2 4 2" xfId="38682" xr:uid="{00000000-0005-0000-0000-00009C450000}"/>
    <cellStyle name="40% - Énfasis3 4 2 2 2 5" xfId="29292" xr:uid="{00000000-0005-0000-0000-00009D450000}"/>
    <cellStyle name="40% - Énfasis3 4 2 2 3" xfId="19902" xr:uid="{00000000-0005-0000-0000-00009E450000}"/>
    <cellStyle name="40% - Énfasis3 4 2 2 3 2" xfId="23423" xr:uid="{00000000-0005-0000-0000-00009F450000}"/>
    <cellStyle name="40% - Énfasis3 4 2 2 3 2 2" xfId="36334" xr:uid="{00000000-0005-0000-0000-0000A0450000}"/>
    <cellStyle name="40% - Énfasis3 4 2 2 3 3" xfId="26944" xr:uid="{00000000-0005-0000-0000-0000A1450000}"/>
    <cellStyle name="40% - Énfasis3 4 2 2 3 3 2" xfId="39855" xr:uid="{00000000-0005-0000-0000-0000A2450000}"/>
    <cellStyle name="40% - Énfasis3 4 2 2 3 4" xfId="32813" xr:uid="{00000000-0005-0000-0000-0000A3450000}"/>
    <cellStyle name="40% - Énfasis3 4 2 2 4" xfId="17554" xr:uid="{00000000-0005-0000-0000-0000A4450000}"/>
    <cellStyle name="40% - Énfasis3 4 2 2 4 2" xfId="30465" xr:uid="{00000000-0005-0000-0000-0000A5450000}"/>
    <cellStyle name="40% - Énfasis3 4 2 2 5" xfId="21075" xr:uid="{00000000-0005-0000-0000-0000A6450000}"/>
    <cellStyle name="40% - Énfasis3 4 2 2 5 2" xfId="33986" xr:uid="{00000000-0005-0000-0000-0000A7450000}"/>
    <cellStyle name="40% - Énfasis3 4 2 2 6" xfId="24596" xr:uid="{00000000-0005-0000-0000-0000A8450000}"/>
    <cellStyle name="40% - Énfasis3 4 2 2 6 2" xfId="37507" xr:uid="{00000000-0005-0000-0000-0000A9450000}"/>
    <cellStyle name="40% - Énfasis3 4 2 2 7" xfId="28117" xr:uid="{00000000-0005-0000-0000-0000AA450000}"/>
    <cellStyle name="40% - Énfasis3 4 2 2 8" xfId="15206" xr:uid="{00000000-0005-0000-0000-0000AB450000}"/>
    <cellStyle name="40% - Énfasis3 4 2 3" xfId="15882" xr:uid="{00000000-0005-0000-0000-0000AC450000}"/>
    <cellStyle name="40% - Énfasis3 4 2 3 2" xfId="18230" xr:uid="{00000000-0005-0000-0000-0000AD450000}"/>
    <cellStyle name="40% - Énfasis3 4 2 3 2 2" xfId="31141" xr:uid="{00000000-0005-0000-0000-0000AE450000}"/>
    <cellStyle name="40% - Énfasis3 4 2 3 3" xfId="21751" xr:uid="{00000000-0005-0000-0000-0000AF450000}"/>
    <cellStyle name="40% - Énfasis3 4 2 3 3 2" xfId="34662" xr:uid="{00000000-0005-0000-0000-0000B0450000}"/>
    <cellStyle name="40% - Énfasis3 4 2 3 4" xfId="25272" xr:uid="{00000000-0005-0000-0000-0000B1450000}"/>
    <cellStyle name="40% - Énfasis3 4 2 3 4 2" xfId="38183" xr:uid="{00000000-0005-0000-0000-0000B2450000}"/>
    <cellStyle name="40% - Énfasis3 4 2 3 5" xfId="28793" xr:uid="{00000000-0005-0000-0000-0000B3450000}"/>
    <cellStyle name="40% - Énfasis3 4 2 4" xfId="19403" xr:uid="{00000000-0005-0000-0000-0000B4450000}"/>
    <cellStyle name="40% - Énfasis3 4 2 4 2" xfId="22924" xr:uid="{00000000-0005-0000-0000-0000B5450000}"/>
    <cellStyle name="40% - Énfasis3 4 2 4 2 2" xfId="35835" xr:uid="{00000000-0005-0000-0000-0000B6450000}"/>
    <cellStyle name="40% - Énfasis3 4 2 4 3" xfId="26445" xr:uid="{00000000-0005-0000-0000-0000B7450000}"/>
    <cellStyle name="40% - Énfasis3 4 2 4 3 2" xfId="39356" xr:uid="{00000000-0005-0000-0000-0000B8450000}"/>
    <cellStyle name="40% - Énfasis3 4 2 4 4" xfId="32314" xr:uid="{00000000-0005-0000-0000-0000B9450000}"/>
    <cellStyle name="40% - Énfasis3 4 2 5" xfId="17055" xr:uid="{00000000-0005-0000-0000-0000BA450000}"/>
    <cellStyle name="40% - Énfasis3 4 2 5 2" xfId="29966" xr:uid="{00000000-0005-0000-0000-0000BB450000}"/>
    <cellStyle name="40% - Énfasis3 4 2 6" xfId="20576" xr:uid="{00000000-0005-0000-0000-0000BC450000}"/>
    <cellStyle name="40% - Énfasis3 4 2 6 2" xfId="33487" xr:uid="{00000000-0005-0000-0000-0000BD450000}"/>
    <cellStyle name="40% - Énfasis3 4 2 7" xfId="24097" xr:uid="{00000000-0005-0000-0000-0000BE450000}"/>
    <cellStyle name="40% - Énfasis3 4 2 7 2" xfId="37008" xr:uid="{00000000-0005-0000-0000-0000BF450000}"/>
    <cellStyle name="40% - Énfasis3 4 2 8" xfId="27618" xr:uid="{00000000-0005-0000-0000-0000C0450000}"/>
    <cellStyle name="40% - Énfasis3 4 2 9" xfId="14706" xr:uid="{00000000-0005-0000-0000-0000C1450000}"/>
    <cellStyle name="40% - Énfasis3 4 3" xfId="5716" xr:uid="{00000000-0005-0000-0000-0000C2450000}"/>
    <cellStyle name="40% - Énfasis3 4 3 2" xfId="15368" xr:uid="{00000000-0005-0000-0000-0000C3450000}"/>
    <cellStyle name="40% - Énfasis3 4 3 2 2" xfId="16543" xr:uid="{00000000-0005-0000-0000-0000C4450000}"/>
    <cellStyle name="40% - Énfasis3 4 3 2 2 2" xfId="18891" xr:uid="{00000000-0005-0000-0000-0000C5450000}"/>
    <cellStyle name="40% - Énfasis3 4 3 2 2 2 2" xfId="31802" xr:uid="{00000000-0005-0000-0000-0000C6450000}"/>
    <cellStyle name="40% - Énfasis3 4 3 2 2 3" xfId="22412" xr:uid="{00000000-0005-0000-0000-0000C7450000}"/>
    <cellStyle name="40% - Énfasis3 4 3 2 2 3 2" xfId="35323" xr:uid="{00000000-0005-0000-0000-0000C8450000}"/>
    <cellStyle name="40% - Énfasis3 4 3 2 2 4" xfId="25933" xr:uid="{00000000-0005-0000-0000-0000C9450000}"/>
    <cellStyle name="40% - Énfasis3 4 3 2 2 4 2" xfId="38844" xr:uid="{00000000-0005-0000-0000-0000CA450000}"/>
    <cellStyle name="40% - Énfasis3 4 3 2 2 5" xfId="29454" xr:uid="{00000000-0005-0000-0000-0000CB450000}"/>
    <cellStyle name="40% - Énfasis3 4 3 2 3" xfId="20064" xr:uid="{00000000-0005-0000-0000-0000CC450000}"/>
    <cellStyle name="40% - Énfasis3 4 3 2 3 2" xfId="23585" xr:uid="{00000000-0005-0000-0000-0000CD450000}"/>
    <cellStyle name="40% - Énfasis3 4 3 2 3 2 2" xfId="36496" xr:uid="{00000000-0005-0000-0000-0000CE450000}"/>
    <cellStyle name="40% - Énfasis3 4 3 2 3 3" xfId="27106" xr:uid="{00000000-0005-0000-0000-0000CF450000}"/>
    <cellStyle name="40% - Énfasis3 4 3 2 3 3 2" xfId="40017" xr:uid="{00000000-0005-0000-0000-0000D0450000}"/>
    <cellStyle name="40% - Énfasis3 4 3 2 3 4" xfId="32975" xr:uid="{00000000-0005-0000-0000-0000D1450000}"/>
    <cellStyle name="40% - Énfasis3 4 3 2 4" xfId="17716" xr:uid="{00000000-0005-0000-0000-0000D2450000}"/>
    <cellStyle name="40% - Énfasis3 4 3 2 4 2" xfId="30627" xr:uid="{00000000-0005-0000-0000-0000D3450000}"/>
    <cellStyle name="40% - Énfasis3 4 3 2 5" xfId="21237" xr:uid="{00000000-0005-0000-0000-0000D4450000}"/>
    <cellStyle name="40% - Énfasis3 4 3 2 5 2" xfId="34148" xr:uid="{00000000-0005-0000-0000-0000D5450000}"/>
    <cellStyle name="40% - Énfasis3 4 3 2 6" xfId="24758" xr:uid="{00000000-0005-0000-0000-0000D6450000}"/>
    <cellStyle name="40% - Énfasis3 4 3 2 6 2" xfId="37669" xr:uid="{00000000-0005-0000-0000-0000D7450000}"/>
    <cellStyle name="40% - Énfasis3 4 3 2 7" xfId="28279" xr:uid="{00000000-0005-0000-0000-0000D8450000}"/>
    <cellStyle name="40% - Énfasis3 4 3 3" xfId="16044" xr:uid="{00000000-0005-0000-0000-0000D9450000}"/>
    <cellStyle name="40% - Énfasis3 4 3 3 2" xfId="18392" xr:uid="{00000000-0005-0000-0000-0000DA450000}"/>
    <cellStyle name="40% - Énfasis3 4 3 3 2 2" xfId="31303" xr:uid="{00000000-0005-0000-0000-0000DB450000}"/>
    <cellStyle name="40% - Énfasis3 4 3 3 3" xfId="21913" xr:uid="{00000000-0005-0000-0000-0000DC450000}"/>
    <cellStyle name="40% - Énfasis3 4 3 3 3 2" xfId="34824" xr:uid="{00000000-0005-0000-0000-0000DD450000}"/>
    <cellStyle name="40% - Énfasis3 4 3 3 4" xfId="25434" xr:uid="{00000000-0005-0000-0000-0000DE450000}"/>
    <cellStyle name="40% - Énfasis3 4 3 3 4 2" xfId="38345" xr:uid="{00000000-0005-0000-0000-0000DF450000}"/>
    <cellStyle name="40% - Énfasis3 4 3 3 5" xfId="28955" xr:uid="{00000000-0005-0000-0000-0000E0450000}"/>
    <cellStyle name="40% - Énfasis3 4 3 4" xfId="19565" xr:uid="{00000000-0005-0000-0000-0000E1450000}"/>
    <cellStyle name="40% - Énfasis3 4 3 4 2" xfId="23086" xr:uid="{00000000-0005-0000-0000-0000E2450000}"/>
    <cellStyle name="40% - Énfasis3 4 3 4 2 2" xfId="35997" xr:uid="{00000000-0005-0000-0000-0000E3450000}"/>
    <cellStyle name="40% - Énfasis3 4 3 4 3" xfId="26607" xr:uid="{00000000-0005-0000-0000-0000E4450000}"/>
    <cellStyle name="40% - Énfasis3 4 3 4 3 2" xfId="39518" xr:uid="{00000000-0005-0000-0000-0000E5450000}"/>
    <cellStyle name="40% - Énfasis3 4 3 4 4" xfId="32476" xr:uid="{00000000-0005-0000-0000-0000E6450000}"/>
    <cellStyle name="40% - Énfasis3 4 3 5" xfId="17217" xr:uid="{00000000-0005-0000-0000-0000E7450000}"/>
    <cellStyle name="40% - Énfasis3 4 3 5 2" xfId="30128" xr:uid="{00000000-0005-0000-0000-0000E8450000}"/>
    <cellStyle name="40% - Énfasis3 4 3 6" xfId="20738" xr:uid="{00000000-0005-0000-0000-0000E9450000}"/>
    <cellStyle name="40% - Énfasis3 4 3 6 2" xfId="33649" xr:uid="{00000000-0005-0000-0000-0000EA450000}"/>
    <cellStyle name="40% - Énfasis3 4 3 7" xfId="24259" xr:uid="{00000000-0005-0000-0000-0000EB450000}"/>
    <cellStyle name="40% - Énfasis3 4 3 7 2" xfId="37170" xr:uid="{00000000-0005-0000-0000-0000EC450000}"/>
    <cellStyle name="40% - Énfasis3 4 3 8" xfId="27780" xr:uid="{00000000-0005-0000-0000-0000ED450000}"/>
    <cellStyle name="40% - Énfasis3 4 3 9" xfId="14869" xr:uid="{00000000-0005-0000-0000-0000EE450000}"/>
    <cellStyle name="40% - Énfasis3 4 4" xfId="15530" xr:uid="{00000000-0005-0000-0000-0000EF450000}"/>
    <cellStyle name="40% - Énfasis3 4 4 2" xfId="16705" xr:uid="{00000000-0005-0000-0000-0000F0450000}"/>
    <cellStyle name="40% - Énfasis3 4 4 2 2" xfId="19053" xr:uid="{00000000-0005-0000-0000-0000F1450000}"/>
    <cellStyle name="40% - Énfasis3 4 4 2 2 2" xfId="31964" xr:uid="{00000000-0005-0000-0000-0000F2450000}"/>
    <cellStyle name="40% - Énfasis3 4 4 2 3" xfId="22574" xr:uid="{00000000-0005-0000-0000-0000F3450000}"/>
    <cellStyle name="40% - Énfasis3 4 4 2 3 2" xfId="35485" xr:uid="{00000000-0005-0000-0000-0000F4450000}"/>
    <cellStyle name="40% - Énfasis3 4 4 2 4" xfId="26095" xr:uid="{00000000-0005-0000-0000-0000F5450000}"/>
    <cellStyle name="40% - Énfasis3 4 4 2 4 2" xfId="39006" xr:uid="{00000000-0005-0000-0000-0000F6450000}"/>
    <cellStyle name="40% - Énfasis3 4 4 2 5" xfId="29616" xr:uid="{00000000-0005-0000-0000-0000F7450000}"/>
    <cellStyle name="40% - Énfasis3 4 4 3" xfId="20226" xr:uid="{00000000-0005-0000-0000-0000F8450000}"/>
    <cellStyle name="40% - Énfasis3 4 4 3 2" xfId="23747" xr:uid="{00000000-0005-0000-0000-0000F9450000}"/>
    <cellStyle name="40% - Énfasis3 4 4 3 2 2" xfId="36658" xr:uid="{00000000-0005-0000-0000-0000FA450000}"/>
    <cellStyle name="40% - Énfasis3 4 4 3 3" xfId="27268" xr:uid="{00000000-0005-0000-0000-0000FB450000}"/>
    <cellStyle name="40% - Énfasis3 4 4 3 3 2" xfId="40179" xr:uid="{00000000-0005-0000-0000-0000FC450000}"/>
    <cellStyle name="40% - Énfasis3 4 4 3 4" xfId="33137" xr:uid="{00000000-0005-0000-0000-0000FD450000}"/>
    <cellStyle name="40% - Énfasis3 4 4 4" xfId="17878" xr:uid="{00000000-0005-0000-0000-0000FE450000}"/>
    <cellStyle name="40% - Énfasis3 4 4 4 2" xfId="30789" xr:uid="{00000000-0005-0000-0000-0000FF450000}"/>
    <cellStyle name="40% - Énfasis3 4 4 5" xfId="21399" xr:uid="{00000000-0005-0000-0000-000000460000}"/>
    <cellStyle name="40% - Énfasis3 4 4 5 2" xfId="34310" xr:uid="{00000000-0005-0000-0000-000001460000}"/>
    <cellStyle name="40% - Énfasis3 4 4 6" xfId="24920" xr:uid="{00000000-0005-0000-0000-000002460000}"/>
    <cellStyle name="40% - Énfasis3 4 4 6 2" xfId="37831" xr:uid="{00000000-0005-0000-0000-000003460000}"/>
    <cellStyle name="40% - Énfasis3 4 4 7" xfId="28441" xr:uid="{00000000-0005-0000-0000-000004460000}"/>
    <cellStyle name="40% - Énfasis3 4 5" xfId="15031" xr:uid="{00000000-0005-0000-0000-000005460000}"/>
    <cellStyle name="40% - Énfasis3 4 5 2" xfId="16206" xr:uid="{00000000-0005-0000-0000-000006460000}"/>
    <cellStyle name="40% - Énfasis3 4 5 2 2" xfId="18554" xr:uid="{00000000-0005-0000-0000-000007460000}"/>
    <cellStyle name="40% - Énfasis3 4 5 2 2 2" xfId="31465" xr:uid="{00000000-0005-0000-0000-000008460000}"/>
    <cellStyle name="40% - Énfasis3 4 5 2 3" xfId="22075" xr:uid="{00000000-0005-0000-0000-000009460000}"/>
    <cellStyle name="40% - Énfasis3 4 5 2 3 2" xfId="34986" xr:uid="{00000000-0005-0000-0000-00000A460000}"/>
    <cellStyle name="40% - Énfasis3 4 5 2 4" xfId="25596" xr:uid="{00000000-0005-0000-0000-00000B460000}"/>
    <cellStyle name="40% - Énfasis3 4 5 2 4 2" xfId="38507" xr:uid="{00000000-0005-0000-0000-00000C460000}"/>
    <cellStyle name="40% - Énfasis3 4 5 2 5" xfId="29117" xr:uid="{00000000-0005-0000-0000-00000D460000}"/>
    <cellStyle name="40% - Énfasis3 4 5 3" xfId="19727" xr:uid="{00000000-0005-0000-0000-00000E460000}"/>
    <cellStyle name="40% - Énfasis3 4 5 3 2" xfId="23248" xr:uid="{00000000-0005-0000-0000-00000F460000}"/>
    <cellStyle name="40% - Énfasis3 4 5 3 2 2" xfId="36159" xr:uid="{00000000-0005-0000-0000-000010460000}"/>
    <cellStyle name="40% - Énfasis3 4 5 3 3" xfId="26769" xr:uid="{00000000-0005-0000-0000-000011460000}"/>
    <cellStyle name="40% - Énfasis3 4 5 3 3 2" xfId="39680" xr:uid="{00000000-0005-0000-0000-000012460000}"/>
    <cellStyle name="40% - Énfasis3 4 5 3 4" xfId="32638" xr:uid="{00000000-0005-0000-0000-000013460000}"/>
    <cellStyle name="40% - Énfasis3 4 5 4" xfId="17379" xr:uid="{00000000-0005-0000-0000-000014460000}"/>
    <cellStyle name="40% - Énfasis3 4 5 4 2" xfId="30290" xr:uid="{00000000-0005-0000-0000-000015460000}"/>
    <cellStyle name="40% - Énfasis3 4 5 5" xfId="20900" xr:uid="{00000000-0005-0000-0000-000016460000}"/>
    <cellStyle name="40% - Énfasis3 4 5 5 2" xfId="33811" xr:uid="{00000000-0005-0000-0000-000017460000}"/>
    <cellStyle name="40% - Énfasis3 4 5 6" xfId="24421" xr:uid="{00000000-0005-0000-0000-000018460000}"/>
    <cellStyle name="40% - Énfasis3 4 5 6 2" xfId="37332" xr:uid="{00000000-0005-0000-0000-000019460000}"/>
    <cellStyle name="40% - Énfasis3 4 5 7" xfId="27942" xr:uid="{00000000-0005-0000-0000-00001A460000}"/>
    <cellStyle name="40% - Énfasis3 4 6" xfId="15707" xr:uid="{00000000-0005-0000-0000-00001B460000}"/>
    <cellStyle name="40% - Énfasis3 4 6 2" xfId="18055" xr:uid="{00000000-0005-0000-0000-00001C460000}"/>
    <cellStyle name="40% - Énfasis3 4 6 2 2" xfId="30966" xr:uid="{00000000-0005-0000-0000-00001D460000}"/>
    <cellStyle name="40% - Énfasis3 4 6 3" xfId="21576" xr:uid="{00000000-0005-0000-0000-00001E460000}"/>
    <cellStyle name="40% - Énfasis3 4 6 3 2" xfId="34487" xr:uid="{00000000-0005-0000-0000-00001F460000}"/>
    <cellStyle name="40% - Énfasis3 4 6 4" xfId="25097" xr:uid="{00000000-0005-0000-0000-000020460000}"/>
    <cellStyle name="40% - Énfasis3 4 6 4 2" xfId="38008" xr:uid="{00000000-0005-0000-0000-000021460000}"/>
    <cellStyle name="40% - Énfasis3 4 6 5" xfId="28618" xr:uid="{00000000-0005-0000-0000-000022460000}"/>
    <cellStyle name="40% - Énfasis3 4 7" xfId="19228" xr:uid="{00000000-0005-0000-0000-000023460000}"/>
    <cellStyle name="40% - Énfasis3 4 7 2" xfId="22749" xr:uid="{00000000-0005-0000-0000-000024460000}"/>
    <cellStyle name="40% - Énfasis3 4 7 2 2" xfId="35660" xr:uid="{00000000-0005-0000-0000-000025460000}"/>
    <cellStyle name="40% - Énfasis3 4 7 3" xfId="26270" xr:uid="{00000000-0005-0000-0000-000026460000}"/>
    <cellStyle name="40% - Énfasis3 4 7 3 2" xfId="39181" xr:uid="{00000000-0005-0000-0000-000027460000}"/>
    <cellStyle name="40% - Énfasis3 4 7 4" xfId="32139" xr:uid="{00000000-0005-0000-0000-000028460000}"/>
    <cellStyle name="40% - Énfasis3 4 8" xfId="16880" xr:uid="{00000000-0005-0000-0000-000029460000}"/>
    <cellStyle name="40% - Énfasis3 4 8 2" xfId="29791" xr:uid="{00000000-0005-0000-0000-00002A460000}"/>
    <cellStyle name="40% - Énfasis3 4 9" xfId="20401" xr:uid="{00000000-0005-0000-0000-00002B460000}"/>
    <cellStyle name="40% - Énfasis3 4 9 2" xfId="33312" xr:uid="{00000000-0005-0000-0000-00002C460000}"/>
    <cellStyle name="40% - Énfasis3 5" xfId="672" xr:uid="{00000000-0005-0000-0000-00002D460000}"/>
    <cellStyle name="40% - Énfasis3 5 10" xfId="23908" xr:uid="{00000000-0005-0000-0000-00002E460000}"/>
    <cellStyle name="40% - Énfasis3 5 10 2" xfId="36819" xr:uid="{00000000-0005-0000-0000-00002F460000}"/>
    <cellStyle name="40% - Énfasis3 5 11" xfId="27429" xr:uid="{00000000-0005-0000-0000-000030460000}"/>
    <cellStyle name="40% - Énfasis3 5 12" xfId="14513" xr:uid="{00000000-0005-0000-0000-000031460000}"/>
    <cellStyle name="40% - Énfasis3 5 2" xfId="5717" xr:uid="{00000000-0005-0000-0000-000032460000}"/>
    <cellStyle name="40% - Énfasis3 5 2 2" xfId="5718" xr:uid="{00000000-0005-0000-0000-000033460000}"/>
    <cellStyle name="40% - Énfasis3 5 2 2 2" xfId="16367" xr:uid="{00000000-0005-0000-0000-000034460000}"/>
    <cellStyle name="40% - Énfasis3 5 2 2 2 2" xfId="18715" xr:uid="{00000000-0005-0000-0000-000035460000}"/>
    <cellStyle name="40% - Énfasis3 5 2 2 2 2 2" xfId="31626" xr:uid="{00000000-0005-0000-0000-000036460000}"/>
    <cellStyle name="40% - Énfasis3 5 2 2 2 3" xfId="22236" xr:uid="{00000000-0005-0000-0000-000037460000}"/>
    <cellStyle name="40% - Énfasis3 5 2 2 2 3 2" xfId="35147" xr:uid="{00000000-0005-0000-0000-000038460000}"/>
    <cellStyle name="40% - Énfasis3 5 2 2 2 4" xfId="25757" xr:uid="{00000000-0005-0000-0000-000039460000}"/>
    <cellStyle name="40% - Énfasis3 5 2 2 2 4 2" xfId="38668" xr:uid="{00000000-0005-0000-0000-00003A460000}"/>
    <cellStyle name="40% - Énfasis3 5 2 2 2 5" xfId="29278" xr:uid="{00000000-0005-0000-0000-00003B460000}"/>
    <cellStyle name="40% - Énfasis3 5 2 2 3" xfId="19888" xr:uid="{00000000-0005-0000-0000-00003C460000}"/>
    <cellStyle name="40% - Énfasis3 5 2 2 3 2" xfId="23409" xr:uid="{00000000-0005-0000-0000-00003D460000}"/>
    <cellStyle name="40% - Énfasis3 5 2 2 3 2 2" xfId="36320" xr:uid="{00000000-0005-0000-0000-00003E460000}"/>
    <cellStyle name="40% - Énfasis3 5 2 2 3 3" xfId="26930" xr:uid="{00000000-0005-0000-0000-00003F460000}"/>
    <cellStyle name="40% - Énfasis3 5 2 2 3 3 2" xfId="39841" xr:uid="{00000000-0005-0000-0000-000040460000}"/>
    <cellStyle name="40% - Énfasis3 5 2 2 3 4" xfId="32799" xr:uid="{00000000-0005-0000-0000-000041460000}"/>
    <cellStyle name="40% - Énfasis3 5 2 2 4" xfId="17540" xr:uid="{00000000-0005-0000-0000-000042460000}"/>
    <cellStyle name="40% - Énfasis3 5 2 2 4 2" xfId="30451" xr:uid="{00000000-0005-0000-0000-000043460000}"/>
    <cellStyle name="40% - Énfasis3 5 2 2 5" xfId="21061" xr:uid="{00000000-0005-0000-0000-000044460000}"/>
    <cellStyle name="40% - Énfasis3 5 2 2 5 2" xfId="33972" xr:uid="{00000000-0005-0000-0000-000045460000}"/>
    <cellStyle name="40% - Énfasis3 5 2 2 6" xfId="24582" xr:uid="{00000000-0005-0000-0000-000046460000}"/>
    <cellStyle name="40% - Énfasis3 5 2 2 6 2" xfId="37493" xr:uid="{00000000-0005-0000-0000-000047460000}"/>
    <cellStyle name="40% - Énfasis3 5 2 2 7" xfId="28103" xr:uid="{00000000-0005-0000-0000-000048460000}"/>
    <cellStyle name="40% - Énfasis3 5 2 2 8" xfId="15192" xr:uid="{00000000-0005-0000-0000-000049460000}"/>
    <cellStyle name="40% - Énfasis3 5 2 3" xfId="15868" xr:uid="{00000000-0005-0000-0000-00004A460000}"/>
    <cellStyle name="40% - Énfasis3 5 2 3 2" xfId="18216" xr:uid="{00000000-0005-0000-0000-00004B460000}"/>
    <cellStyle name="40% - Énfasis3 5 2 3 2 2" xfId="31127" xr:uid="{00000000-0005-0000-0000-00004C460000}"/>
    <cellStyle name="40% - Énfasis3 5 2 3 3" xfId="21737" xr:uid="{00000000-0005-0000-0000-00004D460000}"/>
    <cellStyle name="40% - Énfasis3 5 2 3 3 2" xfId="34648" xr:uid="{00000000-0005-0000-0000-00004E460000}"/>
    <cellStyle name="40% - Énfasis3 5 2 3 4" xfId="25258" xr:uid="{00000000-0005-0000-0000-00004F460000}"/>
    <cellStyle name="40% - Énfasis3 5 2 3 4 2" xfId="38169" xr:uid="{00000000-0005-0000-0000-000050460000}"/>
    <cellStyle name="40% - Énfasis3 5 2 3 5" xfId="28779" xr:uid="{00000000-0005-0000-0000-000051460000}"/>
    <cellStyle name="40% - Énfasis3 5 2 4" xfId="19389" xr:uid="{00000000-0005-0000-0000-000052460000}"/>
    <cellStyle name="40% - Énfasis3 5 2 4 2" xfId="22910" xr:uid="{00000000-0005-0000-0000-000053460000}"/>
    <cellStyle name="40% - Énfasis3 5 2 4 2 2" xfId="35821" xr:uid="{00000000-0005-0000-0000-000054460000}"/>
    <cellStyle name="40% - Énfasis3 5 2 4 3" xfId="26431" xr:uid="{00000000-0005-0000-0000-000055460000}"/>
    <cellStyle name="40% - Énfasis3 5 2 4 3 2" xfId="39342" xr:uid="{00000000-0005-0000-0000-000056460000}"/>
    <cellStyle name="40% - Énfasis3 5 2 4 4" xfId="32300" xr:uid="{00000000-0005-0000-0000-000057460000}"/>
    <cellStyle name="40% - Énfasis3 5 2 5" xfId="17041" xr:uid="{00000000-0005-0000-0000-000058460000}"/>
    <cellStyle name="40% - Énfasis3 5 2 5 2" xfId="29952" xr:uid="{00000000-0005-0000-0000-000059460000}"/>
    <cellStyle name="40% - Énfasis3 5 2 6" xfId="20562" xr:uid="{00000000-0005-0000-0000-00005A460000}"/>
    <cellStyle name="40% - Énfasis3 5 2 6 2" xfId="33473" xr:uid="{00000000-0005-0000-0000-00005B460000}"/>
    <cellStyle name="40% - Énfasis3 5 2 7" xfId="24083" xr:uid="{00000000-0005-0000-0000-00005C460000}"/>
    <cellStyle name="40% - Énfasis3 5 2 7 2" xfId="36994" xr:uid="{00000000-0005-0000-0000-00005D460000}"/>
    <cellStyle name="40% - Énfasis3 5 2 8" xfId="27604" xr:uid="{00000000-0005-0000-0000-00005E460000}"/>
    <cellStyle name="40% - Énfasis3 5 2 9" xfId="14692" xr:uid="{00000000-0005-0000-0000-00005F460000}"/>
    <cellStyle name="40% - Énfasis3 5 3" xfId="5719" xr:uid="{00000000-0005-0000-0000-000060460000}"/>
    <cellStyle name="40% - Énfasis3 5 3 2" xfId="15354" xr:uid="{00000000-0005-0000-0000-000061460000}"/>
    <cellStyle name="40% - Énfasis3 5 3 2 2" xfId="16529" xr:uid="{00000000-0005-0000-0000-000062460000}"/>
    <cellStyle name="40% - Énfasis3 5 3 2 2 2" xfId="18877" xr:uid="{00000000-0005-0000-0000-000063460000}"/>
    <cellStyle name="40% - Énfasis3 5 3 2 2 2 2" xfId="31788" xr:uid="{00000000-0005-0000-0000-000064460000}"/>
    <cellStyle name="40% - Énfasis3 5 3 2 2 3" xfId="22398" xr:uid="{00000000-0005-0000-0000-000065460000}"/>
    <cellStyle name="40% - Énfasis3 5 3 2 2 3 2" xfId="35309" xr:uid="{00000000-0005-0000-0000-000066460000}"/>
    <cellStyle name="40% - Énfasis3 5 3 2 2 4" xfId="25919" xr:uid="{00000000-0005-0000-0000-000067460000}"/>
    <cellStyle name="40% - Énfasis3 5 3 2 2 4 2" xfId="38830" xr:uid="{00000000-0005-0000-0000-000068460000}"/>
    <cellStyle name="40% - Énfasis3 5 3 2 2 5" xfId="29440" xr:uid="{00000000-0005-0000-0000-000069460000}"/>
    <cellStyle name="40% - Énfasis3 5 3 2 3" xfId="20050" xr:uid="{00000000-0005-0000-0000-00006A460000}"/>
    <cellStyle name="40% - Énfasis3 5 3 2 3 2" xfId="23571" xr:uid="{00000000-0005-0000-0000-00006B460000}"/>
    <cellStyle name="40% - Énfasis3 5 3 2 3 2 2" xfId="36482" xr:uid="{00000000-0005-0000-0000-00006C460000}"/>
    <cellStyle name="40% - Énfasis3 5 3 2 3 3" xfId="27092" xr:uid="{00000000-0005-0000-0000-00006D460000}"/>
    <cellStyle name="40% - Énfasis3 5 3 2 3 3 2" xfId="40003" xr:uid="{00000000-0005-0000-0000-00006E460000}"/>
    <cellStyle name="40% - Énfasis3 5 3 2 3 4" xfId="32961" xr:uid="{00000000-0005-0000-0000-00006F460000}"/>
    <cellStyle name="40% - Énfasis3 5 3 2 4" xfId="17702" xr:uid="{00000000-0005-0000-0000-000070460000}"/>
    <cellStyle name="40% - Énfasis3 5 3 2 4 2" xfId="30613" xr:uid="{00000000-0005-0000-0000-000071460000}"/>
    <cellStyle name="40% - Énfasis3 5 3 2 5" xfId="21223" xr:uid="{00000000-0005-0000-0000-000072460000}"/>
    <cellStyle name="40% - Énfasis3 5 3 2 5 2" xfId="34134" xr:uid="{00000000-0005-0000-0000-000073460000}"/>
    <cellStyle name="40% - Énfasis3 5 3 2 6" xfId="24744" xr:uid="{00000000-0005-0000-0000-000074460000}"/>
    <cellStyle name="40% - Énfasis3 5 3 2 6 2" xfId="37655" xr:uid="{00000000-0005-0000-0000-000075460000}"/>
    <cellStyle name="40% - Énfasis3 5 3 2 7" xfId="28265" xr:uid="{00000000-0005-0000-0000-000076460000}"/>
    <cellStyle name="40% - Énfasis3 5 3 3" xfId="16030" xr:uid="{00000000-0005-0000-0000-000077460000}"/>
    <cellStyle name="40% - Énfasis3 5 3 3 2" xfId="18378" xr:uid="{00000000-0005-0000-0000-000078460000}"/>
    <cellStyle name="40% - Énfasis3 5 3 3 2 2" xfId="31289" xr:uid="{00000000-0005-0000-0000-000079460000}"/>
    <cellStyle name="40% - Énfasis3 5 3 3 3" xfId="21899" xr:uid="{00000000-0005-0000-0000-00007A460000}"/>
    <cellStyle name="40% - Énfasis3 5 3 3 3 2" xfId="34810" xr:uid="{00000000-0005-0000-0000-00007B460000}"/>
    <cellStyle name="40% - Énfasis3 5 3 3 4" xfId="25420" xr:uid="{00000000-0005-0000-0000-00007C460000}"/>
    <cellStyle name="40% - Énfasis3 5 3 3 4 2" xfId="38331" xr:uid="{00000000-0005-0000-0000-00007D460000}"/>
    <cellStyle name="40% - Énfasis3 5 3 3 5" xfId="28941" xr:uid="{00000000-0005-0000-0000-00007E460000}"/>
    <cellStyle name="40% - Énfasis3 5 3 4" xfId="19551" xr:uid="{00000000-0005-0000-0000-00007F460000}"/>
    <cellStyle name="40% - Énfasis3 5 3 4 2" xfId="23072" xr:uid="{00000000-0005-0000-0000-000080460000}"/>
    <cellStyle name="40% - Énfasis3 5 3 4 2 2" xfId="35983" xr:uid="{00000000-0005-0000-0000-000081460000}"/>
    <cellStyle name="40% - Énfasis3 5 3 4 3" xfId="26593" xr:uid="{00000000-0005-0000-0000-000082460000}"/>
    <cellStyle name="40% - Énfasis3 5 3 4 3 2" xfId="39504" xr:uid="{00000000-0005-0000-0000-000083460000}"/>
    <cellStyle name="40% - Énfasis3 5 3 4 4" xfId="32462" xr:uid="{00000000-0005-0000-0000-000084460000}"/>
    <cellStyle name="40% - Énfasis3 5 3 5" xfId="17203" xr:uid="{00000000-0005-0000-0000-000085460000}"/>
    <cellStyle name="40% - Énfasis3 5 3 5 2" xfId="30114" xr:uid="{00000000-0005-0000-0000-000086460000}"/>
    <cellStyle name="40% - Énfasis3 5 3 6" xfId="20724" xr:uid="{00000000-0005-0000-0000-000087460000}"/>
    <cellStyle name="40% - Énfasis3 5 3 6 2" xfId="33635" xr:uid="{00000000-0005-0000-0000-000088460000}"/>
    <cellStyle name="40% - Énfasis3 5 3 7" xfId="24245" xr:uid="{00000000-0005-0000-0000-000089460000}"/>
    <cellStyle name="40% - Énfasis3 5 3 7 2" xfId="37156" xr:uid="{00000000-0005-0000-0000-00008A460000}"/>
    <cellStyle name="40% - Énfasis3 5 3 8" xfId="27766" xr:uid="{00000000-0005-0000-0000-00008B460000}"/>
    <cellStyle name="40% - Énfasis3 5 3 9" xfId="14855" xr:uid="{00000000-0005-0000-0000-00008C460000}"/>
    <cellStyle name="40% - Énfasis3 5 4" xfId="15516" xr:uid="{00000000-0005-0000-0000-00008D460000}"/>
    <cellStyle name="40% - Énfasis3 5 4 2" xfId="16691" xr:uid="{00000000-0005-0000-0000-00008E460000}"/>
    <cellStyle name="40% - Énfasis3 5 4 2 2" xfId="19039" xr:uid="{00000000-0005-0000-0000-00008F460000}"/>
    <cellStyle name="40% - Énfasis3 5 4 2 2 2" xfId="31950" xr:uid="{00000000-0005-0000-0000-000090460000}"/>
    <cellStyle name="40% - Énfasis3 5 4 2 3" xfId="22560" xr:uid="{00000000-0005-0000-0000-000091460000}"/>
    <cellStyle name="40% - Énfasis3 5 4 2 3 2" xfId="35471" xr:uid="{00000000-0005-0000-0000-000092460000}"/>
    <cellStyle name="40% - Énfasis3 5 4 2 4" xfId="26081" xr:uid="{00000000-0005-0000-0000-000093460000}"/>
    <cellStyle name="40% - Énfasis3 5 4 2 4 2" xfId="38992" xr:uid="{00000000-0005-0000-0000-000094460000}"/>
    <cellStyle name="40% - Énfasis3 5 4 2 5" xfId="29602" xr:uid="{00000000-0005-0000-0000-000095460000}"/>
    <cellStyle name="40% - Énfasis3 5 4 3" xfId="20212" xr:uid="{00000000-0005-0000-0000-000096460000}"/>
    <cellStyle name="40% - Énfasis3 5 4 3 2" xfId="23733" xr:uid="{00000000-0005-0000-0000-000097460000}"/>
    <cellStyle name="40% - Énfasis3 5 4 3 2 2" xfId="36644" xr:uid="{00000000-0005-0000-0000-000098460000}"/>
    <cellStyle name="40% - Énfasis3 5 4 3 3" xfId="27254" xr:uid="{00000000-0005-0000-0000-000099460000}"/>
    <cellStyle name="40% - Énfasis3 5 4 3 3 2" xfId="40165" xr:uid="{00000000-0005-0000-0000-00009A460000}"/>
    <cellStyle name="40% - Énfasis3 5 4 3 4" xfId="33123" xr:uid="{00000000-0005-0000-0000-00009B460000}"/>
    <cellStyle name="40% - Énfasis3 5 4 4" xfId="17864" xr:uid="{00000000-0005-0000-0000-00009C460000}"/>
    <cellStyle name="40% - Énfasis3 5 4 4 2" xfId="30775" xr:uid="{00000000-0005-0000-0000-00009D460000}"/>
    <cellStyle name="40% - Énfasis3 5 4 5" xfId="21385" xr:uid="{00000000-0005-0000-0000-00009E460000}"/>
    <cellStyle name="40% - Énfasis3 5 4 5 2" xfId="34296" xr:uid="{00000000-0005-0000-0000-00009F460000}"/>
    <cellStyle name="40% - Énfasis3 5 4 6" xfId="24906" xr:uid="{00000000-0005-0000-0000-0000A0460000}"/>
    <cellStyle name="40% - Énfasis3 5 4 6 2" xfId="37817" xr:uid="{00000000-0005-0000-0000-0000A1460000}"/>
    <cellStyle name="40% - Énfasis3 5 4 7" xfId="28427" xr:uid="{00000000-0005-0000-0000-0000A2460000}"/>
    <cellStyle name="40% - Énfasis3 5 5" xfId="15017" xr:uid="{00000000-0005-0000-0000-0000A3460000}"/>
    <cellStyle name="40% - Énfasis3 5 5 2" xfId="16192" xr:uid="{00000000-0005-0000-0000-0000A4460000}"/>
    <cellStyle name="40% - Énfasis3 5 5 2 2" xfId="18540" xr:uid="{00000000-0005-0000-0000-0000A5460000}"/>
    <cellStyle name="40% - Énfasis3 5 5 2 2 2" xfId="31451" xr:uid="{00000000-0005-0000-0000-0000A6460000}"/>
    <cellStyle name="40% - Énfasis3 5 5 2 3" xfId="22061" xr:uid="{00000000-0005-0000-0000-0000A7460000}"/>
    <cellStyle name="40% - Énfasis3 5 5 2 3 2" xfId="34972" xr:uid="{00000000-0005-0000-0000-0000A8460000}"/>
    <cellStyle name="40% - Énfasis3 5 5 2 4" xfId="25582" xr:uid="{00000000-0005-0000-0000-0000A9460000}"/>
    <cellStyle name="40% - Énfasis3 5 5 2 4 2" xfId="38493" xr:uid="{00000000-0005-0000-0000-0000AA460000}"/>
    <cellStyle name="40% - Énfasis3 5 5 2 5" xfId="29103" xr:uid="{00000000-0005-0000-0000-0000AB460000}"/>
    <cellStyle name="40% - Énfasis3 5 5 3" xfId="19713" xr:uid="{00000000-0005-0000-0000-0000AC460000}"/>
    <cellStyle name="40% - Énfasis3 5 5 3 2" xfId="23234" xr:uid="{00000000-0005-0000-0000-0000AD460000}"/>
    <cellStyle name="40% - Énfasis3 5 5 3 2 2" xfId="36145" xr:uid="{00000000-0005-0000-0000-0000AE460000}"/>
    <cellStyle name="40% - Énfasis3 5 5 3 3" xfId="26755" xr:uid="{00000000-0005-0000-0000-0000AF460000}"/>
    <cellStyle name="40% - Énfasis3 5 5 3 3 2" xfId="39666" xr:uid="{00000000-0005-0000-0000-0000B0460000}"/>
    <cellStyle name="40% - Énfasis3 5 5 3 4" xfId="32624" xr:uid="{00000000-0005-0000-0000-0000B1460000}"/>
    <cellStyle name="40% - Énfasis3 5 5 4" xfId="17365" xr:uid="{00000000-0005-0000-0000-0000B2460000}"/>
    <cellStyle name="40% - Énfasis3 5 5 4 2" xfId="30276" xr:uid="{00000000-0005-0000-0000-0000B3460000}"/>
    <cellStyle name="40% - Énfasis3 5 5 5" xfId="20886" xr:uid="{00000000-0005-0000-0000-0000B4460000}"/>
    <cellStyle name="40% - Énfasis3 5 5 5 2" xfId="33797" xr:uid="{00000000-0005-0000-0000-0000B5460000}"/>
    <cellStyle name="40% - Énfasis3 5 5 6" xfId="24407" xr:uid="{00000000-0005-0000-0000-0000B6460000}"/>
    <cellStyle name="40% - Énfasis3 5 5 6 2" xfId="37318" xr:uid="{00000000-0005-0000-0000-0000B7460000}"/>
    <cellStyle name="40% - Énfasis3 5 5 7" xfId="27928" xr:uid="{00000000-0005-0000-0000-0000B8460000}"/>
    <cellStyle name="40% - Énfasis3 5 6" xfId="15693" xr:uid="{00000000-0005-0000-0000-0000B9460000}"/>
    <cellStyle name="40% - Énfasis3 5 6 2" xfId="18041" xr:uid="{00000000-0005-0000-0000-0000BA460000}"/>
    <cellStyle name="40% - Énfasis3 5 6 2 2" xfId="30952" xr:uid="{00000000-0005-0000-0000-0000BB460000}"/>
    <cellStyle name="40% - Énfasis3 5 6 3" xfId="21562" xr:uid="{00000000-0005-0000-0000-0000BC460000}"/>
    <cellStyle name="40% - Énfasis3 5 6 3 2" xfId="34473" xr:uid="{00000000-0005-0000-0000-0000BD460000}"/>
    <cellStyle name="40% - Énfasis3 5 6 4" xfId="25083" xr:uid="{00000000-0005-0000-0000-0000BE460000}"/>
    <cellStyle name="40% - Énfasis3 5 6 4 2" xfId="37994" xr:uid="{00000000-0005-0000-0000-0000BF460000}"/>
    <cellStyle name="40% - Énfasis3 5 6 5" xfId="28604" xr:uid="{00000000-0005-0000-0000-0000C0460000}"/>
    <cellStyle name="40% - Énfasis3 5 7" xfId="19214" xr:uid="{00000000-0005-0000-0000-0000C1460000}"/>
    <cellStyle name="40% - Énfasis3 5 7 2" xfId="22735" xr:uid="{00000000-0005-0000-0000-0000C2460000}"/>
    <cellStyle name="40% - Énfasis3 5 7 2 2" xfId="35646" xr:uid="{00000000-0005-0000-0000-0000C3460000}"/>
    <cellStyle name="40% - Énfasis3 5 7 3" xfId="26256" xr:uid="{00000000-0005-0000-0000-0000C4460000}"/>
    <cellStyle name="40% - Énfasis3 5 7 3 2" xfId="39167" xr:uid="{00000000-0005-0000-0000-0000C5460000}"/>
    <cellStyle name="40% - Énfasis3 5 7 4" xfId="32125" xr:uid="{00000000-0005-0000-0000-0000C6460000}"/>
    <cellStyle name="40% - Énfasis3 5 8" xfId="16866" xr:uid="{00000000-0005-0000-0000-0000C7460000}"/>
    <cellStyle name="40% - Énfasis3 5 8 2" xfId="29777" xr:uid="{00000000-0005-0000-0000-0000C8460000}"/>
    <cellStyle name="40% - Énfasis3 5 9" xfId="20387" xr:uid="{00000000-0005-0000-0000-0000C9460000}"/>
    <cellStyle name="40% - Énfasis3 5 9 2" xfId="33298" xr:uid="{00000000-0005-0000-0000-0000CA460000}"/>
    <cellStyle name="40% - Énfasis3 6" xfId="673" xr:uid="{00000000-0005-0000-0000-0000CB460000}"/>
    <cellStyle name="40% - Énfasis3 6 10" xfId="23965" xr:uid="{00000000-0005-0000-0000-0000CC460000}"/>
    <cellStyle name="40% - Énfasis3 6 10 2" xfId="36876" xr:uid="{00000000-0005-0000-0000-0000CD460000}"/>
    <cellStyle name="40% - Énfasis3 6 11" xfId="27486" xr:uid="{00000000-0005-0000-0000-0000CE460000}"/>
    <cellStyle name="40% - Énfasis3 6 12" xfId="14571" xr:uid="{00000000-0005-0000-0000-0000CF460000}"/>
    <cellStyle name="40% - Énfasis3 6 2" xfId="5720" xr:uid="{00000000-0005-0000-0000-0000D0460000}"/>
    <cellStyle name="40% - Énfasis3 6 2 2" xfId="5721" xr:uid="{00000000-0005-0000-0000-0000D1460000}"/>
    <cellStyle name="40% - Énfasis3 6 2 2 2" xfId="16424" xr:uid="{00000000-0005-0000-0000-0000D2460000}"/>
    <cellStyle name="40% - Énfasis3 6 2 2 2 2" xfId="18772" xr:uid="{00000000-0005-0000-0000-0000D3460000}"/>
    <cellStyle name="40% - Énfasis3 6 2 2 2 2 2" xfId="31683" xr:uid="{00000000-0005-0000-0000-0000D4460000}"/>
    <cellStyle name="40% - Énfasis3 6 2 2 2 3" xfId="22293" xr:uid="{00000000-0005-0000-0000-0000D5460000}"/>
    <cellStyle name="40% - Énfasis3 6 2 2 2 3 2" xfId="35204" xr:uid="{00000000-0005-0000-0000-0000D6460000}"/>
    <cellStyle name="40% - Énfasis3 6 2 2 2 4" xfId="25814" xr:uid="{00000000-0005-0000-0000-0000D7460000}"/>
    <cellStyle name="40% - Énfasis3 6 2 2 2 4 2" xfId="38725" xr:uid="{00000000-0005-0000-0000-0000D8460000}"/>
    <cellStyle name="40% - Énfasis3 6 2 2 2 5" xfId="29335" xr:uid="{00000000-0005-0000-0000-0000D9460000}"/>
    <cellStyle name="40% - Énfasis3 6 2 2 3" xfId="19945" xr:uid="{00000000-0005-0000-0000-0000DA460000}"/>
    <cellStyle name="40% - Énfasis3 6 2 2 3 2" xfId="23466" xr:uid="{00000000-0005-0000-0000-0000DB460000}"/>
    <cellStyle name="40% - Énfasis3 6 2 2 3 2 2" xfId="36377" xr:uid="{00000000-0005-0000-0000-0000DC460000}"/>
    <cellStyle name="40% - Énfasis3 6 2 2 3 3" xfId="26987" xr:uid="{00000000-0005-0000-0000-0000DD460000}"/>
    <cellStyle name="40% - Énfasis3 6 2 2 3 3 2" xfId="39898" xr:uid="{00000000-0005-0000-0000-0000DE460000}"/>
    <cellStyle name="40% - Énfasis3 6 2 2 3 4" xfId="32856" xr:uid="{00000000-0005-0000-0000-0000DF460000}"/>
    <cellStyle name="40% - Énfasis3 6 2 2 4" xfId="17597" xr:uid="{00000000-0005-0000-0000-0000E0460000}"/>
    <cellStyle name="40% - Énfasis3 6 2 2 4 2" xfId="30508" xr:uid="{00000000-0005-0000-0000-0000E1460000}"/>
    <cellStyle name="40% - Énfasis3 6 2 2 5" xfId="21118" xr:uid="{00000000-0005-0000-0000-0000E2460000}"/>
    <cellStyle name="40% - Énfasis3 6 2 2 5 2" xfId="34029" xr:uid="{00000000-0005-0000-0000-0000E3460000}"/>
    <cellStyle name="40% - Énfasis3 6 2 2 6" xfId="24639" xr:uid="{00000000-0005-0000-0000-0000E4460000}"/>
    <cellStyle name="40% - Énfasis3 6 2 2 6 2" xfId="37550" xr:uid="{00000000-0005-0000-0000-0000E5460000}"/>
    <cellStyle name="40% - Énfasis3 6 2 2 7" xfId="28160" xr:uid="{00000000-0005-0000-0000-0000E6460000}"/>
    <cellStyle name="40% - Énfasis3 6 2 2 8" xfId="15249" xr:uid="{00000000-0005-0000-0000-0000E7460000}"/>
    <cellStyle name="40% - Énfasis3 6 2 3" xfId="15925" xr:uid="{00000000-0005-0000-0000-0000E8460000}"/>
    <cellStyle name="40% - Énfasis3 6 2 3 2" xfId="18273" xr:uid="{00000000-0005-0000-0000-0000E9460000}"/>
    <cellStyle name="40% - Énfasis3 6 2 3 2 2" xfId="31184" xr:uid="{00000000-0005-0000-0000-0000EA460000}"/>
    <cellStyle name="40% - Énfasis3 6 2 3 3" xfId="21794" xr:uid="{00000000-0005-0000-0000-0000EB460000}"/>
    <cellStyle name="40% - Énfasis3 6 2 3 3 2" xfId="34705" xr:uid="{00000000-0005-0000-0000-0000EC460000}"/>
    <cellStyle name="40% - Énfasis3 6 2 3 4" xfId="25315" xr:uid="{00000000-0005-0000-0000-0000ED460000}"/>
    <cellStyle name="40% - Énfasis3 6 2 3 4 2" xfId="38226" xr:uid="{00000000-0005-0000-0000-0000EE460000}"/>
    <cellStyle name="40% - Énfasis3 6 2 3 5" xfId="28836" xr:uid="{00000000-0005-0000-0000-0000EF460000}"/>
    <cellStyle name="40% - Énfasis3 6 2 4" xfId="19446" xr:uid="{00000000-0005-0000-0000-0000F0460000}"/>
    <cellStyle name="40% - Énfasis3 6 2 4 2" xfId="22967" xr:uid="{00000000-0005-0000-0000-0000F1460000}"/>
    <cellStyle name="40% - Énfasis3 6 2 4 2 2" xfId="35878" xr:uid="{00000000-0005-0000-0000-0000F2460000}"/>
    <cellStyle name="40% - Énfasis3 6 2 4 3" xfId="26488" xr:uid="{00000000-0005-0000-0000-0000F3460000}"/>
    <cellStyle name="40% - Énfasis3 6 2 4 3 2" xfId="39399" xr:uid="{00000000-0005-0000-0000-0000F4460000}"/>
    <cellStyle name="40% - Énfasis3 6 2 4 4" xfId="32357" xr:uid="{00000000-0005-0000-0000-0000F5460000}"/>
    <cellStyle name="40% - Énfasis3 6 2 5" xfId="17098" xr:uid="{00000000-0005-0000-0000-0000F6460000}"/>
    <cellStyle name="40% - Énfasis3 6 2 5 2" xfId="30009" xr:uid="{00000000-0005-0000-0000-0000F7460000}"/>
    <cellStyle name="40% - Énfasis3 6 2 6" xfId="20619" xr:uid="{00000000-0005-0000-0000-0000F8460000}"/>
    <cellStyle name="40% - Énfasis3 6 2 6 2" xfId="33530" xr:uid="{00000000-0005-0000-0000-0000F9460000}"/>
    <cellStyle name="40% - Énfasis3 6 2 7" xfId="24140" xr:uid="{00000000-0005-0000-0000-0000FA460000}"/>
    <cellStyle name="40% - Énfasis3 6 2 7 2" xfId="37051" xr:uid="{00000000-0005-0000-0000-0000FB460000}"/>
    <cellStyle name="40% - Énfasis3 6 2 8" xfId="27661" xr:uid="{00000000-0005-0000-0000-0000FC460000}"/>
    <cellStyle name="40% - Énfasis3 6 2 9" xfId="14749" xr:uid="{00000000-0005-0000-0000-0000FD460000}"/>
    <cellStyle name="40% - Énfasis3 6 3" xfId="5722" xr:uid="{00000000-0005-0000-0000-0000FE460000}"/>
    <cellStyle name="40% - Énfasis3 6 3 2" xfId="15411" xr:uid="{00000000-0005-0000-0000-0000FF460000}"/>
    <cellStyle name="40% - Énfasis3 6 3 2 2" xfId="16586" xr:uid="{00000000-0005-0000-0000-000000470000}"/>
    <cellStyle name="40% - Énfasis3 6 3 2 2 2" xfId="18934" xr:uid="{00000000-0005-0000-0000-000001470000}"/>
    <cellStyle name="40% - Énfasis3 6 3 2 2 2 2" xfId="31845" xr:uid="{00000000-0005-0000-0000-000002470000}"/>
    <cellStyle name="40% - Énfasis3 6 3 2 2 3" xfId="22455" xr:uid="{00000000-0005-0000-0000-000003470000}"/>
    <cellStyle name="40% - Énfasis3 6 3 2 2 3 2" xfId="35366" xr:uid="{00000000-0005-0000-0000-000004470000}"/>
    <cellStyle name="40% - Énfasis3 6 3 2 2 4" xfId="25976" xr:uid="{00000000-0005-0000-0000-000005470000}"/>
    <cellStyle name="40% - Énfasis3 6 3 2 2 4 2" xfId="38887" xr:uid="{00000000-0005-0000-0000-000006470000}"/>
    <cellStyle name="40% - Énfasis3 6 3 2 2 5" xfId="29497" xr:uid="{00000000-0005-0000-0000-000007470000}"/>
    <cellStyle name="40% - Énfasis3 6 3 2 3" xfId="20107" xr:uid="{00000000-0005-0000-0000-000008470000}"/>
    <cellStyle name="40% - Énfasis3 6 3 2 3 2" xfId="23628" xr:uid="{00000000-0005-0000-0000-000009470000}"/>
    <cellStyle name="40% - Énfasis3 6 3 2 3 2 2" xfId="36539" xr:uid="{00000000-0005-0000-0000-00000A470000}"/>
    <cellStyle name="40% - Énfasis3 6 3 2 3 3" xfId="27149" xr:uid="{00000000-0005-0000-0000-00000B470000}"/>
    <cellStyle name="40% - Énfasis3 6 3 2 3 3 2" xfId="40060" xr:uid="{00000000-0005-0000-0000-00000C470000}"/>
    <cellStyle name="40% - Énfasis3 6 3 2 3 4" xfId="33018" xr:uid="{00000000-0005-0000-0000-00000D470000}"/>
    <cellStyle name="40% - Énfasis3 6 3 2 4" xfId="17759" xr:uid="{00000000-0005-0000-0000-00000E470000}"/>
    <cellStyle name="40% - Énfasis3 6 3 2 4 2" xfId="30670" xr:uid="{00000000-0005-0000-0000-00000F470000}"/>
    <cellStyle name="40% - Énfasis3 6 3 2 5" xfId="21280" xr:uid="{00000000-0005-0000-0000-000010470000}"/>
    <cellStyle name="40% - Énfasis3 6 3 2 5 2" xfId="34191" xr:uid="{00000000-0005-0000-0000-000011470000}"/>
    <cellStyle name="40% - Énfasis3 6 3 2 6" xfId="24801" xr:uid="{00000000-0005-0000-0000-000012470000}"/>
    <cellStyle name="40% - Énfasis3 6 3 2 6 2" xfId="37712" xr:uid="{00000000-0005-0000-0000-000013470000}"/>
    <cellStyle name="40% - Énfasis3 6 3 2 7" xfId="28322" xr:uid="{00000000-0005-0000-0000-000014470000}"/>
    <cellStyle name="40% - Énfasis3 6 3 3" xfId="16087" xr:uid="{00000000-0005-0000-0000-000015470000}"/>
    <cellStyle name="40% - Énfasis3 6 3 3 2" xfId="18435" xr:uid="{00000000-0005-0000-0000-000016470000}"/>
    <cellStyle name="40% - Énfasis3 6 3 3 2 2" xfId="31346" xr:uid="{00000000-0005-0000-0000-000017470000}"/>
    <cellStyle name="40% - Énfasis3 6 3 3 3" xfId="21956" xr:uid="{00000000-0005-0000-0000-000018470000}"/>
    <cellStyle name="40% - Énfasis3 6 3 3 3 2" xfId="34867" xr:uid="{00000000-0005-0000-0000-000019470000}"/>
    <cellStyle name="40% - Énfasis3 6 3 3 4" xfId="25477" xr:uid="{00000000-0005-0000-0000-00001A470000}"/>
    <cellStyle name="40% - Énfasis3 6 3 3 4 2" xfId="38388" xr:uid="{00000000-0005-0000-0000-00001B470000}"/>
    <cellStyle name="40% - Énfasis3 6 3 3 5" xfId="28998" xr:uid="{00000000-0005-0000-0000-00001C470000}"/>
    <cellStyle name="40% - Énfasis3 6 3 4" xfId="19608" xr:uid="{00000000-0005-0000-0000-00001D470000}"/>
    <cellStyle name="40% - Énfasis3 6 3 4 2" xfId="23129" xr:uid="{00000000-0005-0000-0000-00001E470000}"/>
    <cellStyle name="40% - Énfasis3 6 3 4 2 2" xfId="36040" xr:uid="{00000000-0005-0000-0000-00001F470000}"/>
    <cellStyle name="40% - Énfasis3 6 3 4 3" xfId="26650" xr:uid="{00000000-0005-0000-0000-000020470000}"/>
    <cellStyle name="40% - Énfasis3 6 3 4 3 2" xfId="39561" xr:uid="{00000000-0005-0000-0000-000021470000}"/>
    <cellStyle name="40% - Énfasis3 6 3 4 4" xfId="32519" xr:uid="{00000000-0005-0000-0000-000022470000}"/>
    <cellStyle name="40% - Énfasis3 6 3 5" xfId="17260" xr:uid="{00000000-0005-0000-0000-000023470000}"/>
    <cellStyle name="40% - Énfasis3 6 3 5 2" xfId="30171" xr:uid="{00000000-0005-0000-0000-000024470000}"/>
    <cellStyle name="40% - Énfasis3 6 3 6" xfId="20781" xr:uid="{00000000-0005-0000-0000-000025470000}"/>
    <cellStyle name="40% - Énfasis3 6 3 6 2" xfId="33692" xr:uid="{00000000-0005-0000-0000-000026470000}"/>
    <cellStyle name="40% - Énfasis3 6 3 7" xfId="24302" xr:uid="{00000000-0005-0000-0000-000027470000}"/>
    <cellStyle name="40% - Énfasis3 6 3 7 2" xfId="37213" xr:uid="{00000000-0005-0000-0000-000028470000}"/>
    <cellStyle name="40% - Énfasis3 6 3 8" xfId="27823" xr:uid="{00000000-0005-0000-0000-000029470000}"/>
    <cellStyle name="40% - Énfasis3 6 3 9" xfId="14912" xr:uid="{00000000-0005-0000-0000-00002A470000}"/>
    <cellStyle name="40% - Énfasis3 6 4" xfId="15573" xr:uid="{00000000-0005-0000-0000-00002B470000}"/>
    <cellStyle name="40% - Énfasis3 6 4 2" xfId="16748" xr:uid="{00000000-0005-0000-0000-00002C470000}"/>
    <cellStyle name="40% - Énfasis3 6 4 2 2" xfId="19096" xr:uid="{00000000-0005-0000-0000-00002D470000}"/>
    <cellStyle name="40% - Énfasis3 6 4 2 2 2" xfId="32007" xr:uid="{00000000-0005-0000-0000-00002E470000}"/>
    <cellStyle name="40% - Énfasis3 6 4 2 3" xfId="22617" xr:uid="{00000000-0005-0000-0000-00002F470000}"/>
    <cellStyle name="40% - Énfasis3 6 4 2 3 2" xfId="35528" xr:uid="{00000000-0005-0000-0000-000030470000}"/>
    <cellStyle name="40% - Énfasis3 6 4 2 4" xfId="26138" xr:uid="{00000000-0005-0000-0000-000031470000}"/>
    <cellStyle name="40% - Énfasis3 6 4 2 4 2" xfId="39049" xr:uid="{00000000-0005-0000-0000-000032470000}"/>
    <cellStyle name="40% - Énfasis3 6 4 2 5" xfId="29659" xr:uid="{00000000-0005-0000-0000-000033470000}"/>
    <cellStyle name="40% - Énfasis3 6 4 3" xfId="20269" xr:uid="{00000000-0005-0000-0000-000034470000}"/>
    <cellStyle name="40% - Énfasis3 6 4 3 2" xfId="23790" xr:uid="{00000000-0005-0000-0000-000035470000}"/>
    <cellStyle name="40% - Énfasis3 6 4 3 2 2" xfId="36701" xr:uid="{00000000-0005-0000-0000-000036470000}"/>
    <cellStyle name="40% - Énfasis3 6 4 3 3" xfId="27311" xr:uid="{00000000-0005-0000-0000-000037470000}"/>
    <cellStyle name="40% - Énfasis3 6 4 3 3 2" xfId="40222" xr:uid="{00000000-0005-0000-0000-000038470000}"/>
    <cellStyle name="40% - Énfasis3 6 4 3 4" xfId="33180" xr:uid="{00000000-0005-0000-0000-000039470000}"/>
    <cellStyle name="40% - Énfasis3 6 4 4" xfId="17921" xr:uid="{00000000-0005-0000-0000-00003A470000}"/>
    <cellStyle name="40% - Énfasis3 6 4 4 2" xfId="30832" xr:uid="{00000000-0005-0000-0000-00003B470000}"/>
    <cellStyle name="40% - Énfasis3 6 4 5" xfId="21442" xr:uid="{00000000-0005-0000-0000-00003C470000}"/>
    <cellStyle name="40% - Énfasis3 6 4 5 2" xfId="34353" xr:uid="{00000000-0005-0000-0000-00003D470000}"/>
    <cellStyle name="40% - Énfasis3 6 4 6" xfId="24963" xr:uid="{00000000-0005-0000-0000-00003E470000}"/>
    <cellStyle name="40% - Énfasis3 6 4 6 2" xfId="37874" xr:uid="{00000000-0005-0000-0000-00003F470000}"/>
    <cellStyle name="40% - Énfasis3 6 4 7" xfId="28484" xr:uid="{00000000-0005-0000-0000-000040470000}"/>
    <cellStyle name="40% - Énfasis3 6 5" xfId="15074" xr:uid="{00000000-0005-0000-0000-000041470000}"/>
    <cellStyle name="40% - Énfasis3 6 5 2" xfId="16249" xr:uid="{00000000-0005-0000-0000-000042470000}"/>
    <cellStyle name="40% - Énfasis3 6 5 2 2" xfId="18597" xr:uid="{00000000-0005-0000-0000-000043470000}"/>
    <cellStyle name="40% - Énfasis3 6 5 2 2 2" xfId="31508" xr:uid="{00000000-0005-0000-0000-000044470000}"/>
    <cellStyle name="40% - Énfasis3 6 5 2 3" xfId="22118" xr:uid="{00000000-0005-0000-0000-000045470000}"/>
    <cellStyle name="40% - Énfasis3 6 5 2 3 2" xfId="35029" xr:uid="{00000000-0005-0000-0000-000046470000}"/>
    <cellStyle name="40% - Énfasis3 6 5 2 4" xfId="25639" xr:uid="{00000000-0005-0000-0000-000047470000}"/>
    <cellStyle name="40% - Énfasis3 6 5 2 4 2" xfId="38550" xr:uid="{00000000-0005-0000-0000-000048470000}"/>
    <cellStyle name="40% - Énfasis3 6 5 2 5" xfId="29160" xr:uid="{00000000-0005-0000-0000-000049470000}"/>
    <cellStyle name="40% - Énfasis3 6 5 3" xfId="19770" xr:uid="{00000000-0005-0000-0000-00004A470000}"/>
    <cellStyle name="40% - Énfasis3 6 5 3 2" xfId="23291" xr:uid="{00000000-0005-0000-0000-00004B470000}"/>
    <cellStyle name="40% - Énfasis3 6 5 3 2 2" xfId="36202" xr:uid="{00000000-0005-0000-0000-00004C470000}"/>
    <cellStyle name="40% - Énfasis3 6 5 3 3" xfId="26812" xr:uid="{00000000-0005-0000-0000-00004D470000}"/>
    <cellStyle name="40% - Énfasis3 6 5 3 3 2" xfId="39723" xr:uid="{00000000-0005-0000-0000-00004E470000}"/>
    <cellStyle name="40% - Énfasis3 6 5 3 4" xfId="32681" xr:uid="{00000000-0005-0000-0000-00004F470000}"/>
    <cellStyle name="40% - Énfasis3 6 5 4" xfId="17422" xr:uid="{00000000-0005-0000-0000-000050470000}"/>
    <cellStyle name="40% - Énfasis3 6 5 4 2" xfId="30333" xr:uid="{00000000-0005-0000-0000-000051470000}"/>
    <cellStyle name="40% - Énfasis3 6 5 5" xfId="20943" xr:uid="{00000000-0005-0000-0000-000052470000}"/>
    <cellStyle name="40% - Énfasis3 6 5 5 2" xfId="33854" xr:uid="{00000000-0005-0000-0000-000053470000}"/>
    <cellStyle name="40% - Énfasis3 6 5 6" xfId="24464" xr:uid="{00000000-0005-0000-0000-000054470000}"/>
    <cellStyle name="40% - Énfasis3 6 5 6 2" xfId="37375" xr:uid="{00000000-0005-0000-0000-000055470000}"/>
    <cellStyle name="40% - Énfasis3 6 5 7" xfId="27985" xr:uid="{00000000-0005-0000-0000-000056470000}"/>
    <cellStyle name="40% - Énfasis3 6 6" xfId="15750" xr:uid="{00000000-0005-0000-0000-000057470000}"/>
    <cellStyle name="40% - Énfasis3 6 6 2" xfId="18098" xr:uid="{00000000-0005-0000-0000-000058470000}"/>
    <cellStyle name="40% - Énfasis3 6 6 2 2" xfId="31009" xr:uid="{00000000-0005-0000-0000-000059470000}"/>
    <cellStyle name="40% - Énfasis3 6 6 3" xfId="21619" xr:uid="{00000000-0005-0000-0000-00005A470000}"/>
    <cellStyle name="40% - Énfasis3 6 6 3 2" xfId="34530" xr:uid="{00000000-0005-0000-0000-00005B470000}"/>
    <cellStyle name="40% - Énfasis3 6 6 4" xfId="25140" xr:uid="{00000000-0005-0000-0000-00005C470000}"/>
    <cellStyle name="40% - Énfasis3 6 6 4 2" xfId="38051" xr:uid="{00000000-0005-0000-0000-00005D470000}"/>
    <cellStyle name="40% - Énfasis3 6 6 5" xfId="28661" xr:uid="{00000000-0005-0000-0000-00005E470000}"/>
    <cellStyle name="40% - Énfasis3 6 7" xfId="19271" xr:uid="{00000000-0005-0000-0000-00005F470000}"/>
    <cellStyle name="40% - Énfasis3 6 7 2" xfId="22792" xr:uid="{00000000-0005-0000-0000-000060470000}"/>
    <cellStyle name="40% - Énfasis3 6 7 2 2" xfId="35703" xr:uid="{00000000-0005-0000-0000-000061470000}"/>
    <cellStyle name="40% - Énfasis3 6 7 3" xfId="26313" xr:uid="{00000000-0005-0000-0000-000062470000}"/>
    <cellStyle name="40% - Énfasis3 6 7 3 2" xfId="39224" xr:uid="{00000000-0005-0000-0000-000063470000}"/>
    <cellStyle name="40% - Énfasis3 6 7 4" xfId="32182" xr:uid="{00000000-0005-0000-0000-000064470000}"/>
    <cellStyle name="40% - Énfasis3 6 8" xfId="16923" xr:uid="{00000000-0005-0000-0000-000065470000}"/>
    <cellStyle name="40% - Énfasis3 6 8 2" xfId="29834" xr:uid="{00000000-0005-0000-0000-000066470000}"/>
    <cellStyle name="40% - Énfasis3 6 9" xfId="20444" xr:uid="{00000000-0005-0000-0000-000067470000}"/>
    <cellStyle name="40% - Énfasis3 6 9 2" xfId="33355" xr:uid="{00000000-0005-0000-0000-000068470000}"/>
    <cellStyle name="40% - Énfasis3 7" xfId="674" xr:uid="{00000000-0005-0000-0000-000069470000}"/>
    <cellStyle name="40% - Énfasis3 7 10" xfId="23981" xr:uid="{00000000-0005-0000-0000-00006A470000}"/>
    <cellStyle name="40% - Énfasis3 7 10 2" xfId="36892" xr:uid="{00000000-0005-0000-0000-00006B470000}"/>
    <cellStyle name="40% - Énfasis3 7 11" xfId="27502" xr:uid="{00000000-0005-0000-0000-00006C470000}"/>
    <cellStyle name="40% - Énfasis3 7 12" xfId="14587" xr:uid="{00000000-0005-0000-0000-00006D470000}"/>
    <cellStyle name="40% - Énfasis3 7 2" xfId="5723" xr:uid="{00000000-0005-0000-0000-00006E470000}"/>
    <cellStyle name="40% - Énfasis3 7 2 2" xfId="5724" xr:uid="{00000000-0005-0000-0000-00006F470000}"/>
    <cellStyle name="40% - Énfasis3 7 2 2 2" xfId="16440" xr:uid="{00000000-0005-0000-0000-000070470000}"/>
    <cellStyle name="40% - Énfasis3 7 2 2 2 2" xfId="18788" xr:uid="{00000000-0005-0000-0000-000071470000}"/>
    <cellStyle name="40% - Énfasis3 7 2 2 2 2 2" xfId="31699" xr:uid="{00000000-0005-0000-0000-000072470000}"/>
    <cellStyle name="40% - Énfasis3 7 2 2 2 3" xfId="22309" xr:uid="{00000000-0005-0000-0000-000073470000}"/>
    <cellStyle name="40% - Énfasis3 7 2 2 2 3 2" xfId="35220" xr:uid="{00000000-0005-0000-0000-000074470000}"/>
    <cellStyle name="40% - Énfasis3 7 2 2 2 4" xfId="25830" xr:uid="{00000000-0005-0000-0000-000075470000}"/>
    <cellStyle name="40% - Énfasis3 7 2 2 2 4 2" xfId="38741" xr:uid="{00000000-0005-0000-0000-000076470000}"/>
    <cellStyle name="40% - Énfasis3 7 2 2 2 5" xfId="29351" xr:uid="{00000000-0005-0000-0000-000077470000}"/>
    <cellStyle name="40% - Énfasis3 7 2 2 3" xfId="19961" xr:uid="{00000000-0005-0000-0000-000078470000}"/>
    <cellStyle name="40% - Énfasis3 7 2 2 3 2" xfId="23482" xr:uid="{00000000-0005-0000-0000-000079470000}"/>
    <cellStyle name="40% - Énfasis3 7 2 2 3 2 2" xfId="36393" xr:uid="{00000000-0005-0000-0000-00007A470000}"/>
    <cellStyle name="40% - Énfasis3 7 2 2 3 3" xfId="27003" xr:uid="{00000000-0005-0000-0000-00007B470000}"/>
    <cellStyle name="40% - Énfasis3 7 2 2 3 3 2" xfId="39914" xr:uid="{00000000-0005-0000-0000-00007C470000}"/>
    <cellStyle name="40% - Énfasis3 7 2 2 3 4" xfId="32872" xr:uid="{00000000-0005-0000-0000-00007D470000}"/>
    <cellStyle name="40% - Énfasis3 7 2 2 4" xfId="17613" xr:uid="{00000000-0005-0000-0000-00007E470000}"/>
    <cellStyle name="40% - Énfasis3 7 2 2 4 2" xfId="30524" xr:uid="{00000000-0005-0000-0000-00007F470000}"/>
    <cellStyle name="40% - Énfasis3 7 2 2 5" xfId="21134" xr:uid="{00000000-0005-0000-0000-000080470000}"/>
    <cellStyle name="40% - Énfasis3 7 2 2 5 2" xfId="34045" xr:uid="{00000000-0005-0000-0000-000081470000}"/>
    <cellStyle name="40% - Énfasis3 7 2 2 6" xfId="24655" xr:uid="{00000000-0005-0000-0000-000082470000}"/>
    <cellStyle name="40% - Énfasis3 7 2 2 6 2" xfId="37566" xr:uid="{00000000-0005-0000-0000-000083470000}"/>
    <cellStyle name="40% - Énfasis3 7 2 2 7" xfId="28176" xr:uid="{00000000-0005-0000-0000-000084470000}"/>
    <cellStyle name="40% - Énfasis3 7 2 2 8" xfId="15265" xr:uid="{00000000-0005-0000-0000-000085470000}"/>
    <cellStyle name="40% - Énfasis3 7 2 3" xfId="15941" xr:uid="{00000000-0005-0000-0000-000086470000}"/>
    <cellStyle name="40% - Énfasis3 7 2 3 2" xfId="18289" xr:uid="{00000000-0005-0000-0000-000087470000}"/>
    <cellStyle name="40% - Énfasis3 7 2 3 2 2" xfId="31200" xr:uid="{00000000-0005-0000-0000-000088470000}"/>
    <cellStyle name="40% - Énfasis3 7 2 3 3" xfId="21810" xr:uid="{00000000-0005-0000-0000-000089470000}"/>
    <cellStyle name="40% - Énfasis3 7 2 3 3 2" xfId="34721" xr:uid="{00000000-0005-0000-0000-00008A470000}"/>
    <cellStyle name="40% - Énfasis3 7 2 3 4" xfId="25331" xr:uid="{00000000-0005-0000-0000-00008B470000}"/>
    <cellStyle name="40% - Énfasis3 7 2 3 4 2" xfId="38242" xr:uid="{00000000-0005-0000-0000-00008C470000}"/>
    <cellStyle name="40% - Énfasis3 7 2 3 5" xfId="28852" xr:uid="{00000000-0005-0000-0000-00008D470000}"/>
    <cellStyle name="40% - Énfasis3 7 2 4" xfId="19462" xr:uid="{00000000-0005-0000-0000-00008E470000}"/>
    <cellStyle name="40% - Énfasis3 7 2 4 2" xfId="22983" xr:uid="{00000000-0005-0000-0000-00008F470000}"/>
    <cellStyle name="40% - Énfasis3 7 2 4 2 2" xfId="35894" xr:uid="{00000000-0005-0000-0000-000090470000}"/>
    <cellStyle name="40% - Énfasis3 7 2 4 3" xfId="26504" xr:uid="{00000000-0005-0000-0000-000091470000}"/>
    <cellStyle name="40% - Énfasis3 7 2 4 3 2" xfId="39415" xr:uid="{00000000-0005-0000-0000-000092470000}"/>
    <cellStyle name="40% - Énfasis3 7 2 4 4" xfId="32373" xr:uid="{00000000-0005-0000-0000-000093470000}"/>
    <cellStyle name="40% - Énfasis3 7 2 5" xfId="17114" xr:uid="{00000000-0005-0000-0000-000094470000}"/>
    <cellStyle name="40% - Énfasis3 7 2 5 2" xfId="30025" xr:uid="{00000000-0005-0000-0000-000095470000}"/>
    <cellStyle name="40% - Énfasis3 7 2 6" xfId="20635" xr:uid="{00000000-0005-0000-0000-000096470000}"/>
    <cellStyle name="40% - Énfasis3 7 2 6 2" xfId="33546" xr:uid="{00000000-0005-0000-0000-000097470000}"/>
    <cellStyle name="40% - Énfasis3 7 2 7" xfId="24156" xr:uid="{00000000-0005-0000-0000-000098470000}"/>
    <cellStyle name="40% - Énfasis3 7 2 7 2" xfId="37067" xr:uid="{00000000-0005-0000-0000-000099470000}"/>
    <cellStyle name="40% - Énfasis3 7 2 8" xfId="27677" xr:uid="{00000000-0005-0000-0000-00009A470000}"/>
    <cellStyle name="40% - Énfasis3 7 2 9" xfId="14765" xr:uid="{00000000-0005-0000-0000-00009B470000}"/>
    <cellStyle name="40% - Énfasis3 7 3" xfId="5725" xr:uid="{00000000-0005-0000-0000-00009C470000}"/>
    <cellStyle name="40% - Énfasis3 7 3 2" xfId="15427" xr:uid="{00000000-0005-0000-0000-00009D470000}"/>
    <cellStyle name="40% - Énfasis3 7 3 2 2" xfId="16602" xr:uid="{00000000-0005-0000-0000-00009E470000}"/>
    <cellStyle name="40% - Énfasis3 7 3 2 2 2" xfId="18950" xr:uid="{00000000-0005-0000-0000-00009F470000}"/>
    <cellStyle name="40% - Énfasis3 7 3 2 2 2 2" xfId="31861" xr:uid="{00000000-0005-0000-0000-0000A0470000}"/>
    <cellStyle name="40% - Énfasis3 7 3 2 2 3" xfId="22471" xr:uid="{00000000-0005-0000-0000-0000A1470000}"/>
    <cellStyle name="40% - Énfasis3 7 3 2 2 3 2" xfId="35382" xr:uid="{00000000-0005-0000-0000-0000A2470000}"/>
    <cellStyle name="40% - Énfasis3 7 3 2 2 4" xfId="25992" xr:uid="{00000000-0005-0000-0000-0000A3470000}"/>
    <cellStyle name="40% - Énfasis3 7 3 2 2 4 2" xfId="38903" xr:uid="{00000000-0005-0000-0000-0000A4470000}"/>
    <cellStyle name="40% - Énfasis3 7 3 2 2 5" xfId="29513" xr:uid="{00000000-0005-0000-0000-0000A5470000}"/>
    <cellStyle name="40% - Énfasis3 7 3 2 3" xfId="20123" xr:uid="{00000000-0005-0000-0000-0000A6470000}"/>
    <cellStyle name="40% - Énfasis3 7 3 2 3 2" xfId="23644" xr:uid="{00000000-0005-0000-0000-0000A7470000}"/>
    <cellStyle name="40% - Énfasis3 7 3 2 3 2 2" xfId="36555" xr:uid="{00000000-0005-0000-0000-0000A8470000}"/>
    <cellStyle name="40% - Énfasis3 7 3 2 3 3" xfId="27165" xr:uid="{00000000-0005-0000-0000-0000A9470000}"/>
    <cellStyle name="40% - Énfasis3 7 3 2 3 3 2" xfId="40076" xr:uid="{00000000-0005-0000-0000-0000AA470000}"/>
    <cellStyle name="40% - Énfasis3 7 3 2 3 4" xfId="33034" xr:uid="{00000000-0005-0000-0000-0000AB470000}"/>
    <cellStyle name="40% - Énfasis3 7 3 2 4" xfId="17775" xr:uid="{00000000-0005-0000-0000-0000AC470000}"/>
    <cellStyle name="40% - Énfasis3 7 3 2 4 2" xfId="30686" xr:uid="{00000000-0005-0000-0000-0000AD470000}"/>
    <cellStyle name="40% - Énfasis3 7 3 2 5" xfId="21296" xr:uid="{00000000-0005-0000-0000-0000AE470000}"/>
    <cellStyle name="40% - Énfasis3 7 3 2 5 2" xfId="34207" xr:uid="{00000000-0005-0000-0000-0000AF470000}"/>
    <cellStyle name="40% - Énfasis3 7 3 2 6" xfId="24817" xr:uid="{00000000-0005-0000-0000-0000B0470000}"/>
    <cellStyle name="40% - Énfasis3 7 3 2 6 2" xfId="37728" xr:uid="{00000000-0005-0000-0000-0000B1470000}"/>
    <cellStyle name="40% - Énfasis3 7 3 2 7" xfId="28338" xr:uid="{00000000-0005-0000-0000-0000B2470000}"/>
    <cellStyle name="40% - Énfasis3 7 3 3" xfId="16103" xr:uid="{00000000-0005-0000-0000-0000B3470000}"/>
    <cellStyle name="40% - Énfasis3 7 3 3 2" xfId="18451" xr:uid="{00000000-0005-0000-0000-0000B4470000}"/>
    <cellStyle name="40% - Énfasis3 7 3 3 2 2" xfId="31362" xr:uid="{00000000-0005-0000-0000-0000B5470000}"/>
    <cellStyle name="40% - Énfasis3 7 3 3 3" xfId="21972" xr:uid="{00000000-0005-0000-0000-0000B6470000}"/>
    <cellStyle name="40% - Énfasis3 7 3 3 3 2" xfId="34883" xr:uid="{00000000-0005-0000-0000-0000B7470000}"/>
    <cellStyle name="40% - Énfasis3 7 3 3 4" xfId="25493" xr:uid="{00000000-0005-0000-0000-0000B8470000}"/>
    <cellStyle name="40% - Énfasis3 7 3 3 4 2" xfId="38404" xr:uid="{00000000-0005-0000-0000-0000B9470000}"/>
    <cellStyle name="40% - Énfasis3 7 3 3 5" xfId="29014" xr:uid="{00000000-0005-0000-0000-0000BA470000}"/>
    <cellStyle name="40% - Énfasis3 7 3 4" xfId="19624" xr:uid="{00000000-0005-0000-0000-0000BB470000}"/>
    <cellStyle name="40% - Énfasis3 7 3 4 2" xfId="23145" xr:uid="{00000000-0005-0000-0000-0000BC470000}"/>
    <cellStyle name="40% - Énfasis3 7 3 4 2 2" xfId="36056" xr:uid="{00000000-0005-0000-0000-0000BD470000}"/>
    <cellStyle name="40% - Énfasis3 7 3 4 3" xfId="26666" xr:uid="{00000000-0005-0000-0000-0000BE470000}"/>
    <cellStyle name="40% - Énfasis3 7 3 4 3 2" xfId="39577" xr:uid="{00000000-0005-0000-0000-0000BF470000}"/>
    <cellStyle name="40% - Énfasis3 7 3 4 4" xfId="32535" xr:uid="{00000000-0005-0000-0000-0000C0470000}"/>
    <cellStyle name="40% - Énfasis3 7 3 5" xfId="17276" xr:uid="{00000000-0005-0000-0000-0000C1470000}"/>
    <cellStyle name="40% - Énfasis3 7 3 5 2" xfId="30187" xr:uid="{00000000-0005-0000-0000-0000C2470000}"/>
    <cellStyle name="40% - Énfasis3 7 3 6" xfId="20797" xr:uid="{00000000-0005-0000-0000-0000C3470000}"/>
    <cellStyle name="40% - Énfasis3 7 3 6 2" xfId="33708" xr:uid="{00000000-0005-0000-0000-0000C4470000}"/>
    <cellStyle name="40% - Énfasis3 7 3 7" xfId="24318" xr:uid="{00000000-0005-0000-0000-0000C5470000}"/>
    <cellStyle name="40% - Énfasis3 7 3 7 2" xfId="37229" xr:uid="{00000000-0005-0000-0000-0000C6470000}"/>
    <cellStyle name="40% - Énfasis3 7 3 8" xfId="27839" xr:uid="{00000000-0005-0000-0000-0000C7470000}"/>
    <cellStyle name="40% - Énfasis3 7 3 9" xfId="14928" xr:uid="{00000000-0005-0000-0000-0000C8470000}"/>
    <cellStyle name="40% - Énfasis3 7 4" xfId="15589" xr:uid="{00000000-0005-0000-0000-0000C9470000}"/>
    <cellStyle name="40% - Énfasis3 7 4 2" xfId="16764" xr:uid="{00000000-0005-0000-0000-0000CA470000}"/>
    <cellStyle name="40% - Énfasis3 7 4 2 2" xfId="19112" xr:uid="{00000000-0005-0000-0000-0000CB470000}"/>
    <cellStyle name="40% - Énfasis3 7 4 2 2 2" xfId="32023" xr:uid="{00000000-0005-0000-0000-0000CC470000}"/>
    <cellStyle name="40% - Énfasis3 7 4 2 3" xfId="22633" xr:uid="{00000000-0005-0000-0000-0000CD470000}"/>
    <cellStyle name="40% - Énfasis3 7 4 2 3 2" xfId="35544" xr:uid="{00000000-0005-0000-0000-0000CE470000}"/>
    <cellStyle name="40% - Énfasis3 7 4 2 4" xfId="26154" xr:uid="{00000000-0005-0000-0000-0000CF470000}"/>
    <cellStyle name="40% - Énfasis3 7 4 2 4 2" xfId="39065" xr:uid="{00000000-0005-0000-0000-0000D0470000}"/>
    <cellStyle name="40% - Énfasis3 7 4 2 5" xfId="29675" xr:uid="{00000000-0005-0000-0000-0000D1470000}"/>
    <cellStyle name="40% - Énfasis3 7 4 3" xfId="20285" xr:uid="{00000000-0005-0000-0000-0000D2470000}"/>
    <cellStyle name="40% - Énfasis3 7 4 3 2" xfId="23806" xr:uid="{00000000-0005-0000-0000-0000D3470000}"/>
    <cellStyle name="40% - Énfasis3 7 4 3 2 2" xfId="36717" xr:uid="{00000000-0005-0000-0000-0000D4470000}"/>
    <cellStyle name="40% - Énfasis3 7 4 3 3" xfId="27327" xr:uid="{00000000-0005-0000-0000-0000D5470000}"/>
    <cellStyle name="40% - Énfasis3 7 4 3 3 2" xfId="40238" xr:uid="{00000000-0005-0000-0000-0000D6470000}"/>
    <cellStyle name="40% - Énfasis3 7 4 3 4" xfId="33196" xr:uid="{00000000-0005-0000-0000-0000D7470000}"/>
    <cellStyle name="40% - Énfasis3 7 4 4" xfId="17937" xr:uid="{00000000-0005-0000-0000-0000D8470000}"/>
    <cellStyle name="40% - Énfasis3 7 4 4 2" xfId="30848" xr:uid="{00000000-0005-0000-0000-0000D9470000}"/>
    <cellStyle name="40% - Énfasis3 7 4 5" xfId="21458" xr:uid="{00000000-0005-0000-0000-0000DA470000}"/>
    <cellStyle name="40% - Énfasis3 7 4 5 2" xfId="34369" xr:uid="{00000000-0005-0000-0000-0000DB470000}"/>
    <cellStyle name="40% - Énfasis3 7 4 6" xfId="24979" xr:uid="{00000000-0005-0000-0000-0000DC470000}"/>
    <cellStyle name="40% - Énfasis3 7 4 6 2" xfId="37890" xr:uid="{00000000-0005-0000-0000-0000DD470000}"/>
    <cellStyle name="40% - Énfasis3 7 4 7" xfId="28500" xr:uid="{00000000-0005-0000-0000-0000DE470000}"/>
    <cellStyle name="40% - Énfasis3 7 5" xfId="15090" xr:uid="{00000000-0005-0000-0000-0000DF470000}"/>
    <cellStyle name="40% - Énfasis3 7 5 2" xfId="16265" xr:uid="{00000000-0005-0000-0000-0000E0470000}"/>
    <cellStyle name="40% - Énfasis3 7 5 2 2" xfId="18613" xr:uid="{00000000-0005-0000-0000-0000E1470000}"/>
    <cellStyle name="40% - Énfasis3 7 5 2 2 2" xfId="31524" xr:uid="{00000000-0005-0000-0000-0000E2470000}"/>
    <cellStyle name="40% - Énfasis3 7 5 2 3" xfId="22134" xr:uid="{00000000-0005-0000-0000-0000E3470000}"/>
    <cellStyle name="40% - Énfasis3 7 5 2 3 2" xfId="35045" xr:uid="{00000000-0005-0000-0000-0000E4470000}"/>
    <cellStyle name="40% - Énfasis3 7 5 2 4" xfId="25655" xr:uid="{00000000-0005-0000-0000-0000E5470000}"/>
    <cellStyle name="40% - Énfasis3 7 5 2 4 2" xfId="38566" xr:uid="{00000000-0005-0000-0000-0000E6470000}"/>
    <cellStyle name="40% - Énfasis3 7 5 2 5" xfId="29176" xr:uid="{00000000-0005-0000-0000-0000E7470000}"/>
    <cellStyle name="40% - Énfasis3 7 5 3" xfId="19786" xr:uid="{00000000-0005-0000-0000-0000E8470000}"/>
    <cellStyle name="40% - Énfasis3 7 5 3 2" xfId="23307" xr:uid="{00000000-0005-0000-0000-0000E9470000}"/>
    <cellStyle name="40% - Énfasis3 7 5 3 2 2" xfId="36218" xr:uid="{00000000-0005-0000-0000-0000EA470000}"/>
    <cellStyle name="40% - Énfasis3 7 5 3 3" xfId="26828" xr:uid="{00000000-0005-0000-0000-0000EB470000}"/>
    <cellStyle name="40% - Énfasis3 7 5 3 3 2" xfId="39739" xr:uid="{00000000-0005-0000-0000-0000EC470000}"/>
    <cellStyle name="40% - Énfasis3 7 5 3 4" xfId="32697" xr:uid="{00000000-0005-0000-0000-0000ED470000}"/>
    <cellStyle name="40% - Énfasis3 7 5 4" xfId="17438" xr:uid="{00000000-0005-0000-0000-0000EE470000}"/>
    <cellStyle name="40% - Énfasis3 7 5 4 2" xfId="30349" xr:uid="{00000000-0005-0000-0000-0000EF470000}"/>
    <cellStyle name="40% - Énfasis3 7 5 5" xfId="20959" xr:uid="{00000000-0005-0000-0000-0000F0470000}"/>
    <cellStyle name="40% - Énfasis3 7 5 5 2" xfId="33870" xr:uid="{00000000-0005-0000-0000-0000F1470000}"/>
    <cellStyle name="40% - Énfasis3 7 5 6" xfId="24480" xr:uid="{00000000-0005-0000-0000-0000F2470000}"/>
    <cellStyle name="40% - Énfasis3 7 5 6 2" xfId="37391" xr:uid="{00000000-0005-0000-0000-0000F3470000}"/>
    <cellStyle name="40% - Énfasis3 7 5 7" xfId="28001" xr:uid="{00000000-0005-0000-0000-0000F4470000}"/>
    <cellStyle name="40% - Énfasis3 7 6" xfId="15766" xr:uid="{00000000-0005-0000-0000-0000F5470000}"/>
    <cellStyle name="40% - Énfasis3 7 6 2" xfId="18114" xr:uid="{00000000-0005-0000-0000-0000F6470000}"/>
    <cellStyle name="40% - Énfasis3 7 6 2 2" xfId="31025" xr:uid="{00000000-0005-0000-0000-0000F7470000}"/>
    <cellStyle name="40% - Énfasis3 7 6 3" xfId="21635" xr:uid="{00000000-0005-0000-0000-0000F8470000}"/>
    <cellStyle name="40% - Énfasis3 7 6 3 2" xfId="34546" xr:uid="{00000000-0005-0000-0000-0000F9470000}"/>
    <cellStyle name="40% - Énfasis3 7 6 4" xfId="25156" xr:uid="{00000000-0005-0000-0000-0000FA470000}"/>
    <cellStyle name="40% - Énfasis3 7 6 4 2" xfId="38067" xr:uid="{00000000-0005-0000-0000-0000FB470000}"/>
    <cellStyle name="40% - Énfasis3 7 6 5" xfId="28677" xr:uid="{00000000-0005-0000-0000-0000FC470000}"/>
    <cellStyle name="40% - Énfasis3 7 7" xfId="19287" xr:uid="{00000000-0005-0000-0000-0000FD470000}"/>
    <cellStyle name="40% - Énfasis3 7 7 2" xfId="22808" xr:uid="{00000000-0005-0000-0000-0000FE470000}"/>
    <cellStyle name="40% - Énfasis3 7 7 2 2" xfId="35719" xr:uid="{00000000-0005-0000-0000-0000FF470000}"/>
    <cellStyle name="40% - Énfasis3 7 7 3" xfId="26329" xr:uid="{00000000-0005-0000-0000-000000480000}"/>
    <cellStyle name="40% - Énfasis3 7 7 3 2" xfId="39240" xr:uid="{00000000-0005-0000-0000-000001480000}"/>
    <cellStyle name="40% - Énfasis3 7 7 4" xfId="32198" xr:uid="{00000000-0005-0000-0000-000002480000}"/>
    <cellStyle name="40% - Énfasis3 7 8" xfId="16939" xr:uid="{00000000-0005-0000-0000-000003480000}"/>
    <cellStyle name="40% - Énfasis3 7 8 2" xfId="29850" xr:uid="{00000000-0005-0000-0000-000004480000}"/>
    <cellStyle name="40% - Énfasis3 7 9" xfId="20460" xr:uid="{00000000-0005-0000-0000-000005480000}"/>
    <cellStyle name="40% - Énfasis3 7 9 2" xfId="33371" xr:uid="{00000000-0005-0000-0000-000006480000}"/>
    <cellStyle name="40% - Énfasis3 8" xfId="675" xr:uid="{00000000-0005-0000-0000-000007480000}"/>
    <cellStyle name="40% - Énfasis3 8 2" xfId="15136" xr:uid="{00000000-0005-0000-0000-000008480000}"/>
    <cellStyle name="40% - Énfasis3 8 2 2" xfId="16311" xr:uid="{00000000-0005-0000-0000-000009480000}"/>
    <cellStyle name="40% - Énfasis3 8 2 2 2" xfId="18659" xr:uid="{00000000-0005-0000-0000-00000A480000}"/>
    <cellStyle name="40% - Énfasis3 8 2 2 2 2" xfId="31570" xr:uid="{00000000-0005-0000-0000-00000B480000}"/>
    <cellStyle name="40% - Énfasis3 8 2 2 3" xfId="22180" xr:uid="{00000000-0005-0000-0000-00000C480000}"/>
    <cellStyle name="40% - Énfasis3 8 2 2 3 2" xfId="35091" xr:uid="{00000000-0005-0000-0000-00000D480000}"/>
    <cellStyle name="40% - Énfasis3 8 2 2 4" xfId="25701" xr:uid="{00000000-0005-0000-0000-00000E480000}"/>
    <cellStyle name="40% - Énfasis3 8 2 2 4 2" xfId="38612" xr:uid="{00000000-0005-0000-0000-00000F480000}"/>
    <cellStyle name="40% - Énfasis3 8 2 2 5" xfId="29222" xr:uid="{00000000-0005-0000-0000-000010480000}"/>
    <cellStyle name="40% - Énfasis3 8 2 3" xfId="19832" xr:uid="{00000000-0005-0000-0000-000011480000}"/>
    <cellStyle name="40% - Énfasis3 8 2 3 2" xfId="23353" xr:uid="{00000000-0005-0000-0000-000012480000}"/>
    <cellStyle name="40% - Énfasis3 8 2 3 2 2" xfId="36264" xr:uid="{00000000-0005-0000-0000-000013480000}"/>
    <cellStyle name="40% - Énfasis3 8 2 3 3" xfId="26874" xr:uid="{00000000-0005-0000-0000-000014480000}"/>
    <cellStyle name="40% - Énfasis3 8 2 3 3 2" xfId="39785" xr:uid="{00000000-0005-0000-0000-000015480000}"/>
    <cellStyle name="40% - Énfasis3 8 2 3 4" xfId="32743" xr:uid="{00000000-0005-0000-0000-000016480000}"/>
    <cellStyle name="40% - Énfasis3 8 2 4" xfId="17484" xr:uid="{00000000-0005-0000-0000-000017480000}"/>
    <cellStyle name="40% - Énfasis3 8 2 4 2" xfId="30395" xr:uid="{00000000-0005-0000-0000-000018480000}"/>
    <cellStyle name="40% - Énfasis3 8 2 5" xfId="21005" xr:uid="{00000000-0005-0000-0000-000019480000}"/>
    <cellStyle name="40% - Énfasis3 8 2 5 2" xfId="33916" xr:uid="{00000000-0005-0000-0000-00001A480000}"/>
    <cellStyle name="40% - Énfasis3 8 2 6" xfId="24526" xr:uid="{00000000-0005-0000-0000-00001B480000}"/>
    <cellStyle name="40% - Énfasis3 8 2 6 2" xfId="37437" xr:uid="{00000000-0005-0000-0000-00001C480000}"/>
    <cellStyle name="40% - Énfasis3 8 2 7" xfId="28047" xr:uid="{00000000-0005-0000-0000-00001D480000}"/>
    <cellStyle name="40% - Énfasis3 8 3" xfId="15812" xr:uid="{00000000-0005-0000-0000-00001E480000}"/>
    <cellStyle name="40% - Énfasis3 8 3 2" xfId="18160" xr:uid="{00000000-0005-0000-0000-00001F480000}"/>
    <cellStyle name="40% - Énfasis3 8 3 2 2" xfId="31071" xr:uid="{00000000-0005-0000-0000-000020480000}"/>
    <cellStyle name="40% - Énfasis3 8 3 3" xfId="21681" xr:uid="{00000000-0005-0000-0000-000021480000}"/>
    <cellStyle name="40% - Énfasis3 8 3 3 2" xfId="34592" xr:uid="{00000000-0005-0000-0000-000022480000}"/>
    <cellStyle name="40% - Énfasis3 8 3 4" xfId="25202" xr:uid="{00000000-0005-0000-0000-000023480000}"/>
    <cellStyle name="40% - Énfasis3 8 3 4 2" xfId="38113" xr:uid="{00000000-0005-0000-0000-000024480000}"/>
    <cellStyle name="40% - Énfasis3 8 3 5" xfId="28723" xr:uid="{00000000-0005-0000-0000-000025480000}"/>
    <cellStyle name="40% - Énfasis3 8 4" xfId="19333" xr:uid="{00000000-0005-0000-0000-000026480000}"/>
    <cellStyle name="40% - Énfasis3 8 4 2" xfId="22854" xr:uid="{00000000-0005-0000-0000-000027480000}"/>
    <cellStyle name="40% - Énfasis3 8 4 2 2" xfId="35765" xr:uid="{00000000-0005-0000-0000-000028480000}"/>
    <cellStyle name="40% - Énfasis3 8 4 3" xfId="26375" xr:uid="{00000000-0005-0000-0000-000029480000}"/>
    <cellStyle name="40% - Énfasis3 8 4 3 2" xfId="39286" xr:uid="{00000000-0005-0000-0000-00002A480000}"/>
    <cellStyle name="40% - Énfasis3 8 4 4" xfId="32244" xr:uid="{00000000-0005-0000-0000-00002B480000}"/>
    <cellStyle name="40% - Énfasis3 8 5" xfId="16985" xr:uid="{00000000-0005-0000-0000-00002C480000}"/>
    <cellStyle name="40% - Énfasis3 8 5 2" xfId="29896" xr:uid="{00000000-0005-0000-0000-00002D480000}"/>
    <cellStyle name="40% - Énfasis3 8 6" xfId="20506" xr:uid="{00000000-0005-0000-0000-00002E480000}"/>
    <cellStyle name="40% - Énfasis3 8 6 2" xfId="33417" xr:uid="{00000000-0005-0000-0000-00002F480000}"/>
    <cellStyle name="40% - Énfasis3 8 7" xfId="24027" xr:uid="{00000000-0005-0000-0000-000030480000}"/>
    <cellStyle name="40% - Énfasis3 8 7 2" xfId="36938" xr:uid="{00000000-0005-0000-0000-000031480000}"/>
    <cellStyle name="40% - Énfasis3 8 8" xfId="27548" xr:uid="{00000000-0005-0000-0000-000032480000}"/>
    <cellStyle name="40% - Énfasis3 8 9" xfId="14636" xr:uid="{00000000-0005-0000-0000-000033480000}"/>
    <cellStyle name="40% - Énfasis3 9" xfId="676" xr:uid="{00000000-0005-0000-0000-000034480000}"/>
    <cellStyle name="40% - Énfasis3 9 2" xfId="5726" xr:uid="{00000000-0005-0000-0000-000035480000}"/>
    <cellStyle name="40% - Énfasis3 9 2 2" xfId="16325" xr:uid="{00000000-0005-0000-0000-000036480000}"/>
    <cellStyle name="40% - Énfasis3 9 2 2 2" xfId="18673" xr:uid="{00000000-0005-0000-0000-000037480000}"/>
    <cellStyle name="40% - Énfasis3 9 2 2 2 2" xfId="31584" xr:uid="{00000000-0005-0000-0000-000038480000}"/>
    <cellStyle name="40% - Énfasis3 9 2 2 3" xfId="22194" xr:uid="{00000000-0005-0000-0000-000039480000}"/>
    <cellStyle name="40% - Énfasis3 9 2 2 3 2" xfId="35105" xr:uid="{00000000-0005-0000-0000-00003A480000}"/>
    <cellStyle name="40% - Énfasis3 9 2 2 4" xfId="25715" xr:uid="{00000000-0005-0000-0000-00003B480000}"/>
    <cellStyle name="40% - Énfasis3 9 2 2 4 2" xfId="38626" xr:uid="{00000000-0005-0000-0000-00003C480000}"/>
    <cellStyle name="40% - Énfasis3 9 2 2 5" xfId="29236" xr:uid="{00000000-0005-0000-0000-00003D480000}"/>
    <cellStyle name="40% - Énfasis3 9 2 3" xfId="19846" xr:uid="{00000000-0005-0000-0000-00003E480000}"/>
    <cellStyle name="40% - Énfasis3 9 2 3 2" xfId="23367" xr:uid="{00000000-0005-0000-0000-00003F480000}"/>
    <cellStyle name="40% - Énfasis3 9 2 3 2 2" xfId="36278" xr:uid="{00000000-0005-0000-0000-000040480000}"/>
    <cellStyle name="40% - Énfasis3 9 2 3 3" xfId="26888" xr:uid="{00000000-0005-0000-0000-000041480000}"/>
    <cellStyle name="40% - Énfasis3 9 2 3 3 2" xfId="39799" xr:uid="{00000000-0005-0000-0000-000042480000}"/>
    <cellStyle name="40% - Énfasis3 9 2 3 4" xfId="32757" xr:uid="{00000000-0005-0000-0000-000043480000}"/>
    <cellStyle name="40% - Énfasis3 9 2 4" xfId="17498" xr:uid="{00000000-0005-0000-0000-000044480000}"/>
    <cellStyle name="40% - Énfasis3 9 2 4 2" xfId="30409" xr:uid="{00000000-0005-0000-0000-000045480000}"/>
    <cellStyle name="40% - Énfasis3 9 2 5" xfId="21019" xr:uid="{00000000-0005-0000-0000-000046480000}"/>
    <cellStyle name="40% - Énfasis3 9 2 5 2" xfId="33930" xr:uid="{00000000-0005-0000-0000-000047480000}"/>
    <cellStyle name="40% - Énfasis3 9 2 6" xfId="24540" xr:uid="{00000000-0005-0000-0000-000048480000}"/>
    <cellStyle name="40% - Énfasis3 9 2 6 2" xfId="37451" xr:uid="{00000000-0005-0000-0000-000049480000}"/>
    <cellStyle name="40% - Énfasis3 9 2 7" xfId="28061" xr:uid="{00000000-0005-0000-0000-00004A480000}"/>
    <cellStyle name="40% - Énfasis3 9 2 8" xfId="15150" xr:uid="{00000000-0005-0000-0000-00004B480000}"/>
    <cellStyle name="40% - Énfasis3 9 3" xfId="15826" xr:uid="{00000000-0005-0000-0000-00004C480000}"/>
    <cellStyle name="40% - Énfasis3 9 3 2" xfId="18174" xr:uid="{00000000-0005-0000-0000-00004D480000}"/>
    <cellStyle name="40% - Énfasis3 9 3 2 2" xfId="31085" xr:uid="{00000000-0005-0000-0000-00004E480000}"/>
    <cellStyle name="40% - Énfasis3 9 3 3" xfId="21695" xr:uid="{00000000-0005-0000-0000-00004F480000}"/>
    <cellStyle name="40% - Énfasis3 9 3 3 2" xfId="34606" xr:uid="{00000000-0005-0000-0000-000050480000}"/>
    <cellStyle name="40% - Énfasis3 9 3 4" xfId="25216" xr:uid="{00000000-0005-0000-0000-000051480000}"/>
    <cellStyle name="40% - Énfasis3 9 3 4 2" xfId="38127" xr:uid="{00000000-0005-0000-0000-000052480000}"/>
    <cellStyle name="40% - Énfasis3 9 3 5" xfId="28737" xr:uid="{00000000-0005-0000-0000-000053480000}"/>
    <cellStyle name="40% - Énfasis3 9 4" xfId="19347" xr:uid="{00000000-0005-0000-0000-000054480000}"/>
    <cellStyle name="40% - Énfasis3 9 4 2" xfId="22868" xr:uid="{00000000-0005-0000-0000-000055480000}"/>
    <cellStyle name="40% - Énfasis3 9 4 2 2" xfId="35779" xr:uid="{00000000-0005-0000-0000-000056480000}"/>
    <cellStyle name="40% - Énfasis3 9 4 3" xfId="26389" xr:uid="{00000000-0005-0000-0000-000057480000}"/>
    <cellStyle name="40% - Énfasis3 9 4 3 2" xfId="39300" xr:uid="{00000000-0005-0000-0000-000058480000}"/>
    <cellStyle name="40% - Énfasis3 9 4 4" xfId="32258" xr:uid="{00000000-0005-0000-0000-000059480000}"/>
    <cellStyle name="40% - Énfasis3 9 5" xfId="16999" xr:uid="{00000000-0005-0000-0000-00005A480000}"/>
    <cellStyle name="40% - Énfasis3 9 5 2" xfId="29910" xr:uid="{00000000-0005-0000-0000-00005B480000}"/>
    <cellStyle name="40% - Énfasis3 9 6" xfId="20520" xr:uid="{00000000-0005-0000-0000-00005C480000}"/>
    <cellStyle name="40% - Énfasis3 9 6 2" xfId="33431" xr:uid="{00000000-0005-0000-0000-00005D480000}"/>
    <cellStyle name="40% - Énfasis3 9 7" xfId="24041" xr:uid="{00000000-0005-0000-0000-00005E480000}"/>
    <cellStyle name="40% - Énfasis3 9 7 2" xfId="36952" xr:uid="{00000000-0005-0000-0000-00005F480000}"/>
    <cellStyle name="40% - Énfasis3 9 8" xfId="27562" xr:uid="{00000000-0005-0000-0000-000060480000}"/>
    <cellStyle name="40% - Énfasis3 9 9" xfId="14650" xr:uid="{00000000-0005-0000-0000-000061480000}"/>
    <cellStyle name="40% - Énfasis4" xfId="677" xr:uid="{00000000-0005-0000-0000-000062480000}"/>
    <cellStyle name="40% - Énfasis4 10" xfId="678" xr:uid="{00000000-0005-0000-0000-000063480000}"/>
    <cellStyle name="40% - Énfasis4 10 2" xfId="15314" xr:uid="{00000000-0005-0000-0000-000064480000}"/>
    <cellStyle name="40% - Énfasis4 10 2 2" xfId="16489" xr:uid="{00000000-0005-0000-0000-000065480000}"/>
    <cellStyle name="40% - Énfasis4 10 2 2 2" xfId="18837" xr:uid="{00000000-0005-0000-0000-000066480000}"/>
    <cellStyle name="40% - Énfasis4 10 2 2 2 2" xfId="31748" xr:uid="{00000000-0005-0000-0000-000067480000}"/>
    <cellStyle name="40% - Énfasis4 10 2 2 3" xfId="22358" xr:uid="{00000000-0005-0000-0000-000068480000}"/>
    <cellStyle name="40% - Énfasis4 10 2 2 3 2" xfId="35269" xr:uid="{00000000-0005-0000-0000-000069480000}"/>
    <cellStyle name="40% - Énfasis4 10 2 2 4" xfId="25879" xr:uid="{00000000-0005-0000-0000-00006A480000}"/>
    <cellStyle name="40% - Énfasis4 10 2 2 4 2" xfId="38790" xr:uid="{00000000-0005-0000-0000-00006B480000}"/>
    <cellStyle name="40% - Énfasis4 10 2 2 5" xfId="29400" xr:uid="{00000000-0005-0000-0000-00006C480000}"/>
    <cellStyle name="40% - Énfasis4 10 2 3" xfId="20010" xr:uid="{00000000-0005-0000-0000-00006D480000}"/>
    <cellStyle name="40% - Énfasis4 10 2 3 2" xfId="23531" xr:uid="{00000000-0005-0000-0000-00006E480000}"/>
    <cellStyle name="40% - Énfasis4 10 2 3 2 2" xfId="36442" xr:uid="{00000000-0005-0000-0000-00006F480000}"/>
    <cellStyle name="40% - Énfasis4 10 2 3 3" xfId="27052" xr:uid="{00000000-0005-0000-0000-000070480000}"/>
    <cellStyle name="40% - Énfasis4 10 2 3 3 2" xfId="39963" xr:uid="{00000000-0005-0000-0000-000071480000}"/>
    <cellStyle name="40% - Énfasis4 10 2 3 4" xfId="32921" xr:uid="{00000000-0005-0000-0000-000072480000}"/>
    <cellStyle name="40% - Énfasis4 10 2 4" xfId="17662" xr:uid="{00000000-0005-0000-0000-000073480000}"/>
    <cellStyle name="40% - Énfasis4 10 2 4 2" xfId="30573" xr:uid="{00000000-0005-0000-0000-000074480000}"/>
    <cellStyle name="40% - Énfasis4 10 2 5" xfId="21183" xr:uid="{00000000-0005-0000-0000-000075480000}"/>
    <cellStyle name="40% - Énfasis4 10 2 5 2" xfId="34094" xr:uid="{00000000-0005-0000-0000-000076480000}"/>
    <cellStyle name="40% - Énfasis4 10 2 6" xfId="24704" xr:uid="{00000000-0005-0000-0000-000077480000}"/>
    <cellStyle name="40% - Énfasis4 10 2 6 2" xfId="37615" xr:uid="{00000000-0005-0000-0000-000078480000}"/>
    <cellStyle name="40% - Énfasis4 10 2 7" xfId="28225" xr:uid="{00000000-0005-0000-0000-000079480000}"/>
    <cellStyle name="40% - Énfasis4 10 3" xfId="15990" xr:uid="{00000000-0005-0000-0000-00007A480000}"/>
    <cellStyle name="40% - Énfasis4 10 3 2" xfId="18338" xr:uid="{00000000-0005-0000-0000-00007B480000}"/>
    <cellStyle name="40% - Énfasis4 10 3 2 2" xfId="31249" xr:uid="{00000000-0005-0000-0000-00007C480000}"/>
    <cellStyle name="40% - Énfasis4 10 3 3" xfId="21859" xr:uid="{00000000-0005-0000-0000-00007D480000}"/>
    <cellStyle name="40% - Énfasis4 10 3 3 2" xfId="34770" xr:uid="{00000000-0005-0000-0000-00007E480000}"/>
    <cellStyle name="40% - Énfasis4 10 3 4" xfId="25380" xr:uid="{00000000-0005-0000-0000-00007F480000}"/>
    <cellStyle name="40% - Énfasis4 10 3 4 2" xfId="38291" xr:uid="{00000000-0005-0000-0000-000080480000}"/>
    <cellStyle name="40% - Énfasis4 10 3 5" xfId="28901" xr:uid="{00000000-0005-0000-0000-000081480000}"/>
    <cellStyle name="40% - Énfasis4 10 4" xfId="19511" xr:uid="{00000000-0005-0000-0000-000082480000}"/>
    <cellStyle name="40% - Énfasis4 10 4 2" xfId="23032" xr:uid="{00000000-0005-0000-0000-000083480000}"/>
    <cellStyle name="40% - Énfasis4 10 4 2 2" xfId="35943" xr:uid="{00000000-0005-0000-0000-000084480000}"/>
    <cellStyle name="40% - Énfasis4 10 4 3" xfId="26553" xr:uid="{00000000-0005-0000-0000-000085480000}"/>
    <cellStyle name="40% - Énfasis4 10 4 3 2" xfId="39464" xr:uid="{00000000-0005-0000-0000-000086480000}"/>
    <cellStyle name="40% - Énfasis4 10 4 4" xfId="32422" xr:uid="{00000000-0005-0000-0000-000087480000}"/>
    <cellStyle name="40% - Énfasis4 10 5" xfId="17163" xr:uid="{00000000-0005-0000-0000-000088480000}"/>
    <cellStyle name="40% - Énfasis4 10 5 2" xfId="30074" xr:uid="{00000000-0005-0000-0000-000089480000}"/>
    <cellStyle name="40% - Énfasis4 10 6" xfId="20684" xr:uid="{00000000-0005-0000-0000-00008A480000}"/>
    <cellStyle name="40% - Énfasis4 10 6 2" xfId="33595" xr:uid="{00000000-0005-0000-0000-00008B480000}"/>
    <cellStyle name="40% - Énfasis4 10 7" xfId="24205" xr:uid="{00000000-0005-0000-0000-00008C480000}"/>
    <cellStyle name="40% - Énfasis4 10 7 2" xfId="37116" xr:uid="{00000000-0005-0000-0000-00008D480000}"/>
    <cellStyle name="40% - Énfasis4 10 8" xfId="27726" xr:uid="{00000000-0005-0000-0000-00008E480000}"/>
    <cellStyle name="40% - Énfasis4 10 9" xfId="14815" xr:uid="{00000000-0005-0000-0000-00008F480000}"/>
    <cellStyle name="40% - Énfasis4 11" xfId="679" xr:uid="{00000000-0005-0000-0000-000090480000}"/>
    <cellStyle name="40% - Énfasis4 11 2" xfId="16651" xr:uid="{00000000-0005-0000-0000-000091480000}"/>
    <cellStyle name="40% - Énfasis4 11 2 2" xfId="18999" xr:uid="{00000000-0005-0000-0000-000092480000}"/>
    <cellStyle name="40% - Énfasis4 11 2 2 2" xfId="31910" xr:uid="{00000000-0005-0000-0000-000093480000}"/>
    <cellStyle name="40% - Énfasis4 11 2 3" xfId="22520" xr:uid="{00000000-0005-0000-0000-000094480000}"/>
    <cellStyle name="40% - Énfasis4 11 2 3 2" xfId="35431" xr:uid="{00000000-0005-0000-0000-000095480000}"/>
    <cellStyle name="40% - Énfasis4 11 2 4" xfId="26041" xr:uid="{00000000-0005-0000-0000-000096480000}"/>
    <cellStyle name="40% - Énfasis4 11 2 4 2" xfId="38952" xr:uid="{00000000-0005-0000-0000-000097480000}"/>
    <cellStyle name="40% - Énfasis4 11 2 5" xfId="29562" xr:uid="{00000000-0005-0000-0000-000098480000}"/>
    <cellStyle name="40% - Énfasis4 11 3" xfId="20172" xr:uid="{00000000-0005-0000-0000-000099480000}"/>
    <cellStyle name="40% - Énfasis4 11 3 2" xfId="23693" xr:uid="{00000000-0005-0000-0000-00009A480000}"/>
    <cellStyle name="40% - Énfasis4 11 3 2 2" xfId="36604" xr:uid="{00000000-0005-0000-0000-00009B480000}"/>
    <cellStyle name="40% - Énfasis4 11 3 3" xfId="27214" xr:uid="{00000000-0005-0000-0000-00009C480000}"/>
    <cellStyle name="40% - Énfasis4 11 3 3 2" xfId="40125" xr:uid="{00000000-0005-0000-0000-00009D480000}"/>
    <cellStyle name="40% - Énfasis4 11 3 4" xfId="33083" xr:uid="{00000000-0005-0000-0000-00009E480000}"/>
    <cellStyle name="40% - Énfasis4 11 4" xfId="17824" xr:uid="{00000000-0005-0000-0000-00009F480000}"/>
    <cellStyle name="40% - Énfasis4 11 4 2" xfId="30735" xr:uid="{00000000-0005-0000-0000-0000A0480000}"/>
    <cellStyle name="40% - Énfasis4 11 5" xfId="21345" xr:uid="{00000000-0005-0000-0000-0000A1480000}"/>
    <cellStyle name="40% - Énfasis4 11 5 2" xfId="34256" xr:uid="{00000000-0005-0000-0000-0000A2480000}"/>
    <cellStyle name="40% - Énfasis4 11 6" xfId="24866" xr:uid="{00000000-0005-0000-0000-0000A3480000}"/>
    <cellStyle name="40% - Énfasis4 11 6 2" xfId="37777" xr:uid="{00000000-0005-0000-0000-0000A4480000}"/>
    <cellStyle name="40% - Énfasis4 11 7" xfId="28387" xr:uid="{00000000-0005-0000-0000-0000A5480000}"/>
    <cellStyle name="40% - Énfasis4 11 8" xfId="15476" xr:uid="{00000000-0005-0000-0000-0000A6480000}"/>
    <cellStyle name="40% - Énfasis4 12" xfId="680" xr:uid="{00000000-0005-0000-0000-0000A7480000}"/>
    <cellStyle name="40% - Énfasis4 12 2" xfId="681" xr:uid="{00000000-0005-0000-0000-0000A8480000}"/>
    <cellStyle name="40% - Énfasis4 12 2 2" xfId="19160" xr:uid="{00000000-0005-0000-0000-0000A9480000}"/>
    <cellStyle name="40% - Énfasis4 12 2 2 2" xfId="32071" xr:uid="{00000000-0005-0000-0000-0000AA480000}"/>
    <cellStyle name="40% - Énfasis4 12 2 3" xfId="22681" xr:uid="{00000000-0005-0000-0000-0000AB480000}"/>
    <cellStyle name="40% - Énfasis4 12 2 3 2" xfId="35592" xr:uid="{00000000-0005-0000-0000-0000AC480000}"/>
    <cellStyle name="40% - Énfasis4 12 2 4" xfId="26202" xr:uid="{00000000-0005-0000-0000-0000AD480000}"/>
    <cellStyle name="40% - Énfasis4 12 2 4 2" xfId="39113" xr:uid="{00000000-0005-0000-0000-0000AE480000}"/>
    <cellStyle name="40% - Énfasis4 12 2 5" xfId="29723" xr:uid="{00000000-0005-0000-0000-0000AF480000}"/>
    <cellStyle name="40% - Énfasis4 12 2 6" xfId="16812" xr:uid="{00000000-0005-0000-0000-0000B0480000}"/>
    <cellStyle name="40% - Énfasis4 12 3" xfId="682" xr:uid="{00000000-0005-0000-0000-0000B1480000}"/>
    <cellStyle name="40% - Énfasis4 12 3 2" xfId="23854" xr:uid="{00000000-0005-0000-0000-0000B2480000}"/>
    <cellStyle name="40% - Énfasis4 12 3 2 2" xfId="36765" xr:uid="{00000000-0005-0000-0000-0000B3480000}"/>
    <cellStyle name="40% - Énfasis4 12 3 3" xfId="27375" xr:uid="{00000000-0005-0000-0000-0000B4480000}"/>
    <cellStyle name="40% - Énfasis4 12 3 3 2" xfId="40286" xr:uid="{00000000-0005-0000-0000-0000B5480000}"/>
    <cellStyle name="40% - Énfasis4 12 3 4" xfId="33244" xr:uid="{00000000-0005-0000-0000-0000B6480000}"/>
    <cellStyle name="40% - Énfasis4 12 3 5" xfId="20333" xr:uid="{00000000-0005-0000-0000-0000B7480000}"/>
    <cellStyle name="40% - Énfasis4 12 4" xfId="683" xr:uid="{00000000-0005-0000-0000-0000B8480000}"/>
    <cellStyle name="40% - Énfasis4 12 4 2" xfId="30896" xr:uid="{00000000-0005-0000-0000-0000B9480000}"/>
    <cellStyle name="40% - Énfasis4 12 4 3" xfId="17985" xr:uid="{00000000-0005-0000-0000-0000BA480000}"/>
    <cellStyle name="40% - Énfasis4 12 5" xfId="684" xr:uid="{00000000-0005-0000-0000-0000BB480000}"/>
    <cellStyle name="40% - Énfasis4 12 5 2" xfId="34417" xr:uid="{00000000-0005-0000-0000-0000BC480000}"/>
    <cellStyle name="40% - Énfasis4 12 5 3" xfId="21506" xr:uid="{00000000-0005-0000-0000-0000BD480000}"/>
    <cellStyle name="40% - Énfasis4 12 6" xfId="25027" xr:uid="{00000000-0005-0000-0000-0000BE480000}"/>
    <cellStyle name="40% - Énfasis4 12 6 2" xfId="37938" xr:uid="{00000000-0005-0000-0000-0000BF480000}"/>
    <cellStyle name="40% - Énfasis4 12 7" xfId="28548" xr:uid="{00000000-0005-0000-0000-0000C0480000}"/>
    <cellStyle name="40% - Énfasis4 12 8" xfId="15637" xr:uid="{00000000-0005-0000-0000-0000C1480000}"/>
    <cellStyle name="40% - Énfasis4 13" xfId="685" xr:uid="{00000000-0005-0000-0000-0000C2480000}"/>
    <cellStyle name="40% - Énfasis4 13 2" xfId="686" xr:uid="{00000000-0005-0000-0000-0000C3480000}"/>
    <cellStyle name="40% - Énfasis4 13 2 2" xfId="18500" xr:uid="{00000000-0005-0000-0000-0000C4480000}"/>
    <cellStyle name="40% - Énfasis4 13 2 2 2" xfId="31411" xr:uid="{00000000-0005-0000-0000-0000C5480000}"/>
    <cellStyle name="40% - Énfasis4 13 2 3" xfId="22021" xr:uid="{00000000-0005-0000-0000-0000C6480000}"/>
    <cellStyle name="40% - Énfasis4 13 2 3 2" xfId="34932" xr:uid="{00000000-0005-0000-0000-0000C7480000}"/>
    <cellStyle name="40% - Énfasis4 13 2 4" xfId="25542" xr:uid="{00000000-0005-0000-0000-0000C8480000}"/>
    <cellStyle name="40% - Énfasis4 13 2 4 2" xfId="38453" xr:uid="{00000000-0005-0000-0000-0000C9480000}"/>
    <cellStyle name="40% - Énfasis4 13 2 5" xfId="29063" xr:uid="{00000000-0005-0000-0000-0000CA480000}"/>
    <cellStyle name="40% - Énfasis4 13 2 6" xfId="16152" xr:uid="{00000000-0005-0000-0000-0000CB480000}"/>
    <cellStyle name="40% - Énfasis4 13 3" xfId="687" xr:uid="{00000000-0005-0000-0000-0000CC480000}"/>
    <cellStyle name="40% - Énfasis4 13 3 2" xfId="23194" xr:uid="{00000000-0005-0000-0000-0000CD480000}"/>
    <cellStyle name="40% - Énfasis4 13 3 2 2" xfId="36105" xr:uid="{00000000-0005-0000-0000-0000CE480000}"/>
    <cellStyle name="40% - Énfasis4 13 3 3" xfId="26715" xr:uid="{00000000-0005-0000-0000-0000CF480000}"/>
    <cellStyle name="40% - Énfasis4 13 3 3 2" xfId="39626" xr:uid="{00000000-0005-0000-0000-0000D0480000}"/>
    <cellStyle name="40% - Énfasis4 13 3 4" xfId="32584" xr:uid="{00000000-0005-0000-0000-0000D1480000}"/>
    <cellStyle name="40% - Énfasis4 13 3 5" xfId="19673" xr:uid="{00000000-0005-0000-0000-0000D2480000}"/>
    <cellStyle name="40% - Énfasis4 13 4" xfId="688" xr:uid="{00000000-0005-0000-0000-0000D3480000}"/>
    <cellStyle name="40% - Énfasis4 13 4 2" xfId="30236" xr:uid="{00000000-0005-0000-0000-0000D4480000}"/>
    <cellStyle name="40% - Énfasis4 13 4 3" xfId="17325" xr:uid="{00000000-0005-0000-0000-0000D5480000}"/>
    <cellStyle name="40% - Énfasis4 13 5" xfId="689" xr:uid="{00000000-0005-0000-0000-0000D6480000}"/>
    <cellStyle name="40% - Énfasis4 13 5 2" xfId="33757" xr:uid="{00000000-0005-0000-0000-0000D7480000}"/>
    <cellStyle name="40% - Énfasis4 13 5 3" xfId="20846" xr:uid="{00000000-0005-0000-0000-0000D8480000}"/>
    <cellStyle name="40% - Énfasis4 13 6" xfId="24367" xr:uid="{00000000-0005-0000-0000-0000D9480000}"/>
    <cellStyle name="40% - Énfasis4 13 6 2" xfId="37278" xr:uid="{00000000-0005-0000-0000-0000DA480000}"/>
    <cellStyle name="40% - Énfasis4 13 7" xfId="27888" xr:uid="{00000000-0005-0000-0000-0000DB480000}"/>
    <cellStyle name="40% - Énfasis4 13 8" xfId="14977" xr:uid="{00000000-0005-0000-0000-0000DC480000}"/>
    <cellStyle name="40% - Énfasis4 14" xfId="690" xr:uid="{00000000-0005-0000-0000-0000DD480000}"/>
    <cellStyle name="40% - Énfasis4 14 2" xfId="691" xr:uid="{00000000-0005-0000-0000-0000DE480000}"/>
    <cellStyle name="40% - Énfasis4 14 2 2" xfId="30912" xr:uid="{00000000-0005-0000-0000-0000DF480000}"/>
    <cellStyle name="40% - Énfasis4 14 2 3" xfId="18001" xr:uid="{00000000-0005-0000-0000-0000E0480000}"/>
    <cellStyle name="40% - Énfasis4 14 3" xfId="692" xr:uid="{00000000-0005-0000-0000-0000E1480000}"/>
    <cellStyle name="40% - Énfasis4 14 3 2" xfId="34433" xr:uid="{00000000-0005-0000-0000-0000E2480000}"/>
    <cellStyle name="40% - Énfasis4 14 3 3" xfId="21522" xr:uid="{00000000-0005-0000-0000-0000E3480000}"/>
    <cellStyle name="40% - Énfasis4 14 4" xfId="693" xr:uid="{00000000-0005-0000-0000-0000E4480000}"/>
    <cellStyle name="40% - Énfasis4 14 4 2" xfId="37954" xr:uid="{00000000-0005-0000-0000-0000E5480000}"/>
    <cellStyle name="40% - Énfasis4 14 4 3" xfId="25043" xr:uid="{00000000-0005-0000-0000-0000E6480000}"/>
    <cellStyle name="40% - Énfasis4 14 5" xfId="28564" xr:uid="{00000000-0005-0000-0000-0000E7480000}"/>
    <cellStyle name="40% - Énfasis4 14 6" xfId="15653" xr:uid="{00000000-0005-0000-0000-0000E8480000}"/>
    <cellStyle name="40% - Énfasis4 15" xfId="694" xr:uid="{00000000-0005-0000-0000-0000E9480000}"/>
    <cellStyle name="40% - Énfasis4 15 2" xfId="695" xr:uid="{00000000-0005-0000-0000-0000EA480000}"/>
    <cellStyle name="40% - Énfasis4 15 2 2" xfId="35606" xr:uid="{00000000-0005-0000-0000-0000EB480000}"/>
    <cellStyle name="40% - Énfasis4 15 2 3" xfId="22695" xr:uid="{00000000-0005-0000-0000-0000EC480000}"/>
    <cellStyle name="40% - Énfasis4 15 3" xfId="696" xr:uid="{00000000-0005-0000-0000-0000ED480000}"/>
    <cellStyle name="40% - Énfasis4 15 3 2" xfId="39127" xr:uid="{00000000-0005-0000-0000-0000EE480000}"/>
    <cellStyle name="40% - Énfasis4 15 3 3" xfId="26216" xr:uid="{00000000-0005-0000-0000-0000EF480000}"/>
    <cellStyle name="40% - Énfasis4 15 4" xfId="697" xr:uid="{00000000-0005-0000-0000-0000F0480000}"/>
    <cellStyle name="40% - Énfasis4 15 4 2" xfId="32085" xr:uid="{00000000-0005-0000-0000-0000F1480000}"/>
    <cellStyle name="40% - Énfasis4 15 5" xfId="19174" xr:uid="{00000000-0005-0000-0000-0000F2480000}"/>
    <cellStyle name="40% - Énfasis4 16" xfId="698" xr:uid="{00000000-0005-0000-0000-0000F3480000}"/>
    <cellStyle name="40% - Énfasis4 16 2" xfId="699" xr:uid="{00000000-0005-0000-0000-0000F4480000}"/>
    <cellStyle name="40% - Énfasis4 16 2 2" xfId="29737" xr:uid="{00000000-0005-0000-0000-0000F5480000}"/>
    <cellStyle name="40% - Énfasis4 16 3" xfId="700" xr:uid="{00000000-0005-0000-0000-0000F6480000}"/>
    <cellStyle name="40% - Énfasis4 16 4" xfId="701" xr:uid="{00000000-0005-0000-0000-0000F7480000}"/>
    <cellStyle name="40% - Énfasis4 16 5" xfId="16826" xr:uid="{00000000-0005-0000-0000-0000F8480000}"/>
    <cellStyle name="40% - Énfasis4 17" xfId="702" xr:uid="{00000000-0005-0000-0000-0000F9480000}"/>
    <cellStyle name="40% - Énfasis4 17 2" xfId="703" xr:uid="{00000000-0005-0000-0000-0000FA480000}"/>
    <cellStyle name="40% - Énfasis4 17 2 2" xfId="33258" xr:uid="{00000000-0005-0000-0000-0000FB480000}"/>
    <cellStyle name="40% - Énfasis4 17 3" xfId="704" xr:uid="{00000000-0005-0000-0000-0000FC480000}"/>
    <cellStyle name="40% - Énfasis4 17 4" xfId="705" xr:uid="{00000000-0005-0000-0000-0000FD480000}"/>
    <cellStyle name="40% - Énfasis4 17 5" xfId="20347" xr:uid="{00000000-0005-0000-0000-0000FE480000}"/>
    <cellStyle name="40% - Énfasis4 18" xfId="706" xr:uid="{00000000-0005-0000-0000-0000FF480000}"/>
    <cellStyle name="40% - Énfasis4 18 2" xfId="707" xr:uid="{00000000-0005-0000-0000-000000490000}"/>
    <cellStyle name="40% - Énfasis4 18 2 2" xfId="36779" xr:uid="{00000000-0005-0000-0000-000001490000}"/>
    <cellStyle name="40% - Énfasis4 18 3" xfId="708" xr:uid="{00000000-0005-0000-0000-000002490000}"/>
    <cellStyle name="40% - Énfasis4 18 4" xfId="709" xr:uid="{00000000-0005-0000-0000-000003490000}"/>
    <cellStyle name="40% - Énfasis4 18 5" xfId="23868" xr:uid="{00000000-0005-0000-0000-000004490000}"/>
    <cellStyle name="40% - Énfasis4 19" xfId="710" xr:uid="{00000000-0005-0000-0000-000005490000}"/>
    <cellStyle name="40% - Énfasis4 19 2" xfId="711" xr:uid="{00000000-0005-0000-0000-000006490000}"/>
    <cellStyle name="40% - Énfasis4 19 3" xfId="712" xr:uid="{00000000-0005-0000-0000-000007490000}"/>
    <cellStyle name="40% - Énfasis4 19 4" xfId="713" xr:uid="{00000000-0005-0000-0000-000008490000}"/>
    <cellStyle name="40% - Énfasis4 19 5" xfId="27389" xr:uid="{00000000-0005-0000-0000-000009490000}"/>
    <cellStyle name="40% - Énfasis4 2" xfId="714" xr:uid="{00000000-0005-0000-0000-00000A490000}"/>
    <cellStyle name="40% - Énfasis4 2 10" xfId="5727" xr:uid="{00000000-0005-0000-0000-00000B490000}"/>
    <cellStyle name="40% - Énfasis4 2 10 2" xfId="29752" xr:uid="{00000000-0005-0000-0000-00000C490000}"/>
    <cellStyle name="40% - Énfasis4 2 10 3" xfId="16841" xr:uid="{00000000-0005-0000-0000-00000D490000}"/>
    <cellStyle name="40% - Énfasis4 2 11" xfId="5728" xr:uid="{00000000-0005-0000-0000-00000E490000}"/>
    <cellStyle name="40% - Énfasis4 2 11 2" xfId="33273" xr:uid="{00000000-0005-0000-0000-00000F490000}"/>
    <cellStyle name="40% - Énfasis4 2 11 3" xfId="20362" xr:uid="{00000000-0005-0000-0000-000010490000}"/>
    <cellStyle name="40% - Énfasis4 2 12" xfId="5729" xr:uid="{00000000-0005-0000-0000-000011490000}"/>
    <cellStyle name="40% - Énfasis4 2 12 2" xfId="36794" xr:uid="{00000000-0005-0000-0000-000012490000}"/>
    <cellStyle name="40% - Énfasis4 2 12 3" xfId="23883" xr:uid="{00000000-0005-0000-0000-000013490000}"/>
    <cellStyle name="40% - Énfasis4 2 13" xfId="5730" xr:uid="{00000000-0005-0000-0000-000014490000}"/>
    <cellStyle name="40% - Énfasis4 2 13 2" xfId="27404" xr:uid="{00000000-0005-0000-0000-000015490000}"/>
    <cellStyle name="40% - Énfasis4 2 14" xfId="5731" xr:uid="{00000000-0005-0000-0000-000016490000}"/>
    <cellStyle name="40% - Énfasis4 2 15" xfId="5732" xr:uid="{00000000-0005-0000-0000-000017490000}"/>
    <cellStyle name="40% - Énfasis4 2 16" xfId="5733" xr:uid="{00000000-0005-0000-0000-000018490000}"/>
    <cellStyle name="40% - Énfasis4 2 17" xfId="5734" xr:uid="{00000000-0005-0000-0000-000019490000}"/>
    <cellStyle name="40% - Énfasis4 2 18" xfId="5735" xr:uid="{00000000-0005-0000-0000-00001A490000}"/>
    <cellStyle name="40% - Énfasis4 2 19" xfId="5736" xr:uid="{00000000-0005-0000-0000-00001B490000}"/>
    <cellStyle name="40% - Énfasis4 2 2" xfId="715" xr:uid="{00000000-0005-0000-0000-00001C490000}"/>
    <cellStyle name="40% - Énfasis4 2 2 10" xfId="5737" xr:uid="{00000000-0005-0000-0000-00001D490000}"/>
    <cellStyle name="40% - Énfasis4 2 2 10 2" xfId="5738" xr:uid="{00000000-0005-0000-0000-00001E490000}"/>
    <cellStyle name="40% - Énfasis4 2 2 10 2 2" xfId="5739" xr:uid="{00000000-0005-0000-0000-00001F490000}"/>
    <cellStyle name="40% - Énfasis4 2 2 10 2 3" xfId="36850" xr:uid="{00000000-0005-0000-0000-000020490000}"/>
    <cellStyle name="40% - Énfasis4 2 2 10 3" xfId="5740" xr:uid="{00000000-0005-0000-0000-000021490000}"/>
    <cellStyle name="40% - Énfasis4 2 2 10 4" xfId="23939" xr:uid="{00000000-0005-0000-0000-000022490000}"/>
    <cellStyle name="40% - Énfasis4 2 2 11" xfId="5741" xr:uid="{00000000-0005-0000-0000-000023490000}"/>
    <cellStyle name="40% - Énfasis4 2 2 11 2" xfId="5742" xr:uid="{00000000-0005-0000-0000-000024490000}"/>
    <cellStyle name="40% - Énfasis4 2 2 11 2 2" xfId="5743" xr:uid="{00000000-0005-0000-0000-000025490000}"/>
    <cellStyle name="40% - Énfasis4 2 2 11 3" xfId="5744" xr:uid="{00000000-0005-0000-0000-000026490000}"/>
    <cellStyle name="40% - Énfasis4 2 2 11 4" xfId="27460" xr:uid="{00000000-0005-0000-0000-000027490000}"/>
    <cellStyle name="40% - Énfasis4 2 2 12" xfId="5745" xr:uid="{00000000-0005-0000-0000-000028490000}"/>
    <cellStyle name="40% - Énfasis4 2 2 12 2" xfId="5746" xr:uid="{00000000-0005-0000-0000-000029490000}"/>
    <cellStyle name="40% - Énfasis4 2 2 12 2 2" xfId="5747" xr:uid="{00000000-0005-0000-0000-00002A490000}"/>
    <cellStyle name="40% - Énfasis4 2 2 12 3" xfId="5748" xr:uid="{00000000-0005-0000-0000-00002B490000}"/>
    <cellStyle name="40% - Énfasis4 2 2 13" xfId="5749" xr:uid="{00000000-0005-0000-0000-00002C490000}"/>
    <cellStyle name="40% - Énfasis4 2 2 13 2" xfId="5750" xr:uid="{00000000-0005-0000-0000-00002D490000}"/>
    <cellStyle name="40% - Énfasis4 2 2 13 2 2" xfId="5751" xr:uid="{00000000-0005-0000-0000-00002E490000}"/>
    <cellStyle name="40% - Énfasis4 2 2 13 3" xfId="5752" xr:uid="{00000000-0005-0000-0000-00002F490000}"/>
    <cellStyle name="40% - Énfasis4 2 2 14" xfId="5753" xr:uid="{00000000-0005-0000-0000-000030490000}"/>
    <cellStyle name="40% - Énfasis4 2 2 14 2" xfId="5754" xr:uid="{00000000-0005-0000-0000-000031490000}"/>
    <cellStyle name="40% - Énfasis4 2 2 14 2 2" xfId="5755" xr:uid="{00000000-0005-0000-0000-000032490000}"/>
    <cellStyle name="40% - Énfasis4 2 2 14 3" xfId="5756" xr:uid="{00000000-0005-0000-0000-000033490000}"/>
    <cellStyle name="40% - Énfasis4 2 2 15" xfId="5757" xr:uid="{00000000-0005-0000-0000-000034490000}"/>
    <cellStyle name="40% - Énfasis4 2 2 15 2" xfId="5758" xr:uid="{00000000-0005-0000-0000-000035490000}"/>
    <cellStyle name="40% - Énfasis4 2 2 15 2 2" xfId="5759" xr:uid="{00000000-0005-0000-0000-000036490000}"/>
    <cellStyle name="40% - Énfasis4 2 2 15 3" xfId="5760" xr:uid="{00000000-0005-0000-0000-000037490000}"/>
    <cellStyle name="40% - Énfasis4 2 2 16" xfId="5761" xr:uid="{00000000-0005-0000-0000-000038490000}"/>
    <cellStyle name="40% - Énfasis4 2 2 16 2" xfId="5762" xr:uid="{00000000-0005-0000-0000-000039490000}"/>
    <cellStyle name="40% - Énfasis4 2 2 16 2 2" xfId="5763" xr:uid="{00000000-0005-0000-0000-00003A490000}"/>
    <cellStyle name="40% - Énfasis4 2 2 16 3" xfId="5764" xr:uid="{00000000-0005-0000-0000-00003B490000}"/>
    <cellStyle name="40% - Énfasis4 2 2 17" xfId="5765" xr:uid="{00000000-0005-0000-0000-00003C490000}"/>
    <cellStyle name="40% - Énfasis4 2 2 17 2" xfId="5766" xr:uid="{00000000-0005-0000-0000-00003D490000}"/>
    <cellStyle name="40% - Énfasis4 2 2 17 2 2" xfId="5767" xr:uid="{00000000-0005-0000-0000-00003E490000}"/>
    <cellStyle name="40% - Énfasis4 2 2 17 3" xfId="5768" xr:uid="{00000000-0005-0000-0000-00003F490000}"/>
    <cellStyle name="40% - Énfasis4 2 2 18" xfId="5769" xr:uid="{00000000-0005-0000-0000-000040490000}"/>
    <cellStyle name="40% - Énfasis4 2 2 18 2" xfId="5770" xr:uid="{00000000-0005-0000-0000-000041490000}"/>
    <cellStyle name="40% - Énfasis4 2 2 18 2 2" xfId="5771" xr:uid="{00000000-0005-0000-0000-000042490000}"/>
    <cellStyle name="40% - Énfasis4 2 2 18 3" xfId="5772" xr:uid="{00000000-0005-0000-0000-000043490000}"/>
    <cellStyle name="40% - Énfasis4 2 2 19" xfId="5773" xr:uid="{00000000-0005-0000-0000-000044490000}"/>
    <cellStyle name="40% - Énfasis4 2 2 19 2" xfId="5774" xr:uid="{00000000-0005-0000-0000-000045490000}"/>
    <cellStyle name="40% - Énfasis4 2 2 19 2 2" xfId="5775" xr:uid="{00000000-0005-0000-0000-000046490000}"/>
    <cellStyle name="40% - Énfasis4 2 2 19 3" xfId="5776" xr:uid="{00000000-0005-0000-0000-000047490000}"/>
    <cellStyle name="40% - Énfasis4 2 2 2" xfId="5777" xr:uid="{00000000-0005-0000-0000-000048490000}"/>
    <cellStyle name="40% - Énfasis4 2 2 2 2" xfId="5778" xr:uid="{00000000-0005-0000-0000-000049490000}"/>
    <cellStyle name="40% - Énfasis4 2 2 2 2 2" xfId="5779" xr:uid="{00000000-0005-0000-0000-00004A490000}"/>
    <cellStyle name="40% - Énfasis4 2 2 2 2 2 2" xfId="5780" xr:uid="{00000000-0005-0000-0000-00004B490000}"/>
    <cellStyle name="40% - Énfasis4 2 2 2 2 2 2 2" xfId="5781" xr:uid="{00000000-0005-0000-0000-00004C490000}"/>
    <cellStyle name="40% - Énfasis4 2 2 2 2 2 2 2 2" xfId="31657" xr:uid="{00000000-0005-0000-0000-00004D490000}"/>
    <cellStyle name="40% - Énfasis4 2 2 2 2 2 2 3" xfId="18746" xr:uid="{00000000-0005-0000-0000-00004E490000}"/>
    <cellStyle name="40% - Énfasis4 2 2 2 2 2 3" xfId="5782" xr:uid="{00000000-0005-0000-0000-00004F490000}"/>
    <cellStyle name="40% - Énfasis4 2 2 2 2 2 3 2" xfId="35178" xr:uid="{00000000-0005-0000-0000-000050490000}"/>
    <cellStyle name="40% - Énfasis4 2 2 2 2 2 3 3" xfId="22267" xr:uid="{00000000-0005-0000-0000-000051490000}"/>
    <cellStyle name="40% - Énfasis4 2 2 2 2 2 4" xfId="25788" xr:uid="{00000000-0005-0000-0000-000052490000}"/>
    <cellStyle name="40% - Énfasis4 2 2 2 2 2 4 2" xfId="38699" xr:uid="{00000000-0005-0000-0000-000053490000}"/>
    <cellStyle name="40% - Énfasis4 2 2 2 2 2 5" xfId="29309" xr:uid="{00000000-0005-0000-0000-000054490000}"/>
    <cellStyle name="40% - Énfasis4 2 2 2 2 2 6" xfId="16398" xr:uid="{00000000-0005-0000-0000-000055490000}"/>
    <cellStyle name="40% - Énfasis4 2 2 2 2 3" xfId="5783" xr:uid="{00000000-0005-0000-0000-000056490000}"/>
    <cellStyle name="40% - Énfasis4 2 2 2 2 3 2" xfId="5784" xr:uid="{00000000-0005-0000-0000-000057490000}"/>
    <cellStyle name="40% - Énfasis4 2 2 2 2 3 2 2" xfId="5785" xr:uid="{00000000-0005-0000-0000-000058490000}"/>
    <cellStyle name="40% - Énfasis4 2 2 2 2 3 2 2 2" xfId="36351" xr:uid="{00000000-0005-0000-0000-000059490000}"/>
    <cellStyle name="40% - Énfasis4 2 2 2 2 3 2 3" xfId="23440" xr:uid="{00000000-0005-0000-0000-00005A490000}"/>
    <cellStyle name="40% - Énfasis4 2 2 2 2 3 3" xfId="5786" xr:uid="{00000000-0005-0000-0000-00005B490000}"/>
    <cellStyle name="40% - Énfasis4 2 2 2 2 3 3 2" xfId="39872" xr:uid="{00000000-0005-0000-0000-00005C490000}"/>
    <cellStyle name="40% - Énfasis4 2 2 2 2 3 3 3" xfId="26961" xr:uid="{00000000-0005-0000-0000-00005D490000}"/>
    <cellStyle name="40% - Énfasis4 2 2 2 2 3 4" xfId="32830" xr:uid="{00000000-0005-0000-0000-00005E490000}"/>
    <cellStyle name="40% - Énfasis4 2 2 2 2 3 5" xfId="19919" xr:uid="{00000000-0005-0000-0000-00005F490000}"/>
    <cellStyle name="40% - Énfasis4 2 2 2 2 4" xfId="17571" xr:uid="{00000000-0005-0000-0000-000060490000}"/>
    <cellStyle name="40% - Énfasis4 2 2 2 2 4 2" xfId="30482" xr:uid="{00000000-0005-0000-0000-000061490000}"/>
    <cellStyle name="40% - Énfasis4 2 2 2 2 5" xfId="21092" xr:uid="{00000000-0005-0000-0000-000062490000}"/>
    <cellStyle name="40% - Énfasis4 2 2 2 2 5 2" xfId="34003" xr:uid="{00000000-0005-0000-0000-000063490000}"/>
    <cellStyle name="40% - Énfasis4 2 2 2 2 6" xfId="24613" xr:uid="{00000000-0005-0000-0000-000064490000}"/>
    <cellStyle name="40% - Énfasis4 2 2 2 2 6 2" xfId="37524" xr:uid="{00000000-0005-0000-0000-000065490000}"/>
    <cellStyle name="40% - Énfasis4 2 2 2 2 7" xfId="28134" xr:uid="{00000000-0005-0000-0000-000066490000}"/>
    <cellStyle name="40% - Énfasis4 2 2 2 2 8" xfId="15223" xr:uid="{00000000-0005-0000-0000-000067490000}"/>
    <cellStyle name="40% - Énfasis4 2 2 2 3" xfId="5787" xr:uid="{00000000-0005-0000-0000-000068490000}"/>
    <cellStyle name="40% - Énfasis4 2 2 2 3 2" xfId="18247" xr:uid="{00000000-0005-0000-0000-000069490000}"/>
    <cellStyle name="40% - Énfasis4 2 2 2 3 2 2" xfId="31158" xr:uid="{00000000-0005-0000-0000-00006A490000}"/>
    <cellStyle name="40% - Énfasis4 2 2 2 3 3" xfId="21768" xr:uid="{00000000-0005-0000-0000-00006B490000}"/>
    <cellStyle name="40% - Énfasis4 2 2 2 3 3 2" xfId="34679" xr:uid="{00000000-0005-0000-0000-00006C490000}"/>
    <cellStyle name="40% - Énfasis4 2 2 2 3 4" xfId="25289" xr:uid="{00000000-0005-0000-0000-00006D490000}"/>
    <cellStyle name="40% - Énfasis4 2 2 2 3 4 2" xfId="38200" xr:uid="{00000000-0005-0000-0000-00006E490000}"/>
    <cellStyle name="40% - Énfasis4 2 2 2 3 5" xfId="28810" xr:uid="{00000000-0005-0000-0000-00006F490000}"/>
    <cellStyle name="40% - Énfasis4 2 2 2 3 6" xfId="15899" xr:uid="{00000000-0005-0000-0000-000070490000}"/>
    <cellStyle name="40% - Énfasis4 2 2 2 4" xfId="5788" xr:uid="{00000000-0005-0000-0000-000071490000}"/>
    <cellStyle name="40% - Énfasis4 2 2 2 4 2" xfId="5789" xr:uid="{00000000-0005-0000-0000-000072490000}"/>
    <cellStyle name="40% - Énfasis4 2 2 2 4 2 2" xfId="35852" xr:uid="{00000000-0005-0000-0000-000073490000}"/>
    <cellStyle name="40% - Énfasis4 2 2 2 4 2 3" xfId="22941" xr:uid="{00000000-0005-0000-0000-000074490000}"/>
    <cellStyle name="40% - Énfasis4 2 2 2 4 3" xfId="26462" xr:uid="{00000000-0005-0000-0000-000075490000}"/>
    <cellStyle name="40% - Énfasis4 2 2 2 4 3 2" xfId="39373" xr:uid="{00000000-0005-0000-0000-000076490000}"/>
    <cellStyle name="40% - Énfasis4 2 2 2 4 4" xfId="32331" xr:uid="{00000000-0005-0000-0000-000077490000}"/>
    <cellStyle name="40% - Énfasis4 2 2 2 4 5" xfId="19420" xr:uid="{00000000-0005-0000-0000-000078490000}"/>
    <cellStyle name="40% - Énfasis4 2 2 2 5" xfId="5790" xr:uid="{00000000-0005-0000-0000-000079490000}"/>
    <cellStyle name="40% - Énfasis4 2 2 2 5 2" xfId="29983" xr:uid="{00000000-0005-0000-0000-00007A490000}"/>
    <cellStyle name="40% - Énfasis4 2 2 2 5 3" xfId="17072" xr:uid="{00000000-0005-0000-0000-00007B490000}"/>
    <cellStyle name="40% - Énfasis4 2 2 2 6" xfId="20593" xr:uid="{00000000-0005-0000-0000-00007C490000}"/>
    <cellStyle name="40% - Énfasis4 2 2 2 6 2" xfId="33504" xr:uid="{00000000-0005-0000-0000-00007D490000}"/>
    <cellStyle name="40% - Énfasis4 2 2 2 7" xfId="24114" xr:uid="{00000000-0005-0000-0000-00007E490000}"/>
    <cellStyle name="40% - Énfasis4 2 2 2 7 2" xfId="37025" xr:uid="{00000000-0005-0000-0000-00007F490000}"/>
    <cellStyle name="40% - Énfasis4 2 2 2 8" xfId="27635" xr:uid="{00000000-0005-0000-0000-000080490000}"/>
    <cellStyle name="40% - Énfasis4 2 2 2 9" xfId="14723" xr:uid="{00000000-0005-0000-0000-000081490000}"/>
    <cellStyle name="40% - Énfasis4 2 2 20" xfId="5791" xr:uid="{00000000-0005-0000-0000-000082490000}"/>
    <cellStyle name="40% - Énfasis4 2 2 20 2" xfId="5792" xr:uid="{00000000-0005-0000-0000-000083490000}"/>
    <cellStyle name="40% - Énfasis4 2 2 20 2 2" xfId="5793" xr:uid="{00000000-0005-0000-0000-000084490000}"/>
    <cellStyle name="40% - Énfasis4 2 2 20 3" xfId="5794" xr:uid="{00000000-0005-0000-0000-000085490000}"/>
    <cellStyle name="40% - Énfasis4 2 2 21" xfId="5795" xr:uid="{00000000-0005-0000-0000-000086490000}"/>
    <cellStyle name="40% - Énfasis4 2 2 21 2" xfId="5796" xr:uid="{00000000-0005-0000-0000-000087490000}"/>
    <cellStyle name="40% - Énfasis4 2 2 21 2 2" xfId="5797" xr:uid="{00000000-0005-0000-0000-000088490000}"/>
    <cellStyle name="40% - Énfasis4 2 2 21 3" xfId="5798" xr:uid="{00000000-0005-0000-0000-000089490000}"/>
    <cellStyle name="40% - Énfasis4 2 2 22" xfId="5799" xr:uid="{00000000-0005-0000-0000-00008A490000}"/>
    <cellStyle name="40% - Énfasis4 2 2 22 2" xfId="5800" xr:uid="{00000000-0005-0000-0000-00008B490000}"/>
    <cellStyle name="40% - Énfasis4 2 2 22 2 2" xfId="5801" xr:uid="{00000000-0005-0000-0000-00008C490000}"/>
    <cellStyle name="40% - Énfasis4 2 2 22 3" xfId="5802" xr:uid="{00000000-0005-0000-0000-00008D490000}"/>
    <cellStyle name="40% - Énfasis4 2 2 23" xfId="5803" xr:uid="{00000000-0005-0000-0000-00008E490000}"/>
    <cellStyle name="40% - Énfasis4 2 2 23 2" xfId="5804" xr:uid="{00000000-0005-0000-0000-00008F490000}"/>
    <cellStyle name="40% - Énfasis4 2 2 23 2 2" xfId="5805" xr:uid="{00000000-0005-0000-0000-000090490000}"/>
    <cellStyle name="40% - Énfasis4 2 2 23 3" xfId="5806" xr:uid="{00000000-0005-0000-0000-000091490000}"/>
    <cellStyle name="40% - Énfasis4 2 2 24" xfId="5807" xr:uid="{00000000-0005-0000-0000-000092490000}"/>
    <cellStyle name="40% - Énfasis4 2 2 24 2" xfId="5808" xr:uid="{00000000-0005-0000-0000-000093490000}"/>
    <cellStyle name="40% - Énfasis4 2 2 24 2 2" xfId="5809" xr:uid="{00000000-0005-0000-0000-000094490000}"/>
    <cellStyle name="40% - Énfasis4 2 2 24 3" xfId="5810" xr:uid="{00000000-0005-0000-0000-000095490000}"/>
    <cellStyle name="40% - Énfasis4 2 2 25" xfId="14545" xr:uid="{00000000-0005-0000-0000-000096490000}"/>
    <cellStyle name="40% - Énfasis4 2 2 3" xfId="5811" xr:uid="{00000000-0005-0000-0000-000097490000}"/>
    <cellStyle name="40% - Énfasis4 2 2 3 2" xfId="5812" xr:uid="{00000000-0005-0000-0000-000098490000}"/>
    <cellStyle name="40% - Énfasis4 2 2 3 2 2" xfId="5813" xr:uid="{00000000-0005-0000-0000-000099490000}"/>
    <cellStyle name="40% - Énfasis4 2 2 3 2 2 2" xfId="18908" xr:uid="{00000000-0005-0000-0000-00009A490000}"/>
    <cellStyle name="40% - Énfasis4 2 2 3 2 2 2 2" xfId="31819" xr:uid="{00000000-0005-0000-0000-00009B490000}"/>
    <cellStyle name="40% - Énfasis4 2 2 3 2 2 3" xfId="22429" xr:uid="{00000000-0005-0000-0000-00009C490000}"/>
    <cellStyle name="40% - Énfasis4 2 2 3 2 2 3 2" xfId="35340" xr:uid="{00000000-0005-0000-0000-00009D490000}"/>
    <cellStyle name="40% - Énfasis4 2 2 3 2 2 4" xfId="25950" xr:uid="{00000000-0005-0000-0000-00009E490000}"/>
    <cellStyle name="40% - Énfasis4 2 2 3 2 2 4 2" xfId="38861" xr:uid="{00000000-0005-0000-0000-00009F490000}"/>
    <cellStyle name="40% - Énfasis4 2 2 3 2 2 5" xfId="29471" xr:uid="{00000000-0005-0000-0000-0000A0490000}"/>
    <cellStyle name="40% - Énfasis4 2 2 3 2 2 6" xfId="16560" xr:uid="{00000000-0005-0000-0000-0000A1490000}"/>
    <cellStyle name="40% - Énfasis4 2 2 3 2 3" xfId="20081" xr:uid="{00000000-0005-0000-0000-0000A2490000}"/>
    <cellStyle name="40% - Énfasis4 2 2 3 2 3 2" xfId="23602" xr:uid="{00000000-0005-0000-0000-0000A3490000}"/>
    <cellStyle name="40% - Énfasis4 2 2 3 2 3 2 2" xfId="36513" xr:uid="{00000000-0005-0000-0000-0000A4490000}"/>
    <cellStyle name="40% - Énfasis4 2 2 3 2 3 3" xfId="27123" xr:uid="{00000000-0005-0000-0000-0000A5490000}"/>
    <cellStyle name="40% - Énfasis4 2 2 3 2 3 3 2" xfId="40034" xr:uid="{00000000-0005-0000-0000-0000A6490000}"/>
    <cellStyle name="40% - Énfasis4 2 2 3 2 3 4" xfId="32992" xr:uid="{00000000-0005-0000-0000-0000A7490000}"/>
    <cellStyle name="40% - Énfasis4 2 2 3 2 4" xfId="17733" xr:uid="{00000000-0005-0000-0000-0000A8490000}"/>
    <cellStyle name="40% - Énfasis4 2 2 3 2 4 2" xfId="30644" xr:uid="{00000000-0005-0000-0000-0000A9490000}"/>
    <cellStyle name="40% - Énfasis4 2 2 3 2 5" xfId="21254" xr:uid="{00000000-0005-0000-0000-0000AA490000}"/>
    <cellStyle name="40% - Énfasis4 2 2 3 2 5 2" xfId="34165" xr:uid="{00000000-0005-0000-0000-0000AB490000}"/>
    <cellStyle name="40% - Énfasis4 2 2 3 2 6" xfId="24775" xr:uid="{00000000-0005-0000-0000-0000AC490000}"/>
    <cellStyle name="40% - Énfasis4 2 2 3 2 6 2" xfId="37686" xr:uid="{00000000-0005-0000-0000-0000AD490000}"/>
    <cellStyle name="40% - Énfasis4 2 2 3 2 7" xfId="28296" xr:uid="{00000000-0005-0000-0000-0000AE490000}"/>
    <cellStyle name="40% - Énfasis4 2 2 3 2 8" xfId="15385" xr:uid="{00000000-0005-0000-0000-0000AF490000}"/>
    <cellStyle name="40% - Énfasis4 2 2 3 3" xfId="5814" xr:uid="{00000000-0005-0000-0000-0000B0490000}"/>
    <cellStyle name="40% - Énfasis4 2 2 3 3 2" xfId="18409" xr:uid="{00000000-0005-0000-0000-0000B1490000}"/>
    <cellStyle name="40% - Énfasis4 2 2 3 3 2 2" xfId="31320" xr:uid="{00000000-0005-0000-0000-0000B2490000}"/>
    <cellStyle name="40% - Énfasis4 2 2 3 3 3" xfId="21930" xr:uid="{00000000-0005-0000-0000-0000B3490000}"/>
    <cellStyle name="40% - Énfasis4 2 2 3 3 3 2" xfId="34841" xr:uid="{00000000-0005-0000-0000-0000B4490000}"/>
    <cellStyle name="40% - Énfasis4 2 2 3 3 4" xfId="25451" xr:uid="{00000000-0005-0000-0000-0000B5490000}"/>
    <cellStyle name="40% - Énfasis4 2 2 3 3 4 2" xfId="38362" xr:uid="{00000000-0005-0000-0000-0000B6490000}"/>
    <cellStyle name="40% - Énfasis4 2 2 3 3 5" xfId="28972" xr:uid="{00000000-0005-0000-0000-0000B7490000}"/>
    <cellStyle name="40% - Énfasis4 2 2 3 3 6" xfId="16061" xr:uid="{00000000-0005-0000-0000-0000B8490000}"/>
    <cellStyle name="40% - Énfasis4 2 2 3 4" xfId="19582" xr:uid="{00000000-0005-0000-0000-0000B9490000}"/>
    <cellStyle name="40% - Énfasis4 2 2 3 4 2" xfId="23103" xr:uid="{00000000-0005-0000-0000-0000BA490000}"/>
    <cellStyle name="40% - Énfasis4 2 2 3 4 2 2" xfId="36014" xr:uid="{00000000-0005-0000-0000-0000BB490000}"/>
    <cellStyle name="40% - Énfasis4 2 2 3 4 3" xfId="26624" xr:uid="{00000000-0005-0000-0000-0000BC490000}"/>
    <cellStyle name="40% - Énfasis4 2 2 3 4 3 2" xfId="39535" xr:uid="{00000000-0005-0000-0000-0000BD490000}"/>
    <cellStyle name="40% - Énfasis4 2 2 3 4 4" xfId="32493" xr:uid="{00000000-0005-0000-0000-0000BE490000}"/>
    <cellStyle name="40% - Énfasis4 2 2 3 5" xfId="17234" xr:uid="{00000000-0005-0000-0000-0000BF490000}"/>
    <cellStyle name="40% - Énfasis4 2 2 3 5 2" xfId="30145" xr:uid="{00000000-0005-0000-0000-0000C0490000}"/>
    <cellStyle name="40% - Énfasis4 2 2 3 6" xfId="20755" xr:uid="{00000000-0005-0000-0000-0000C1490000}"/>
    <cellStyle name="40% - Énfasis4 2 2 3 6 2" xfId="33666" xr:uid="{00000000-0005-0000-0000-0000C2490000}"/>
    <cellStyle name="40% - Énfasis4 2 2 3 7" xfId="24276" xr:uid="{00000000-0005-0000-0000-0000C3490000}"/>
    <cellStyle name="40% - Énfasis4 2 2 3 7 2" xfId="37187" xr:uid="{00000000-0005-0000-0000-0000C4490000}"/>
    <cellStyle name="40% - Énfasis4 2 2 3 8" xfId="27797" xr:uid="{00000000-0005-0000-0000-0000C5490000}"/>
    <cellStyle name="40% - Énfasis4 2 2 3 9" xfId="14886" xr:uid="{00000000-0005-0000-0000-0000C6490000}"/>
    <cellStyle name="40% - Énfasis4 2 2 4" xfId="5815" xr:uid="{00000000-0005-0000-0000-0000C7490000}"/>
    <cellStyle name="40% - Énfasis4 2 2 4 2" xfId="5816" xr:uid="{00000000-0005-0000-0000-0000C8490000}"/>
    <cellStyle name="40% - Énfasis4 2 2 4 2 2" xfId="5817" xr:uid="{00000000-0005-0000-0000-0000C9490000}"/>
    <cellStyle name="40% - Énfasis4 2 2 4 2 2 2" xfId="31981" xr:uid="{00000000-0005-0000-0000-0000CA490000}"/>
    <cellStyle name="40% - Énfasis4 2 2 4 2 2 3" xfId="19070" xr:uid="{00000000-0005-0000-0000-0000CB490000}"/>
    <cellStyle name="40% - Énfasis4 2 2 4 2 3" xfId="22591" xr:uid="{00000000-0005-0000-0000-0000CC490000}"/>
    <cellStyle name="40% - Énfasis4 2 2 4 2 3 2" xfId="35502" xr:uid="{00000000-0005-0000-0000-0000CD490000}"/>
    <cellStyle name="40% - Énfasis4 2 2 4 2 4" xfId="26112" xr:uid="{00000000-0005-0000-0000-0000CE490000}"/>
    <cellStyle name="40% - Énfasis4 2 2 4 2 4 2" xfId="39023" xr:uid="{00000000-0005-0000-0000-0000CF490000}"/>
    <cellStyle name="40% - Énfasis4 2 2 4 2 5" xfId="29633" xr:uid="{00000000-0005-0000-0000-0000D0490000}"/>
    <cellStyle name="40% - Énfasis4 2 2 4 2 6" xfId="16722" xr:uid="{00000000-0005-0000-0000-0000D1490000}"/>
    <cellStyle name="40% - Énfasis4 2 2 4 3" xfId="5818" xr:uid="{00000000-0005-0000-0000-0000D2490000}"/>
    <cellStyle name="40% - Énfasis4 2 2 4 3 2" xfId="23764" xr:uid="{00000000-0005-0000-0000-0000D3490000}"/>
    <cellStyle name="40% - Énfasis4 2 2 4 3 2 2" xfId="36675" xr:uid="{00000000-0005-0000-0000-0000D4490000}"/>
    <cellStyle name="40% - Énfasis4 2 2 4 3 3" xfId="27285" xr:uid="{00000000-0005-0000-0000-0000D5490000}"/>
    <cellStyle name="40% - Énfasis4 2 2 4 3 3 2" xfId="40196" xr:uid="{00000000-0005-0000-0000-0000D6490000}"/>
    <cellStyle name="40% - Énfasis4 2 2 4 3 4" xfId="33154" xr:uid="{00000000-0005-0000-0000-0000D7490000}"/>
    <cellStyle name="40% - Énfasis4 2 2 4 3 5" xfId="20243" xr:uid="{00000000-0005-0000-0000-0000D8490000}"/>
    <cellStyle name="40% - Énfasis4 2 2 4 4" xfId="17895" xr:uid="{00000000-0005-0000-0000-0000D9490000}"/>
    <cellStyle name="40% - Énfasis4 2 2 4 4 2" xfId="30806" xr:uid="{00000000-0005-0000-0000-0000DA490000}"/>
    <cellStyle name="40% - Énfasis4 2 2 4 5" xfId="21416" xr:uid="{00000000-0005-0000-0000-0000DB490000}"/>
    <cellStyle name="40% - Énfasis4 2 2 4 5 2" xfId="34327" xr:uid="{00000000-0005-0000-0000-0000DC490000}"/>
    <cellStyle name="40% - Énfasis4 2 2 4 6" xfId="24937" xr:uid="{00000000-0005-0000-0000-0000DD490000}"/>
    <cellStyle name="40% - Énfasis4 2 2 4 6 2" xfId="37848" xr:uid="{00000000-0005-0000-0000-0000DE490000}"/>
    <cellStyle name="40% - Énfasis4 2 2 4 7" xfId="28458" xr:uid="{00000000-0005-0000-0000-0000DF490000}"/>
    <cellStyle name="40% - Énfasis4 2 2 4 8" xfId="15547" xr:uid="{00000000-0005-0000-0000-0000E0490000}"/>
    <cellStyle name="40% - Énfasis4 2 2 5" xfId="5819" xr:uid="{00000000-0005-0000-0000-0000E1490000}"/>
    <cellStyle name="40% - Énfasis4 2 2 5 2" xfId="5820" xr:uid="{00000000-0005-0000-0000-0000E2490000}"/>
    <cellStyle name="40% - Énfasis4 2 2 5 2 2" xfId="5821" xr:uid="{00000000-0005-0000-0000-0000E3490000}"/>
    <cellStyle name="40% - Énfasis4 2 2 5 2 2 2" xfId="31482" xr:uid="{00000000-0005-0000-0000-0000E4490000}"/>
    <cellStyle name="40% - Énfasis4 2 2 5 2 2 3" xfId="18571" xr:uid="{00000000-0005-0000-0000-0000E5490000}"/>
    <cellStyle name="40% - Énfasis4 2 2 5 2 3" xfId="22092" xr:uid="{00000000-0005-0000-0000-0000E6490000}"/>
    <cellStyle name="40% - Énfasis4 2 2 5 2 3 2" xfId="35003" xr:uid="{00000000-0005-0000-0000-0000E7490000}"/>
    <cellStyle name="40% - Énfasis4 2 2 5 2 4" xfId="25613" xr:uid="{00000000-0005-0000-0000-0000E8490000}"/>
    <cellStyle name="40% - Énfasis4 2 2 5 2 4 2" xfId="38524" xr:uid="{00000000-0005-0000-0000-0000E9490000}"/>
    <cellStyle name="40% - Énfasis4 2 2 5 2 5" xfId="29134" xr:uid="{00000000-0005-0000-0000-0000EA490000}"/>
    <cellStyle name="40% - Énfasis4 2 2 5 2 6" xfId="16223" xr:uid="{00000000-0005-0000-0000-0000EB490000}"/>
    <cellStyle name="40% - Énfasis4 2 2 5 3" xfId="5822" xr:uid="{00000000-0005-0000-0000-0000EC490000}"/>
    <cellStyle name="40% - Énfasis4 2 2 5 3 2" xfId="23265" xr:uid="{00000000-0005-0000-0000-0000ED490000}"/>
    <cellStyle name="40% - Énfasis4 2 2 5 3 2 2" xfId="36176" xr:uid="{00000000-0005-0000-0000-0000EE490000}"/>
    <cellStyle name="40% - Énfasis4 2 2 5 3 3" xfId="26786" xr:uid="{00000000-0005-0000-0000-0000EF490000}"/>
    <cellStyle name="40% - Énfasis4 2 2 5 3 3 2" xfId="39697" xr:uid="{00000000-0005-0000-0000-0000F0490000}"/>
    <cellStyle name="40% - Énfasis4 2 2 5 3 4" xfId="32655" xr:uid="{00000000-0005-0000-0000-0000F1490000}"/>
    <cellStyle name="40% - Énfasis4 2 2 5 3 5" xfId="19744" xr:uid="{00000000-0005-0000-0000-0000F2490000}"/>
    <cellStyle name="40% - Énfasis4 2 2 5 4" xfId="17396" xr:uid="{00000000-0005-0000-0000-0000F3490000}"/>
    <cellStyle name="40% - Énfasis4 2 2 5 4 2" xfId="30307" xr:uid="{00000000-0005-0000-0000-0000F4490000}"/>
    <cellStyle name="40% - Énfasis4 2 2 5 5" xfId="20917" xr:uid="{00000000-0005-0000-0000-0000F5490000}"/>
    <cellStyle name="40% - Énfasis4 2 2 5 5 2" xfId="33828" xr:uid="{00000000-0005-0000-0000-0000F6490000}"/>
    <cellStyle name="40% - Énfasis4 2 2 5 6" xfId="24438" xr:uid="{00000000-0005-0000-0000-0000F7490000}"/>
    <cellStyle name="40% - Énfasis4 2 2 5 6 2" xfId="37349" xr:uid="{00000000-0005-0000-0000-0000F8490000}"/>
    <cellStyle name="40% - Énfasis4 2 2 5 7" xfId="27959" xr:uid="{00000000-0005-0000-0000-0000F9490000}"/>
    <cellStyle name="40% - Énfasis4 2 2 5 8" xfId="15048" xr:uid="{00000000-0005-0000-0000-0000FA490000}"/>
    <cellStyle name="40% - Énfasis4 2 2 6" xfId="5823" xr:uid="{00000000-0005-0000-0000-0000FB490000}"/>
    <cellStyle name="40% - Énfasis4 2 2 6 2" xfId="5824" xr:uid="{00000000-0005-0000-0000-0000FC490000}"/>
    <cellStyle name="40% - Énfasis4 2 2 6 2 2" xfId="5825" xr:uid="{00000000-0005-0000-0000-0000FD490000}"/>
    <cellStyle name="40% - Énfasis4 2 2 6 2 2 2" xfId="30983" xr:uid="{00000000-0005-0000-0000-0000FE490000}"/>
    <cellStyle name="40% - Énfasis4 2 2 6 2 3" xfId="18072" xr:uid="{00000000-0005-0000-0000-0000FF490000}"/>
    <cellStyle name="40% - Énfasis4 2 2 6 3" xfId="5826" xr:uid="{00000000-0005-0000-0000-0000004A0000}"/>
    <cellStyle name="40% - Énfasis4 2 2 6 3 2" xfId="34504" xr:uid="{00000000-0005-0000-0000-0000014A0000}"/>
    <cellStyle name="40% - Énfasis4 2 2 6 3 3" xfId="21593" xr:uid="{00000000-0005-0000-0000-0000024A0000}"/>
    <cellStyle name="40% - Énfasis4 2 2 6 4" xfId="25114" xr:uid="{00000000-0005-0000-0000-0000034A0000}"/>
    <cellStyle name="40% - Énfasis4 2 2 6 4 2" xfId="38025" xr:uid="{00000000-0005-0000-0000-0000044A0000}"/>
    <cellStyle name="40% - Énfasis4 2 2 6 5" xfId="28635" xr:uid="{00000000-0005-0000-0000-0000054A0000}"/>
    <cellStyle name="40% - Énfasis4 2 2 6 6" xfId="15724" xr:uid="{00000000-0005-0000-0000-0000064A0000}"/>
    <cellStyle name="40% - Énfasis4 2 2 7" xfId="5827" xr:uid="{00000000-0005-0000-0000-0000074A0000}"/>
    <cellStyle name="40% - Énfasis4 2 2 7 2" xfId="5828" xr:uid="{00000000-0005-0000-0000-0000084A0000}"/>
    <cellStyle name="40% - Énfasis4 2 2 7 2 2" xfId="5829" xr:uid="{00000000-0005-0000-0000-0000094A0000}"/>
    <cellStyle name="40% - Énfasis4 2 2 7 2 2 2" xfId="35677" xr:uid="{00000000-0005-0000-0000-00000A4A0000}"/>
    <cellStyle name="40% - Énfasis4 2 2 7 2 3" xfId="22766" xr:uid="{00000000-0005-0000-0000-00000B4A0000}"/>
    <cellStyle name="40% - Énfasis4 2 2 7 3" xfId="5830" xr:uid="{00000000-0005-0000-0000-00000C4A0000}"/>
    <cellStyle name="40% - Énfasis4 2 2 7 3 2" xfId="39198" xr:uid="{00000000-0005-0000-0000-00000D4A0000}"/>
    <cellStyle name="40% - Énfasis4 2 2 7 3 3" xfId="26287" xr:uid="{00000000-0005-0000-0000-00000E4A0000}"/>
    <cellStyle name="40% - Énfasis4 2 2 7 4" xfId="32156" xr:uid="{00000000-0005-0000-0000-00000F4A0000}"/>
    <cellStyle name="40% - Énfasis4 2 2 7 5" xfId="19245" xr:uid="{00000000-0005-0000-0000-0000104A0000}"/>
    <cellStyle name="40% - Énfasis4 2 2 8" xfId="5831" xr:uid="{00000000-0005-0000-0000-0000114A0000}"/>
    <cellStyle name="40% - Énfasis4 2 2 8 2" xfId="5832" xr:uid="{00000000-0005-0000-0000-0000124A0000}"/>
    <cellStyle name="40% - Énfasis4 2 2 8 2 2" xfId="5833" xr:uid="{00000000-0005-0000-0000-0000134A0000}"/>
    <cellStyle name="40% - Énfasis4 2 2 8 2 3" xfId="29808" xr:uid="{00000000-0005-0000-0000-0000144A0000}"/>
    <cellStyle name="40% - Énfasis4 2 2 8 3" xfId="5834" xr:uid="{00000000-0005-0000-0000-0000154A0000}"/>
    <cellStyle name="40% - Énfasis4 2 2 8 4" xfId="16897" xr:uid="{00000000-0005-0000-0000-0000164A0000}"/>
    <cellStyle name="40% - Énfasis4 2 2 9" xfId="5835" xr:uid="{00000000-0005-0000-0000-0000174A0000}"/>
    <cellStyle name="40% - Énfasis4 2 2 9 2" xfId="5836" xr:uid="{00000000-0005-0000-0000-0000184A0000}"/>
    <cellStyle name="40% - Énfasis4 2 2 9 2 2" xfId="5837" xr:uid="{00000000-0005-0000-0000-0000194A0000}"/>
    <cellStyle name="40% - Énfasis4 2 2 9 2 3" xfId="33329" xr:uid="{00000000-0005-0000-0000-00001A4A0000}"/>
    <cellStyle name="40% - Énfasis4 2 2 9 3" xfId="5838" xr:uid="{00000000-0005-0000-0000-00001B4A0000}"/>
    <cellStyle name="40% - Énfasis4 2 2 9 4" xfId="20418" xr:uid="{00000000-0005-0000-0000-00001C4A0000}"/>
    <cellStyle name="40% - Énfasis4 2 20" xfId="5839" xr:uid="{00000000-0005-0000-0000-00001D4A0000}"/>
    <cellStyle name="40% - Énfasis4 2 21" xfId="5840" xr:uid="{00000000-0005-0000-0000-00001E4A0000}"/>
    <cellStyle name="40% - Énfasis4 2 22" xfId="5841" xr:uid="{00000000-0005-0000-0000-00001F4A0000}"/>
    <cellStyle name="40% - Énfasis4 2 23" xfId="5842" xr:uid="{00000000-0005-0000-0000-0000204A0000}"/>
    <cellStyle name="40% - Énfasis4 2 24" xfId="5843" xr:uid="{00000000-0005-0000-0000-0000214A0000}"/>
    <cellStyle name="40% - Énfasis4 2 25" xfId="5844" xr:uid="{00000000-0005-0000-0000-0000224A0000}"/>
    <cellStyle name="40% - Énfasis4 2 25 2" xfId="5845" xr:uid="{00000000-0005-0000-0000-0000234A0000}"/>
    <cellStyle name="40% - Énfasis4 2 26" xfId="5846" xr:uid="{00000000-0005-0000-0000-0000244A0000}"/>
    <cellStyle name="40% - Énfasis4 2 27" xfId="14439" xr:uid="{00000000-0005-0000-0000-0000254A0000}"/>
    <cellStyle name="40% - Énfasis4 2 28" xfId="14485" xr:uid="{00000000-0005-0000-0000-0000264A0000}"/>
    <cellStyle name="40% - Énfasis4 2 3" xfId="716" xr:uid="{00000000-0005-0000-0000-0000274A0000}"/>
    <cellStyle name="40% - Énfasis4 2 3 10" xfId="23998" xr:uid="{00000000-0005-0000-0000-0000284A0000}"/>
    <cellStyle name="40% - Énfasis4 2 3 10 2" xfId="36909" xr:uid="{00000000-0005-0000-0000-0000294A0000}"/>
    <cellStyle name="40% - Énfasis4 2 3 11" xfId="27519" xr:uid="{00000000-0005-0000-0000-00002A4A0000}"/>
    <cellStyle name="40% - Énfasis4 2 3 12" xfId="14604" xr:uid="{00000000-0005-0000-0000-00002B4A0000}"/>
    <cellStyle name="40% - Énfasis4 2 3 2" xfId="717" xr:uid="{00000000-0005-0000-0000-00002C4A0000}"/>
    <cellStyle name="40% - Énfasis4 2 3 2 2" xfId="5847" xr:uid="{00000000-0005-0000-0000-00002D4A0000}"/>
    <cellStyle name="40% - Énfasis4 2 3 2 2 2" xfId="16457" xr:uid="{00000000-0005-0000-0000-00002E4A0000}"/>
    <cellStyle name="40% - Énfasis4 2 3 2 2 2 2" xfId="18805" xr:uid="{00000000-0005-0000-0000-00002F4A0000}"/>
    <cellStyle name="40% - Énfasis4 2 3 2 2 2 2 2" xfId="31716" xr:uid="{00000000-0005-0000-0000-0000304A0000}"/>
    <cellStyle name="40% - Énfasis4 2 3 2 2 2 3" xfId="22326" xr:uid="{00000000-0005-0000-0000-0000314A0000}"/>
    <cellStyle name="40% - Énfasis4 2 3 2 2 2 3 2" xfId="35237" xr:uid="{00000000-0005-0000-0000-0000324A0000}"/>
    <cellStyle name="40% - Énfasis4 2 3 2 2 2 4" xfId="25847" xr:uid="{00000000-0005-0000-0000-0000334A0000}"/>
    <cellStyle name="40% - Énfasis4 2 3 2 2 2 4 2" xfId="38758" xr:uid="{00000000-0005-0000-0000-0000344A0000}"/>
    <cellStyle name="40% - Énfasis4 2 3 2 2 2 5" xfId="29368" xr:uid="{00000000-0005-0000-0000-0000354A0000}"/>
    <cellStyle name="40% - Énfasis4 2 3 2 2 3" xfId="19978" xr:uid="{00000000-0005-0000-0000-0000364A0000}"/>
    <cellStyle name="40% - Énfasis4 2 3 2 2 3 2" xfId="23499" xr:uid="{00000000-0005-0000-0000-0000374A0000}"/>
    <cellStyle name="40% - Énfasis4 2 3 2 2 3 2 2" xfId="36410" xr:uid="{00000000-0005-0000-0000-0000384A0000}"/>
    <cellStyle name="40% - Énfasis4 2 3 2 2 3 3" xfId="27020" xr:uid="{00000000-0005-0000-0000-0000394A0000}"/>
    <cellStyle name="40% - Énfasis4 2 3 2 2 3 3 2" xfId="39931" xr:uid="{00000000-0005-0000-0000-00003A4A0000}"/>
    <cellStyle name="40% - Énfasis4 2 3 2 2 3 4" xfId="32889" xr:uid="{00000000-0005-0000-0000-00003B4A0000}"/>
    <cellStyle name="40% - Énfasis4 2 3 2 2 4" xfId="17630" xr:uid="{00000000-0005-0000-0000-00003C4A0000}"/>
    <cellStyle name="40% - Énfasis4 2 3 2 2 4 2" xfId="30541" xr:uid="{00000000-0005-0000-0000-00003D4A0000}"/>
    <cellStyle name="40% - Énfasis4 2 3 2 2 5" xfId="21151" xr:uid="{00000000-0005-0000-0000-00003E4A0000}"/>
    <cellStyle name="40% - Énfasis4 2 3 2 2 5 2" xfId="34062" xr:uid="{00000000-0005-0000-0000-00003F4A0000}"/>
    <cellStyle name="40% - Énfasis4 2 3 2 2 6" xfId="24672" xr:uid="{00000000-0005-0000-0000-0000404A0000}"/>
    <cellStyle name="40% - Énfasis4 2 3 2 2 6 2" xfId="37583" xr:uid="{00000000-0005-0000-0000-0000414A0000}"/>
    <cellStyle name="40% - Énfasis4 2 3 2 2 7" xfId="28193" xr:uid="{00000000-0005-0000-0000-0000424A0000}"/>
    <cellStyle name="40% - Énfasis4 2 3 2 2 8" xfId="15282" xr:uid="{00000000-0005-0000-0000-0000434A0000}"/>
    <cellStyle name="40% - Énfasis4 2 3 2 3" xfId="5848" xr:uid="{00000000-0005-0000-0000-0000444A0000}"/>
    <cellStyle name="40% - Énfasis4 2 3 2 3 2" xfId="18306" xr:uid="{00000000-0005-0000-0000-0000454A0000}"/>
    <cellStyle name="40% - Énfasis4 2 3 2 3 2 2" xfId="31217" xr:uid="{00000000-0005-0000-0000-0000464A0000}"/>
    <cellStyle name="40% - Énfasis4 2 3 2 3 3" xfId="21827" xr:uid="{00000000-0005-0000-0000-0000474A0000}"/>
    <cellStyle name="40% - Énfasis4 2 3 2 3 3 2" xfId="34738" xr:uid="{00000000-0005-0000-0000-0000484A0000}"/>
    <cellStyle name="40% - Énfasis4 2 3 2 3 4" xfId="25348" xr:uid="{00000000-0005-0000-0000-0000494A0000}"/>
    <cellStyle name="40% - Énfasis4 2 3 2 3 4 2" xfId="38259" xr:uid="{00000000-0005-0000-0000-00004A4A0000}"/>
    <cellStyle name="40% - Énfasis4 2 3 2 3 5" xfId="28869" xr:uid="{00000000-0005-0000-0000-00004B4A0000}"/>
    <cellStyle name="40% - Énfasis4 2 3 2 3 6" xfId="15958" xr:uid="{00000000-0005-0000-0000-00004C4A0000}"/>
    <cellStyle name="40% - Énfasis4 2 3 2 4" xfId="5849" xr:uid="{00000000-0005-0000-0000-00004D4A0000}"/>
    <cellStyle name="40% - Énfasis4 2 3 2 4 2" xfId="5850" xr:uid="{00000000-0005-0000-0000-00004E4A0000}"/>
    <cellStyle name="40% - Énfasis4 2 3 2 4 2 2" xfId="35911" xr:uid="{00000000-0005-0000-0000-00004F4A0000}"/>
    <cellStyle name="40% - Énfasis4 2 3 2 4 2 3" xfId="23000" xr:uid="{00000000-0005-0000-0000-0000504A0000}"/>
    <cellStyle name="40% - Énfasis4 2 3 2 4 3" xfId="26521" xr:uid="{00000000-0005-0000-0000-0000514A0000}"/>
    <cellStyle name="40% - Énfasis4 2 3 2 4 3 2" xfId="39432" xr:uid="{00000000-0005-0000-0000-0000524A0000}"/>
    <cellStyle name="40% - Énfasis4 2 3 2 4 4" xfId="32390" xr:uid="{00000000-0005-0000-0000-0000534A0000}"/>
    <cellStyle name="40% - Énfasis4 2 3 2 4 5" xfId="19479" xr:uid="{00000000-0005-0000-0000-0000544A0000}"/>
    <cellStyle name="40% - Énfasis4 2 3 2 5" xfId="5851" xr:uid="{00000000-0005-0000-0000-0000554A0000}"/>
    <cellStyle name="40% - Énfasis4 2 3 2 5 2" xfId="30042" xr:uid="{00000000-0005-0000-0000-0000564A0000}"/>
    <cellStyle name="40% - Énfasis4 2 3 2 5 3" xfId="17131" xr:uid="{00000000-0005-0000-0000-0000574A0000}"/>
    <cellStyle name="40% - Énfasis4 2 3 2 6" xfId="20652" xr:uid="{00000000-0005-0000-0000-0000584A0000}"/>
    <cellStyle name="40% - Énfasis4 2 3 2 6 2" xfId="33563" xr:uid="{00000000-0005-0000-0000-0000594A0000}"/>
    <cellStyle name="40% - Énfasis4 2 3 2 7" xfId="24173" xr:uid="{00000000-0005-0000-0000-00005A4A0000}"/>
    <cellStyle name="40% - Énfasis4 2 3 2 7 2" xfId="37084" xr:uid="{00000000-0005-0000-0000-00005B4A0000}"/>
    <cellStyle name="40% - Énfasis4 2 3 2 8" xfId="27694" xr:uid="{00000000-0005-0000-0000-00005C4A0000}"/>
    <cellStyle name="40% - Énfasis4 2 3 2 9" xfId="14782" xr:uid="{00000000-0005-0000-0000-00005D4A0000}"/>
    <cellStyle name="40% - Énfasis4 2 3 3" xfId="5852" xr:uid="{00000000-0005-0000-0000-00005E4A0000}"/>
    <cellStyle name="40% - Énfasis4 2 3 3 2" xfId="5853" xr:uid="{00000000-0005-0000-0000-00005F4A0000}"/>
    <cellStyle name="40% - Énfasis4 2 3 3 2 2" xfId="5854" xr:uid="{00000000-0005-0000-0000-0000604A0000}"/>
    <cellStyle name="40% - Énfasis4 2 3 3 2 2 2" xfId="18967" xr:uid="{00000000-0005-0000-0000-0000614A0000}"/>
    <cellStyle name="40% - Énfasis4 2 3 3 2 2 2 2" xfId="31878" xr:uid="{00000000-0005-0000-0000-0000624A0000}"/>
    <cellStyle name="40% - Énfasis4 2 3 3 2 2 3" xfId="22488" xr:uid="{00000000-0005-0000-0000-0000634A0000}"/>
    <cellStyle name="40% - Énfasis4 2 3 3 2 2 3 2" xfId="35399" xr:uid="{00000000-0005-0000-0000-0000644A0000}"/>
    <cellStyle name="40% - Énfasis4 2 3 3 2 2 4" xfId="26009" xr:uid="{00000000-0005-0000-0000-0000654A0000}"/>
    <cellStyle name="40% - Énfasis4 2 3 3 2 2 4 2" xfId="38920" xr:uid="{00000000-0005-0000-0000-0000664A0000}"/>
    <cellStyle name="40% - Énfasis4 2 3 3 2 2 5" xfId="29530" xr:uid="{00000000-0005-0000-0000-0000674A0000}"/>
    <cellStyle name="40% - Énfasis4 2 3 3 2 2 6" xfId="16619" xr:uid="{00000000-0005-0000-0000-0000684A0000}"/>
    <cellStyle name="40% - Énfasis4 2 3 3 2 3" xfId="20140" xr:uid="{00000000-0005-0000-0000-0000694A0000}"/>
    <cellStyle name="40% - Énfasis4 2 3 3 2 3 2" xfId="23661" xr:uid="{00000000-0005-0000-0000-00006A4A0000}"/>
    <cellStyle name="40% - Énfasis4 2 3 3 2 3 2 2" xfId="36572" xr:uid="{00000000-0005-0000-0000-00006B4A0000}"/>
    <cellStyle name="40% - Énfasis4 2 3 3 2 3 3" xfId="27182" xr:uid="{00000000-0005-0000-0000-00006C4A0000}"/>
    <cellStyle name="40% - Énfasis4 2 3 3 2 3 3 2" xfId="40093" xr:uid="{00000000-0005-0000-0000-00006D4A0000}"/>
    <cellStyle name="40% - Énfasis4 2 3 3 2 3 4" xfId="33051" xr:uid="{00000000-0005-0000-0000-00006E4A0000}"/>
    <cellStyle name="40% - Énfasis4 2 3 3 2 4" xfId="17792" xr:uid="{00000000-0005-0000-0000-00006F4A0000}"/>
    <cellStyle name="40% - Énfasis4 2 3 3 2 4 2" xfId="30703" xr:uid="{00000000-0005-0000-0000-0000704A0000}"/>
    <cellStyle name="40% - Énfasis4 2 3 3 2 5" xfId="21313" xr:uid="{00000000-0005-0000-0000-0000714A0000}"/>
    <cellStyle name="40% - Énfasis4 2 3 3 2 5 2" xfId="34224" xr:uid="{00000000-0005-0000-0000-0000724A0000}"/>
    <cellStyle name="40% - Énfasis4 2 3 3 2 6" xfId="24834" xr:uid="{00000000-0005-0000-0000-0000734A0000}"/>
    <cellStyle name="40% - Énfasis4 2 3 3 2 6 2" xfId="37745" xr:uid="{00000000-0005-0000-0000-0000744A0000}"/>
    <cellStyle name="40% - Énfasis4 2 3 3 2 7" xfId="28355" xr:uid="{00000000-0005-0000-0000-0000754A0000}"/>
    <cellStyle name="40% - Énfasis4 2 3 3 2 8" xfId="15444" xr:uid="{00000000-0005-0000-0000-0000764A0000}"/>
    <cellStyle name="40% - Énfasis4 2 3 3 3" xfId="5855" xr:uid="{00000000-0005-0000-0000-0000774A0000}"/>
    <cellStyle name="40% - Énfasis4 2 3 3 3 2" xfId="18468" xr:uid="{00000000-0005-0000-0000-0000784A0000}"/>
    <cellStyle name="40% - Énfasis4 2 3 3 3 2 2" xfId="31379" xr:uid="{00000000-0005-0000-0000-0000794A0000}"/>
    <cellStyle name="40% - Énfasis4 2 3 3 3 3" xfId="21989" xr:uid="{00000000-0005-0000-0000-00007A4A0000}"/>
    <cellStyle name="40% - Énfasis4 2 3 3 3 3 2" xfId="34900" xr:uid="{00000000-0005-0000-0000-00007B4A0000}"/>
    <cellStyle name="40% - Énfasis4 2 3 3 3 4" xfId="25510" xr:uid="{00000000-0005-0000-0000-00007C4A0000}"/>
    <cellStyle name="40% - Énfasis4 2 3 3 3 4 2" xfId="38421" xr:uid="{00000000-0005-0000-0000-00007D4A0000}"/>
    <cellStyle name="40% - Énfasis4 2 3 3 3 5" xfId="29031" xr:uid="{00000000-0005-0000-0000-00007E4A0000}"/>
    <cellStyle name="40% - Énfasis4 2 3 3 3 6" xfId="16120" xr:uid="{00000000-0005-0000-0000-00007F4A0000}"/>
    <cellStyle name="40% - Énfasis4 2 3 3 4" xfId="19641" xr:uid="{00000000-0005-0000-0000-0000804A0000}"/>
    <cellStyle name="40% - Énfasis4 2 3 3 4 2" xfId="23162" xr:uid="{00000000-0005-0000-0000-0000814A0000}"/>
    <cellStyle name="40% - Énfasis4 2 3 3 4 2 2" xfId="36073" xr:uid="{00000000-0005-0000-0000-0000824A0000}"/>
    <cellStyle name="40% - Énfasis4 2 3 3 4 3" xfId="26683" xr:uid="{00000000-0005-0000-0000-0000834A0000}"/>
    <cellStyle name="40% - Énfasis4 2 3 3 4 3 2" xfId="39594" xr:uid="{00000000-0005-0000-0000-0000844A0000}"/>
    <cellStyle name="40% - Énfasis4 2 3 3 4 4" xfId="32552" xr:uid="{00000000-0005-0000-0000-0000854A0000}"/>
    <cellStyle name="40% - Énfasis4 2 3 3 5" xfId="17293" xr:uid="{00000000-0005-0000-0000-0000864A0000}"/>
    <cellStyle name="40% - Énfasis4 2 3 3 5 2" xfId="30204" xr:uid="{00000000-0005-0000-0000-0000874A0000}"/>
    <cellStyle name="40% - Énfasis4 2 3 3 6" xfId="20814" xr:uid="{00000000-0005-0000-0000-0000884A0000}"/>
    <cellStyle name="40% - Énfasis4 2 3 3 6 2" xfId="33725" xr:uid="{00000000-0005-0000-0000-0000894A0000}"/>
    <cellStyle name="40% - Énfasis4 2 3 3 7" xfId="24335" xr:uid="{00000000-0005-0000-0000-00008A4A0000}"/>
    <cellStyle name="40% - Énfasis4 2 3 3 7 2" xfId="37246" xr:uid="{00000000-0005-0000-0000-00008B4A0000}"/>
    <cellStyle name="40% - Énfasis4 2 3 3 8" xfId="27856" xr:uid="{00000000-0005-0000-0000-00008C4A0000}"/>
    <cellStyle name="40% - Énfasis4 2 3 3 9" xfId="14945" xr:uid="{00000000-0005-0000-0000-00008D4A0000}"/>
    <cellStyle name="40% - Énfasis4 2 3 4" xfId="15606" xr:uid="{00000000-0005-0000-0000-00008E4A0000}"/>
    <cellStyle name="40% - Énfasis4 2 3 4 2" xfId="16781" xr:uid="{00000000-0005-0000-0000-00008F4A0000}"/>
    <cellStyle name="40% - Énfasis4 2 3 4 2 2" xfId="19129" xr:uid="{00000000-0005-0000-0000-0000904A0000}"/>
    <cellStyle name="40% - Énfasis4 2 3 4 2 2 2" xfId="32040" xr:uid="{00000000-0005-0000-0000-0000914A0000}"/>
    <cellStyle name="40% - Énfasis4 2 3 4 2 3" xfId="22650" xr:uid="{00000000-0005-0000-0000-0000924A0000}"/>
    <cellStyle name="40% - Énfasis4 2 3 4 2 3 2" xfId="35561" xr:uid="{00000000-0005-0000-0000-0000934A0000}"/>
    <cellStyle name="40% - Énfasis4 2 3 4 2 4" xfId="26171" xr:uid="{00000000-0005-0000-0000-0000944A0000}"/>
    <cellStyle name="40% - Énfasis4 2 3 4 2 4 2" xfId="39082" xr:uid="{00000000-0005-0000-0000-0000954A0000}"/>
    <cellStyle name="40% - Énfasis4 2 3 4 2 5" xfId="29692" xr:uid="{00000000-0005-0000-0000-0000964A0000}"/>
    <cellStyle name="40% - Énfasis4 2 3 4 3" xfId="20302" xr:uid="{00000000-0005-0000-0000-0000974A0000}"/>
    <cellStyle name="40% - Énfasis4 2 3 4 3 2" xfId="23823" xr:uid="{00000000-0005-0000-0000-0000984A0000}"/>
    <cellStyle name="40% - Énfasis4 2 3 4 3 2 2" xfId="36734" xr:uid="{00000000-0005-0000-0000-0000994A0000}"/>
    <cellStyle name="40% - Énfasis4 2 3 4 3 3" xfId="27344" xr:uid="{00000000-0005-0000-0000-00009A4A0000}"/>
    <cellStyle name="40% - Énfasis4 2 3 4 3 3 2" xfId="40255" xr:uid="{00000000-0005-0000-0000-00009B4A0000}"/>
    <cellStyle name="40% - Énfasis4 2 3 4 3 4" xfId="33213" xr:uid="{00000000-0005-0000-0000-00009C4A0000}"/>
    <cellStyle name="40% - Énfasis4 2 3 4 4" xfId="17954" xr:uid="{00000000-0005-0000-0000-00009D4A0000}"/>
    <cellStyle name="40% - Énfasis4 2 3 4 4 2" xfId="30865" xr:uid="{00000000-0005-0000-0000-00009E4A0000}"/>
    <cellStyle name="40% - Énfasis4 2 3 4 5" xfId="21475" xr:uid="{00000000-0005-0000-0000-00009F4A0000}"/>
    <cellStyle name="40% - Énfasis4 2 3 4 5 2" xfId="34386" xr:uid="{00000000-0005-0000-0000-0000A04A0000}"/>
    <cellStyle name="40% - Énfasis4 2 3 4 6" xfId="24996" xr:uid="{00000000-0005-0000-0000-0000A14A0000}"/>
    <cellStyle name="40% - Énfasis4 2 3 4 6 2" xfId="37907" xr:uid="{00000000-0005-0000-0000-0000A24A0000}"/>
    <cellStyle name="40% - Énfasis4 2 3 4 7" xfId="28517" xr:uid="{00000000-0005-0000-0000-0000A34A0000}"/>
    <cellStyle name="40% - Énfasis4 2 3 5" xfId="15107" xr:uid="{00000000-0005-0000-0000-0000A44A0000}"/>
    <cellStyle name="40% - Énfasis4 2 3 5 2" xfId="16282" xr:uid="{00000000-0005-0000-0000-0000A54A0000}"/>
    <cellStyle name="40% - Énfasis4 2 3 5 2 2" xfId="18630" xr:uid="{00000000-0005-0000-0000-0000A64A0000}"/>
    <cellStyle name="40% - Énfasis4 2 3 5 2 2 2" xfId="31541" xr:uid="{00000000-0005-0000-0000-0000A74A0000}"/>
    <cellStyle name="40% - Énfasis4 2 3 5 2 3" xfId="22151" xr:uid="{00000000-0005-0000-0000-0000A84A0000}"/>
    <cellStyle name="40% - Énfasis4 2 3 5 2 3 2" xfId="35062" xr:uid="{00000000-0005-0000-0000-0000A94A0000}"/>
    <cellStyle name="40% - Énfasis4 2 3 5 2 4" xfId="25672" xr:uid="{00000000-0005-0000-0000-0000AA4A0000}"/>
    <cellStyle name="40% - Énfasis4 2 3 5 2 4 2" xfId="38583" xr:uid="{00000000-0005-0000-0000-0000AB4A0000}"/>
    <cellStyle name="40% - Énfasis4 2 3 5 2 5" xfId="29193" xr:uid="{00000000-0005-0000-0000-0000AC4A0000}"/>
    <cellStyle name="40% - Énfasis4 2 3 5 3" xfId="19803" xr:uid="{00000000-0005-0000-0000-0000AD4A0000}"/>
    <cellStyle name="40% - Énfasis4 2 3 5 3 2" xfId="23324" xr:uid="{00000000-0005-0000-0000-0000AE4A0000}"/>
    <cellStyle name="40% - Énfasis4 2 3 5 3 2 2" xfId="36235" xr:uid="{00000000-0005-0000-0000-0000AF4A0000}"/>
    <cellStyle name="40% - Énfasis4 2 3 5 3 3" xfId="26845" xr:uid="{00000000-0005-0000-0000-0000B04A0000}"/>
    <cellStyle name="40% - Énfasis4 2 3 5 3 3 2" xfId="39756" xr:uid="{00000000-0005-0000-0000-0000B14A0000}"/>
    <cellStyle name="40% - Énfasis4 2 3 5 3 4" xfId="32714" xr:uid="{00000000-0005-0000-0000-0000B24A0000}"/>
    <cellStyle name="40% - Énfasis4 2 3 5 4" xfId="17455" xr:uid="{00000000-0005-0000-0000-0000B34A0000}"/>
    <cellStyle name="40% - Énfasis4 2 3 5 4 2" xfId="30366" xr:uid="{00000000-0005-0000-0000-0000B44A0000}"/>
    <cellStyle name="40% - Énfasis4 2 3 5 5" xfId="20976" xr:uid="{00000000-0005-0000-0000-0000B54A0000}"/>
    <cellStyle name="40% - Énfasis4 2 3 5 5 2" xfId="33887" xr:uid="{00000000-0005-0000-0000-0000B64A0000}"/>
    <cellStyle name="40% - Énfasis4 2 3 5 6" xfId="24497" xr:uid="{00000000-0005-0000-0000-0000B74A0000}"/>
    <cellStyle name="40% - Énfasis4 2 3 5 6 2" xfId="37408" xr:uid="{00000000-0005-0000-0000-0000B84A0000}"/>
    <cellStyle name="40% - Énfasis4 2 3 5 7" xfId="28018" xr:uid="{00000000-0005-0000-0000-0000B94A0000}"/>
    <cellStyle name="40% - Énfasis4 2 3 6" xfId="15783" xr:uid="{00000000-0005-0000-0000-0000BA4A0000}"/>
    <cellStyle name="40% - Énfasis4 2 3 6 2" xfId="18131" xr:uid="{00000000-0005-0000-0000-0000BB4A0000}"/>
    <cellStyle name="40% - Énfasis4 2 3 6 2 2" xfId="31042" xr:uid="{00000000-0005-0000-0000-0000BC4A0000}"/>
    <cellStyle name="40% - Énfasis4 2 3 6 3" xfId="21652" xr:uid="{00000000-0005-0000-0000-0000BD4A0000}"/>
    <cellStyle name="40% - Énfasis4 2 3 6 3 2" xfId="34563" xr:uid="{00000000-0005-0000-0000-0000BE4A0000}"/>
    <cellStyle name="40% - Énfasis4 2 3 6 4" xfId="25173" xr:uid="{00000000-0005-0000-0000-0000BF4A0000}"/>
    <cellStyle name="40% - Énfasis4 2 3 6 4 2" xfId="38084" xr:uid="{00000000-0005-0000-0000-0000C04A0000}"/>
    <cellStyle name="40% - Énfasis4 2 3 6 5" xfId="28694" xr:uid="{00000000-0005-0000-0000-0000C14A0000}"/>
    <cellStyle name="40% - Énfasis4 2 3 7" xfId="19304" xr:uid="{00000000-0005-0000-0000-0000C24A0000}"/>
    <cellStyle name="40% - Énfasis4 2 3 7 2" xfId="22825" xr:uid="{00000000-0005-0000-0000-0000C34A0000}"/>
    <cellStyle name="40% - Énfasis4 2 3 7 2 2" xfId="35736" xr:uid="{00000000-0005-0000-0000-0000C44A0000}"/>
    <cellStyle name="40% - Énfasis4 2 3 7 3" xfId="26346" xr:uid="{00000000-0005-0000-0000-0000C54A0000}"/>
    <cellStyle name="40% - Énfasis4 2 3 7 3 2" xfId="39257" xr:uid="{00000000-0005-0000-0000-0000C64A0000}"/>
    <cellStyle name="40% - Énfasis4 2 3 7 4" xfId="32215" xr:uid="{00000000-0005-0000-0000-0000C74A0000}"/>
    <cellStyle name="40% - Énfasis4 2 3 8" xfId="16956" xr:uid="{00000000-0005-0000-0000-0000C84A0000}"/>
    <cellStyle name="40% - Énfasis4 2 3 8 2" xfId="29867" xr:uid="{00000000-0005-0000-0000-0000C94A0000}"/>
    <cellStyle name="40% - Énfasis4 2 3 9" xfId="20477" xr:uid="{00000000-0005-0000-0000-0000CA4A0000}"/>
    <cellStyle name="40% - Énfasis4 2 3 9 2" xfId="33388" xr:uid="{00000000-0005-0000-0000-0000CB4A0000}"/>
    <cellStyle name="40% - Énfasis4 2 4" xfId="718" xr:uid="{00000000-0005-0000-0000-0000CC4A0000}"/>
    <cellStyle name="40% - Énfasis4 2 4 2" xfId="15167" xr:uid="{00000000-0005-0000-0000-0000CD4A0000}"/>
    <cellStyle name="40% - Énfasis4 2 4 2 2" xfId="16342" xr:uid="{00000000-0005-0000-0000-0000CE4A0000}"/>
    <cellStyle name="40% - Énfasis4 2 4 2 2 2" xfId="18690" xr:uid="{00000000-0005-0000-0000-0000CF4A0000}"/>
    <cellStyle name="40% - Énfasis4 2 4 2 2 2 2" xfId="31601" xr:uid="{00000000-0005-0000-0000-0000D04A0000}"/>
    <cellStyle name="40% - Énfasis4 2 4 2 2 3" xfId="22211" xr:uid="{00000000-0005-0000-0000-0000D14A0000}"/>
    <cellStyle name="40% - Énfasis4 2 4 2 2 3 2" xfId="35122" xr:uid="{00000000-0005-0000-0000-0000D24A0000}"/>
    <cellStyle name="40% - Énfasis4 2 4 2 2 4" xfId="25732" xr:uid="{00000000-0005-0000-0000-0000D34A0000}"/>
    <cellStyle name="40% - Énfasis4 2 4 2 2 4 2" xfId="38643" xr:uid="{00000000-0005-0000-0000-0000D44A0000}"/>
    <cellStyle name="40% - Énfasis4 2 4 2 2 5" xfId="29253" xr:uid="{00000000-0005-0000-0000-0000D54A0000}"/>
    <cellStyle name="40% - Énfasis4 2 4 2 3" xfId="19863" xr:uid="{00000000-0005-0000-0000-0000D64A0000}"/>
    <cellStyle name="40% - Énfasis4 2 4 2 3 2" xfId="23384" xr:uid="{00000000-0005-0000-0000-0000D74A0000}"/>
    <cellStyle name="40% - Énfasis4 2 4 2 3 2 2" xfId="36295" xr:uid="{00000000-0005-0000-0000-0000D84A0000}"/>
    <cellStyle name="40% - Énfasis4 2 4 2 3 3" xfId="26905" xr:uid="{00000000-0005-0000-0000-0000D94A0000}"/>
    <cellStyle name="40% - Énfasis4 2 4 2 3 3 2" xfId="39816" xr:uid="{00000000-0005-0000-0000-0000DA4A0000}"/>
    <cellStyle name="40% - Énfasis4 2 4 2 3 4" xfId="32774" xr:uid="{00000000-0005-0000-0000-0000DB4A0000}"/>
    <cellStyle name="40% - Énfasis4 2 4 2 4" xfId="17515" xr:uid="{00000000-0005-0000-0000-0000DC4A0000}"/>
    <cellStyle name="40% - Énfasis4 2 4 2 4 2" xfId="30426" xr:uid="{00000000-0005-0000-0000-0000DD4A0000}"/>
    <cellStyle name="40% - Énfasis4 2 4 2 5" xfId="21036" xr:uid="{00000000-0005-0000-0000-0000DE4A0000}"/>
    <cellStyle name="40% - Énfasis4 2 4 2 5 2" xfId="33947" xr:uid="{00000000-0005-0000-0000-0000DF4A0000}"/>
    <cellStyle name="40% - Énfasis4 2 4 2 6" xfId="24557" xr:uid="{00000000-0005-0000-0000-0000E04A0000}"/>
    <cellStyle name="40% - Énfasis4 2 4 2 6 2" xfId="37468" xr:uid="{00000000-0005-0000-0000-0000E14A0000}"/>
    <cellStyle name="40% - Énfasis4 2 4 2 7" xfId="28078" xr:uid="{00000000-0005-0000-0000-0000E24A0000}"/>
    <cellStyle name="40% - Énfasis4 2 4 3" xfId="15843" xr:uid="{00000000-0005-0000-0000-0000E34A0000}"/>
    <cellStyle name="40% - Énfasis4 2 4 3 2" xfId="18191" xr:uid="{00000000-0005-0000-0000-0000E44A0000}"/>
    <cellStyle name="40% - Énfasis4 2 4 3 2 2" xfId="31102" xr:uid="{00000000-0005-0000-0000-0000E54A0000}"/>
    <cellStyle name="40% - Énfasis4 2 4 3 3" xfId="21712" xr:uid="{00000000-0005-0000-0000-0000E64A0000}"/>
    <cellStyle name="40% - Énfasis4 2 4 3 3 2" xfId="34623" xr:uid="{00000000-0005-0000-0000-0000E74A0000}"/>
    <cellStyle name="40% - Énfasis4 2 4 3 4" xfId="25233" xr:uid="{00000000-0005-0000-0000-0000E84A0000}"/>
    <cellStyle name="40% - Énfasis4 2 4 3 4 2" xfId="38144" xr:uid="{00000000-0005-0000-0000-0000E94A0000}"/>
    <cellStyle name="40% - Énfasis4 2 4 3 5" xfId="28754" xr:uid="{00000000-0005-0000-0000-0000EA4A0000}"/>
    <cellStyle name="40% - Énfasis4 2 4 4" xfId="19364" xr:uid="{00000000-0005-0000-0000-0000EB4A0000}"/>
    <cellStyle name="40% - Énfasis4 2 4 4 2" xfId="22885" xr:uid="{00000000-0005-0000-0000-0000EC4A0000}"/>
    <cellStyle name="40% - Énfasis4 2 4 4 2 2" xfId="35796" xr:uid="{00000000-0005-0000-0000-0000ED4A0000}"/>
    <cellStyle name="40% - Énfasis4 2 4 4 3" xfId="26406" xr:uid="{00000000-0005-0000-0000-0000EE4A0000}"/>
    <cellStyle name="40% - Énfasis4 2 4 4 3 2" xfId="39317" xr:uid="{00000000-0005-0000-0000-0000EF4A0000}"/>
    <cellStyle name="40% - Énfasis4 2 4 4 4" xfId="32275" xr:uid="{00000000-0005-0000-0000-0000F04A0000}"/>
    <cellStyle name="40% - Énfasis4 2 4 5" xfId="17016" xr:uid="{00000000-0005-0000-0000-0000F14A0000}"/>
    <cellStyle name="40% - Énfasis4 2 4 5 2" xfId="29927" xr:uid="{00000000-0005-0000-0000-0000F24A0000}"/>
    <cellStyle name="40% - Énfasis4 2 4 6" xfId="20537" xr:uid="{00000000-0005-0000-0000-0000F34A0000}"/>
    <cellStyle name="40% - Énfasis4 2 4 6 2" xfId="33448" xr:uid="{00000000-0005-0000-0000-0000F44A0000}"/>
    <cellStyle name="40% - Énfasis4 2 4 7" xfId="24058" xr:uid="{00000000-0005-0000-0000-0000F54A0000}"/>
    <cellStyle name="40% - Énfasis4 2 4 7 2" xfId="36969" xr:uid="{00000000-0005-0000-0000-0000F64A0000}"/>
    <cellStyle name="40% - Énfasis4 2 4 8" xfId="27579" xr:uid="{00000000-0005-0000-0000-0000F74A0000}"/>
    <cellStyle name="40% - Énfasis4 2 4 9" xfId="14667" xr:uid="{00000000-0005-0000-0000-0000F84A0000}"/>
    <cellStyle name="40% - Énfasis4 2 5" xfId="719" xr:uid="{00000000-0005-0000-0000-0000F94A0000}"/>
    <cellStyle name="40% - Énfasis4 2 5 2" xfId="720" xr:uid="{00000000-0005-0000-0000-0000FA4A0000}"/>
    <cellStyle name="40% - Énfasis4 2 5 2 2" xfId="16504" xr:uid="{00000000-0005-0000-0000-0000FB4A0000}"/>
    <cellStyle name="40% - Énfasis4 2 5 2 2 2" xfId="18852" xr:uid="{00000000-0005-0000-0000-0000FC4A0000}"/>
    <cellStyle name="40% - Énfasis4 2 5 2 2 2 2" xfId="31763" xr:uid="{00000000-0005-0000-0000-0000FD4A0000}"/>
    <cellStyle name="40% - Énfasis4 2 5 2 2 3" xfId="22373" xr:uid="{00000000-0005-0000-0000-0000FE4A0000}"/>
    <cellStyle name="40% - Énfasis4 2 5 2 2 3 2" xfId="35284" xr:uid="{00000000-0005-0000-0000-0000FF4A0000}"/>
    <cellStyle name="40% - Énfasis4 2 5 2 2 4" xfId="25894" xr:uid="{00000000-0005-0000-0000-0000004B0000}"/>
    <cellStyle name="40% - Énfasis4 2 5 2 2 4 2" xfId="38805" xr:uid="{00000000-0005-0000-0000-0000014B0000}"/>
    <cellStyle name="40% - Énfasis4 2 5 2 2 5" xfId="29415" xr:uid="{00000000-0005-0000-0000-0000024B0000}"/>
    <cellStyle name="40% - Énfasis4 2 5 2 3" xfId="20025" xr:uid="{00000000-0005-0000-0000-0000034B0000}"/>
    <cellStyle name="40% - Énfasis4 2 5 2 3 2" xfId="23546" xr:uid="{00000000-0005-0000-0000-0000044B0000}"/>
    <cellStyle name="40% - Énfasis4 2 5 2 3 2 2" xfId="36457" xr:uid="{00000000-0005-0000-0000-0000054B0000}"/>
    <cellStyle name="40% - Énfasis4 2 5 2 3 3" xfId="27067" xr:uid="{00000000-0005-0000-0000-0000064B0000}"/>
    <cellStyle name="40% - Énfasis4 2 5 2 3 3 2" xfId="39978" xr:uid="{00000000-0005-0000-0000-0000074B0000}"/>
    <cellStyle name="40% - Énfasis4 2 5 2 3 4" xfId="32936" xr:uid="{00000000-0005-0000-0000-0000084B0000}"/>
    <cellStyle name="40% - Énfasis4 2 5 2 4" xfId="17677" xr:uid="{00000000-0005-0000-0000-0000094B0000}"/>
    <cellStyle name="40% - Énfasis4 2 5 2 4 2" xfId="30588" xr:uid="{00000000-0005-0000-0000-00000A4B0000}"/>
    <cellStyle name="40% - Énfasis4 2 5 2 5" xfId="21198" xr:uid="{00000000-0005-0000-0000-00000B4B0000}"/>
    <cellStyle name="40% - Énfasis4 2 5 2 5 2" xfId="34109" xr:uid="{00000000-0005-0000-0000-00000C4B0000}"/>
    <cellStyle name="40% - Énfasis4 2 5 2 6" xfId="24719" xr:uid="{00000000-0005-0000-0000-00000D4B0000}"/>
    <cellStyle name="40% - Énfasis4 2 5 2 6 2" xfId="37630" xr:uid="{00000000-0005-0000-0000-00000E4B0000}"/>
    <cellStyle name="40% - Énfasis4 2 5 2 7" xfId="28240" xr:uid="{00000000-0005-0000-0000-00000F4B0000}"/>
    <cellStyle name="40% - Énfasis4 2 5 2 8" xfId="15329" xr:uid="{00000000-0005-0000-0000-0000104B0000}"/>
    <cellStyle name="40% - Énfasis4 2 5 3" xfId="721" xr:uid="{00000000-0005-0000-0000-0000114B0000}"/>
    <cellStyle name="40% - Énfasis4 2 5 3 2" xfId="18353" xr:uid="{00000000-0005-0000-0000-0000124B0000}"/>
    <cellStyle name="40% - Énfasis4 2 5 3 2 2" xfId="31264" xr:uid="{00000000-0005-0000-0000-0000134B0000}"/>
    <cellStyle name="40% - Énfasis4 2 5 3 3" xfId="21874" xr:uid="{00000000-0005-0000-0000-0000144B0000}"/>
    <cellStyle name="40% - Énfasis4 2 5 3 3 2" xfId="34785" xr:uid="{00000000-0005-0000-0000-0000154B0000}"/>
    <cellStyle name="40% - Énfasis4 2 5 3 4" xfId="25395" xr:uid="{00000000-0005-0000-0000-0000164B0000}"/>
    <cellStyle name="40% - Énfasis4 2 5 3 4 2" xfId="38306" xr:uid="{00000000-0005-0000-0000-0000174B0000}"/>
    <cellStyle name="40% - Énfasis4 2 5 3 5" xfId="28916" xr:uid="{00000000-0005-0000-0000-0000184B0000}"/>
    <cellStyle name="40% - Énfasis4 2 5 3 6" xfId="16005" xr:uid="{00000000-0005-0000-0000-0000194B0000}"/>
    <cellStyle name="40% - Énfasis4 2 5 4" xfId="19526" xr:uid="{00000000-0005-0000-0000-00001A4B0000}"/>
    <cellStyle name="40% - Énfasis4 2 5 4 2" xfId="23047" xr:uid="{00000000-0005-0000-0000-00001B4B0000}"/>
    <cellStyle name="40% - Énfasis4 2 5 4 2 2" xfId="35958" xr:uid="{00000000-0005-0000-0000-00001C4B0000}"/>
    <cellStyle name="40% - Énfasis4 2 5 4 3" xfId="26568" xr:uid="{00000000-0005-0000-0000-00001D4B0000}"/>
    <cellStyle name="40% - Énfasis4 2 5 4 3 2" xfId="39479" xr:uid="{00000000-0005-0000-0000-00001E4B0000}"/>
    <cellStyle name="40% - Énfasis4 2 5 4 4" xfId="32437" xr:uid="{00000000-0005-0000-0000-00001F4B0000}"/>
    <cellStyle name="40% - Énfasis4 2 5 5" xfId="17178" xr:uid="{00000000-0005-0000-0000-0000204B0000}"/>
    <cellStyle name="40% - Énfasis4 2 5 5 2" xfId="30089" xr:uid="{00000000-0005-0000-0000-0000214B0000}"/>
    <cellStyle name="40% - Énfasis4 2 5 6" xfId="20699" xr:uid="{00000000-0005-0000-0000-0000224B0000}"/>
    <cellStyle name="40% - Énfasis4 2 5 6 2" xfId="33610" xr:uid="{00000000-0005-0000-0000-0000234B0000}"/>
    <cellStyle name="40% - Énfasis4 2 5 7" xfId="24220" xr:uid="{00000000-0005-0000-0000-0000244B0000}"/>
    <cellStyle name="40% - Énfasis4 2 5 7 2" xfId="37131" xr:uid="{00000000-0005-0000-0000-0000254B0000}"/>
    <cellStyle name="40% - Énfasis4 2 5 8" xfId="27741" xr:uid="{00000000-0005-0000-0000-0000264B0000}"/>
    <cellStyle name="40% - Énfasis4 2 5 9" xfId="14830" xr:uid="{00000000-0005-0000-0000-0000274B0000}"/>
    <cellStyle name="40% - Énfasis4 2 6" xfId="722" xr:uid="{00000000-0005-0000-0000-0000284B0000}"/>
    <cellStyle name="40% - Énfasis4 2 6 2" xfId="16666" xr:uid="{00000000-0005-0000-0000-0000294B0000}"/>
    <cellStyle name="40% - Énfasis4 2 6 2 2" xfId="19014" xr:uid="{00000000-0005-0000-0000-00002A4B0000}"/>
    <cellStyle name="40% - Énfasis4 2 6 2 2 2" xfId="31925" xr:uid="{00000000-0005-0000-0000-00002B4B0000}"/>
    <cellStyle name="40% - Énfasis4 2 6 2 3" xfId="22535" xr:uid="{00000000-0005-0000-0000-00002C4B0000}"/>
    <cellStyle name="40% - Énfasis4 2 6 2 3 2" xfId="35446" xr:uid="{00000000-0005-0000-0000-00002D4B0000}"/>
    <cellStyle name="40% - Énfasis4 2 6 2 4" xfId="26056" xr:uid="{00000000-0005-0000-0000-00002E4B0000}"/>
    <cellStyle name="40% - Énfasis4 2 6 2 4 2" xfId="38967" xr:uid="{00000000-0005-0000-0000-00002F4B0000}"/>
    <cellStyle name="40% - Énfasis4 2 6 2 5" xfId="29577" xr:uid="{00000000-0005-0000-0000-0000304B0000}"/>
    <cellStyle name="40% - Énfasis4 2 6 3" xfId="20187" xr:uid="{00000000-0005-0000-0000-0000314B0000}"/>
    <cellStyle name="40% - Énfasis4 2 6 3 2" xfId="23708" xr:uid="{00000000-0005-0000-0000-0000324B0000}"/>
    <cellStyle name="40% - Énfasis4 2 6 3 2 2" xfId="36619" xr:uid="{00000000-0005-0000-0000-0000334B0000}"/>
    <cellStyle name="40% - Énfasis4 2 6 3 3" xfId="27229" xr:uid="{00000000-0005-0000-0000-0000344B0000}"/>
    <cellStyle name="40% - Énfasis4 2 6 3 3 2" xfId="40140" xr:uid="{00000000-0005-0000-0000-0000354B0000}"/>
    <cellStyle name="40% - Énfasis4 2 6 3 4" xfId="33098" xr:uid="{00000000-0005-0000-0000-0000364B0000}"/>
    <cellStyle name="40% - Énfasis4 2 6 4" xfId="17839" xr:uid="{00000000-0005-0000-0000-0000374B0000}"/>
    <cellStyle name="40% - Énfasis4 2 6 4 2" xfId="30750" xr:uid="{00000000-0005-0000-0000-0000384B0000}"/>
    <cellStyle name="40% - Énfasis4 2 6 5" xfId="21360" xr:uid="{00000000-0005-0000-0000-0000394B0000}"/>
    <cellStyle name="40% - Énfasis4 2 6 5 2" xfId="34271" xr:uid="{00000000-0005-0000-0000-00003A4B0000}"/>
    <cellStyle name="40% - Énfasis4 2 6 6" xfId="24881" xr:uid="{00000000-0005-0000-0000-00003B4B0000}"/>
    <cellStyle name="40% - Énfasis4 2 6 6 2" xfId="37792" xr:uid="{00000000-0005-0000-0000-00003C4B0000}"/>
    <cellStyle name="40% - Énfasis4 2 6 7" xfId="28402" xr:uid="{00000000-0005-0000-0000-00003D4B0000}"/>
    <cellStyle name="40% - Énfasis4 2 6 8" xfId="15491" xr:uid="{00000000-0005-0000-0000-00003E4B0000}"/>
    <cellStyle name="40% - Énfasis4 2 7" xfId="723" xr:uid="{00000000-0005-0000-0000-00003F4B0000}"/>
    <cellStyle name="40% - Énfasis4 2 7 2" xfId="16167" xr:uid="{00000000-0005-0000-0000-0000404B0000}"/>
    <cellStyle name="40% - Énfasis4 2 7 2 2" xfId="18515" xr:uid="{00000000-0005-0000-0000-0000414B0000}"/>
    <cellStyle name="40% - Énfasis4 2 7 2 2 2" xfId="31426" xr:uid="{00000000-0005-0000-0000-0000424B0000}"/>
    <cellStyle name="40% - Énfasis4 2 7 2 3" xfId="22036" xr:uid="{00000000-0005-0000-0000-0000434B0000}"/>
    <cellStyle name="40% - Énfasis4 2 7 2 3 2" xfId="34947" xr:uid="{00000000-0005-0000-0000-0000444B0000}"/>
    <cellStyle name="40% - Énfasis4 2 7 2 4" xfId="25557" xr:uid="{00000000-0005-0000-0000-0000454B0000}"/>
    <cellStyle name="40% - Énfasis4 2 7 2 4 2" xfId="38468" xr:uid="{00000000-0005-0000-0000-0000464B0000}"/>
    <cellStyle name="40% - Énfasis4 2 7 2 5" xfId="29078" xr:uid="{00000000-0005-0000-0000-0000474B0000}"/>
    <cellStyle name="40% - Énfasis4 2 7 3" xfId="19688" xr:uid="{00000000-0005-0000-0000-0000484B0000}"/>
    <cellStyle name="40% - Énfasis4 2 7 3 2" xfId="23209" xr:uid="{00000000-0005-0000-0000-0000494B0000}"/>
    <cellStyle name="40% - Énfasis4 2 7 3 2 2" xfId="36120" xr:uid="{00000000-0005-0000-0000-00004A4B0000}"/>
    <cellStyle name="40% - Énfasis4 2 7 3 3" xfId="26730" xr:uid="{00000000-0005-0000-0000-00004B4B0000}"/>
    <cellStyle name="40% - Énfasis4 2 7 3 3 2" xfId="39641" xr:uid="{00000000-0005-0000-0000-00004C4B0000}"/>
    <cellStyle name="40% - Énfasis4 2 7 3 4" xfId="32599" xr:uid="{00000000-0005-0000-0000-00004D4B0000}"/>
    <cellStyle name="40% - Énfasis4 2 7 4" xfId="17340" xr:uid="{00000000-0005-0000-0000-00004E4B0000}"/>
    <cellStyle name="40% - Énfasis4 2 7 4 2" xfId="30251" xr:uid="{00000000-0005-0000-0000-00004F4B0000}"/>
    <cellStyle name="40% - Énfasis4 2 7 5" xfId="20861" xr:uid="{00000000-0005-0000-0000-0000504B0000}"/>
    <cellStyle name="40% - Énfasis4 2 7 5 2" xfId="33772" xr:uid="{00000000-0005-0000-0000-0000514B0000}"/>
    <cellStyle name="40% - Énfasis4 2 7 6" xfId="24382" xr:uid="{00000000-0005-0000-0000-0000524B0000}"/>
    <cellStyle name="40% - Énfasis4 2 7 6 2" xfId="37293" xr:uid="{00000000-0005-0000-0000-0000534B0000}"/>
    <cellStyle name="40% - Énfasis4 2 7 7" xfId="27903" xr:uid="{00000000-0005-0000-0000-0000544B0000}"/>
    <cellStyle name="40% - Énfasis4 2 7 8" xfId="14992" xr:uid="{00000000-0005-0000-0000-0000554B0000}"/>
    <cellStyle name="40% - Énfasis4 2 8" xfId="5856" xr:uid="{00000000-0005-0000-0000-0000564B0000}"/>
    <cellStyle name="40% - Énfasis4 2 8 2" xfId="18016" xr:uid="{00000000-0005-0000-0000-0000574B0000}"/>
    <cellStyle name="40% - Énfasis4 2 8 2 2" xfId="30927" xr:uid="{00000000-0005-0000-0000-0000584B0000}"/>
    <cellStyle name="40% - Énfasis4 2 8 3" xfId="21537" xr:uid="{00000000-0005-0000-0000-0000594B0000}"/>
    <cellStyle name="40% - Énfasis4 2 8 3 2" xfId="34448" xr:uid="{00000000-0005-0000-0000-00005A4B0000}"/>
    <cellStyle name="40% - Énfasis4 2 8 4" xfId="25058" xr:uid="{00000000-0005-0000-0000-00005B4B0000}"/>
    <cellStyle name="40% - Énfasis4 2 8 4 2" xfId="37969" xr:uid="{00000000-0005-0000-0000-00005C4B0000}"/>
    <cellStyle name="40% - Énfasis4 2 8 5" xfId="28579" xr:uid="{00000000-0005-0000-0000-00005D4B0000}"/>
    <cellStyle name="40% - Énfasis4 2 8 6" xfId="15668" xr:uid="{00000000-0005-0000-0000-00005E4B0000}"/>
    <cellStyle name="40% - Énfasis4 2 9" xfId="5857" xr:uid="{00000000-0005-0000-0000-00005F4B0000}"/>
    <cellStyle name="40% - Énfasis4 2 9 2" xfId="22710" xr:uid="{00000000-0005-0000-0000-0000604B0000}"/>
    <cellStyle name="40% - Énfasis4 2 9 2 2" xfId="35621" xr:uid="{00000000-0005-0000-0000-0000614B0000}"/>
    <cellStyle name="40% - Énfasis4 2 9 3" xfId="26231" xr:uid="{00000000-0005-0000-0000-0000624B0000}"/>
    <cellStyle name="40% - Énfasis4 2 9 3 2" xfId="39142" xr:uid="{00000000-0005-0000-0000-0000634B0000}"/>
    <cellStyle name="40% - Énfasis4 2 9 4" xfId="32100" xr:uid="{00000000-0005-0000-0000-0000644B0000}"/>
    <cellStyle name="40% - Énfasis4 2 9 5" xfId="19189" xr:uid="{00000000-0005-0000-0000-0000654B0000}"/>
    <cellStyle name="40% - Énfasis4 20" xfId="724" xr:uid="{00000000-0005-0000-0000-0000664B0000}"/>
    <cellStyle name="40% - Énfasis4 20 2" xfId="725" xr:uid="{00000000-0005-0000-0000-0000674B0000}"/>
    <cellStyle name="40% - Énfasis4 20 3" xfId="726" xr:uid="{00000000-0005-0000-0000-0000684B0000}"/>
    <cellStyle name="40% - Énfasis4 20 4" xfId="727" xr:uid="{00000000-0005-0000-0000-0000694B0000}"/>
    <cellStyle name="40% - Énfasis4 20 5" xfId="40299" xr:uid="{00000000-0005-0000-0000-00006A4B0000}"/>
    <cellStyle name="40% - Énfasis4 21" xfId="728" xr:uid="{00000000-0005-0000-0000-00006B4B0000}"/>
    <cellStyle name="40% - Énfasis4 21 2" xfId="729" xr:uid="{00000000-0005-0000-0000-00006C4B0000}"/>
    <cellStyle name="40% - Énfasis4 21 3" xfId="730" xr:uid="{00000000-0005-0000-0000-00006D4B0000}"/>
    <cellStyle name="40% - Énfasis4 21 4" xfId="731" xr:uid="{00000000-0005-0000-0000-00006E4B0000}"/>
    <cellStyle name="40% - Énfasis4 21 5" xfId="40312" xr:uid="{00000000-0005-0000-0000-00006F4B0000}"/>
    <cellStyle name="40% - Énfasis4 22" xfId="732" xr:uid="{00000000-0005-0000-0000-0000704B0000}"/>
    <cellStyle name="40% - Énfasis4 22 2" xfId="40325" xr:uid="{00000000-0005-0000-0000-0000714B0000}"/>
    <cellStyle name="40% - Énfasis4 23" xfId="733" xr:uid="{00000000-0005-0000-0000-0000724B0000}"/>
    <cellStyle name="40% - Énfasis4 24" xfId="734" xr:uid="{00000000-0005-0000-0000-0000734B0000}"/>
    <cellStyle name="40% - Énfasis4 24 2" xfId="735" xr:uid="{00000000-0005-0000-0000-0000744B0000}"/>
    <cellStyle name="40% - Énfasis4 24 3" xfId="736" xr:uid="{00000000-0005-0000-0000-0000754B0000}"/>
    <cellStyle name="40% - Énfasis4 25" xfId="737" xr:uid="{00000000-0005-0000-0000-0000764B0000}"/>
    <cellStyle name="40% - Énfasis4 26" xfId="738" xr:uid="{00000000-0005-0000-0000-0000774B0000}"/>
    <cellStyle name="40% - Énfasis4 27" xfId="739" xr:uid="{00000000-0005-0000-0000-0000784B0000}"/>
    <cellStyle name="40% - Énfasis4 28" xfId="14426" xr:uid="{00000000-0005-0000-0000-0000794B0000}"/>
    <cellStyle name="40% - Énfasis4 29" xfId="14470" xr:uid="{00000000-0005-0000-0000-00007A4B0000}"/>
    <cellStyle name="40% - Énfasis4 3" xfId="740" xr:uid="{00000000-0005-0000-0000-00007B4B0000}"/>
    <cellStyle name="40% - Énfasis4 3 10" xfId="16855" xr:uid="{00000000-0005-0000-0000-00007C4B0000}"/>
    <cellStyle name="40% - Énfasis4 3 10 2" xfId="29766" xr:uid="{00000000-0005-0000-0000-00007D4B0000}"/>
    <cellStyle name="40% - Énfasis4 3 11" xfId="20376" xr:uid="{00000000-0005-0000-0000-00007E4B0000}"/>
    <cellStyle name="40% - Énfasis4 3 11 2" xfId="33287" xr:uid="{00000000-0005-0000-0000-00007F4B0000}"/>
    <cellStyle name="40% - Énfasis4 3 12" xfId="23897" xr:uid="{00000000-0005-0000-0000-0000804B0000}"/>
    <cellStyle name="40% - Énfasis4 3 12 2" xfId="36808" xr:uid="{00000000-0005-0000-0000-0000814B0000}"/>
    <cellStyle name="40% - Énfasis4 3 13" xfId="27418" xr:uid="{00000000-0005-0000-0000-0000824B0000}"/>
    <cellStyle name="40% - Énfasis4 3 14" xfId="14502" xr:uid="{00000000-0005-0000-0000-0000834B0000}"/>
    <cellStyle name="40% - Énfasis4 3 2" xfId="741" xr:uid="{00000000-0005-0000-0000-0000844B0000}"/>
    <cellStyle name="40% - Énfasis4 3 2 10" xfId="23953" xr:uid="{00000000-0005-0000-0000-0000854B0000}"/>
    <cellStyle name="40% - Énfasis4 3 2 10 2" xfId="36864" xr:uid="{00000000-0005-0000-0000-0000864B0000}"/>
    <cellStyle name="40% - Énfasis4 3 2 11" xfId="27474" xr:uid="{00000000-0005-0000-0000-0000874B0000}"/>
    <cellStyle name="40% - Énfasis4 3 2 12" xfId="14559" xr:uid="{00000000-0005-0000-0000-0000884B0000}"/>
    <cellStyle name="40% - Énfasis4 3 2 2" xfId="742" xr:uid="{00000000-0005-0000-0000-0000894B0000}"/>
    <cellStyle name="40% - Énfasis4 3 2 2 2" xfId="15237" xr:uid="{00000000-0005-0000-0000-00008A4B0000}"/>
    <cellStyle name="40% - Énfasis4 3 2 2 2 2" xfId="16412" xr:uid="{00000000-0005-0000-0000-00008B4B0000}"/>
    <cellStyle name="40% - Énfasis4 3 2 2 2 2 2" xfId="18760" xr:uid="{00000000-0005-0000-0000-00008C4B0000}"/>
    <cellStyle name="40% - Énfasis4 3 2 2 2 2 2 2" xfId="31671" xr:uid="{00000000-0005-0000-0000-00008D4B0000}"/>
    <cellStyle name="40% - Énfasis4 3 2 2 2 2 3" xfId="22281" xr:uid="{00000000-0005-0000-0000-00008E4B0000}"/>
    <cellStyle name="40% - Énfasis4 3 2 2 2 2 3 2" xfId="35192" xr:uid="{00000000-0005-0000-0000-00008F4B0000}"/>
    <cellStyle name="40% - Énfasis4 3 2 2 2 2 4" xfId="25802" xr:uid="{00000000-0005-0000-0000-0000904B0000}"/>
    <cellStyle name="40% - Énfasis4 3 2 2 2 2 4 2" xfId="38713" xr:uid="{00000000-0005-0000-0000-0000914B0000}"/>
    <cellStyle name="40% - Énfasis4 3 2 2 2 2 5" xfId="29323" xr:uid="{00000000-0005-0000-0000-0000924B0000}"/>
    <cellStyle name="40% - Énfasis4 3 2 2 2 3" xfId="19933" xr:uid="{00000000-0005-0000-0000-0000934B0000}"/>
    <cellStyle name="40% - Énfasis4 3 2 2 2 3 2" xfId="23454" xr:uid="{00000000-0005-0000-0000-0000944B0000}"/>
    <cellStyle name="40% - Énfasis4 3 2 2 2 3 2 2" xfId="36365" xr:uid="{00000000-0005-0000-0000-0000954B0000}"/>
    <cellStyle name="40% - Énfasis4 3 2 2 2 3 3" xfId="26975" xr:uid="{00000000-0005-0000-0000-0000964B0000}"/>
    <cellStyle name="40% - Énfasis4 3 2 2 2 3 3 2" xfId="39886" xr:uid="{00000000-0005-0000-0000-0000974B0000}"/>
    <cellStyle name="40% - Énfasis4 3 2 2 2 3 4" xfId="32844" xr:uid="{00000000-0005-0000-0000-0000984B0000}"/>
    <cellStyle name="40% - Énfasis4 3 2 2 2 4" xfId="17585" xr:uid="{00000000-0005-0000-0000-0000994B0000}"/>
    <cellStyle name="40% - Énfasis4 3 2 2 2 4 2" xfId="30496" xr:uid="{00000000-0005-0000-0000-00009A4B0000}"/>
    <cellStyle name="40% - Énfasis4 3 2 2 2 5" xfId="21106" xr:uid="{00000000-0005-0000-0000-00009B4B0000}"/>
    <cellStyle name="40% - Énfasis4 3 2 2 2 5 2" xfId="34017" xr:uid="{00000000-0005-0000-0000-00009C4B0000}"/>
    <cellStyle name="40% - Énfasis4 3 2 2 2 6" xfId="24627" xr:uid="{00000000-0005-0000-0000-00009D4B0000}"/>
    <cellStyle name="40% - Énfasis4 3 2 2 2 6 2" xfId="37538" xr:uid="{00000000-0005-0000-0000-00009E4B0000}"/>
    <cellStyle name="40% - Énfasis4 3 2 2 2 7" xfId="28148" xr:uid="{00000000-0005-0000-0000-00009F4B0000}"/>
    <cellStyle name="40% - Énfasis4 3 2 2 3" xfId="15913" xr:uid="{00000000-0005-0000-0000-0000A04B0000}"/>
    <cellStyle name="40% - Énfasis4 3 2 2 3 2" xfId="18261" xr:uid="{00000000-0005-0000-0000-0000A14B0000}"/>
    <cellStyle name="40% - Énfasis4 3 2 2 3 2 2" xfId="31172" xr:uid="{00000000-0005-0000-0000-0000A24B0000}"/>
    <cellStyle name="40% - Énfasis4 3 2 2 3 3" xfId="21782" xr:uid="{00000000-0005-0000-0000-0000A34B0000}"/>
    <cellStyle name="40% - Énfasis4 3 2 2 3 3 2" xfId="34693" xr:uid="{00000000-0005-0000-0000-0000A44B0000}"/>
    <cellStyle name="40% - Énfasis4 3 2 2 3 4" xfId="25303" xr:uid="{00000000-0005-0000-0000-0000A54B0000}"/>
    <cellStyle name="40% - Énfasis4 3 2 2 3 4 2" xfId="38214" xr:uid="{00000000-0005-0000-0000-0000A64B0000}"/>
    <cellStyle name="40% - Énfasis4 3 2 2 3 5" xfId="28824" xr:uid="{00000000-0005-0000-0000-0000A74B0000}"/>
    <cellStyle name="40% - Énfasis4 3 2 2 4" xfId="19434" xr:uid="{00000000-0005-0000-0000-0000A84B0000}"/>
    <cellStyle name="40% - Énfasis4 3 2 2 4 2" xfId="22955" xr:uid="{00000000-0005-0000-0000-0000A94B0000}"/>
    <cellStyle name="40% - Énfasis4 3 2 2 4 2 2" xfId="35866" xr:uid="{00000000-0005-0000-0000-0000AA4B0000}"/>
    <cellStyle name="40% - Énfasis4 3 2 2 4 3" xfId="26476" xr:uid="{00000000-0005-0000-0000-0000AB4B0000}"/>
    <cellStyle name="40% - Énfasis4 3 2 2 4 3 2" xfId="39387" xr:uid="{00000000-0005-0000-0000-0000AC4B0000}"/>
    <cellStyle name="40% - Énfasis4 3 2 2 4 4" xfId="32345" xr:uid="{00000000-0005-0000-0000-0000AD4B0000}"/>
    <cellStyle name="40% - Énfasis4 3 2 2 5" xfId="17086" xr:uid="{00000000-0005-0000-0000-0000AE4B0000}"/>
    <cellStyle name="40% - Énfasis4 3 2 2 5 2" xfId="29997" xr:uid="{00000000-0005-0000-0000-0000AF4B0000}"/>
    <cellStyle name="40% - Énfasis4 3 2 2 6" xfId="20607" xr:uid="{00000000-0005-0000-0000-0000B04B0000}"/>
    <cellStyle name="40% - Énfasis4 3 2 2 6 2" xfId="33518" xr:uid="{00000000-0005-0000-0000-0000B14B0000}"/>
    <cellStyle name="40% - Énfasis4 3 2 2 7" xfId="24128" xr:uid="{00000000-0005-0000-0000-0000B24B0000}"/>
    <cellStyle name="40% - Énfasis4 3 2 2 7 2" xfId="37039" xr:uid="{00000000-0005-0000-0000-0000B34B0000}"/>
    <cellStyle name="40% - Énfasis4 3 2 2 8" xfId="27649" xr:uid="{00000000-0005-0000-0000-0000B44B0000}"/>
    <cellStyle name="40% - Énfasis4 3 2 2 9" xfId="14737" xr:uid="{00000000-0005-0000-0000-0000B54B0000}"/>
    <cellStyle name="40% - Énfasis4 3 2 3" xfId="14900" xr:uid="{00000000-0005-0000-0000-0000B64B0000}"/>
    <cellStyle name="40% - Énfasis4 3 2 3 2" xfId="15399" xr:uid="{00000000-0005-0000-0000-0000B74B0000}"/>
    <cellStyle name="40% - Énfasis4 3 2 3 2 2" xfId="16574" xr:uid="{00000000-0005-0000-0000-0000B84B0000}"/>
    <cellStyle name="40% - Énfasis4 3 2 3 2 2 2" xfId="18922" xr:uid="{00000000-0005-0000-0000-0000B94B0000}"/>
    <cellStyle name="40% - Énfasis4 3 2 3 2 2 2 2" xfId="31833" xr:uid="{00000000-0005-0000-0000-0000BA4B0000}"/>
    <cellStyle name="40% - Énfasis4 3 2 3 2 2 3" xfId="22443" xr:uid="{00000000-0005-0000-0000-0000BB4B0000}"/>
    <cellStyle name="40% - Énfasis4 3 2 3 2 2 3 2" xfId="35354" xr:uid="{00000000-0005-0000-0000-0000BC4B0000}"/>
    <cellStyle name="40% - Énfasis4 3 2 3 2 2 4" xfId="25964" xr:uid="{00000000-0005-0000-0000-0000BD4B0000}"/>
    <cellStyle name="40% - Énfasis4 3 2 3 2 2 4 2" xfId="38875" xr:uid="{00000000-0005-0000-0000-0000BE4B0000}"/>
    <cellStyle name="40% - Énfasis4 3 2 3 2 2 5" xfId="29485" xr:uid="{00000000-0005-0000-0000-0000BF4B0000}"/>
    <cellStyle name="40% - Énfasis4 3 2 3 2 3" xfId="20095" xr:uid="{00000000-0005-0000-0000-0000C04B0000}"/>
    <cellStyle name="40% - Énfasis4 3 2 3 2 3 2" xfId="23616" xr:uid="{00000000-0005-0000-0000-0000C14B0000}"/>
    <cellStyle name="40% - Énfasis4 3 2 3 2 3 2 2" xfId="36527" xr:uid="{00000000-0005-0000-0000-0000C24B0000}"/>
    <cellStyle name="40% - Énfasis4 3 2 3 2 3 3" xfId="27137" xr:uid="{00000000-0005-0000-0000-0000C34B0000}"/>
    <cellStyle name="40% - Énfasis4 3 2 3 2 3 3 2" xfId="40048" xr:uid="{00000000-0005-0000-0000-0000C44B0000}"/>
    <cellStyle name="40% - Énfasis4 3 2 3 2 3 4" xfId="33006" xr:uid="{00000000-0005-0000-0000-0000C54B0000}"/>
    <cellStyle name="40% - Énfasis4 3 2 3 2 4" xfId="17747" xr:uid="{00000000-0005-0000-0000-0000C64B0000}"/>
    <cellStyle name="40% - Énfasis4 3 2 3 2 4 2" xfId="30658" xr:uid="{00000000-0005-0000-0000-0000C74B0000}"/>
    <cellStyle name="40% - Énfasis4 3 2 3 2 5" xfId="21268" xr:uid="{00000000-0005-0000-0000-0000C84B0000}"/>
    <cellStyle name="40% - Énfasis4 3 2 3 2 5 2" xfId="34179" xr:uid="{00000000-0005-0000-0000-0000C94B0000}"/>
    <cellStyle name="40% - Énfasis4 3 2 3 2 6" xfId="24789" xr:uid="{00000000-0005-0000-0000-0000CA4B0000}"/>
    <cellStyle name="40% - Énfasis4 3 2 3 2 6 2" xfId="37700" xr:uid="{00000000-0005-0000-0000-0000CB4B0000}"/>
    <cellStyle name="40% - Énfasis4 3 2 3 2 7" xfId="28310" xr:uid="{00000000-0005-0000-0000-0000CC4B0000}"/>
    <cellStyle name="40% - Énfasis4 3 2 3 3" xfId="16075" xr:uid="{00000000-0005-0000-0000-0000CD4B0000}"/>
    <cellStyle name="40% - Énfasis4 3 2 3 3 2" xfId="18423" xr:uid="{00000000-0005-0000-0000-0000CE4B0000}"/>
    <cellStyle name="40% - Énfasis4 3 2 3 3 2 2" xfId="31334" xr:uid="{00000000-0005-0000-0000-0000CF4B0000}"/>
    <cellStyle name="40% - Énfasis4 3 2 3 3 3" xfId="21944" xr:uid="{00000000-0005-0000-0000-0000D04B0000}"/>
    <cellStyle name="40% - Énfasis4 3 2 3 3 3 2" xfId="34855" xr:uid="{00000000-0005-0000-0000-0000D14B0000}"/>
    <cellStyle name="40% - Énfasis4 3 2 3 3 4" xfId="25465" xr:uid="{00000000-0005-0000-0000-0000D24B0000}"/>
    <cellStyle name="40% - Énfasis4 3 2 3 3 4 2" xfId="38376" xr:uid="{00000000-0005-0000-0000-0000D34B0000}"/>
    <cellStyle name="40% - Énfasis4 3 2 3 3 5" xfId="28986" xr:uid="{00000000-0005-0000-0000-0000D44B0000}"/>
    <cellStyle name="40% - Énfasis4 3 2 3 4" xfId="19596" xr:uid="{00000000-0005-0000-0000-0000D54B0000}"/>
    <cellStyle name="40% - Énfasis4 3 2 3 4 2" xfId="23117" xr:uid="{00000000-0005-0000-0000-0000D64B0000}"/>
    <cellStyle name="40% - Énfasis4 3 2 3 4 2 2" xfId="36028" xr:uid="{00000000-0005-0000-0000-0000D74B0000}"/>
    <cellStyle name="40% - Énfasis4 3 2 3 4 3" xfId="26638" xr:uid="{00000000-0005-0000-0000-0000D84B0000}"/>
    <cellStyle name="40% - Énfasis4 3 2 3 4 3 2" xfId="39549" xr:uid="{00000000-0005-0000-0000-0000D94B0000}"/>
    <cellStyle name="40% - Énfasis4 3 2 3 4 4" xfId="32507" xr:uid="{00000000-0005-0000-0000-0000DA4B0000}"/>
    <cellStyle name="40% - Énfasis4 3 2 3 5" xfId="17248" xr:uid="{00000000-0005-0000-0000-0000DB4B0000}"/>
    <cellStyle name="40% - Énfasis4 3 2 3 5 2" xfId="30159" xr:uid="{00000000-0005-0000-0000-0000DC4B0000}"/>
    <cellStyle name="40% - Énfasis4 3 2 3 6" xfId="20769" xr:uid="{00000000-0005-0000-0000-0000DD4B0000}"/>
    <cellStyle name="40% - Énfasis4 3 2 3 6 2" xfId="33680" xr:uid="{00000000-0005-0000-0000-0000DE4B0000}"/>
    <cellStyle name="40% - Énfasis4 3 2 3 7" xfId="24290" xr:uid="{00000000-0005-0000-0000-0000DF4B0000}"/>
    <cellStyle name="40% - Énfasis4 3 2 3 7 2" xfId="37201" xr:uid="{00000000-0005-0000-0000-0000E04B0000}"/>
    <cellStyle name="40% - Énfasis4 3 2 3 8" xfId="27811" xr:uid="{00000000-0005-0000-0000-0000E14B0000}"/>
    <cellStyle name="40% - Énfasis4 3 2 4" xfId="15561" xr:uid="{00000000-0005-0000-0000-0000E24B0000}"/>
    <cellStyle name="40% - Énfasis4 3 2 4 2" xfId="16736" xr:uid="{00000000-0005-0000-0000-0000E34B0000}"/>
    <cellStyle name="40% - Énfasis4 3 2 4 2 2" xfId="19084" xr:uid="{00000000-0005-0000-0000-0000E44B0000}"/>
    <cellStyle name="40% - Énfasis4 3 2 4 2 2 2" xfId="31995" xr:uid="{00000000-0005-0000-0000-0000E54B0000}"/>
    <cellStyle name="40% - Énfasis4 3 2 4 2 3" xfId="22605" xr:uid="{00000000-0005-0000-0000-0000E64B0000}"/>
    <cellStyle name="40% - Énfasis4 3 2 4 2 3 2" xfId="35516" xr:uid="{00000000-0005-0000-0000-0000E74B0000}"/>
    <cellStyle name="40% - Énfasis4 3 2 4 2 4" xfId="26126" xr:uid="{00000000-0005-0000-0000-0000E84B0000}"/>
    <cellStyle name="40% - Énfasis4 3 2 4 2 4 2" xfId="39037" xr:uid="{00000000-0005-0000-0000-0000E94B0000}"/>
    <cellStyle name="40% - Énfasis4 3 2 4 2 5" xfId="29647" xr:uid="{00000000-0005-0000-0000-0000EA4B0000}"/>
    <cellStyle name="40% - Énfasis4 3 2 4 3" xfId="20257" xr:uid="{00000000-0005-0000-0000-0000EB4B0000}"/>
    <cellStyle name="40% - Énfasis4 3 2 4 3 2" xfId="23778" xr:uid="{00000000-0005-0000-0000-0000EC4B0000}"/>
    <cellStyle name="40% - Énfasis4 3 2 4 3 2 2" xfId="36689" xr:uid="{00000000-0005-0000-0000-0000ED4B0000}"/>
    <cellStyle name="40% - Énfasis4 3 2 4 3 3" xfId="27299" xr:uid="{00000000-0005-0000-0000-0000EE4B0000}"/>
    <cellStyle name="40% - Énfasis4 3 2 4 3 3 2" xfId="40210" xr:uid="{00000000-0005-0000-0000-0000EF4B0000}"/>
    <cellStyle name="40% - Énfasis4 3 2 4 3 4" xfId="33168" xr:uid="{00000000-0005-0000-0000-0000F04B0000}"/>
    <cellStyle name="40% - Énfasis4 3 2 4 4" xfId="17909" xr:uid="{00000000-0005-0000-0000-0000F14B0000}"/>
    <cellStyle name="40% - Énfasis4 3 2 4 4 2" xfId="30820" xr:uid="{00000000-0005-0000-0000-0000F24B0000}"/>
    <cellStyle name="40% - Énfasis4 3 2 4 5" xfId="21430" xr:uid="{00000000-0005-0000-0000-0000F34B0000}"/>
    <cellStyle name="40% - Énfasis4 3 2 4 5 2" xfId="34341" xr:uid="{00000000-0005-0000-0000-0000F44B0000}"/>
    <cellStyle name="40% - Énfasis4 3 2 4 6" xfId="24951" xr:uid="{00000000-0005-0000-0000-0000F54B0000}"/>
    <cellStyle name="40% - Énfasis4 3 2 4 6 2" xfId="37862" xr:uid="{00000000-0005-0000-0000-0000F64B0000}"/>
    <cellStyle name="40% - Énfasis4 3 2 4 7" xfId="28472" xr:uid="{00000000-0005-0000-0000-0000F74B0000}"/>
    <cellStyle name="40% - Énfasis4 3 2 5" xfId="15062" xr:uid="{00000000-0005-0000-0000-0000F84B0000}"/>
    <cellStyle name="40% - Énfasis4 3 2 5 2" xfId="16237" xr:uid="{00000000-0005-0000-0000-0000F94B0000}"/>
    <cellStyle name="40% - Énfasis4 3 2 5 2 2" xfId="18585" xr:uid="{00000000-0005-0000-0000-0000FA4B0000}"/>
    <cellStyle name="40% - Énfasis4 3 2 5 2 2 2" xfId="31496" xr:uid="{00000000-0005-0000-0000-0000FB4B0000}"/>
    <cellStyle name="40% - Énfasis4 3 2 5 2 3" xfId="22106" xr:uid="{00000000-0005-0000-0000-0000FC4B0000}"/>
    <cellStyle name="40% - Énfasis4 3 2 5 2 3 2" xfId="35017" xr:uid="{00000000-0005-0000-0000-0000FD4B0000}"/>
    <cellStyle name="40% - Énfasis4 3 2 5 2 4" xfId="25627" xr:uid="{00000000-0005-0000-0000-0000FE4B0000}"/>
    <cellStyle name="40% - Énfasis4 3 2 5 2 4 2" xfId="38538" xr:uid="{00000000-0005-0000-0000-0000FF4B0000}"/>
    <cellStyle name="40% - Énfasis4 3 2 5 2 5" xfId="29148" xr:uid="{00000000-0005-0000-0000-0000004C0000}"/>
    <cellStyle name="40% - Énfasis4 3 2 5 3" xfId="19758" xr:uid="{00000000-0005-0000-0000-0000014C0000}"/>
    <cellStyle name="40% - Énfasis4 3 2 5 3 2" xfId="23279" xr:uid="{00000000-0005-0000-0000-0000024C0000}"/>
    <cellStyle name="40% - Énfasis4 3 2 5 3 2 2" xfId="36190" xr:uid="{00000000-0005-0000-0000-0000034C0000}"/>
    <cellStyle name="40% - Énfasis4 3 2 5 3 3" xfId="26800" xr:uid="{00000000-0005-0000-0000-0000044C0000}"/>
    <cellStyle name="40% - Énfasis4 3 2 5 3 3 2" xfId="39711" xr:uid="{00000000-0005-0000-0000-0000054C0000}"/>
    <cellStyle name="40% - Énfasis4 3 2 5 3 4" xfId="32669" xr:uid="{00000000-0005-0000-0000-0000064C0000}"/>
    <cellStyle name="40% - Énfasis4 3 2 5 4" xfId="17410" xr:uid="{00000000-0005-0000-0000-0000074C0000}"/>
    <cellStyle name="40% - Énfasis4 3 2 5 4 2" xfId="30321" xr:uid="{00000000-0005-0000-0000-0000084C0000}"/>
    <cellStyle name="40% - Énfasis4 3 2 5 5" xfId="20931" xr:uid="{00000000-0005-0000-0000-0000094C0000}"/>
    <cellStyle name="40% - Énfasis4 3 2 5 5 2" xfId="33842" xr:uid="{00000000-0005-0000-0000-00000A4C0000}"/>
    <cellStyle name="40% - Énfasis4 3 2 5 6" xfId="24452" xr:uid="{00000000-0005-0000-0000-00000B4C0000}"/>
    <cellStyle name="40% - Énfasis4 3 2 5 6 2" xfId="37363" xr:uid="{00000000-0005-0000-0000-00000C4C0000}"/>
    <cellStyle name="40% - Énfasis4 3 2 5 7" xfId="27973" xr:uid="{00000000-0005-0000-0000-00000D4C0000}"/>
    <cellStyle name="40% - Énfasis4 3 2 6" xfId="15738" xr:uid="{00000000-0005-0000-0000-00000E4C0000}"/>
    <cellStyle name="40% - Énfasis4 3 2 6 2" xfId="18086" xr:uid="{00000000-0005-0000-0000-00000F4C0000}"/>
    <cellStyle name="40% - Énfasis4 3 2 6 2 2" xfId="30997" xr:uid="{00000000-0005-0000-0000-0000104C0000}"/>
    <cellStyle name="40% - Énfasis4 3 2 6 3" xfId="21607" xr:uid="{00000000-0005-0000-0000-0000114C0000}"/>
    <cellStyle name="40% - Énfasis4 3 2 6 3 2" xfId="34518" xr:uid="{00000000-0005-0000-0000-0000124C0000}"/>
    <cellStyle name="40% - Énfasis4 3 2 6 4" xfId="25128" xr:uid="{00000000-0005-0000-0000-0000134C0000}"/>
    <cellStyle name="40% - Énfasis4 3 2 6 4 2" xfId="38039" xr:uid="{00000000-0005-0000-0000-0000144C0000}"/>
    <cellStyle name="40% - Énfasis4 3 2 6 5" xfId="28649" xr:uid="{00000000-0005-0000-0000-0000154C0000}"/>
    <cellStyle name="40% - Énfasis4 3 2 7" xfId="19259" xr:uid="{00000000-0005-0000-0000-0000164C0000}"/>
    <cellStyle name="40% - Énfasis4 3 2 7 2" xfId="22780" xr:uid="{00000000-0005-0000-0000-0000174C0000}"/>
    <cellStyle name="40% - Énfasis4 3 2 7 2 2" xfId="35691" xr:uid="{00000000-0005-0000-0000-0000184C0000}"/>
    <cellStyle name="40% - Énfasis4 3 2 7 3" xfId="26301" xr:uid="{00000000-0005-0000-0000-0000194C0000}"/>
    <cellStyle name="40% - Énfasis4 3 2 7 3 2" xfId="39212" xr:uid="{00000000-0005-0000-0000-00001A4C0000}"/>
    <cellStyle name="40% - Énfasis4 3 2 7 4" xfId="32170" xr:uid="{00000000-0005-0000-0000-00001B4C0000}"/>
    <cellStyle name="40% - Énfasis4 3 2 8" xfId="16911" xr:uid="{00000000-0005-0000-0000-00001C4C0000}"/>
    <cellStyle name="40% - Énfasis4 3 2 8 2" xfId="29822" xr:uid="{00000000-0005-0000-0000-00001D4C0000}"/>
    <cellStyle name="40% - Énfasis4 3 2 9" xfId="20432" xr:uid="{00000000-0005-0000-0000-00001E4C0000}"/>
    <cellStyle name="40% - Énfasis4 3 2 9 2" xfId="33343" xr:uid="{00000000-0005-0000-0000-00001F4C0000}"/>
    <cellStyle name="40% - Énfasis4 3 3" xfId="5858" xr:uid="{00000000-0005-0000-0000-0000204C0000}"/>
    <cellStyle name="40% - Énfasis4 3 3 10" xfId="24014" xr:uid="{00000000-0005-0000-0000-0000214C0000}"/>
    <cellStyle name="40% - Énfasis4 3 3 10 2" xfId="36925" xr:uid="{00000000-0005-0000-0000-0000224C0000}"/>
    <cellStyle name="40% - Énfasis4 3 3 11" xfId="27535" xr:uid="{00000000-0005-0000-0000-0000234C0000}"/>
    <cellStyle name="40% - Énfasis4 3 3 12" xfId="14620" xr:uid="{00000000-0005-0000-0000-0000244C0000}"/>
    <cellStyle name="40% - Énfasis4 3 3 2" xfId="14798" xr:uid="{00000000-0005-0000-0000-0000254C0000}"/>
    <cellStyle name="40% - Énfasis4 3 3 2 2" xfId="15298" xr:uid="{00000000-0005-0000-0000-0000264C0000}"/>
    <cellStyle name="40% - Énfasis4 3 3 2 2 2" xfId="16473" xr:uid="{00000000-0005-0000-0000-0000274C0000}"/>
    <cellStyle name="40% - Énfasis4 3 3 2 2 2 2" xfId="18821" xr:uid="{00000000-0005-0000-0000-0000284C0000}"/>
    <cellStyle name="40% - Énfasis4 3 3 2 2 2 2 2" xfId="31732" xr:uid="{00000000-0005-0000-0000-0000294C0000}"/>
    <cellStyle name="40% - Énfasis4 3 3 2 2 2 3" xfId="22342" xr:uid="{00000000-0005-0000-0000-00002A4C0000}"/>
    <cellStyle name="40% - Énfasis4 3 3 2 2 2 3 2" xfId="35253" xr:uid="{00000000-0005-0000-0000-00002B4C0000}"/>
    <cellStyle name="40% - Énfasis4 3 3 2 2 2 4" xfId="25863" xr:uid="{00000000-0005-0000-0000-00002C4C0000}"/>
    <cellStyle name="40% - Énfasis4 3 3 2 2 2 4 2" xfId="38774" xr:uid="{00000000-0005-0000-0000-00002D4C0000}"/>
    <cellStyle name="40% - Énfasis4 3 3 2 2 2 5" xfId="29384" xr:uid="{00000000-0005-0000-0000-00002E4C0000}"/>
    <cellStyle name="40% - Énfasis4 3 3 2 2 3" xfId="19994" xr:uid="{00000000-0005-0000-0000-00002F4C0000}"/>
    <cellStyle name="40% - Énfasis4 3 3 2 2 3 2" xfId="23515" xr:uid="{00000000-0005-0000-0000-0000304C0000}"/>
    <cellStyle name="40% - Énfasis4 3 3 2 2 3 2 2" xfId="36426" xr:uid="{00000000-0005-0000-0000-0000314C0000}"/>
    <cellStyle name="40% - Énfasis4 3 3 2 2 3 3" xfId="27036" xr:uid="{00000000-0005-0000-0000-0000324C0000}"/>
    <cellStyle name="40% - Énfasis4 3 3 2 2 3 3 2" xfId="39947" xr:uid="{00000000-0005-0000-0000-0000334C0000}"/>
    <cellStyle name="40% - Énfasis4 3 3 2 2 3 4" xfId="32905" xr:uid="{00000000-0005-0000-0000-0000344C0000}"/>
    <cellStyle name="40% - Énfasis4 3 3 2 2 4" xfId="17646" xr:uid="{00000000-0005-0000-0000-0000354C0000}"/>
    <cellStyle name="40% - Énfasis4 3 3 2 2 4 2" xfId="30557" xr:uid="{00000000-0005-0000-0000-0000364C0000}"/>
    <cellStyle name="40% - Énfasis4 3 3 2 2 5" xfId="21167" xr:uid="{00000000-0005-0000-0000-0000374C0000}"/>
    <cellStyle name="40% - Énfasis4 3 3 2 2 5 2" xfId="34078" xr:uid="{00000000-0005-0000-0000-0000384C0000}"/>
    <cellStyle name="40% - Énfasis4 3 3 2 2 6" xfId="24688" xr:uid="{00000000-0005-0000-0000-0000394C0000}"/>
    <cellStyle name="40% - Énfasis4 3 3 2 2 6 2" xfId="37599" xr:uid="{00000000-0005-0000-0000-00003A4C0000}"/>
    <cellStyle name="40% - Énfasis4 3 3 2 2 7" xfId="28209" xr:uid="{00000000-0005-0000-0000-00003B4C0000}"/>
    <cellStyle name="40% - Énfasis4 3 3 2 3" xfId="15974" xr:uid="{00000000-0005-0000-0000-00003C4C0000}"/>
    <cellStyle name="40% - Énfasis4 3 3 2 3 2" xfId="18322" xr:uid="{00000000-0005-0000-0000-00003D4C0000}"/>
    <cellStyle name="40% - Énfasis4 3 3 2 3 2 2" xfId="31233" xr:uid="{00000000-0005-0000-0000-00003E4C0000}"/>
    <cellStyle name="40% - Énfasis4 3 3 2 3 3" xfId="21843" xr:uid="{00000000-0005-0000-0000-00003F4C0000}"/>
    <cellStyle name="40% - Énfasis4 3 3 2 3 3 2" xfId="34754" xr:uid="{00000000-0005-0000-0000-0000404C0000}"/>
    <cellStyle name="40% - Énfasis4 3 3 2 3 4" xfId="25364" xr:uid="{00000000-0005-0000-0000-0000414C0000}"/>
    <cellStyle name="40% - Énfasis4 3 3 2 3 4 2" xfId="38275" xr:uid="{00000000-0005-0000-0000-0000424C0000}"/>
    <cellStyle name="40% - Énfasis4 3 3 2 3 5" xfId="28885" xr:uid="{00000000-0005-0000-0000-0000434C0000}"/>
    <cellStyle name="40% - Énfasis4 3 3 2 4" xfId="19495" xr:uid="{00000000-0005-0000-0000-0000444C0000}"/>
    <cellStyle name="40% - Énfasis4 3 3 2 4 2" xfId="23016" xr:uid="{00000000-0005-0000-0000-0000454C0000}"/>
    <cellStyle name="40% - Énfasis4 3 3 2 4 2 2" xfId="35927" xr:uid="{00000000-0005-0000-0000-0000464C0000}"/>
    <cellStyle name="40% - Énfasis4 3 3 2 4 3" xfId="26537" xr:uid="{00000000-0005-0000-0000-0000474C0000}"/>
    <cellStyle name="40% - Énfasis4 3 3 2 4 3 2" xfId="39448" xr:uid="{00000000-0005-0000-0000-0000484C0000}"/>
    <cellStyle name="40% - Énfasis4 3 3 2 4 4" xfId="32406" xr:uid="{00000000-0005-0000-0000-0000494C0000}"/>
    <cellStyle name="40% - Énfasis4 3 3 2 5" xfId="17147" xr:uid="{00000000-0005-0000-0000-00004A4C0000}"/>
    <cellStyle name="40% - Énfasis4 3 3 2 5 2" xfId="30058" xr:uid="{00000000-0005-0000-0000-00004B4C0000}"/>
    <cellStyle name="40% - Énfasis4 3 3 2 6" xfId="20668" xr:uid="{00000000-0005-0000-0000-00004C4C0000}"/>
    <cellStyle name="40% - Énfasis4 3 3 2 6 2" xfId="33579" xr:uid="{00000000-0005-0000-0000-00004D4C0000}"/>
    <cellStyle name="40% - Énfasis4 3 3 2 7" xfId="24189" xr:uid="{00000000-0005-0000-0000-00004E4C0000}"/>
    <cellStyle name="40% - Énfasis4 3 3 2 7 2" xfId="37100" xr:uid="{00000000-0005-0000-0000-00004F4C0000}"/>
    <cellStyle name="40% - Énfasis4 3 3 2 8" xfId="27710" xr:uid="{00000000-0005-0000-0000-0000504C0000}"/>
    <cellStyle name="40% - Énfasis4 3 3 3" xfId="14961" xr:uid="{00000000-0005-0000-0000-0000514C0000}"/>
    <cellStyle name="40% - Énfasis4 3 3 3 2" xfId="15460" xr:uid="{00000000-0005-0000-0000-0000524C0000}"/>
    <cellStyle name="40% - Énfasis4 3 3 3 2 2" xfId="16635" xr:uid="{00000000-0005-0000-0000-0000534C0000}"/>
    <cellStyle name="40% - Énfasis4 3 3 3 2 2 2" xfId="18983" xr:uid="{00000000-0005-0000-0000-0000544C0000}"/>
    <cellStyle name="40% - Énfasis4 3 3 3 2 2 2 2" xfId="31894" xr:uid="{00000000-0005-0000-0000-0000554C0000}"/>
    <cellStyle name="40% - Énfasis4 3 3 3 2 2 3" xfId="22504" xr:uid="{00000000-0005-0000-0000-0000564C0000}"/>
    <cellStyle name="40% - Énfasis4 3 3 3 2 2 3 2" xfId="35415" xr:uid="{00000000-0005-0000-0000-0000574C0000}"/>
    <cellStyle name="40% - Énfasis4 3 3 3 2 2 4" xfId="26025" xr:uid="{00000000-0005-0000-0000-0000584C0000}"/>
    <cellStyle name="40% - Énfasis4 3 3 3 2 2 4 2" xfId="38936" xr:uid="{00000000-0005-0000-0000-0000594C0000}"/>
    <cellStyle name="40% - Énfasis4 3 3 3 2 2 5" xfId="29546" xr:uid="{00000000-0005-0000-0000-00005A4C0000}"/>
    <cellStyle name="40% - Énfasis4 3 3 3 2 3" xfId="20156" xr:uid="{00000000-0005-0000-0000-00005B4C0000}"/>
    <cellStyle name="40% - Énfasis4 3 3 3 2 3 2" xfId="23677" xr:uid="{00000000-0005-0000-0000-00005C4C0000}"/>
    <cellStyle name="40% - Énfasis4 3 3 3 2 3 2 2" xfId="36588" xr:uid="{00000000-0005-0000-0000-00005D4C0000}"/>
    <cellStyle name="40% - Énfasis4 3 3 3 2 3 3" xfId="27198" xr:uid="{00000000-0005-0000-0000-00005E4C0000}"/>
    <cellStyle name="40% - Énfasis4 3 3 3 2 3 3 2" xfId="40109" xr:uid="{00000000-0005-0000-0000-00005F4C0000}"/>
    <cellStyle name="40% - Énfasis4 3 3 3 2 3 4" xfId="33067" xr:uid="{00000000-0005-0000-0000-0000604C0000}"/>
    <cellStyle name="40% - Énfasis4 3 3 3 2 4" xfId="17808" xr:uid="{00000000-0005-0000-0000-0000614C0000}"/>
    <cellStyle name="40% - Énfasis4 3 3 3 2 4 2" xfId="30719" xr:uid="{00000000-0005-0000-0000-0000624C0000}"/>
    <cellStyle name="40% - Énfasis4 3 3 3 2 5" xfId="21329" xr:uid="{00000000-0005-0000-0000-0000634C0000}"/>
    <cellStyle name="40% - Énfasis4 3 3 3 2 5 2" xfId="34240" xr:uid="{00000000-0005-0000-0000-0000644C0000}"/>
    <cellStyle name="40% - Énfasis4 3 3 3 2 6" xfId="24850" xr:uid="{00000000-0005-0000-0000-0000654C0000}"/>
    <cellStyle name="40% - Énfasis4 3 3 3 2 6 2" xfId="37761" xr:uid="{00000000-0005-0000-0000-0000664C0000}"/>
    <cellStyle name="40% - Énfasis4 3 3 3 2 7" xfId="28371" xr:uid="{00000000-0005-0000-0000-0000674C0000}"/>
    <cellStyle name="40% - Énfasis4 3 3 3 3" xfId="16136" xr:uid="{00000000-0005-0000-0000-0000684C0000}"/>
    <cellStyle name="40% - Énfasis4 3 3 3 3 2" xfId="18484" xr:uid="{00000000-0005-0000-0000-0000694C0000}"/>
    <cellStyle name="40% - Énfasis4 3 3 3 3 2 2" xfId="31395" xr:uid="{00000000-0005-0000-0000-00006A4C0000}"/>
    <cellStyle name="40% - Énfasis4 3 3 3 3 3" xfId="22005" xr:uid="{00000000-0005-0000-0000-00006B4C0000}"/>
    <cellStyle name="40% - Énfasis4 3 3 3 3 3 2" xfId="34916" xr:uid="{00000000-0005-0000-0000-00006C4C0000}"/>
    <cellStyle name="40% - Énfasis4 3 3 3 3 4" xfId="25526" xr:uid="{00000000-0005-0000-0000-00006D4C0000}"/>
    <cellStyle name="40% - Énfasis4 3 3 3 3 4 2" xfId="38437" xr:uid="{00000000-0005-0000-0000-00006E4C0000}"/>
    <cellStyle name="40% - Énfasis4 3 3 3 3 5" xfId="29047" xr:uid="{00000000-0005-0000-0000-00006F4C0000}"/>
    <cellStyle name="40% - Énfasis4 3 3 3 4" xfId="19657" xr:uid="{00000000-0005-0000-0000-0000704C0000}"/>
    <cellStyle name="40% - Énfasis4 3 3 3 4 2" xfId="23178" xr:uid="{00000000-0005-0000-0000-0000714C0000}"/>
    <cellStyle name="40% - Énfasis4 3 3 3 4 2 2" xfId="36089" xr:uid="{00000000-0005-0000-0000-0000724C0000}"/>
    <cellStyle name="40% - Énfasis4 3 3 3 4 3" xfId="26699" xr:uid="{00000000-0005-0000-0000-0000734C0000}"/>
    <cellStyle name="40% - Énfasis4 3 3 3 4 3 2" xfId="39610" xr:uid="{00000000-0005-0000-0000-0000744C0000}"/>
    <cellStyle name="40% - Énfasis4 3 3 3 4 4" xfId="32568" xr:uid="{00000000-0005-0000-0000-0000754C0000}"/>
    <cellStyle name="40% - Énfasis4 3 3 3 5" xfId="17309" xr:uid="{00000000-0005-0000-0000-0000764C0000}"/>
    <cellStyle name="40% - Énfasis4 3 3 3 5 2" xfId="30220" xr:uid="{00000000-0005-0000-0000-0000774C0000}"/>
    <cellStyle name="40% - Énfasis4 3 3 3 6" xfId="20830" xr:uid="{00000000-0005-0000-0000-0000784C0000}"/>
    <cellStyle name="40% - Énfasis4 3 3 3 6 2" xfId="33741" xr:uid="{00000000-0005-0000-0000-0000794C0000}"/>
    <cellStyle name="40% - Énfasis4 3 3 3 7" xfId="24351" xr:uid="{00000000-0005-0000-0000-00007A4C0000}"/>
    <cellStyle name="40% - Énfasis4 3 3 3 7 2" xfId="37262" xr:uid="{00000000-0005-0000-0000-00007B4C0000}"/>
    <cellStyle name="40% - Énfasis4 3 3 3 8" xfId="27872" xr:uid="{00000000-0005-0000-0000-00007C4C0000}"/>
    <cellStyle name="40% - Énfasis4 3 3 4" xfId="15622" xr:uid="{00000000-0005-0000-0000-00007D4C0000}"/>
    <cellStyle name="40% - Énfasis4 3 3 4 2" xfId="16797" xr:uid="{00000000-0005-0000-0000-00007E4C0000}"/>
    <cellStyle name="40% - Énfasis4 3 3 4 2 2" xfId="19145" xr:uid="{00000000-0005-0000-0000-00007F4C0000}"/>
    <cellStyle name="40% - Énfasis4 3 3 4 2 2 2" xfId="32056" xr:uid="{00000000-0005-0000-0000-0000804C0000}"/>
    <cellStyle name="40% - Énfasis4 3 3 4 2 3" xfId="22666" xr:uid="{00000000-0005-0000-0000-0000814C0000}"/>
    <cellStyle name="40% - Énfasis4 3 3 4 2 3 2" xfId="35577" xr:uid="{00000000-0005-0000-0000-0000824C0000}"/>
    <cellStyle name="40% - Énfasis4 3 3 4 2 4" xfId="26187" xr:uid="{00000000-0005-0000-0000-0000834C0000}"/>
    <cellStyle name="40% - Énfasis4 3 3 4 2 4 2" xfId="39098" xr:uid="{00000000-0005-0000-0000-0000844C0000}"/>
    <cellStyle name="40% - Énfasis4 3 3 4 2 5" xfId="29708" xr:uid="{00000000-0005-0000-0000-0000854C0000}"/>
    <cellStyle name="40% - Énfasis4 3 3 4 3" xfId="20318" xr:uid="{00000000-0005-0000-0000-0000864C0000}"/>
    <cellStyle name="40% - Énfasis4 3 3 4 3 2" xfId="23839" xr:uid="{00000000-0005-0000-0000-0000874C0000}"/>
    <cellStyle name="40% - Énfasis4 3 3 4 3 2 2" xfId="36750" xr:uid="{00000000-0005-0000-0000-0000884C0000}"/>
    <cellStyle name="40% - Énfasis4 3 3 4 3 3" xfId="27360" xr:uid="{00000000-0005-0000-0000-0000894C0000}"/>
    <cellStyle name="40% - Énfasis4 3 3 4 3 3 2" xfId="40271" xr:uid="{00000000-0005-0000-0000-00008A4C0000}"/>
    <cellStyle name="40% - Énfasis4 3 3 4 3 4" xfId="33229" xr:uid="{00000000-0005-0000-0000-00008B4C0000}"/>
    <cellStyle name="40% - Énfasis4 3 3 4 4" xfId="17970" xr:uid="{00000000-0005-0000-0000-00008C4C0000}"/>
    <cellStyle name="40% - Énfasis4 3 3 4 4 2" xfId="30881" xr:uid="{00000000-0005-0000-0000-00008D4C0000}"/>
    <cellStyle name="40% - Énfasis4 3 3 4 5" xfId="21491" xr:uid="{00000000-0005-0000-0000-00008E4C0000}"/>
    <cellStyle name="40% - Énfasis4 3 3 4 5 2" xfId="34402" xr:uid="{00000000-0005-0000-0000-00008F4C0000}"/>
    <cellStyle name="40% - Énfasis4 3 3 4 6" xfId="25012" xr:uid="{00000000-0005-0000-0000-0000904C0000}"/>
    <cellStyle name="40% - Énfasis4 3 3 4 6 2" xfId="37923" xr:uid="{00000000-0005-0000-0000-0000914C0000}"/>
    <cellStyle name="40% - Énfasis4 3 3 4 7" xfId="28533" xr:uid="{00000000-0005-0000-0000-0000924C0000}"/>
    <cellStyle name="40% - Énfasis4 3 3 5" xfId="15123" xr:uid="{00000000-0005-0000-0000-0000934C0000}"/>
    <cellStyle name="40% - Énfasis4 3 3 5 2" xfId="16298" xr:uid="{00000000-0005-0000-0000-0000944C0000}"/>
    <cellStyle name="40% - Énfasis4 3 3 5 2 2" xfId="18646" xr:uid="{00000000-0005-0000-0000-0000954C0000}"/>
    <cellStyle name="40% - Énfasis4 3 3 5 2 2 2" xfId="31557" xr:uid="{00000000-0005-0000-0000-0000964C0000}"/>
    <cellStyle name="40% - Énfasis4 3 3 5 2 3" xfId="22167" xr:uid="{00000000-0005-0000-0000-0000974C0000}"/>
    <cellStyle name="40% - Énfasis4 3 3 5 2 3 2" xfId="35078" xr:uid="{00000000-0005-0000-0000-0000984C0000}"/>
    <cellStyle name="40% - Énfasis4 3 3 5 2 4" xfId="25688" xr:uid="{00000000-0005-0000-0000-0000994C0000}"/>
    <cellStyle name="40% - Énfasis4 3 3 5 2 4 2" xfId="38599" xr:uid="{00000000-0005-0000-0000-00009A4C0000}"/>
    <cellStyle name="40% - Énfasis4 3 3 5 2 5" xfId="29209" xr:uid="{00000000-0005-0000-0000-00009B4C0000}"/>
    <cellStyle name="40% - Énfasis4 3 3 5 3" xfId="19819" xr:uid="{00000000-0005-0000-0000-00009C4C0000}"/>
    <cellStyle name="40% - Énfasis4 3 3 5 3 2" xfId="23340" xr:uid="{00000000-0005-0000-0000-00009D4C0000}"/>
    <cellStyle name="40% - Énfasis4 3 3 5 3 2 2" xfId="36251" xr:uid="{00000000-0005-0000-0000-00009E4C0000}"/>
    <cellStyle name="40% - Énfasis4 3 3 5 3 3" xfId="26861" xr:uid="{00000000-0005-0000-0000-00009F4C0000}"/>
    <cellStyle name="40% - Énfasis4 3 3 5 3 3 2" xfId="39772" xr:uid="{00000000-0005-0000-0000-0000A04C0000}"/>
    <cellStyle name="40% - Énfasis4 3 3 5 3 4" xfId="32730" xr:uid="{00000000-0005-0000-0000-0000A14C0000}"/>
    <cellStyle name="40% - Énfasis4 3 3 5 4" xfId="17471" xr:uid="{00000000-0005-0000-0000-0000A24C0000}"/>
    <cellStyle name="40% - Énfasis4 3 3 5 4 2" xfId="30382" xr:uid="{00000000-0005-0000-0000-0000A34C0000}"/>
    <cellStyle name="40% - Énfasis4 3 3 5 5" xfId="20992" xr:uid="{00000000-0005-0000-0000-0000A44C0000}"/>
    <cellStyle name="40% - Énfasis4 3 3 5 5 2" xfId="33903" xr:uid="{00000000-0005-0000-0000-0000A54C0000}"/>
    <cellStyle name="40% - Énfasis4 3 3 5 6" xfId="24513" xr:uid="{00000000-0005-0000-0000-0000A64C0000}"/>
    <cellStyle name="40% - Énfasis4 3 3 5 6 2" xfId="37424" xr:uid="{00000000-0005-0000-0000-0000A74C0000}"/>
    <cellStyle name="40% - Énfasis4 3 3 5 7" xfId="28034" xr:uid="{00000000-0005-0000-0000-0000A84C0000}"/>
    <cellStyle name="40% - Énfasis4 3 3 6" xfId="15799" xr:uid="{00000000-0005-0000-0000-0000A94C0000}"/>
    <cellStyle name="40% - Énfasis4 3 3 6 2" xfId="18147" xr:uid="{00000000-0005-0000-0000-0000AA4C0000}"/>
    <cellStyle name="40% - Énfasis4 3 3 6 2 2" xfId="31058" xr:uid="{00000000-0005-0000-0000-0000AB4C0000}"/>
    <cellStyle name="40% - Énfasis4 3 3 6 3" xfId="21668" xr:uid="{00000000-0005-0000-0000-0000AC4C0000}"/>
    <cellStyle name="40% - Énfasis4 3 3 6 3 2" xfId="34579" xr:uid="{00000000-0005-0000-0000-0000AD4C0000}"/>
    <cellStyle name="40% - Énfasis4 3 3 6 4" xfId="25189" xr:uid="{00000000-0005-0000-0000-0000AE4C0000}"/>
    <cellStyle name="40% - Énfasis4 3 3 6 4 2" xfId="38100" xr:uid="{00000000-0005-0000-0000-0000AF4C0000}"/>
    <cellStyle name="40% - Énfasis4 3 3 6 5" xfId="28710" xr:uid="{00000000-0005-0000-0000-0000B04C0000}"/>
    <cellStyle name="40% - Énfasis4 3 3 7" xfId="19320" xr:uid="{00000000-0005-0000-0000-0000B14C0000}"/>
    <cellStyle name="40% - Énfasis4 3 3 7 2" xfId="22841" xr:uid="{00000000-0005-0000-0000-0000B24C0000}"/>
    <cellStyle name="40% - Énfasis4 3 3 7 2 2" xfId="35752" xr:uid="{00000000-0005-0000-0000-0000B34C0000}"/>
    <cellStyle name="40% - Énfasis4 3 3 7 3" xfId="26362" xr:uid="{00000000-0005-0000-0000-0000B44C0000}"/>
    <cellStyle name="40% - Énfasis4 3 3 7 3 2" xfId="39273" xr:uid="{00000000-0005-0000-0000-0000B54C0000}"/>
    <cellStyle name="40% - Énfasis4 3 3 7 4" xfId="32231" xr:uid="{00000000-0005-0000-0000-0000B64C0000}"/>
    <cellStyle name="40% - Énfasis4 3 3 8" xfId="16972" xr:uid="{00000000-0005-0000-0000-0000B74C0000}"/>
    <cellStyle name="40% - Énfasis4 3 3 8 2" xfId="29883" xr:uid="{00000000-0005-0000-0000-0000B84C0000}"/>
    <cellStyle name="40% - Énfasis4 3 3 9" xfId="20493" xr:uid="{00000000-0005-0000-0000-0000B94C0000}"/>
    <cellStyle name="40% - Énfasis4 3 3 9 2" xfId="33404" xr:uid="{00000000-0005-0000-0000-0000BA4C0000}"/>
    <cellStyle name="40% - Énfasis4 3 4" xfId="14452" xr:uid="{00000000-0005-0000-0000-0000BB4C0000}"/>
    <cellStyle name="40% - Énfasis4 3 4 2" xfId="15181" xr:uid="{00000000-0005-0000-0000-0000BC4C0000}"/>
    <cellStyle name="40% - Énfasis4 3 4 2 2" xfId="16356" xr:uid="{00000000-0005-0000-0000-0000BD4C0000}"/>
    <cellStyle name="40% - Énfasis4 3 4 2 2 2" xfId="18704" xr:uid="{00000000-0005-0000-0000-0000BE4C0000}"/>
    <cellStyle name="40% - Énfasis4 3 4 2 2 2 2" xfId="31615" xr:uid="{00000000-0005-0000-0000-0000BF4C0000}"/>
    <cellStyle name="40% - Énfasis4 3 4 2 2 3" xfId="22225" xr:uid="{00000000-0005-0000-0000-0000C04C0000}"/>
    <cellStyle name="40% - Énfasis4 3 4 2 2 3 2" xfId="35136" xr:uid="{00000000-0005-0000-0000-0000C14C0000}"/>
    <cellStyle name="40% - Énfasis4 3 4 2 2 4" xfId="25746" xr:uid="{00000000-0005-0000-0000-0000C24C0000}"/>
    <cellStyle name="40% - Énfasis4 3 4 2 2 4 2" xfId="38657" xr:uid="{00000000-0005-0000-0000-0000C34C0000}"/>
    <cellStyle name="40% - Énfasis4 3 4 2 2 5" xfId="29267" xr:uid="{00000000-0005-0000-0000-0000C44C0000}"/>
    <cellStyle name="40% - Énfasis4 3 4 2 3" xfId="19877" xr:uid="{00000000-0005-0000-0000-0000C54C0000}"/>
    <cellStyle name="40% - Énfasis4 3 4 2 3 2" xfId="23398" xr:uid="{00000000-0005-0000-0000-0000C64C0000}"/>
    <cellStyle name="40% - Énfasis4 3 4 2 3 2 2" xfId="36309" xr:uid="{00000000-0005-0000-0000-0000C74C0000}"/>
    <cellStyle name="40% - Énfasis4 3 4 2 3 3" xfId="26919" xr:uid="{00000000-0005-0000-0000-0000C84C0000}"/>
    <cellStyle name="40% - Énfasis4 3 4 2 3 3 2" xfId="39830" xr:uid="{00000000-0005-0000-0000-0000C94C0000}"/>
    <cellStyle name="40% - Énfasis4 3 4 2 3 4" xfId="32788" xr:uid="{00000000-0005-0000-0000-0000CA4C0000}"/>
    <cellStyle name="40% - Énfasis4 3 4 2 4" xfId="17529" xr:uid="{00000000-0005-0000-0000-0000CB4C0000}"/>
    <cellStyle name="40% - Énfasis4 3 4 2 4 2" xfId="30440" xr:uid="{00000000-0005-0000-0000-0000CC4C0000}"/>
    <cellStyle name="40% - Énfasis4 3 4 2 5" xfId="21050" xr:uid="{00000000-0005-0000-0000-0000CD4C0000}"/>
    <cellStyle name="40% - Énfasis4 3 4 2 5 2" xfId="33961" xr:uid="{00000000-0005-0000-0000-0000CE4C0000}"/>
    <cellStyle name="40% - Énfasis4 3 4 2 6" xfId="24571" xr:uid="{00000000-0005-0000-0000-0000CF4C0000}"/>
    <cellStyle name="40% - Énfasis4 3 4 2 6 2" xfId="37482" xr:uid="{00000000-0005-0000-0000-0000D04C0000}"/>
    <cellStyle name="40% - Énfasis4 3 4 2 7" xfId="28092" xr:uid="{00000000-0005-0000-0000-0000D14C0000}"/>
    <cellStyle name="40% - Énfasis4 3 4 3" xfId="15857" xr:uid="{00000000-0005-0000-0000-0000D24C0000}"/>
    <cellStyle name="40% - Énfasis4 3 4 3 2" xfId="18205" xr:uid="{00000000-0005-0000-0000-0000D34C0000}"/>
    <cellStyle name="40% - Énfasis4 3 4 3 2 2" xfId="31116" xr:uid="{00000000-0005-0000-0000-0000D44C0000}"/>
    <cellStyle name="40% - Énfasis4 3 4 3 3" xfId="21726" xr:uid="{00000000-0005-0000-0000-0000D54C0000}"/>
    <cellStyle name="40% - Énfasis4 3 4 3 3 2" xfId="34637" xr:uid="{00000000-0005-0000-0000-0000D64C0000}"/>
    <cellStyle name="40% - Énfasis4 3 4 3 4" xfId="25247" xr:uid="{00000000-0005-0000-0000-0000D74C0000}"/>
    <cellStyle name="40% - Énfasis4 3 4 3 4 2" xfId="38158" xr:uid="{00000000-0005-0000-0000-0000D84C0000}"/>
    <cellStyle name="40% - Énfasis4 3 4 3 5" xfId="28768" xr:uid="{00000000-0005-0000-0000-0000D94C0000}"/>
    <cellStyle name="40% - Énfasis4 3 4 4" xfId="19378" xr:uid="{00000000-0005-0000-0000-0000DA4C0000}"/>
    <cellStyle name="40% - Énfasis4 3 4 4 2" xfId="22899" xr:uid="{00000000-0005-0000-0000-0000DB4C0000}"/>
    <cellStyle name="40% - Énfasis4 3 4 4 2 2" xfId="35810" xr:uid="{00000000-0005-0000-0000-0000DC4C0000}"/>
    <cellStyle name="40% - Énfasis4 3 4 4 3" xfId="26420" xr:uid="{00000000-0005-0000-0000-0000DD4C0000}"/>
    <cellStyle name="40% - Énfasis4 3 4 4 3 2" xfId="39331" xr:uid="{00000000-0005-0000-0000-0000DE4C0000}"/>
    <cellStyle name="40% - Énfasis4 3 4 4 4" xfId="32289" xr:uid="{00000000-0005-0000-0000-0000DF4C0000}"/>
    <cellStyle name="40% - Énfasis4 3 4 5" xfId="17030" xr:uid="{00000000-0005-0000-0000-0000E04C0000}"/>
    <cellStyle name="40% - Énfasis4 3 4 5 2" xfId="29941" xr:uid="{00000000-0005-0000-0000-0000E14C0000}"/>
    <cellStyle name="40% - Énfasis4 3 4 6" xfId="20551" xr:uid="{00000000-0005-0000-0000-0000E24C0000}"/>
    <cellStyle name="40% - Énfasis4 3 4 6 2" xfId="33462" xr:uid="{00000000-0005-0000-0000-0000E34C0000}"/>
    <cellStyle name="40% - Énfasis4 3 4 7" xfId="24072" xr:uid="{00000000-0005-0000-0000-0000E44C0000}"/>
    <cellStyle name="40% - Énfasis4 3 4 7 2" xfId="36983" xr:uid="{00000000-0005-0000-0000-0000E54C0000}"/>
    <cellStyle name="40% - Énfasis4 3 4 8" xfId="27593" xr:uid="{00000000-0005-0000-0000-0000E64C0000}"/>
    <cellStyle name="40% - Énfasis4 3 4 9" xfId="14681" xr:uid="{00000000-0005-0000-0000-0000E74C0000}"/>
    <cellStyle name="40% - Énfasis4 3 5" xfId="14844" xr:uid="{00000000-0005-0000-0000-0000E84C0000}"/>
    <cellStyle name="40% - Énfasis4 3 5 2" xfId="15343" xr:uid="{00000000-0005-0000-0000-0000E94C0000}"/>
    <cellStyle name="40% - Énfasis4 3 5 2 2" xfId="16518" xr:uid="{00000000-0005-0000-0000-0000EA4C0000}"/>
    <cellStyle name="40% - Énfasis4 3 5 2 2 2" xfId="18866" xr:uid="{00000000-0005-0000-0000-0000EB4C0000}"/>
    <cellStyle name="40% - Énfasis4 3 5 2 2 2 2" xfId="31777" xr:uid="{00000000-0005-0000-0000-0000EC4C0000}"/>
    <cellStyle name="40% - Énfasis4 3 5 2 2 3" xfId="22387" xr:uid="{00000000-0005-0000-0000-0000ED4C0000}"/>
    <cellStyle name="40% - Énfasis4 3 5 2 2 3 2" xfId="35298" xr:uid="{00000000-0005-0000-0000-0000EE4C0000}"/>
    <cellStyle name="40% - Énfasis4 3 5 2 2 4" xfId="25908" xr:uid="{00000000-0005-0000-0000-0000EF4C0000}"/>
    <cellStyle name="40% - Énfasis4 3 5 2 2 4 2" xfId="38819" xr:uid="{00000000-0005-0000-0000-0000F04C0000}"/>
    <cellStyle name="40% - Énfasis4 3 5 2 2 5" xfId="29429" xr:uid="{00000000-0005-0000-0000-0000F14C0000}"/>
    <cellStyle name="40% - Énfasis4 3 5 2 3" xfId="20039" xr:uid="{00000000-0005-0000-0000-0000F24C0000}"/>
    <cellStyle name="40% - Énfasis4 3 5 2 3 2" xfId="23560" xr:uid="{00000000-0005-0000-0000-0000F34C0000}"/>
    <cellStyle name="40% - Énfasis4 3 5 2 3 2 2" xfId="36471" xr:uid="{00000000-0005-0000-0000-0000F44C0000}"/>
    <cellStyle name="40% - Énfasis4 3 5 2 3 3" xfId="27081" xr:uid="{00000000-0005-0000-0000-0000F54C0000}"/>
    <cellStyle name="40% - Énfasis4 3 5 2 3 3 2" xfId="39992" xr:uid="{00000000-0005-0000-0000-0000F64C0000}"/>
    <cellStyle name="40% - Énfasis4 3 5 2 3 4" xfId="32950" xr:uid="{00000000-0005-0000-0000-0000F74C0000}"/>
    <cellStyle name="40% - Énfasis4 3 5 2 4" xfId="17691" xr:uid="{00000000-0005-0000-0000-0000F84C0000}"/>
    <cellStyle name="40% - Énfasis4 3 5 2 4 2" xfId="30602" xr:uid="{00000000-0005-0000-0000-0000F94C0000}"/>
    <cellStyle name="40% - Énfasis4 3 5 2 5" xfId="21212" xr:uid="{00000000-0005-0000-0000-0000FA4C0000}"/>
    <cellStyle name="40% - Énfasis4 3 5 2 5 2" xfId="34123" xr:uid="{00000000-0005-0000-0000-0000FB4C0000}"/>
    <cellStyle name="40% - Énfasis4 3 5 2 6" xfId="24733" xr:uid="{00000000-0005-0000-0000-0000FC4C0000}"/>
    <cellStyle name="40% - Énfasis4 3 5 2 6 2" xfId="37644" xr:uid="{00000000-0005-0000-0000-0000FD4C0000}"/>
    <cellStyle name="40% - Énfasis4 3 5 2 7" xfId="28254" xr:uid="{00000000-0005-0000-0000-0000FE4C0000}"/>
    <cellStyle name="40% - Énfasis4 3 5 3" xfId="16019" xr:uid="{00000000-0005-0000-0000-0000FF4C0000}"/>
    <cellStyle name="40% - Énfasis4 3 5 3 2" xfId="18367" xr:uid="{00000000-0005-0000-0000-0000004D0000}"/>
    <cellStyle name="40% - Énfasis4 3 5 3 2 2" xfId="31278" xr:uid="{00000000-0005-0000-0000-0000014D0000}"/>
    <cellStyle name="40% - Énfasis4 3 5 3 3" xfId="21888" xr:uid="{00000000-0005-0000-0000-0000024D0000}"/>
    <cellStyle name="40% - Énfasis4 3 5 3 3 2" xfId="34799" xr:uid="{00000000-0005-0000-0000-0000034D0000}"/>
    <cellStyle name="40% - Énfasis4 3 5 3 4" xfId="25409" xr:uid="{00000000-0005-0000-0000-0000044D0000}"/>
    <cellStyle name="40% - Énfasis4 3 5 3 4 2" xfId="38320" xr:uid="{00000000-0005-0000-0000-0000054D0000}"/>
    <cellStyle name="40% - Énfasis4 3 5 3 5" xfId="28930" xr:uid="{00000000-0005-0000-0000-0000064D0000}"/>
    <cellStyle name="40% - Énfasis4 3 5 4" xfId="19540" xr:uid="{00000000-0005-0000-0000-0000074D0000}"/>
    <cellStyle name="40% - Énfasis4 3 5 4 2" xfId="23061" xr:uid="{00000000-0005-0000-0000-0000084D0000}"/>
    <cellStyle name="40% - Énfasis4 3 5 4 2 2" xfId="35972" xr:uid="{00000000-0005-0000-0000-0000094D0000}"/>
    <cellStyle name="40% - Énfasis4 3 5 4 3" xfId="26582" xr:uid="{00000000-0005-0000-0000-00000A4D0000}"/>
    <cellStyle name="40% - Énfasis4 3 5 4 3 2" xfId="39493" xr:uid="{00000000-0005-0000-0000-00000B4D0000}"/>
    <cellStyle name="40% - Énfasis4 3 5 4 4" xfId="32451" xr:uid="{00000000-0005-0000-0000-00000C4D0000}"/>
    <cellStyle name="40% - Énfasis4 3 5 5" xfId="17192" xr:uid="{00000000-0005-0000-0000-00000D4D0000}"/>
    <cellStyle name="40% - Énfasis4 3 5 5 2" xfId="30103" xr:uid="{00000000-0005-0000-0000-00000E4D0000}"/>
    <cellStyle name="40% - Énfasis4 3 5 6" xfId="20713" xr:uid="{00000000-0005-0000-0000-00000F4D0000}"/>
    <cellStyle name="40% - Énfasis4 3 5 6 2" xfId="33624" xr:uid="{00000000-0005-0000-0000-0000104D0000}"/>
    <cellStyle name="40% - Énfasis4 3 5 7" xfId="24234" xr:uid="{00000000-0005-0000-0000-0000114D0000}"/>
    <cellStyle name="40% - Énfasis4 3 5 7 2" xfId="37145" xr:uid="{00000000-0005-0000-0000-0000124D0000}"/>
    <cellStyle name="40% - Énfasis4 3 5 8" xfId="27755" xr:uid="{00000000-0005-0000-0000-0000134D0000}"/>
    <cellStyle name="40% - Énfasis4 3 6" xfId="15505" xr:uid="{00000000-0005-0000-0000-0000144D0000}"/>
    <cellStyle name="40% - Énfasis4 3 6 2" xfId="16680" xr:uid="{00000000-0005-0000-0000-0000154D0000}"/>
    <cellStyle name="40% - Énfasis4 3 6 2 2" xfId="19028" xr:uid="{00000000-0005-0000-0000-0000164D0000}"/>
    <cellStyle name="40% - Énfasis4 3 6 2 2 2" xfId="31939" xr:uid="{00000000-0005-0000-0000-0000174D0000}"/>
    <cellStyle name="40% - Énfasis4 3 6 2 3" xfId="22549" xr:uid="{00000000-0005-0000-0000-0000184D0000}"/>
    <cellStyle name="40% - Énfasis4 3 6 2 3 2" xfId="35460" xr:uid="{00000000-0005-0000-0000-0000194D0000}"/>
    <cellStyle name="40% - Énfasis4 3 6 2 4" xfId="26070" xr:uid="{00000000-0005-0000-0000-00001A4D0000}"/>
    <cellStyle name="40% - Énfasis4 3 6 2 4 2" xfId="38981" xr:uid="{00000000-0005-0000-0000-00001B4D0000}"/>
    <cellStyle name="40% - Énfasis4 3 6 2 5" xfId="29591" xr:uid="{00000000-0005-0000-0000-00001C4D0000}"/>
    <cellStyle name="40% - Énfasis4 3 6 3" xfId="20201" xr:uid="{00000000-0005-0000-0000-00001D4D0000}"/>
    <cellStyle name="40% - Énfasis4 3 6 3 2" xfId="23722" xr:uid="{00000000-0005-0000-0000-00001E4D0000}"/>
    <cellStyle name="40% - Énfasis4 3 6 3 2 2" xfId="36633" xr:uid="{00000000-0005-0000-0000-00001F4D0000}"/>
    <cellStyle name="40% - Énfasis4 3 6 3 3" xfId="27243" xr:uid="{00000000-0005-0000-0000-0000204D0000}"/>
    <cellStyle name="40% - Énfasis4 3 6 3 3 2" xfId="40154" xr:uid="{00000000-0005-0000-0000-0000214D0000}"/>
    <cellStyle name="40% - Énfasis4 3 6 3 4" xfId="33112" xr:uid="{00000000-0005-0000-0000-0000224D0000}"/>
    <cellStyle name="40% - Énfasis4 3 6 4" xfId="17853" xr:uid="{00000000-0005-0000-0000-0000234D0000}"/>
    <cellStyle name="40% - Énfasis4 3 6 4 2" xfId="30764" xr:uid="{00000000-0005-0000-0000-0000244D0000}"/>
    <cellStyle name="40% - Énfasis4 3 6 5" xfId="21374" xr:uid="{00000000-0005-0000-0000-0000254D0000}"/>
    <cellStyle name="40% - Énfasis4 3 6 5 2" xfId="34285" xr:uid="{00000000-0005-0000-0000-0000264D0000}"/>
    <cellStyle name="40% - Énfasis4 3 6 6" xfId="24895" xr:uid="{00000000-0005-0000-0000-0000274D0000}"/>
    <cellStyle name="40% - Énfasis4 3 6 6 2" xfId="37806" xr:uid="{00000000-0005-0000-0000-0000284D0000}"/>
    <cellStyle name="40% - Énfasis4 3 6 7" xfId="28416" xr:uid="{00000000-0005-0000-0000-0000294D0000}"/>
    <cellStyle name="40% - Énfasis4 3 7" xfId="15006" xr:uid="{00000000-0005-0000-0000-00002A4D0000}"/>
    <cellStyle name="40% - Énfasis4 3 7 2" xfId="16181" xr:uid="{00000000-0005-0000-0000-00002B4D0000}"/>
    <cellStyle name="40% - Énfasis4 3 7 2 2" xfId="18529" xr:uid="{00000000-0005-0000-0000-00002C4D0000}"/>
    <cellStyle name="40% - Énfasis4 3 7 2 2 2" xfId="31440" xr:uid="{00000000-0005-0000-0000-00002D4D0000}"/>
    <cellStyle name="40% - Énfasis4 3 7 2 3" xfId="22050" xr:uid="{00000000-0005-0000-0000-00002E4D0000}"/>
    <cellStyle name="40% - Énfasis4 3 7 2 3 2" xfId="34961" xr:uid="{00000000-0005-0000-0000-00002F4D0000}"/>
    <cellStyle name="40% - Énfasis4 3 7 2 4" xfId="25571" xr:uid="{00000000-0005-0000-0000-0000304D0000}"/>
    <cellStyle name="40% - Énfasis4 3 7 2 4 2" xfId="38482" xr:uid="{00000000-0005-0000-0000-0000314D0000}"/>
    <cellStyle name="40% - Énfasis4 3 7 2 5" xfId="29092" xr:uid="{00000000-0005-0000-0000-0000324D0000}"/>
    <cellStyle name="40% - Énfasis4 3 7 3" xfId="19702" xr:uid="{00000000-0005-0000-0000-0000334D0000}"/>
    <cellStyle name="40% - Énfasis4 3 7 3 2" xfId="23223" xr:uid="{00000000-0005-0000-0000-0000344D0000}"/>
    <cellStyle name="40% - Énfasis4 3 7 3 2 2" xfId="36134" xr:uid="{00000000-0005-0000-0000-0000354D0000}"/>
    <cellStyle name="40% - Énfasis4 3 7 3 3" xfId="26744" xr:uid="{00000000-0005-0000-0000-0000364D0000}"/>
    <cellStyle name="40% - Énfasis4 3 7 3 3 2" xfId="39655" xr:uid="{00000000-0005-0000-0000-0000374D0000}"/>
    <cellStyle name="40% - Énfasis4 3 7 3 4" xfId="32613" xr:uid="{00000000-0005-0000-0000-0000384D0000}"/>
    <cellStyle name="40% - Énfasis4 3 7 4" xfId="17354" xr:uid="{00000000-0005-0000-0000-0000394D0000}"/>
    <cellStyle name="40% - Énfasis4 3 7 4 2" xfId="30265" xr:uid="{00000000-0005-0000-0000-00003A4D0000}"/>
    <cellStyle name="40% - Énfasis4 3 7 5" xfId="20875" xr:uid="{00000000-0005-0000-0000-00003B4D0000}"/>
    <cellStyle name="40% - Énfasis4 3 7 5 2" xfId="33786" xr:uid="{00000000-0005-0000-0000-00003C4D0000}"/>
    <cellStyle name="40% - Énfasis4 3 7 6" xfId="24396" xr:uid="{00000000-0005-0000-0000-00003D4D0000}"/>
    <cellStyle name="40% - Énfasis4 3 7 6 2" xfId="37307" xr:uid="{00000000-0005-0000-0000-00003E4D0000}"/>
    <cellStyle name="40% - Énfasis4 3 7 7" xfId="27917" xr:uid="{00000000-0005-0000-0000-00003F4D0000}"/>
    <cellStyle name="40% - Énfasis4 3 8" xfId="15682" xr:uid="{00000000-0005-0000-0000-0000404D0000}"/>
    <cellStyle name="40% - Énfasis4 3 8 2" xfId="18030" xr:uid="{00000000-0005-0000-0000-0000414D0000}"/>
    <cellStyle name="40% - Énfasis4 3 8 2 2" xfId="30941" xr:uid="{00000000-0005-0000-0000-0000424D0000}"/>
    <cellStyle name="40% - Énfasis4 3 8 3" xfId="21551" xr:uid="{00000000-0005-0000-0000-0000434D0000}"/>
    <cellStyle name="40% - Énfasis4 3 8 3 2" xfId="34462" xr:uid="{00000000-0005-0000-0000-0000444D0000}"/>
    <cellStyle name="40% - Énfasis4 3 8 4" xfId="25072" xr:uid="{00000000-0005-0000-0000-0000454D0000}"/>
    <cellStyle name="40% - Énfasis4 3 8 4 2" xfId="37983" xr:uid="{00000000-0005-0000-0000-0000464D0000}"/>
    <cellStyle name="40% - Énfasis4 3 8 5" xfId="28593" xr:uid="{00000000-0005-0000-0000-0000474D0000}"/>
    <cellStyle name="40% - Énfasis4 3 9" xfId="19203" xr:uid="{00000000-0005-0000-0000-0000484D0000}"/>
    <cellStyle name="40% - Énfasis4 3 9 2" xfId="22724" xr:uid="{00000000-0005-0000-0000-0000494D0000}"/>
    <cellStyle name="40% - Énfasis4 3 9 2 2" xfId="35635" xr:uid="{00000000-0005-0000-0000-00004A4D0000}"/>
    <cellStyle name="40% - Énfasis4 3 9 3" xfId="26245" xr:uid="{00000000-0005-0000-0000-00004B4D0000}"/>
    <cellStyle name="40% - Énfasis4 3 9 3 2" xfId="39156" xr:uid="{00000000-0005-0000-0000-00004C4D0000}"/>
    <cellStyle name="40% - Énfasis4 3 9 4" xfId="32114" xr:uid="{00000000-0005-0000-0000-00004D4D0000}"/>
    <cellStyle name="40% - Énfasis4 30" xfId="40371" xr:uid="{00000000-0005-0000-0000-00004E4D0000}"/>
    <cellStyle name="40% - Énfasis4 4" xfId="743" xr:uid="{00000000-0005-0000-0000-00004F4D0000}"/>
    <cellStyle name="40% - Énfasis4 4 10" xfId="23924" xr:uid="{00000000-0005-0000-0000-0000504D0000}"/>
    <cellStyle name="40% - Énfasis4 4 10 2" xfId="36835" xr:uid="{00000000-0005-0000-0000-0000514D0000}"/>
    <cellStyle name="40% - Énfasis4 4 11" xfId="27445" xr:uid="{00000000-0005-0000-0000-0000524D0000}"/>
    <cellStyle name="40% - Énfasis4 4 12" xfId="14530" xr:uid="{00000000-0005-0000-0000-0000534D0000}"/>
    <cellStyle name="40% - Énfasis4 4 2" xfId="5859" xr:uid="{00000000-0005-0000-0000-0000544D0000}"/>
    <cellStyle name="40% - Énfasis4 4 2 2" xfId="5860" xr:uid="{00000000-0005-0000-0000-0000554D0000}"/>
    <cellStyle name="40% - Énfasis4 4 2 2 2" xfId="16383" xr:uid="{00000000-0005-0000-0000-0000564D0000}"/>
    <cellStyle name="40% - Énfasis4 4 2 2 2 2" xfId="18731" xr:uid="{00000000-0005-0000-0000-0000574D0000}"/>
    <cellStyle name="40% - Énfasis4 4 2 2 2 2 2" xfId="31642" xr:uid="{00000000-0005-0000-0000-0000584D0000}"/>
    <cellStyle name="40% - Énfasis4 4 2 2 2 3" xfId="22252" xr:uid="{00000000-0005-0000-0000-0000594D0000}"/>
    <cellStyle name="40% - Énfasis4 4 2 2 2 3 2" xfId="35163" xr:uid="{00000000-0005-0000-0000-00005A4D0000}"/>
    <cellStyle name="40% - Énfasis4 4 2 2 2 4" xfId="25773" xr:uid="{00000000-0005-0000-0000-00005B4D0000}"/>
    <cellStyle name="40% - Énfasis4 4 2 2 2 4 2" xfId="38684" xr:uid="{00000000-0005-0000-0000-00005C4D0000}"/>
    <cellStyle name="40% - Énfasis4 4 2 2 2 5" xfId="29294" xr:uid="{00000000-0005-0000-0000-00005D4D0000}"/>
    <cellStyle name="40% - Énfasis4 4 2 2 3" xfId="19904" xr:uid="{00000000-0005-0000-0000-00005E4D0000}"/>
    <cellStyle name="40% - Énfasis4 4 2 2 3 2" xfId="23425" xr:uid="{00000000-0005-0000-0000-00005F4D0000}"/>
    <cellStyle name="40% - Énfasis4 4 2 2 3 2 2" xfId="36336" xr:uid="{00000000-0005-0000-0000-0000604D0000}"/>
    <cellStyle name="40% - Énfasis4 4 2 2 3 3" xfId="26946" xr:uid="{00000000-0005-0000-0000-0000614D0000}"/>
    <cellStyle name="40% - Énfasis4 4 2 2 3 3 2" xfId="39857" xr:uid="{00000000-0005-0000-0000-0000624D0000}"/>
    <cellStyle name="40% - Énfasis4 4 2 2 3 4" xfId="32815" xr:uid="{00000000-0005-0000-0000-0000634D0000}"/>
    <cellStyle name="40% - Énfasis4 4 2 2 4" xfId="17556" xr:uid="{00000000-0005-0000-0000-0000644D0000}"/>
    <cellStyle name="40% - Énfasis4 4 2 2 4 2" xfId="30467" xr:uid="{00000000-0005-0000-0000-0000654D0000}"/>
    <cellStyle name="40% - Énfasis4 4 2 2 5" xfId="21077" xr:uid="{00000000-0005-0000-0000-0000664D0000}"/>
    <cellStyle name="40% - Énfasis4 4 2 2 5 2" xfId="33988" xr:uid="{00000000-0005-0000-0000-0000674D0000}"/>
    <cellStyle name="40% - Énfasis4 4 2 2 6" xfId="24598" xr:uid="{00000000-0005-0000-0000-0000684D0000}"/>
    <cellStyle name="40% - Énfasis4 4 2 2 6 2" xfId="37509" xr:uid="{00000000-0005-0000-0000-0000694D0000}"/>
    <cellStyle name="40% - Énfasis4 4 2 2 7" xfId="28119" xr:uid="{00000000-0005-0000-0000-00006A4D0000}"/>
    <cellStyle name="40% - Énfasis4 4 2 2 8" xfId="15208" xr:uid="{00000000-0005-0000-0000-00006B4D0000}"/>
    <cellStyle name="40% - Énfasis4 4 2 3" xfId="15884" xr:uid="{00000000-0005-0000-0000-00006C4D0000}"/>
    <cellStyle name="40% - Énfasis4 4 2 3 2" xfId="18232" xr:uid="{00000000-0005-0000-0000-00006D4D0000}"/>
    <cellStyle name="40% - Énfasis4 4 2 3 2 2" xfId="31143" xr:uid="{00000000-0005-0000-0000-00006E4D0000}"/>
    <cellStyle name="40% - Énfasis4 4 2 3 3" xfId="21753" xr:uid="{00000000-0005-0000-0000-00006F4D0000}"/>
    <cellStyle name="40% - Énfasis4 4 2 3 3 2" xfId="34664" xr:uid="{00000000-0005-0000-0000-0000704D0000}"/>
    <cellStyle name="40% - Énfasis4 4 2 3 4" xfId="25274" xr:uid="{00000000-0005-0000-0000-0000714D0000}"/>
    <cellStyle name="40% - Énfasis4 4 2 3 4 2" xfId="38185" xr:uid="{00000000-0005-0000-0000-0000724D0000}"/>
    <cellStyle name="40% - Énfasis4 4 2 3 5" xfId="28795" xr:uid="{00000000-0005-0000-0000-0000734D0000}"/>
    <cellStyle name="40% - Énfasis4 4 2 4" xfId="19405" xr:uid="{00000000-0005-0000-0000-0000744D0000}"/>
    <cellStyle name="40% - Énfasis4 4 2 4 2" xfId="22926" xr:uid="{00000000-0005-0000-0000-0000754D0000}"/>
    <cellStyle name="40% - Énfasis4 4 2 4 2 2" xfId="35837" xr:uid="{00000000-0005-0000-0000-0000764D0000}"/>
    <cellStyle name="40% - Énfasis4 4 2 4 3" xfId="26447" xr:uid="{00000000-0005-0000-0000-0000774D0000}"/>
    <cellStyle name="40% - Énfasis4 4 2 4 3 2" xfId="39358" xr:uid="{00000000-0005-0000-0000-0000784D0000}"/>
    <cellStyle name="40% - Énfasis4 4 2 4 4" xfId="32316" xr:uid="{00000000-0005-0000-0000-0000794D0000}"/>
    <cellStyle name="40% - Énfasis4 4 2 5" xfId="17057" xr:uid="{00000000-0005-0000-0000-00007A4D0000}"/>
    <cellStyle name="40% - Énfasis4 4 2 5 2" xfId="29968" xr:uid="{00000000-0005-0000-0000-00007B4D0000}"/>
    <cellStyle name="40% - Énfasis4 4 2 6" xfId="20578" xr:uid="{00000000-0005-0000-0000-00007C4D0000}"/>
    <cellStyle name="40% - Énfasis4 4 2 6 2" xfId="33489" xr:uid="{00000000-0005-0000-0000-00007D4D0000}"/>
    <cellStyle name="40% - Énfasis4 4 2 7" xfId="24099" xr:uid="{00000000-0005-0000-0000-00007E4D0000}"/>
    <cellStyle name="40% - Énfasis4 4 2 7 2" xfId="37010" xr:uid="{00000000-0005-0000-0000-00007F4D0000}"/>
    <cellStyle name="40% - Énfasis4 4 2 8" xfId="27620" xr:uid="{00000000-0005-0000-0000-0000804D0000}"/>
    <cellStyle name="40% - Énfasis4 4 2 9" xfId="14708" xr:uid="{00000000-0005-0000-0000-0000814D0000}"/>
    <cellStyle name="40% - Énfasis4 4 3" xfId="5861" xr:uid="{00000000-0005-0000-0000-0000824D0000}"/>
    <cellStyle name="40% - Énfasis4 4 3 2" xfId="15370" xr:uid="{00000000-0005-0000-0000-0000834D0000}"/>
    <cellStyle name="40% - Énfasis4 4 3 2 2" xfId="16545" xr:uid="{00000000-0005-0000-0000-0000844D0000}"/>
    <cellStyle name="40% - Énfasis4 4 3 2 2 2" xfId="18893" xr:uid="{00000000-0005-0000-0000-0000854D0000}"/>
    <cellStyle name="40% - Énfasis4 4 3 2 2 2 2" xfId="31804" xr:uid="{00000000-0005-0000-0000-0000864D0000}"/>
    <cellStyle name="40% - Énfasis4 4 3 2 2 3" xfId="22414" xr:uid="{00000000-0005-0000-0000-0000874D0000}"/>
    <cellStyle name="40% - Énfasis4 4 3 2 2 3 2" xfId="35325" xr:uid="{00000000-0005-0000-0000-0000884D0000}"/>
    <cellStyle name="40% - Énfasis4 4 3 2 2 4" xfId="25935" xr:uid="{00000000-0005-0000-0000-0000894D0000}"/>
    <cellStyle name="40% - Énfasis4 4 3 2 2 4 2" xfId="38846" xr:uid="{00000000-0005-0000-0000-00008A4D0000}"/>
    <cellStyle name="40% - Énfasis4 4 3 2 2 5" xfId="29456" xr:uid="{00000000-0005-0000-0000-00008B4D0000}"/>
    <cellStyle name="40% - Énfasis4 4 3 2 3" xfId="20066" xr:uid="{00000000-0005-0000-0000-00008C4D0000}"/>
    <cellStyle name="40% - Énfasis4 4 3 2 3 2" xfId="23587" xr:uid="{00000000-0005-0000-0000-00008D4D0000}"/>
    <cellStyle name="40% - Énfasis4 4 3 2 3 2 2" xfId="36498" xr:uid="{00000000-0005-0000-0000-00008E4D0000}"/>
    <cellStyle name="40% - Énfasis4 4 3 2 3 3" xfId="27108" xr:uid="{00000000-0005-0000-0000-00008F4D0000}"/>
    <cellStyle name="40% - Énfasis4 4 3 2 3 3 2" xfId="40019" xr:uid="{00000000-0005-0000-0000-0000904D0000}"/>
    <cellStyle name="40% - Énfasis4 4 3 2 3 4" xfId="32977" xr:uid="{00000000-0005-0000-0000-0000914D0000}"/>
    <cellStyle name="40% - Énfasis4 4 3 2 4" xfId="17718" xr:uid="{00000000-0005-0000-0000-0000924D0000}"/>
    <cellStyle name="40% - Énfasis4 4 3 2 4 2" xfId="30629" xr:uid="{00000000-0005-0000-0000-0000934D0000}"/>
    <cellStyle name="40% - Énfasis4 4 3 2 5" xfId="21239" xr:uid="{00000000-0005-0000-0000-0000944D0000}"/>
    <cellStyle name="40% - Énfasis4 4 3 2 5 2" xfId="34150" xr:uid="{00000000-0005-0000-0000-0000954D0000}"/>
    <cellStyle name="40% - Énfasis4 4 3 2 6" xfId="24760" xr:uid="{00000000-0005-0000-0000-0000964D0000}"/>
    <cellStyle name="40% - Énfasis4 4 3 2 6 2" xfId="37671" xr:uid="{00000000-0005-0000-0000-0000974D0000}"/>
    <cellStyle name="40% - Énfasis4 4 3 2 7" xfId="28281" xr:uid="{00000000-0005-0000-0000-0000984D0000}"/>
    <cellStyle name="40% - Énfasis4 4 3 3" xfId="16046" xr:uid="{00000000-0005-0000-0000-0000994D0000}"/>
    <cellStyle name="40% - Énfasis4 4 3 3 2" xfId="18394" xr:uid="{00000000-0005-0000-0000-00009A4D0000}"/>
    <cellStyle name="40% - Énfasis4 4 3 3 2 2" xfId="31305" xr:uid="{00000000-0005-0000-0000-00009B4D0000}"/>
    <cellStyle name="40% - Énfasis4 4 3 3 3" xfId="21915" xr:uid="{00000000-0005-0000-0000-00009C4D0000}"/>
    <cellStyle name="40% - Énfasis4 4 3 3 3 2" xfId="34826" xr:uid="{00000000-0005-0000-0000-00009D4D0000}"/>
    <cellStyle name="40% - Énfasis4 4 3 3 4" xfId="25436" xr:uid="{00000000-0005-0000-0000-00009E4D0000}"/>
    <cellStyle name="40% - Énfasis4 4 3 3 4 2" xfId="38347" xr:uid="{00000000-0005-0000-0000-00009F4D0000}"/>
    <cellStyle name="40% - Énfasis4 4 3 3 5" xfId="28957" xr:uid="{00000000-0005-0000-0000-0000A04D0000}"/>
    <cellStyle name="40% - Énfasis4 4 3 4" xfId="19567" xr:uid="{00000000-0005-0000-0000-0000A14D0000}"/>
    <cellStyle name="40% - Énfasis4 4 3 4 2" xfId="23088" xr:uid="{00000000-0005-0000-0000-0000A24D0000}"/>
    <cellStyle name="40% - Énfasis4 4 3 4 2 2" xfId="35999" xr:uid="{00000000-0005-0000-0000-0000A34D0000}"/>
    <cellStyle name="40% - Énfasis4 4 3 4 3" xfId="26609" xr:uid="{00000000-0005-0000-0000-0000A44D0000}"/>
    <cellStyle name="40% - Énfasis4 4 3 4 3 2" xfId="39520" xr:uid="{00000000-0005-0000-0000-0000A54D0000}"/>
    <cellStyle name="40% - Énfasis4 4 3 4 4" xfId="32478" xr:uid="{00000000-0005-0000-0000-0000A64D0000}"/>
    <cellStyle name="40% - Énfasis4 4 3 5" xfId="17219" xr:uid="{00000000-0005-0000-0000-0000A74D0000}"/>
    <cellStyle name="40% - Énfasis4 4 3 5 2" xfId="30130" xr:uid="{00000000-0005-0000-0000-0000A84D0000}"/>
    <cellStyle name="40% - Énfasis4 4 3 6" xfId="20740" xr:uid="{00000000-0005-0000-0000-0000A94D0000}"/>
    <cellStyle name="40% - Énfasis4 4 3 6 2" xfId="33651" xr:uid="{00000000-0005-0000-0000-0000AA4D0000}"/>
    <cellStyle name="40% - Énfasis4 4 3 7" xfId="24261" xr:uid="{00000000-0005-0000-0000-0000AB4D0000}"/>
    <cellStyle name="40% - Énfasis4 4 3 7 2" xfId="37172" xr:uid="{00000000-0005-0000-0000-0000AC4D0000}"/>
    <cellStyle name="40% - Énfasis4 4 3 8" xfId="27782" xr:uid="{00000000-0005-0000-0000-0000AD4D0000}"/>
    <cellStyle name="40% - Énfasis4 4 3 9" xfId="14871" xr:uid="{00000000-0005-0000-0000-0000AE4D0000}"/>
    <cellStyle name="40% - Énfasis4 4 4" xfId="15532" xr:uid="{00000000-0005-0000-0000-0000AF4D0000}"/>
    <cellStyle name="40% - Énfasis4 4 4 2" xfId="16707" xr:uid="{00000000-0005-0000-0000-0000B04D0000}"/>
    <cellStyle name="40% - Énfasis4 4 4 2 2" xfId="19055" xr:uid="{00000000-0005-0000-0000-0000B14D0000}"/>
    <cellStyle name="40% - Énfasis4 4 4 2 2 2" xfId="31966" xr:uid="{00000000-0005-0000-0000-0000B24D0000}"/>
    <cellStyle name="40% - Énfasis4 4 4 2 3" xfId="22576" xr:uid="{00000000-0005-0000-0000-0000B34D0000}"/>
    <cellStyle name="40% - Énfasis4 4 4 2 3 2" xfId="35487" xr:uid="{00000000-0005-0000-0000-0000B44D0000}"/>
    <cellStyle name="40% - Énfasis4 4 4 2 4" xfId="26097" xr:uid="{00000000-0005-0000-0000-0000B54D0000}"/>
    <cellStyle name="40% - Énfasis4 4 4 2 4 2" xfId="39008" xr:uid="{00000000-0005-0000-0000-0000B64D0000}"/>
    <cellStyle name="40% - Énfasis4 4 4 2 5" xfId="29618" xr:uid="{00000000-0005-0000-0000-0000B74D0000}"/>
    <cellStyle name="40% - Énfasis4 4 4 3" xfId="20228" xr:uid="{00000000-0005-0000-0000-0000B84D0000}"/>
    <cellStyle name="40% - Énfasis4 4 4 3 2" xfId="23749" xr:uid="{00000000-0005-0000-0000-0000B94D0000}"/>
    <cellStyle name="40% - Énfasis4 4 4 3 2 2" xfId="36660" xr:uid="{00000000-0005-0000-0000-0000BA4D0000}"/>
    <cellStyle name="40% - Énfasis4 4 4 3 3" xfId="27270" xr:uid="{00000000-0005-0000-0000-0000BB4D0000}"/>
    <cellStyle name="40% - Énfasis4 4 4 3 3 2" xfId="40181" xr:uid="{00000000-0005-0000-0000-0000BC4D0000}"/>
    <cellStyle name="40% - Énfasis4 4 4 3 4" xfId="33139" xr:uid="{00000000-0005-0000-0000-0000BD4D0000}"/>
    <cellStyle name="40% - Énfasis4 4 4 4" xfId="17880" xr:uid="{00000000-0005-0000-0000-0000BE4D0000}"/>
    <cellStyle name="40% - Énfasis4 4 4 4 2" xfId="30791" xr:uid="{00000000-0005-0000-0000-0000BF4D0000}"/>
    <cellStyle name="40% - Énfasis4 4 4 5" xfId="21401" xr:uid="{00000000-0005-0000-0000-0000C04D0000}"/>
    <cellStyle name="40% - Énfasis4 4 4 5 2" xfId="34312" xr:uid="{00000000-0005-0000-0000-0000C14D0000}"/>
    <cellStyle name="40% - Énfasis4 4 4 6" xfId="24922" xr:uid="{00000000-0005-0000-0000-0000C24D0000}"/>
    <cellStyle name="40% - Énfasis4 4 4 6 2" xfId="37833" xr:uid="{00000000-0005-0000-0000-0000C34D0000}"/>
    <cellStyle name="40% - Énfasis4 4 4 7" xfId="28443" xr:uid="{00000000-0005-0000-0000-0000C44D0000}"/>
    <cellStyle name="40% - Énfasis4 4 5" xfId="15033" xr:uid="{00000000-0005-0000-0000-0000C54D0000}"/>
    <cellStyle name="40% - Énfasis4 4 5 2" xfId="16208" xr:uid="{00000000-0005-0000-0000-0000C64D0000}"/>
    <cellStyle name="40% - Énfasis4 4 5 2 2" xfId="18556" xr:uid="{00000000-0005-0000-0000-0000C74D0000}"/>
    <cellStyle name="40% - Énfasis4 4 5 2 2 2" xfId="31467" xr:uid="{00000000-0005-0000-0000-0000C84D0000}"/>
    <cellStyle name="40% - Énfasis4 4 5 2 3" xfId="22077" xr:uid="{00000000-0005-0000-0000-0000C94D0000}"/>
    <cellStyle name="40% - Énfasis4 4 5 2 3 2" xfId="34988" xr:uid="{00000000-0005-0000-0000-0000CA4D0000}"/>
    <cellStyle name="40% - Énfasis4 4 5 2 4" xfId="25598" xr:uid="{00000000-0005-0000-0000-0000CB4D0000}"/>
    <cellStyle name="40% - Énfasis4 4 5 2 4 2" xfId="38509" xr:uid="{00000000-0005-0000-0000-0000CC4D0000}"/>
    <cellStyle name="40% - Énfasis4 4 5 2 5" xfId="29119" xr:uid="{00000000-0005-0000-0000-0000CD4D0000}"/>
    <cellStyle name="40% - Énfasis4 4 5 3" xfId="19729" xr:uid="{00000000-0005-0000-0000-0000CE4D0000}"/>
    <cellStyle name="40% - Énfasis4 4 5 3 2" xfId="23250" xr:uid="{00000000-0005-0000-0000-0000CF4D0000}"/>
    <cellStyle name="40% - Énfasis4 4 5 3 2 2" xfId="36161" xr:uid="{00000000-0005-0000-0000-0000D04D0000}"/>
    <cellStyle name="40% - Énfasis4 4 5 3 3" xfId="26771" xr:uid="{00000000-0005-0000-0000-0000D14D0000}"/>
    <cellStyle name="40% - Énfasis4 4 5 3 3 2" xfId="39682" xr:uid="{00000000-0005-0000-0000-0000D24D0000}"/>
    <cellStyle name="40% - Énfasis4 4 5 3 4" xfId="32640" xr:uid="{00000000-0005-0000-0000-0000D34D0000}"/>
    <cellStyle name="40% - Énfasis4 4 5 4" xfId="17381" xr:uid="{00000000-0005-0000-0000-0000D44D0000}"/>
    <cellStyle name="40% - Énfasis4 4 5 4 2" xfId="30292" xr:uid="{00000000-0005-0000-0000-0000D54D0000}"/>
    <cellStyle name="40% - Énfasis4 4 5 5" xfId="20902" xr:uid="{00000000-0005-0000-0000-0000D64D0000}"/>
    <cellStyle name="40% - Énfasis4 4 5 5 2" xfId="33813" xr:uid="{00000000-0005-0000-0000-0000D74D0000}"/>
    <cellStyle name="40% - Énfasis4 4 5 6" xfId="24423" xr:uid="{00000000-0005-0000-0000-0000D84D0000}"/>
    <cellStyle name="40% - Énfasis4 4 5 6 2" xfId="37334" xr:uid="{00000000-0005-0000-0000-0000D94D0000}"/>
    <cellStyle name="40% - Énfasis4 4 5 7" xfId="27944" xr:uid="{00000000-0005-0000-0000-0000DA4D0000}"/>
    <cellStyle name="40% - Énfasis4 4 6" xfId="15709" xr:uid="{00000000-0005-0000-0000-0000DB4D0000}"/>
    <cellStyle name="40% - Énfasis4 4 6 2" xfId="18057" xr:uid="{00000000-0005-0000-0000-0000DC4D0000}"/>
    <cellStyle name="40% - Énfasis4 4 6 2 2" xfId="30968" xr:uid="{00000000-0005-0000-0000-0000DD4D0000}"/>
    <cellStyle name="40% - Énfasis4 4 6 3" xfId="21578" xr:uid="{00000000-0005-0000-0000-0000DE4D0000}"/>
    <cellStyle name="40% - Énfasis4 4 6 3 2" xfId="34489" xr:uid="{00000000-0005-0000-0000-0000DF4D0000}"/>
    <cellStyle name="40% - Énfasis4 4 6 4" xfId="25099" xr:uid="{00000000-0005-0000-0000-0000E04D0000}"/>
    <cellStyle name="40% - Énfasis4 4 6 4 2" xfId="38010" xr:uid="{00000000-0005-0000-0000-0000E14D0000}"/>
    <cellStyle name="40% - Énfasis4 4 6 5" xfId="28620" xr:uid="{00000000-0005-0000-0000-0000E24D0000}"/>
    <cellStyle name="40% - Énfasis4 4 7" xfId="19230" xr:uid="{00000000-0005-0000-0000-0000E34D0000}"/>
    <cellStyle name="40% - Énfasis4 4 7 2" xfId="22751" xr:uid="{00000000-0005-0000-0000-0000E44D0000}"/>
    <cellStyle name="40% - Énfasis4 4 7 2 2" xfId="35662" xr:uid="{00000000-0005-0000-0000-0000E54D0000}"/>
    <cellStyle name="40% - Énfasis4 4 7 3" xfId="26272" xr:uid="{00000000-0005-0000-0000-0000E64D0000}"/>
    <cellStyle name="40% - Énfasis4 4 7 3 2" xfId="39183" xr:uid="{00000000-0005-0000-0000-0000E74D0000}"/>
    <cellStyle name="40% - Énfasis4 4 7 4" xfId="32141" xr:uid="{00000000-0005-0000-0000-0000E84D0000}"/>
    <cellStyle name="40% - Énfasis4 4 8" xfId="16882" xr:uid="{00000000-0005-0000-0000-0000E94D0000}"/>
    <cellStyle name="40% - Énfasis4 4 8 2" xfId="29793" xr:uid="{00000000-0005-0000-0000-0000EA4D0000}"/>
    <cellStyle name="40% - Énfasis4 4 9" xfId="20403" xr:uid="{00000000-0005-0000-0000-0000EB4D0000}"/>
    <cellStyle name="40% - Énfasis4 4 9 2" xfId="33314" xr:uid="{00000000-0005-0000-0000-0000EC4D0000}"/>
    <cellStyle name="40% - Énfasis4 5" xfId="744" xr:uid="{00000000-0005-0000-0000-0000ED4D0000}"/>
    <cellStyle name="40% - Énfasis4 5 10" xfId="23910" xr:uid="{00000000-0005-0000-0000-0000EE4D0000}"/>
    <cellStyle name="40% - Énfasis4 5 10 2" xfId="36821" xr:uid="{00000000-0005-0000-0000-0000EF4D0000}"/>
    <cellStyle name="40% - Énfasis4 5 11" xfId="27431" xr:uid="{00000000-0005-0000-0000-0000F04D0000}"/>
    <cellStyle name="40% - Énfasis4 5 12" xfId="14515" xr:uid="{00000000-0005-0000-0000-0000F14D0000}"/>
    <cellStyle name="40% - Énfasis4 5 2" xfId="5862" xr:uid="{00000000-0005-0000-0000-0000F24D0000}"/>
    <cellStyle name="40% - Énfasis4 5 2 2" xfId="5863" xr:uid="{00000000-0005-0000-0000-0000F34D0000}"/>
    <cellStyle name="40% - Énfasis4 5 2 2 2" xfId="16369" xr:uid="{00000000-0005-0000-0000-0000F44D0000}"/>
    <cellStyle name="40% - Énfasis4 5 2 2 2 2" xfId="18717" xr:uid="{00000000-0005-0000-0000-0000F54D0000}"/>
    <cellStyle name="40% - Énfasis4 5 2 2 2 2 2" xfId="31628" xr:uid="{00000000-0005-0000-0000-0000F64D0000}"/>
    <cellStyle name="40% - Énfasis4 5 2 2 2 3" xfId="22238" xr:uid="{00000000-0005-0000-0000-0000F74D0000}"/>
    <cellStyle name="40% - Énfasis4 5 2 2 2 3 2" xfId="35149" xr:uid="{00000000-0005-0000-0000-0000F84D0000}"/>
    <cellStyle name="40% - Énfasis4 5 2 2 2 4" xfId="25759" xr:uid="{00000000-0005-0000-0000-0000F94D0000}"/>
    <cellStyle name="40% - Énfasis4 5 2 2 2 4 2" xfId="38670" xr:uid="{00000000-0005-0000-0000-0000FA4D0000}"/>
    <cellStyle name="40% - Énfasis4 5 2 2 2 5" xfId="29280" xr:uid="{00000000-0005-0000-0000-0000FB4D0000}"/>
    <cellStyle name="40% - Énfasis4 5 2 2 3" xfId="19890" xr:uid="{00000000-0005-0000-0000-0000FC4D0000}"/>
    <cellStyle name="40% - Énfasis4 5 2 2 3 2" xfId="23411" xr:uid="{00000000-0005-0000-0000-0000FD4D0000}"/>
    <cellStyle name="40% - Énfasis4 5 2 2 3 2 2" xfId="36322" xr:uid="{00000000-0005-0000-0000-0000FE4D0000}"/>
    <cellStyle name="40% - Énfasis4 5 2 2 3 3" xfId="26932" xr:uid="{00000000-0005-0000-0000-0000FF4D0000}"/>
    <cellStyle name="40% - Énfasis4 5 2 2 3 3 2" xfId="39843" xr:uid="{00000000-0005-0000-0000-0000004E0000}"/>
    <cellStyle name="40% - Énfasis4 5 2 2 3 4" xfId="32801" xr:uid="{00000000-0005-0000-0000-0000014E0000}"/>
    <cellStyle name="40% - Énfasis4 5 2 2 4" xfId="17542" xr:uid="{00000000-0005-0000-0000-0000024E0000}"/>
    <cellStyle name="40% - Énfasis4 5 2 2 4 2" xfId="30453" xr:uid="{00000000-0005-0000-0000-0000034E0000}"/>
    <cellStyle name="40% - Énfasis4 5 2 2 5" xfId="21063" xr:uid="{00000000-0005-0000-0000-0000044E0000}"/>
    <cellStyle name="40% - Énfasis4 5 2 2 5 2" xfId="33974" xr:uid="{00000000-0005-0000-0000-0000054E0000}"/>
    <cellStyle name="40% - Énfasis4 5 2 2 6" xfId="24584" xr:uid="{00000000-0005-0000-0000-0000064E0000}"/>
    <cellStyle name="40% - Énfasis4 5 2 2 6 2" xfId="37495" xr:uid="{00000000-0005-0000-0000-0000074E0000}"/>
    <cellStyle name="40% - Énfasis4 5 2 2 7" xfId="28105" xr:uid="{00000000-0005-0000-0000-0000084E0000}"/>
    <cellStyle name="40% - Énfasis4 5 2 2 8" xfId="15194" xr:uid="{00000000-0005-0000-0000-0000094E0000}"/>
    <cellStyle name="40% - Énfasis4 5 2 3" xfId="15870" xr:uid="{00000000-0005-0000-0000-00000A4E0000}"/>
    <cellStyle name="40% - Énfasis4 5 2 3 2" xfId="18218" xr:uid="{00000000-0005-0000-0000-00000B4E0000}"/>
    <cellStyle name="40% - Énfasis4 5 2 3 2 2" xfId="31129" xr:uid="{00000000-0005-0000-0000-00000C4E0000}"/>
    <cellStyle name="40% - Énfasis4 5 2 3 3" xfId="21739" xr:uid="{00000000-0005-0000-0000-00000D4E0000}"/>
    <cellStyle name="40% - Énfasis4 5 2 3 3 2" xfId="34650" xr:uid="{00000000-0005-0000-0000-00000E4E0000}"/>
    <cellStyle name="40% - Énfasis4 5 2 3 4" xfId="25260" xr:uid="{00000000-0005-0000-0000-00000F4E0000}"/>
    <cellStyle name="40% - Énfasis4 5 2 3 4 2" xfId="38171" xr:uid="{00000000-0005-0000-0000-0000104E0000}"/>
    <cellStyle name="40% - Énfasis4 5 2 3 5" xfId="28781" xr:uid="{00000000-0005-0000-0000-0000114E0000}"/>
    <cellStyle name="40% - Énfasis4 5 2 4" xfId="19391" xr:uid="{00000000-0005-0000-0000-0000124E0000}"/>
    <cellStyle name="40% - Énfasis4 5 2 4 2" xfId="22912" xr:uid="{00000000-0005-0000-0000-0000134E0000}"/>
    <cellStyle name="40% - Énfasis4 5 2 4 2 2" xfId="35823" xr:uid="{00000000-0005-0000-0000-0000144E0000}"/>
    <cellStyle name="40% - Énfasis4 5 2 4 3" xfId="26433" xr:uid="{00000000-0005-0000-0000-0000154E0000}"/>
    <cellStyle name="40% - Énfasis4 5 2 4 3 2" xfId="39344" xr:uid="{00000000-0005-0000-0000-0000164E0000}"/>
    <cellStyle name="40% - Énfasis4 5 2 4 4" xfId="32302" xr:uid="{00000000-0005-0000-0000-0000174E0000}"/>
    <cellStyle name="40% - Énfasis4 5 2 5" xfId="17043" xr:uid="{00000000-0005-0000-0000-0000184E0000}"/>
    <cellStyle name="40% - Énfasis4 5 2 5 2" xfId="29954" xr:uid="{00000000-0005-0000-0000-0000194E0000}"/>
    <cellStyle name="40% - Énfasis4 5 2 6" xfId="20564" xr:uid="{00000000-0005-0000-0000-00001A4E0000}"/>
    <cellStyle name="40% - Énfasis4 5 2 6 2" xfId="33475" xr:uid="{00000000-0005-0000-0000-00001B4E0000}"/>
    <cellStyle name="40% - Énfasis4 5 2 7" xfId="24085" xr:uid="{00000000-0005-0000-0000-00001C4E0000}"/>
    <cellStyle name="40% - Énfasis4 5 2 7 2" xfId="36996" xr:uid="{00000000-0005-0000-0000-00001D4E0000}"/>
    <cellStyle name="40% - Énfasis4 5 2 8" xfId="27606" xr:uid="{00000000-0005-0000-0000-00001E4E0000}"/>
    <cellStyle name="40% - Énfasis4 5 2 9" xfId="14694" xr:uid="{00000000-0005-0000-0000-00001F4E0000}"/>
    <cellStyle name="40% - Énfasis4 5 3" xfId="5864" xr:uid="{00000000-0005-0000-0000-0000204E0000}"/>
    <cellStyle name="40% - Énfasis4 5 3 2" xfId="15356" xr:uid="{00000000-0005-0000-0000-0000214E0000}"/>
    <cellStyle name="40% - Énfasis4 5 3 2 2" xfId="16531" xr:uid="{00000000-0005-0000-0000-0000224E0000}"/>
    <cellStyle name="40% - Énfasis4 5 3 2 2 2" xfId="18879" xr:uid="{00000000-0005-0000-0000-0000234E0000}"/>
    <cellStyle name="40% - Énfasis4 5 3 2 2 2 2" xfId="31790" xr:uid="{00000000-0005-0000-0000-0000244E0000}"/>
    <cellStyle name="40% - Énfasis4 5 3 2 2 3" xfId="22400" xr:uid="{00000000-0005-0000-0000-0000254E0000}"/>
    <cellStyle name="40% - Énfasis4 5 3 2 2 3 2" xfId="35311" xr:uid="{00000000-0005-0000-0000-0000264E0000}"/>
    <cellStyle name="40% - Énfasis4 5 3 2 2 4" xfId="25921" xr:uid="{00000000-0005-0000-0000-0000274E0000}"/>
    <cellStyle name="40% - Énfasis4 5 3 2 2 4 2" xfId="38832" xr:uid="{00000000-0005-0000-0000-0000284E0000}"/>
    <cellStyle name="40% - Énfasis4 5 3 2 2 5" xfId="29442" xr:uid="{00000000-0005-0000-0000-0000294E0000}"/>
    <cellStyle name="40% - Énfasis4 5 3 2 3" xfId="20052" xr:uid="{00000000-0005-0000-0000-00002A4E0000}"/>
    <cellStyle name="40% - Énfasis4 5 3 2 3 2" xfId="23573" xr:uid="{00000000-0005-0000-0000-00002B4E0000}"/>
    <cellStyle name="40% - Énfasis4 5 3 2 3 2 2" xfId="36484" xr:uid="{00000000-0005-0000-0000-00002C4E0000}"/>
    <cellStyle name="40% - Énfasis4 5 3 2 3 3" xfId="27094" xr:uid="{00000000-0005-0000-0000-00002D4E0000}"/>
    <cellStyle name="40% - Énfasis4 5 3 2 3 3 2" xfId="40005" xr:uid="{00000000-0005-0000-0000-00002E4E0000}"/>
    <cellStyle name="40% - Énfasis4 5 3 2 3 4" xfId="32963" xr:uid="{00000000-0005-0000-0000-00002F4E0000}"/>
    <cellStyle name="40% - Énfasis4 5 3 2 4" xfId="17704" xr:uid="{00000000-0005-0000-0000-0000304E0000}"/>
    <cellStyle name="40% - Énfasis4 5 3 2 4 2" xfId="30615" xr:uid="{00000000-0005-0000-0000-0000314E0000}"/>
    <cellStyle name="40% - Énfasis4 5 3 2 5" xfId="21225" xr:uid="{00000000-0005-0000-0000-0000324E0000}"/>
    <cellStyle name="40% - Énfasis4 5 3 2 5 2" xfId="34136" xr:uid="{00000000-0005-0000-0000-0000334E0000}"/>
    <cellStyle name="40% - Énfasis4 5 3 2 6" xfId="24746" xr:uid="{00000000-0005-0000-0000-0000344E0000}"/>
    <cellStyle name="40% - Énfasis4 5 3 2 6 2" xfId="37657" xr:uid="{00000000-0005-0000-0000-0000354E0000}"/>
    <cellStyle name="40% - Énfasis4 5 3 2 7" xfId="28267" xr:uid="{00000000-0005-0000-0000-0000364E0000}"/>
    <cellStyle name="40% - Énfasis4 5 3 3" xfId="16032" xr:uid="{00000000-0005-0000-0000-0000374E0000}"/>
    <cellStyle name="40% - Énfasis4 5 3 3 2" xfId="18380" xr:uid="{00000000-0005-0000-0000-0000384E0000}"/>
    <cellStyle name="40% - Énfasis4 5 3 3 2 2" xfId="31291" xr:uid="{00000000-0005-0000-0000-0000394E0000}"/>
    <cellStyle name="40% - Énfasis4 5 3 3 3" xfId="21901" xr:uid="{00000000-0005-0000-0000-00003A4E0000}"/>
    <cellStyle name="40% - Énfasis4 5 3 3 3 2" xfId="34812" xr:uid="{00000000-0005-0000-0000-00003B4E0000}"/>
    <cellStyle name="40% - Énfasis4 5 3 3 4" xfId="25422" xr:uid="{00000000-0005-0000-0000-00003C4E0000}"/>
    <cellStyle name="40% - Énfasis4 5 3 3 4 2" xfId="38333" xr:uid="{00000000-0005-0000-0000-00003D4E0000}"/>
    <cellStyle name="40% - Énfasis4 5 3 3 5" xfId="28943" xr:uid="{00000000-0005-0000-0000-00003E4E0000}"/>
    <cellStyle name="40% - Énfasis4 5 3 4" xfId="19553" xr:uid="{00000000-0005-0000-0000-00003F4E0000}"/>
    <cellStyle name="40% - Énfasis4 5 3 4 2" xfId="23074" xr:uid="{00000000-0005-0000-0000-0000404E0000}"/>
    <cellStyle name="40% - Énfasis4 5 3 4 2 2" xfId="35985" xr:uid="{00000000-0005-0000-0000-0000414E0000}"/>
    <cellStyle name="40% - Énfasis4 5 3 4 3" xfId="26595" xr:uid="{00000000-0005-0000-0000-0000424E0000}"/>
    <cellStyle name="40% - Énfasis4 5 3 4 3 2" xfId="39506" xr:uid="{00000000-0005-0000-0000-0000434E0000}"/>
    <cellStyle name="40% - Énfasis4 5 3 4 4" xfId="32464" xr:uid="{00000000-0005-0000-0000-0000444E0000}"/>
    <cellStyle name="40% - Énfasis4 5 3 5" xfId="17205" xr:uid="{00000000-0005-0000-0000-0000454E0000}"/>
    <cellStyle name="40% - Énfasis4 5 3 5 2" xfId="30116" xr:uid="{00000000-0005-0000-0000-0000464E0000}"/>
    <cellStyle name="40% - Énfasis4 5 3 6" xfId="20726" xr:uid="{00000000-0005-0000-0000-0000474E0000}"/>
    <cellStyle name="40% - Énfasis4 5 3 6 2" xfId="33637" xr:uid="{00000000-0005-0000-0000-0000484E0000}"/>
    <cellStyle name="40% - Énfasis4 5 3 7" xfId="24247" xr:uid="{00000000-0005-0000-0000-0000494E0000}"/>
    <cellStyle name="40% - Énfasis4 5 3 7 2" xfId="37158" xr:uid="{00000000-0005-0000-0000-00004A4E0000}"/>
    <cellStyle name="40% - Énfasis4 5 3 8" xfId="27768" xr:uid="{00000000-0005-0000-0000-00004B4E0000}"/>
    <cellStyle name="40% - Énfasis4 5 3 9" xfId="14857" xr:uid="{00000000-0005-0000-0000-00004C4E0000}"/>
    <cellStyle name="40% - Énfasis4 5 4" xfId="15518" xr:uid="{00000000-0005-0000-0000-00004D4E0000}"/>
    <cellStyle name="40% - Énfasis4 5 4 2" xfId="16693" xr:uid="{00000000-0005-0000-0000-00004E4E0000}"/>
    <cellStyle name="40% - Énfasis4 5 4 2 2" xfId="19041" xr:uid="{00000000-0005-0000-0000-00004F4E0000}"/>
    <cellStyle name="40% - Énfasis4 5 4 2 2 2" xfId="31952" xr:uid="{00000000-0005-0000-0000-0000504E0000}"/>
    <cellStyle name="40% - Énfasis4 5 4 2 3" xfId="22562" xr:uid="{00000000-0005-0000-0000-0000514E0000}"/>
    <cellStyle name="40% - Énfasis4 5 4 2 3 2" xfId="35473" xr:uid="{00000000-0005-0000-0000-0000524E0000}"/>
    <cellStyle name="40% - Énfasis4 5 4 2 4" xfId="26083" xr:uid="{00000000-0005-0000-0000-0000534E0000}"/>
    <cellStyle name="40% - Énfasis4 5 4 2 4 2" xfId="38994" xr:uid="{00000000-0005-0000-0000-0000544E0000}"/>
    <cellStyle name="40% - Énfasis4 5 4 2 5" xfId="29604" xr:uid="{00000000-0005-0000-0000-0000554E0000}"/>
    <cellStyle name="40% - Énfasis4 5 4 3" xfId="20214" xr:uid="{00000000-0005-0000-0000-0000564E0000}"/>
    <cellStyle name="40% - Énfasis4 5 4 3 2" xfId="23735" xr:uid="{00000000-0005-0000-0000-0000574E0000}"/>
    <cellStyle name="40% - Énfasis4 5 4 3 2 2" xfId="36646" xr:uid="{00000000-0005-0000-0000-0000584E0000}"/>
    <cellStyle name="40% - Énfasis4 5 4 3 3" xfId="27256" xr:uid="{00000000-0005-0000-0000-0000594E0000}"/>
    <cellStyle name="40% - Énfasis4 5 4 3 3 2" xfId="40167" xr:uid="{00000000-0005-0000-0000-00005A4E0000}"/>
    <cellStyle name="40% - Énfasis4 5 4 3 4" xfId="33125" xr:uid="{00000000-0005-0000-0000-00005B4E0000}"/>
    <cellStyle name="40% - Énfasis4 5 4 4" xfId="17866" xr:uid="{00000000-0005-0000-0000-00005C4E0000}"/>
    <cellStyle name="40% - Énfasis4 5 4 4 2" xfId="30777" xr:uid="{00000000-0005-0000-0000-00005D4E0000}"/>
    <cellStyle name="40% - Énfasis4 5 4 5" xfId="21387" xr:uid="{00000000-0005-0000-0000-00005E4E0000}"/>
    <cellStyle name="40% - Énfasis4 5 4 5 2" xfId="34298" xr:uid="{00000000-0005-0000-0000-00005F4E0000}"/>
    <cellStyle name="40% - Énfasis4 5 4 6" xfId="24908" xr:uid="{00000000-0005-0000-0000-0000604E0000}"/>
    <cellStyle name="40% - Énfasis4 5 4 6 2" xfId="37819" xr:uid="{00000000-0005-0000-0000-0000614E0000}"/>
    <cellStyle name="40% - Énfasis4 5 4 7" xfId="28429" xr:uid="{00000000-0005-0000-0000-0000624E0000}"/>
    <cellStyle name="40% - Énfasis4 5 5" xfId="15019" xr:uid="{00000000-0005-0000-0000-0000634E0000}"/>
    <cellStyle name="40% - Énfasis4 5 5 2" xfId="16194" xr:uid="{00000000-0005-0000-0000-0000644E0000}"/>
    <cellStyle name="40% - Énfasis4 5 5 2 2" xfId="18542" xr:uid="{00000000-0005-0000-0000-0000654E0000}"/>
    <cellStyle name="40% - Énfasis4 5 5 2 2 2" xfId="31453" xr:uid="{00000000-0005-0000-0000-0000664E0000}"/>
    <cellStyle name="40% - Énfasis4 5 5 2 3" xfId="22063" xr:uid="{00000000-0005-0000-0000-0000674E0000}"/>
    <cellStyle name="40% - Énfasis4 5 5 2 3 2" xfId="34974" xr:uid="{00000000-0005-0000-0000-0000684E0000}"/>
    <cellStyle name="40% - Énfasis4 5 5 2 4" xfId="25584" xr:uid="{00000000-0005-0000-0000-0000694E0000}"/>
    <cellStyle name="40% - Énfasis4 5 5 2 4 2" xfId="38495" xr:uid="{00000000-0005-0000-0000-00006A4E0000}"/>
    <cellStyle name="40% - Énfasis4 5 5 2 5" xfId="29105" xr:uid="{00000000-0005-0000-0000-00006B4E0000}"/>
    <cellStyle name="40% - Énfasis4 5 5 3" xfId="19715" xr:uid="{00000000-0005-0000-0000-00006C4E0000}"/>
    <cellStyle name="40% - Énfasis4 5 5 3 2" xfId="23236" xr:uid="{00000000-0005-0000-0000-00006D4E0000}"/>
    <cellStyle name="40% - Énfasis4 5 5 3 2 2" xfId="36147" xr:uid="{00000000-0005-0000-0000-00006E4E0000}"/>
    <cellStyle name="40% - Énfasis4 5 5 3 3" xfId="26757" xr:uid="{00000000-0005-0000-0000-00006F4E0000}"/>
    <cellStyle name="40% - Énfasis4 5 5 3 3 2" xfId="39668" xr:uid="{00000000-0005-0000-0000-0000704E0000}"/>
    <cellStyle name="40% - Énfasis4 5 5 3 4" xfId="32626" xr:uid="{00000000-0005-0000-0000-0000714E0000}"/>
    <cellStyle name="40% - Énfasis4 5 5 4" xfId="17367" xr:uid="{00000000-0005-0000-0000-0000724E0000}"/>
    <cellStyle name="40% - Énfasis4 5 5 4 2" xfId="30278" xr:uid="{00000000-0005-0000-0000-0000734E0000}"/>
    <cellStyle name="40% - Énfasis4 5 5 5" xfId="20888" xr:uid="{00000000-0005-0000-0000-0000744E0000}"/>
    <cellStyle name="40% - Énfasis4 5 5 5 2" xfId="33799" xr:uid="{00000000-0005-0000-0000-0000754E0000}"/>
    <cellStyle name="40% - Énfasis4 5 5 6" xfId="24409" xr:uid="{00000000-0005-0000-0000-0000764E0000}"/>
    <cellStyle name="40% - Énfasis4 5 5 6 2" xfId="37320" xr:uid="{00000000-0005-0000-0000-0000774E0000}"/>
    <cellStyle name="40% - Énfasis4 5 5 7" xfId="27930" xr:uid="{00000000-0005-0000-0000-0000784E0000}"/>
    <cellStyle name="40% - Énfasis4 5 6" xfId="15695" xr:uid="{00000000-0005-0000-0000-0000794E0000}"/>
    <cellStyle name="40% - Énfasis4 5 6 2" xfId="18043" xr:uid="{00000000-0005-0000-0000-00007A4E0000}"/>
    <cellStyle name="40% - Énfasis4 5 6 2 2" xfId="30954" xr:uid="{00000000-0005-0000-0000-00007B4E0000}"/>
    <cellStyle name="40% - Énfasis4 5 6 3" xfId="21564" xr:uid="{00000000-0005-0000-0000-00007C4E0000}"/>
    <cellStyle name="40% - Énfasis4 5 6 3 2" xfId="34475" xr:uid="{00000000-0005-0000-0000-00007D4E0000}"/>
    <cellStyle name="40% - Énfasis4 5 6 4" xfId="25085" xr:uid="{00000000-0005-0000-0000-00007E4E0000}"/>
    <cellStyle name="40% - Énfasis4 5 6 4 2" xfId="37996" xr:uid="{00000000-0005-0000-0000-00007F4E0000}"/>
    <cellStyle name="40% - Énfasis4 5 6 5" xfId="28606" xr:uid="{00000000-0005-0000-0000-0000804E0000}"/>
    <cellStyle name="40% - Énfasis4 5 7" xfId="19216" xr:uid="{00000000-0005-0000-0000-0000814E0000}"/>
    <cellStyle name="40% - Énfasis4 5 7 2" xfId="22737" xr:uid="{00000000-0005-0000-0000-0000824E0000}"/>
    <cellStyle name="40% - Énfasis4 5 7 2 2" xfId="35648" xr:uid="{00000000-0005-0000-0000-0000834E0000}"/>
    <cellStyle name="40% - Énfasis4 5 7 3" xfId="26258" xr:uid="{00000000-0005-0000-0000-0000844E0000}"/>
    <cellStyle name="40% - Énfasis4 5 7 3 2" xfId="39169" xr:uid="{00000000-0005-0000-0000-0000854E0000}"/>
    <cellStyle name="40% - Énfasis4 5 7 4" xfId="32127" xr:uid="{00000000-0005-0000-0000-0000864E0000}"/>
    <cellStyle name="40% - Énfasis4 5 8" xfId="16868" xr:uid="{00000000-0005-0000-0000-0000874E0000}"/>
    <cellStyle name="40% - Énfasis4 5 8 2" xfId="29779" xr:uid="{00000000-0005-0000-0000-0000884E0000}"/>
    <cellStyle name="40% - Énfasis4 5 9" xfId="20389" xr:uid="{00000000-0005-0000-0000-0000894E0000}"/>
    <cellStyle name="40% - Énfasis4 5 9 2" xfId="33300" xr:uid="{00000000-0005-0000-0000-00008A4E0000}"/>
    <cellStyle name="40% - Énfasis4 6" xfId="745" xr:uid="{00000000-0005-0000-0000-00008B4E0000}"/>
    <cellStyle name="40% - Énfasis4 6 10" xfId="23967" xr:uid="{00000000-0005-0000-0000-00008C4E0000}"/>
    <cellStyle name="40% - Énfasis4 6 10 2" xfId="36878" xr:uid="{00000000-0005-0000-0000-00008D4E0000}"/>
    <cellStyle name="40% - Énfasis4 6 11" xfId="27488" xr:uid="{00000000-0005-0000-0000-00008E4E0000}"/>
    <cellStyle name="40% - Énfasis4 6 12" xfId="14573" xr:uid="{00000000-0005-0000-0000-00008F4E0000}"/>
    <cellStyle name="40% - Énfasis4 6 2" xfId="5865" xr:uid="{00000000-0005-0000-0000-0000904E0000}"/>
    <cellStyle name="40% - Énfasis4 6 2 2" xfId="5866" xr:uid="{00000000-0005-0000-0000-0000914E0000}"/>
    <cellStyle name="40% - Énfasis4 6 2 2 2" xfId="16426" xr:uid="{00000000-0005-0000-0000-0000924E0000}"/>
    <cellStyle name="40% - Énfasis4 6 2 2 2 2" xfId="18774" xr:uid="{00000000-0005-0000-0000-0000934E0000}"/>
    <cellStyle name="40% - Énfasis4 6 2 2 2 2 2" xfId="31685" xr:uid="{00000000-0005-0000-0000-0000944E0000}"/>
    <cellStyle name="40% - Énfasis4 6 2 2 2 3" xfId="22295" xr:uid="{00000000-0005-0000-0000-0000954E0000}"/>
    <cellStyle name="40% - Énfasis4 6 2 2 2 3 2" xfId="35206" xr:uid="{00000000-0005-0000-0000-0000964E0000}"/>
    <cellStyle name="40% - Énfasis4 6 2 2 2 4" xfId="25816" xr:uid="{00000000-0005-0000-0000-0000974E0000}"/>
    <cellStyle name="40% - Énfasis4 6 2 2 2 4 2" xfId="38727" xr:uid="{00000000-0005-0000-0000-0000984E0000}"/>
    <cellStyle name="40% - Énfasis4 6 2 2 2 5" xfId="29337" xr:uid="{00000000-0005-0000-0000-0000994E0000}"/>
    <cellStyle name="40% - Énfasis4 6 2 2 3" xfId="19947" xr:uid="{00000000-0005-0000-0000-00009A4E0000}"/>
    <cellStyle name="40% - Énfasis4 6 2 2 3 2" xfId="23468" xr:uid="{00000000-0005-0000-0000-00009B4E0000}"/>
    <cellStyle name="40% - Énfasis4 6 2 2 3 2 2" xfId="36379" xr:uid="{00000000-0005-0000-0000-00009C4E0000}"/>
    <cellStyle name="40% - Énfasis4 6 2 2 3 3" xfId="26989" xr:uid="{00000000-0005-0000-0000-00009D4E0000}"/>
    <cellStyle name="40% - Énfasis4 6 2 2 3 3 2" xfId="39900" xr:uid="{00000000-0005-0000-0000-00009E4E0000}"/>
    <cellStyle name="40% - Énfasis4 6 2 2 3 4" xfId="32858" xr:uid="{00000000-0005-0000-0000-00009F4E0000}"/>
    <cellStyle name="40% - Énfasis4 6 2 2 4" xfId="17599" xr:uid="{00000000-0005-0000-0000-0000A04E0000}"/>
    <cellStyle name="40% - Énfasis4 6 2 2 4 2" xfId="30510" xr:uid="{00000000-0005-0000-0000-0000A14E0000}"/>
    <cellStyle name="40% - Énfasis4 6 2 2 5" xfId="21120" xr:uid="{00000000-0005-0000-0000-0000A24E0000}"/>
    <cellStyle name="40% - Énfasis4 6 2 2 5 2" xfId="34031" xr:uid="{00000000-0005-0000-0000-0000A34E0000}"/>
    <cellStyle name="40% - Énfasis4 6 2 2 6" xfId="24641" xr:uid="{00000000-0005-0000-0000-0000A44E0000}"/>
    <cellStyle name="40% - Énfasis4 6 2 2 6 2" xfId="37552" xr:uid="{00000000-0005-0000-0000-0000A54E0000}"/>
    <cellStyle name="40% - Énfasis4 6 2 2 7" xfId="28162" xr:uid="{00000000-0005-0000-0000-0000A64E0000}"/>
    <cellStyle name="40% - Énfasis4 6 2 2 8" xfId="15251" xr:uid="{00000000-0005-0000-0000-0000A74E0000}"/>
    <cellStyle name="40% - Énfasis4 6 2 3" xfId="15927" xr:uid="{00000000-0005-0000-0000-0000A84E0000}"/>
    <cellStyle name="40% - Énfasis4 6 2 3 2" xfId="18275" xr:uid="{00000000-0005-0000-0000-0000A94E0000}"/>
    <cellStyle name="40% - Énfasis4 6 2 3 2 2" xfId="31186" xr:uid="{00000000-0005-0000-0000-0000AA4E0000}"/>
    <cellStyle name="40% - Énfasis4 6 2 3 3" xfId="21796" xr:uid="{00000000-0005-0000-0000-0000AB4E0000}"/>
    <cellStyle name="40% - Énfasis4 6 2 3 3 2" xfId="34707" xr:uid="{00000000-0005-0000-0000-0000AC4E0000}"/>
    <cellStyle name="40% - Énfasis4 6 2 3 4" xfId="25317" xr:uid="{00000000-0005-0000-0000-0000AD4E0000}"/>
    <cellStyle name="40% - Énfasis4 6 2 3 4 2" xfId="38228" xr:uid="{00000000-0005-0000-0000-0000AE4E0000}"/>
    <cellStyle name="40% - Énfasis4 6 2 3 5" xfId="28838" xr:uid="{00000000-0005-0000-0000-0000AF4E0000}"/>
    <cellStyle name="40% - Énfasis4 6 2 4" xfId="19448" xr:uid="{00000000-0005-0000-0000-0000B04E0000}"/>
    <cellStyle name="40% - Énfasis4 6 2 4 2" xfId="22969" xr:uid="{00000000-0005-0000-0000-0000B14E0000}"/>
    <cellStyle name="40% - Énfasis4 6 2 4 2 2" xfId="35880" xr:uid="{00000000-0005-0000-0000-0000B24E0000}"/>
    <cellStyle name="40% - Énfasis4 6 2 4 3" xfId="26490" xr:uid="{00000000-0005-0000-0000-0000B34E0000}"/>
    <cellStyle name="40% - Énfasis4 6 2 4 3 2" xfId="39401" xr:uid="{00000000-0005-0000-0000-0000B44E0000}"/>
    <cellStyle name="40% - Énfasis4 6 2 4 4" xfId="32359" xr:uid="{00000000-0005-0000-0000-0000B54E0000}"/>
    <cellStyle name="40% - Énfasis4 6 2 5" xfId="17100" xr:uid="{00000000-0005-0000-0000-0000B64E0000}"/>
    <cellStyle name="40% - Énfasis4 6 2 5 2" xfId="30011" xr:uid="{00000000-0005-0000-0000-0000B74E0000}"/>
    <cellStyle name="40% - Énfasis4 6 2 6" xfId="20621" xr:uid="{00000000-0005-0000-0000-0000B84E0000}"/>
    <cellStyle name="40% - Énfasis4 6 2 6 2" xfId="33532" xr:uid="{00000000-0005-0000-0000-0000B94E0000}"/>
    <cellStyle name="40% - Énfasis4 6 2 7" xfId="24142" xr:uid="{00000000-0005-0000-0000-0000BA4E0000}"/>
    <cellStyle name="40% - Énfasis4 6 2 7 2" xfId="37053" xr:uid="{00000000-0005-0000-0000-0000BB4E0000}"/>
    <cellStyle name="40% - Énfasis4 6 2 8" xfId="27663" xr:uid="{00000000-0005-0000-0000-0000BC4E0000}"/>
    <cellStyle name="40% - Énfasis4 6 2 9" xfId="14751" xr:uid="{00000000-0005-0000-0000-0000BD4E0000}"/>
    <cellStyle name="40% - Énfasis4 6 3" xfId="5867" xr:uid="{00000000-0005-0000-0000-0000BE4E0000}"/>
    <cellStyle name="40% - Énfasis4 6 3 2" xfId="15413" xr:uid="{00000000-0005-0000-0000-0000BF4E0000}"/>
    <cellStyle name="40% - Énfasis4 6 3 2 2" xfId="16588" xr:uid="{00000000-0005-0000-0000-0000C04E0000}"/>
    <cellStyle name="40% - Énfasis4 6 3 2 2 2" xfId="18936" xr:uid="{00000000-0005-0000-0000-0000C14E0000}"/>
    <cellStyle name="40% - Énfasis4 6 3 2 2 2 2" xfId="31847" xr:uid="{00000000-0005-0000-0000-0000C24E0000}"/>
    <cellStyle name="40% - Énfasis4 6 3 2 2 3" xfId="22457" xr:uid="{00000000-0005-0000-0000-0000C34E0000}"/>
    <cellStyle name="40% - Énfasis4 6 3 2 2 3 2" xfId="35368" xr:uid="{00000000-0005-0000-0000-0000C44E0000}"/>
    <cellStyle name="40% - Énfasis4 6 3 2 2 4" xfId="25978" xr:uid="{00000000-0005-0000-0000-0000C54E0000}"/>
    <cellStyle name="40% - Énfasis4 6 3 2 2 4 2" xfId="38889" xr:uid="{00000000-0005-0000-0000-0000C64E0000}"/>
    <cellStyle name="40% - Énfasis4 6 3 2 2 5" xfId="29499" xr:uid="{00000000-0005-0000-0000-0000C74E0000}"/>
    <cellStyle name="40% - Énfasis4 6 3 2 3" xfId="20109" xr:uid="{00000000-0005-0000-0000-0000C84E0000}"/>
    <cellStyle name="40% - Énfasis4 6 3 2 3 2" xfId="23630" xr:uid="{00000000-0005-0000-0000-0000C94E0000}"/>
    <cellStyle name="40% - Énfasis4 6 3 2 3 2 2" xfId="36541" xr:uid="{00000000-0005-0000-0000-0000CA4E0000}"/>
    <cellStyle name="40% - Énfasis4 6 3 2 3 3" xfId="27151" xr:uid="{00000000-0005-0000-0000-0000CB4E0000}"/>
    <cellStyle name="40% - Énfasis4 6 3 2 3 3 2" xfId="40062" xr:uid="{00000000-0005-0000-0000-0000CC4E0000}"/>
    <cellStyle name="40% - Énfasis4 6 3 2 3 4" xfId="33020" xr:uid="{00000000-0005-0000-0000-0000CD4E0000}"/>
    <cellStyle name="40% - Énfasis4 6 3 2 4" xfId="17761" xr:uid="{00000000-0005-0000-0000-0000CE4E0000}"/>
    <cellStyle name="40% - Énfasis4 6 3 2 4 2" xfId="30672" xr:uid="{00000000-0005-0000-0000-0000CF4E0000}"/>
    <cellStyle name="40% - Énfasis4 6 3 2 5" xfId="21282" xr:uid="{00000000-0005-0000-0000-0000D04E0000}"/>
    <cellStyle name="40% - Énfasis4 6 3 2 5 2" xfId="34193" xr:uid="{00000000-0005-0000-0000-0000D14E0000}"/>
    <cellStyle name="40% - Énfasis4 6 3 2 6" xfId="24803" xr:uid="{00000000-0005-0000-0000-0000D24E0000}"/>
    <cellStyle name="40% - Énfasis4 6 3 2 6 2" xfId="37714" xr:uid="{00000000-0005-0000-0000-0000D34E0000}"/>
    <cellStyle name="40% - Énfasis4 6 3 2 7" xfId="28324" xr:uid="{00000000-0005-0000-0000-0000D44E0000}"/>
    <cellStyle name="40% - Énfasis4 6 3 3" xfId="16089" xr:uid="{00000000-0005-0000-0000-0000D54E0000}"/>
    <cellStyle name="40% - Énfasis4 6 3 3 2" xfId="18437" xr:uid="{00000000-0005-0000-0000-0000D64E0000}"/>
    <cellStyle name="40% - Énfasis4 6 3 3 2 2" xfId="31348" xr:uid="{00000000-0005-0000-0000-0000D74E0000}"/>
    <cellStyle name="40% - Énfasis4 6 3 3 3" xfId="21958" xr:uid="{00000000-0005-0000-0000-0000D84E0000}"/>
    <cellStyle name="40% - Énfasis4 6 3 3 3 2" xfId="34869" xr:uid="{00000000-0005-0000-0000-0000D94E0000}"/>
    <cellStyle name="40% - Énfasis4 6 3 3 4" xfId="25479" xr:uid="{00000000-0005-0000-0000-0000DA4E0000}"/>
    <cellStyle name="40% - Énfasis4 6 3 3 4 2" xfId="38390" xr:uid="{00000000-0005-0000-0000-0000DB4E0000}"/>
    <cellStyle name="40% - Énfasis4 6 3 3 5" xfId="29000" xr:uid="{00000000-0005-0000-0000-0000DC4E0000}"/>
    <cellStyle name="40% - Énfasis4 6 3 4" xfId="19610" xr:uid="{00000000-0005-0000-0000-0000DD4E0000}"/>
    <cellStyle name="40% - Énfasis4 6 3 4 2" xfId="23131" xr:uid="{00000000-0005-0000-0000-0000DE4E0000}"/>
    <cellStyle name="40% - Énfasis4 6 3 4 2 2" xfId="36042" xr:uid="{00000000-0005-0000-0000-0000DF4E0000}"/>
    <cellStyle name="40% - Énfasis4 6 3 4 3" xfId="26652" xr:uid="{00000000-0005-0000-0000-0000E04E0000}"/>
    <cellStyle name="40% - Énfasis4 6 3 4 3 2" xfId="39563" xr:uid="{00000000-0005-0000-0000-0000E14E0000}"/>
    <cellStyle name="40% - Énfasis4 6 3 4 4" xfId="32521" xr:uid="{00000000-0005-0000-0000-0000E24E0000}"/>
    <cellStyle name="40% - Énfasis4 6 3 5" xfId="17262" xr:uid="{00000000-0005-0000-0000-0000E34E0000}"/>
    <cellStyle name="40% - Énfasis4 6 3 5 2" xfId="30173" xr:uid="{00000000-0005-0000-0000-0000E44E0000}"/>
    <cellStyle name="40% - Énfasis4 6 3 6" xfId="20783" xr:uid="{00000000-0005-0000-0000-0000E54E0000}"/>
    <cellStyle name="40% - Énfasis4 6 3 6 2" xfId="33694" xr:uid="{00000000-0005-0000-0000-0000E64E0000}"/>
    <cellStyle name="40% - Énfasis4 6 3 7" xfId="24304" xr:uid="{00000000-0005-0000-0000-0000E74E0000}"/>
    <cellStyle name="40% - Énfasis4 6 3 7 2" xfId="37215" xr:uid="{00000000-0005-0000-0000-0000E84E0000}"/>
    <cellStyle name="40% - Énfasis4 6 3 8" xfId="27825" xr:uid="{00000000-0005-0000-0000-0000E94E0000}"/>
    <cellStyle name="40% - Énfasis4 6 3 9" xfId="14914" xr:uid="{00000000-0005-0000-0000-0000EA4E0000}"/>
    <cellStyle name="40% - Énfasis4 6 4" xfId="15575" xr:uid="{00000000-0005-0000-0000-0000EB4E0000}"/>
    <cellStyle name="40% - Énfasis4 6 4 2" xfId="16750" xr:uid="{00000000-0005-0000-0000-0000EC4E0000}"/>
    <cellStyle name="40% - Énfasis4 6 4 2 2" xfId="19098" xr:uid="{00000000-0005-0000-0000-0000ED4E0000}"/>
    <cellStyle name="40% - Énfasis4 6 4 2 2 2" xfId="32009" xr:uid="{00000000-0005-0000-0000-0000EE4E0000}"/>
    <cellStyle name="40% - Énfasis4 6 4 2 3" xfId="22619" xr:uid="{00000000-0005-0000-0000-0000EF4E0000}"/>
    <cellStyle name="40% - Énfasis4 6 4 2 3 2" xfId="35530" xr:uid="{00000000-0005-0000-0000-0000F04E0000}"/>
    <cellStyle name="40% - Énfasis4 6 4 2 4" xfId="26140" xr:uid="{00000000-0005-0000-0000-0000F14E0000}"/>
    <cellStyle name="40% - Énfasis4 6 4 2 4 2" xfId="39051" xr:uid="{00000000-0005-0000-0000-0000F24E0000}"/>
    <cellStyle name="40% - Énfasis4 6 4 2 5" xfId="29661" xr:uid="{00000000-0005-0000-0000-0000F34E0000}"/>
    <cellStyle name="40% - Énfasis4 6 4 3" xfId="20271" xr:uid="{00000000-0005-0000-0000-0000F44E0000}"/>
    <cellStyle name="40% - Énfasis4 6 4 3 2" xfId="23792" xr:uid="{00000000-0005-0000-0000-0000F54E0000}"/>
    <cellStyle name="40% - Énfasis4 6 4 3 2 2" xfId="36703" xr:uid="{00000000-0005-0000-0000-0000F64E0000}"/>
    <cellStyle name="40% - Énfasis4 6 4 3 3" xfId="27313" xr:uid="{00000000-0005-0000-0000-0000F74E0000}"/>
    <cellStyle name="40% - Énfasis4 6 4 3 3 2" xfId="40224" xr:uid="{00000000-0005-0000-0000-0000F84E0000}"/>
    <cellStyle name="40% - Énfasis4 6 4 3 4" xfId="33182" xr:uid="{00000000-0005-0000-0000-0000F94E0000}"/>
    <cellStyle name="40% - Énfasis4 6 4 4" xfId="17923" xr:uid="{00000000-0005-0000-0000-0000FA4E0000}"/>
    <cellStyle name="40% - Énfasis4 6 4 4 2" xfId="30834" xr:uid="{00000000-0005-0000-0000-0000FB4E0000}"/>
    <cellStyle name="40% - Énfasis4 6 4 5" xfId="21444" xr:uid="{00000000-0005-0000-0000-0000FC4E0000}"/>
    <cellStyle name="40% - Énfasis4 6 4 5 2" xfId="34355" xr:uid="{00000000-0005-0000-0000-0000FD4E0000}"/>
    <cellStyle name="40% - Énfasis4 6 4 6" xfId="24965" xr:uid="{00000000-0005-0000-0000-0000FE4E0000}"/>
    <cellStyle name="40% - Énfasis4 6 4 6 2" xfId="37876" xr:uid="{00000000-0005-0000-0000-0000FF4E0000}"/>
    <cellStyle name="40% - Énfasis4 6 4 7" xfId="28486" xr:uid="{00000000-0005-0000-0000-0000004F0000}"/>
    <cellStyle name="40% - Énfasis4 6 5" xfId="15076" xr:uid="{00000000-0005-0000-0000-0000014F0000}"/>
    <cellStyle name="40% - Énfasis4 6 5 2" xfId="16251" xr:uid="{00000000-0005-0000-0000-0000024F0000}"/>
    <cellStyle name="40% - Énfasis4 6 5 2 2" xfId="18599" xr:uid="{00000000-0005-0000-0000-0000034F0000}"/>
    <cellStyle name="40% - Énfasis4 6 5 2 2 2" xfId="31510" xr:uid="{00000000-0005-0000-0000-0000044F0000}"/>
    <cellStyle name="40% - Énfasis4 6 5 2 3" xfId="22120" xr:uid="{00000000-0005-0000-0000-0000054F0000}"/>
    <cellStyle name="40% - Énfasis4 6 5 2 3 2" xfId="35031" xr:uid="{00000000-0005-0000-0000-0000064F0000}"/>
    <cellStyle name="40% - Énfasis4 6 5 2 4" xfId="25641" xr:uid="{00000000-0005-0000-0000-0000074F0000}"/>
    <cellStyle name="40% - Énfasis4 6 5 2 4 2" xfId="38552" xr:uid="{00000000-0005-0000-0000-0000084F0000}"/>
    <cellStyle name="40% - Énfasis4 6 5 2 5" xfId="29162" xr:uid="{00000000-0005-0000-0000-0000094F0000}"/>
    <cellStyle name="40% - Énfasis4 6 5 3" xfId="19772" xr:uid="{00000000-0005-0000-0000-00000A4F0000}"/>
    <cellStyle name="40% - Énfasis4 6 5 3 2" xfId="23293" xr:uid="{00000000-0005-0000-0000-00000B4F0000}"/>
    <cellStyle name="40% - Énfasis4 6 5 3 2 2" xfId="36204" xr:uid="{00000000-0005-0000-0000-00000C4F0000}"/>
    <cellStyle name="40% - Énfasis4 6 5 3 3" xfId="26814" xr:uid="{00000000-0005-0000-0000-00000D4F0000}"/>
    <cellStyle name="40% - Énfasis4 6 5 3 3 2" xfId="39725" xr:uid="{00000000-0005-0000-0000-00000E4F0000}"/>
    <cellStyle name="40% - Énfasis4 6 5 3 4" xfId="32683" xr:uid="{00000000-0005-0000-0000-00000F4F0000}"/>
    <cellStyle name="40% - Énfasis4 6 5 4" xfId="17424" xr:uid="{00000000-0005-0000-0000-0000104F0000}"/>
    <cellStyle name="40% - Énfasis4 6 5 4 2" xfId="30335" xr:uid="{00000000-0005-0000-0000-0000114F0000}"/>
    <cellStyle name="40% - Énfasis4 6 5 5" xfId="20945" xr:uid="{00000000-0005-0000-0000-0000124F0000}"/>
    <cellStyle name="40% - Énfasis4 6 5 5 2" xfId="33856" xr:uid="{00000000-0005-0000-0000-0000134F0000}"/>
    <cellStyle name="40% - Énfasis4 6 5 6" xfId="24466" xr:uid="{00000000-0005-0000-0000-0000144F0000}"/>
    <cellStyle name="40% - Énfasis4 6 5 6 2" xfId="37377" xr:uid="{00000000-0005-0000-0000-0000154F0000}"/>
    <cellStyle name="40% - Énfasis4 6 5 7" xfId="27987" xr:uid="{00000000-0005-0000-0000-0000164F0000}"/>
    <cellStyle name="40% - Énfasis4 6 6" xfId="15752" xr:uid="{00000000-0005-0000-0000-0000174F0000}"/>
    <cellStyle name="40% - Énfasis4 6 6 2" xfId="18100" xr:uid="{00000000-0005-0000-0000-0000184F0000}"/>
    <cellStyle name="40% - Énfasis4 6 6 2 2" xfId="31011" xr:uid="{00000000-0005-0000-0000-0000194F0000}"/>
    <cellStyle name="40% - Énfasis4 6 6 3" xfId="21621" xr:uid="{00000000-0005-0000-0000-00001A4F0000}"/>
    <cellStyle name="40% - Énfasis4 6 6 3 2" xfId="34532" xr:uid="{00000000-0005-0000-0000-00001B4F0000}"/>
    <cellStyle name="40% - Énfasis4 6 6 4" xfId="25142" xr:uid="{00000000-0005-0000-0000-00001C4F0000}"/>
    <cellStyle name="40% - Énfasis4 6 6 4 2" xfId="38053" xr:uid="{00000000-0005-0000-0000-00001D4F0000}"/>
    <cellStyle name="40% - Énfasis4 6 6 5" xfId="28663" xr:uid="{00000000-0005-0000-0000-00001E4F0000}"/>
    <cellStyle name="40% - Énfasis4 6 7" xfId="19273" xr:uid="{00000000-0005-0000-0000-00001F4F0000}"/>
    <cellStyle name="40% - Énfasis4 6 7 2" xfId="22794" xr:uid="{00000000-0005-0000-0000-0000204F0000}"/>
    <cellStyle name="40% - Énfasis4 6 7 2 2" xfId="35705" xr:uid="{00000000-0005-0000-0000-0000214F0000}"/>
    <cellStyle name="40% - Énfasis4 6 7 3" xfId="26315" xr:uid="{00000000-0005-0000-0000-0000224F0000}"/>
    <cellStyle name="40% - Énfasis4 6 7 3 2" xfId="39226" xr:uid="{00000000-0005-0000-0000-0000234F0000}"/>
    <cellStyle name="40% - Énfasis4 6 7 4" xfId="32184" xr:uid="{00000000-0005-0000-0000-0000244F0000}"/>
    <cellStyle name="40% - Énfasis4 6 8" xfId="16925" xr:uid="{00000000-0005-0000-0000-0000254F0000}"/>
    <cellStyle name="40% - Énfasis4 6 8 2" xfId="29836" xr:uid="{00000000-0005-0000-0000-0000264F0000}"/>
    <cellStyle name="40% - Énfasis4 6 9" xfId="20446" xr:uid="{00000000-0005-0000-0000-0000274F0000}"/>
    <cellStyle name="40% - Énfasis4 6 9 2" xfId="33357" xr:uid="{00000000-0005-0000-0000-0000284F0000}"/>
    <cellStyle name="40% - Énfasis4 7" xfId="746" xr:uid="{00000000-0005-0000-0000-0000294F0000}"/>
    <cellStyle name="40% - Énfasis4 7 10" xfId="23983" xr:uid="{00000000-0005-0000-0000-00002A4F0000}"/>
    <cellStyle name="40% - Énfasis4 7 10 2" xfId="36894" xr:uid="{00000000-0005-0000-0000-00002B4F0000}"/>
    <cellStyle name="40% - Énfasis4 7 11" xfId="27504" xr:uid="{00000000-0005-0000-0000-00002C4F0000}"/>
    <cellStyle name="40% - Énfasis4 7 12" xfId="14589" xr:uid="{00000000-0005-0000-0000-00002D4F0000}"/>
    <cellStyle name="40% - Énfasis4 7 2" xfId="5868" xr:uid="{00000000-0005-0000-0000-00002E4F0000}"/>
    <cellStyle name="40% - Énfasis4 7 2 2" xfId="5869" xr:uid="{00000000-0005-0000-0000-00002F4F0000}"/>
    <cellStyle name="40% - Énfasis4 7 2 2 2" xfId="16442" xr:uid="{00000000-0005-0000-0000-0000304F0000}"/>
    <cellStyle name="40% - Énfasis4 7 2 2 2 2" xfId="18790" xr:uid="{00000000-0005-0000-0000-0000314F0000}"/>
    <cellStyle name="40% - Énfasis4 7 2 2 2 2 2" xfId="31701" xr:uid="{00000000-0005-0000-0000-0000324F0000}"/>
    <cellStyle name="40% - Énfasis4 7 2 2 2 3" xfId="22311" xr:uid="{00000000-0005-0000-0000-0000334F0000}"/>
    <cellStyle name="40% - Énfasis4 7 2 2 2 3 2" xfId="35222" xr:uid="{00000000-0005-0000-0000-0000344F0000}"/>
    <cellStyle name="40% - Énfasis4 7 2 2 2 4" xfId="25832" xr:uid="{00000000-0005-0000-0000-0000354F0000}"/>
    <cellStyle name="40% - Énfasis4 7 2 2 2 4 2" xfId="38743" xr:uid="{00000000-0005-0000-0000-0000364F0000}"/>
    <cellStyle name="40% - Énfasis4 7 2 2 2 5" xfId="29353" xr:uid="{00000000-0005-0000-0000-0000374F0000}"/>
    <cellStyle name="40% - Énfasis4 7 2 2 3" xfId="19963" xr:uid="{00000000-0005-0000-0000-0000384F0000}"/>
    <cellStyle name="40% - Énfasis4 7 2 2 3 2" xfId="23484" xr:uid="{00000000-0005-0000-0000-0000394F0000}"/>
    <cellStyle name="40% - Énfasis4 7 2 2 3 2 2" xfId="36395" xr:uid="{00000000-0005-0000-0000-00003A4F0000}"/>
    <cellStyle name="40% - Énfasis4 7 2 2 3 3" xfId="27005" xr:uid="{00000000-0005-0000-0000-00003B4F0000}"/>
    <cellStyle name="40% - Énfasis4 7 2 2 3 3 2" xfId="39916" xr:uid="{00000000-0005-0000-0000-00003C4F0000}"/>
    <cellStyle name="40% - Énfasis4 7 2 2 3 4" xfId="32874" xr:uid="{00000000-0005-0000-0000-00003D4F0000}"/>
    <cellStyle name="40% - Énfasis4 7 2 2 4" xfId="17615" xr:uid="{00000000-0005-0000-0000-00003E4F0000}"/>
    <cellStyle name="40% - Énfasis4 7 2 2 4 2" xfId="30526" xr:uid="{00000000-0005-0000-0000-00003F4F0000}"/>
    <cellStyle name="40% - Énfasis4 7 2 2 5" xfId="21136" xr:uid="{00000000-0005-0000-0000-0000404F0000}"/>
    <cellStyle name="40% - Énfasis4 7 2 2 5 2" xfId="34047" xr:uid="{00000000-0005-0000-0000-0000414F0000}"/>
    <cellStyle name="40% - Énfasis4 7 2 2 6" xfId="24657" xr:uid="{00000000-0005-0000-0000-0000424F0000}"/>
    <cellStyle name="40% - Énfasis4 7 2 2 6 2" xfId="37568" xr:uid="{00000000-0005-0000-0000-0000434F0000}"/>
    <cellStyle name="40% - Énfasis4 7 2 2 7" xfId="28178" xr:uid="{00000000-0005-0000-0000-0000444F0000}"/>
    <cellStyle name="40% - Énfasis4 7 2 2 8" xfId="15267" xr:uid="{00000000-0005-0000-0000-0000454F0000}"/>
    <cellStyle name="40% - Énfasis4 7 2 3" xfId="15943" xr:uid="{00000000-0005-0000-0000-0000464F0000}"/>
    <cellStyle name="40% - Énfasis4 7 2 3 2" xfId="18291" xr:uid="{00000000-0005-0000-0000-0000474F0000}"/>
    <cellStyle name="40% - Énfasis4 7 2 3 2 2" xfId="31202" xr:uid="{00000000-0005-0000-0000-0000484F0000}"/>
    <cellStyle name="40% - Énfasis4 7 2 3 3" xfId="21812" xr:uid="{00000000-0005-0000-0000-0000494F0000}"/>
    <cellStyle name="40% - Énfasis4 7 2 3 3 2" xfId="34723" xr:uid="{00000000-0005-0000-0000-00004A4F0000}"/>
    <cellStyle name="40% - Énfasis4 7 2 3 4" xfId="25333" xr:uid="{00000000-0005-0000-0000-00004B4F0000}"/>
    <cellStyle name="40% - Énfasis4 7 2 3 4 2" xfId="38244" xr:uid="{00000000-0005-0000-0000-00004C4F0000}"/>
    <cellStyle name="40% - Énfasis4 7 2 3 5" xfId="28854" xr:uid="{00000000-0005-0000-0000-00004D4F0000}"/>
    <cellStyle name="40% - Énfasis4 7 2 4" xfId="19464" xr:uid="{00000000-0005-0000-0000-00004E4F0000}"/>
    <cellStyle name="40% - Énfasis4 7 2 4 2" xfId="22985" xr:uid="{00000000-0005-0000-0000-00004F4F0000}"/>
    <cellStyle name="40% - Énfasis4 7 2 4 2 2" xfId="35896" xr:uid="{00000000-0005-0000-0000-0000504F0000}"/>
    <cellStyle name="40% - Énfasis4 7 2 4 3" xfId="26506" xr:uid="{00000000-0005-0000-0000-0000514F0000}"/>
    <cellStyle name="40% - Énfasis4 7 2 4 3 2" xfId="39417" xr:uid="{00000000-0005-0000-0000-0000524F0000}"/>
    <cellStyle name="40% - Énfasis4 7 2 4 4" xfId="32375" xr:uid="{00000000-0005-0000-0000-0000534F0000}"/>
    <cellStyle name="40% - Énfasis4 7 2 5" xfId="17116" xr:uid="{00000000-0005-0000-0000-0000544F0000}"/>
    <cellStyle name="40% - Énfasis4 7 2 5 2" xfId="30027" xr:uid="{00000000-0005-0000-0000-0000554F0000}"/>
    <cellStyle name="40% - Énfasis4 7 2 6" xfId="20637" xr:uid="{00000000-0005-0000-0000-0000564F0000}"/>
    <cellStyle name="40% - Énfasis4 7 2 6 2" xfId="33548" xr:uid="{00000000-0005-0000-0000-0000574F0000}"/>
    <cellStyle name="40% - Énfasis4 7 2 7" xfId="24158" xr:uid="{00000000-0005-0000-0000-0000584F0000}"/>
    <cellStyle name="40% - Énfasis4 7 2 7 2" xfId="37069" xr:uid="{00000000-0005-0000-0000-0000594F0000}"/>
    <cellStyle name="40% - Énfasis4 7 2 8" xfId="27679" xr:uid="{00000000-0005-0000-0000-00005A4F0000}"/>
    <cellStyle name="40% - Énfasis4 7 2 9" xfId="14767" xr:uid="{00000000-0005-0000-0000-00005B4F0000}"/>
    <cellStyle name="40% - Énfasis4 7 3" xfId="5870" xr:uid="{00000000-0005-0000-0000-00005C4F0000}"/>
    <cellStyle name="40% - Énfasis4 7 3 2" xfId="15429" xr:uid="{00000000-0005-0000-0000-00005D4F0000}"/>
    <cellStyle name="40% - Énfasis4 7 3 2 2" xfId="16604" xr:uid="{00000000-0005-0000-0000-00005E4F0000}"/>
    <cellStyle name="40% - Énfasis4 7 3 2 2 2" xfId="18952" xr:uid="{00000000-0005-0000-0000-00005F4F0000}"/>
    <cellStyle name="40% - Énfasis4 7 3 2 2 2 2" xfId="31863" xr:uid="{00000000-0005-0000-0000-0000604F0000}"/>
    <cellStyle name="40% - Énfasis4 7 3 2 2 3" xfId="22473" xr:uid="{00000000-0005-0000-0000-0000614F0000}"/>
    <cellStyle name="40% - Énfasis4 7 3 2 2 3 2" xfId="35384" xr:uid="{00000000-0005-0000-0000-0000624F0000}"/>
    <cellStyle name="40% - Énfasis4 7 3 2 2 4" xfId="25994" xr:uid="{00000000-0005-0000-0000-0000634F0000}"/>
    <cellStyle name="40% - Énfasis4 7 3 2 2 4 2" xfId="38905" xr:uid="{00000000-0005-0000-0000-0000644F0000}"/>
    <cellStyle name="40% - Énfasis4 7 3 2 2 5" xfId="29515" xr:uid="{00000000-0005-0000-0000-0000654F0000}"/>
    <cellStyle name="40% - Énfasis4 7 3 2 3" xfId="20125" xr:uid="{00000000-0005-0000-0000-0000664F0000}"/>
    <cellStyle name="40% - Énfasis4 7 3 2 3 2" xfId="23646" xr:uid="{00000000-0005-0000-0000-0000674F0000}"/>
    <cellStyle name="40% - Énfasis4 7 3 2 3 2 2" xfId="36557" xr:uid="{00000000-0005-0000-0000-0000684F0000}"/>
    <cellStyle name="40% - Énfasis4 7 3 2 3 3" xfId="27167" xr:uid="{00000000-0005-0000-0000-0000694F0000}"/>
    <cellStyle name="40% - Énfasis4 7 3 2 3 3 2" xfId="40078" xr:uid="{00000000-0005-0000-0000-00006A4F0000}"/>
    <cellStyle name="40% - Énfasis4 7 3 2 3 4" xfId="33036" xr:uid="{00000000-0005-0000-0000-00006B4F0000}"/>
    <cellStyle name="40% - Énfasis4 7 3 2 4" xfId="17777" xr:uid="{00000000-0005-0000-0000-00006C4F0000}"/>
    <cellStyle name="40% - Énfasis4 7 3 2 4 2" xfId="30688" xr:uid="{00000000-0005-0000-0000-00006D4F0000}"/>
    <cellStyle name="40% - Énfasis4 7 3 2 5" xfId="21298" xr:uid="{00000000-0005-0000-0000-00006E4F0000}"/>
    <cellStyle name="40% - Énfasis4 7 3 2 5 2" xfId="34209" xr:uid="{00000000-0005-0000-0000-00006F4F0000}"/>
    <cellStyle name="40% - Énfasis4 7 3 2 6" xfId="24819" xr:uid="{00000000-0005-0000-0000-0000704F0000}"/>
    <cellStyle name="40% - Énfasis4 7 3 2 6 2" xfId="37730" xr:uid="{00000000-0005-0000-0000-0000714F0000}"/>
    <cellStyle name="40% - Énfasis4 7 3 2 7" xfId="28340" xr:uid="{00000000-0005-0000-0000-0000724F0000}"/>
    <cellStyle name="40% - Énfasis4 7 3 3" xfId="16105" xr:uid="{00000000-0005-0000-0000-0000734F0000}"/>
    <cellStyle name="40% - Énfasis4 7 3 3 2" xfId="18453" xr:uid="{00000000-0005-0000-0000-0000744F0000}"/>
    <cellStyle name="40% - Énfasis4 7 3 3 2 2" xfId="31364" xr:uid="{00000000-0005-0000-0000-0000754F0000}"/>
    <cellStyle name="40% - Énfasis4 7 3 3 3" xfId="21974" xr:uid="{00000000-0005-0000-0000-0000764F0000}"/>
    <cellStyle name="40% - Énfasis4 7 3 3 3 2" xfId="34885" xr:uid="{00000000-0005-0000-0000-0000774F0000}"/>
    <cellStyle name="40% - Énfasis4 7 3 3 4" xfId="25495" xr:uid="{00000000-0005-0000-0000-0000784F0000}"/>
    <cellStyle name="40% - Énfasis4 7 3 3 4 2" xfId="38406" xr:uid="{00000000-0005-0000-0000-0000794F0000}"/>
    <cellStyle name="40% - Énfasis4 7 3 3 5" xfId="29016" xr:uid="{00000000-0005-0000-0000-00007A4F0000}"/>
    <cellStyle name="40% - Énfasis4 7 3 4" xfId="19626" xr:uid="{00000000-0005-0000-0000-00007B4F0000}"/>
    <cellStyle name="40% - Énfasis4 7 3 4 2" xfId="23147" xr:uid="{00000000-0005-0000-0000-00007C4F0000}"/>
    <cellStyle name="40% - Énfasis4 7 3 4 2 2" xfId="36058" xr:uid="{00000000-0005-0000-0000-00007D4F0000}"/>
    <cellStyle name="40% - Énfasis4 7 3 4 3" xfId="26668" xr:uid="{00000000-0005-0000-0000-00007E4F0000}"/>
    <cellStyle name="40% - Énfasis4 7 3 4 3 2" xfId="39579" xr:uid="{00000000-0005-0000-0000-00007F4F0000}"/>
    <cellStyle name="40% - Énfasis4 7 3 4 4" xfId="32537" xr:uid="{00000000-0005-0000-0000-0000804F0000}"/>
    <cellStyle name="40% - Énfasis4 7 3 5" xfId="17278" xr:uid="{00000000-0005-0000-0000-0000814F0000}"/>
    <cellStyle name="40% - Énfasis4 7 3 5 2" xfId="30189" xr:uid="{00000000-0005-0000-0000-0000824F0000}"/>
    <cellStyle name="40% - Énfasis4 7 3 6" xfId="20799" xr:uid="{00000000-0005-0000-0000-0000834F0000}"/>
    <cellStyle name="40% - Énfasis4 7 3 6 2" xfId="33710" xr:uid="{00000000-0005-0000-0000-0000844F0000}"/>
    <cellStyle name="40% - Énfasis4 7 3 7" xfId="24320" xr:uid="{00000000-0005-0000-0000-0000854F0000}"/>
    <cellStyle name="40% - Énfasis4 7 3 7 2" xfId="37231" xr:uid="{00000000-0005-0000-0000-0000864F0000}"/>
    <cellStyle name="40% - Énfasis4 7 3 8" xfId="27841" xr:uid="{00000000-0005-0000-0000-0000874F0000}"/>
    <cellStyle name="40% - Énfasis4 7 3 9" xfId="14930" xr:uid="{00000000-0005-0000-0000-0000884F0000}"/>
    <cellStyle name="40% - Énfasis4 7 4" xfId="15591" xr:uid="{00000000-0005-0000-0000-0000894F0000}"/>
    <cellStyle name="40% - Énfasis4 7 4 2" xfId="16766" xr:uid="{00000000-0005-0000-0000-00008A4F0000}"/>
    <cellStyle name="40% - Énfasis4 7 4 2 2" xfId="19114" xr:uid="{00000000-0005-0000-0000-00008B4F0000}"/>
    <cellStyle name="40% - Énfasis4 7 4 2 2 2" xfId="32025" xr:uid="{00000000-0005-0000-0000-00008C4F0000}"/>
    <cellStyle name="40% - Énfasis4 7 4 2 3" xfId="22635" xr:uid="{00000000-0005-0000-0000-00008D4F0000}"/>
    <cellStyle name="40% - Énfasis4 7 4 2 3 2" xfId="35546" xr:uid="{00000000-0005-0000-0000-00008E4F0000}"/>
    <cellStyle name="40% - Énfasis4 7 4 2 4" xfId="26156" xr:uid="{00000000-0005-0000-0000-00008F4F0000}"/>
    <cellStyle name="40% - Énfasis4 7 4 2 4 2" xfId="39067" xr:uid="{00000000-0005-0000-0000-0000904F0000}"/>
    <cellStyle name="40% - Énfasis4 7 4 2 5" xfId="29677" xr:uid="{00000000-0005-0000-0000-0000914F0000}"/>
    <cellStyle name="40% - Énfasis4 7 4 3" xfId="20287" xr:uid="{00000000-0005-0000-0000-0000924F0000}"/>
    <cellStyle name="40% - Énfasis4 7 4 3 2" xfId="23808" xr:uid="{00000000-0005-0000-0000-0000934F0000}"/>
    <cellStyle name="40% - Énfasis4 7 4 3 2 2" xfId="36719" xr:uid="{00000000-0005-0000-0000-0000944F0000}"/>
    <cellStyle name="40% - Énfasis4 7 4 3 3" xfId="27329" xr:uid="{00000000-0005-0000-0000-0000954F0000}"/>
    <cellStyle name="40% - Énfasis4 7 4 3 3 2" xfId="40240" xr:uid="{00000000-0005-0000-0000-0000964F0000}"/>
    <cellStyle name="40% - Énfasis4 7 4 3 4" xfId="33198" xr:uid="{00000000-0005-0000-0000-0000974F0000}"/>
    <cellStyle name="40% - Énfasis4 7 4 4" xfId="17939" xr:uid="{00000000-0005-0000-0000-0000984F0000}"/>
    <cellStyle name="40% - Énfasis4 7 4 4 2" xfId="30850" xr:uid="{00000000-0005-0000-0000-0000994F0000}"/>
    <cellStyle name="40% - Énfasis4 7 4 5" xfId="21460" xr:uid="{00000000-0005-0000-0000-00009A4F0000}"/>
    <cellStyle name="40% - Énfasis4 7 4 5 2" xfId="34371" xr:uid="{00000000-0005-0000-0000-00009B4F0000}"/>
    <cellStyle name="40% - Énfasis4 7 4 6" xfId="24981" xr:uid="{00000000-0005-0000-0000-00009C4F0000}"/>
    <cellStyle name="40% - Énfasis4 7 4 6 2" xfId="37892" xr:uid="{00000000-0005-0000-0000-00009D4F0000}"/>
    <cellStyle name="40% - Énfasis4 7 4 7" xfId="28502" xr:uid="{00000000-0005-0000-0000-00009E4F0000}"/>
    <cellStyle name="40% - Énfasis4 7 5" xfId="15092" xr:uid="{00000000-0005-0000-0000-00009F4F0000}"/>
    <cellStyle name="40% - Énfasis4 7 5 2" xfId="16267" xr:uid="{00000000-0005-0000-0000-0000A04F0000}"/>
    <cellStyle name="40% - Énfasis4 7 5 2 2" xfId="18615" xr:uid="{00000000-0005-0000-0000-0000A14F0000}"/>
    <cellStyle name="40% - Énfasis4 7 5 2 2 2" xfId="31526" xr:uid="{00000000-0005-0000-0000-0000A24F0000}"/>
    <cellStyle name="40% - Énfasis4 7 5 2 3" xfId="22136" xr:uid="{00000000-0005-0000-0000-0000A34F0000}"/>
    <cellStyle name="40% - Énfasis4 7 5 2 3 2" xfId="35047" xr:uid="{00000000-0005-0000-0000-0000A44F0000}"/>
    <cellStyle name="40% - Énfasis4 7 5 2 4" xfId="25657" xr:uid="{00000000-0005-0000-0000-0000A54F0000}"/>
    <cellStyle name="40% - Énfasis4 7 5 2 4 2" xfId="38568" xr:uid="{00000000-0005-0000-0000-0000A64F0000}"/>
    <cellStyle name="40% - Énfasis4 7 5 2 5" xfId="29178" xr:uid="{00000000-0005-0000-0000-0000A74F0000}"/>
    <cellStyle name="40% - Énfasis4 7 5 3" xfId="19788" xr:uid="{00000000-0005-0000-0000-0000A84F0000}"/>
    <cellStyle name="40% - Énfasis4 7 5 3 2" xfId="23309" xr:uid="{00000000-0005-0000-0000-0000A94F0000}"/>
    <cellStyle name="40% - Énfasis4 7 5 3 2 2" xfId="36220" xr:uid="{00000000-0005-0000-0000-0000AA4F0000}"/>
    <cellStyle name="40% - Énfasis4 7 5 3 3" xfId="26830" xr:uid="{00000000-0005-0000-0000-0000AB4F0000}"/>
    <cellStyle name="40% - Énfasis4 7 5 3 3 2" xfId="39741" xr:uid="{00000000-0005-0000-0000-0000AC4F0000}"/>
    <cellStyle name="40% - Énfasis4 7 5 3 4" xfId="32699" xr:uid="{00000000-0005-0000-0000-0000AD4F0000}"/>
    <cellStyle name="40% - Énfasis4 7 5 4" xfId="17440" xr:uid="{00000000-0005-0000-0000-0000AE4F0000}"/>
    <cellStyle name="40% - Énfasis4 7 5 4 2" xfId="30351" xr:uid="{00000000-0005-0000-0000-0000AF4F0000}"/>
    <cellStyle name="40% - Énfasis4 7 5 5" xfId="20961" xr:uid="{00000000-0005-0000-0000-0000B04F0000}"/>
    <cellStyle name="40% - Énfasis4 7 5 5 2" xfId="33872" xr:uid="{00000000-0005-0000-0000-0000B14F0000}"/>
    <cellStyle name="40% - Énfasis4 7 5 6" xfId="24482" xr:uid="{00000000-0005-0000-0000-0000B24F0000}"/>
    <cellStyle name="40% - Énfasis4 7 5 6 2" xfId="37393" xr:uid="{00000000-0005-0000-0000-0000B34F0000}"/>
    <cellStyle name="40% - Énfasis4 7 5 7" xfId="28003" xr:uid="{00000000-0005-0000-0000-0000B44F0000}"/>
    <cellStyle name="40% - Énfasis4 7 6" xfId="15768" xr:uid="{00000000-0005-0000-0000-0000B54F0000}"/>
    <cellStyle name="40% - Énfasis4 7 6 2" xfId="18116" xr:uid="{00000000-0005-0000-0000-0000B64F0000}"/>
    <cellStyle name="40% - Énfasis4 7 6 2 2" xfId="31027" xr:uid="{00000000-0005-0000-0000-0000B74F0000}"/>
    <cellStyle name="40% - Énfasis4 7 6 3" xfId="21637" xr:uid="{00000000-0005-0000-0000-0000B84F0000}"/>
    <cellStyle name="40% - Énfasis4 7 6 3 2" xfId="34548" xr:uid="{00000000-0005-0000-0000-0000B94F0000}"/>
    <cellStyle name="40% - Énfasis4 7 6 4" xfId="25158" xr:uid="{00000000-0005-0000-0000-0000BA4F0000}"/>
    <cellStyle name="40% - Énfasis4 7 6 4 2" xfId="38069" xr:uid="{00000000-0005-0000-0000-0000BB4F0000}"/>
    <cellStyle name="40% - Énfasis4 7 6 5" xfId="28679" xr:uid="{00000000-0005-0000-0000-0000BC4F0000}"/>
    <cellStyle name="40% - Énfasis4 7 7" xfId="19289" xr:uid="{00000000-0005-0000-0000-0000BD4F0000}"/>
    <cellStyle name="40% - Énfasis4 7 7 2" xfId="22810" xr:uid="{00000000-0005-0000-0000-0000BE4F0000}"/>
    <cellStyle name="40% - Énfasis4 7 7 2 2" xfId="35721" xr:uid="{00000000-0005-0000-0000-0000BF4F0000}"/>
    <cellStyle name="40% - Énfasis4 7 7 3" xfId="26331" xr:uid="{00000000-0005-0000-0000-0000C04F0000}"/>
    <cellStyle name="40% - Énfasis4 7 7 3 2" xfId="39242" xr:uid="{00000000-0005-0000-0000-0000C14F0000}"/>
    <cellStyle name="40% - Énfasis4 7 7 4" xfId="32200" xr:uid="{00000000-0005-0000-0000-0000C24F0000}"/>
    <cellStyle name="40% - Énfasis4 7 8" xfId="16941" xr:uid="{00000000-0005-0000-0000-0000C34F0000}"/>
    <cellStyle name="40% - Énfasis4 7 8 2" xfId="29852" xr:uid="{00000000-0005-0000-0000-0000C44F0000}"/>
    <cellStyle name="40% - Énfasis4 7 9" xfId="20462" xr:uid="{00000000-0005-0000-0000-0000C54F0000}"/>
    <cellStyle name="40% - Énfasis4 7 9 2" xfId="33373" xr:uid="{00000000-0005-0000-0000-0000C64F0000}"/>
    <cellStyle name="40% - Énfasis4 8" xfId="747" xr:uid="{00000000-0005-0000-0000-0000C74F0000}"/>
    <cellStyle name="40% - Énfasis4 8 2" xfId="15138" xr:uid="{00000000-0005-0000-0000-0000C84F0000}"/>
    <cellStyle name="40% - Énfasis4 8 2 2" xfId="16313" xr:uid="{00000000-0005-0000-0000-0000C94F0000}"/>
    <cellStyle name="40% - Énfasis4 8 2 2 2" xfId="18661" xr:uid="{00000000-0005-0000-0000-0000CA4F0000}"/>
    <cellStyle name="40% - Énfasis4 8 2 2 2 2" xfId="31572" xr:uid="{00000000-0005-0000-0000-0000CB4F0000}"/>
    <cellStyle name="40% - Énfasis4 8 2 2 3" xfId="22182" xr:uid="{00000000-0005-0000-0000-0000CC4F0000}"/>
    <cellStyle name="40% - Énfasis4 8 2 2 3 2" xfId="35093" xr:uid="{00000000-0005-0000-0000-0000CD4F0000}"/>
    <cellStyle name="40% - Énfasis4 8 2 2 4" xfId="25703" xr:uid="{00000000-0005-0000-0000-0000CE4F0000}"/>
    <cellStyle name="40% - Énfasis4 8 2 2 4 2" xfId="38614" xr:uid="{00000000-0005-0000-0000-0000CF4F0000}"/>
    <cellStyle name="40% - Énfasis4 8 2 2 5" xfId="29224" xr:uid="{00000000-0005-0000-0000-0000D04F0000}"/>
    <cellStyle name="40% - Énfasis4 8 2 3" xfId="19834" xr:uid="{00000000-0005-0000-0000-0000D14F0000}"/>
    <cellStyle name="40% - Énfasis4 8 2 3 2" xfId="23355" xr:uid="{00000000-0005-0000-0000-0000D24F0000}"/>
    <cellStyle name="40% - Énfasis4 8 2 3 2 2" xfId="36266" xr:uid="{00000000-0005-0000-0000-0000D34F0000}"/>
    <cellStyle name="40% - Énfasis4 8 2 3 3" xfId="26876" xr:uid="{00000000-0005-0000-0000-0000D44F0000}"/>
    <cellStyle name="40% - Énfasis4 8 2 3 3 2" xfId="39787" xr:uid="{00000000-0005-0000-0000-0000D54F0000}"/>
    <cellStyle name="40% - Énfasis4 8 2 3 4" xfId="32745" xr:uid="{00000000-0005-0000-0000-0000D64F0000}"/>
    <cellStyle name="40% - Énfasis4 8 2 4" xfId="17486" xr:uid="{00000000-0005-0000-0000-0000D74F0000}"/>
    <cellStyle name="40% - Énfasis4 8 2 4 2" xfId="30397" xr:uid="{00000000-0005-0000-0000-0000D84F0000}"/>
    <cellStyle name="40% - Énfasis4 8 2 5" xfId="21007" xr:uid="{00000000-0005-0000-0000-0000D94F0000}"/>
    <cellStyle name="40% - Énfasis4 8 2 5 2" xfId="33918" xr:uid="{00000000-0005-0000-0000-0000DA4F0000}"/>
    <cellStyle name="40% - Énfasis4 8 2 6" xfId="24528" xr:uid="{00000000-0005-0000-0000-0000DB4F0000}"/>
    <cellStyle name="40% - Énfasis4 8 2 6 2" xfId="37439" xr:uid="{00000000-0005-0000-0000-0000DC4F0000}"/>
    <cellStyle name="40% - Énfasis4 8 2 7" xfId="28049" xr:uid="{00000000-0005-0000-0000-0000DD4F0000}"/>
    <cellStyle name="40% - Énfasis4 8 3" xfId="15814" xr:uid="{00000000-0005-0000-0000-0000DE4F0000}"/>
    <cellStyle name="40% - Énfasis4 8 3 2" xfId="18162" xr:uid="{00000000-0005-0000-0000-0000DF4F0000}"/>
    <cellStyle name="40% - Énfasis4 8 3 2 2" xfId="31073" xr:uid="{00000000-0005-0000-0000-0000E04F0000}"/>
    <cellStyle name="40% - Énfasis4 8 3 3" xfId="21683" xr:uid="{00000000-0005-0000-0000-0000E14F0000}"/>
    <cellStyle name="40% - Énfasis4 8 3 3 2" xfId="34594" xr:uid="{00000000-0005-0000-0000-0000E24F0000}"/>
    <cellStyle name="40% - Énfasis4 8 3 4" xfId="25204" xr:uid="{00000000-0005-0000-0000-0000E34F0000}"/>
    <cellStyle name="40% - Énfasis4 8 3 4 2" xfId="38115" xr:uid="{00000000-0005-0000-0000-0000E44F0000}"/>
    <cellStyle name="40% - Énfasis4 8 3 5" xfId="28725" xr:uid="{00000000-0005-0000-0000-0000E54F0000}"/>
    <cellStyle name="40% - Énfasis4 8 4" xfId="19335" xr:uid="{00000000-0005-0000-0000-0000E64F0000}"/>
    <cellStyle name="40% - Énfasis4 8 4 2" xfId="22856" xr:uid="{00000000-0005-0000-0000-0000E74F0000}"/>
    <cellStyle name="40% - Énfasis4 8 4 2 2" xfId="35767" xr:uid="{00000000-0005-0000-0000-0000E84F0000}"/>
    <cellStyle name="40% - Énfasis4 8 4 3" xfId="26377" xr:uid="{00000000-0005-0000-0000-0000E94F0000}"/>
    <cellStyle name="40% - Énfasis4 8 4 3 2" xfId="39288" xr:uid="{00000000-0005-0000-0000-0000EA4F0000}"/>
    <cellStyle name="40% - Énfasis4 8 4 4" xfId="32246" xr:uid="{00000000-0005-0000-0000-0000EB4F0000}"/>
    <cellStyle name="40% - Énfasis4 8 5" xfId="16987" xr:uid="{00000000-0005-0000-0000-0000EC4F0000}"/>
    <cellStyle name="40% - Énfasis4 8 5 2" xfId="29898" xr:uid="{00000000-0005-0000-0000-0000ED4F0000}"/>
    <cellStyle name="40% - Énfasis4 8 6" xfId="20508" xr:uid="{00000000-0005-0000-0000-0000EE4F0000}"/>
    <cellStyle name="40% - Énfasis4 8 6 2" xfId="33419" xr:uid="{00000000-0005-0000-0000-0000EF4F0000}"/>
    <cellStyle name="40% - Énfasis4 8 7" xfId="24029" xr:uid="{00000000-0005-0000-0000-0000F04F0000}"/>
    <cellStyle name="40% - Énfasis4 8 7 2" xfId="36940" xr:uid="{00000000-0005-0000-0000-0000F14F0000}"/>
    <cellStyle name="40% - Énfasis4 8 8" xfId="27550" xr:uid="{00000000-0005-0000-0000-0000F24F0000}"/>
    <cellStyle name="40% - Énfasis4 8 9" xfId="14638" xr:uid="{00000000-0005-0000-0000-0000F34F0000}"/>
    <cellStyle name="40% - Énfasis4 9" xfId="748" xr:uid="{00000000-0005-0000-0000-0000F44F0000}"/>
    <cellStyle name="40% - Énfasis4 9 2" xfId="5871" xr:uid="{00000000-0005-0000-0000-0000F54F0000}"/>
    <cellStyle name="40% - Énfasis4 9 2 2" xfId="16327" xr:uid="{00000000-0005-0000-0000-0000F64F0000}"/>
    <cellStyle name="40% - Énfasis4 9 2 2 2" xfId="18675" xr:uid="{00000000-0005-0000-0000-0000F74F0000}"/>
    <cellStyle name="40% - Énfasis4 9 2 2 2 2" xfId="31586" xr:uid="{00000000-0005-0000-0000-0000F84F0000}"/>
    <cellStyle name="40% - Énfasis4 9 2 2 3" xfId="22196" xr:uid="{00000000-0005-0000-0000-0000F94F0000}"/>
    <cellStyle name="40% - Énfasis4 9 2 2 3 2" xfId="35107" xr:uid="{00000000-0005-0000-0000-0000FA4F0000}"/>
    <cellStyle name="40% - Énfasis4 9 2 2 4" xfId="25717" xr:uid="{00000000-0005-0000-0000-0000FB4F0000}"/>
    <cellStyle name="40% - Énfasis4 9 2 2 4 2" xfId="38628" xr:uid="{00000000-0005-0000-0000-0000FC4F0000}"/>
    <cellStyle name="40% - Énfasis4 9 2 2 5" xfId="29238" xr:uid="{00000000-0005-0000-0000-0000FD4F0000}"/>
    <cellStyle name="40% - Énfasis4 9 2 3" xfId="19848" xr:uid="{00000000-0005-0000-0000-0000FE4F0000}"/>
    <cellStyle name="40% - Énfasis4 9 2 3 2" xfId="23369" xr:uid="{00000000-0005-0000-0000-0000FF4F0000}"/>
    <cellStyle name="40% - Énfasis4 9 2 3 2 2" xfId="36280" xr:uid="{00000000-0005-0000-0000-000000500000}"/>
    <cellStyle name="40% - Énfasis4 9 2 3 3" xfId="26890" xr:uid="{00000000-0005-0000-0000-000001500000}"/>
    <cellStyle name="40% - Énfasis4 9 2 3 3 2" xfId="39801" xr:uid="{00000000-0005-0000-0000-000002500000}"/>
    <cellStyle name="40% - Énfasis4 9 2 3 4" xfId="32759" xr:uid="{00000000-0005-0000-0000-000003500000}"/>
    <cellStyle name="40% - Énfasis4 9 2 4" xfId="17500" xr:uid="{00000000-0005-0000-0000-000004500000}"/>
    <cellStyle name="40% - Énfasis4 9 2 4 2" xfId="30411" xr:uid="{00000000-0005-0000-0000-000005500000}"/>
    <cellStyle name="40% - Énfasis4 9 2 5" xfId="21021" xr:uid="{00000000-0005-0000-0000-000006500000}"/>
    <cellStyle name="40% - Énfasis4 9 2 5 2" xfId="33932" xr:uid="{00000000-0005-0000-0000-000007500000}"/>
    <cellStyle name="40% - Énfasis4 9 2 6" xfId="24542" xr:uid="{00000000-0005-0000-0000-000008500000}"/>
    <cellStyle name="40% - Énfasis4 9 2 6 2" xfId="37453" xr:uid="{00000000-0005-0000-0000-000009500000}"/>
    <cellStyle name="40% - Énfasis4 9 2 7" xfId="28063" xr:uid="{00000000-0005-0000-0000-00000A500000}"/>
    <cellStyle name="40% - Énfasis4 9 2 8" xfId="15152" xr:uid="{00000000-0005-0000-0000-00000B500000}"/>
    <cellStyle name="40% - Énfasis4 9 3" xfId="15828" xr:uid="{00000000-0005-0000-0000-00000C500000}"/>
    <cellStyle name="40% - Énfasis4 9 3 2" xfId="18176" xr:uid="{00000000-0005-0000-0000-00000D500000}"/>
    <cellStyle name="40% - Énfasis4 9 3 2 2" xfId="31087" xr:uid="{00000000-0005-0000-0000-00000E500000}"/>
    <cellStyle name="40% - Énfasis4 9 3 3" xfId="21697" xr:uid="{00000000-0005-0000-0000-00000F500000}"/>
    <cellStyle name="40% - Énfasis4 9 3 3 2" xfId="34608" xr:uid="{00000000-0005-0000-0000-000010500000}"/>
    <cellStyle name="40% - Énfasis4 9 3 4" xfId="25218" xr:uid="{00000000-0005-0000-0000-000011500000}"/>
    <cellStyle name="40% - Énfasis4 9 3 4 2" xfId="38129" xr:uid="{00000000-0005-0000-0000-000012500000}"/>
    <cellStyle name="40% - Énfasis4 9 3 5" xfId="28739" xr:uid="{00000000-0005-0000-0000-000013500000}"/>
    <cellStyle name="40% - Énfasis4 9 4" xfId="19349" xr:uid="{00000000-0005-0000-0000-000014500000}"/>
    <cellStyle name="40% - Énfasis4 9 4 2" xfId="22870" xr:uid="{00000000-0005-0000-0000-000015500000}"/>
    <cellStyle name="40% - Énfasis4 9 4 2 2" xfId="35781" xr:uid="{00000000-0005-0000-0000-000016500000}"/>
    <cellStyle name="40% - Énfasis4 9 4 3" xfId="26391" xr:uid="{00000000-0005-0000-0000-000017500000}"/>
    <cellStyle name="40% - Énfasis4 9 4 3 2" xfId="39302" xr:uid="{00000000-0005-0000-0000-000018500000}"/>
    <cellStyle name="40% - Énfasis4 9 4 4" xfId="32260" xr:uid="{00000000-0005-0000-0000-000019500000}"/>
    <cellStyle name="40% - Énfasis4 9 5" xfId="17001" xr:uid="{00000000-0005-0000-0000-00001A500000}"/>
    <cellStyle name="40% - Énfasis4 9 5 2" xfId="29912" xr:uid="{00000000-0005-0000-0000-00001B500000}"/>
    <cellStyle name="40% - Énfasis4 9 6" xfId="20522" xr:uid="{00000000-0005-0000-0000-00001C500000}"/>
    <cellStyle name="40% - Énfasis4 9 6 2" xfId="33433" xr:uid="{00000000-0005-0000-0000-00001D500000}"/>
    <cellStyle name="40% - Énfasis4 9 7" xfId="24043" xr:uid="{00000000-0005-0000-0000-00001E500000}"/>
    <cellStyle name="40% - Énfasis4 9 7 2" xfId="36954" xr:uid="{00000000-0005-0000-0000-00001F500000}"/>
    <cellStyle name="40% - Énfasis4 9 8" xfId="27564" xr:uid="{00000000-0005-0000-0000-000020500000}"/>
    <cellStyle name="40% - Énfasis4 9 9" xfId="14652" xr:uid="{00000000-0005-0000-0000-000021500000}"/>
    <cellStyle name="40% - Énfasis5" xfId="749" xr:uid="{00000000-0005-0000-0000-000022500000}"/>
    <cellStyle name="40% - Énfasis5 10" xfId="750" xr:uid="{00000000-0005-0000-0000-000023500000}"/>
    <cellStyle name="40% - Énfasis5 10 2" xfId="15316" xr:uid="{00000000-0005-0000-0000-000024500000}"/>
    <cellStyle name="40% - Énfasis5 10 2 2" xfId="16491" xr:uid="{00000000-0005-0000-0000-000025500000}"/>
    <cellStyle name="40% - Énfasis5 10 2 2 2" xfId="18839" xr:uid="{00000000-0005-0000-0000-000026500000}"/>
    <cellStyle name="40% - Énfasis5 10 2 2 2 2" xfId="31750" xr:uid="{00000000-0005-0000-0000-000027500000}"/>
    <cellStyle name="40% - Énfasis5 10 2 2 3" xfId="22360" xr:uid="{00000000-0005-0000-0000-000028500000}"/>
    <cellStyle name="40% - Énfasis5 10 2 2 3 2" xfId="35271" xr:uid="{00000000-0005-0000-0000-000029500000}"/>
    <cellStyle name="40% - Énfasis5 10 2 2 4" xfId="25881" xr:uid="{00000000-0005-0000-0000-00002A500000}"/>
    <cellStyle name="40% - Énfasis5 10 2 2 4 2" xfId="38792" xr:uid="{00000000-0005-0000-0000-00002B500000}"/>
    <cellStyle name="40% - Énfasis5 10 2 2 5" xfId="29402" xr:uid="{00000000-0005-0000-0000-00002C500000}"/>
    <cellStyle name="40% - Énfasis5 10 2 3" xfId="20012" xr:uid="{00000000-0005-0000-0000-00002D500000}"/>
    <cellStyle name="40% - Énfasis5 10 2 3 2" xfId="23533" xr:uid="{00000000-0005-0000-0000-00002E500000}"/>
    <cellStyle name="40% - Énfasis5 10 2 3 2 2" xfId="36444" xr:uid="{00000000-0005-0000-0000-00002F500000}"/>
    <cellStyle name="40% - Énfasis5 10 2 3 3" xfId="27054" xr:uid="{00000000-0005-0000-0000-000030500000}"/>
    <cellStyle name="40% - Énfasis5 10 2 3 3 2" xfId="39965" xr:uid="{00000000-0005-0000-0000-000031500000}"/>
    <cellStyle name="40% - Énfasis5 10 2 3 4" xfId="32923" xr:uid="{00000000-0005-0000-0000-000032500000}"/>
    <cellStyle name="40% - Énfasis5 10 2 4" xfId="17664" xr:uid="{00000000-0005-0000-0000-000033500000}"/>
    <cellStyle name="40% - Énfasis5 10 2 4 2" xfId="30575" xr:uid="{00000000-0005-0000-0000-000034500000}"/>
    <cellStyle name="40% - Énfasis5 10 2 5" xfId="21185" xr:uid="{00000000-0005-0000-0000-000035500000}"/>
    <cellStyle name="40% - Énfasis5 10 2 5 2" xfId="34096" xr:uid="{00000000-0005-0000-0000-000036500000}"/>
    <cellStyle name="40% - Énfasis5 10 2 6" xfId="24706" xr:uid="{00000000-0005-0000-0000-000037500000}"/>
    <cellStyle name="40% - Énfasis5 10 2 6 2" xfId="37617" xr:uid="{00000000-0005-0000-0000-000038500000}"/>
    <cellStyle name="40% - Énfasis5 10 2 7" xfId="28227" xr:uid="{00000000-0005-0000-0000-000039500000}"/>
    <cellStyle name="40% - Énfasis5 10 3" xfId="15992" xr:uid="{00000000-0005-0000-0000-00003A500000}"/>
    <cellStyle name="40% - Énfasis5 10 3 2" xfId="18340" xr:uid="{00000000-0005-0000-0000-00003B500000}"/>
    <cellStyle name="40% - Énfasis5 10 3 2 2" xfId="31251" xr:uid="{00000000-0005-0000-0000-00003C500000}"/>
    <cellStyle name="40% - Énfasis5 10 3 3" xfId="21861" xr:uid="{00000000-0005-0000-0000-00003D500000}"/>
    <cellStyle name="40% - Énfasis5 10 3 3 2" xfId="34772" xr:uid="{00000000-0005-0000-0000-00003E500000}"/>
    <cellStyle name="40% - Énfasis5 10 3 4" xfId="25382" xr:uid="{00000000-0005-0000-0000-00003F500000}"/>
    <cellStyle name="40% - Énfasis5 10 3 4 2" xfId="38293" xr:uid="{00000000-0005-0000-0000-000040500000}"/>
    <cellStyle name="40% - Énfasis5 10 3 5" xfId="28903" xr:uid="{00000000-0005-0000-0000-000041500000}"/>
    <cellStyle name="40% - Énfasis5 10 4" xfId="19513" xr:uid="{00000000-0005-0000-0000-000042500000}"/>
    <cellStyle name="40% - Énfasis5 10 4 2" xfId="23034" xr:uid="{00000000-0005-0000-0000-000043500000}"/>
    <cellStyle name="40% - Énfasis5 10 4 2 2" xfId="35945" xr:uid="{00000000-0005-0000-0000-000044500000}"/>
    <cellStyle name="40% - Énfasis5 10 4 3" xfId="26555" xr:uid="{00000000-0005-0000-0000-000045500000}"/>
    <cellStyle name="40% - Énfasis5 10 4 3 2" xfId="39466" xr:uid="{00000000-0005-0000-0000-000046500000}"/>
    <cellStyle name="40% - Énfasis5 10 4 4" xfId="32424" xr:uid="{00000000-0005-0000-0000-000047500000}"/>
    <cellStyle name="40% - Énfasis5 10 5" xfId="17165" xr:uid="{00000000-0005-0000-0000-000048500000}"/>
    <cellStyle name="40% - Énfasis5 10 5 2" xfId="30076" xr:uid="{00000000-0005-0000-0000-000049500000}"/>
    <cellStyle name="40% - Énfasis5 10 6" xfId="20686" xr:uid="{00000000-0005-0000-0000-00004A500000}"/>
    <cellStyle name="40% - Énfasis5 10 6 2" xfId="33597" xr:uid="{00000000-0005-0000-0000-00004B500000}"/>
    <cellStyle name="40% - Énfasis5 10 7" xfId="24207" xr:uid="{00000000-0005-0000-0000-00004C500000}"/>
    <cellStyle name="40% - Énfasis5 10 7 2" xfId="37118" xr:uid="{00000000-0005-0000-0000-00004D500000}"/>
    <cellStyle name="40% - Énfasis5 10 8" xfId="27728" xr:uid="{00000000-0005-0000-0000-00004E500000}"/>
    <cellStyle name="40% - Énfasis5 10 9" xfId="14817" xr:uid="{00000000-0005-0000-0000-00004F500000}"/>
    <cellStyle name="40% - Énfasis5 11" xfId="751" xr:uid="{00000000-0005-0000-0000-000050500000}"/>
    <cellStyle name="40% - Énfasis5 11 2" xfId="16653" xr:uid="{00000000-0005-0000-0000-000051500000}"/>
    <cellStyle name="40% - Énfasis5 11 2 2" xfId="19001" xr:uid="{00000000-0005-0000-0000-000052500000}"/>
    <cellStyle name="40% - Énfasis5 11 2 2 2" xfId="31912" xr:uid="{00000000-0005-0000-0000-000053500000}"/>
    <cellStyle name="40% - Énfasis5 11 2 3" xfId="22522" xr:uid="{00000000-0005-0000-0000-000054500000}"/>
    <cellStyle name="40% - Énfasis5 11 2 3 2" xfId="35433" xr:uid="{00000000-0005-0000-0000-000055500000}"/>
    <cellStyle name="40% - Énfasis5 11 2 4" xfId="26043" xr:uid="{00000000-0005-0000-0000-000056500000}"/>
    <cellStyle name="40% - Énfasis5 11 2 4 2" xfId="38954" xr:uid="{00000000-0005-0000-0000-000057500000}"/>
    <cellStyle name="40% - Énfasis5 11 2 5" xfId="29564" xr:uid="{00000000-0005-0000-0000-000058500000}"/>
    <cellStyle name="40% - Énfasis5 11 3" xfId="20174" xr:uid="{00000000-0005-0000-0000-000059500000}"/>
    <cellStyle name="40% - Énfasis5 11 3 2" xfId="23695" xr:uid="{00000000-0005-0000-0000-00005A500000}"/>
    <cellStyle name="40% - Énfasis5 11 3 2 2" xfId="36606" xr:uid="{00000000-0005-0000-0000-00005B500000}"/>
    <cellStyle name="40% - Énfasis5 11 3 3" xfId="27216" xr:uid="{00000000-0005-0000-0000-00005C500000}"/>
    <cellStyle name="40% - Énfasis5 11 3 3 2" xfId="40127" xr:uid="{00000000-0005-0000-0000-00005D500000}"/>
    <cellStyle name="40% - Énfasis5 11 3 4" xfId="33085" xr:uid="{00000000-0005-0000-0000-00005E500000}"/>
    <cellStyle name="40% - Énfasis5 11 4" xfId="17826" xr:uid="{00000000-0005-0000-0000-00005F500000}"/>
    <cellStyle name="40% - Énfasis5 11 4 2" xfId="30737" xr:uid="{00000000-0005-0000-0000-000060500000}"/>
    <cellStyle name="40% - Énfasis5 11 5" xfId="21347" xr:uid="{00000000-0005-0000-0000-000061500000}"/>
    <cellStyle name="40% - Énfasis5 11 5 2" xfId="34258" xr:uid="{00000000-0005-0000-0000-000062500000}"/>
    <cellStyle name="40% - Énfasis5 11 6" xfId="24868" xr:uid="{00000000-0005-0000-0000-000063500000}"/>
    <cellStyle name="40% - Énfasis5 11 6 2" xfId="37779" xr:uid="{00000000-0005-0000-0000-000064500000}"/>
    <cellStyle name="40% - Énfasis5 11 7" xfId="28389" xr:uid="{00000000-0005-0000-0000-000065500000}"/>
    <cellStyle name="40% - Énfasis5 11 8" xfId="15478" xr:uid="{00000000-0005-0000-0000-000066500000}"/>
    <cellStyle name="40% - Énfasis5 12" xfId="752" xr:uid="{00000000-0005-0000-0000-000067500000}"/>
    <cellStyle name="40% - Énfasis5 12 2" xfId="753" xr:uid="{00000000-0005-0000-0000-000068500000}"/>
    <cellStyle name="40% - Énfasis5 12 2 2" xfId="19162" xr:uid="{00000000-0005-0000-0000-000069500000}"/>
    <cellStyle name="40% - Énfasis5 12 2 2 2" xfId="32073" xr:uid="{00000000-0005-0000-0000-00006A500000}"/>
    <cellStyle name="40% - Énfasis5 12 2 3" xfId="22683" xr:uid="{00000000-0005-0000-0000-00006B500000}"/>
    <cellStyle name="40% - Énfasis5 12 2 3 2" xfId="35594" xr:uid="{00000000-0005-0000-0000-00006C500000}"/>
    <cellStyle name="40% - Énfasis5 12 2 4" xfId="26204" xr:uid="{00000000-0005-0000-0000-00006D500000}"/>
    <cellStyle name="40% - Énfasis5 12 2 4 2" xfId="39115" xr:uid="{00000000-0005-0000-0000-00006E500000}"/>
    <cellStyle name="40% - Énfasis5 12 2 5" xfId="29725" xr:uid="{00000000-0005-0000-0000-00006F500000}"/>
    <cellStyle name="40% - Énfasis5 12 2 6" xfId="16814" xr:uid="{00000000-0005-0000-0000-000070500000}"/>
    <cellStyle name="40% - Énfasis5 12 3" xfId="754" xr:uid="{00000000-0005-0000-0000-000071500000}"/>
    <cellStyle name="40% - Énfasis5 12 3 2" xfId="23856" xr:uid="{00000000-0005-0000-0000-000072500000}"/>
    <cellStyle name="40% - Énfasis5 12 3 2 2" xfId="36767" xr:uid="{00000000-0005-0000-0000-000073500000}"/>
    <cellStyle name="40% - Énfasis5 12 3 3" xfId="27377" xr:uid="{00000000-0005-0000-0000-000074500000}"/>
    <cellStyle name="40% - Énfasis5 12 3 3 2" xfId="40288" xr:uid="{00000000-0005-0000-0000-000075500000}"/>
    <cellStyle name="40% - Énfasis5 12 3 4" xfId="33246" xr:uid="{00000000-0005-0000-0000-000076500000}"/>
    <cellStyle name="40% - Énfasis5 12 3 5" xfId="20335" xr:uid="{00000000-0005-0000-0000-000077500000}"/>
    <cellStyle name="40% - Énfasis5 12 4" xfId="755" xr:uid="{00000000-0005-0000-0000-000078500000}"/>
    <cellStyle name="40% - Énfasis5 12 4 2" xfId="30898" xr:uid="{00000000-0005-0000-0000-000079500000}"/>
    <cellStyle name="40% - Énfasis5 12 4 3" xfId="17987" xr:uid="{00000000-0005-0000-0000-00007A500000}"/>
    <cellStyle name="40% - Énfasis5 12 5" xfId="756" xr:uid="{00000000-0005-0000-0000-00007B500000}"/>
    <cellStyle name="40% - Énfasis5 12 5 2" xfId="34419" xr:uid="{00000000-0005-0000-0000-00007C500000}"/>
    <cellStyle name="40% - Énfasis5 12 5 3" xfId="21508" xr:uid="{00000000-0005-0000-0000-00007D500000}"/>
    <cellStyle name="40% - Énfasis5 12 6" xfId="25029" xr:uid="{00000000-0005-0000-0000-00007E500000}"/>
    <cellStyle name="40% - Énfasis5 12 6 2" xfId="37940" xr:uid="{00000000-0005-0000-0000-00007F500000}"/>
    <cellStyle name="40% - Énfasis5 12 7" xfId="28550" xr:uid="{00000000-0005-0000-0000-000080500000}"/>
    <cellStyle name="40% - Énfasis5 12 8" xfId="15639" xr:uid="{00000000-0005-0000-0000-000081500000}"/>
    <cellStyle name="40% - Énfasis5 13" xfId="757" xr:uid="{00000000-0005-0000-0000-000082500000}"/>
    <cellStyle name="40% - Énfasis5 13 2" xfId="758" xr:uid="{00000000-0005-0000-0000-000083500000}"/>
    <cellStyle name="40% - Énfasis5 13 2 2" xfId="18502" xr:uid="{00000000-0005-0000-0000-000084500000}"/>
    <cellStyle name="40% - Énfasis5 13 2 2 2" xfId="31413" xr:uid="{00000000-0005-0000-0000-000085500000}"/>
    <cellStyle name="40% - Énfasis5 13 2 3" xfId="22023" xr:uid="{00000000-0005-0000-0000-000086500000}"/>
    <cellStyle name="40% - Énfasis5 13 2 3 2" xfId="34934" xr:uid="{00000000-0005-0000-0000-000087500000}"/>
    <cellStyle name="40% - Énfasis5 13 2 4" xfId="25544" xr:uid="{00000000-0005-0000-0000-000088500000}"/>
    <cellStyle name="40% - Énfasis5 13 2 4 2" xfId="38455" xr:uid="{00000000-0005-0000-0000-000089500000}"/>
    <cellStyle name="40% - Énfasis5 13 2 5" xfId="29065" xr:uid="{00000000-0005-0000-0000-00008A500000}"/>
    <cellStyle name="40% - Énfasis5 13 2 6" xfId="16154" xr:uid="{00000000-0005-0000-0000-00008B500000}"/>
    <cellStyle name="40% - Énfasis5 13 3" xfId="759" xr:uid="{00000000-0005-0000-0000-00008C500000}"/>
    <cellStyle name="40% - Énfasis5 13 3 2" xfId="23196" xr:uid="{00000000-0005-0000-0000-00008D500000}"/>
    <cellStyle name="40% - Énfasis5 13 3 2 2" xfId="36107" xr:uid="{00000000-0005-0000-0000-00008E500000}"/>
    <cellStyle name="40% - Énfasis5 13 3 3" xfId="26717" xr:uid="{00000000-0005-0000-0000-00008F500000}"/>
    <cellStyle name="40% - Énfasis5 13 3 3 2" xfId="39628" xr:uid="{00000000-0005-0000-0000-000090500000}"/>
    <cellStyle name="40% - Énfasis5 13 3 4" xfId="32586" xr:uid="{00000000-0005-0000-0000-000091500000}"/>
    <cellStyle name="40% - Énfasis5 13 3 5" xfId="19675" xr:uid="{00000000-0005-0000-0000-000092500000}"/>
    <cellStyle name="40% - Énfasis5 13 4" xfId="760" xr:uid="{00000000-0005-0000-0000-000093500000}"/>
    <cellStyle name="40% - Énfasis5 13 4 2" xfId="30238" xr:uid="{00000000-0005-0000-0000-000094500000}"/>
    <cellStyle name="40% - Énfasis5 13 4 3" xfId="17327" xr:uid="{00000000-0005-0000-0000-000095500000}"/>
    <cellStyle name="40% - Énfasis5 13 5" xfId="761" xr:uid="{00000000-0005-0000-0000-000096500000}"/>
    <cellStyle name="40% - Énfasis5 13 5 2" xfId="33759" xr:uid="{00000000-0005-0000-0000-000097500000}"/>
    <cellStyle name="40% - Énfasis5 13 5 3" xfId="20848" xr:uid="{00000000-0005-0000-0000-000098500000}"/>
    <cellStyle name="40% - Énfasis5 13 6" xfId="24369" xr:uid="{00000000-0005-0000-0000-000099500000}"/>
    <cellStyle name="40% - Énfasis5 13 6 2" xfId="37280" xr:uid="{00000000-0005-0000-0000-00009A500000}"/>
    <cellStyle name="40% - Énfasis5 13 7" xfId="27890" xr:uid="{00000000-0005-0000-0000-00009B500000}"/>
    <cellStyle name="40% - Énfasis5 13 8" xfId="14979" xr:uid="{00000000-0005-0000-0000-00009C500000}"/>
    <cellStyle name="40% - Énfasis5 14" xfId="762" xr:uid="{00000000-0005-0000-0000-00009D500000}"/>
    <cellStyle name="40% - Énfasis5 14 2" xfId="763" xr:uid="{00000000-0005-0000-0000-00009E500000}"/>
    <cellStyle name="40% - Énfasis5 14 2 2" xfId="30914" xr:uid="{00000000-0005-0000-0000-00009F500000}"/>
    <cellStyle name="40% - Énfasis5 14 2 3" xfId="18003" xr:uid="{00000000-0005-0000-0000-0000A0500000}"/>
    <cellStyle name="40% - Énfasis5 14 3" xfId="764" xr:uid="{00000000-0005-0000-0000-0000A1500000}"/>
    <cellStyle name="40% - Énfasis5 14 3 2" xfId="34435" xr:uid="{00000000-0005-0000-0000-0000A2500000}"/>
    <cellStyle name="40% - Énfasis5 14 3 3" xfId="21524" xr:uid="{00000000-0005-0000-0000-0000A3500000}"/>
    <cellStyle name="40% - Énfasis5 14 4" xfId="765" xr:uid="{00000000-0005-0000-0000-0000A4500000}"/>
    <cellStyle name="40% - Énfasis5 14 4 2" xfId="37956" xr:uid="{00000000-0005-0000-0000-0000A5500000}"/>
    <cellStyle name="40% - Énfasis5 14 4 3" xfId="25045" xr:uid="{00000000-0005-0000-0000-0000A6500000}"/>
    <cellStyle name="40% - Énfasis5 14 5" xfId="28566" xr:uid="{00000000-0005-0000-0000-0000A7500000}"/>
    <cellStyle name="40% - Énfasis5 14 6" xfId="15655" xr:uid="{00000000-0005-0000-0000-0000A8500000}"/>
    <cellStyle name="40% - Énfasis5 15" xfId="766" xr:uid="{00000000-0005-0000-0000-0000A9500000}"/>
    <cellStyle name="40% - Énfasis5 15 2" xfId="767" xr:uid="{00000000-0005-0000-0000-0000AA500000}"/>
    <cellStyle name="40% - Énfasis5 15 2 2" xfId="35608" xr:uid="{00000000-0005-0000-0000-0000AB500000}"/>
    <cellStyle name="40% - Énfasis5 15 2 3" xfId="22697" xr:uid="{00000000-0005-0000-0000-0000AC500000}"/>
    <cellStyle name="40% - Énfasis5 15 3" xfId="768" xr:uid="{00000000-0005-0000-0000-0000AD500000}"/>
    <cellStyle name="40% - Énfasis5 15 3 2" xfId="39129" xr:uid="{00000000-0005-0000-0000-0000AE500000}"/>
    <cellStyle name="40% - Énfasis5 15 3 3" xfId="26218" xr:uid="{00000000-0005-0000-0000-0000AF500000}"/>
    <cellStyle name="40% - Énfasis5 15 4" xfId="769" xr:uid="{00000000-0005-0000-0000-0000B0500000}"/>
    <cellStyle name="40% - Énfasis5 15 4 2" xfId="32087" xr:uid="{00000000-0005-0000-0000-0000B1500000}"/>
    <cellStyle name="40% - Énfasis5 15 5" xfId="19176" xr:uid="{00000000-0005-0000-0000-0000B2500000}"/>
    <cellStyle name="40% - Énfasis5 16" xfId="770" xr:uid="{00000000-0005-0000-0000-0000B3500000}"/>
    <cellStyle name="40% - Énfasis5 16 2" xfId="771" xr:uid="{00000000-0005-0000-0000-0000B4500000}"/>
    <cellStyle name="40% - Énfasis5 16 2 2" xfId="29739" xr:uid="{00000000-0005-0000-0000-0000B5500000}"/>
    <cellStyle name="40% - Énfasis5 16 3" xfId="772" xr:uid="{00000000-0005-0000-0000-0000B6500000}"/>
    <cellStyle name="40% - Énfasis5 16 4" xfId="773" xr:uid="{00000000-0005-0000-0000-0000B7500000}"/>
    <cellStyle name="40% - Énfasis5 16 5" xfId="16828" xr:uid="{00000000-0005-0000-0000-0000B8500000}"/>
    <cellStyle name="40% - Énfasis5 17" xfId="774" xr:uid="{00000000-0005-0000-0000-0000B9500000}"/>
    <cellStyle name="40% - Énfasis5 17 2" xfId="775" xr:uid="{00000000-0005-0000-0000-0000BA500000}"/>
    <cellStyle name="40% - Énfasis5 17 2 2" xfId="33260" xr:uid="{00000000-0005-0000-0000-0000BB500000}"/>
    <cellStyle name="40% - Énfasis5 17 3" xfId="776" xr:uid="{00000000-0005-0000-0000-0000BC500000}"/>
    <cellStyle name="40% - Énfasis5 17 4" xfId="777" xr:uid="{00000000-0005-0000-0000-0000BD500000}"/>
    <cellStyle name="40% - Énfasis5 17 5" xfId="20349" xr:uid="{00000000-0005-0000-0000-0000BE500000}"/>
    <cellStyle name="40% - Énfasis5 18" xfId="778" xr:uid="{00000000-0005-0000-0000-0000BF500000}"/>
    <cellStyle name="40% - Énfasis5 18 2" xfId="779" xr:uid="{00000000-0005-0000-0000-0000C0500000}"/>
    <cellStyle name="40% - Énfasis5 18 2 2" xfId="36781" xr:uid="{00000000-0005-0000-0000-0000C1500000}"/>
    <cellStyle name="40% - Énfasis5 18 3" xfId="780" xr:uid="{00000000-0005-0000-0000-0000C2500000}"/>
    <cellStyle name="40% - Énfasis5 18 4" xfId="781" xr:uid="{00000000-0005-0000-0000-0000C3500000}"/>
    <cellStyle name="40% - Énfasis5 18 5" xfId="23870" xr:uid="{00000000-0005-0000-0000-0000C4500000}"/>
    <cellStyle name="40% - Énfasis5 19" xfId="782" xr:uid="{00000000-0005-0000-0000-0000C5500000}"/>
    <cellStyle name="40% - Énfasis5 19 2" xfId="783" xr:uid="{00000000-0005-0000-0000-0000C6500000}"/>
    <cellStyle name="40% - Énfasis5 19 3" xfId="784" xr:uid="{00000000-0005-0000-0000-0000C7500000}"/>
    <cellStyle name="40% - Énfasis5 19 4" xfId="785" xr:uid="{00000000-0005-0000-0000-0000C8500000}"/>
    <cellStyle name="40% - Énfasis5 19 5" xfId="27391" xr:uid="{00000000-0005-0000-0000-0000C9500000}"/>
    <cellStyle name="40% - Énfasis5 2" xfId="786" xr:uid="{00000000-0005-0000-0000-0000CA500000}"/>
    <cellStyle name="40% - Énfasis5 2 10" xfId="5872" xr:uid="{00000000-0005-0000-0000-0000CB500000}"/>
    <cellStyle name="40% - Énfasis5 2 10 2" xfId="29754" xr:uid="{00000000-0005-0000-0000-0000CC500000}"/>
    <cellStyle name="40% - Énfasis5 2 10 3" xfId="16843" xr:uid="{00000000-0005-0000-0000-0000CD500000}"/>
    <cellStyle name="40% - Énfasis5 2 11" xfId="5873" xr:uid="{00000000-0005-0000-0000-0000CE500000}"/>
    <cellStyle name="40% - Énfasis5 2 11 2" xfId="33275" xr:uid="{00000000-0005-0000-0000-0000CF500000}"/>
    <cellStyle name="40% - Énfasis5 2 11 3" xfId="20364" xr:uid="{00000000-0005-0000-0000-0000D0500000}"/>
    <cellStyle name="40% - Énfasis5 2 12" xfId="5874" xr:uid="{00000000-0005-0000-0000-0000D1500000}"/>
    <cellStyle name="40% - Énfasis5 2 12 2" xfId="36796" xr:uid="{00000000-0005-0000-0000-0000D2500000}"/>
    <cellStyle name="40% - Énfasis5 2 12 3" xfId="23885" xr:uid="{00000000-0005-0000-0000-0000D3500000}"/>
    <cellStyle name="40% - Énfasis5 2 13" xfId="5875" xr:uid="{00000000-0005-0000-0000-0000D4500000}"/>
    <cellStyle name="40% - Énfasis5 2 13 2" xfId="27406" xr:uid="{00000000-0005-0000-0000-0000D5500000}"/>
    <cellStyle name="40% - Énfasis5 2 14" xfId="5876" xr:uid="{00000000-0005-0000-0000-0000D6500000}"/>
    <cellStyle name="40% - Énfasis5 2 15" xfId="5877" xr:uid="{00000000-0005-0000-0000-0000D7500000}"/>
    <cellStyle name="40% - Énfasis5 2 16" xfId="5878" xr:uid="{00000000-0005-0000-0000-0000D8500000}"/>
    <cellStyle name="40% - Énfasis5 2 17" xfId="5879" xr:uid="{00000000-0005-0000-0000-0000D9500000}"/>
    <cellStyle name="40% - Énfasis5 2 18" xfId="5880" xr:uid="{00000000-0005-0000-0000-0000DA500000}"/>
    <cellStyle name="40% - Énfasis5 2 19" xfId="5881" xr:uid="{00000000-0005-0000-0000-0000DB500000}"/>
    <cellStyle name="40% - Énfasis5 2 2" xfId="787" xr:uid="{00000000-0005-0000-0000-0000DC500000}"/>
    <cellStyle name="40% - Énfasis5 2 2 10" xfId="5882" xr:uid="{00000000-0005-0000-0000-0000DD500000}"/>
    <cellStyle name="40% - Énfasis5 2 2 10 2" xfId="5883" xr:uid="{00000000-0005-0000-0000-0000DE500000}"/>
    <cellStyle name="40% - Énfasis5 2 2 10 2 2" xfId="5884" xr:uid="{00000000-0005-0000-0000-0000DF500000}"/>
    <cellStyle name="40% - Énfasis5 2 2 10 2 3" xfId="36852" xr:uid="{00000000-0005-0000-0000-0000E0500000}"/>
    <cellStyle name="40% - Énfasis5 2 2 10 3" xfId="5885" xr:uid="{00000000-0005-0000-0000-0000E1500000}"/>
    <cellStyle name="40% - Énfasis5 2 2 10 4" xfId="23941" xr:uid="{00000000-0005-0000-0000-0000E2500000}"/>
    <cellStyle name="40% - Énfasis5 2 2 11" xfId="5886" xr:uid="{00000000-0005-0000-0000-0000E3500000}"/>
    <cellStyle name="40% - Énfasis5 2 2 11 2" xfId="5887" xr:uid="{00000000-0005-0000-0000-0000E4500000}"/>
    <cellStyle name="40% - Énfasis5 2 2 11 2 2" xfId="5888" xr:uid="{00000000-0005-0000-0000-0000E5500000}"/>
    <cellStyle name="40% - Énfasis5 2 2 11 3" xfId="5889" xr:uid="{00000000-0005-0000-0000-0000E6500000}"/>
    <cellStyle name="40% - Énfasis5 2 2 11 4" xfId="27462" xr:uid="{00000000-0005-0000-0000-0000E7500000}"/>
    <cellStyle name="40% - Énfasis5 2 2 12" xfId="5890" xr:uid="{00000000-0005-0000-0000-0000E8500000}"/>
    <cellStyle name="40% - Énfasis5 2 2 12 2" xfId="5891" xr:uid="{00000000-0005-0000-0000-0000E9500000}"/>
    <cellStyle name="40% - Énfasis5 2 2 12 2 2" xfId="5892" xr:uid="{00000000-0005-0000-0000-0000EA500000}"/>
    <cellStyle name="40% - Énfasis5 2 2 12 3" xfId="5893" xr:uid="{00000000-0005-0000-0000-0000EB500000}"/>
    <cellStyle name="40% - Énfasis5 2 2 13" xfId="5894" xr:uid="{00000000-0005-0000-0000-0000EC500000}"/>
    <cellStyle name="40% - Énfasis5 2 2 13 2" xfId="5895" xr:uid="{00000000-0005-0000-0000-0000ED500000}"/>
    <cellStyle name="40% - Énfasis5 2 2 13 2 2" xfId="5896" xr:uid="{00000000-0005-0000-0000-0000EE500000}"/>
    <cellStyle name="40% - Énfasis5 2 2 13 3" xfId="5897" xr:uid="{00000000-0005-0000-0000-0000EF500000}"/>
    <cellStyle name="40% - Énfasis5 2 2 14" xfId="5898" xr:uid="{00000000-0005-0000-0000-0000F0500000}"/>
    <cellStyle name="40% - Énfasis5 2 2 14 2" xfId="5899" xr:uid="{00000000-0005-0000-0000-0000F1500000}"/>
    <cellStyle name="40% - Énfasis5 2 2 14 2 2" xfId="5900" xr:uid="{00000000-0005-0000-0000-0000F2500000}"/>
    <cellStyle name="40% - Énfasis5 2 2 14 3" xfId="5901" xr:uid="{00000000-0005-0000-0000-0000F3500000}"/>
    <cellStyle name="40% - Énfasis5 2 2 15" xfId="5902" xr:uid="{00000000-0005-0000-0000-0000F4500000}"/>
    <cellStyle name="40% - Énfasis5 2 2 15 2" xfId="5903" xr:uid="{00000000-0005-0000-0000-0000F5500000}"/>
    <cellStyle name="40% - Énfasis5 2 2 15 2 2" xfId="5904" xr:uid="{00000000-0005-0000-0000-0000F6500000}"/>
    <cellStyle name="40% - Énfasis5 2 2 15 3" xfId="5905" xr:uid="{00000000-0005-0000-0000-0000F7500000}"/>
    <cellStyle name="40% - Énfasis5 2 2 16" xfId="5906" xr:uid="{00000000-0005-0000-0000-0000F8500000}"/>
    <cellStyle name="40% - Énfasis5 2 2 16 2" xfId="5907" xr:uid="{00000000-0005-0000-0000-0000F9500000}"/>
    <cellStyle name="40% - Énfasis5 2 2 16 2 2" xfId="5908" xr:uid="{00000000-0005-0000-0000-0000FA500000}"/>
    <cellStyle name="40% - Énfasis5 2 2 16 3" xfId="5909" xr:uid="{00000000-0005-0000-0000-0000FB500000}"/>
    <cellStyle name="40% - Énfasis5 2 2 17" xfId="5910" xr:uid="{00000000-0005-0000-0000-0000FC500000}"/>
    <cellStyle name="40% - Énfasis5 2 2 17 2" xfId="5911" xr:uid="{00000000-0005-0000-0000-0000FD500000}"/>
    <cellStyle name="40% - Énfasis5 2 2 17 2 2" xfId="5912" xr:uid="{00000000-0005-0000-0000-0000FE500000}"/>
    <cellStyle name="40% - Énfasis5 2 2 17 3" xfId="5913" xr:uid="{00000000-0005-0000-0000-0000FF500000}"/>
    <cellStyle name="40% - Énfasis5 2 2 18" xfId="5914" xr:uid="{00000000-0005-0000-0000-000000510000}"/>
    <cellStyle name="40% - Énfasis5 2 2 18 2" xfId="5915" xr:uid="{00000000-0005-0000-0000-000001510000}"/>
    <cellStyle name="40% - Énfasis5 2 2 18 2 2" xfId="5916" xr:uid="{00000000-0005-0000-0000-000002510000}"/>
    <cellStyle name="40% - Énfasis5 2 2 18 3" xfId="5917" xr:uid="{00000000-0005-0000-0000-000003510000}"/>
    <cellStyle name="40% - Énfasis5 2 2 19" xfId="5918" xr:uid="{00000000-0005-0000-0000-000004510000}"/>
    <cellStyle name="40% - Énfasis5 2 2 19 2" xfId="5919" xr:uid="{00000000-0005-0000-0000-000005510000}"/>
    <cellStyle name="40% - Énfasis5 2 2 19 2 2" xfId="5920" xr:uid="{00000000-0005-0000-0000-000006510000}"/>
    <cellStyle name="40% - Énfasis5 2 2 19 3" xfId="5921" xr:uid="{00000000-0005-0000-0000-000007510000}"/>
    <cellStyle name="40% - Énfasis5 2 2 2" xfId="5922" xr:uid="{00000000-0005-0000-0000-000008510000}"/>
    <cellStyle name="40% - Énfasis5 2 2 2 2" xfId="5923" xr:uid="{00000000-0005-0000-0000-000009510000}"/>
    <cellStyle name="40% - Énfasis5 2 2 2 2 2" xfId="5924" xr:uid="{00000000-0005-0000-0000-00000A510000}"/>
    <cellStyle name="40% - Énfasis5 2 2 2 2 2 2" xfId="5925" xr:uid="{00000000-0005-0000-0000-00000B510000}"/>
    <cellStyle name="40% - Énfasis5 2 2 2 2 2 2 2" xfId="5926" xr:uid="{00000000-0005-0000-0000-00000C510000}"/>
    <cellStyle name="40% - Énfasis5 2 2 2 2 2 2 2 2" xfId="31659" xr:uid="{00000000-0005-0000-0000-00000D510000}"/>
    <cellStyle name="40% - Énfasis5 2 2 2 2 2 2 3" xfId="18748" xr:uid="{00000000-0005-0000-0000-00000E510000}"/>
    <cellStyle name="40% - Énfasis5 2 2 2 2 2 3" xfId="5927" xr:uid="{00000000-0005-0000-0000-00000F510000}"/>
    <cellStyle name="40% - Énfasis5 2 2 2 2 2 3 2" xfId="35180" xr:uid="{00000000-0005-0000-0000-000010510000}"/>
    <cellStyle name="40% - Énfasis5 2 2 2 2 2 3 3" xfId="22269" xr:uid="{00000000-0005-0000-0000-000011510000}"/>
    <cellStyle name="40% - Énfasis5 2 2 2 2 2 4" xfId="25790" xr:uid="{00000000-0005-0000-0000-000012510000}"/>
    <cellStyle name="40% - Énfasis5 2 2 2 2 2 4 2" xfId="38701" xr:uid="{00000000-0005-0000-0000-000013510000}"/>
    <cellStyle name="40% - Énfasis5 2 2 2 2 2 5" xfId="29311" xr:uid="{00000000-0005-0000-0000-000014510000}"/>
    <cellStyle name="40% - Énfasis5 2 2 2 2 2 6" xfId="16400" xr:uid="{00000000-0005-0000-0000-000015510000}"/>
    <cellStyle name="40% - Énfasis5 2 2 2 2 3" xfId="5928" xr:uid="{00000000-0005-0000-0000-000016510000}"/>
    <cellStyle name="40% - Énfasis5 2 2 2 2 3 2" xfId="5929" xr:uid="{00000000-0005-0000-0000-000017510000}"/>
    <cellStyle name="40% - Énfasis5 2 2 2 2 3 2 2" xfId="5930" xr:uid="{00000000-0005-0000-0000-000018510000}"/>
    <cellStyle name="40% - Énfasis5 2 2 2 2 3 2 2 2" xfId="36353" xr:uid="{00000000-0005-0000-0000-000019510000}"/>
    <cellStyle name="40% - Énfasis5 2 2 2 2 3 2 3" xfId="23442" xr:uid="{00000000-0005-0000-0000-00001A510000}"/>
    <cellStyle name="40% - Énfasis5 2 2 2 2 3 3" xfId="5931" xr:uid="{00000000-0005-0000-0000-00001B510000}"/>
    <cellStyle name="40% - Énfasis5 2 2 2 2 3 3 2" xfId="39874" xr:uid="{00000000-0005-0000-0000-00001C510000}"/>
    <cellStyle name="40% - Énfasis5 2 2 2 2 3 3 3" xfId="26963" xr:uid="{00000000-0005-0000-0000-00001D510000}"/>
    <cellStyle name="40% - Énfasis5 2 2 2 2 3 4" xfId="32832" xr:uid="{00000000-0005-0000-0000-00001E510000}"/>
    <cellStyle name="40% - Énfasis5 2 2 2 2 3 5" xfId="19921" xr:uid="{00000000-0005-0000-0000-00001F510000}"/>
    <cellStyle name="40% - Énfasis5 2 2 2 2 4" xfId="17573" xr:uid="{00000000-0005-0000-0000-000020510000}"/>
    <cellStyle name="40% - Énfasis5 2 2 2 2 4 2" xfId="30484" xr:uid="{00000000-0005-0000-0000-000021510000}"/>
    <cellStyle name="40% - Énfasis5 2 2 2 2 5" xfId="21094" xr:uid="{00000000-0005-0000-0000-000022510000}"/>
    <cellStyle name="40% - Énfasis5 2 2 2 2 5 2" xfId="34005" xr:uid="{00000000-0005-0000-0000-000023510000}"/>
    <cellStyle name="40% - Énfasis5 2 2 2 2 6" xfId="24615" xr:uid="{00000000-0005-0000-0000-000024510000}"/>
    <cellStyle name="40% - Énfasis5 2 2 2 2 6 2" xfId="37526" xr:uid="{00000000-0005-0000-0000-000025510000}"/>
    <cellStyle name="40% - Énfasis5 2 2 2 2 7" xfId="28136" xr:uid="{00000000-0005-0000-0000-000026510000}"/>
    <cellStyle name="40% - Énfasis5 2 2 2 2 8" xfId="15225" xr:uid="{00000000-0005-0000-0000-000027510000}"/>
    <cellStyle name="40% - Énfasis5 2 2 2 3" xfId="5932" xr:uid="{00000000-0005-0000-0000-000028510000}"/>
    <cellStyle name="40% - Énfasis5 2 2 2 3 2" xfId="18249" xr:uid="{00000000-0005-0000-0000-000029510000}"/>
    <cellStyle name="40% - Énfasis5 2 2 2 3 2 2" xfId="31160" xr:uid="{00000000-0005-0000-0000-00002A510000}"/>
    <cellStyle name="40% - Énfasis5 2 2 2 3 3" xfId="21770" xr:uid="{00000000-0005-0000-0000-00002B510000}"/>
    <cellStyle name="40% - Énfasis5 2 2 2 3 3 2" xfId="34681" xr:uid="{00000000-0005-0000-0000-00002C510000}"/>
    <cellStyle name="40% - Énfasis5 2 2 2 3 4" xfId="25291" xr:uid="{00000000-0005-0000-0000-00002D510000}"/>
    <cellStyle name="40% - Énfasis5 2 2 2 3 4 2" xfId="38202" xr:uid="{00000000-0005-0000-0000-00002E510000}"/>
    <cellStyle name="40% - Énfasis5 2 2 2 3 5" xfId="28812" xr:uid="{00000000-0005-0000-0000-00002F510000}"/>
    <cellStyle name="40% - Énfasis5 2 2 2 3 6" xfId="15901" xr:uid="{00000000-0005-0000-0000-000030510000}"/>
    <cellStyle name="40% - Énfasis5 2 2 2 4" xfId="5933" xr:uid="{00000000-0005-0000-0000-000031510000}"/>
    <cellStyle name="40% - Énfasis5 2 2 2 4 2" xfId="5934" xr:uid="{00000000-0005-0000-0000-000032510000}"/>
    <cellStyle name="40% - Énfasis5 2 2 2 4 2 2" xfId="35854" xr:uid="{00000000-0005-0000-0000-000033510000}"/>
    <cellStyle name="40% - Énfasis5 2 2 2 4 2 3" xfId="22943" xr:uid="{00000000-0005-0000-0000-000034510000}"/>
    <cellStyle name="40% - Énfasis5 2 2 2 4 3" xfId="26464" xr:uid="{00000000-0005-0000-0000-000035510000}"/>
    <cellStyle name="40% - Énfasis5 2 2 2 4 3 2" xfId="39375" xr:uid="{00000000-0005-0000-0000-000036510000}"/>
    <cellStyle name="40% - Énfasis5 2 2 2 4 4" xfId="32333" xr:uid="{00000000-0005-0000-0000-000037510000}"/>
    <cellStyle name="40% - Énfasis5 2 2 2 4 5" xfId="19422" xr:uid="{00000000-0005-0000-0000-000038510000}"/>
    <cellStyle name="40% - Énfasis5 2 2 2 5" xfId="5935" xr:uid="{00000000-0005-0000-0000-000039510000}"/>
    <cellStyle name="40% - Énfasis5 2 2 2 5 2" xfId="29985" xr:uid="{00000000-0005-0000-0000-00003A510000}"/>
    <cellStyle name="40% - Énfasis5 2 2 2 5 3" xfId="17074" xr:uid="{00000000-0005-0000-0000-00003B510000}"/>
    <cellStyle name="40% - Énfasis5 2 2 2 6" xfId="20595" xr:uid="{00000000-0005-0000-0000-00003C510000}"/>
    <cellStyle name="40% - Énfasis5 2 2 2 6 2" xfId="33506" xr:uid="{00000000-0005-0000-0000-00003D510000}"/>
    <cellStyle name="40% - Énfasis5 2 2 2 7" xfId="24116" xr:uid="{00000000-0005-0000-0000-00003E510000}"/>
    <cellStyle name="40% - Énfasis5 2 2 2 7 2" xfId="37027" xr:uid="{00000000-0005-0000-0000-00003F510000}"/>
    <cellStyle name="40% - Énfasis5 2 2 2 8" xfId="27637" xr:uid="{00000000-0005-0000-0000-000040510000}"/>
    <cellStyle name="40% - Énfasis5 2 2 2 9" xfId="14725" xr:uid="{00000000-0005-0000-0000-000041510000}"/>
    <cellStyle name="40% - Énfasis5 2 2 20" xfId="5936" xr:uid="{00000000-0005-0000-0000-000042510000}"/>
    <cellStyle name="40% - Énfasis5 2 2 20 2" xfId="5937" xr:uid="{00000000-0005-0000-0000-000043510000}"/>
    <cellStyle name="40% - Énfasis5 2 2 20 2 2" xfId="5938" xr:uid="{00000000-0005-0000-0000-000044510000}"/>
    <cellStyle name="40% - Énfasis5 2 2 20 3" xfId="5939" xr:uid="{00000000-0005-0000-0000-000045510000}"/>
    <cellStyle name="40% - Énfasis5 2 2 21" xfId="5940" xr:uid="{00000000-0005-0000-0000-000046510000}"/>
    <cellStyle name="40% - Énfasis5 2 2 21 2" xfId="5941" xr:uid="{00000000-0005-0000-0000-000047510000}"/>
    <cellStyle name="40% - Énfasis5 2 2 21 2 2" xfId="5942" xr:uid="{00000000-0005-0000-0000-000048510000}"/>
    <cellStyle name="40% - Énfasis5 2 2 21 3" xfId="5943" xr:uid="{00000000-0005-0000-0000-000049510000}"/>
    <cellStyle name="40% - Énfasis5 2 2 22" xfId="5944" xr:uid="{00000000-0005-0000-0000-00004A510000}"/>
    <cellStyle name="40% - Énfasis5 2 2 22 2" xfId="5945" xr:uid="{00000000-0005-0000-0000-00004B510000}"/>
    <cellStyle name="40% - Énfasis5 2 2 22 2 2" xfId="5946" xr:uid="{00000000-0005-0000-0000-00004C510000}"/>
    <cellStyle name="40% - Énfasis5 2 2 22 3" xfId="5947" xr:uid="{00000000-0005-0000-0000-00004D510000}"/>
    <cellStyle name="40% - Énfasis5 2 2 23" xfId="5948" xr:uid="{00000000-0005-0000-0000-00004E510000}"/>
    <cellStyle name="40% - Énfasis5 2 2 23 2" xfId="5949" xr:uid="{00000000-0005-0000-0000-00004F510000}"/>
    <cellStyle name="40% - Énfasis5 2 2 23 2 2" xfId="5950" xr:uid="{00000000-0005-0000-0000-000050510000}"/>
    <cellStyle name="40% - Énfasis5 2 2 23 3" xfId="5951" xr:uid="{00000000-0005-0000-0000-000051510000}"/>
    <cellStyle name="40% - Énfasis5 2 2 24" xfId="5952" xr:uid="{00000000-0005-0000-0000-000052510000}"/>
    <cellStyle name="40% - Énfasis5 2 2 24 2" xfId="5953" xr:uid="{00000000-0005-0000-0000-000053510000}"/>
    <cellStyle name="40% - Énfasis5 2 2 24 2 2" xfId="5954" xr:uid="{00000000-0005-0000-0000-000054510000}"/>
    <cellStyle name="40% - Énfasis5 2 2 24 3" xfId="5955" xr:uid="{00000000-0005-0000-0000-000055510000}"/>
    <cellStyle name="40% - Énfasis5 2 2 25" xfId="14547" xr:uid="{00000000-0005-0000-0000-000056510000}"/>
    <cellStyle name="40% - Énfasis5 2 2 3" xfId="5956" xr:uid="{00000000-0005-0000-0000-000057510000}"/>
    <cellStyle name="40% - Énfasis5 2 2 3 2" xfId="5957" xr:uid="{00000000-0005-0000-0000-000058510000}"/>
    <cellStyle name="40% - Énfasis5 2 2 3 2 2" xfId="5958" xr:uid="{00000000-0005-0000-0000-000059510000}"/>
    <cellStyle name="40% - Énfasis5 2 2 3 2 2 2" xfId="18910" xr:uid="{00000000-0005-0000-0000-00005A510000}"/>
    <cellStyle name="40% - Énfasis5 2 2 3 2 2 2 2" xfId="31821" xr:uid="{00000000-0005-0000-0000-00005B510000}"/>
    <cellStyle name="40% - Énfasis5 2 2 3 2 2 3" xfId="22431" xr:uid="{00000000-0005-0000-0000-00005C510000}"/>
    <cellStyle name="40% - Énfasis5 2 2 3 2 2 3 2" xfId="35342" xr:uid="{00000000-0005-0000-0000-00005D510000}"/>
    <cellStyle name="40% - Énfasis5 2 2 3 2 2 4" xfId="25952" xr:uid="{00000000-0005-0000-0000-00005E510000}"/>
    <cellStyle name="40% - Énfasis5 2 2 3 2 2 4 2" xfId="38863" xr:uid="{00000000-0005-0000-0000-00005F510000}"/>
    <cellStyle name="40% - Énfasis5 2 2 3 2 2 5" xfId="29473" xr:uid="{00000000-0005-0000-0000-000060510000}"/>
    <cellStyle name="40% - Énfasis5 2 2 3 2 2 6" xfId="16562" xr:uid="{00000000-0005-0000-0000-000061510000}"/>
    <cellStyle name="40% - Énfasis5 2 2 3 2 3" xfId="20083" xr:uid="{00000000-0005-0000-0000-000062510000}"/>
    <cellStyle name="40% - Énfasis5 2 2 3 2 3 2" xfId="23604" xr:uid="{00000000-0005-0000-0000-000063510000}"/>
    <cellStyle name="40% - Énfasis5 2 2 3 2 3 2 2" xfId="36515" xr:uid="{00000000-0005-0000-0000-000064510000}"/>
    <cellStyle name="40% - Énfasis5 2 2 3 2 3 3" xfId="27125" xr:uid="{00000000-0005-0000-0000-000065510000}"/>
    <cellStyle name="40% - Énfasis5 2 2 3 2 3 3 2" xfId="40036" xr:uid="{00000000-0005-0000-0000-000066510000}"/>
    <cellStyle name="40% - Énfasis5 2 2 3 2 3 4" xfId="32994" xr:uid="{00000000-0005-0000-0000-000067510000}"/>
    <cellStyle name="40% - Énfasis5 2 2 3 2 4" xfId="17735" xr:uid="{00000000-0005-0000-0000-000068510000}"/>
    <cellStyle name="40% - Énfasis5 2 2 3 2 4 2" xfId="30646" xr:uid="{00000000-0005-0000-0000-000069510000}"/>
    <cellStyle name="40% - Énfasis5 2 2 3 2 5" xfId="21256" xr:uid="{00000000-0005-0000-0000-00006A510000}"/>
    <cellStyle name="40% - Énfasis5 2 2 3 2 5 2" xfId="34167" xr:uid="{00000000-0005-0000-0000-00006B510000}"/>
    <cellStyle name="40% - Énfasis5 2 2 3 2 6" xfId="24777" xr:uid="{00000000-0005-0000-0000-00006C510000}"/>
    <cellStyle name="40% - Énfasis5 2 2 3 2 6 2" xfId="37688" xr:uid="{00000000-0005-0000-0000-00006D510000}"/>
    <cellStyle name="40% - Énfasis5 2 2 3 2 7" xfId="28298" xr:uid="{00000000-0005-0000-0000-00006E510000}"/>
    <cellStyle name="40% - Énfasis5 2 2 3 2 8" xfId="15387" xr:uid="{00000000-0005-0000-0000-00006F510000}"/>
    <cellStyle name="40% - Énfasis5 2 2 3 3" xfId="5959" xr:uid="{00000000-0005-0000-0000-000070510000}"/>
    <cellStyle name="40% - Énfasis5 2 2 3 3 2" xfId="18411" xr:uid="{00000000-0005-0000-0000-000071510000}"/>
    <cellStyle name="40% - Énfasis5 2 2 3 3 2 2" xfId="31322" xr:uid="{00000000-0005-0000-0000-000072510000}"/>
    <cellStyle name="40% - Énfasis5 2 2 3 3 3" xfId="21932" xr:uid="{00000000-0005-0000-0000-000073510000}"/>
    <cellStyle name="40% - Énfasis5 2 2 3 3 3 2" xfId="34843" xr:uid="{00000000-0005-0000-0000-000074510000}"/>
    <cellStyle name="40% - Énfasis5 2 2 3 3 4" xfId="25453" xr:uid="{00000000-0005-0000-0000-000075510000}"/>
    <cellStyle name="40% - Énfasis5 2 2 3 3 4 2" xfId="38364" xr:uid="{00000000-0005-0000-0000-000076510000}"/>
    <cellStyle name="40% - Énfasis5 2 2 3 3 5" xfId="28974" xr:uid="{00000000-0005-0000-0000-000077510000}"/>
    <cellStyle name="40% - Énfasis5 2 2 3 3 6" xfId="16063" xr:uid="{00000000-0005-0000-0000-000078510000}"/>
    <cellStyle name="40% - Énfasis5 2 2 3 4" xfId="19584" xr:uid="{00000000-0005-0000-0000-000079510000}"/>
    <cellStyle name="40% - Énfasis5 2 2 3 4 2" xfId="23105" xr:uid="{00000000-0005-0000-0000-00007A510000}"/>
    <cellStyle name="40% - Énfasis5 2 2 3 4 2 2" xfId="36016" xr:uid="{00000000-0005-0000-0000-00007B510000}"/>
    <cellStyle name="40% - Énfasis5 2 2 3 4 3" xfId="26626" xr:uid="{00000000-0005-0000-0000-00007C510000}"/>
    <cellStyle name="40% - Énfasis5 2 2 3 4 3 2" xfId="39537" xr:uid="{00000000-0005-0000-0000-00007D510000}"/>
    <cellStyle name="40% - Énfasis5 2 2 3 4 4" xfId="32495" xr:uid="{00000000-0005-0000-0000-00007E510000}"/>
    <cellStyle name="40% - Énfasis5 2 2 3 5" xfId="17236" xr:uid="{00000000-0005-0000-0000-00007F510000}"/>
    <cellStyle name="40% - Énfasis5 2 2 3 5 2" xfId="30147" xr:uid="{00000000-0005-0000-0000-000080510000}"/>
    <cellStyle name="40% - Énfasis5 2 2 3 6" xfId="20757" xr:uid="{00000000-0005-0000-0000-000081510000}"/>
    <cellStyle name="40% - Énfasis5 2 2 3 6 2" xfId="33668" xr:uid="{00000000-0005-0000-0000-000082510000}"/>
    <cellStyle name="40% - Énfasis5 2 2 3 7" xfId="24278" xr:uid="{00000000-0005-0000-0000-000083510000}"/>
    <cellStyle name="40% - Énfasis5 2 2 3 7 2" xfId="37189" xr:uid="{00000000-0005-0000-0000-000084510000}"/>
    <cellStyle name="40% - Énfasis5 2 2 3 8" xfId="27799" xr:uid="{00000000-0005-0000-0000-000085510000}"/>
    <cellStyle name="40% - Énfasis5 2 2 3 9" xfId="14888" xr:uid="{00000000-0005-0000-0000-000086510000}"/>
    <cellStyle name="40% - Énfasis5 2 2 4" xfId="5960" xr:uid="{00000000-0005-0000-0000-000087510000}"/>
    <cellStyle name="40% - Énfasis5 2 2 4 2" xfId="5961" xr:uid="{00000000-0005-0000-0000-000088510000}"/>
    <cellStyle name="40% - Énfasis5 2 2 4 2 2" xfId="5962" xr:uid="{00000000-0005-0000-0000-000089510000}"/>
    <cellStyle name="40% - Énfasis5 2 2 4 2 2 2" xfId="31983" xr:uid="{00000000-0005-0000-0000-00008A510000}"/>
    <cellStyle name="40% - Énfasis5 2 2 4 2 2 3" xfId="19072" xr:uid="{00000000-0005-0000-0000-00008B510000}"/>
    <cellStyle name="40% - Énfasis5 2 2 4 2 3" xfId="22593" xr:uid="{00000000-0005-0000-0000-00008C510000}"/>
    <cellStyle name="40% - Énfasis5 2 2 4 2 3 2" xfId="35504" xr:uid="{00000000-0005-0000-0000-00008D510000}"/>
    <cellStyle name="40% - Énfasis5 2 2 4 2 4" xfId="26114" xr:uid="{00000000-0005-0000-0000-00008E510000}"/>
    <cellStyle name="40% - Énfasis5 2 2 4 2 4 2" xfId="39025" xr:uid="{00000000-0005-0000-0000-00008F510000}"/>
    <cellStyle name="40% - Énfasis5 2 2 4 2 5" xfId="29635" xr:uid="{00000000-0005-0000-0000-000090510000}"/>
    <cellStyle name="40% - Énfasis5 2 2 4 2 6" xfId="16724" xr:uid="{00000000-0005-0000-0000-000091510000}"/>
    <cellStyle name="40% - Énfasis5 2 2 4 3" xfId="5963" xr:uid="{00000000-0005-0000-0000-000092510000}"/>
    <cellStyle name="40% - Énfasis5 2 2 4 3 2" xfId="23766" xr:uid="{00000000-0005-0000-0000-000093510000}"/>
    <cellStyle name="40% - Énfasis5 2 2 4 3 2 2" xfId="36677" xr:uid="{00000000-0005-0000-0000-000094510000}"/>
    <cellStyle name="40% - Énfasis5 2 2 4 3 3" xfId="27287" xr:uid="{00000000-0005-0000-0000-000095510000}"/>
    <cellStyle name="40% - Énfasis5 2 2 4 3 3 2" xfId="40198" xr:uid="{00000000-0005-0000-0000-000096510000}"/>
    <cellStyle name="40% - Énfasis5 2 2 4 3 4" xfId="33156" xr:uid="{00000000-0005-0000-0000-000097510000}"/>
    <cellStyle name="40% - Énfasis5 2 2 4 3 5" xfId="20245" xr:uid="{00000000-0005-0000-0000-000098510000}"/>
    <cellStyle name="40% - Énfasis5 2 2 4 4" xfId="17897" xr:uid="{00000000-0005-0000-0000-000099510000}"/>
    <cellStyle name="40% - Énfasis5 2 2 4 4 2" xfId="30808" xr:uid="{00000000-0005-0000-0000-00009A510000}"/>
    <cellStyle name="40% - Énfasis5 2 2 4 5" xfId="21418" xr:uid="{00000000-0005-0000-0000-00009B510000}"/>
    <cellStyle name="40% - Énfasis5 2 2 4 5 2" xfId="34329" xr:uid="{00000000-0005-0000-0000-00009C510000}"/>
    <cellStyle name="40% - Énfasis5 2 2 4 6" xfId="24939" xr:uid="{00000000-0005-0000-0000-00009D510000}"/>
    <cellStyle name="40% - Énfasis5 2 2 4 6 2" xfId="37850" xr:uid="{00000000-0005-0000-0000-00009E510000}"/>
    <cellStyle name="40% - Énfasis5 2 2 4 7" xfId="28460" xr:uid="{00000000-0005-0000-0000-00009F510000}"/>
    <cellStyle name="40% - Énfasis5 2 2 4 8" xfId="15549" xr:uid="{00000000-0005-0000-0000-0000A0510000}"/>
    <cellStyle name="40% - Énfasis5 2 2 5" xfId="5964" xr:uid="{00000000-0005-0000-0000-0000A1510000}"/>
    <cellStyle name="40% - Énfasis5 2 2 5 2" xfId="5965" xr:uid="{00000000-0005-0000-0000-0000A2510000}"/>
    <cellStyle name="40% - Énfasis5 2 2 5 2 2" xfId="5966" xr:uid="{00000000-0005-0000-0000-0000A3510000}"/>
    <cellStyle name="40% - Énfasis5 2 2 5 2 2 2" xfId="31484" xr:uid="{00000000-0005-0000-0000-0000A4510000}"/>
    <cellStyle name="40% - Énfasis5 2 2 5 2 2 3" xfId="18573" xr:uid="{00000000-0005-0000-0000-0000A5510000}"/>
    <cellStyle name="40% - Énfasis5 2 2 5 2 3" xfId="22094" xr:uid="{00000000-0005-0000-0000-0000A6510000}"/>
    <cellStyle name="40% - Énfasis5 2 2 5 2 3 2" xfId="35005" xr:uid="{00000000-0005-0000-0000-0000A7510000}"/>
    <cellStyle name="40% - Énfasis5 2 2 5 2 4" xfId="25615" xr:uid="{00000000-0005-0000-0000-0000A8510000}"/>
    <cellStyle name="40% - Énfasis5 2 2 5 2 4 2" xfId="38526" xr:uid="{00000000-0005-0000-0000-0000A9510000}"/>
    <cellStyle name="40% - Énfasis5 2 2 5 2 5" xfId="29136" xr:uid="{00000000-0005-0000-0000-0000AA510000}"/>
    <cellStyle name="40% - Énfasis5 2 2 5 2 6" xfId="16225" xr:uid="{00000000-0005-0000-0000-0000AB510000}"/>
    <cellStyle name="40% - Énfasis5 2 2 5 3" xfId="5967" xr:uid="{00000000-0005-0000-0000-0000AC510000}"/>
    <cellStyle name="40% - Énfasis5 2 2 5 3 2" xfId="23267" xr:uid="{00000000-0005-0000-0000-0000AD510000}"/>
    <cellStyle name="40% - Énfasis5 2 2 5 3 2 2" xfId="36178" xr:uid="{00000000-0005-0000-0000-0000AE510000}"/>
    <cellStyle name="40% - Énfasis5 2 2 5 3 3" xfId="26788" xr:uid="{00000000-0005-0000-0000-0000AF510000}"/>
    <cellStyle name="40% - Énfasis5 2 2 5 3 3 2" xfId="39699" xr:uid="{00000000-0005-0000-0000-0000B0510000}"/>
    <cellStyle name="40% - Énfasis5 2 2 5 3 4" xfId="32657" xr:uid="{00000000-0005-0000-0000-0000B1510000}"/>
    <cellStyle name="40% - Énfasis5 2 2 5 3 5" xfId="19746" xr:uid="{00000000-0005-0000-0000-0000B2510000}"/>
    <cellStyle name="40% - Énfasis5 2 2 5 4" xfId="17398" xr:uid="{00000000-0005-0000-0000-0000B3510000}"/>
    <cellStyle name="40% - Énfasis5 2 2 5 4 2" xfId="30309" xr:uid="{00000000-0005-0000-0000-0000B4510000}"/>
    <cellStyle name="40% - Énfasis5 2 2 5 5" xfId="20919" xr:uid="{00000000-0005-0000-0000-0000B5510000}"/>
    <cellStyle name="40% - Énfasis5 2 2 5 5 2" xfId="33830" xr:uid="{00000000-0005-0000-0000-0000B6510000}"/>
    <cellStyle name="40% - Énfasis5 2 2 5 6" xfId="24440" xr:uid="{00000000-0005-0000-0000-0000B7510000}"/>
    <cellStyle name="40% - Énfasis5 2 2 5 6 2" xfId="37351" xr:uid="{00000000-0005-0000-0000-0000B8510000}"/>
    <cellStyle name="40% - Énfasis5 2 2 5 7" xfId="27961" xr:uid="{00000000-0005-0000-0000-0000B9510000}"/>
    <cellStyle name="40% - Énfasis5 2 2 5 8" xfId="15050" xr:uid="{00000000-0005-0000-0000-0000BA510000}"/>
    <cellStyle name="40% - Énfasis5 2 2 6" xfId="5968" xr:uid="{00000000-0005-0000-0000-0000BB510000}"/>
    <cellStyle name="40% - Énfasis5 2 2 6 2" xfId="5969" xr:uid="{00000000-0005-0000-0000-0000BC510000}"/>
    <cellStyle name="40% - Énfasis5 2 2 6 2 2" xfId="5970" xr:uid="{00000000-0005-0000-0000-0000BD510000}"/>
    <cellStyle name="40% - Énfasis5 2 2 6 2 2 2" xfId="30985" xr:uid="{00000000-0005-0000-0000-0000BE510000}"/>
    <cellStyle name="40% - Énfasis5 2 2 6 2 3" xfId="18074" xr:uid="{00000000-0005-0000-0000-0000BF510000}"/>
    <cellStyle name="40% - Énfasis5 2 2 6 3" xfId="5971" xr:uid="{00000000-0005-0000-0000-0000C0510000}"/>
    <cellStyle name="40% - Énfasis5 2 2 6 3 2" xfId="34506" xr:uid="{00000000-0005-0000-0000-0000C1510000}"/>
    <cellStyle name="40% - Énfasis5 2 2 6 3 3" xfId="21595" xr:uid="{00000000-0005-0000-0000-0000C2510000}"/>
    <cellStyle name="40% - Énfasis5 2 2 6 4" xfId="25116" xr:uid="{00000000-0005-0000-0000-0000C3510000}"/>
    <cellStyle name="40% - Énfasis5 2 2 6 4 2" xfId="38027" xr:uid="{00000000-0005-0000-0000-0000C4510000}"/>
    <cellStyle name="40% - Énfasis5 2 2 6 5" xfId="28637" xr:uid="{00000000-0005-0000-0000-0000C5510000}"/>
    <cellStyle name="40% - Énfasis5 2 2 6 6" xfId="15726" xr:uid="{00000000-0005-0000-0000-0000C6510000}"/>
    <cellStyle name="40% - Énfasis5 2 2 7" xfId="5972" xr:uid="{00000000-0005-0000-0000-0000C7510000}"/>
    <cellStyle name="40% - Énfasis5 2 2 7 2" xfId="5973" xr:uid="{00000000-0005-0000-0000-0000C8510000}"/>
    <cellStyle name="40% - Énfasis5 2 2 7 2 2" xfId="5974" xr:uid="{00000000-0005-0000-0000-0000C9510000}"/>
    <cellStyle name="40% - Énfasis5 2 2 7 2 2 2" xfId="35679" xr:uid="{00000000-0005-0000-0000-0000CA510000}"/>
    <cellStyle name="40% - Énfasis5 2 2 7 2 3" xfId="22768" xr:uid="{00000000-0005-0000-0000-0000CB510000}"/>
    <cellStyle name="40% - Énfasis5 2 2 7 3" xfId="5975" xr:uid="{00000000-0005-0000-0000-0000CC510000}"/>
    <cellStyle name="40% - Énfasis5 2 2 7 3 2" xfId="39200" xr:uid="{00000000-0005-0000-0000-0000CD510000}"/>
    <cellStyle name="40% - Énfasis5 2 2 7 3 3" xfId="26289" xr:uid="{00000000-0005-0000-0000-0000CE510000}"/>
    <cellStyle name="40% - Énfasis5 2 2 7 4" xfId="32158" xr:uid="{00000000-0005-0000-0000-0000CF510000}"/>
    <cellStyle name="40% - Énfasis5 2 2 7 5" xfId="19247" xr:uid="{00000000-0005-0000-0000-0000D0510000}"/>
    <cellStyle name="40% - Énfasis5 2 2 8" xfId="5976" xr:uid="{00000000-0005-0000-0000-0000D1510000}"/>
    <cellStyle name="40% - Énfasis5 2 2 8 2" xfId="5977" xr:uid="{00000000-0005-0000-0000-0000D2510000}"/>
    <cellStyle name="40% - Énfasis5 2 2 8 2 2" xfId="5978" xr:uid="{00000000-0005-0000-0000-0000D3510000}"/>
    <cellStyle name="40% - Énfasis5 2 2 8 2 3" xfId="29810" xr:uid="{00000000-0005-0000-0000-0000D4510000}"/>
    <cellStyle name="40% - Énfasis5 2 2 8 3" xfId="5979" xr:uid="{00000000-0005-0000-0000-0000D5510000}"/>
    <cellStyle name="40% - Énfasis5 2 2 8 4" xfId="16899" xr:uid="{00000000-0005-0000-0000-0000D6510000}"/>
    <cellStyle name="40% - Énfasis5 2 2 9" xfId="5980" xr:uid="{00000000-0005-0000-0000-0000D7510000}"/>
    <cellStyle name="40% - Énfasis5 2 2 9 2" xfId="5981" xr:uid="{00000000-0005-0000-0000-0000D8510000}"/>
    <cellStyle name="40% - Énfasis5 2 2 9 2 2" xfId="5982" xr:uid="{00000000-0005-0000-0000-0000D9510000}"/>
    <cellStyle name="40% - Énfasis5 2 2 9 2 3" xfId="33331" xr:uid="{00000000-0005-0000-0000-0000DA510000}"/>
    <cellStyle name="40% - Énfasis5 2 2 9 3" xfId="5983" xr:uid="{00000000-0005-0000-0000-0000DB510000}"/>
    <cellStyle name="40% - Énfasis5 2 2 9 4" xfId="20420" xr:uid="{00000000-0005-0000-0000-0000DC510000}"/>
    <cellStyle name="40% - Énfasis5 2 20" xfId="5984" xr:uid="{00000000-0005-0000-0000-0000DD510000}"/>
    <cellStyle name="40% - Énfasis5 2 21" xfId="5985" xr:uid="{00000000-0005-0000-0000-0000DE510000}"/>
    <cellStyle name="40% - Énfasis5 2 22" xfId="5986" xr:uid="{00000000-0005-0000-0000-0000DF510000}"/>
    <cellStyle name="40% - Énfasis5 2 23" xfId="5987" xr:uid="{00000000-0005-0000-0000-0000E0510000}"/>
    <cellStyle name="40% - Énfasis5 2 24" xfId="5988" xr:uid="{00000000-0005-0000-0000-0000E1510000}"/>
    <cellStyle name="40% - Énfasis5 2 25" xfId="5989" xr:uid="{00000000-0005-0000-0000-0000E2510000}"/>
    <cellStyle name="40% - Énfasis5 2 25 2" xfId="5990" xr:uid="{00000000-0005-0000-0000-0000E3510000}"/>
    <cellStyle name="40% - Énfasis5 2 26" xfId="5991" xr:uid="{00000000-0005-0000-0000-0000E4510000}"/>
    <cellStyle name="40% - Énfasis5 2 27" xfId="14441" xr:uid="{00000000-0005-0000-0000-0000E5510000}"/>
    <cellStyle name="40% - Énfasis5 2 28" xfId="14487" xr:uid="{00000000-0005-0000-0000-0000E6510000}"/>
    <cellStyle name="40% - Énfasis5 2 3" xfId="788" xr:uid="{00000000-0005-0000-0000-0000E7510000}"/>
    <cellStyle name="40% - Énfasis5 2 3 10" xfId="24000" xr:uid="{00000000-0005-0000-0000-0000E8510000}"/>
    <cellStyle name="40% - Énfasis5 2 3 10 2" xfId="36911" xr:uid="{00000000-0005-0000-0000-0000E9510000}"/>
    <cellStyle name="40% - Énfasis5 2 3 11" xfId="27521" xr:uid="{00000000-0005-0000-0000-0000EA510000}"/>
    <cellStyle name="40% - Énfasis5 2 3 12" xfId="14606" xr:uid="{00000000-0005-0000-0000-0000EB510000}"/>
    <cellStyle name="40% - Énfasis5 2 3 2" xfId="789" xr:uid="{00000000-0005-0000-0000-0000EC510000}"/>
    <cellStyle name="40% - Énfasis5 2 3 2 2" xfId="5992" xr:uid="{00000000-0005-0000-0000-0000ED510000}"/>
    <cellStyle name="40% - Énfasis5 2 3 2 2 2" xfId="16459" xr:uid="{00000000-0005-0000-0000-0000EE510000}"/>
    <cellStyle name="40% - Énfasis5 2 3 2 2 2 2" xfId="18807" xr:uid="{00000000-0005-0000-0000-0000EF510000}"/>
    <cellStyle name="40% - Énfasis5 2 3 2 2 2 2 2" xfId="31718" xr:uid="{00000000-0005-0000-0000-0000F0510000}"/>
    <cellStyle name="40% - Énfasis5 2 3 2 2 2 3" xfId="22328" xr:uid="{00000000-0005-0000-0000-0000F1510000}"/>
    <cellStyle name="40% - Énfasis5 2 3 2 2 2 3 2" xfId="35239" xr:uid="{00000000-0005-0000-0000-0000F2510000}"/>
    <cellStyle name="40% - Énfasis5 2 3 2 2 2 4" xfId="25849" xr:uid="{00000000-0005-0000-0000-0000F3510000}"/>
    <cellStyle name="40% - Énfasis5 2 3 2 2 2 4 2" xfId="38760" xr:uid="{00000000-0005-0000-0000-0000F4510000}"/>
    <cellStyle name="40% - Énfasis5 2 3 2 2 2 5" xfId="29370" xr:uid="{00000000-0005-0000-0000-0000F5510000}"/>
    <cellStyle name="40% - Énfasis5 2 3 2 2 3" xfId="19980" xr:uid="{00000000-0005-0000-0000-0000F6510000}"/>
    <cellStyle name="40% - Énfasis5 2 3 2 2 3 2" xfId="23501" xr:uid="{00000000-0005-0000-0000-0000F7510000}"/>
    <cellStyle name="40% - Énfasis5 2 3 2 2 3 2 2" xfId="36412" xr:uid="{00000000-0005-0000-0000-0000F8510000}"/>
    <cellStyle name="40% - Énfasis5 2 3 2 2 3 3" xfId="27022" xr:uid="{00000000-0005-0000-0000-0000F9510000}"/>
    <cellStyle name="40% - Énfasis5 2 3 2 2 3 3 2" xfId="39933" xr:uid="{00000000-0005-0000-0000-0000FA510000}"/>
    <cellStyle name="40% - Énfasis5 2 3 2 2 3 4" xfId="32891" xr:uid="{00000000-0005-0000-0000-0000FB510000}"/>
    <cellStyle name="40% - Énfasis5 2 3 2 2 4" xfId="17632" xr:uid="{00000000-0005-0000-0000-0000FC510000}"/>
    <cellStyle name="40% - Énfasis5 2 3 2 2 4 2" xfId="30543" xr:uid="{00000000-0005-0000-0000-0000FD510000}"/>
    <cellStyle name="40% - Énfasis5 2 3 2 2 5" xfId="21153" xr:uid="{00000000-0005-0000-0000-0000FE510000}"/>
    <cellStyle name="40% - Énfasis5 2 3 2 2 5 2" xfId="34064" xr:uid="{00000000-0005-0000-0000-0000FF510000}"/>
    <cellStyle name="40% - Énfasis5 2 3 2 2 6" xfId="24674" xr:uid="{00000000-0005-0000-0000-000000520000}"/>
    <cellStyle name="40% - Énfasis5 2 3 2 2 6 2" xfId="37585" xr:uid="{00000000-0005-0000-0000-000001520000}"/>
    <cellStyle name="40% - Énfasis5 2 3 2 2 7" xfId="28195" xr:uid="{00000000-0005-0000-0000-000002520000}"/>
    <cellStyle name="40% - Énfasis5 2 3 2 2 8" xfId="15284" xr:uid="{00000000-0005-0000-0000-000003520000}"/>
    <cellStyle name="40% - Énfasis5 2 3 2 3" xfId="5993" xr:uid="{00000000-0005-0000-0000-000004520000}"/>
    <cellStyle name="40% - Énfasis5 2 3 2 3 2" xfId="18308" xr:uid="{00000000-0005-0000-0000-000005520000}"/>
    <cellStyle name="40% - Énfasis5 2 3 2 3 2 2" xfId="31219" xr:uid="{00000000-0005-0000-0000-000006520000}"/>
    <cellStyle name="40% - Énfasis5 2 3 2 3 3" xfId="21829" xr:uid="{00000000-0005-0000-0000-000007520000}"/>
    <cellStyle name="40% - Énfasis5 2 3 2 3 3 2" xfId="34740" xr:uid="{00000000-0005-0000-0000-000008520000}"/>
    <cellStyle name="40% - Énfasis5 2 3 2 3 4" xfId="25350" xr:uid="{00000000-0005-0000-0000-000009520000}"/>
    <cellStyle name="40% - Énfasis5 2 3 2 3 4 2" xfId="38261" xr:uid="{00000000-0005-0000-0000-00000A520000}"/>
    <cellStyle name="40% - Énfasis5 2 3 2 3 5" xfId="28871" xr:uid="{00000000-0005-0000-0000-00000B520000}"/>
    <cellStyle name="40% - Énfasis5 2 3 2 3 6" xfId="15960" xr:uid="{00000000-0005-0000-0000-00000C520000}"/>
    <cellStyle name="40% - Énfasis5 2 3 2 4" xfId="5994" xr:uid="{00000000-0005-0000-0000-00000D520000}"/>
    <cellStyle name="40% - Énfasis5 2 3 2 4 2" xfId="5995" xr:uid="{00000000-0005-0000-0000-00000E520000}"/>
    <cellStyle name="40% - Énfasis5 2 3 2 4 2 2" xfId="35913" xr:uid="{00000000-0005-0000-0000-00000F520000}"/>
    <cellStyle name="40% - Énfasis5 2 3 2 4 2 3" xfId="23002" xr:uid="{00000000-0005-0000-0000-000010520000}"/>
    <cellStyle name="40% - Énfasis5 2 3 2 4 3" xfId="26523" xr:uid="{00000000-0005-0000-0000-000011520000}"/>
    <cellStyle name="40% - Énfasis5 2 3 2 4 3 2" xfId="39434" xr:uid="{00000000-0005-0000-0000-000012520000}"/>
    <cellStyle name="40% - Énfasis5 2 3 2 4 4" xfId="32392" xr:uid="{00000000-0005-0000-0000-000013520000}"/>
    <cellStyle name="40% - Énfasis5 2 3 2 4 5" xfId="19481" xr:uid="{00000000-0005-0000-0000-000014520000}"/>
    <cellStyle name="40% - Énfasis5 2 3 2 5" xfId="5996" xr:uid="{00000000-0005-0000-0000-000015520000}"/>
    <cellStyle name="40% - Énfasis5 2 3 2 5 2" xfId="30044" xr:uid="{00000000-0005-0000-0000-000016520000}"/>
    <cellStyle name="40% - Énfasis5 2 3 2 5 3" xfId="17133" xr:uid="{00000000-0005-0000-0000-000017520000}"/>
    <cellStyle name="40% - Énfasis5 2 3 2 6" xfId="20654" xr:uid="{00000000-0005-0000-0000-000018520000}"/>
    <cellStyle name="40% - Énfasis5 2 3 2 6 2" xfId="33565" xr:uid="{00000000-0005-0000-0000-000019520000}"/>
    <cellStyle name="40% - Énfasis5 2 3 2 7" xfId="24175" xr:uid="{00000000-0005-0000-0000-00001A520000}"/>
    <cellStyle name="40% - Énfasis5 2 3 2 7 2" xfId="37086" xr:uid="{00000000-0005-0000-0000-00001B520000}"/>
    <cellStyle name="40% - Énfasis5 2 3 2 8" xfId="27696" xr:uid="{00000000-0005-0000-0000-00001C520000}"/>
    <cellStyle name="40% - Énfasis5 2 3 2 9" xfId="14784" xr:uid="{00000000-0005-0000-0000-00001D520000}"/>
    <cellStyle name="40% - Énfasis5 2 3 3" xfId="5997" xr:uid="{00000000-0005-0000-0000-00001E520000}"/>
    <cellStyle name="40% - Énfasis5 2 3 3 2" xfId="5998" xr:uid="{00000000-0005-0000-0000-00001F520000}"/>
    <cellStyle name="40% - Énfasis5 2 3 3 2 2" xfId="5999" xr:uid="{00000000-0005-0000-0000-000020520000}"/>
    <cellStyle name="40% - Énfasis5 2 3 3 2 2 2" xfId="18969" xr:uid="{00000000-0005-0000-0000-000021520000}"/>
    <cellStyle name="40% - Énfasis5 2 3 3 2 2 2 2" xfId="31880" xr:uid="{00000000-0005-0000-0000-000022520000}"/>
    <cellStyle name="40% - Énfasis5 2 3 3 2 2 3" xfId="22490" xr:uid="{00000000-0005-0000-0000-000023520000}"/>
    <cellStyle name="40% - Énfasis5 2 3 3 2 2 3 2" xfId="35401" xr:uid="{00000000-0005-0000-0000-000024520000}"/>
    <cellStyle name="40% - Énfasis5 2 3 3 2 2 4" xfId="26011" xr:uid="{00000000-0005-0000-0000-000025520000}"/>
    <cellStyle name="40% - Énfasis5 2 3 3 2 2 4 2" xfId="38922" xr:uid="{00000000-0005-0000-0000-000026520000}"/>
    <cellStyle name="40% - Énfasis5 2 3 3 2 2 5" xfId="29532" xr:uid="{00000000-0005-0000-0000-000027520000}"/>
    <cellStyle name="40% - Énfasis5 2 3 3 2 2 6" xfId="16621" xr:uid="{00000000-0005-0000-0000-000028520000}"/>
    <cellStyle name="40% - Énfasis5 2 3 3 2 3" xfId="20142" xr:uid="{00000000-0005-0000-0000-000029520000}"/>
    <cellStyle name="40% - Énfasis5 2 3 3 2 3 2" xfId="23663" xr:uid="{00000000-0005-0000-0000-00002A520000}"/>
    <cellStyle name="40% - Énfasis5 2 3 3 2 3 2 2" xfId="36574" xr:uid="{00000000-0005-0000-0000-00002B520000}"/>
    <cellStyle name="40% - Énfasis5 2 3 3 2 3 3" xfId="27184" xr:uid="{00000000-0005-0000-0000-00002C520000}"/>
    <cellStyle name="40% - Énfasis5 2 3 3 2 3 3 2" xfId="40095" xr:uid="{00000000-0005-0000-0000-00002D520000}"/>
    <cellStyle name="40% - Énfasis5 2 3 3 2 3 4" xfId="33053" xr:uid="{00000000-0005-0000-0000-00002E520000}"/>
    <cellStyle name="40% - Énfasis5 2 3 3 2 4" xfId="17794" xr:uid="{00000000-0005-0000-0000-00002F520000}"/>
    <cellStyle name="40% - Énfasis5 2 3 3 2 4 2" xfId="30705" xr:uid="{00000000-0005-0000-0000-000030520000}"/>
    <cellStyle name="40% - Énfasis5 2 3 3 2 5" xfId="21315" xr:uid="{00000000-0005-0000-0000-000031520000}"/>
    <cellStyle name="40% - Énfasis5 2 3 3 2 5 2" xfId="34226" xr:uid="{00000000-0005-0000-0000-000032520000}"/>
    <cellStyle name="40% - Énfasis5 2 3 3 2 6" xfId="24836" xr:uid="{00000000-0005-0000-0000-000033520000}"/>
    <cellStyle name="40% - Énfasis5 2 3 3 2 6 2" xfId="37747" xr:uid="{00000000-0005-0000-0000-000034520000}"/>
    <cellStyle name="40% - Énfasis5 2 3 3 2 7" xfId="28357" xr:uid="{00000000-0005-0000-0000-000035520000}"/>
    <cellStyle name="40% - Énfasis5 2 3 3 2 8" xfId="15446" xr:uid="{00000000-0005-0000-0000-000036520000}"/>
    <cellStyle name="40% - Énfasis5 2 3 3 3" xfId="6000" xr:uid="{00000000-0005-0000-0000-000037520000}"/>
    <cellStyle name="40% - Énfasis5 2 3 3 3 2" xfId="18470" xr:uid="{00000000-0005-0000-0000-000038520000}"/>
    <cellStyle name="40% - Énfasis5 2 3 3 3 2 2" xfId="31381" xr:uid="{00000000-0005-0000-0000-000039520000}"/>
    <cellStyle name="40% - Énfasis5 2 3 3 3 3" xfId="21991" xr:uid="{00000000-0005-0000-0000-00003A520000}"/>
    <cellStyle name="40% - Énfasis5 2 3 3 3 3 2" xfId="34902" xr:uid="{00000000-0005-0000-0000-00003B520000}"/>
    <cellStyle name="40% - Énfasis5 2 3 3 3 4" xfId="25512" xr:uid="{00000000-0005-0000-0000-00003C520000}"/>
    <cellStyle name="40% - Énfasis5 2 3 3 3 4 2" xfId="38423" xr:uid="{00000000-0005-0000-0000-00003D520000}"/>
    <cellStyle name="40% - Énfasis5 2 3 3 3 5" xfId="29033" xr:uid="{00000000-0005-0000-0000-00003E520000}"/>
    <cellStyle name="40% - Énfasis5 2 3 3 3 6" xfId="16122" xr:uid="{00000000-0005-0000-0000-00003F520000}"/>
    <cellStyle name="40% - Énfasis5 2 3 3 4" xfId="19643" xr:uid="{00000000-0005-0000-0000-000040520000}"/>
    <cellStyle name="40% - Énfasis5 2 3 3 4 2" xfId="23164" xr:uid="{00000000-0005-0000-0000-000041520000}"/>
    <cellStyle name="40% - Énfasis5 2 3 3 4 2 2" xfId="36075" xr:uid="{00000000-0005-0000-0000-000042520000}"/>
    <cellStyle name="40% - Énfasis5 2 3 3 4 3" xfId="26685" xr:uid="{00000000-0005-0000-0000-000043520000}"/>
    <cellStyle name="40% - Énfasis5 2 3 3 4 3 2" xfId="39596" xr:uid="{00000000-0005-0000-0000-000044520000}"/>
    <cellStyle name="40% - Énfasis5 2 3 3 4 4" xfId="32554" xr:uid="{00000000-0005-0000-0000-000045520000}"/>
    <cellStyle name="40% - Énfasis5 2 3 3 5" xfId="17295" xr:uid="{00000000-0005-0000-0000-000046520000}"/>
    <cellStyle name="40% - Énfasis5 2 3 3 5 2" xfId="30206" xr:uid="{00000000-0005-0000-0000-000047520000}"/>
    <cellStyle name="40% - Énfasis5 2 3 3 6" xfId="20816" xr:uid="{00000000-0005-0000-0000-000048520000}"/>
    <cellStyle name="40% - Énfasis5 2 3 3 6 2" xfId="33727" xr:uid="{00000000-0005-0000-0000-000049520000}"/>
    <cellStyle name="40% - Énfasis5 2 3 3 7" xfId="24337" xr:uid="{00000000-0005-0000-0000-00004A520000}"/>
    <cellStyle name="40% - Énfasis5 2 3 3 7 2" xfId="37248" xr:uid="{00000000-0005-0000-0000-00004B520000}"/>
    <cellStyle name="40% - Énfasis5 2 3 3 8" xfId="27858" xr:uid="{00000000-0005-0000-0000-00004C520000}"/>
    <cellStyle name="40% - Énfasis5 2 3 3 9" xfId="14947" xr:uid="{00000000-0005-0000-0000-00004D520000}"/>
    <cellStyle name="40% - Énfasis5 2 3 4" xfId="15608" xr:uid="{00000000-0005-0000-0000-00004E520000}"/>
    <cellStyle name="40% - Énfasis5 2 3 4 2" xfId="16783" xr:uid="{00000000-0005-0000-0000-00004F520000}"/>
    <cellStyle name="40% - Énfasis5 2 3 4 2 2" xfId="19131" xr:uid="{00000000-0005-0000-0000-000050520000}"/>
    <cellStyle name="40% - Énfasis5 2 3 4 2 2 2" xfId="32042" xr:uid="{00000000-0005-0000-0000-000051520000}"/>
    <cellStyle name="40% - Énfasis5 2 3 4 2 3" xfId="22652" xr:uid="{00000000-0005-0000-0000-000052520000}"/>
    <cellStyle name="40% - Énfasis5 2 3 4 2 3 2" xfId="35563" xr:uid="{00000000-0005-0000-0000-000053520000}"/>
    <cellStyle name="40% - Énfasis5 2 3 4 2 4" xfId="26173" xr:uid="{00000000-0005-0000-0000-000054520000}"/>
    <cellStyle name="40% - Énfasis5 2 3 4 2 4 2" xfId="39084" xr:uid="{00000000-0005-0000-0000-000055520000}"/>
    <cellStyle name="40% - Énfasis5 2 3 4 2 5" xfId="29694" xr:uid="{00000000-0005-0000-0000-000056520000}"/>
    <cellStyle name="40% - Énfasis5 2 3 4 3" xfId="20304" xr:uid="{00000000-0005-0000-0000-000057520000}"/>
    <cellStyle name="40% - Énfasis5 2 3 4 3 2" xfId="23825" xr:uid="{00000000-0005-0000-0000-000058520000}"/>
    <cellStyle name="40% - Énfasis5 2 3 4 3 2 2" xfId="36736" xr:uid="{00000000-0005-0000-0000-000059520000}"/>
    <cellStyle name="40% - Énfasis5 2 3 4 3 3" xfId="27346" xr:uid="{00000000-0005-0000-0000-00005A520000}"/>
    <cellStyle name="40% - Énfasis5 2 3 4 3 3 2" xfId="40257" xr:uid="{00000000-0005-0000-0000-00005B520000}"/>
    <cellStyle name="40% - Énfasis5 2 3 4 3 4" xfId="33215" xr:uid="{00000000-0005-0000-0000-00005C520000}"/>
    <cellStyle name="40% - Énfasis5 2 3 4 4" xfId="17956" xr:uid="{00000000-0005-0000-0000-00005D520000}"/>
    <cellStyle name="40% - Énfasis5 2 3 4 4 2" xfId="30867" xr:uid="{00000000-0005-0000-0000-00005E520000}"/>
    <cellStyle name="40% - Énfasis5 2 3 4 5" xfId="21477" xr:uid="{00000000-0005-0000-0000-00005F520000}"/>
    <cellStyle name="40% - Énfasis5 2 3 4 5 2" xfId="34388" xr:uid="{00000000-0005-0000-0000-000060520000}"/>
    <cellStyle name="40% - Énfasis5 2 3 4 6" xfId="24998" xr:uid="{00000000-0005-0000-0000-000061520000}"/>
    <cellStyle name="40% - Énfasis5 2 3 4 6 2" xfId="37909" xr:uid="{00000000-0005-0000-0000-000062520000}"/>
    <cellStyle name="40% - Énfasis5 2 3 4 7" xfId="28519" xr:uid="{00000000-0005-0000-0000-000063520000}"/>
    <cellStyle name="40% - Énfasis5 2 3 5" xfId="15109" xr:uid="{00000000-0005-0000-0000-000064520000}"/>
    <cellStyle name="40% - Énfasis5 2 3 5 2" xfId="16284" xr:uid="{00000000-0005-0000-0000-000065520000}"/>
    <cellStyle name="40% - Énfasis5 2 3 5 2 2" xfId="18632" xr:uid="{00000000-0005-0000-0000-000066520000}"/>
    <cellStyle name="40% - Énfasis5 2 3 5 2 2 2" xfId="31543" xr:uid="{00000000-0005-0000-0000-000067520000}"/>
    <cellStyle name="40% - Énfasis5 2 3 5 2 3" xfId="22153" xr:uid="{00000000-0005-0000-0000-000068520000}"/>
    <cellStyle name="40% - Énfasis5 2 3 5 2 3 2" xfId="35064" xr:uid="{00000000-0005-0000-0000-000069520000}"/>
    <cellStyle name="40% - Énfasis5 2 3 5 2 4" xfId="25674" xr:uid="{00000000-0005-0000-0000-00006A520000}"/>
    <cellStyle name="40% - Énfasis5 2 3 5 2 4 2" xfId="38585" xr:uid="{00000000-0005-0000-0000-00006B520000}"/>
    <cellStyle name="40% - Énfasis5 2 3 5 2 5" xfId="29195" xr:uid="{00000000-0005-0000-0000-00006C520000}"/>
    <cellStyle name="40% - Énfasis5 2 3 5 3" xfId="19805" xr:uid="{00000000-0005-0000-0000-00006D520000}"/>
    <cellStyle name="40% - Énfasis5 2 3 5 3 2" xfId="23326" xr:uid="{00000000-0005-0000-0000-00006E520000}"/>
    <cellStyle name="40% - Énfasis5 2 3 5 3 2 2" xfId="36237" xr:uid="{00000000-0005-0000-0000-00006F520000}"/>
    <cellStyle name="40% - Énfasis5 2 3 5 3 3" xfId="26847" xr:uid="{00000000-0005-0000-0000-000070520000}"/>
    <cellStyle name="40% - Énfasis5 2 3 5 3 3 2" xfId="39758" xr:uid="{00000000-0005-0000-0000-000071520000}"/>
    <cellStyle name="40% - Énfasis5 2 3 5 3 4" xfId="32716" xr:uid="{00000000-0005-0000-0000-000072520000}"/>
    <cellStyle name="40% - Énfasis5 2 3 5 4" xfId="17457" xr:uid="{00000000-0005-0000-0000-000073520000}"/>
    <cellStyle name="40% - Énfasis5 2 3 5 4 2" xfId="30368" xr:uid="{00000000-0005-0000-0000-000074520000}"/>
    <cellStyle name="40% - Énfasis5 2 3 5 5" xfId="20978" xr:uid="{00000000-0005-0000-0000-000075520000}"/>
    <cellStyle name="40% - Énfasis5 2 3 5 5 2" xfId="33889" xr:uid="{00000000-0005-0000-0000-000076520000}"/>
    <cellStyle name="40% - Énfasis5 2 3 5 6" xfId="24499" xr:uid="{00000000-0005-0000-0000-000077520000}"/>
    <cellStyle name="40% - Énfasis5 2 3 5 6 2" xfId="37410" xr:uid="{00000000-0005-0000-0000-000078520000}"/>
    <cellStyle name="40% - Énfasis5 2 3 5 7" xfId="28020" xr:uid="{00000000-0005-0000-0000-000079520000}"/>
    <cellStyle name="40% - Énfasis5 2 3 6" xfId="15785" xr:uid="{00000000-0005-0000-0000-00007A520000}"/>
    <cellStyle name="40% - Énfasis5 2 3 6 2" xfId="18133" xr:uid="{00000000-0005-0000-0000-00007B520000}"/>
    <cellStyle name="40% - Énfasis5 2 3 6 2 2" xfId="31044" xr:uid="{00000000-0005-0000-0000-00007C520000}"/>
    <cellStyle name="40% - Énfasis5 2 3 6 3" xfId="21654" xr:uid="{00000000-0005-0000-0000-00007D520000}"/>
    <cellStyle name="40% - Énfasis5 2 3 6 3 2" xfId="34565" xr:uid="{00000000-0005-0000-0000-00007E520000}"/>
    <cellStyle name="40% - Énfasis5 2 3 6 4" xfId="25175" xr:uid="{00000000-0005-0000-0000-00007F520000}"/>
    <cellStyle name="40% - Énfasis5 2 3 6 4 2" xfId="38086" xr:uid="{00000000-0005-0000-0000-000080520000}"/>
    <cellStyle name="40% - Énfasis5 2 3 6 5" xfId="28696" xr:uid="{00000000-0005-0000-0000-000081520000}"/>
    <cellStyle name="40% - Énfasis5 2 3 7" xfId="19306" xr:uid="{00000000-0005-0000-0000-000082520000}"/>
    <cellStyle name="40% - Énfasis5 2 3 7 2" xfId="22827" xr:uid="{00000000-0005-0000-0000-000083520000}"/>
    <cellStyle name="40% - Énfasis5 2 3 7 2 2" xfId="35738" xr:uid="{00000000-0005-0000-0000-000084520000}"/>
    <cellStyle name="40% - Énfasis5 2 3 7 3" xfId="26348" xr:uid="{00000000-0005-0000-0000-000085520000}"/>
    <cellStyle name="40% - Énfasis5 2 3 7 3 2" xfId="39259" xr:uid="{00000000-0005-0000-0000-000086520000}"/>
    <cellStyle name="40% - Énfasis5 2 3 7 4" xfId="32217" xr:uid="{00000000-0005-0000-0000-000087520000}"/>
    <cellStyle name="40% - Énfasis5 2 3 8" xfId="16958" xr:uid="{00000000-0005-0000-0000-000088520000}"/>
    <cellStyle name="40% - Énfasis5 2 3 8 2" xfId="29869" xr:uid="{00000000-0005-0000-0000-000089520000}"/>
    <cellStyle name="40% - Énfasis5 2 3 9" xfId="20479" xr:uid="{00000000-0005-0000-0000-00008A520000}"/>
    <cellStyle name="40% - Énfasis5 2 3 9 2" xfId="33390" xr:uid="{00000000-0005-0000-0000-00008B520000}"/>
    <cellStyle name="40% - Énfasis5 2 4" xfId="790" xr:uid="{00000000-0005-0000-0000-00008C520000}"/>
    <cellStyle name="40% - Énfasis5 2 4 2" xfId="15169" xr:uid="{00000000-0005-0000-0000-00008D520000}"/>
    <cellStyle name="40% - Énfasis5 2 4 2 2" xfId="16344" xr:uid="{00000000-0005-0000-0000-00008E520000}"/>
    <cellStyle name="40% - Énfasis5 2 4 2 2 2" xfId="18692" xr:uid="{00000000-0005-0000-0000-00008F520000}"/>
    <cellStyle name="40% - Énfasis5 2 4 2 2 2 2" xfId="31603" xr:uid="{00000000-0005-0000-0000-000090520000}"/>
    <cellStyle name="40% - Énfasis5 2 4 2 2 3" xfId="22213" xr:uid="{00000000-0005-0000-0000-000091520000}"/>
    <cellStyle name="40% - Énfasis5 2 4 2 2 3 2" xfId="35124" xr:uid="{00000000-0005-0000-0000-000092520000}"/>
    <cellStyle name="40% - Énfasis5 2 4 2 2 4" xfId="25734" xr:uid="{00000000-0005-0000-0000-000093520000}"/>
    <cellStyle name="40% - Énfasis5 2 4 2 2 4 2" xfId="38645" xr:uid="{00000000-0005-0000-0000-000094520000}"/>
    <cellStyle name="40% - Énfasis5 2 4 2 2 5" xfId="29255" xr:uid="{00000000-0005-0000-0000-000095520000}"/>
    <cellStyle name="40% - Énfasis5 2 4 2 3" xfId="19865" xr:uid="{00000000-0005-0000-0000-000096520000}"/>
    <cellStyle name="40% - Énfasis5 2 4 2 3 2" xfId="23386" xr:uid="{00000000-0005-0000-0000-000097520000}"/>
    <cellStyle name="40% - Énfasis5 2 4 2 3 2 2" xfId="36297" xr:uid="{00000000-0005-0000-0000-000098520000}"/>
    <cellStyle name="40% - Énfasis5 2 4 2 3 3" xfId="26907" xr:uid="{00000000-0005-0000-0000-000099520000}"/>
    <cellStyle name="40% - Énfasis5 2 4 2 3 3 2" xfId="39818" xr:uid="{00000000-0005-0000-0000-00009A520000}"/>
    <cellStyle name="40% - Énfasis5 2 4 2 3 4" xfId="32776" xr:uid="{00000000-0005-0000-0000-00009B520000}"/>
    <cellStyle name="40% - Énfasis5 2 4 2 4" xfId="17517" xr:uid="{00000000-0005-0000-0000-00009C520000}"/>
    <cellStyle name="40% - Énfasis5 2 4 2 4 2" xfId="30428" xr:uid="{00000000-0005-0000-0000-00009D520000}"/>
    <cellStyle name="40% - Énfasis5 2 4 2 5" xfId="21038" xr:uid="{00000000-0005-0000-0000-00009E520000}"/>
    <cellStyle name="40% - Énfasis5 2 4 2 5 2" xfId="33949" xr:uid="{00000000-0005-0000-0000-00009F520000}"/>
    <cellStyle name="40% - Énfasis5 2 4 2 6" xfId="24559" xr:uid="{00000000-0005-0000-0000-0000A0520000}"/>
    <cellStyle name="40% - Énfasis5 2 4 2 6 2" xfId="37470" xr:uid="{00000000-0005-0000-0000-0000A1520000}"/>
    <cellStyle name="40% - Énfasis5 2 4 2 7" xfId="28080" xr:uid="{00000000-0005-0000-0000-0000A2520000}"/>
    <cellStyle name="40% - Énfasis5 2 4 3" xfId="15845" xr:uid="{00000000-0005-0000-0000-0000A3520000}"/>
    <cellStyle name="40% - Énfasis5 2 4 3 2" xfId="18193" xr:uid="{00000000-0005-0000-0000-0000A4520000}"/>
    <cellStyle name="40% - Énfasis5 2 4 3 2 2" xfId="31104" xr:uid="{00000000-0005-0000-0000-0000A5520000}"/>
    <cellStyle name="40% - Énfasis5 2 4 3 3" xfId="21714" xr:uid="{00000000-0005-0000-0000-0000A6520000}"/>
    <cellStyle name="40% - Énfasis5 2 4 3 3 2" xfId="34625" xr:uid="{00000000-0005-0000-0000-0000A7520000}"/>
    <cellStyle name="40% - Énfasis5 2 4 3 4" xfId="25235" xr:uid="{00000000-0005-0000-0000-0000A8520000}"/>
    <cellStyle name="40% - Énfasis5 2 4 3 4 2" xfId="38146" xr:uid="{00000000-0005-0000-0000-0000A9520000}"/>
    <cellStyle name="40% - Énfasis5 2 4 3 5" xfId="28756" xr:uid="{00000000-0005-0000-0000-0000AA520000}"/>
    <cellStyle name="40% - Énfasis5 2 4 4" xfId="19366" xr:uid="{00000000-0005-0000-0000-0000AB520000}"/>
    <cellStyle name="40% - Énfasis5 2 4 4 2" xfId="22887" xr:uid="{00000000-0005-0000-0000-0000AC520000}"/>
    <cellStyle name="40% - Énfasis5 2 4 4 2 2" xfId="35798" xr:uid="{00000000-0005-0000-0000-0000AD520000}"/>
    <cellStyle name="40% - Énfasis5 2 4 4 3" xfId="26408" xr:uid="{00000000-0005-0000-0000-0000AE520000}"/>
    <cellStyle name="40% - Énfasis5 2 4 4 3 2" xfId="39319" xr:uid="{00000000-0005-0000-0000-0000AF520000}"/>
    <cellStyle name="40% - Énfasis5 2 4 4 4" xfId="32277" xr:uid="{00000000-0005-0000-0000-0000B0520000}"/>
    <cellStyle name="40% - Énfasis5 2 4 5" xfId="17018" xr:uid="{00000000-0005-0000-0000-0000B1520000}"/>
    <cellStyle name="40% - Énfasis5 2 4 5 2" xfId="29929" xr:uid="{00000000-0005-0000-0000-0000B2520000}"/>
    <cellStyle name="40% - Énfasis5 2 4 6" xfId="20539" xr:uid="{00000000-0005-0000-0000-0000B3520000}"/>
    <cellStyle name="40% - Énfasis5 2 4 6 2" xfId="33450" xr:uid="{00000000-0005-0000-0000-0000B4520000}"/>
    <cellStyle name="40% - Énfasis5 2 4 7" xfId="24060" xr:uid="{00000000-0005-0000-0000-0000B5520000}"/>
    <cellStyle name="40% - Énfasis5 2 4 7 2" xfId="36971" xr:uid="{00000000-0005-0000-0000-0000B6520000}"/>
    <cellStyle name="40% - Énfasis5 2 4 8" xfId="27581" xr:uid="{00000000-0005-0000-0000-0000B7520000}"/>
    <cellStyle name="40% - Énfasis5 2 4 9" xfId="14669" xr:uid="{00000000-0005-0000-0000-0000B8520000}"/>
    <cellStyle name="40% - Énfasis5 2 5" xfId="791" xr:uid="{00000000-0005-0000-0000-0000B9520000}"/>
    <cellStyle name="40% - Énfasis5 2 5 2" xfId="792" xr:uid="{00000000-0005-0000-0000-0000BA520000}"/>
    <cellStyle name="40% - Énfasis5 2 5 2 2" xfId="16506" xr:uid="{00000000-0005-0000-0000-0000BB520000}"/>
    <cellStyle name="40% - Énfasis5 2 5 2 2 2" xfId="18854" xr:uid="{00000000-0005-0000-0000-0000BC520000}"/>
    <cellStyle name="40% - Énfasis5 2 5 2 2 2 2" xfId="31765" xr:uid="{00000000-0005-0000-0000-0000BD520000}"/>
    <cellStyle name="40% - Énfasis5 2 5 2 2 3" xfId="22375" xr:uid="{00000000-0005-0000-0000-0000BE520000}"/>
    <cellStyle name="40% - Énfasis5 2 5 2 2 3 2" xfId="35286" xr:uid="{00000000-0005-0000-0000-0000BF520000}"/>
    <cellStyle name="40% - Énfasis5 2 5 2 2 4" xfId="25896" xr:uid="{00000000-0005-0000-0000-0000C0520000}"/>
    <cellStyle name="40% - Énfasis5 2 5 2 2 4 2" xfId="38807" xr:uid="{00000000-0005-0000-0000-0000C1520000}"/>
    <cellStyle name="40% - Énfasis5 2 5 2 2 5" xfId="29417" xr:uid="{00000000-0005-0000-0000-0000C2520000}"/>
    <cellStyle name="40% - Énfasis5 2 5 2 3" xfId="20027" xr:uid="{00000000-0005-0000-0000-0000C3520000}"/>
    <cellStyle name="40% - Énfasis5 2 5 2 3 2" xfId="23548" xr:uid="{00000000-0005-0000-0000-0000C4520000}"/>
    <cellStyle name="40% - Énfasis5 2 5 2 3 2 2" xfId="36459" xr:uid="{00000000-0005-0000-0000-0000C5520000}"/>
    <cellStyle name="40% - Énfasis5 2 5 2 3 3" xfId="27069" xr:uid="{00000000-0005-0000-0000-0000C6520000}"/>
    <cellStyle name="40% - Énfasis5 2 5 2 3 3 2" xfId="39980" xr:uid="{00000000-0005-0000-0000-0000C7520000}"/>
    <cellStyle name="40% - Énfasis5 2 5 2 3 4" xfId="32938" xr:uid="{00000000-0005-0000-0000-0000C8520000}"/>
    <cellStyle name="40% - Énfasis5 2 5 2 4" xfId="17679" xr:uid="{00000000-0005-0000-0000-0000C9520000}"/>
    <cellStyle name="40% - Énfasis5 2 5 2 4 2" xfId="30590" xr:uid="{00000000-0005-0000-0000-0000CA520000}"/>
    <cellStyle name="40% - Énfasis5 2 5 2 5" xfId="21200" xr:uid="{00000000-0005-0000-0000-0000CB520000}"/>
    <cellStyle name="40% - Énfasis5 2 5 2 5 2" xfId="34111" xr:uid="{00000000-0005-0000-0000-0000CC520000}"/>
    <cellStyle name="40% - Énfasis5 2 5 2 6" xfId="24721" xr:uid="{00000000-0005-0000-0000-0000CD520000}"/>
    <cellStyle name="40% - Énfasis5 2 5 2 6 2" xfId="37632" xr:uid="{00000000-0005-0000-0000-0000CE520000}"/>
    <cellStyle name="40% - Énfasis5 2 5 2 7" xfId="28242" xr:uid="{00000000-0005-0000-0000-0000CF520000}"/>
    <cellStyle name="40% - Énfasis5 2 5 2 8" xfId="15331" xr:uid="{00000000-0005-0000-0000-0000D0520000}"/>
    <cellStyle name="40% - Énfasis5 2 5 3" xfId="793" xr:uid="{00000000-0005-0000-0000-0000D1520000}"/>
    <cellStyle name="40% - Énfasis5 2 5 3 2" xfId="18355" xr:uid="{00000000-0005-0000-0000-0000D2520000}"/>
    <cellStyle name="40% - Énfasis5 2 5 3 2 2" xfId="31266" xr:uid="{00000000-0005-0000-0000-0000D3520000}"/>
    <cellStyle name="40% - Énfasis5 2 5 3 3" xfId="21876" xr:uid="{00000000-0005-0000-0000-0000D4520000}"/>
    <cellStyle name="40% - Énfasis5 2 5 3 3 2" xfId="34787" xr:uid="{00000000-0005-0000-0000-0000D5520000}"/>
    <cellStyle name="40% - Énfasis5 2 5 3 4" xfId="25397" xr:uid="{00000000-0005-0000-0000-0000D6520000}"/>
    <cellStyle name="40% - Énfasis5 2 5 3 4 2" xfId="38308" xr:uid="{00000000-0005-0000-0000-0000D7520000}"/>
    <cellStyle name="40% - Énfasis5 2 5 3 5" xfId="28918" xr:uid="{00000000-0005-0000-0000-0000D8520000}"/>
    <cellStyle name="40% - Énfasis5 2 5 3 6" xfId="16007" xr:uid="{00000000-0005-0000-0000-0000D9520000}"/>
    <cellStyle name="40% - Énfasis5 2 5 4" xfId="19528" xr:uid="{00000000-0005-0000-0000-0000DA520000}"/>
    <cellStyle name="40% - Énfasis5 2 5 4 2" xfId="23049" xr:uid="{00000000-0005-0000-0000-0000DB520000}"/>
    <cellStyle name="40% - Énfasis5 2 5 4 2 2" xfId="35960" xr:uid="{00000000-0005-0000-0000-0000DC520000}"/>
    <cellStyle name="40% - Énfasis5 2 5 4 3" xfId="26570" xr:uid="{00000000-0005-0000-0000-0000DD520000}"/>
    <cellStyle name="40% - Énfasis5 2 5 4 3 2" xfId="39481" xr:uid="{00000000-0005-0000-0000-0000DE520000}"/>
    <cellStyle name="40% - Énfasis5 2 5 4 4" xfId="32439" xr:uid="{00000000-0005-0000-0000-0000DF520000}"/>
    <cellStyle name="40% - Énfasis5 2 5 5" xfId="17180" xr:uid="{00000000-0005-0000-0000-0000E0520000}"/>
    <cellStyle name="40% - Énfasis5 2 5 5 2" xfId="30091" xr:uid="{00000000-0005-0000-0000-0000E1520000}"/>
    <cellStyle name="40% - Énfasis5 2 5 6" xfId="20701" xr:uid="{00000000-0005-0000-0000-0000E2520000}"/>
    <cellStyle name="40% - Énfasis5 2 5 6 2" xfId="33612" xr:uid="{00000000-0005-0000-0000-0000E3520000}"/>
    <cellStyle name="40% - Énfasis5 2 5 7" xfId="24222" xr:uid="{00000000-0005-0000-0000-0000E4520000}"/>
    <cellStyle name="40% - Énfasis5 2 5 7 2" xfId="37133" xr:uid="{00000000-0005-0000-0000-0000E5520000}"/>
    <cellStyle name="40% - Énfasis5 2 5 8" xfId="27743" xr:uid="{00000000-0005-0000-0000-0000E6520000}"/>
    <cellStyle name="40% - Énfasis5 2 5 9" xfId="14832" xr:uid="{00000000-0005-0000-0000-0000E7520000}"/>
    <cellStyle name="40% - Énfasis5 2 6" xfId="794" xr:uid="{00000000-0005-0000-0000-0000E8520000}"/>
    <cellStyle name="40% - Énfasis5 2 6 2" xfId="16668" xr:uid="{00000000-0005-0000-0000-0000E9520000}"/>
    <cellStyle name="40% - Énfasis5 2 6 2 2" xfId="19016" xr:uid="{00000000-0005-0000-0000-0000EA520000}"/>
    <cellStyle name="40% - Énfasis5 2 6 2 2 2" xfId="31927" xr:uid="{00000000-0005-0000-0000-0000EB520000}"/>
    <cellStyle name="40% - Énfasis5 2 6 2 3" xfId="22537" xr:uid="{00000000-0005-0000-0000-0000EC520000}"/>
    <cellStyle name="40% - Énfasis5 2 6 2 3 2" xfId="35448" xr:uid="{00000000-0005-0000-0000-0000ED520000}"/>
    <cellStyle name="40% - Énfasis5 2 6 2 4" xfId="26058" xr:uid="{00000000-0005-0000-0000-0000EE520000}"/>
    <cellStyle name="40% - Énfasis5 2 6 2 4 2" xfId="38969" xr:uid="{00000000-0005-0000-0000-0000EF520000}"/>
    <cellStyle name="40% - Énfasis5 2 6 2 5" xfId="29579" xr:uid="{00000000-0005-0000-0000-0000F0520000}"/>
    <cellStyle name="40% - Énfasis5 2 6 3" xfId="20189" xr:uid="{00000000-0005-0000-0000-0000F1520000}"/>
    <cellStyle name="40% - Énfasis5 2 6 3 2" xfId="23710" xr:uid="{00000000-0005-0000-0000-0000F2520000}"/>
    <cellStyle name="40% - Énfasis5 2 6 3 2 2" xfId="36621" xr:uid="{00000000-0005-0000-0000-0000F3520000}"/>
    <cellStyle name="40% - Énfasis5 2 6 3 3" xfId="27231" xr:uid="{00000000-0005-0000-0000-0000F4520000}"/>
    <cellStyle name="40% - Énfasis5 2 6 3 3 2" xfId="40142" xr:uid="{00000000-0005-0000-0000-0000F5520000}"/>
    <cellStyle name="40% - Énfasis5 2 6 3 4" xfId="33100" xr:uid="{00000000-0005-0000-0000-0000F6520000}"/>
    <cellStyle name="40% - Énfasis5 2 6 4" xfId="17841" xr:uid="{00000000-0005-0000-0000-0000F7520000}"/>
    <cellStyle name="40% - Énfasis5 2 6 4 2" xfId="30752" xr:uid="{00000000-0005-0000-0000-0000F8520000}"/>
    <cellStyle name="40% - Énfasis5 2 6 5" xfId="21362" xr:uid="{00000000-0005-0000-0000-0000F9520000}"/>
    <cellStyle name="40% - Énfasis5 2 6 5 2" xfId="34273" xr:uid="{00000000-0005-0000-0000-0000FA520000}"/>
    <cellStyle name="40% - Énfasis5 2 6 6" xfId="24883" xr:uid="{00000000-0005-0000-0000-0000FB520000}"/>
    <cellStyle name="40% - Énfasis5 2 6 6 2" xfId="37794" xr:uid="{00000000-0005-0000-0000-0000FC520000}"/>
    <cellStyle name="40% - Énfasis5 2 6 7" xfId="28404" xr:uid="{00000000-0005-0000-0000-0000FD520000}"/>
    <cellStyle name="40% - Énfasis5 2 6 8" xfId="15493" xr:uid="{00000000-0005-0000-0000-0000FE520000}"/>
    <cellStyle name="40% - Énfasis5 2 7" xfId="795" xr:uid="{00000000-0005-0000-0000-0000FF520000}"/>
    <cellStyle name="40% - Énfasis5 2 7 2" xfId="16169" xr:uid="{00000000-0005-0000-0000-000000530000}"/>
    <cellStyle name="40% - Énfasis5 2 7 2 2" xfId="18517" xr:uid="{00000000-0005-0000-0000-000001530000}"/>
    <cellStyle name="40% - Énfasis5 2 7 2 2 2" xfId="31428" xr:uid="{00000000-0005-0000-0000-000002530000}"/>
    <cellStyle name="40% - Énfasis5 2 7 2 3" xfId="22038" xr:uid="{00000000-0005-0000-0000-000003530000}"/>
    <cellStyle name="40% - Énfasis5 2 7 2 3 2" xfId="34949" xr:uid="{00000000-0005-0000-0000-000004530000}"/>
    <cellStyle name="40% - Énfasis5 2 7 2 4" xfId="25559" xr:uid="{00000000-0005-0000-0000-000005530000}"/>
    <cellStyle name="40% - Énfasis5 2 7 2 4 2" xfId="38470" xr:uid="{00000000-0005-0000-0000-000006530000}"/>
    <cellStyle name="40% - Énfasis5 2 7 2 5" xfId="29080" xr:uid="{00000000-0005-0000-0000-000007530000}"/>
    <cellStyle name="40% - Énfasis5 2 7 3" xfId="19690" xr:uid="{00000000-0005-0000-0000-000008530000}"/>
    <cellStyle name="40% - Énfasis5 2 7 3 2" xfId="23211" xr:uid="{00000000-0005-0000-0000-000009530000}"/>
    <cellStyle name="40% - Énfasis5 2 7 3 2 2" xfId="36122" xr:uid="{00000000-0005-0000-0000-00000A530000}"/>
    <cellStyle name="40% - Énfasis5 2 7 3 3" xfId="26732" xr:uid="{00000000-0005-0000-0000-00000B530000}"/>
    <cellStyle name="40% - Énfasis5 2 7 3 3 2" xfId="39643" xr:uid="{00000000-0005-0000-0000-00000C530000}"/>
    <cellStyle name="40% - Énfasis5 2 7 3 4" xfId="32601" xr:uid="{00000000-0005-0000-0000-00000D530000}"/>
    <cellStyle name="40% - Énfasis5 2 7 4" xfId="17342" xr:uid="{00000000-0005-0000-0000-00000E530000}"/>
    <cellStyle name="40% - Énfasis5 2 7 4 2" xfId="30253" xr:uid="{00000000-0005-0000-0000-00000F530000}"/>
    <cellStyle name="40% - Énfasis5 2 7 5" xfId="20863" xr:uid="{00000000-0005-0000-0000-000010530000}"/>
    <cellStyle name="40% - Énfasis5 2 7 5 2" xfId="33774" xr:uid="{00000000-0005-0000-0000-000011530000}"/>
    <cellStyle name="40% - Énfasis5 2 7 6" xfId="24384" xr:uid="{00000000-0005-0000-0000-000012530000}"/>
    <cellStyle name="40% - Énfasis5 2 7 6 2" xfId="37295" xr:uid="{00000000-0005-0000-0000-000013530000}"/>
    <cellStyle name="40% - Énfasis5 2 7 7" xfId="27905" xr:uid="{00000000-0005-0000-0000-000014530000}"/>
    <cellStyle name="40% - Énfasis5 2 7 8" xfId="14994" xr:uid="{00000000-0005-0000-0000-000015530000}"/>
    <cellStyle name="40% - Énfasis5 2 8" xfId="6001" xr:uid="{00000000-0005-0000-0000-000016530000}"/>
    <cellStyle name="40% - Énfasis5 2 8 2" xfId="18018" xr:uid="{00000000-0005-0000-0000-000017530000}"/>
    <cellStyle name="40% - Énfasis5 2 8 2 2" xfId="30929" xr:uid="{00000000-0005-0000-0000-000018530000}"/>
    <cellStyle name="40% - Énfasis5 2 8 3" xfId="21539" xr:uid="{00000000-0005-0000-0000-000019530000}"/>
    <cellStyle name="40% - Énfasis5 2 8 3 2" xfId="34450" xr:uid="{00000000-0005-0000-0000-00001A530000}"/>
    <cellStyle name="40% - Énfasis5 2 8 4" xfId="25060" xr:uid="{00000000-0005-0000-0000-00001B530000}"/>
    <cellStyle name="40% - Énfasis5 2 8 4 2" xfId="37971" xr:uid="{00000000-0005-0000-0000-00001C530000}"/>
    <cellStyle name="40% - Énfasis5 2 8 5" xfId="28581" xr:uid="{00000000-0005-0000-0000-00001D530000}"/>
    <cellStyle name="40% - Énfasis5 2 8 6" xfId="15670" xr:uid="{00000000-0005-0000-0000-00001E530000}"/>
    <cellStyle name="40% - Énfasis5 2 9" xfId="6002" xr:uid="{00000000-0005-0000-0000-00001F530000}"/>
    <cellStyle name="40% - Énfasis5 2 9 2" xfId="22712" xr:uid="{00000000-0005-0000-0000-000020530000}"/>
    <cellStyle name="40% - Énfasis5 2 9 2 2" xfId="35623" xr:uid="{00000000-0005-0000-0000-000021530000}"/>
    <cellStyle name="40% - Énfasis5 2 9 3" xfId="26233" xr:uid="{00000000-0005-0000-0000-000022530000}"/>
    <cellStyle name="40% - Énfasis5 2 9 3 2" xfId="39144" xr:uid="{00000000-0005-0000-0000-000023530000}"/>
    <cellStyle name="40% - Énfasis5 2 9 4" xfId="32102" xr:uid="{00000000-0005-0000-0000-000024530000}"/>
    <cellStyle name="40% - Énfasis5 2 9 5" xfId="19191" xr:uid="{00000000-0005-0000-0000-000025530000}"/>
    <cellStyle name="40% - Énfasis5 20" xfId="796" xr:uid="{00000000-0005-0000-0000-000026530000}"/>
    <cellStyle name="40% - Énfasis5 20 2" xfId="797" xr:uid="{00000000-0005-0000-0000-000027530000}"/>
    <cellStyle name="40% - Énfasis5 20 3" xfId="798" xr:uid="{00000000-0005-0000-0000-000028530000}"/>
    <cellStyle name="40% - Énfasis5 20 4" xfId="799" xr:uid="{00000000-0005-0000-0000-000029530000}"/>
    <cellStyle name="40% - Énfasis5 20 5" xfId="40301" xr:uid="{00000000-0005-0000-0000-00002A530000}"/>
    <cellStyle name="40% - Énfasis5 21" xfId="800" xr:uid="{00000000-0005-0000-0000-00002B530000}"/>
    <cellStyle name="40% - Énfasis5 21 2" xfId="801" xr:uid="{00000000-0005-0000-0000-00002C530000}"/>
    <cellStyle name="40% - Énfasis5 21 3" xfId="802" xr:uid="{00000000-0005-0000-0000-00002D530000}"/>
    <cellStyle name="40% - Énfasis5 21 4" xfId="803" xr:uid="{00000000-0005-0000-0000-00002E530000}"/>
    <cellStyle name="40% - Énfasis5 21 5" xfId="40314" xr:uid="{00000000-0005-0000-0000-00002F530000}"/>
    <cellStyle name="40% - Énfasis5 22" xfId="804" xr:uid="{00000000-0005-0000-0000-000030530000}"/>
    <cellStyle name="40% - Énfasis5 22 2" xfId="40327" xr:uid="{00000000-0005-0000-0000-000031530000}"/>
    <cellStyle name="40% - Énfasis5 23" xfId="805" xr:uid="{00000000-0005-0000-0000-000032530000}"/>
    <cellStyle name="40% - Énfasis5 24" xfId="806" xr:uid="{00000000-0005-0000-0000-000033530000}"/>
    <cellStyle name="40% - Énfasis5 24 2" xfId="807" xr:uid="{00000000-0005-0000-0000-000034530000}"/>
    <cellStyle name="40% - Énfasis5 24 3" xfId="808" xr:uid="{00000000-0005-0000-0000-000035530000}"/>
    <cellStyle name="40% - Énfasis5 25" xfId="809" xr:uid="{00000000-0005-0000-0000-000036530000}"/>
    <cellStyle name="40% - Énfasis5 26" xfId="810" xr:uid="{00000000-0005-0000-0000-000037530000}"/>
    <cellStyle name="40% - Énfasis5 27" xfId="811" xr:uid="{00000000-0005-0000-0000-000038530000}"/>
    <cellStyle name="40% - Énfasis5 28" xfId="14428" xr:uid="{00000000-0005-0000-0000-000039530000}"/>
    <cellStyle name="40% - Énfasis5 29" xfId="14472" xr:uid="{00000000-0005-0000-0000-00003A530000}"/>
    <cellStyle name="40% - Énfasis5 3" xfId="812" xr:uid="{00000000-0005-0000-0000-00003B530000}"/>
    <cellStyle name="40% - Énfasis5 3 10" xfId="16857" xr:uid="{00000000-0005-0000-0000-00003C530000}"/>
    <cellStyle name="40% - Énfasis5 3 10 2" xfId="29768" xr:uid="{00000000-0005-0000-0000-00003D530000}"/>
    <cellStyle name="40% - Énfasis5 3 11" xfId="20378" xr:uid="{00000000-0005-0000-0000-00003E530000}"/>
    <cellStyle name="40% - Énfasis5 3 11 2" xfId="33289" xr:uid="{00000000-0005-0000-0000-00003F530000}"/>
    <cellStyle name="40% - Énfasis5 3 12" xfId="23899" xr:uid="{00000000-0005-0000-0000-000040530000}"/>
    <cellStyle name="40% - Énfasis5 3 12 2" xfId="36810" xr:uid="{00000000-0005-0000-0000-000041530000}"/>
    <cellStyle name="40% - Énfasis5 3 13" xfId="27420" xr:uid="{00000000-0005-0000-0000-000042530000}"/>
    <cellStyle name="40% - Énfasis5 3 14" xfId="14504" xr:uid="{00000000-0005-0000-0000-000043530000}"/>
    <cellStyle name="40% - Énfasis5 3 2" xfId="813" xr:uid="{00000000-0005-0000-0000-000044530000}"/>
    <cellStyle name="40% - Énfasis5 3 2 10" xfId="23955" xr:uid="{00000000-0005-0000-0000-000045530000}"/>
    <cellStyle name="40% - Énfasis5 3 2 10 2" xfId="36866" xr:uid="{00000000-0005-0000-0000-000046530000}"/>
    <cellStyle name="40% - Énfasis5 3 2 11" xfId="27476" xr:uid="{00000000-0005-0000-0000-000047530000}"/>
    <cellStyle name="40% - Énfasis5 3 2 12" xfId="14561" xr:uid="{00000000-0005-0000-0000-000048530000}"/>
    <cellStyle name="40% - Énfasis5 3 2 2" xfId="814" xr:uid="{00000000-0005-0000-0000-000049530000}"/>
    <cellStyle name="40% - Énfasis5 3 2 2 2" xfId="15239" xr:uid="{00000000-0005-0000-0000-00004A530000}"/>
    <cellStyle name="40% - Énfasis5 3 2 2 2 2" xfId="16414" xr:uid="{00000000-0005-0000-0000-00004B530000}"/>
    <cellStyle name="40% - Énfasis5 3 2 2 2 2 2" xfId="18762" xr:uid="{00000000-0005-0000-0000-00004C530000}"/>
    <cellStyle name="40% - Énfasis5 3 2 2 2 2 2 2" xfId="31673" xr:uid="{00000000-0005-0000-0000-00004D530000}"/>
    <cellStyle name="40% - Énfasis5 3 2 2 2 2 3" xfId="22283" xr:uid="{00000000-0005-0000-0000-00004E530000}"/>
    <cellStyle name="40% - Énfasis5 3 2 2 2 2 3 2" xfId="35194" xr:uid="{00000000-0005-0000-0000-00004F530000}"/>
    <cellStyle name="40% - Énfasis5 3 2 2 2 2 4" xfId="25804" xr:uid="{00000000-0005-0000-0000-000050530000}"/>
    <cellStyle name="40% - Énfasis5 3 2 2 2 2 4 2" xfId="38715" xr:uid="{00000000-0005-0000-0000-000051530000}"/>
    <cellStyle name="40% - Énfasis5 3 2 2 2 2 5" xfId="29325" xr:uid="{00000000-0005-0000-0000-000052530000}"/>
    <cellStyle name="40% - Énfasis5 3 2 2 2 3" xfId="19935" xr:uid="{00000000-0005-0000-0000-000053530000}"/>
    <cellStyle name="40% - Énfasis5 3 2 2 2 3 2" xfId="23456" xr:uid="{00000000-0005-0000-0000-000054530000}"/>
    <cellStyle name="40% - Énfasis5 3 2 2 2 3 2 2" xfId="36367" xr:uid="{00000000-0005-0000-0000-000055530000}"/>
    <cellStyle name="40% - Énfasis5 3 2 2 2 3 3" xfId="26977" xr:uid="{00000000-0005-0000-0000-000056530000}"/>
    <cellStyle name="40% - Énfasis5 3 2 2 2 3 3 2" xfId="39888" xr:uid="{00000000-0005-0000-0000-000057530000}"/>
    <cellStyle name="40% - Énfasis5 3 2 2 2 3 4" xfId="32846" xr:uid="{00000000-0005-0000-0000-000058530000}"/>
    <cellStyle name="40% - Énfasis5 3 2 2 2 4" xfId="17587" xr:uid="{00000000-0005-0000-0000-000059530000}"/>
    <cellStyle name="40% - Énfasis5 3 2 2 2 4 2" xfId="30498" xr:uid="{00000000-0005-0000-0000-00005A530000}"/>
    <cellStyle name="40% - Énfasis5 3 2 2 2 5" xfId="21108" xr:uid="{00000000-0005-0000-0000-00005B530000}"/>
    <cellStyle name="40% - Énfasis5 3 2 2 2 5 2" xfId="34019" xr:uid="{00000000-0005-0000-0000-00005C530000}"/>
    <cellStyle name="40% - Énfasis5 3 2 2 2 6" xfId="24629" xr:uid="{00000000-0005-0000-0000-00005D530000}"/>
    <cellStyle name="40% - Énfasis5 3 2 2 2 6 2" xfId="37540" xr:uid="{00000000-0005-0000-0000-00005E530000}"/>
    <cellStyle name="40% - Énfasis5 3 2 2 2 7" xfId="28150" xr:uid="{00000000-0005-0000-0000-00005F530000}"/>
    <cellStyle name="40% - Énfasis5 3 2 2 3" xfId="15915" xr:uid="{00000000-0005-0000-0000-000060530000}"/>
    <cellStyle name="40% - Énfasis5 3 2 2 3 2" xfId="18263" xr:uid="{00000000-0005-0000-0000-000061530000}"/>
    <cellStyle name="40% - Énfasis5 3 2 2 3 2 2" xfId="31174" xr:uid="{00000000-0005-0000-0000-000062530000}"/>
    <cellStyle name="40% - Énfasis5 3 2 2 3 3" xfId="21784" xr:uid="{00000000-0005-0000-0000-000063530000}"/>
    <cellStyle name="40% - Énfasis5 3 2 2 3 3 2" xfId="34695" xr:uid="{00000000-0005-0000-0000-000064530000}"/>
    <cellStyle name="40% - Énfasis5 3 2 2 3 4" xfId="25305" xr:uid="{00000000-0005-0000-0000-000065530000}"/>
    <cellStyle name="40% - Énfasis5 3 2 2 3 4 2" xfId="38216" xr:uid="{00000000-0005-0000-0000-000066530000}"/>
    <cellStyle name="40% - Énfasis5 3 2 2 3 5" xfId="28826" xr:uid="{00000000-0005-0000-0000-000067530000}"/>
    <cellStyle name="40% - Énfasis5 3 2 2 4" xfId="19436" xr:uid="{00000000-0005-0000-0000-000068530000}"/>
    <cellStyle name="40% - Énfasis5 3 2 2 4 2" xfId="22957" xr:uid="{00000000-0005-0000-0000-000069530000}"/>
    <cellStyle name="40% - Énfasis5 3 2 2 4 2 2" xfId="35868" xr:uid="{00000000-0005-0000-0000-00006A530000}"/>
    <cellStyle name="40% - Énfasis5 3 2 2 4 3" xfId="26478" xr:uid="{00000000-0005-0000-0000-00006B530000}"/>
    <cellStyle name="40% - Énfasis5 3 2 2 4 3 2" xfId="39389" xr:uid="{00000000-0005-0000-0000-00006C530000}"/>
    <cellStyle name="40% - Énfasis5 3 2 2 4 4" xfId="32347" xr:uid="{00000000-0005-0000-0000-00006D530000}"/>
    <cellStyle name="40% - Énfasis5 3 2 2 5" xfId="17088" xr:uid="{00000000-0005-0000-0000-00006E530000}"/>
    <cellStyle name="40% - Énfasis5 3 2 2 5 2" xfId="29999" xr:uid="{00000000-0005-0000-0000-00006F530000}"/>
    <cellStyle name="40% - Énfasis5 3 2 2 6" xfId="20609" xr:uid="{00000000-0005-0000-0000-000070530000}"/>
    <cellStyle name="40% - Énfasis5 3 2 2 6 2" xfId="33520" xr:uid="{00000000-0005-0000-0000-000071530000}"/>
    <cellStyle name="40% - Énfasis5 3 2 2 7" xfId="24130" xr:uid="{00000000-0005-0000-0000-000072530000}"/>
    <cellStyle name="40% - Énfasis5 3 2 2 7 2" xfId="37041" xr:uid="{00000000-0005-0000-0000-000073530000}"/>
    <cellStyle name="40% - Énfasis5 3 2 2 8" xfId="27651" xr:uid="{00000000-0005-0000-0000-000074530000}"/>
    <cellStyle name="40% - Énfasis5 3 2 2 9" xfId="14739" xr:uid="{00000000-0005-0000-0000-000075530000}"/>
    <cellStyle name="40% - Énfasis5 3 2 3" xfId="14902" xr:uid="{00000000-0005-0000-0000-000076530000}"/>
    <cellStyle name="40% - Énfasis5 3 2 3 2" xfId="15401" xr:uid="{00000000-0005-0000-0000-000077530000}"/>
    <cellStyle name="40% - Énfasis5 3 2 3 2 2" xfId="16576" xr:uid="{00000000-0005-0000-0000-000078530000}"/>
    <cellStyle name="40% - Énfasis5 3 2 3 2 2 2" xfId="18924" xr:uid="{00000000-0005-0000-0000-000079530000}"/>
    <cellStyle name="40% - Énfasis5 3 2 3 2 2 2 2" xfId="31835" xr:uid="{00000000-0005-0000-0000-00007A530000}"/>
    <cellStyle name="40% - Énfasis5 3 2 3 2 2 3" xfId="22445" xr:uid="{00000000-0005-0000-0000-00007B530000}"/>
    <cellStyle name="40% - Énfasis5 3 2 3 2 2 3 2" xfId="35356" xr:uid="{00000000-0005-0000-0000-00007C530000}"/>
    <cellStyle name="40% - Énfasis5 3 2 3 2 2 4" xfId="25966" xr:uid="{00000000-0005-0000-0000-00007D530000}"/>
    <cellStyle name="40% - Énfasis5 3 2 3 2 2 4 2" xfId="38877" xr:uid="{00000000-0005-0000-0000-00007E530000}"/>
    <cellStyle name="40% - Énfasis5 3 2 3 2 2 5" xfId="29487" xr:uid="{00000000-0005-0000-0000-00007F530000}"/>
    <cellStyle name="40% - Énfasis5 3 2 3 2 3" xfId="20097" xr:uid="{00000000-0005-0000-0000-000080530000}"/>
    <cellStyle name="40% - Énfasis5 3 2 3 2 3 2" xfId="23618" xr:uid="{00000000-0005-0000-0000-000081530000}"/>
    <cellStyle name="40% - Énfasis5 3 2 3 2 3 2 2" xfId="36529" xr:uid="{00000000-0005-0000-0000-000082530000}"/>
    <cellStyle name="40% - Énfasis5 3 2 3 2 3 3" xfId="27139" xr:uid="{00000000-0005-0000-0000-000083530000}"/>
    <cellStyle name="40% - Énfasis5 3 2 3 2 3 3 2" xfId="40050" xr:uid="{00000000-0005-0000-0000-000084530000}"/>
    <cellStyle name="40% - Énfasis5 3 2 3 2 3 4" xfId="33008" xr:uid="{00000000-0005-0000-0000-000085530000}"/>
    <cellStyle name="40% - Énfasis5 3 2 3 2 4" xfId="17749" xr:uid="{00000000-0005-0000-0000-000086530000}"/>
    <cellStyle name="40% - Énfasis5 3 2 3 2 4 2" xfId="30660" xr:uid="{00000000-0005-0000-0000-000087530000}"/>
    <cellStyle name="40% - Énfasis5 3 2 3 2 5" xfId="21270" xr:uid="{00000000-0005-0000-0000-000088530000}"/>
    <cellStyle name="40% - Énfasis5 3 2 3 2 5 2" xfId="34181" xr:uid="{00000000-0005-0000-0000-000089530000}"/>
    <cellStyle name="40% - Énfasis5 3 2 3 2 6" xfId="24791" xr:uid="{00000000-0005-0000-0000-00008A530000}"/>
    <cellStyle name="40% - Énfasis5 3 2 3 2 6 2" xfId="37702" xr:uid="{00000000-0005-0000-0000-00008B530000}"/>
    <cellStyle name="40% - Énfasis5 3 2 3 2 7" xfId="28312" xr:uid="{00000000-0005-0000-0000-00008C530000}"/>
    <cellStyle name="40% - Énfasis5 3 2 3 3" xfId="16077" xr:uid="{00000000-0005-0000-0000-00008D530000}"/>
    <cellStyle name="40% - Énfasis5 3 2 3 3 2" xfId="18425" xr:uid="{00000000-0005-0000-0000-00008E530000}"/>
    <cellStyle name="40% - Énfasis5 3 2 3 3 2 2" xfId="31336" xr:uid="{00000000-0005-0000-0000-00008F530000}"/>
    <cellStyle name="40% - Énfasis5 3 2 3 3 3" xfId="21946" xr:uid="{00000000-0005-0000-0000-000090530000}"/>
    <cellStyle name="40% - Énfasis5 3 2 3 3 3 2" xfId="34857" xr:uid="{00000000-0005-0000-0000-000091530000}"/>
    <cellStyle name="40% - Énfasis5 3 2 3 3 4" xfId="25467" xr:uid="{00000000-0005-0000-0000-000092530000}"/>
    <cellStyle name="40% - Énfasis5 3 2 3 3 4 2" xfId="38378" xr:uid="{00000000-0005-0000-0000-000093530000}"/>
    <cellStyle name="40% - Énfasis5 3 2 3 3 5" xfId="28988" xr:uid="{00000000-0005-0000-0000-000094530000}"/>
    <cellStyle name="40% - Énfasis5 3 2 3 4" xfId="19598" xr:uid="{00000000-0005-0000-0000-000095530000}"/>
    <cellStyle name="40% - Énfasis5 3 2 3 4 2" xfId="23119" xr:uid="{00000000-0005-0000-0000-000096530000}"/>
    <cellStyle name="40% - Énfasis5 3 2 3 4 2 2" xfId="36030" xr:uid="{00000000-0005-0000-0000-000097530000}"/>
    <cellStyle name="40% - Énfasis5 3 2 3 4 3" xfId="26640" xr:uid="{00000000-0005-0000-0000-000098530000}"/>
    <cellStyle name="40% - Énfasis5 3 2 3 4 3 2" xfId="39551" xr:uid="{00000000-0005-0000-0000-000099530000}"/>
    <cellStyle name="40% - Énfasis5 3 2 3 4 4" xfId="32509" xr:uid="{00000000-0005-0000-0000-00009A530000}"/>
    <cellStyle name="40% - Énfasis5 3 2 3 5" xfId="17250" xr:uid="{00000000-0005-0000-0000-00009B530000}"/>
    <cellStyle name="40% - Énfasis5 3 2 3 5 2" xfId="30161" xr:uid="{00000000-0005-0000-0000-00009C530000}"/>
    <cellStyle name="40% - Énfasis5 3 2 3 6" xfId="20771" xr:uid="{00000000-0005-0000-0000-00009D530000}"/>
    <cellStyle name="40% - Énfasis5 3 2 3 6 2" xfId="33682" xr:uid="{00000000-0005-0000-0000-00009E530000}"/>
    <cellStyle name="40% - Énfasis5 3 2 3 7" xfId="24292" xr:uid="{00000000-0005-0000-0000-00009F530000}"/>
    <cellStyle name="40% - Énfasis5 3 2 3 7 2" xfId="37203" xr:uid="{00000000-0005-0000-0000-0000A0530000}"/>
    <cellStyle name="40% - Énfasis5 3 2 3 8" xfId="27813" xr:uid="{00000000-0005-0000-0000-0000A1530000}"/>
    <cellStyle name="40% - Énfasis5 3 2 4" xfId="15563" xr:uid="{00000000-0005-0000-0000-0000A2530000}"/>
    <cellStyle name="40% - Énfasis5 3 2 4 2" xfId="16738" xr:uid="{00000000-0005-0000-0000-0000A3530000}"/>
    <cellStyle name="40% - Énfasis5 3 2 4 2 2" xfId="19086" xr:uid="{00000000-0005-0000-0000-0000A4530000}"/>
    <cellStyle name="40% - Énfasis5 3 2 4 2 2 2" xfId="31997" xr:uid="{00000000-0005-0000-0000-0000A5530000}"/>
    <cellStyle name="40% - Énfasis5 3 2 4 2 3" xfId="22607" xr:uid="{00000000-0005-0000-0000-0000A6530000}"/>
    <cellStyle name="40% - Énfasis5 3 2 4 2 3 2" xfId="35518" xr:uid="{00000000-0005-0000-0000-0000A7530000}"/>
    <cellStyle name="40% - Énfasis5 3 2 4 2 4" xfId="26128" xr:uid="{00000000-0005-0000-0000-0000A8530000}"/>
    <cellStyle name="40% - Énfasis5 3 2 4 2 4 2" xfId="39039" xr:uid="{00000000-0005-0000-0000-0000A9530000}"/>
    <cellStyle name="40% - Énfasis5 3 2 4 2 5" xfId="29649" xr:uid="{00000000-0005-0000-0000-0000AA530000}"/>
    <cellStyle name="40% - Énfasis5 3 2 4 3" xfId="20259" xr:uid="{00000000-0005-0000-0000-0000AB530000}"/>
    <cellStyle name="40% - Énfasis5 3 2 4 3 2" xfId="23780" xr:uid="{00000000-0005-0000-0000-0000AC530000}"/>
    <cellStyle name="40% - Énfasis5 3 2 4 3 2 2" xfId="36691" xr:uid="{00000000-0005-0000-0000-0000AD530000}"/>
    <cellStyle name="40% - Énfasis5 3 2 4 3 3" xfId="27301" xr:uid="{00000000-0005-0000-0000-0000AE530000}"/>
    <cellStyle name="40% - Énfasis5 3 2 4 3 3 2" xfId="40212" xr:uid="{00000000-0005-0000-0000-0000AF530000}"/>
    <cellStyle name="40% - Énfasis5 3 2 4 3 4" xfId="33170" xr:uid="{00000000-0005-0000-0000-0000B0530000}"/>
    <cellStyle name="40% - Énfasis5 3 2 4 4" xfId="17911" xr:uid="{00000000-0005-0000-0000-0000B1530000}"/>
    <cellStyle name="40% - Énfasis5 3 2 4 4 2" xfId="30822" xr:uid="{00000000-0005-0000-0000-0000B2530000}"/>
    <cellStyle name="40% - Énfasis5 3 2 4 5" xfId="21432" xr:uid="{00000000-0005-0000-0000-0000B3530000}"/>
    <cellStyle name="40% - Énfasis5 3 2 4 5 2" xfId="34343" xr:uid="{00000000-0005-0000-0000-0000B4530000}"/>
    <cellStyle name="40% - Énfasis5 3 2 4 6" xfId="24953" xr:uid="{00000000-0005-0000-0000-0000B5530000}"/>
    <cellStyle name="40% - Énfasis5 3 2 4 6 2" xfId="37864" xr:uid="{00000000-0005-0000-0000-0000B6530000}"/>
    <cellStyle name="40% - Énfasis5 3 2 4 7" xfId="28474" xr:uid="{00000000-0005-0000-0000-0000B7530000}"/>
    <cellStyle name="40% - Énfasis5 3 2 5" xfId="15064" xr:uid="{00000000-0005-0000-0000-0000B8530000}"/>
    <cellStyle name="40% - Énfasis5 3 2 5 2" xfId="16239" xr:uid="{00000000-0005-0000-0000-0000B9530000}"/>
    <cellStyle name="40% - Énfasis5 3 2 5 2 2" xfId="18587" xr:uid="{00000000-0005-0000-0000-0000BA530000}"/>
    <cellStyle name="40% - Énfasis5 3 2 5 2 2 2" xfId="31498" xr:uid="{00000000-0005-0000-0000-0000BB530000}"/>
    <cellStyle name="40% - Énfasis5 3 2 5 2 3" xfId="22108" xr:uid="{00000000-0005-0000-0000-0000BC530000}"/>
    <cellStyle name="40% - Énfasis5 3 2 5 2 3 2" xfId="35019" xr:uid="{00000000-0005-0000-0000-0000BD530000}"/>
    <cellStyle name="40% - Énfasis5 3 2 5 2 4" xfId="25629" xr:uid="{00000000-0005-0000-0000-0000BE530000}"/>
    <cellStyle name="40% - Énfasis5 3 2 5 2 4 2" xfId="38540" xr:uid="{00000000-0005-0000-0000-0000BF530000}"/>
    <cellStyle name="40% - Énfasis5 3 2 5 2 5" xfId="29150" xr:uid="{00000000-0005-0000-0000-0000C0530000}"/>
    <cellStyle name="40% - Énfasis5 3 2 5 3" xfId="19760" xr:uid="{00000000-0005-0000-0000-0000C1530000}"/>
    <cellStyle name="40% - Énfasis5 3 2 5 3 2" xfId="23281" xr:uid="{00000000-0005-0000-0000-0000C2530000}"/>
    <cellStyle name="40% - Énfasis5 3 2 5 3 2 2" xfId="36192" xr:uid="{00000000-0005-0000-0000-0000C3530000}"/>
    <cellStyle name="40% - Énfasis5 3 2 5 3 3" xfId="26802" xr:uid="{00000000-0005-0000-0000-0000C4530000}"/>
    <cellStyle name="40% - Énfasis5 3 2 5 3 3 2" xfId="39713" xr:uid="{00000000-0005-0000-0000-0000C5530000}"/>
    <cellStyle name="40% - Énfasis5 3 2 5 3 4" xfId="32671" xr:uid="{00000000-0005-0000-0000-0000C6530000}"/>
    <cellStyle name="40% - Énfasis5 3 2 5 4" xfId="17412" xr:uid="{00000000-0005-0000-0000-0000C7530000}"/>
    <cellStyle name="40% - Énfasis5 3 2 5 4 2" xfId="30323" xr:uid="{00000000-0005-0000-0000-0000C8530000}"/>
    <cellStyle name="40% - Énfasis5 3 2 5 5" xfId="20933" xr:uid="{00000000-0005-0000-0000-0000C9530000}"/>
    <cellStyle name="40% - Énfasis5 3 2 5 5 2" xfId="33844" xr:uid="{00000000-0005-0000-0000-0000CA530000}"/>
    <cellStyle name="40% - Énfasis5 3 2 5 6" xfId="24454" xr:uid="{00000000-0005-0000-0000-0000CB530000}"/>
    <cellStyle name="40% - Énfasis5 3 2 5 6 2" xfId="37365" xr:uid="{00000000-0005-0000-0000-0000CC530000}"/>
    <cellStyle name="40% - Énfasis5 3 2 5 7" xfId="27975" xr:uid="{00000000-0005-0000-0000-0000CD530000}"/>
    <cellStyle name="40% - Énfasis5 3 2 6" xfId="15740" xr:uid="{00000000-0005-0000-0000-0000CE530000}"/>
    <cellStyle name="40% - Énfasis5 3 2 6 2" xfId="18088" xr:uid="{00000000-0005-0000-0000-0000CF530000}"/>
    <cellStyle name="40% - Énfasis5 3 2 6 2 2" xfId="30999" xr:uid="{00000000-0005-0000-0000-0000D0530000}"/>
    <cellStyle name="40% - Énfasis5 3 2 6 3" xfId="21609" xr:uid="{00000000-0005-0000-0000-0000D1530000}"/>
    <cellStyle name="40% - Énfasis5 3 2 6 3 2" xfId="34520" xr:uid="{00000000-0005-0000-0000-0000D2530000}"/>
    <cellStyle name="40% - Énfasis5 3 2 6 4" xfId="25130" xr:uid="{00000000-0005-0000-0000-0000D3530000}"/>
    <cellStyle name="40% - Énfasis5 3 2 6 4 2" xfId="38041" xr:uid="{00000000-0005-0000-0000-0000D4530000}"/>
    <cellStyle name="40% - Énfasis5 3 2 6 5" xfId="28651" xr:uid="{00000000-0005-0000-0000-0000D5530000}"/>
    <cellStyle name="40% - Énfasis5 3 2 7" xfId="19261" xr:uid="{00000000-0005-0000-0000-0000D6530000}"/>
    <cellStyle name="40% - Énfasis5 3 2 7 2" xfId="22782" xr:uid="{00000000-0005-0000-0000-0000D7530000}"/>
    <cellStyle name="40% - Énfasis5 3 2 7 2 2" xfId="35693" xr:uid="{00000000-0005-0000-0000-0000D8530000}"/>
    <cellStyle name="40% - Énfasis5 3 2 7 3" xfId="26303" xr:uid="{00000000-0005-0000-0000-0000D9530000}"/>
    <cellStyle name="40% - Énfasis5 3 2 7 3 2" xfId="39214" xr:uid="{00000000-0005-0000-0000-0000DA530000}"/>
    <cellStyle name="40% - Énfasis5 3 2 7 4" xfId="32172" xr:uid="{00000000-0005-0000-0000-0000DB530000}"/>
    <cellStyle name="40% - Énfasis5 3 2 8" xfId="16913" xr:uid="{00000000-0005-0000-0000-0000DC530000}"/>
    <cellStyle name="40% - Énfasis5 3 2 8 2" xfId="29824" xr:uid="{00000000-0005-0000-0000-0000DD530000}"/>
    <cellStyle name="40% - Énfasis5 3 2 9" xfId="20434" xr:uid="{00000000-0005-0000-0000-0000DE530000}"/>
    <cellStyle name="40% - Énfasis5 3 2 9 2" xfId="33345" xr:uid="{00000000-0005-0000-0000-0000DF530000}"/>
    <cellStyle name="40% - Énfasis5 3 3" xfId="6003" xr:uid="{00000000-0005-0000-0000-0000E0530000}"/>
    <cellStyle name="40% - Énfasis5 3 3 10" xfId="24016" xr:uid="{00000000-0005-0000-0000-0000E1530000}"/>
    <cellStyle name="40% - Énfasis5 3 3 10 2" xfId="36927" xr:uid="{00000000-0005-0000-0000-0000E2530000}"/>
    <cellStyle name="40% - Énfasis5 3 3 11" xfId="27537" xr:uid="{00000000-0005-0000-0000-0000E3530000}"/>
    <cellStyle name="40% - Énfasis5 3 3 12" xfId="14622" xr:uid="{00000000-0005-0000-0000-0000E4530000}"/>
    <cellStyle name="40% - Énfasis5 3 3 2" xfId="14800" xr:uid="{00000000-0005-0000-0000-0000E5530000}"/>
    <cellStyle name="40% - Énfasis5 3 3 2 2" xfId="15300" xr:uid="{00000000-0005-0000-0000-0000E6530000}"/>
    <cellStyle name="40% - Énfasis5 3 3 2 2 2" xfId="16475" xr:uid="{00000000-0005-0000-0000-0000E7530000}"/>
    <cellStyle name="40% - Énfasis5 3 3 2 2 2 2" xfId="18823" xr:uid="{00000000-0005-0000-0000-0000E8530000}"/>
    <cellStyle name="40% - Énfasis5 3 3 2 2 2 2 2" xfId="31734" xr:uid="{00000000-0005-0000-0000-0000E9530000}"/>
    <cellStyle name="40% - Énfasis5 3 3 2 2 2 3" xfId="22344" xr:uid="{00000000-0005-0000-0000-0000EA530000}"/>
    <cellStyle name="40% - Énfasis5 3 3 2 2 2 3 2" xfId="35255" xr:uid="{00000000-0005-0000-0000-0000EB530000}"/>
    <cellStyle name="40% - Énfasis5 3 3 2 2 2 4" xfId="25865" xr:uid="{00000000-0005-0000-0000-0000EC530000}"/>
    <cellStyle name="40% - Énfasis5 3 3 2 2 2 4 2" xfId="38776" xr:uid="{00000000-0005-0000-0000-0000ED530000}"/>
    <cellStyle name="40% - Énfasis5 3 3 2 2 2 5" xfId="29386" xr:uid="{00000000-0005-0000-0000-0000EE530000}"/>
    <cellStyle name="40% - Énfasis5 3 3 2 2 3" xfId="19996" xr:uid="{00000000-0005-0000-0000-0000EF530000}"/>
    <cellStyle name="40% - Énfasis5 3 3 2 2 3 2" xfId="23517" xr:uid="{00000000-0005-0000-0000-0000F0530000}"/>
    <cellStyle name="40% - Énfasis5 3 3 2 2 3 2 2" xfId="36428" xr:uid="{00000000-0005-0000-0000-0000F1530000}"/>
    <cellStyle name="40% - Énfasis5 3 3 2 2 3 3" xfId="27038" xr:uid="{00000000-0005-0000-0000-0000F2530000}"/>
    <cellStyle name="40% - Énfasis5 3 3 2 2 3 3 2" xfId="39949" xr:uid="{00000000-0005-0000-0000-0000F3530000}"/>
    <cellStyle name="40% - Énfasis5 3 3 2 2 3 4" xfId="32907" xr:uid="{00000000-0005-0000-0000-0000F4530000}"/>
    <cellStyle name="40% - Énfasis5 3 3 2 2 4" xfId="17648" xr:uid="{00000000-0005-0000-0000-0000F5530000}"/>
    <cellStyle name="40% - Énfasis5 3 3 2 2 4 2" xfId="30559" xr:uid="{00000000-0005-0000-0000-0000F6530000}"/>
    <cellStyle name="40% - Énfasis5 3 3 2 2 5" xfId="21169" xr:uid="{00000000-0005-0000-0000-0000F7530000}"/>
    <cellStyle name="40% - Énfasis5 3 3 2 2 5 2" xfId="34080" xr:uid="{00000000-0005-0000-0000-0000F8530000}"/>
    <cellStyle name="40% - Énfasis5 3 3 2 2 6" xfId="24690" xr:uid="{00000000-0005-0000-0000-0000F9530000}"/>
    <cellStyle name="40% - Énfasis5 3 3 2 2 6 2" xfId="37601" xr:uid="{00000000-0005-0000-0000-0000FA530000}"/>
    <cellStyle name="40% - Énfasis5 3 3 2 2 7" xfId="28211" xr:uid="{00000000-0005-0000-0000-0000FB530000}"/>
    <cellStyle name="40% - Énfasis5 3 3 2 3" xfId="15976" xr:uid="{00000000-0005-0000-0000-0000FC530000}"/>
    <cellStyle name="40% - Énfasis5 3 3 2 3 2" xfId="18324" xr:uid="{00000000-0005-0000-0000-0000FD530000}"/>
    <cellStyle name="40% - Énfasis5 3 3 2 3 2 2" xfId="31235" xr:uid="{00000000-0005-0000-0000-0000FE530000}"/>
    <cellStyle name="40% - Énfasis5 3 3 2 3 3" xfId="21845" xr:uid="{00000000-0005-0000-0000-0000FF530000}"/>
    <cellStyle name="40% - Énfasis5 3 3 2 3 3 2" xfId="34756" xr:uid="{00000000-0005-0000-0000-000000540000}"/>
    <cellStyle name="40% - Énfasis5 3 3 2 3 4" xfId="25366" xr:uid="{00000000-0005-0000-0000-000001540000}"/>
    <cellStyle name="40% - Énfasis5 3 3 2 3 4 2" xfId="38277" xr:uid="{00000000-0005-0000-0000-000002540000}"/>
    <cellStyle name="40% - Énfasis5 3 3 2 3 5" xfId="28887" xr:uid="{00000000-0005-0000-0000-000003540000}"/>
    <cellStyle name="40% - Énfasis5 3 3 2 4" xfId="19497" xr:uid="{00000000-0005-0000-0000-000004540000}"/>
    <cellStyle name="40% - Énfasis5 3 3 2 4 2" xfId="23018" xr:uid="{00000000-0005-0000-0000-000005540000}"/>
    <cellStyle name="40% - Énfasis5 3 3 2 4 2 2" xfId="35929" xr:uid="{00000000-0005-0000-0000-000006540000}"/>
    <cellStyle name="40% - Énfasis5 3 3 2 4 3" xfId="26539" xr:uid="{00000000-0005-0000-0000-000007540000}"/>
    <cellStyle name="40% - Énfasis5 3 3 2 4 3 2" xfId="39450" xr:uid="{00000000-0005-0000-0000-000008540000}"/>
    <cellStyle name="40% - Énfasis5 3 3 2 4 4" xfId="32408" xr:uid="{00000000-0005-0000-0000-000009540000}"/>
    <cellStyle name="40% - Énfasis5 3 3 2 5" xfId="17149" xr:uid="{00000000-0005-0000-0000-00000A540000}"/>
    <cellStyle name="40% - Énfasis5 3 3 2 5 2" xfId="30060" xr:uid="{00000000-0005-0000-0000-00000B540000}"/>
    <cellStyle name="40% - Énfasis5 3 3 2 6" xfId="20670" xr:uid="{00000000-0005-0000-0000-00000C540000}"/>
    <cellStyle name="40% - Énfasis5 3 3 2 6 2" xfId="33581" xr:uid="{00000000-0005-0000-0000-00000D540000}"/>
    <cellStyle name="40% - Énfasis5 3 3 2 7" xfId="24191" xr:uid="{00000000-0005-0000-0000-00000E540000}"/>
    <cellStyle name="40% - Énfasis5 3 3 2 7 2" xfId="37102" xr:uid="{00000000-0005-0000-0000-00000F540000}"/>
    <cellStyle name="40% - Énfasis5 3 3 2 8" xfId="27712" xr:uid="{00000000-0005-0000-0000-000010540000}"/>
    <cellStyle name="40% - Énfasis5 3 3 3" xfId="14963" xr:uid="{00000000-0005-0000-0000-000011540000}"/>
    <cellStyle name="40% - Énfasis5 3 3 3 2" xfId="15462" xr:uid="{00000000-0005-0000-0000-000012540000}"/>
    <cellStyle name="40% - Énfasis5 3 3 3 2 2" xfId="16637" xr:uid="{00000000-0005-0000-0000-000013540000}"/>
    <cellStyle name="40% - Énfasis5 3 3 3 2 2 2" xfId="18985" xr:uid="{00000000-0005-0000-0000-000014540000}"/>
    <cellStyle name="40% - Énfasis5 3 3 3 2 2 2 2" xfId="31896" xr:uid="{00000000-0005-0000-0000-000015540000}"/>
    <cellStyle name="40% - Énfasis5 3 3 3 2 2 3" xfId="22506" xr:uid="{00000000-0005-0000-0000-000016540000}"/>
    <cellStyle name="40% - Énfasis5 3 3 3 2 2 3 2" xfId="35417" xr:uid="{00000000-0005-0000-0000-000017540000}"/>
    <cellStyle name="40% - Énfasis5 3 3 3 2 2 4" xfId="26027" xr:uid="{00000000-0005-0000-0000-000018540000}"/>
    <cellStyle name="40% - Énfasis5 3 3 3 2 2 4 2" xfId="38938" xr:uid="{00000000-0005-0000-0000-000019540000}"/>
    <cellStyle name="40% - Énfasis5 3 3 3 2 2 5" xfId="29548" xr:uid="{00000000-0005-0000-0000-00001A540000}"/>
    <cellStyle name="40% - Énfasis5 3 3 3 2 3" xfId="20158" xr:uid="{00000000-0005-0000-0000-00001B540000}"/>
    <cellStyle name="40% - Énfasis5 3 3 3 2 3 2" xfId="23679" xr:uid="{00000000-0005-0000-0000-00001C540000}"/>
    <cellStyle name="40% - Énfasis5 3 3 3 2 3 2 2" xfId="36590" xr:uid="{00000000-0005-0000-0000-00001D540000}"/>
    <cellStyle name="40% - Énfasis5 3 3 3 2 3 3" xfId="27200" xr:uid="{00000000-0005-0000-0000-00001E540000}"/>
    <cellStyle name="40% - Énfasis5 3 3 3 2 3 3 2" xfId="40111" xr:uid="{00000000-0005-0000-0000-00001F540000}"/>
    <cellStyle name="40% - Énfasis5 3 3 3 2 3 4" xfId="33069" xr:uid="{00000000-0005-0000-0000-000020540000}"/>
    <cellStyle name="40% - Énfasis5 3 3 3 2 4" xfId="17810" xr:uid="{00000000-0005-0000-0000-000021540000}"/>
    <cellStyle name="40% - Énfasis5 3 3 3 2 4 2" xfId="30721" xr:uid="{00000000-0005-0000-0000-000022540000}"/>
    <cellStyle name="40% - Énfasis5 3 3 3 2 5" xfId="21331" xr:uid="{00000000-0005-0000-0000-000023540000}"/>
    <cellStyle name="40% - Énfasis5 3 3 3 2 5 2" xfId="34242" xr:uid="{00000000-0005-0000-0000-000024540000}"/>
    <cellStyle name="40% - Énfasis5 3 3 3 2 6" xfId="24852" xr:uid="{00000000-0005-0000-0000-000025540000}"/>
    <cellStyle name="40% - Énfasis5 3 3 3 2 6 2" xfId="37763" xr:uid="{00000000-0005-0000-0000-000026540000}"/>
    <cellStyle name="40% - Énfasis5 3 3 3 2 7" xfId="28373" xr:uid="{00000000-0005-0000-0000-000027540000}"/>
    <cellStyle name="40% - Énfasis5 3 3 3 3" xfId="16138" xr:uid="{00000000-0005-0000-0000-000028540000}"/>
    <cellStyle name="40% - Énfasis5 3 3 3 3 2" xfId="18486" xr:uid="{00000000-0005-0000-0000-000029540000}"/>
    <cellStyle name="40% - Énfasis5 3 3 3 3 2 2" xfId="31397" xr:uid="{00000000-0005-0000-0000-00002A540000}"/>
    <cellStyle name="40% - Énfasis5 3 3 3 3 3" xfId="22007" xr:uid="{00000000-0005-0000-0000-00002B540000}"/>
    <cellStyle name="40% - Énfasis5 3 3 3 3 3 2" xfId="34918" xr:uid="{00000000-0005-0000-0000-00002C540000}"/>
    <cellStyle name="40% - Énfasis5 3 3 3 3 4" xfId="25528" xr:uid="{00000000-0005-0000-0000-00002D540000}"/>
    <cellStyle name="40% - Énfasis5 3 3 3 3 4 2" xfId="38439" xr:uid="{00000000-0005-0000-0000-00002E540000}"/>
    <cellStyle name="40% - Énfasis5 3 3 3 3 5" xfId="29049" xr:uid="{00000000-0005-0000-0000-00002F540000}"/>
    <cellStyle name="40% - Énfasis5 3 3 3 4" xfId="19659" xr:uid="{00000000-0005-0000-0000-000030540000}"/>
    <cellStyle name="40% - Énfasis5 3 3 3 4 2" xfId="23180" xr:uid="{00000000-0005-0000-0000-000031540000}"/>
    <cellStyle name="40% - Énfasis5 3 3 3 4 2 2" xfId="36091" xr:uid="{00000000-0005-0000-0000-000032540000}"/>
    <cellStyle name="40% - Énfasis5 3 3 3 4 3" xfId="26701" xr:uid="{00000000-0005-0000-0000-000033540000}"/>
    <cellStyle name="40% - Énfasis5 3 3 3 4 3 2" xfId="39612" xr:uid="{00000000-0005-0000-0000-000034540000}"/>
    <cellStyle name="40% - Énfasis5 3 3 3 4 4" xfId="32570" xr:uid="{00000000-0005-0000-0000-000035540000}"/>
    <cellStyle name="40% - Énfasis5 3 3 3 5" xfId="17311" xr:uid="{00000000-0005-0000-0000-000036540000}"/>
    <cellStyle name="40% - Énfasis5 3 3 3 5 2" xfId="30222" xr:uid="{00000000-0005-0000-0000-000037540000}"/>
    <cellStyle name="40% - Énfasis5 3 3 3 6" xfId="20832" xr:uid="{00000000-0005-0000-0000-000038540000}"/>
    <cellStyle name="40% - Énfasis5 3 3 3 6 2" xfId="33743" xr:uid="{00000000-0005-0000-0000-000039540000}"/>
    <cellStyle name="40% - Énfasis5 3 3 3 7" xfId="24353" xr:uid="{00000000-0005-0000-0000-00003A540000}"/>
    <cellStyle name="40% - Énfasis5 3 3 3 7 2" xfId="37264" xr:uid="{00000000-0005-0000-0000-00003B540000}"/>
    <cellStyle name="40% - Énfasis5 3 3 3 8" xfId="27874" xr:uid="{00000000-0005-0000-0000-00003C540000}"/>
    <cellStyle name="40% - Énfasis5 3 3 4" xfId="15624" xr:uid="{00000000-0005-0000-0000-00003D540000}"/>
    <cellStyle name="40% - Énfasis5 3 3 4 2" xfId="16799" xr:uid="{00000000-0005-0000-0000-00003E540000}"/>
    <cellStyle name="40% - Énfasis5 3 3 4 2 2" xfId="19147" xr:uid="{00000000-0005-0000-0000-00003F540000}"/>
    <cellStyle name="40% - Énfasis5 3 3 4 2 2 2" xfId="32058" xr:uid="{00000000-0005-0000-0000-000040540000}"/>
    <cellStyle name="40% - Énfasis5 3 3 4 2 3" xfId="22668" xr:uid="{00000000-0005-0000-0000-000041540000}"/>
    <cellStyle name="40% - Énfasis5 3 3 4 2 3 2" xfId="35579" xr:uid="{00000000-0005-0000-0000-000042540000}"/>
    <cellStyle name="40% - Énfasis5 3 3 4 2 4" xfId="26189" xr:uid="{00000000-0005-0000-0000-000043540000}"/>
    <cellStyle name="40% - Énfasis5 3 3 4 2 4 2" xfId="39100" xr:uid="{00000000-0005-0000-0000-000044540000}"/>
    <cellStyle name="40% - Énfasis5 3 3 4 2 5" xfId="29710" xr:uid="{00000000-0005-0000-0000-000045540000}"/>
    <cellStyle name="40% - Énfasis5 3 3 4 3" xfId="20320" xr:uid="{00000000-0005-0000-0000-000046540000}"/>
    <cellStyle name="40% - Énfasis5 3 3 4 3 2" xfId="23841" xr:uid="{00000000-0005-0000-0000-000047540000}"/>
    <cellStyle name="40% - Énfasis5 3 3 4 3 2 2" xfId="36752" xr:uid="{00000000-0005-0000-0000-000048540000}"/>
    <cellStyle name="40% - Énfasis5 3 3 4 3 3" xfId="27362" xr:uid="{00000000-0005-0000-0000-000049540000}"/>
    <cellStyle name="40% - Énfasis5 3 3 4 3 3 2" xfId="40273" xr:uid="{00000000-0005-0000-0000-00004A540000}"/>
    <cellStyle name="40% - Énfasis5 3 3 4 3 4" xfId="33231" xr:uid="{00000000-0005-0000-0000-00004B540000}"/>
    <cellStyle name="40% - Énfasis5 3 3 4 4" xfId="17972" xr:uid="{00000000-0005-0000-0000-00004C540000}"/>
    <cellStyle name="40% - Énfasis5 3 3 4 4 2" xfId="30883" xr:uid="{00000000-0005-0000-0000-00004D540000}"/>
    <cellStyle name="40% - Énfasis5 3 3 4 5" xfId="21493" xr:uid="{00000000-0005-0000-0000-00004E540000}"/>
    <cellStyle name="40% - Énfasis5 3 3 4 5 2" xfId="34404" xr:uid="{00000000-0005-0000-0000-00004F540000}"/>
    <cellStyle name="40% - Énfasis5 3 3 4 6" xfId="25014" xr:uid="{00000000-0005-0000-0000-000050540000}"/>
    <cellStyle name="40% - Énfasis5 3 3 4 6 2" xfId="37925" xr:uid="{00000000-0005-0000-0000-000051540000}"/>
    <cellStyle name="40% - Énfasis5 3 3 4 7" xfId="28535" xr:uid="{00000000-0005-0000-0000-000052540000}"/>
    <cellStyle name="40% - Énfasis5 3 3 5" xfId="15125" xr:uid="{00000000-0005-0000-0000-000053540000}"/>
    <cellStyle name="40% - Énfasis5 3 3 5 2" xfId="16300" xr:uid="{00000000-0005-0000-0000-000054540000}"/>
    <cellStyle name="40% - Énfasis5 3 3 5 2 2" xfId="18648" xr:uid="{00000000-0005-0000-0000-000055540000}"/>
    <cellStyle name="40% - Énfasis5 3 3 5 2 2 2" xfId="31559" xr:uid="{00000000-0005-0000-0000-000056540000}"/>
    <cellStyle name="40% - Énfasis5 3 3 5 2 3" xfId="22169" xr:uid="{00000000-0005-0000-0000-000057540000}"/>
    <cellStyle name="40% - Énfasis5 3 3 5 2 3 2" xfId="35080" xr:uid="{00000000-0005-0000-0000-000058540000}"/>
    <cellStyle name="40% - Énfasis5 3 3 5 2 4" xfId="25690" xr:uid="{00000000-0005-0000-0000-000059540000}"/>
    <cellStyle name="40% - Énfasis5 3 3 5 2 4 2" xfId="38601" xr:uid="{00000000-0005-0000-0000-00005A540000}"/>
    <cellStyle name="40% - Énfasis5 3 3 5 2 5" xfId="29211" xr:uid="{00000000-0005-0000-0000-00005B540000}"/>
    <cellStyle name="40% - Énfasis5 3 3 5 3" xfId="19821" xr:uid="{00000000-0005-0000-0000-00005C540000}"/>
    <cellStyle name="40% - Énfasis5 3 3 5 3 2" xfId="23342" xr:uid="{00000000-0005-0000-0000-00005D540000}"/>
    <cellStyle name="40% - Énfasis5 3 3 5 3 2 2" xfId="36253" xr:uid="{00000000-0005-0000-0000-00005E540000}"/>
    <cellStyle name="40% - Énfasis5 3 3 5 3 3" xfId="26863" xr:uid="{00000000-0005-0000-0000-00005F540000}"/>
    <cellStyle name="40% - Énfasis5 3 3 5 3 3 2" xfId="39774" xr:uid="{00000000-0005-0000-0000-000060540000}"/>
    <cellStyle name="40% - Énfasis5 3 3 5 3 4" xfId="32732" xr:uid="{00000000-0005-0000-0000-000061540000}"/>
    <cellStyle name="40% - Énfasis5 3 3 5 4" xfId="17473" xr:uid="{00000000-0005-0000-0000-000062540000}"/>
    <cellStyle name="40% - Énfasis5 3 3 5 4 2" xfId="30384" xr:uid="{00000000-0005-0000-0000-000063540000}"/>
    <cellStyle name="40% - Énfasis5 3 3 5 5" xfId="20994" xr:uid="{00000000-0005-0000-0000-000064540000}"/>
    <cellStyle name="40% - Énfasis5 3 3 5 5 2" xfId="33905" xr:uid="{00000000-0005-0000-0000-000065540000}"/>
    <cellStyle name="40% - Énfasis5 3 3 5 6" xfId="24515" xr:uid="{00000000-0005-0000-0000-000066540000}"/>
    <cellStyle name="40% - Énfasis5 3 3 5 6 2" xfId="37426" xr:uid="{00000000-0005-0000-0000-000067540000}"/>
    <cellStyle name="40% - Énfasis5 3 3 5 7" xfId="28036" xr:uid="{00000000-0005-0000-0000-000068540000}"/>
    <cellStyle name="40% - Énfasis5 3 3 6" xfId="15801" xr:uid="{00000000-0005-0000-0000-000069540000}"/>
    <cellStyle name="40% - Énfasis5 3 3 6 2" xfId="18149" xr:uid="{00000000-0005-0000-0000-00006A540000}"/>
    <cellStyle name="40% - Énfasis5 3 3 6 2 2" xfId="31060" xr:uid="{00000000-0005-0000-0000-00006B540000}"/>
    <cellStyle name="40% - Énfasis5 3 3 6 3" xfId="21670" xr:uid="{00000000-0005-0000-0000-00006C540000}"/>
    <cellStyle name="40% - Énfasis5 3 3 6 3 2" xfId="34581" xr:uid="{00000000-0005-0000-0000-00006D540000}"/>
    <cellStyle name="40% - Énfasis5 3 3 6 4" xfId="25191" xr:uid="{00000000-0005-0000-0000-00006E540000}"/>
    <cellStyle name="40% - Énfasis5 3 3 6 4 2" xfId="38102" xr:uid="{00000000-0005-0000-0000-00006F540000}"/>
    <cellStyle name="40% - Énfasis5 3 3 6 5" xfId="28712" xr:uid="{00000000-0005-0000-0000-000070540000}"/>
    <cellStyle name="40% - Énfasis5 3 3 7" xfId="19322" xr:uid="{00000000-0005-0000-0000-000071540000}"/>
    <cellStyle name="40% - Énfasis5 3 3 7 2" xfId="22843" xr:uid="{00000000-0005-0000-0000-000072540000}"/>
    <cellStyle name="40% - Énfasis5 3 3 7 2 2" xfId="35754" xr:uid="{00000000-0005-0000-0000-000073540000}"/>
    <cellStyle name="40% - Énfasis5 3 3 7 3" xfId="26364" xr:uid="{00000000-0005-0000-0000-000074540000}"/>
    <cellStyle name="40% - Énfasis5 3 3 7 3 2" xfId="39275" xr:uid="{00000000-0005-0000-0000-000075540000}"/>
    <cellStyle name="40% - Énfasis5 3 3 7 4" xfId="32233" xr:uid="{00000000-0005-0000-0000-000076540000}"/>
    <cellStyle name="40% - Énfasis5 3 3 8" xfId="16974" xr:uid="{00000000-0005-0000-0000-000077540000}"/>
    <cellStyle name="40% - Énfasis5 3 3 8 2" xfId="29885" xr:uid="{00000000-0005-0000-0000-000078540000}"/>
    <cellStyle name="40% - Énfasis5 3 3 9" xfId="20495" xr:uid="{00000000-0005-0000-0000-000079540000}"/>
    <cellStyle name="40% - Énfasis5 3 3 9 2" xfId="33406" xr:uid="{00000000-0005-0000-0000-00007A540000}"/>
    <cellStyle name="40% - Énfasis5 3 4" xfId="14454" xr:uid="{00000000-0005-0000-0000-00007B540000}"/>
    <cellStyle name="40% - Énfasis5 3 4 2" xfId="15183" xr:uid="{00000000-0005-0000-0000-00007C540000}"/>
    <cellStyle name="40% - Énfasis5 3 4 2 2" xfId="16358" xr:uid="{00000000-0005-0000-0000-00007D540000}"/>
    <cellStyle name="40% - Énfasis5 3 4 2 2 2" xfId="18706" xr:uid="{00000000-0005-0000-0000-00007E540000}"/>
    <cellStyle name="40% - Énfasis5 3 4 2 2 2 2" xfId="31617" xr:uid="{00000000-0005-0000-0000-00007F540000}"/>
    <cellStyle name="40% - Énfasis5 3 4 2 2 3" xfId="22227" xr:uid="{00000000-0005-0000-0000-000080540000}"/>
    <cellStyle name="40% - Énfasis5 3 4 2 2 3 2" xfId="35138" xr:uid="{00000000-0005-0000-0000-000081540000}"/>
    <cellStyle name="40% - Énfasis5 3 4 2 2 4" xfId="25748" xr:uid="{00000000-0005-0000-0000-000082540000}"/>
    <cellStyle name="40% - Énfasis5 3 4 2 2 4 2" xfId="38659" xr:uid="{00000000-0005-0000-0000-000083540000}"/>
    <cellStyle name="40% - Énfasis5 3 4 2 2 5" xfId="29269" xr:uid="{00000000-0005-0000-0000-000084540000}"/>
    <cellStyle name="40% - Énfasis5 3 4 2 3" xfId="19879" xr:uid="{00000000-0005-0000-0000-000085540000}"/>
    <cellStyle name="40% - Énfasis5 3 4 2 3 2" xfId="23400" xr:uid="{00000000-0005-0000-0000-000086540000}"/>
    <cellStyle name="40% - Énfasis5 3 4 2 3 2 2" xfId="36311" xr:uid="{00000000-0005-0000-0000-000087540000}"/>
    <cellStyle name="40% - Énfasis5 3 4 2 3 3" xfId="26921" xr:uid="{00000000-0005-0000-0000-000088540000}"/>
    <cellStyle name="40% - Énfasis5 3 4 2 3 3 2" xfId="39832" xr:uid="{00000000-0005-0000-0000-000089540000}"/>
    <cellStyle name="40% - Énfasis5 3 4 2 3 4" xfId="32790" xr:uid="{00000000-0005-0000-0000-00008A540000}"/>
    <cellStyle name="40% - Énfasis5 3 4 2 4" xfId="17531" xr:uid="{00000000-0005-0000-0000-00008B540000}"/>
    <cellStyle name="40% - Énfasis5 3 4 2 4 2" xfId="30442" xr:uid="{00000000-0005-0000-0000-00008C540000}"/>
    <cellStyle name="40% - Énfasis5 3 4 2 5" xfId="21052" xr:uid="{00000000-0005-0000-0000-00008D540000}"/>
    <cellStyle name="40% - Énfasis5 3 4 2 5 2" xfId="33963" xr:uid="{00000000-0005-0000-0000-00008E540000}"/>
    <cellStyle name="40% - Énfasis5 3 4 2 6" xfId="24573" xr:uid="{00000000-0005-0000-0000-00008F540000}"/>
    <cellStyle name="40% - Énfasis5 3 4 2 6 2" xfId="37484" xr:uid="{00000000-0005-0000-0000-000090540000}"/>
    <cellStyle name="40% - Énfasis5 3 4 2 7" xfId="28094" xr:uid="{00000000-0005-0000-0000-000091540000}"/>
    <cellStyle name="40% - Énfasis5 3 4 3" xfId="15859" xr:uid="{00000000-0005-0000-0000-000092540000}"/>
    <cellStyle name="40% - Énfasis5 3 4 3 2" xfId="18207" xr:uid="{00000000-0005-0000-0000-000093540000}"/>
    <cellStyle name="40% - Énfasis5 3 4 3 2 2" xfId="31118" xr:uid="{00000000-0005-0000-0000-000094540000}"/>
    <cellStyle name="40% - Énfasis5 3 4 3 3" xfId="21728" xr:uid="{00000000-0005-0000-0000-000095540000}"/>
    <cellStyle name="40% - Énfasis5 3 4 3 3 2" xfId="34639" xr:uid="{00000000-0005-0000-0000-000096540000}"/>
    <cellStyle name="40% - Énfasis5 3 4 3 4" xfId="25249" xr:uid="{00000000-0005-0000-0000-000097540000}"/>
    <cellStyle name="40% - Énfasis5 3 4 3 4 2" xfId="38160" xr:uid="{00000000-0005-0000-0000-000098540000}"/>
    <cellStyle name="40% - Énfasis5 3 4 3 5" xfId="28770" xr:uid="{00000000-0005-0000-0000-000099540000}"/>
    <cellStyle name="40% - Énfasis5 3 4 4" xfId="19380" xr:uid="{00000000-0005-0000-0000-00009A540000}"/>
    <cellStyle name="40% - Énfasis5 3 4 4 2" xfId="22901" xr:uid="{00000000-0005-0000-0000-00009B540000}"/>
    <cellStyle name="40% - Énfasis5 3 4 4 2 2" xfId="35812" xr:uid="{00000000-0005-0000-0000-00009C540000}"/>
    <cellStyle name="40% - Énfasis5 3 4 4 3" xfId="26422" xr:uid="{00000000-0005-0000-0000-00009D540000}"/>
    <cellStyle name="40% - Énfasis5 3 4 4 3 2" xfId="39333" xr:uid="{00000000-0005-0000-0000-00009E540000}"/>
    <cellStyle name="40% - Énfasis5 3 4 4 4" xfId="32291" xr:uid="{00000000-0005-0000-0000-00009F540000}"/>
    <cellStyle name="40% - Énfasis5 3 4 5" xfId="17032" xr:uid="{00000000-0005-0000-0000-0000A0540000}"/>
    <cellStyle name="40% - Énfasis5 3 4 5 2" xfId="29943" xr:uid="{00000000-0005-0000-0000-0000A1540000}"/>
    <cellStyle name="40% - Énfasis5 3 4 6" xfId="20553" xr:uid="{00000000-0005-0000-0000-0000A2540000}"/>
    <cellStyle name="40% - Énfasis5 3 4 6 2" xfId="33464" xr:uid="{00000000-0005-0000-0000-0000A3540000}"/>
    <cellStyle name="40% - Énfasis5 3 4 7" xfId="24074" xr:uid="{00000000-0005-0000-0000-0000A4540000}"/>
    <cellStyle name="40% - Énfasis5 3 4 7 2" xfId="36985" xr:uid="{00000000-0005-0000-0000-0000A5540000}"/>
    <cellStyle name="40% - Énfasis5 3 4 8" xfId="27595" xr:uid="{00000000-0005-0000-0000-0000A6540000}"/>
    <cellStyle name="40% - Énfasis5 3 4 9" xfId="14683" xr:uid="{00000000-0005-0000-0000-0000A7540000}"/>
    <cellStyle name="40% - Énfasis5 3 5" xfId="14846" xr:uid="{00000000-0005-0000-0000-0000A8540000}"/>
    <cellStyle name="40% - Énfasis5 3 5 2" xfId="15345" xr:uid="{00000000-0005-0000-0000-0000A9540000}"/>
    <cellStyle name="40% - Énfasis5 3 5 2 2" xfId="16520" xr:uid="{00000000-0005-0000-0000-0000AA540000}"/>
    <cellStyle name="40% - Énfasis5 3 5 2 2 2" xfId="18868" xr:uid="{00000000-0005-0000-0000-0000AB540000}"/>
    <cellStyle name="40% - Énfasis5 3 5 2 2 2 2" xfId="31779" xr:uid="{00000000-0005-0000-0000-0000AC540000}"/>
    <cellStyle name="40% - Énfasis5 3 5 2 2 3" xfId="22389" xr:uid="{00000000-0005-0000-0000-0000AD540000}"/>
    <cellStyle name="40% - Énfasis5 3 5 2 2 3 2" xfId="35300" xr:uid="{00000000-0005-0000-0000-0000AE540000}"/>
    <cellStyle name="40% - Énfasis5 3 5 2 2 4" xfId="25910" xr:uid="{00000000-0005-0000-0000-0000AF540000}"/>
    <cellStyle name="40% - Énfasis5 3 5 2 2 4 2" xfId="38821" xr:uid="{00000000-0005-0000-0000-0000B0540000}"/>
    <cellStyle name="40% - Énfasis5 3 5 2 2 5" xfId="29431" xr:uid="{00000000-0005-0000-0000-0000B1540000}"/>
    <cellStyle name="40% - Énfasis5 3 5 2 3" xfId="20041" xr:uid="{00000000-0005-0000-0000-0000B2540000}"/>
    <cellStyle name="40% - Énfasis5 3 5 2 3 2" xfId="23562" xr:uid="{00000000-0005-0000-0000-0000B3540000}"/>
    <cellStyle name="40% - Énfasis5 3 5 2 3 2 2" xfId="36473" xr:uid="{00000000-0005-0000-0000-0000B4540000}"/>
    <cellStyle name="40% - Énfasis5 3 5 2 3 3" xfId="27083" xr:uid="{00000000-0005-0000-0000-0000B5540000}"/>
    <cellStyle name="40% - Énfasis5 3 5 2 3 3 2" xfId="39994" xr:uid="{00000000-0005-0000-0000-0000B6540000}"/>
    <cellStyle name="40% - Énfasis5 3 5 2 3 4" xfId="32952" xr:uid="{00000000-0005-0000-0000-0000B7540000}"/>
    <cellStyle name="40% - Énfasis5 3 5 2 4" xfId="17693" xr:uid="{00000000-0005-0000-0000-0000B8540000}"/>
    <cellStyle name="40% - Énfasis5 3 5 2 4 2" xfId="30604" xr:uid="{00000000-0005-0000-0000-0000B9540000}"/>
    <cellStyle name="40% - Énfasis5 3 5 2 5" xfId="21214" xr:uid="{00000000-0005-0000-0000-0000BA540000}"/>
    <cellStyle name="40% - Énfasis5 3 5 2 5 2" xfId="34125" xr:uid="{00000000-0005-0000-0000-0000BB540000}"/>
    <cellStyle name="40% - Énfasis5 3 5 2 6" xfId="24735" xr:uid="{00000000-0005-0000-0000-0000BC540000}"/>
    <cellStyle name="40% - Énfasis5 3 5 2 6 2" xfId="37646" xr:uid="{00000000-0005-0000-0000-0000BD540000}"/>
    <cellStyle name="40% - Énfasis5 3 5 2 7" xfId="28256" xr:uid="{00000000-0005-0000-0000-0000BE540000}"/>
    <cellStyle name="40% - Énfasis5 3 5 3" xfId="16021" xr:uid="{00000000-0005-0000-0000-0000BF540000}"/>
    <cellStyle name="40% - Énfasis5 3 5 3 2" xfId="18369" xr:uid="{00000000-0005-0000-0000-0000C0540000}"/>
    <cellStyle name="40% - Énfasis5 3 5 3 2 2" xfId="31280" xr:uid="{00000000-0005-0000-0000-0000C1540000}"/>
    <cellStyle name="40% - Énfasis5 3 5 3 3" xfId="21890" xr:uid="{00000000-0005-0000-0000-0000C2540000}"/>
    <cellStyle name="40% - Énfasis5 3 5 3 3 2" xfId="34801" xr:uid="{00000000-0005-0000-0000-0000C3540000}"/>
    <cellStyle name="40% - Énfasis5 3 5 3 4" xfId="25411" xr:uid="{00000000-0005-0000-0000-0000C4540000}"/>
    <cellStyle name="40% - Énfasis5 3 5 3 4 2" xfId="38322" xr:uid="{00000000-0005-0000-0000-0000C5540000}"/>
    <cellStyle name="40% - Énfasis5 3 5 3 5" xfId="28932" xr:uid="{00000000-0005-0000-0000-0000C6540000}"/>
    <cellStyle name="40% - Énfasis5 3 5 4" xfId="19542" xr:uid="{00000000-0005-0000-0000-0000C7540000}"/>
    <cellStyle name="40% - Énfasis5 3 5 4 2" xfId="23063" xr:uid="{00000000-0005-0000-0000-0000C8540000}"/>
    <cellStyle name="40% - Énfasis5 3 5 4 2 2" xfId="35974" xr:uid="{00000000-0005-0000-0000-0000C9540000}"/>
    <cellStyle name="40% - Énfasis5 3 5 4 3" xfId="26584" xr:uid="{00000000-0005-0000-0000-0000CA540000}"/>
    <cellStyle name="40% - Énfasis5 3 5 4 3 2" xfId="39495" xr:uid="{00000000-0005-0000-0000-0000CB540000}"/>
    <cellStyle name="40% - Énfasis5 3 5 4 4" xfId="32453" xr:uid="{00000000-0005-0000-0000-0000CC540000}"/>
    <cellStyle name="40% - Énfasis5 3 5 5" xfId="17194" xr:uid="{00000000-0005-0000-0000-0000CD540000}"/>
    <cellStyle name="40% - Énfasis5 3 5 5 2" xfId="30105" xr:uid="{00000000-0005-0000-0000-0000CE540000}"/>
    <cellStyle name="40% - Énfasis5 3 5 6" xfId="20715" xr:uid="{00000000-0005-0000-0000-0000CF540000}"/>
    <cellStyle name="40% - Énfasis5 3 5 6 2" xfId="33626" xr:uid="{00000000-0005-0000-0000-0000D0540000}"/>
    <cellStyle name="40% - Énfasis5 3 5 7" xfId="24236" xr:uid="{00000000-0005-0000-0000-0000D1540000}"/>
    <cellStyle name="40% - Énfasis5 3 5 7 2" xfId="37147" xr:uid="{00000000-0005-0000-0000-0000D2540000}"/>
    <cellStyle name="40% - Énfasis5 3 5 8" xfId="27757" xr:uid="{00000000-0005-0000-0000-0000D3540000}"/>
    <cellStyle name="40% - Énfasis5 3 6" xfId="15507" xr:uid="{00000000-0005-0000-0000-0000D4540000}"/>
    <cellStyle name="40% - Énfasis5 3 6 2" xfId="16682" xr:uid="{00000000-0005-0000-0000-0000D5540000}"/>
    <cellStyle name="40% - Énfasis5 3 6 2 2" xfId="19030" xr:uid="{00000000-0005-0000-0000-0000D6540000}"/>
    <cellStyle name="40% - Énfasis5 3 6 2 2 2" xfId="31941" xr:uid="{00000000-0005-0000-0000-0000D7540000}"/>
    <cellStyle name="40% - Énfasis5 3 6 2 3" xfId="22551" xr:uid="{00000000-0005-0000-0000-0000D8540000}"/>
    <cellStyle name="40% - Énfasis5 3 6 2 3 2" xfId="35462" xr:uid="{00000000-0005-0000-0000-0000D9540000}"/>
    <cellStyle name="40% - Énfasis5 3 6 2 4" xfId="26072" xr:uid="{00000000-0005-0000-0000-0000DA540000}"/>
    <cellStyle name="40% - Énfasis5 3 6 2 4 2" xfId="38983" xr:uid="{00000000-0005-0000-0000-0000DB540000}"/>
    <cellStyle name="40% - Énfasis5 3 6 2 5" xfId="29593" xr:uid="{00000000-0005-0000-0000-0000DC540000}"/>
    <cellStyle name="40% - Énfasis5 3 6 3" xfId="20203" xr:uid="{00000000-0005-0000-0000-0000DD540000}"/>
    <cellStyle name="40% - Énfasis5 3 6 3 2" xfId="23724" xr:uid="{00000000-0005-0000-0000-0000DE540000}"/>
    <cellStyle name="40% - Énfasis5 3 6 3 2 2" xfId="36635" xr:uid="{00000000-0005-0000-0000-0000DF540000}"/>
    <cellStyle name="40% - Énfasis5 3 6 3 3" xfId="27245" xr:uid="{00000000-0005-0000-0000-0000E0540000}"/>
    <cellStyle name="40% - Énfasis5 3 6 3 3 2" xfId="40156" xr:uid="{00000000-0005-0000-0000-0000E1540000}"/>
    <cellStyle name="40% - Énfasis5 3 6 3 4" xfId="33114" xr:uid="{00000000-0005-0000-0000-0000E2540000}"/>
    <cellStyle name="40% - Énfasis5 3 6 4" xfId="17855" xr:uid="{00000000-0005-0000-0000-0000E3540000}"/>
    <cellStyle name="40% - Énfasis5 3 6 4 2" xfId="30766" xr:uid="{00000000-0005-0000-0000-0000E4540000}"/>
    <cellStyle name="40% - Énfasis5 3 6 5" xfId="21376" xr:uid="{00000000-0005-0000-0000-0000E5540000}"/>
    <cellStyle name="40% - Énfasis5 3 6 5 2" xfId="34287" xr:uid="{00000000-0005-0000-0000-0000E6540000}"/>
    <cellStyle name="40% - Énfasis5 3 6 6" xfId="24897" xr:uid="{00000000-0005-0000-0000-0000E7540000}"/>
    <cellStyle name="40% - Énfasis5 3 6 6 2" xfId="37808" xr:uid="{00000000-0005-0000-0000-0000E8540000}"/>
    <cellStyle name="40% - Énfasis5 3 6 7" xfId="28418" xr:uid="{00000000-0005-0000-0000-0000E9540000}"/>
    <cellStyle name="40% - Énfasis5 3 7" xfId="15008" xr:uid="{00000000-0005-0000-0000-0000EA540000}"/>
    <cellStyle name="40% - Énfasis5 3 7 2" xfId="16183" xr:uid="{00000000-0005-0000-0000-0000EB540000}"/>
    <cellStyle name="40% - Énfasis5 3 7 2 2" xfId="18531" xr:uid="{00000000-0005-0000-0000-0000EC540000}"/>
    <cellStyle name="40% - Énfasis5 3 7 2 2 2" xfId="31442" xr:uid="{00000000-0005-0000-0000-0000ED540000}"/>
    <cellStyle name="40% - Énfasis5 3 7 2 3" xfId="22052" xr:uid="{00000000-0005-0000-0000-0000EE540000}"/>
    <cellStyle name="40% - Énfasis5 3 7 2 3 2" xfId="34963" xr:uid="{00000000-0005-0000-0000-0000EF540000}"/>
    <cellStyle name="40% - Énfasis5 3 7 2 4" xfId="25573" xr:uid="{00000000-0005-0000-0000-0000F0540000}"/>
    <cellStyle name="40% - Énfasis5 3 7 2 4 2" xfId="38484" xr:uid="{00000000-0005-0000-0000-0000F1540000}"/>
    <cellStyle name="40% - Énfasis5 3 7 2 5" xfId="29094" xr:uid="{00000000-0005-0000-0000-0000F2540000}"/>
    <cellStyle name="40% - Énfasis5 3 7 3" xfId="19704" xr:uid="{00000000-0005-0000-0000-0000F3540000}"/>
    <cellStyle name="40% - Énfasis5 3 7 3 2" xfId="23225" xr:uid="{00000000-0005-0000-0000-0000F4540000}"/>
    <cellStyle name="40% - Énfasis5 3 7 3 2 2" xfId="36136" xr:uid="{00000000-0005-0000-0000-0000F5540000}"/>
    <cellStyle name="40% - Énfasis5 3 7 3 3" xfId="26746" xr:uid="{00000000-0005-0000-0000-0000F6540000}"/>
    <cellStyle name="40% - Énfasis5 3 7 3 3 2" xfId="39657" xr:uid="{00000000-0005-0000-0000-0000F7540000}"/>
    <cellStyle name="40% - Énfasis5 3 7 3 4" xfId="32615" xr:uid="{00000000-0005-0000-0000-0000F8540000}"/>
    <cellStyle name="40% - Énfasis5 3 7 4" xfId="17356" xr:uid="{00000000-0005-0000-0000-0000F9540000}"/>
    <cellStyle name="40% - Énfasis5 3 7 4 2" xfId="30267" xr:uid="{00000000-0005-0000-0000-0000FA540000}"/>
    <cellStyle name="40% - Énfasis5 3 7 5" xfId="20877" xr:uid="{00000000-0005-0000-0000-0000FB540000}"/>
    <cellStyle name="40% - Énfasis5 3 7 5 2" xfId="33788" xr:uid="{00000000-0005-0000-0000-0000FC540000}"/>
    <cellStyle name="40% - Énfasis5 3 7 6" xfId="24398" xr:uid="{00000000-0005-0000-0000-0000FD540000}"/>
    <cellStyle name="40% - Énfasis5 3 7 6 2" xfId="37309" xr:uid="{00000000-0005-0000-0000-0000FE540000}"/>
    <cellStyle name="40% - Énfasis5 3 7 7" xfId="27919" xr:uid="{00000000-0005-0000-0000-0000FF540000}"/>
    <cellStyle name="40% - Énfasis5 3 8" xfId="15684" xr:uid="{00000000-0005-0000-0000-000000550000}"/>
    <cellStyle name="40% - Énfasis5 3 8 2" xfId="18032" xr:uid="{00000000-0005-0000-0000-000001550000}"/>
    <cellStyle name="40% - Énfasis5 3 8 2 2" xfId="30943" xr:uid="{00000000-0005-0000-0000-000002550000}"/>
    <cellStyle name="40% - Énfasis5 3 8 3" xfId="21553" xr:uid="{00000000-0005-0000-0000-000003550000}"/>
    <cellStyle name="40% - Énfasis5 3 8 3 2" xfId="34464" xr:uid="{00000000-0005-0000-0000-000004550000}"/>
    <cellStyle name="40% - Énfasis5 3 8 4" xfId="25074" xr:uid="{00000000-0005-0000-0000-000005550000}"/>
    <cellStyle name="40% - Énfasis5 3 8 4 2" xfId="37985" xr:uid="{00000000-0005-0000-0000-000006550000}"/>
    <cellStyle name="40% - Énfasis5 3 8 5" xfId="28595" xr:uid="{00000000-0005-0000-0000-000007550000}"/>
    <cellStyle name="40% - Énfasis5 3 9" xfId="19205" xr:uid="{00000000-0005-0000-0000-000008550000}"/>
    <cellStyle name="40% - Énfasis5 3 9 2" xfId="22726" xr:uid="{00000000-0005-0000-0000-000009550000}"/>
    <cellStyle name="40% - Énfasis5 3 9 2 2" xfId="35637" xr:uid="{00000000-0005-0000-0000-00000A550000}"/>
    <cellStyle name="40% - Énfasis5 3 9 3" xfId="26247" xr:uid="{00000000-0005-0000-0000-00000B550000}"/>
    <cellStyle name="40% - Énfasis5 3 9 3 2" xfId="39158" xr:uid="{00000000-0005-0000-0000-00000C550000}"/>
    <cellStyle name="40% - Énfasis5 3 9 4" xfId="32116" xr:uid="{00000000-0005-0000-0000-00000D550000}"/>
    <cellStyle name="40% - Énfasis5 30" xfId="40373" xr:uid="{00000000-0005-0000-0000-00000E550000}"/>
    <cellStyle name="40% - Énfasis5 4" xfId="815" xr:uid="{00000000-0005-0000-0000-00000F550000}"/>
    <cellStyle name="40% - Énfasis5 4 10" xfId="23926" xr:uid="{00000000-0005-0000-0000-000010550000}"/>
    <cellStyle name="40% - Énfasis5 4 10 2" xfId="36837" xr:uid="{00000000-0005-0000-0000-000011550000}"/>
    <cellStyle name="40% - Énfasis5 4 11" xfId="27447" xr:uid="{00000000-0005-0000-0000-000012550000}"/>
    <cellStyle name="40% - Énfasis5 4 12" xfId="14532" xr:uid="{00000000-0005-0000-0000-000013550000}"/>
    <cellStyle name="40% - Énfasis5 4 2" xfId="6004" xr:uid="{00000000-0005-0000-0000-000014550000}"/>
    <cellStyle name="40% - Énfasis5 4 2 2" xfId="6005" xr:uid="{00000000-0005-0000-0000-000015550000}"/>
    <cellStyle name="40% - Énfasis5 4 2 2 2" xfId="16385" xr:uid="{00000000-0005-0000-0000-000016550000}"/>
    <cellStyle name="40% - Énfasis5 4 2 2 2 2" xfId="18733" xr:uid="{00000000-0005-0000-0000-000017550000}"/>
    <cellStyle name="40% - Énfasis5 4 2 2 2 2 2" xfId="31644" xr:uid="{00000000-0005-0000-0000-000018550000}"/>
    <cellStyle name="40% - Énfasis5 4 2 2 2 3" xfId="22254" xr:uid="{00000000-0005-0000-0000-000019550000}"/>
    <cellStyle name="40% - Énfasis5 4 2 2 2 3 2" xfId="35165" xr:uid="{00000000-0005-0000-0000-00001A550000}"/>
    <cellStyle name="40% - Énfasis5 4 2 2 2 4" xfId="25775" xr:uid="{00000000-0005-0000-0000-00001B550000}"/>
    <cellStyle name="40% - Énfasis5 4 2 2 2 4 2" xfId="38686" xr:uid="{00000000-0005-0000-0000-00001C550000}"/>
    <cellStyle name="40% - Énfasis5 4 2 2 2 5" xfId="29296" xr:uid="{00000000-0005-0000-0000-00001D550000}"/>
    <cellStyle name="40% - Énfasis5 4 2 2 3" xfId="19906" xr:uid="{00000000-0005-0000-0000-00001E550000}"/>
    <cellStyle name="40% - Énfasis5 4 2 2 3 2" xfId="23427" xr:uid="{00000000-0005-0000-0000-00001F550000}"/>
    <cellStyle name="40% - Énfasis5 4 2 2 3 2 2" xfId="36338" xr:uid="{00000000-0005-0000-0000-000020550000}"/>
    <cellStyle name="40% - Énfasis5 4 2 2 3 3" xfId="26948" xr:uid="{00000000-0005-0000-0000-000021550000}"/>
    <cellStyle name="40% - Énfasis5 4 2 2 3 3 2" xfId="39859" xr:uid="{00000000-0005-0000-0000-000022550000}"/>
    <cellStyle name="40% - Énfasis5 4 2 2 3 4" xfId="32817" xr:uid="{00000000-0005-0000-0000-000023550000}"/>
    <cellStyle name="40% - Énfasis5 4 2 2 4" xfId="17558" xr:uid="{00000000-0005-0000-0000-000024550000}"/>
    <cellStyle name="40% - Énfasis5 4 2 2 4 2" xfId="30469" xr:uid="{00000000-0005-0000-0000-000025550000}"/>
    <cellStyle name="40% - Énfasis5 4 2 2 5" xfId="21079" xr:uid="{00000000-0005-0000-0000-000026550000}"/>
    <cellStyle name="40% - Énfasis5 4 2 2 5 2" xfId="33990" xr:uid="{00000000-0005-0000-0000-000027550000}"/>
    <cellStyle name="40% - Énfasis5 4 2 2 6" xfId="24600" xr:uid="{00000000-0005-0000-0000-000028550000}"/>
    <cellStyle name="40% - Énfasis5 4 2 2 6 2" xfId="37511" xr:uid="{00000000-0005-0000-0000-000029550000}"/>
    <cellStyle name="40% - Énfasis5 4 2 2 7" xfId="28121" xr:uid="{00000000-0005-0000-0000-00002A550000}"/>
    <cellStyle name="40% - Énfasis5 4 2 2 8" xfId="15210" xr:uid="{00000000-0005-0000-0000-00002B550000}"/>
    <cellStyle name="40% - Énfasis5 4 2 3" xfId="15886" xr:uid="{00000000-0005-0000-0000-00002C550000}"/>
    <cellStyle name="40% - Énfasis5 4 2 3 2" xfId="18234" xr:uid="{00000000-0005-0000-0000-00002D550000}"/>
    <cellStyle name="40% - Énfasis5 4 2 3 2 2" xfId="31145" xr:uid="{00000000-0005-0000-0000-00002E550000}"/>
    <cellStyle name="40% - Énfasis5 4 2 3 3" xfId="21755" xr:uid="{00000000-0005-0000-0000-00002F550000}"/>
    <cellStyle name="40% - Énfasis5 4 2 3 3 2" xfId="34666" xr:uid="{00000000-0005-0000-0000-000030550000}"/>
    <cellStyle name="40% - Énfasis5 4 2 3 4" xfId="25276" xr:uid="{00000000-0005-0000-0000-000031550000}"/>
    <cellStyle name="40% - Énfasis5 4 2 3 4 2" xfId="38187" xr:uid="{00000000-0005-0000-0000-000032550000}"/>
    <cellStyle name="40% - Énfasis5 4 2 3 5" xfId="28797" xr:uid="{00000000-0005-0000-0000-000033550000}"/>
    <cellStyle name="40% - Énfasis5 4 2 4" xfId="19407" xr:uid="{00000000-0005-0000-0000-000034550000}"/>
    <cellStyle name="40% - Énfasis5 4 2 4 2" xfId="22928" xr:uid="{00000000-0005-0000-0000-000035550000}"/>
    <cellStyle name="40% - Énfasis5 4 2 4 2 2" xfId="35839" xr:uid="{00000000-0005-0000-0000-000036550000}"/>
    <cellStyle name="40% - Énfasis5 4 2 4 3" xfId="26449" xr:uid="{00000000-0005-0000-0000-000037550000}"/>
    <cellStyle name="40% - Énfasis5 4 2 4 3 2" xfId="39360" xr:uid="{00000000-0005-0000-0000-000038550000}"/>
    <cellStyle name="40% - Énfasis5 4 2 4 4" xfId="32318" xr:uid="{00000000-0005-0000-0000-000039550000}"/>
    <cellStyle name="40% - Énfasis5 4 2 5" xfId="17059" xr:uid="{00000000-0005-0000-0000-00003A550000}"/>
    <cellStyle name="40% - Énfasis5 4 2 5 2" xfId="29970" xr:uid="{00000000-0005-0000-0000-00003B550000}"/>
    <cellStyle name="40% - Énfasis5 4 2 6" xfId="20580" xr:uid="{00000000-0005-0000-0000-00003C550000}"/>
    <cellStyle name="40% - Énfasis5 4 2 6 2" xfId="33491" xr:uid="{00000000-0005-0000-0000-00003D550000}"/>
    <cellStyle name="40% - Énfasis5 4 2 7" xfId="24101" xr:uid="{00000000-0005-0000-0000-00003E550000}"/>
    <cellStyle name="40% - Énfasis5 4 2 7 2" xfId="37012" xr:uid="{00000000-0005-0000-0000-00003F550000}"/>
    <cellStyle name="40% - Énfasis5 4 2 8" xfId="27622" xr:uid="{00000000-0005-0000-0000-000040550000}"/>
    <cellStyle name="40% - Énfasis5 4 2 9" xfId="14710" xr:uid="{00000000-0005-0000-0000-000041550000}"/>
    <cellStyle name="40% - Énfasis5 4 3" xfId="6006" xr:uid="{00000000-0005-0000-0000-000042550000}"/>
    <cellStyle name="40% - Énfasis5 4 3 2" xfId="15372" xr:uid="{00000000-0005-0000-0000-000043550000}"/>
    <cellStyle name="40% - Énfasis5 4 3 2 2" xfId="16547" xr:uid="{00000000-0005-0000-0000-000044550000}"/>
    <cellStyle name="40% - Énfasis5 4 3 2 2 2" xfId="18895" xr:uid="{00000000-0005-0000-0000-000045550000}"/>
    <cellStyle name="40% - Énfasis5 4 3 2 2 2 2" xfId="31806" xr:uid="{00000000-0005-0000-0000-000046550000}"/>
    <cellStyle name="40% - Énfasis5 4 3 2 2 3" xfId="22416" xr:uid="{00000000-0005-0000-0000-000047550000}"/>
    <cellStyle name="40% - Énfasis5 4 3 2 2 3 2" xfId="35327" xr:uid="{00000000-0005-0000-0000-000048550000}"/>
    <cellStyle name="40% - Énfasis5 4 3 2 2 4" xfId="25937" xr:uid="{00000000-0005-0000-0000-000049550000}"/>
    <cellStyle name="40% - Énfasis5 4 3 2 2 4 2" xfId="38848" xr:uid="{00000000-0005-0000-0000-00004A550000}"/>
    <cellStyle name="40% - Énfasis5 4 3 2 2 5" xfId="29458" xr:uid="{00000000-0005-0000-0000-00004B550000}"/>
    <cellStyle name="40% - Énfasis5 4 3 2 3" xfId="20068" xr:uid="{00000000-0005-0000-0000-00004C550000}"/>
    <cellStyle name="40% - Énfasis5 4 3 2 3 2" xfId="23589" xr:uid="{00000000-0005-0000-0000-00004D550000}"/>
    <cellStyle name="40% - Énfasis5 4 3 2 3 2 2" xfId="36500" xr:uid="{00000000-0005-0000-0000-00004E550000}"/>
    <cellStyle name="40% - Énfasis5 4 3 2 3 3" xfId="27110" xr:uid="{00000000-0005-0000-0000-00004F550000}"/>
    <cellStyle name="40% - Énfasis5 4 3 2 3 3 2" xfId="40021" xr:uid="{00000000-0005-0000-0000-000050550000}"/>
    <cellStyle name="40% - Énfasis5 4 3 2 3 4" xfId="32979" xr:uid="{00000000-0005-0000-0000-000051550000}"/>
    <cellStyle name="40% - Énfasis5 4 3 2 4" xfId="17720" xr:uid="{00000000-0005-0000-0000-000052550000}"/>
    <cellStyle name="40% - Énfasis5 4 3 2 4 2" xfId="30631" xr:uid="{00000000-0005-0000-0000-000053550000}"/>
    <cellStyle name="40% - Énfasis5 4 3 2 5" xfId="21241" xr:uid="{00000000-0005-0000-0000-000054550000}"/>
    <cellStyle name="40% - Énfasis5 4 3 2 5 2" xfId="34152" xr:uid="{00000000-0005-0000-0000-000055550000}"/>
    <cellStyle name="40% - Énfasis5 4 3 2 6" xfId="24762" xr:uid="{00000000-0005-0000-0000-000056550000}"/>
    <cellStyle name="40% - Énfasis5 4 3 2 6 2" xfId="37673" xr:uid="{00000000-0005-0000-0000-000057550000}"/>
    <cellStyle name="40% - Énfasis5 4 3 2 7" xfId="28283" xr:uid="{00000000-0005-0000-0000-000058550000}"/>
    <cellStyle name="40% - Énfasis5 4 3 3" xfId="16048" xr:uid="{00000000-0005-0000-0000-000059550000}"/>
    <cellStyle name="40% - Énfasis5 4 3 3 2" xfId="18396" xr:uid="{00000000-0005-0000-0000-00005A550000}"/>
    <cellStyle name="40% - Énfasis5 4 3 3 2 2" xfId="31307" xr:uid="{00000000-0005-0000-0000-00005B550000}"/>
    <cellStyle name="40% - Énfasis5 4 3 3 3" xfId="21917" xr:uid="{00000000-0005-0000-0000-00005C550000}"/>
    <cellStyle name="40% - Énfasis5 4 3 3 3 2" xfId="34828" xr:uid="{00000000-0005-0000-0000-00005D550000}"/>
    <cellStyle name="40% - Énfasis5 4 3 3 4" xfId="25438" xr:uid="{00000000-0005-0000-0000-00005E550000}"/>
    <cellStyle name="40% - Énfasis5 4 3 3 4 2" xfId="38349" xr:uid="{00000000-0005-0000-0000-00005F550000}"/>
    <cellStyle name="40% - Énfasis5 4 3 3 5" xfId="28959" xr:uid="{00000000-0005-0000-0000-000060550000}"/>
    <cellStyle name="40% - Énfasis5 4 3 4" xfId="19569" xr:uid="{00000000-0005-0000-0000-000061550000}"/>
    <cellStyle name="40% - Énfasis5 4 3 4 2" xfId="23090" xr:uid="{00000000-0005-0000-0000-000062550000}"/>
    <cellStyle name="40% - Énfasis5 4 3 4 2 2" xfId="36001" xr:uid="{00000000-0005-0000-0000-000063550000}"/>
    <cellStyle name="40% - Énfasis5 4 3 4 3" xfId="26611" xr:uid="{00000000-0005-0000-0000-000064550000}"/>
    <cellStyle name="40% - Énfasis5 4 3 4 3 2" xfId="39522" xr:uid="{00000000-0005-0000-0000-000065550000}"/>
    <cellStyle name="40% - Énfasis5 4 3 4 4" xfId="32480" xr:uid="{00000000-0005-0000-0000-000066550000}"/>
    <cellStyle name="40% - Énfasis5 4 3 5" xfId="17221" xr:uid="{00000000-0005-0000-0000-000067550000}"/>
    <cellStyle name="40% - Énfasis5 4 3 5 2" xfId="30132" xr:uid="{00000000-0005-0000-0000-000068550000}"/>
    <cellStyle name="40% - Énfasis5 4 3 6" xfId="20742" xr:uid="{00000000-0005-0000-0000-000069550000}"/>
    <cellStyle name="40% - Énfasis5 4 3 6 2" xfId="33653" xr:uid="{00000000-0005-0000-0000-00006A550000}"/>
    <cellStyle name="40% - Énfasis5 4 3 7" xfId="24263" xr:uid="{00000000-0005-0000-0000-00006B550000}"/>
    <cellStyle name="40% - Énfasis5 4 3 7 2" xfId="37174" xr:uid="{00000000-0005-0000-0000-00006C550000}"/>
    <cellStyle name="40% - Énfasis5 4 3 8" xfId="27784" xr:uid="{00000000-0005-0000-0000-00006D550000}"/>
    <cellStyle name="40% - Énfasis5 4 3 9" xfId="14873" xr:uid="{00000000-0005-0000-0000-00006E550000}"/>
    <cellStyle name="40% - Énfasis5 4 4" xfId="15534" xr:uid="{00000000-0005-0000-0000-00006F550000}"/>
    <cellStyle name="40% - Énfasis5 4 4 2" xfId="16709" xr:uid="{00000000-0005-0000-0000-000070550000}"/>
    <cellStyle name="40% - Énfasis5 4 4 2 2" xfId="19057" xr:uid="{00000000-0005-0000-0000-000071550000}"/>
    <cellStyle name="40% - Énfasis5 4 4 2 2 2" xfId="31968" xr:uid="{00000000-0005-0000-0000-000072550000}"/>
    <cellStyle name="40% - Énfasis5 4 4 2 3" xfId="22578" xr:uid="{00000000-0005-0000-0000-000073550000}"/>
    <cellStyle name="40% - Énfasis5 4 4 2 3 2" xfId="35489" xr:uid="{00000000-0005-0000-0000-000074550000}"/>
    <cellStyle name="40% - Énfasis5 4 4 2 4" xfId="26099" xr:uid="{00000000-0005-0000-0000-000075550000}"/>
    <cellStyle name="40% - Énfasis5 4 4 2 4 2" xfId="39010" xr:uid="{00000000-0005-0000-0000-000076550000}"/>
    <cellStyle name="40% - Énfasis5 4 4 2 5" xfId="29620" xr:uid="{00000000-0005-0000-0000-000077550000}"/>
    <cellStyle name="40% - Énfasis5 4 4 3" xfId="20230" xr:uid="{00000000-0005-0000-0000-000078550000}"/>
    <cellStyle name="40% - Énfasis5 4 4 3 2" xfId="23751" xr:uid="{00000000-0005-0000-0000-000079550000}"/>
    <cellStyle name="40% - Énfasis5 4 4 3 2 2" xfId="36662" xr:uid="{00000000-0005-0000-0000-00007A550000}"/>
    <cellStyle name="40% - Énfasis5 4 4 3 3" xfId="27272" xr:uid="{00000000-0005-0000-0000-00007B550000}"/>
    <cellStyle name="40% - Énfasis5 4 4 3 3 2" xfId="40183" xr:uid="{00000000-0005-0000-0000-00007C550000}"/>
    <cellStyle name="40% - Énfasis5 4 4 3 4" xfId="33141" xr:uid="{00000000-0005-0000-0000-00007D550000}"/>
    <cellStyle name="40% - Énfasis5 4 4 4" xfId="17882" xr:uid="{00000000-0005-0000-0000-00007E550000}"/>
    <cellStyle name="40% - Énfasis5 4 4 4 2" xfId="30793" xr:uid="{00000000-0005-0000-0000-00007F550000}"/>
    <cellStyle name="40% - Énfasis5 4 4 5" xfId="21403" xr:uid="{00000000-0005-0000-0000-000080550000}"/>
    <cellStyle name="40% - Énfasis5 4 4 5 2" xfId="34314" xr:uid="{00000000-0005-0000-0000-000081550000}"/>
    <cellStyle name="40% - Énfasis5 4 4 6" xfId="24924" xr:uid="{00000000-0005-0000-0000-000082550000}"/>
    <cellStyle name="40% - Énfasis5 4 4 6 2" xfId="37835" xr:uid="{00000000-0005-0000-0000-000083550000}"/>
    <cellStyle name="40% - Énfasis5 4 4 7" xfId="28445" xr:uid="{00000000-0005-0000-0000-000084550000}"/>
    <cellStyle name="40% - Énfasis5 4 5" xfId="15035" xr:uid="{00000000-0005-0000-0000-000085550000}"/>
    <cellStyle name="40% - Énfasis5 4 5 2" xfId="16210" xr:uid="{00000000-0005-0000-0000-000086550000}"/>
    <cellStyle name="40% - Énfasis5 4 5 2 2" xfId="18558" xr:uid="{00000000-0005-0000-0000-000087550000}"/>
    <cellStyle name="40% - Énfasis5 4 5 2 2 2" xfId="31469" xr:uid="{00000000-0005-0000-0000-000088550000}"/>
    <cellStyle name="40% - Énfasis5 4 5 2 3" xfId="22079" xr:uid="{00000000-0005-0000-0000-000089550000}"/>
    <cellStyle name="40% - Énfasis5 4 5 2 3 2" xfId="34990" xr:uid="{00000000-0005-0000-0000-00008A550000}"/>
    <cellStyle name="40% - Énfasis5 4 5 2 4" xfId="25600" xr:uid="{00000000-0005-0000-0000-00008B550000}"/>
    <cellStyle name="40% - Énfasis5 4 5 2 4 2" xfId="38511" xr:uid="{00000000-0005-0000-0000-00008C550000}"/>
    <cellStyle name="40% - Énfasis5 4 5 2 5" xfId="29121" xr:uid="{00000000-0005-0000-0000-00008D550000}"/>
    <cellStyle name="40% - Énfasis5 4 5 3" xfId="19731" xr:uid="{00000000-0005-0000-0000-00008E550000}"/>
    <cellStyle name="40% - Énfasis5 4 5 3 2" xfId="23252" xr:uid="{00000000-0005-0000-0000-00008F550000}"/>
    <cellStyle name="40% - Énfasis5 4 5 3 2 2" xfId="36163" xr:uid="{00000000-0005-0000-0000-000090550000}"/>
    <cellStyle name="40% - Énfasis5 4 5 3 3" xfId="26773" xr:uid="{00000000-0005-0000-0000-000091550000}"/>
    <cellStyle name="40% - Énfasis5 4 5 3 3 2" xfId="39684" xr:uid="{00000000-0005-0000-0000-000092550000}"/>
    <cellStyle name="40% - Énfasis5 4 5 3 4" xfId="32642" xr:uid="{00000000-0005-0000-0000-000093550000}"/>
    <cellStyle name="40% - Énfasis5 4 5 4" xfId="17383" xr:uid="{00000000-0005-0000-0000-000094550000}"/>
    <cellStyle name="40% - Énfasis5 4 5 4 2" xfId="30294" xr:uid="{00000000-0005-0000-0000-000095550000}"/>
    <cellStyle name="40% - Énfasis5 4 5 5" xfId="20904" xr:uid="{00000000-0005-0000-0000-000096550000}"/>
    <cellStyle name="40% - Énfasis5 4 5 5 2" xfId="33815" xr:uid="{00000000-0005-0000-0000-000097550000}"/>
    <cellStyle name="40% - Énfasis5 4 5 6" xfId="24425" xr:uid="{00000000-0005-0000-0000-000098550000}"/>
    <cellStyle name="40% - Énfasis5 4 5 6 2" xfId="37336" xr:uid="{00000000-0005-0000-0000-000099550000}"/>
    <cellStyle name="40% - Énfasis5 4 5 7" xfId="27946" xr:uid="{00000000-0005-0000-0000-00009A550000}"/>
    <cellStyle name="40% - Énfasis5 4 6" xfId="15711" xr:uid="{00000000-0005-0000-0000-00009B550000}"/>
    <cellStyle name="40% - Énfasis5 4 6 2" xfId="18059" xr:uid="{00000000-0005-0000-0000-00009C550000}"/>
    <cellStyle name="40% - Énfasis5 4 6 2 2" xfId="30970" xr:uid="{00000000-0005-0000-0000-00009D550000}"/>
    <cellStyle name="40% - Énfasis5 4 6 3" xfId="21580" xr:uid="{00000000-0005-0000-0000-00009E550000}"/>
    <cellStyle name="40% - Énfasis5 4 6 3 2" xfId="34491" xr:uid="{00000000-0005-0000-0000-00009F550000}"/>
    <cellStyle name="40% - Énfasis5 4 6 4" xfId="25101" xr:uid="{00000000-0005-0000-0000-0000A0550000}"/>
    <cellStyle name="40% - Énfasis5 4 6 4 2" xfId="38012" xr:uid="{00000000-0005-0000-0000-0000A1550000}"/>
    <cellStyle name="40% - Énfasis5 4 6 5" xfId="28622" xr:uid="{00000000-0005-0000-0000-0000A2550000}"/>
    <cellStyle name="40% - Énfasis5 4 7" xfId="19232" xr:uid="{00000000-0005-0000-0000-0000A3550000}"/>
    <cellStyle name="40% - Énfasis5 4 7 2" xfId="22753" xr:uid="{00000000-0005-0000-0000-0000A4550000}"/>
    <cellStyle name="40% - Énfasis5 4 7 2 2" xfId="35664" xr:uid="{00000000-0005-0000-0000-0000A5550000}"/>
    <cellStyle name="40% - Énfasis5 4 7 3" xfId="26274" xr:uid="{00000000-0005-0000-0000-0000A6550000}"/>
    <cellStyle name="40% - Énfasis5 4 7 3 2" xfId="39185" xr:uid="{00000000-0005-0000-0000-0000A7550000}"/>
    <cellStyle name="40% - Énfasis5 4 7 4" xfId="32143" xr:uid="{00000000-0005-0000-0000-0000A8550000}"/>
    <cellStyle name="40% - Énfasis5 4 8" xfId="16884" xr:uid="{00000000-0005-0000-0000-0000A9550000}"/>
    <cellStyle name="40% - Énfasis5 4 8 2" xfId="29795" xr:uid="{00000000-0005-0000-0000-0000AA550000}"/>
    <cellStyle name="40% - Énfasis5 4 9" xfId="20405" xr:uid="{00000000-0005-0000-0000-0000AB550000}"/>
    <cellStyle name="40% - Énfasis5 4 9 2" xfId="33316" xr:uid="{00000000-0005-0000-0000-0000AC550000}"/>
    <cellStyle name="40% - Énfasis5 5" xfId="816" xr:uid="{00000000-0005-0000-0000-0000AD550000}"/>
    <cellStyle name="40% - Énfasis5 5 10" xfId="23912" xr:uid="{00000000-0005-0000-0000-0000AE550000}"/>
    <cellStyle name="40% - Énfasis5 5 10 2" xfId="36823" xr:uid="{00000000-0005-0000-0000-0000AF550000}"/>
    <cellStyle name="40% - Énfasis5 5 11" xfId="27433" xr:uid="{00000000-0005-0000-0000-0000B0550000}"/>
    <cellStyle name="40% - Énfasis5 5 12" xfId="14517" xr:uid="{00000000-0005-0000-0000-0000B1550000}"/>
    <cellStyle name="40% - Énfasis5 5 2" xfId="6007" xr:uid="{00000000-0005-0000-0000-0000B2550000}"/>
    <cellStyle name="40% - Énfasis5 5 2 2" xfId="6008" xr:uid="{00000000-0005-0000-0000-0000B3550000}"/>
    <cellStyle name="40% - Énfasis5 5 2 2 2" xfId="16371" xr:uid="{00000000-0005-0000-0000-0000B4550000}"/>
    <cellStyle name="40% - Énfasis5 5 2 2 2 2" xfId="18719" xr:uid="{00000000-0005-0000-0000-0000B5550000}"/>
    <cellStyle name="40% - Énfasis5 5 2 2 2 2 2" xfId="31630" xr:uid="{00000000-0005-0000-0000-0000B6550000}"/>
    <cellStyle name="40% - Énfasis5 5 2 2 2 3" xfId="22240" xr:uid="{00000000-0005-0000-0000-0000B7550000}"/>
    <cellStyle name="40% - Énfasis5 5 2 2 2 3 2" xfId="35151" xr:uid="{00000000-0005-0000-0000-0000B8550000}"/>
    <cellStyle name="40% - Énfasis5 5 2 2 2 4" xfId="25761" xr:uid="{00000000-0005-0000-0000-0000B9550000}"/>
    <cellStyle name="40% - Énfasis5 5 2 2 2 4 2" xfId="38672" xr:uid="{00000000-0005-0000-0000-0000BA550000}"/>
    <cellStyle name="40% - Énfasis5 5 2 2 2 5" xfId="29282" xr:uid="{00000000-0005-0000-0000-0000BB550000}"/>
    <cellStyle name="40% - Énfasis5 5 2 2 3" xfId="19892" xr:uid="{00000000-0005-0000-0000-0000BC550000}"/>
    <cellStyle name="40% - Énfasis5 5 2 2 3 2" xfId="23413" xr:uid="{00000000-0005-0000-0000-0000BD550000}"/>
    <cellStyle name="40% - Énfasis5 5 2 2 3 2 2" xfId="36324" xr:uid="{00000000-0005-0000-0000-0000BE550000}"/>
    <cellStyle name="40% - Énfasis5 5 2 2 3 3" xfId="26934" xr:uid="{00000000-0005-0000-0000-0000BF550000}"/>
    <cellStyle name="40% - Énfasis5 5 2 2 3 3 2" xfId="39845" xr:uid="{00000000-0005-0000-0000-0000C0550000}"/>
    <cellStyle name="40% - Énfasis5 5 2 2 3 4" xfId="32803" xr:uid="{00000000-0005-0000-0000-0000C1550000}"/>
    <cellStyle name="40% - Énfasis5 5 2 2 4" xfId="17544" xr:uid="{00000000-0005-0000-0000-0000C2550000}"/>
    <cellStyle name="40% - Énfasis5 5 2 2 4 2" xfId="30455" xr:uid="{00000000-0005-0000-0000-0000C3550000}"/>
    <cellStyle name="40% - Énfasis5 5 2 2 5" xfId="21065" xr:uid="{00000000-0005-0000-0000-0000C4550000}"/>
    <cellStyle name="40% - Énfasis5 5 2 2 5 2" xfId="33976" xr:uid="{00000000-0005-0000-0000-0000C5550000}"/>
    <cellStyle name="40% - Énfasis5 5 2 2 6" xfId="24586" xr:uid="{00000000-0005-0000-0000-0000C6550000}"/>
    <cellStyle name="40% - Énfasis5 5 2 2 6 2" xfId="37497" xr:uid="{00000000-0005-0000-0000-0000C7550000}"/>
    <cellStyle name="40% - Énfasis5 5 2 2 7" xfId="28107" xr:uid="{00000000-0005-0000-0000-0000C8550000}"/>
    <cellStyle name="40% - Énfasis5 5 2 2 8" xfId="15196" xr:uid="{00000000-0005-0000-0000-0000C9550000}"/>
    <cellStyle name="40% - Énfasis5 5 2 3" xfId="15872" xr:uid="{00000000-0005-0000-0000-0000CA550000}"/>
    <cellStyle name="40% - Énfasis5 5 2 3 2" xfId="18220" xr:uid="{00000000-0005-0000-0000-0000CB550000}"/>
    <cellStyle name="40% - Énfasis5 5 2 3 2 2" xfId="31131" xr:uid="{00000000-0005-0000-0000-0000CC550000}"/>
    <cellStyle name="40% - Énfasis5 5 2 3 3" xfId="21741" xr:uid="{00000000-0005-0000-0000-0000CD550000}"/>
    <cellStyle name="40% - Énfasis5 5 2 3 3 2" xfId="34652" xr:uid="{00000000-0005-0000-0000-0000CE550000}"/>
    <cellStyle name="40% - Énfasis5 5 2 3 4" xfId="25262" xr:uid="{00000000-0005-0000-0000-0000CF550000}"/>
    <cellStyle name="40% - Énfasis5 5 2 3 4 2" xfId="38173" xr:uid="{00000000-0005-0000-0000-0000D0550000}"/>
    <cellStyle name="40% - Énfasis5 5 2 3 5" xfId="28783" xr:uid="{00000000-0005-0000-0000-0000D1550000}"/>
    <cellStyle name="40% - Énfasis5 5 2 4" xfId="19393" xr:uid="{00000000-0005-0000-0000-0000D2550000}"/>
    <cellStyle name="40% - Énfasis5 5 2 4 2" xfId="22914" xr:uid="{00000000-0005-0000-0000-0000D3550000}"/>
    <cellStyle name="40% - Énfasis5 5 2 4 2 2" xfId="35825" xr:uid="{00000000-0005-0000-0000-0000D4550000}"/>
    <cellStyle name="40% - Énfasis5 5 2 4 3" xfId="26435" xr:uid="{00000000-0005-0000-0000-0000D5550000}"/>
    <cellStyle name="40% - Énfasis5 5 2 4 3 2" xfId="39346" xr:uid="{00000000-0005-0000-0000-0000D6550000}"/>
    <cellStyle name="40% - Énfasis5 5 2 4 4" xfId="32304" xr:uid="{00000000-0005-0000-0000-0000D7550000}"/>
    <cellStyle name="40% - Énfasis5 5 2 5" xfId="17045" xr:uid="{00000000-0005-0000-0000-0000D8550000}"/>
    <cellStyle name="40% - Énfasis5 5 2 5 2" xfId="29956" xr:uid="{00000000-0005-0000-0000-0000D9550000}"/>
    <cellStyle name="40% - Énfasis5 5 2 6" xfId="20566" xr:uid="{00000000-0005-0000-0000-0000DA550000}"/>
    <cellStyle name="40% - Énfasis5 5 2 6 2" xfId="33477" xr:uid="{00000000-0005-0000-0000-0000DB550000}"/>
    <cellStyle name="40% - Énfasis5 5 2 7" xfId="24087" xr:uid="{00000000-0005-0000-0000-0000DC550000}"/>
    <cellStyle name="40% - Énfasis5 5 2 7 2" xfId="36998" xr:uid="{00000000-0005-0000-0000-0000DD550000}"/>
    <cellStyle name="40% - Énfasis5 5 2 8" xfId="27608" xr:uid="{00000000-0005-0000-0000-0000DE550000}"/>
    <cellStyle name="40% - Énfasis5 5 2 9" xfId="14696" xr:uid="{00000000-0005-0000-0000-0000DF550000}"/>
    <cellStyle name="40% - Énfasis5 5 3" xfId="6009" xr:uid="{00000000-0005-0000-0000-0000E0550000}"/>
    <cellStyle name="40% - Énfasis5 5 3 2" xfId="15358" xr:uid="{00000000-0005-0000-0000-0000E1550000}"/>
    <cellStyle name="40% - Énfasis5 5 3 2 2" xfId="16533" xr:uid="{00000000-0005-0000-0000-0000E2550000}"/>
    <cellStyle name="40% - Énfasis5 5 3 2 2 2" xfId="18881" xr:uid="{00000000-0005-0000-0000-0000E3550000}"/>
    <cellStyle name="40% - Énfasis5 5 3 2 2 2 2" xfId="31792" xr:uid="{00000000-0005-0000-0000-0000E4550000}"/>
    <cellStyle name="40% - Énfasis5 5 3 2 2 3" xfId="22402" xr:uid="{00000000-0005-0000-0000-0000E5550000}"/>
    <cellStyle name="40% - Énfasis5 5 3 2 2 3 2" xfId="35313" xr:uid="{00000000-0005-0000-0000-0000E6550000}"/>
    <cellStyle name="40% - Énfasis5 5 3 2 2 4" xfId="25923" xr:uid="{00000000-0005-0000-0000-0000E7550000}"/>
    <cellStyle name="40% - Énfasis5 5 3 2 2 4 2" xfId="38834" xr:uid="{00000000-0005-0000-0000-0000E8550000}"/>
    <cellStyle name="40% - Énfasis5 5 3 2 2 5" xfId="29444" xr:uid="{00000000-0005-0000-0000-0000E9550000}"/>
    <cellStyle name="40% - Énfasis5 5 3 2 3" xfId="20054" xr:uid="{00000000-0005-0000-0000-0000EA550000}"/>
    <cellStyle name="40% - Énfasis5 5 3 2 3 2" xfId="23575" xr:uid="{00000000-0005-0000-0000-0000EB550000}"/>
    <cellStyle name="40% - Énfasis5 5 3 2 3 2 2" xfId="36486" xr:uid="{00000000-0005-0000-0000-0000EC550000}"/>
    <cellStyle name="40% - Énfasis5 5 3 2 3 3" xfId="27096" xr:uid="{00000000-0005-0000-0000-0000ED550000}"/>
    <cellStyle name="40% - Énfasis5 5 3 2 3 3 2" xfId="40007" xr:uid="{00000000-0005-0000-0000-0000EE550000}"/>
    <cellStyle name="40% - Énfasis5 5 3 2 3 4" xfId="32965" xr:uid="{00000000-0005-0000-0000-0000EF550000}"/>
    <cellStyle name="40% - Énfasis5 5 3 2 4" xfId="17706" xr:uid="{00000000-0005-0000-0000-0000F0550000}"/>
    <cellStyle name="40% - Énfasis5 5 3 2 4 2" xfId="30617" xr:uid="{00000000-0005-0000-0000-0000F1550000}"/>
    <cellStyle name="40% - Énfasis5 5 3 2 5" xfId="21227" xr:uid="{00000000-0005-0000-0000-0000F2550000}"/>
    <cellStyle name="40% - Énfasis5 5 3 2 5 2" xfId="34138" xr:uid="{00000000-0005-0000-0000-0000F3550000}"/>
    <cellStyle name="40% - Énfasis5 5 3 2 6" xfId="24748" xr:uid="{00000000-0005-0000-0000-0000F4550000}"/>
    <cellStyle name="40% - Énfasis5 5 3 2 6 2" xfId="37659" xr:uid="{00000000-0005-0000-0000-0000F5550000}"/>
    <cellStyle name="40% - Énfasis5 5 3 2 7" xfId="28269" xr:uid="{00000000-0005-0000-0000-0000F6550000}"/>
    <cellStyle name="40% - Énfasis5 5 3 3" xfId="16034" xr:uid="{00000000-0005-0000-0000-0000F7550000}"/>
    <cellStyle name="40% - Énfasis5 5 3 3 2" xfId="18382" xr:uid="{00000000-0005-0000-0000-0000F8550000}"/>
    <cellStyle name="40% - Énfasis5 5 3 3 2 2" xfId="31293" xr:uid="{00000000-0005-0000-0000-0000F9550000}"/>
    <cellStyle name="40% - Énfasis5 5 3 3 3" xfId="21903" xr:uid="{00000000-0005-0000-0000-0000FA550000}"/>
    <cellStyle name="40% - Énfasis5 5 3 3 3 2" xfId="34814" xr:uid="{00000000-0005-0000-0000-0000FB550000}"/>
    <cellStyle name="40% - Énfasis5 5 3 3 4" xfId="25424" xr:uid="{00000000-0005-0000-0000-0000FC550000}"/>
    <cellStyle name="40% - Énfasis5 5 3 3 4 2" xfId="38335" xr:uid="{00000000-0005-0000-0000-0000FD550000}"/>
    <cellStyle name="40% - Énfasis5 5 3 3 5" xfId="28945" xr:uid="{00000000-0005-0000-0000-0000FE550000}"/>
    <cellStyle name="40% - Énfasis5 5 3 4" xfId="19555" xr:uid="{00000000-0005-0000-0000-0000FF550000}"/>
    <cellStyle name="40% - Énfasis5 5 3 4 2" xfId="23076" xr:uid="{00000000-0005-0000-0000-000000560000}"/>
    <cellStyle name="40% - Énfasis5 5 3 4 2 2" xfId="35987" xr:uid="{00000000-0005-0000-0000-000001560000}"/>
    <cellStyle name="40% - Énfasis5 5 3 4 3" xfId="26597" xr:uid="{00000000-0005-0000-0000-000002560000}"/>
    <cellStyle name="40% - Énfasis5 5 3 4 3 2" xfId="39508" xr:uid="{00000000-0005-0000-0000-000003560000}"/>
    <cellStyle name="40% - Énfasis5 5 3 4 4" xfId="32466" xr:uid="{00000000-0005-0000-0000-000004560000}"/>
    <cellStyle name="40% - Énfasis5 5 3 5" xfId="17207" xr:uid="{00000000-0005-0000-0000-000005560000}"/>
    <cellStyle name="40% - Énfasis5 5 3 5 2" xfId="30118" xr:uid="{00000000-0005-0000-0000-000006560000}"/>
    <cellStyle name="40% - Énfasis5 5 3 6" xfId="20728" xr:uid="{00000000-0005-0000-0000-000007560000}"/>
    <cellStyle name="40% - Énfasis5 5 3 6 2" xfId="33639" xr:uid="{00000000-0005-0000-0000-000008560000}"/>
    <cellStyle name="40% - Énfasis5 5 3 7" xfId="24249" xr:uid="{00000000-0005-0000-0000-000009560000}"/>
    <cellStyle name="40% - Énfasis5 5 3 7 2" xfId="37160" xr:uid="{00000000-0005-0000-0000-00000A560000}"/>
    <cellStyle name="40% - Énfasis5 5 3 8" xfId="27770" xr:uid="{00000000-0005-0000-0000-00000B560000}"/>
    <cellStyle name="40% - Énfasis5 5 3 9" xfId="14859" xr:uid="{00000000-0005-0000-0000-00000C560000}"/>
    <cellStyle name="40% - Énfasis5 5 4" xfId="15520" xr:uid="{00000000-0005-0000-0000-00000D560000}"/>
    <cellStyle name="40% - Énfasis5 5 4 2" xfId="16695" xr:uid="{00000000-0005-0000-0000-00000E560000}"/>
    <cellStyle name="40% - Énfasis5 5 4 2 2" xfId="19043" xr:uid="{00000000-0005-0000-0000-00000F560000}"/>
    <cellStyle name="40% - Énfasis5 5 4 2 2 2" xfId="31954" xr:uid="{00000000-0005-0000-0000-000010560000}"/>
    <cellStyle name="40% - Énfasis5 5 4 2 3" xfId="22564" xr:uid="{00000000-0005-0000-0000-000011560000}"/>
    <cellStyle name="40% - Énfasis5 5 4 2 3 2" xfId="35475" xr:uid="{00000000-0005-0000-0000-000012560000}"/>
    <cellStyle name="40% - Énfasis5 5 4 2 4" xfId="26085" xr:uid="{00000000-0005-0000-0000-000013560000}"/>
    <cellStyle name="40% - Énfasis5 5 4 2 4 2" xfId="38996" xr:uid="{00000000-0005-0000-0000-000014560000}"/>
    <cellStyle name="40% - Énfasis5 5 4 2 5" xfId="29606" xr:uid="{00000000-0005-0000-0000-000015560000}"/>
    <cellStyle name="40% - Énfasis5 5 4 3" xfId="20216" xr:uid="{00000000-0005-0000-0000-000016560000}"/>
    <cellStyle name="40% - Énfasis5 5 4 3 2" xfId="23737" xr:uid="{00000000-0005-0000-0000-000017560000}"/>
    <cellStyle name="40% - Énfasis5 5 4 3 2 2" xfId="36648" xr:uid="{00000000-0005-0000-0000-000018560000}"/>
    <cellStyle name="40% - Énfasis5 5 4 3 3" xfId="27258" xr:uid="{00000000-0005-0000-0000-000019560000}"/>
    <cellStyle name="40% - Énfasis5 5 4 3 3 2" xfId="40169" xr:uid="{00000000-0005-0000-0000-00001A560000}"/>
    <cellStyle name="40% - Énfasis5 5 4 3 4" xfId="33127" xr:uid="{00000000-0005-0000-0000-00001B560000}"/>
    <cellStyle name="40% - Énfasis5 5 4 4" xfId="17868" xr:uid="{00000000-0005-0000-0000-00001C560000}"/>
    <cellStyle name="40% - Énfasis5 5 4 4 2" xfId="30779" xr:uid="{00000000-0005-0000-0000-00001D560000}"/>
    <cellStyle name="40% - Énfasis5 5 4 5" xfId="21389" xr:uid="{00000000-0005-0000-0000-00001E560000}"/>
    <cellStyle name="40% - Énfasis5 5 4 5 2" xfId="34300" xr:uid="{00000000-0005-0000-0000-00001F560000}"/>
    <cellStyle name="40% - Énfasis5 5 4 6" xfId="24910" xr:uid="{00000000-0005-0000-0000-000020560000}"/>
    <cellStyle name="40% - Énfasis5 5 4 6 2" xfId="37821" xr:uid="{00000000-0005-0000-0000-000021560000}"/>
    <cellStyle name="40% - Énfasis5 5 4 7" xfId="28431" xr:uid="{00000000-0005-0000-0000-000022560000}"/>
    <cellStyle name="40% - Énfasis5 5 5" xfId="15021" xr:uid="{00000000-0005-0000-0000-000023560000}"/>
    <cellStyle name="40% - Énfasis5 5 5 2" xfId="16196" xr:uid="{00000000-0005-0000-0000-000024560000}"/>
    <cellStyle name="40% - Énfasis5 5 5 2 2" xfId="18544" xr:uid="{00000000-0005-0000-0000-000025560000}"/>
    <cellStyle name="40% - Énfasis5 5 5 2 2 2" xfId="31455" xr:uid="{00000000-0005-0000-0000-000026560000}"/>
    <cellStyle name="40% - Énfasis5 5 5 2 3" xfId="22065" xr:uid="{00000000-0005-0000-0000-000027560000}"/>
    <cellStyle name="40% - Énfasis5 5 5 2 3 2" xfId="34976" xr:uid="{00000000-0005-0000-0000-000028560000}"/>
    <cellStyle name="40% - Énfasis5 5 5 2 4" xfId="25586" xr:uid="{00000000-0005-0000-0000-000029560000}"/>
    <cellStyle name="40% - Énfasis5 5 5 2 4 2" xfId="38497" xr:uid="{00000000-0005-0000-0000-00002A560000}"/>
    <cellStyle name="40% - Énfasis5 5 5 2 5" xfId="29107" xr:uid="{00000000-0005-0000-0000-00002B560000}"/>
    <cellStyle name="40% - Énfasis5 5 5 3" xfId="19717" xr:uid="{00000000-0005-0000-0000-00002C560000}"/>
    <cellStyle name="40% - Énfasis5 5 5 3 2" xfId="23238" xr:uid="{00000000-0005-0000-0000-00002D560000}"/>
    <cellStyle name="40% - Énfasis5 5 5 3 2 2" xfId="36149" xr:uid="{00000000-0005-0000-0000-00002E560000}"/>
    <cellStyle name="40% - Énfasis5 5 5 3 3" xfId="26759" xr:uid="{00000000-0005-0000-0000-00002F560000}"/>
    <cellStyle name="40% - Énfasis5 5 5 3 3 2" xfId="39670" xr:uid="{00000000-0005-0000-0000-000030560000}"/>
    <cellStyle name="40% - Énfasis5 5 5 3 4" xfId="32628" xr:uid="{00000000-0005-0000-0000-000031560000}"/>
    <cellStyle name="40% - Énfasis5 5 5 4" xfId="17369" xr:uid="{00000000-0005-0000-0000-000032560000}"/>
    <cellStyle name="40% - Énfasis5 5 5 4 2" xfId="30280" xr:uid="{00000000-0005-0000-0000-000033560000}"/>
    <cellStyle name="40% - Énfasis5 5 5 5" xfId="20890" xr:uid="{00000000-0005-0000-0000-000034560000}"/>
    <cellStyle name="40% - Énfasis5 5 5 5 2" xfId="33801" xr:uid="{00000000-0005-0000-0000-000035560000}"/>
    <cellStyle name="40% - Énfasis5 5 5 6" xfId="24411" xr:uid="{00000000-0005-0000-0000-000036560000}"/>
    <cellStyle name="40% - Énfasis5 5 5 6 2" xfId="37322" xr:uid="{00000000-0005-0000-0000-000037560000}"/>
    <cellStyle name="40% - Énfasis5 5 5 7" xfId="27932" xr:uid="{00000000-0005-0000-0000-000038560000}"/>
    <cellStyle name="40% - Énfasis5 5 6" xfId="15697" xr:uid="{00000000-0005-0000-0000-000039560000}"/>
    <cellStyle name="40% - Énfasis5 5 6 2" xfId="18045" xr:uid="{00000000-0005-0000-0000-00003A560000}"/>
    <cellStyle name="40% - Énfasis5 5 6 2 2" xfId="30956" xr:uid="{00000000-0005-0000-0000-00003B560000}"/>
    <cellStyle name="40% - Énfasis5 5 6 3" xfId="21566" xr:uid="{00000000-0005-0000-0000-00003C560000}"/>
    <cellStyle name="40% - Énfasis5 5 6 3 2" xfId="34477" xr:uid="{00000000-0005-0000-0000-00003D560000}"/>
    <cellStyle name="40% - Énfasis5 5 6 4" xfId="25087" xr:uid="{00000000-0005-0000-0000-00003E560000}"/>
    <cellStyle name="40% - Énfasis5 5 6 4 2" xfId="37998" xr:uid="{00000000-0005-0000-0000-00003F560000}"/>
    <cellStyle name="40% - Énfasis5 5 6 5" xfId="28608" xr:uid="{00000000-0005-0000-0000-000040560000}"/>
    <cellStyle name="40% - Énfasis5 5 7" xfId="19218" xr:uid="{00000000-0005-0000-0000-000041560000}"/>
    <cellStyle name="40% - Énfasis5 5 7 2" xfId="22739" xr:uid="{00000000-0005-0000-0000-000042560000}"/>
    <cellStyle name="40% - Énfasis5 5 7 2 2" xfId="35650" xr:uid="{00000000-0005-0000-0000-000043560000}"/>
    <cellStyle name="40% - Énfasis5 5 7 3" xfId="26260" xr:uid="{00000000-0005-0000-0000-000044560000}"/>
    <cellStyle name="40% - Énfasis5 5 7 3 2" xfId="39171" xr:uid="{00000000-0005-0000-0000-000045560000}"/>
    <cellStyle name="40% - Énfasis5 5 7 4" xfId="32129" xr:uid="{00000000-0005-0000-0000-000046560000}"/>
    <cellStyle name="40% - Énfasis5 5 8" xfId="16870" xr:uid="{00000000-0005-0000-0000-000047560000}"/>
    <cellStyle name="40% - Énfasis5 5 8 2" xfId="29781" xr:uid="{00000000-0005-0000-0000-000048560000}"/>
    <cellStyle name="40% - Énfasis5 5 9" xfId="20391" xr:uid="{00000000-0005-0000-0000-000049560000}"/>
    <cellStyle name="40% - Énfasis5 5 9 2" xfId="33302" xr:uid="{00000000-0005-0000-0000-00004A560000}"/>
    <cellStyle name="40% - Énfasis5 6" xfId="817" xr:uid="{00000000-0005-0000-0000-00004B560000}"/>
    <cellStyle name="40% - Énfasis5 6 10" xfId="23969" xr:uid="{00000000-0005-0000-0000-00004C560000}"/>
    <cellStyle name="40% - Énfasis5 6 10 2" xfId="36880" xr:uid="{00000000-0005-0000-0000-00004D560000}"/>
    <cellStyle name="40% - Énfasis5 6 11" xfId="27490" xr:uid="{00000000-0005-0000-0000-00004E560000}"/>
    <cellStyle name="40% - Énfasis5 6 12" xfId="14575" xr:uid="{00000000-0005-0000-0000-00004F560000}"/>
    <cellStyle name="40% - Énfasis5 6 2" xfId="6010" xr:uid="{00000000-0005-0000-0000-000050560000}"/>
    <cellStyle name="40% - Énfasis5 6 2 2" xfId="6011" xr:uid="{00000000-0005-0000-0000-000051560000}"/>
    <cellStyle name="40% - Énfasis5 6 2 2 2" xfId="16428" xr:uid="{00000000-0005-0000-0000-000052560000}"/>
    <cellStyle name="40% - Énfasis5 6 2 2 2 2" xfId="18776" xr:uid="{00000000-0005-0000-0000-000053560000}"/>
    <cellStyle name="40% - Énfasis5 6 2 2 2 2 2" xfId="31687" xr:uid="{00000000-0005-0000-0000-000054560000}"/>
    <cellStyle name="40% - Énfasis5 6 2 2 2 3" xfId="22297" xr:uid="{00000000-0005-0000-0000-000055560000}"/>
    <cellStyle name="40% - Énfasis5 6 2 2 2 3 2" xfId="35208" xr:uid="{00000000-0005-0000-0000-000056560000}"/>
    <cellStyle name="40% - Énfasis5 6 2 2 2 4" xfId="25818" xr:uid="{00000000-0005-0000-0000-000057560000}"/>
    <cellStyle name="40% - Énfasis5 6 2 2 2 4 2" xfId="38729" xr:uid="{00000000-0005-0000-0000-000058560000}"/>
    <cellStyle name="40% - Énfasis5 6 2 2 2 5" xfId="29339" xr:uid="{00000000-0005-0000-0000-000059560000}"/>
    <cellStyle name="40% - Énfasis5 6 2 2 3" xfId="19949" xr:uid="{00000000-0005-0000-0000-00005A560000}"/>
    <cellStyle name="40% - Énfasis5 6 2 2 3 2" xfId="23470" xr:uid="{00000000-0005-0000-0000-00005B560000}"/>
    <cellStyle name="40% - Énfasis5 6 2 2 3 2 2" xfId="36381" xr:uid="{00000000-0005-0000-0000-00005C560000}"/>
    <cellStyle name="40% - Énfasis5 6 2 2 3 3" xfId="26991" xr:uid="{00000000-0005-0000-0000-00005D560000}"/>
    <cellStyle name="40% - Énfasis5 6 2 2 3 3 2" xfId="39902" xr:uid="{00000000-0005-0000-0000-00005E560000}"/>
    <cellStyle name="40% - Énfasis5 6 2 2 3 4" xfId="32860" xr:uid="{00000000-0005-0000-0000-00005F560000}"/>
    <cellStyle name="40% - Énfasis5 6 2 2 4" xfId="17601" xr:uid="{00000000-0005-0000-0000-000060560000}"/>
    <cellStyle name="40% - Énfasis5 6 2 2 4 2" xfId="30512" xr:uid="{00000000-0005-0000-0000-000061560000}"/>
    <cellStyle name="40% - Énfasis5 6 2 2 5" xfId="21122" xr:uid="{00000000-0005-0000-0000-000062560000}"/>
    <cellStyle name="40% - Énfasis5 6 2 2 5 2" xfId="34033" xr:uid="{00000000-0005-0000-0000-000063560000}"/>
    <cellStyle name="40% - Énfasis5 6 2 2 6" xfId="24643" xr:uid="{00000000-0005-0000-0000-000064560000}"/>
    <cellStyle name="40% - Énfasis5 6 2 2 6 2" xfId="37554" xr:uid="{00000000-0005-0000-0000-000065560000}"/>
    <cellStyle name="40% - Énfasis5 6 2 2 7" xfId="28164" xr:uid="{00000000-0005-0000-0000-000066560000}"/>
    <cellStyle name="40% - Énfasis5 6 2 2 8" xfId="15253" xr:uid="{00000000-0005-0000-0000-000067560000}"/>
    <cellStyle name="40% - Énfasis5 6 2 3" xfId="15929" xr:uid="{00000000-0005-0000-0000-000068560000}"/>
    <cellStyle name="40% - Énfasis5 6 2 3 2" xfId="18277" xr:uid="{00000000-0005-0000-0000-000069560000}"/>
    <cellStyle name="40% - Énfasis5 6 2 3 2 2" xfId="31188" xr:uid="{00000000-0005-0000-0000-00006A560000}"/>
    <cellStyle name="40% - Énfasis5 6 2 3 3" xfId="21798" xr:uid="{00000000-0005-0000-0000-00006B560000}"/>
    <cellStyle name="40% - Énfasis5 6 2 3 3 2" xfId="34709" xr:uid="{00000000-0005-0000-0000-00006C560000}"/>
    <cellStyle name="40% - Énfasis5 6 2 3 4" xfId="25319" xr:uid="{00000000-0005-0000-0000-00006D560000}"/>
    <cellStyle name="40% - Énfasis5 6 2 3 4 2" xfId="38230" xr:uid="{00000000-0005-0000-0000-00006E560000}"/>
    <cellStyle name="40% - Énfasis5 6 2 3 5" xfId="28840" xr:uid="{00000000-0005-0000-0000-00006F560000}"/>
    <cellStyle name="40% - Énfasis5 6 2 4" xfId="19450" xr:uid="{00000000-0005-0000-0000-000070560000}"/>
    <cellStyle name="40% - Énfasis5 6 2 4 2" xfId="22971" xr:uid="{00000000-0005-0000-0000-000071560000}"/>
    <cellStyle name="40% - Énfasis5 6 2 4 2 2" xfId="35882" xr:uid="{00000000-0005-0000-0000-000072560000}"/>
    <cellStyle name="40% - Énfasis5 6 2 4 3" xfId="26492" xr:uid="{00000000-0005-0000-0000-000073560000}"/>
    <cellStyle name="40% - Énfasis5 6 2 4 3 2" xfId="39403" xr:uid="{00000000-0005-0000-0000-000074560000}"/>
    <cellStyle name="40% - Énfasis5 6 2 4 4" xfId="32361" xr:uid="{00000000-0005-0000-0000-000075560000}"/>
    <cellStyle name="40% - Énfasis5 6 2 5" xfId="17102" xr:uid="{00000000-0005-0000-0000-000076560000}"/>
    <cellStyle name="40% - Énfasis5 6 2 5 2" xfId="30013" xr:uid="{00000000-0005-0000-0000-000077560000}"/>
    <cellStyle name="40% - Énfasis5 6 2 6" xfId="20623" xr:uid="{00000000-0005-0000-0000-000078560000}"/>
    <cellStyle name="40% - Énfasis5 6 2 6 2" xfId="33534" xr:uid="{00000000-0005-0000-0000-000079560000}"/>
    <cellStyle name="40% - Énfasis5 6 2 7" xfId="24144" xr:uid="{00000000-0005-0000-0000-00007A560000}"/>
    <cellStyle name="40% - Énfasis5 6 2 7 2" xfId="37055" xr:uid="{00000000-0005-0000-0000-00007B560000}"/>
    <cellStyle name="40% - Énfasis5 6 2 8" xfId="27665" xr:uid="{00000000-0005-0000-0000-00007C560000}"/>
    <cellStyle name="40% - Énfasis5 6 2 9" xfId="14753" xr:uid="{00000000-0005-0000-0000-00007D560000}"/>
    <cellStyle name="40% - Énfasis5 6 3" xfId="6012" xr:uid="{00000000-0005-0000-0000-00007E560000}"/>
    <cellStyle name="40% - Énfasis5 6 3 2" xfId="15415" xr:uid="{00000000-0005-0000-0000-00007F560000}"/>
    <cellStyle name="40% - Énfasis5 6 3 2 2" xfId="16590" xr:uid="{00000000-0005-0000-0000-000080560000}"/>
    <cellStyle name="40% - Énfasis5 6 3 2 2 2" xfId="18938" xr:uid="{00000000-0005-0000-0000-000081560000}"/>
    <cellStyle name="40% - Énfasis5 6 3 2 2 2 2" xfId="31849" xr:uid="{00000000-0005-0000-0000-000082560000}"/>
    <cellStyle name="40% - Énfasis5 6 3 2 2 3" xfId="22459" xr:uid="{00000000-0005-0000-0000-000083560000}"/>
    <cellStyle name="40% - Énfasis5 6 3 2 2 3 2" xfId="35370" xr:uid="{00000000-0005-0000-0000-000084560000}"/>
    <cellStyle name="40% - Énfasis5 6 3 2 2 4" xfId="25980" xr:uid="{00000000-0005-0000-0000-000085560000}"/>
    <cellStyle name="40% - Énfasis5 6 3 2 2 4 2" xfId="38891" xr:uid="{00000000-0005-0000-0000-000086560000}"/>
    <cellStyle name="40% - Énfasis5 6 3 2 2 5" xfId="29501" xr:uid="{00000000-0005-0000-0000-000087560000}"/>
    <cellStyle name="40% - Énfasis5 6 3 2 3" xfId="20111" xr:uid="{00000000-0005-0000-0000-000088560000}"/>
    <cellStyle name="40% - Énfasis5 6 3 2 3 2" xfId="23632" xr:uid="{00000000-0005-0000-0000-000089560000}"/>
    <cellStyle name="40% - Énfasis5 6 3 2 3 2 2" xfId="36543" xr:uid="{00000000-0005-0000-0000-00008A560000}"/>
    <cellStyle name="40% - Énfasis5 6 3 2 3 3" xfId="27153" xr:uid="{00000000-0005-0000-0000-00008B560000}"/>
    <cellStyle name="40% - Énfasis5 6 3 2 3 3 2" xfId="40064" xr:uid="{00000000-0005-0000-0000-00008C560000}"/>
    <cellStyle name="40% - Énfasis5 6 3 2 3 4" xfId="33022" xr:uid="{00000000-0005-0000-0000-00008D560000}"/>
    <cellStyle name="40% - Énfasis5 6 3 2 4" xfId="17763" xr:uid="{00000000-0005-0000-0000-00008E560000}"/>
    <cellStyle name="40% - Énfasis5 6 3 2 4 2" xfId="30674" xr:uid="{00000000-0005-0000-0000-00008F560000}"/>
    <cellStyle name="40% - Énfasis5 6 3 2 5" xfId="21284" xr:uid="{00000000-0005-0000-0000-000090560000}"/>
    <cellStyle name="40% - Énfasis5 6 3 2 5 2" xfId="34195" xr:uid="{00000000-0005-0000-0000-000091560000}"/>
    <cellStyle name="40% - Énfasis5 6 3 2 6" xfId="24805" xr:uid="{00000000-0005-0000-0000-000092560000}"/>
    <cellStyle name="40% - Énfasis5 6 3 2 6 2" xfId="37716" xr:uid="{00000000-0005-0000-0000-000093560000}"/>
    <cellStyle name="40% - Énfasis5 6 3 2 7" xfId="28326" xr:uid="{00000000-0005-0000-0000-000094560000}"/>
    <cellStyle name="40% - Énfasis5 6 3 3" xfId="16091" xr:uid="{00000000-0005-0000-0000-000095560000}"/>
    <cellStyle name="40% - Énfasis5 6 3 3 2" xfId="18439" xr:uid="{00000000-0005-0000-0000-000096560000}"/>
    <cellStyle name="40% - Énfasis5 6 3 3 2 2" xfId="31350" xr:uid="{00000000-0005-0000-0000-000097560000}"/>
    <cellStyle name="40% - Énfasis5 6 3 3 3" xfId="21960" xr:uid="{00000000-0005-0000-0000-000098560000}"/>
    <cellStyle name="40% - Énfasis5 6 3 3 3 2" xfId="34871" xr:uid="{00000000-0005-0000-0000-000099560000}"/>
    <cellStyle name="40% - Énfasis5 6 3 3 4" xfId="25481" xr:uid="{00000000-0005-0000-0000-00009A560000}"/>
    <cellStyle name="40% - Énfasis5 6 3 3 4 2" xfId="38392" xr:uid="{00000000-0005-0000-0000-00009B560000}"/>
    <cellStyle name="40% - Énfasis5 6 3 3 5" xfId="29002" xr:uid="{00000000-0005-0000-0000-00009C560000}"/>
    <cellStyle name="40% - Énfasis5 6 3 4" xfId="19612" xr:uid="{00000000-0005-0000-0000-00009D560000}"/>
    <cellStyle name="40% - Énfasis5 6 3 4 2" xfId="23133" xr:uid="{00000000-0005-0000-0000-00009E560000}"/>
    <cellStyle name="40% - Énfasis5 6 3 4 2 2" xfId="36044" xr:uid="{00000000-0005-0000-0000-00009F560000}"/>
    <cellStyle name="40% - Énfasis5 6 3 4 3" xfId="26654" xr:uid="{00000000-0005-0000-0000-0000A0560000}"/>
    <cellStyle name="40% - Énfasis5 6 3 4 3 2" xfId="39565" xr:uid="{00000000-0005-0000-0000-0000A1560000}"/>
    <cellStyle name="40% - Énfasis5 6 3 4 4" xfId="32523" xr:uid="{00000000-0005-0000-0000-0000A2560000}"/>
    <cellStyle name="40% - Énfasis5 6 3 5" xfId="17264" xr:uid="{00000000-0005-0000-0000-0000A3560000}"/>
    <cellStyle name="40% - Énfasis5 6 3 5 2" xfId="30175" xr:uid="{00000000-0005-0000-0000-0000A4560000}"/>
    <cellStyle name="40% - Énfasis5 6 3 6" xfId="20785" xr:uid="{00000000-0005-0000-0000-0000A5560000}"/>
    <cellStyle name="40% - Énfasis5 6 3 6 2" xfId="33696" xr:uid="{00000000-0005-0000-0000-0000A6560000}"/>
    <cellStyle name="40% - Énfasis5 6 3 7" xfId="24306" xr:uid="{00000000-0005-0000-0000-0000A7560000}"/>
    <cellStyle name="40% - Énfasis5 6 3 7 2" xfId="37217" xr:uid="{00000000-0005-0000-0000-0000A8560000}"/>
    <cellStyle name="40% - Énfasis5 6 3 8" xfId="27827" xr:uid="{00000000-0005-0000-0000-0000A9560000}"/>
    <cellStyle name="40% - Énfasis5 6 3 9" xfId="14916" xr:uid="{00000000-0005-0000-0000-0000AA560000}"/>
    <cellStyle name="40% - Énfasis5 6 4" xfId="15577" xr:uid="{00000000-0005-0000-0000-0000AB560000}"/>
    <cellStyle name="40% - Énfasis5 6 4 2" xfId="16752" xr:uid="{00000000-0005-0000-0000-0000AC560000}"/>
    <cellStyle name="40% - Énfasis5 6 4 2 2" xfId="19100" xr:uid="{00000000-0005-0000-0000-0000AD560000}"/>
    <cellStyle name="40% - Énfasis5 6 4 2 2 2" xfId="32011" xr:uid="{00000000-0005-0000-0000-0000AE560000}"/>
    <cellStyle name="40% - Énfasis5 6 4 2 3" xfId="22621" xr:uid="{00000000-0005-0000-0000-0000AF560000}"/>
    <cellStyle name="40% - Énfasis5 6 4 2 3 2" xfId="35532" xr:uid="{00000000-0005-0000-0000-0000B0560000}"/>
    <cellStyle name="40% - Énfasis5 6 4 2 4" xfId="26142" xr:uid="{00000000-0005-0000-0000-0000B1560000}"/>
    <cellStyle name="40% - Énfasis5 6 4 2 4 2" xfId="39053" xr:uid="{00000000-0005-0000-0000-0000B2560000}"/>
    <cellStyle name="40% - Énfasis5 6 4 2 5" xfId="29663" xr:uid="{00000000-0005-0000-0000-0000B3560000}"/>
    <cellStyle name="40% - Énfasis5 6 4 3" xfId="20273" xr:uid="{00000000-0005-0000-0000-0000B4560000}"/>
    <cellStyle name="40% - Énfasis5 6 4 3 2" xfId="23794" xr:uid="{00000000-0005-0000-0000-0000B5560000}"/>
    <cellStyle name="40% - Énfasis5 6 4 3 2 2" xfId="36705" xr:uid="{00000000-0005-0000-0000-0000B6560000}"/>
    <cellStyle name="40% - Énfasis5 6 4 3 3" xfId="27315" xr:uid="{00000000-0005-0000-0000-0000B7560000}"/>
    <cellStyle name="40% - Énfasis5 6 4 3 3 2" xfId="40226" xr:uid="{00000000-0005-0000-0000-0000B8560000}"/>
    <cellStyle name="40% - Énfasis5 6 4 3 4" xfId="33184" xr:uid="{00000000-0005-0000-0000-0000B9560000}"/>
    <cellStyle name="40% - Énfasis5 6 4 4" xfId="17925" xr:uid="{00000000-0005-0000-0000-0000BA560000}"/>
    <cellStyle name="40% - Énfasis5 6 4 4 2" xfId="30836" xr:uid="{00000000-0005-0000-0000-0000BB560000}"/>
    <cellStyle name="40% - Énfasis5 6 4 5" xfId="21446" xr:uid="{00000000-0005-0000-0000-0000BC560000}"/>
    <cellStyle name="40% - Énfasis5 6 4 5 2" xfId="34357" xr:uid="{00000000-0005-0000-0000-0000BD560000}"/>
    <cellStyle name="40% - Énfasis5 6 4 6" xfId="24967" xr:uid="{00000000-0005-0000-0000-0000BE560000}"/>
    <cellStyle name="40% - Énfasis5 6 4 6 2" xfId="37878" xr:uid="{00000000-0005-0000-0000-0000BF560000}"/>
    <cellStyle name="40% - Énfasis5 6 4 7" xfId="28488" xr:uid="{00000000-0005-0000-0000-0000C0560000}"/>
    <cellStyle name="40% - Énfasis5 6 5" xfId="15078" xr:uid="{00000000-0005-0000-0000-0000C1560000}"/>
    <cellStyle name="40% - Énfasis5 6 5 2" xfId="16253" xr:uid="{00000000-0005-0000-0000-0000C2560000}"/>
    <cellStyle name="40% - Énfasis5 6 5 2 2" xfId="18601" xr:uid="{00000000-0005-0000-0000-0000C3560000}"/>
    <cellStyle name="40% - Énfasis5 6 5 2 2 2" xfId="31512" xr:uid="{00000000-0005-0000-0000-0000C4560000}"/>
    <cellStyle name="40% - Énfasis5 6 5 2 3" xfId="22122" xr:uid="{00000000-0005-0000-0000-0000C5560000}"/>
    <cellStyle name="40% - Énfasis5 6 5 2 3 2" xfId="35033" xr:uid="{00000000-0005-0000-0000-0000C6560000}"/>
    <cellStyle name="40% - Énfasis5 6 5 2 4" xfId="25643" xr:uid="{00000000-0005-0000-0000-0000C7560000}"/>
    <cellStyle name="40% - Énfasis5 6 5 2 4 2" xfId="38554" xr:uid="{00000000-0005-0000-0000-0000C8560000}"/>
    <cellStyle name="40% - Énfasis5 6 5 2 5" xfId="29164" xr:uid="{00000000-0005-0000-0000-0000C9560000}"/>
    <cellStyle name="40% - Énfasis5 6 5 3" xfId="19774" xr:uid="{00000000-0005-0000-0000-0000CA560000}"/>
    <cellStyle name="40% - Énfasis5 6 5 3 2" xfId="23295" xr:uid="{00000000-0005-0000-0000-0000CB560000}"/>
    <cellStyle name="40% - Énfasis5 6 5 3 2 2" xfId="36206" xr:uid="{00000000-0005-0000-0000-0000CC560000}"/>
    <cellStyle name="40% - Énfasis5 6 5 3 3" xfId="26816" xr:uid="{00000000-0005-0000-0000-0000CD560000}"/>
    <cellStyle name="40% - Énfasis5 6 5 3 3 2" xfId="39727" xr:uid="{00000000-0005-0000-0000-0000CE560000}"/>
    <cellStyle name="40% - Énfasis5 6 5 3 4" xfId="32685" xr:uid="{00000000-0005-0000-0000-0000CF560000}"/>
    <cellStyle name="40% - Énfasis5 6 5 4" xfId="17426" xr:uid="{00000000-0005-0000-0000-0000D0560000}"/>
    <cellStyle name="40% - Énfasis5 6 5 4 2" xfId="30337" xr:uid="{00000000-0005-0000-0000-0000D1560000}"/>
    <cellStyle name="40% - Énfasis5 6 5 5" xfId="20947" xr:uid="{00000000-0005-0000-0000-0000D2560000}"/>
    <cellStyle name="40% - Énfasis5 6 5 5 2" xfId="33858" xr:uid="{00000000-0005-0000-0000-0000D3560000}"/>
    <cellStyle name="40% - Énfasis5 6 5 6" xfId="24468" xr:uid="{00000000-0005-0000-0000-0000D4560000}"/>
    <cellStyle name="40% - Énfasis5 6 5 6 2" xfId="37379" xr:uid="{00000000-0005-0000-0000-0000D5560000}"/>
    <cellStyle name="40% - Énfasis5 6 5 7" xfId="27989" xr:uid="{00000000-0005-0000-0000-0000D6560000}"/>
    <cellStyle name="40% - Énfasis5 6 6" xfId="15754" xr:uid="{00000000-0005-0000-0000-0000D7560000}"/>
    <cellStyle name="40% - Énfasis5 6 6 2" xfId="18102" xr:uid="{00000000-0005-0000-0000-0000D8560000}"/>
    <cellStyle name="40% - Énfasis5 6 6 2 2" xfId="31013" xr:uid="{00000000-0005-0000-0000-0000D9560000}"/>
    <cellStyle name="40% - Énfasis5 6 6 3" xfId="21623" xr:uid="{00000000-0005-0000-0000-0000DA560000}"/>
    <cellStyle name="40% - Énfasis5 6 6 3 2" xfId="34534" xr:uid="{00000000-0005-0000-0000-0000DB560000}"/>
    <cellStyle name="40% - Énfasis5 6 6 4" xfId="25144" xr:uid="{00000000-0005-0000-0000-0000DC560000}"/>
    <cellStyle name="40% - Énfasis5 6 6 4 2" xfId="38055" xr:uid="{00000000-0005-0000-0000-0000DD560000}"/>
    <cellStyle name="40% - Énfasis5 6 6 5" xfId="28665" xr:uid="{00000000-0005-0000-0000-0000DE560000}"/>
    <cellStyle name="40% - Énfasis5 6 7" xfId="19275" xr:uid="{00000000-0005-0000-0000-0000DF560000}"/>
    <cellStyle name="40% - Énfasis5 6 7 2" xfId="22796" xr:uid="{00000000-0005-0000-0000-0000E0560000}"/>
    <cellStyle name="40% - Énfasis5 6 7 2 2" xfId="35707" xr:uid="{00000000-0005-0000-0000-0000E1560000}"/>
    <cellStyle name="40% - Énfasis5 6 7 3" xfId="26317" xr:uid="{00000000-0005-0000-0000-0000E2560000}"/>
    <cellStyle name="40% - Énfasis5 6 7 3 2" xfId="39228" xr:uid="{00000000-0005-0000-0000-0000E3560000}"/>
    <cellStyle name="40% - Énfasis5 6 7 4" xfId="32186" xr:uid="{00000000-0005-0000-0000-0000E4560000}"/>
    <cellStyle name="40% - Énfasis5 6 8" xfId="16927" xr:uid="{00000000-0005-0000-0000-0000E5560000}"/>
    <cellStyle name="40% - Énfasis5 6 8 2" xfId="29838" xr:uid="{00000000-0005-0000-0000-0000E6560000}"/>
    <cellStyle name="40% - Énfasis5 6 9" xfId="20448" xr:uid="{00000000-0005-0000-0000-0000E7560000}"/>
    <cellStyle name="40% - Énfasis5 6 9 2" xfId="33359" xr:uid="{00000000-0005-0000-0000-0000E8560000}"/>
    <cellStyle name="40% - Énfasis5 7" xfId="818" xr:uid="{00000000-0005-0000-0000-0000E9560000}"/>
    <cellStyle name="40% - Énfasis5 7 10" xfId="23985" xr:uid="{00000000-0005-0000-0000-0000EA560000}"/>
    <cellStyle name="40% - Énfasis5 7 10 2" xfId="36896" xr:uid="{00000000-0005-0000-0000-0000EB560000}"/>
    <cellStyle name="40% - Énfasis5 7 11" xfId="27506" xr:uid="{00000000-0005-0000-0000-0000EC560000}"/>
    <cellStyle name="40% - Énfasis5 7 12" xfId="14591" xr:uid="{00000000-0005-0000-0000-0000ED560000}"/>
    <cellStyle name="40% - Énfasis5 7 2" xfId="6013" xr:uid="{00000000-0005-0000-0000-0000EE560000}"/>
    <cellStyle name="40% - Énfasis5 7 2 2" xfId="6014" xr:uid="{00000000-0005-0000-0000-0000EF560000}"/>
    <cellStyle name="40% - Énfasis5 7 2 2 2" xfId="16444" xr:uid="{00000000-0005-0000-0000-0000F0560000}"/>
    <cellStyle name="40% - Énfasis5 7 2 2 2 2" xfId="18792" xr:uid="{00000000-0005-0000-0000-0000F1560000}"/>
    <cellStyle name="40% - Énfasis5 7 2 2 2 2 2" xfId="31703" xr:uid="{00000000-0005-0000-0000-0000F2560000}"/>
    <cellStyle name="40% - Énfasis5 7 2 2 2 3" xfId="22313" xr:uid="{00000000-0005-0000-0000-0000F3560000}"/>
    <cellStyle name="40% - Énfasis5 7 2 2 2 3 2" xfId="35224" xr:uid="{00000000-0005-0000-0000-0000F4560000}"/>
    <cellStyle name="40% - Énfasis5 7 2 2 2 4" xfId="25834" xr:uid="{00000000-0005-0000-0000-0000F5560000}"/>
    <cellStyle name="40% - Énfasis5 7 2 2 2 4 2" xfId="38745" xr:uid="{00000000-0005-0000-0000-0000F6560000}"/>
    <cellStyle name="40% - Énfasis5 7 2 2 2 5" xfId="29355" xr:uid="{00000000-0005-0000-0000-0000F7560000}"/>
    <cellStyle name="40% - Énfasis5 7 2 2 3" xfId="19965" xr:uid="{00000000-0005-0000-0000-0000F8560000}"/>
    <cellStyle name="40% - Énfasis5 7 2 2 3 2" xfId="23486" xr:uid="{00000000-0005-0000-0000-0000F9560000}"/>
    <cellStyle name="40% - Énfasis5 7 2 2 3 2 2" xfId="36397" xr:uid="{00000000-0005-0000-0000-0000FA560000}"/>
    <cellStyle name="40% - Énfasis5 7 2 2 3 3" xfId="27007" xr:uid="{00000000-0005-0000-0000-0000FB560000}"/>
    <cellStyle name="40% - Énfasis5 7 2 2 3 3 2" xfId="39918" xr:uid="{00000000-0005-0000-0000-0000FC560000}"/>
    <cellStyle name="40% - Énfasis5 7 2 2 3 4" xfId="32876" xr:uid="{00000000-0005-0000-0000-0000FD560000}"/>
    <cellStyle name="40% - Énfasis5 7 2 2 4" xfId="17617" xr:uid="{00000000-0005-0000-0000-0000FE560000}"/>
    <cellStyle name="40% - Énfasis5 7 2 2 4 2" xfId="30528" xr:uid="{00000000-0005-0000-0000-0000FF560000}"/>
    <cellStyle name="40% - Énfasis5 7 2 2 5" xfId="21138" xr:uid="{00000000-0005-0000-0000-000000570000}"/>
    <cellStyle name="40% - Énfasis5 7 2 2 5 2" xfId="34049" xr:uid="{00000000-0005-0000-0000-000001570000}"/>
    <cellStyle name="40% - Énfasis5 7 2 2 6" xfId="24659" xr:uid="{00000000-0005-0000-0000-000002570000}"/>
    <cellStyle name="40% - Énfasis5 7 2 2 6 2" xfId="37570" xr:uid="{00000000-0005-0000-0000-000003570000}"/>
    <cellStyle name="40% - Énfasis5 7 2 2 7" xfId="28180" xr:uid="{00000000-0005-0000-0000-000004570000}"/>
    <cellStyle name="40% - Énfasis5 7 2 2 8" xfId="15269" xr:uid="{00000000-0005-0000-0000-000005570000}"/>
    <cellStyle name="40% - Énfasis5 7 2 3" xfId="15945" xr:uid="{00000000-0005-0000-0000-000006570000}"/>
    <cellStyle name="40% - Énfasis5 7 2 3 2" xfId="18293" xr:uid="{00000000-0005-0000-0000-000007570000}"/>
    <cellStyle name="40% - Énfasis5 7 2 3 2 2" xfId="31204" xr:uid="{00000000-0005-0000-0000-000008570000}"/>
    <cellStyle name="40% - Énfasis5 7 2 3 3" xfId="21814" xr:uid="{00000000-0005-0000-0000-000009570000}"/>
    <cellStyle name="40% - Énfasis5 7 2 3 3 2" xfId="34725" xr:uid="{00000000-0005-0000-0000-00000A570000}"/>
    <cellStyle name="40% - Énfasis5 7 2 3 4" xfId="25335" xr:uid="{00000000-0005-0000-0000-00000B570000}"/>
    <cellStyle name="40% - Énfasis5 7 2 3 4 2" xfId="38246" xr:uid="{00000000-0005-0000-0000-00000C570000}"/>
    <cellStyle name="40% - Énfasis5 7 2 3 5" xfId="28856" xr:uid="{00000000-0005-0000-0000-00000D570000}"/>
    <cellStyle name="40% - Énfasis5 7 2 4" xfId="19466" xr:uid="{00000000-0005-0000-0000-00000E570000}"/>
    <cellStyle name="40% - Énfasis5 7 2 4 2" xfId="22987" xr:uid="{00000000-0005-0000-0000-00000F570000}"/>
    <cellStyle name="40% - Énfasis5 7 2 4 2 2" xfId="35898" xr:uid="{00000000-0005-0000-0000-000010570000}"/>
    <cellStyle name="40% - Énfasis5 7 2 4 3" xfId="26508" xr:uid="{00000000-0005-0000-0000-000011570000}"/>
    <cellStyle name="40% - Énfasis5 7 2 4 3 2" xfId="39419" xr:uid="{00000000-0005-0000-0000-000012570000}"/>
    <cellStyle name="40% - Énfasis5 7 2 4 4" xfId="32377" xr:uid="{00000000-0005-0000-0000-000013570000}"/>
    <cellStyle name="40% - Énfasis5 7 2 5" xfId="17118" xr:uid="{00000000-0005-0000-0000-000014570000}"/>
    <cellStyle name="40% - Énfasis5 7 2 5 2" xfId="30029" xr:uid="{00000000-0005-0000-0000-000015570000}"/>
    <cellStyle name="40% - Énfasis5 7 2 6" xfId="20639" xr:uid="{00000000-0005-0000-0000-000016570000}"/>
    <cellStyle name="40% - Énfasis5 7 2 6 2" xfId="33550" xr:uid="{00000000-0005-0000-0000-000017570000}"/>
    <cellStyle name="40% - Énfasis5 7 2 7" xfId="24160" xr:uid="{00000000-0005-0000-0000-000018570000}"/>
    <cellStyle name="40% - Énfasis5 7 2 7 2" xfId="37071" xr:uid="{00000000-0005-0000-0000-000019570000}"/>
    <cellStyle name="40% - Énfasis5 7 2 8" xfId="27681" xr:uid="{00000000-0005-0000-0000-00001A570000}"/>
    <cellStyle name="40% - Énfasis5 7 2 9" xfId="14769" xr:uid="{00000000-0005-0000-0000-00001B570000}"/>
    <cellStyle name="40% - Énfasis5 7 3" xfId="6015" xr:uid="{00000000-0005-0000-0000-00001C570000}"/>
    <cellStyle name="40% - Énfasis5 7 3 2" xfId="15431" xr:uid="{00000000-0005-0000-0000-00001D570000}"/>
    <cellStyle name="40% - Énfasis5 7 3 2 2" xfId="16606" xr:uid="{00000000-0005-0000-0000-00001E570000}"/>
    <cellStyle name="40% - Énfasis5 7 3 2 2 2" xfId="18954" xr:uid="{00000000-0005-0000-0000-00001F570000}"/>
    <cellStyle name="40% - Énfasis5 7 3 2 2 2 2" xfId="31865" xr:uid="{00000000-0005-0000-0000-000020570000}"/>
    <cellStyle name="40% - Énfasis5 7 3 2 2 3" xfId="22475" xr:uid="{00000000-0005-0000-0000-000021570000}"/>
    <cellStyle name="40% - Énfasis5 7 3 2 2 3 2" xfId="35386" xr:uid="{00000000-0005-0000-0000-000022570000}"/>
    <cellStyle name="40% - Énfasis5 7 3 2 2 4" xfId="25996" xr:uid="{00000000-0005-0000-0000-000023570000}"/>
    <cellStyle name="40% - Énfasis5 7 3 2 2 4 2" xfId="38907" xr:uid="{00000000-0005-0000-0000-000024570000}"/>
    <cellStyle name="40% - Énfasis5 7 3 2 2 5" xfId="29517" xr:uid="{00000000-0005-0000-0000-000025570000}"/>
    <cellStyle name="40% - Énfasis5 7 3 2 3" xfId="20127" xr:uid="{00000000-0005-0000-0000-000026570000}"/>
    <cellStyle name="40% - Énfasis5 7 3 2 3 2" xfId="23648" xr:uid="{00000000-0005-0000-0000-000027570000}"/>
    <cellStyle name="40% - Énfasis5 7 3 2 3 2 2" xfId="36559" xr:uid="{00000000-0005-0000-0000-000028570000}"/>
    <cellStyle name="40% - Énfasis5 7 3 2 3 3" xfId="27169" xr:uid="{00000000-0005-0000-0000-000029570000}"/>
    <cellStyle name="40% - Énfasis5 7 3 2 3 3 2" xfId="40080" xr:uid="{00000000-0005-0000-0000-00002A570000}"/>
    <cellStyle name="40% - Énfasis5 7 3 2 3 4" xfId="33038" xr:uid="{00000000-0005-0000-0000-00002B570000}"/>
    <cellStyle name="40% - Énfasis5 7 3 2 4" xfId="17779" xr:uid="{00000000-0005-0000-0000-00002C570000}"/>
    <cellStyle name="40% - Énfasis5 7 3 2 4 2" xfId="30690" xr:uid="{00000000-0005-0000-0000-00002D570000}"/>
    <cellStyle name="40% - Énfasis5 7 3 2 5" xfId="21300" xr:uid="{00000000-0005-0000-0000-00002E570000}"/>
    <cellStyle name="40% - Énfasis5 7 3 2 5 2" xfId="34211" xr:uid="{00000000-0005-0000-0000-00002F570000}"/>
    <cellStyle name="40% - Énfasis5 7 3 2 6" xfId="24821" xr:uid="{00000000-0005-0000-0000-000030570000}"/>
    <cellStyle name="40% - Énfasis5 7 3 2 6 2" xfId="37732" xr:uid="{00000000-0005-0000-0000-000031570000}"/>
    <cellStyle name="40% - Énfasis5 7 3 2 7" xfId="28342" xr:uid="{00000000-0005-0000-0000-000032570000}"/>
    <cellStyle name="40% - Énfasis5 7 3 3" xfId="16107" xr:uid="{00000000-0005-0000-0000-000033570000}"/>
    <cellStyle name="40% - Énfasis5 7 3 3 2" xfId="18455" xr:uid="{00000000-0005-0000-0000-000034570000}"/>
    <cellStyle name="40% - Énfasis5 7 3 3 2 2" xfId="31366" xr:uid="{00000000-0005-0000-0000-000035570000}"/>
    <cellStyle name="40% - Énfasis5 7 3 3 3" xfId="21976" xr:uid="{00000000-0005-0000-0000-000036570000}"/>
    <cellStyle name="40% - Énfasis5 7 3 3 3 2" xfId="34887" xr:uid="{00000000-0005-0000-0000-000037570000}"/>
    <cellStyle name="40% - Énfasis5 7 3 3 4" xfId="25497" xr:uid="{00000000-0005-0000-0000-000038570000}"/>
    <cellStyle name="40% - Énfasis5 7 3 3 4 2" xfId="38408" xr:uid="{00000000-0005-0000-0000-000039570000}"/>
    <cellStyle name="40% - Énfasis5 7 3 3 5" xfId="29018" xr:uid="{00000000-0005-0000-0000-00003A570000}"/>
    <cellStyle name="40% - Énfasis5 7 3 4" xfId="19628" xr:uid="{00000000-0005-0000-0000-00003B570000}"/>
    <cellStyle name="40% - Énfasis5 7 3 4 2" xfId="23149" xr:uid="{00000000-0005-0000-0000-00003C570000}"/>
    <cellStyle name="40% - Énfasis5 7 3 4 2 2" xfId="36060" xr:uid="{00000000-0005-0000-0000-00003D570000}"/>
    <cellStyle name="40% - Énfasis5 7 3 4 3" xfId="26670" xr:uid="{00000000-0005-0000-0000-00003E570000}"/>
    <cellStyle name="40% - Énfasis5 7 3 4 3 2" xfId="39581" xr:uid="{00000000-0005-0000-0000-00003F570000}"/>
    <cellStyle name="40% - Énfasis5 7 3 4 4" xfId="32539" xr:uid="{00000000-0005-0000-0000-000040570000}"/>
    <cellStyle name="40% - Énfasis5 7 3 5" xfId="17280" xr:uid="{00000000-0005-0000-0000-000041570000}"/>
    <cellStyle name="40% - Énfasis5 7 3 5 2" xfId="30191" xr:uid="{00000000-0005-0000-0000-000042570000}"/>
    <cellStyle name="40% - Énfasis5 7 3 6" xfId="20801" xr:uid="{00000000-0005-0000-0000-000043570000}"/>
    <cellStyle name="40% - Énfasis5 7 3 6 2" xfId="33712" xr:uid="{00000000-0005-0000-0000-000044570000}"/>
    <cellStyle name="40% - Énfasis5 7 3 7" xfId="24322" xr:uid="{00000000-0005-0000-0000-000045570000}"/>
    <cellStyle name="40% - Énfasis5 7 3 7 2" xfId="37233" xr:uid="{00000000-0005-0000-0000-000046570000}"/>
    <cellStyle name="40% - Énfasis5 7 3 8" xfId="27843" xr:uid="{00000000-0005-0000-0000-000047570000}"/>
    <cellStyle name="40% - Énfasis5 7 3 9" xfId="14932" xr:uid="{00000000-0005-0000-0000-000048570000}"/>
    <cellStyle name="40% - Énfasis5 7 4" xfId="15593" xr:uid="{00000000-0005-0000-0000-000049570000}"/>
    <cellStyle name="40% - Énfasis5 7 4 2" xfId="16768" xr:uid="{00000000-0005-0000-0000-00004A570000}"/>
    <cellStyle name="40% - Énfasis5 7 4 2 2" xfId="19116" xr:uid="{00000000-0005-0000-0000-00004B570000}"/>
    <cellStyle name="40% - Énfasis5 7 4 2 2 2" xfId="32027" xr:uid="{00000000-0005-0000-0000-00004C570000}"/>
    <cellStyle name="40% - Énfasis5 7 4 2 3" xfId="22637" xr:uid="{00000000-0005-0000-0000-00004D570000}"/>
    <cellStyle name="40% - Énfasis5 7 4 2 3 2" xfId="35548" xr:uid="{00000000-0005-0000-0000-00004E570000}"/>
    <cellStyle name="40% - Énfasis5 7 4 2 4" xfId="26158" xr:uid="{00000000-0005-0000-0000-00004F570000}"/>
    <cellStyle name="40% - Énfasis5 7 4 2 4 2" xfId="39069" xr:uid="{00000000-0005-0000-0000-000050570000}"/>
    <cellStyle name="40% - Énfasis5 7 4 2 5" xfId="29679" xr:uid="{00000000-0005-0000-0000-000051570000}"/>
    <cellStyle name="40% - Énfasis5 7 4 3" xfId="20289" xr:uid="{00000000-0005-0000-0000-000052570000}"/>
    <cellStyle name="40% - Énfasis5 7 4 3 2" xfId="23810" xr:uid="{00000000-0005-0000-0000-000053570000}"/>
    <cellStyle name="40% - Énfasis5 7 4 3 2 2" xfId="36721" xr:uid="{00000000-0005-0000-0000-000054570000}"/>
    <cellStyle name="40% - Énfasis5 7 4 3 3" xfId="27331" xr:uid="{00000000-0005-0000-0000-000055570000}"/>
    <cellStyle name="40% - Énfasis5 7 4 3 3 2" xfId="40242" xr:uid="{00000000-0005-0000-0000-000056570000}"/>
    <cellStyle name="40% - Énfasis5 7 4 3 4" xfId="33200" xr:uid="{00000000-0005-0000-0000-000057570000}"/>
    <cellStyle name="40% - Énfasis5 7 4 4" xfId="17941" xr:uid="{00000000-0005-0000-0000-000058570000}"/>
    <cellStyle name="40% - Énfasis5 7 4 4 2" xfId="30852" xr:uid="{00000000-0005-0000-0000-000059570000}"/>
    <cellStyle name="40% - Énfasis5 7 4 5" xfId="21462" xr:uid="{00000000-0005-0000-0000-00005A570000}"/>
    <cellStyle name="40% - Énfasis5 7 4 5 2" xfId="34373" xr:uid="{00000000-0005-0000-0000-00005B570000}"/>
    <cellStyle name="40% - Énfasis5 7 4 6" xfId="24983" xr:uid="{00000000-0005-0000-0000-00005C570000}"/>
    <cellStyle name="40% - Énfasis5 7 4 6 2" xfId="37894" xr:uid="{00000000-0005-0000-0000-00005D570000}"/>
    <cellStyle name="40% - Énfasis5 7 4 7" xfId="28504" xr:uid="{00000000-0005-0000-0000-00005E570000}"/>
    <cellStyle name="40% - Énfasis5 7 5" xfId="15094" xr:uid="{00000000-0005-0000-0000-00005F570000}"/>
    <cellStyle name="40% - Énfasis5 7 5 2" xfId="16269" xr:uid="{00000000-0005-0000-0000-000060570000}"/>
    <cellStyle name="40% - Énfasis5 7 5 2 2" xfId="18617" xr:uid="{00000000-0005-0000-0000-000061570000}"/>
    <cellStyle name="40% - Énfasis5 7 5 2 2 2" xfId="31528" xr:uid="{00000000-0005-0000-0000-000062570000}"/>
    <cellStyle name="40% - Énfasis5 7 5 2 3" xfId="22138" xr:uid="{00000000-0005-0000-0000-000063570000}"/>
    <cellStyle name="40% - Énfasis5 7 5 2 3 2" xfId="35049" xr:uid="{00000000-0005-0000-0000-000064570000}"/>
    <cellStyle name="40% - Énfasis5 7 5 2 4" xfId="25659" xr:uid="{00000000-0005-0000-0000-000065570000}"/>
    <cellStyle name="40% - Énfasis5 7 5 2 4 2" xfId="38570" xr:uid="{00000000-0005-0000-0000-000066570000}"/>
    <cellStyle name="40% - Énfasis5 7 5 2 5" xfId="29180" xr:uid="{00000000-0005-0000-0000-000067570000}"/>
    <cellStyle name="40% - Énfasis5 7 5 3" xfId="19790" xr:uid="{00000000-0005-0000-0000-000068570000}"/>
    <cellStyle name="40% - Énfasis5 7 5 3 2" xfId="23311" xr:uid="{00000000-0005-0000-0000-000069570000}"/>
    <cellStyle name="40% - Énfasis5 7 5 3 2 2" xfId="36222" xr:uid="{00000000-0005-0000-0000-00006A570000}"/>
    <cellStyle name="40% - Énfasis5 7 5 3 3" xfId="26832" xr:uid="{00000000-0005-0000-0000-00006B570000}"/>
    <cellStyle name="40% - Énfasis5 7 5 3 3 2" xfId="39743" xr:uid="{00000000-0005-0000-0000-00006C570000}"/>
    <cellStyle name="40% - Énfasis5 7 5 3 4" xfId="32701" xr:uid="{00000000-0005-0000-0000-00006D570000}"/>
    <cellStyle name="40% - Énfasis5 7 5 4" xfId="17442" xr:uid="{00000000-0005-0000-0000-00006E570000}"/>
    <cellStyle name="40% - Énfasis5 7 5 4 2" xfId="30353" xr:uid="{00000000-0005-0000-0000-00006F570000}"/>
    <cellStyle name="40% - Énfasis5 7 5 5" xfId="20963" xr:uid="{00000000-0005-0000-0000-000070570000}"/>
    <cellStyle name="40% - Énfasis5 7 5 5 2" xfId="33874" xr:uid="{00000000-0005-0000-0000-000071570000}"/>
    <cellStyle name="40% - Énfasis5 7 5 6" xfId="24484" xr:uid="{00000000-0005-0000-0000-000072570000}"/>
    <cellStyle name="40% - Énfasis5 7 5 6 2" xfId="37395" xr:uid="{00000000-0005-0000-0000-000073570000}"/>
    <cellStyle name="40% - Énfasis5 7 5 7" xfId="28005" xr:uid="{00000000-0005-0000-0000-000074570000}"/>
    <cellStyle name="40% - Énfasis5 7 6" xfId="15770" xr:uid="{00000000-0005-0000-0000-000075570000}"/>
    <cellStyle name="40% - Énfasis5 7 6 2" xfId="18118" xr:uid="{00000000-0005-0000-0000-000076570000}"/>
    <cellStyle name="40% - Énfasis5 7 6 2 2" xfId="31029" xr:uid="{00000000-0005-0000-0000-000077570000}"/>
    <cellStyle name="40% - Énfasis5 7 6 3" xfId="21639" xr:uid="{00000000-0005-0000-0000-000078570000}"/>
    <cellStyle name="40% - Énfasis5 7 6 3 2" xfId="34550" xr:uid="{00000000-0005-0000-0000-000079570000}"/>
    <cellStyle name="40% - Énfasis5 7 6 4" xfId="25160" xr:uid="{00000000-0005-0000-0000-00007A570000}"/>
    <cellStyle name="40% - Énfasis5 7 6 4 2" xfId="38071" xr:uid="{00000000-0005-0000-0000-00007B570000}"/>
    <cellStyle name="40% - Énfasis5 7 6 5" xfId="28681" xr:uid="{00000000-0005-0000-0000-00007C570000}"/>
    <cellStyle name="40% - Énfasis5 7 7" xfId="19291" xr:uid="{00000000-0005-0000-0000-00007D570000}"/>
    <cellStyle name="40% - Énfasis5 7 7 2" xfId="22812" xr:uid="{00000000-0005-0000-0000-00007E570000}"/>
    <cellStyle name="40% - Énfasis5 7 7 2 2" xfId="35723" xr:uid="{00000000-0005-0000-0000-00007F570000}"/>
    <cellStyle name="40% - Énfasis5 7 7 3" xfId="26333" xr:uid="{00000000-0005-0000-0000-000080570000}"/>
    <cellStyle name="40% - Énfasis5 7 7 3 2" xfId="39244" xr:uid="{00000000-0005-0000-0000-000081570000}"/>
    <cellStyle name="40% - Énfasis5 7 7 4" xfId="32202" xr:uid="{00000000-0005-0000-0000-000082570000}"/>
    <cellStyle name="40% - Énfasis5 7 8" xfId="16943" xr:uid="{00000000-0005-0000-0000-000083570000}"/>
    <cellStyle name="40% - Énfasis5 7 8 2" xfId="29854" xr:uid="{00000000-0005-0000-0000-000084570000}"/>
    <cellStyle name="40% - Énfasis5 7 9" xfId="20464" xr:uid="{00000000-0005-0000-0000-000085570000}"/>
    <cellStyle name="40% - Énfasis5 7 9 2" xfId="33375" xr:uid="{00000000-0005-0000-0000-000086570000}"/>
    <cellStyle name="40% - Énfasis5 8" xfId="819" xr:uid="{00000000-0005-0000-0000-000087570000}"/>
    <cellStyle name="40% - Énfasis5 8 2" xfId="15140" xr:uid="{00000000-0005-0000-0000-000088570000}"/>
    <cellStyle name="40% - Énfasis5 8 2 2" xfId="16315" xr:uid="{00000000-0005-0000-0000-000089570000}"/>
    <cellStyle name="40% - Énfasis5 8 2 2 2" xfId="18663" xr:uid="{00000000-0005-0000-0000-00008A570000}"/>
    <cellStyle name="40% - Énfasis5 8 2 2 2 2" xfId="31574" xr:uid="{00000000-0005-0000-0000-00008B570000}"/>
    <cellStyle name="40% - Énfasis5 8 2 2 3" xfId="22184" xr:uid="{00000000-0005-0000-0000-00008C570000}"/>
    <cellStyle name="40% - Énfasis5 8 2 2 3 2" xfId="35095" xr:uid="{00000000-0005-0000-0000-00008D570000}"/>
    <cellStyle name="40% - Énfasis5 8 2 2 4" xfId="25705" xr:uid="{00000000-0005-0000-0000-00008E570000}"/>
    <cellStyle name="40% - Énfasis5 8 2 2 4 2" xfId="38616" xr:uid="{00000000-0005-0000-0000-00008F570000}"/>
    <cellStyle name="40% - Énfasis5 8 2 2 5" xfId="29226" xr:uid="{00000000-0005-0000-0000-000090570000}"/>
    <cellStyle name="40% - Énfasis5 8 2 3" xfId="19836" xr:uid="{00000000-0005-0000-0000-000091570000}"/>
    <cellStyle name="40% - Énfasis5 8 2 3 2" xfId="23357" xr:uid="{00000000-0005-0000-0000-000092570000}"/>
    <cellStyle name="40% - Énfasis5 8 2 3 2 2" xfId="36268" xr:uid="{00000000-0005-0000-0000-000093570000}"/>
    <cellStyle name="40% - Énfasis5 8 2 3 3" xfId="26878" xr:uid="{00000000-0005-0000-0000-000094570000}"/>
    <cellStyle name="40% - Énfasis5 8 2 3 3 2" xfId="39789" xr:uid="{00000000-0005-0000-0000-000095570000}"/>
    <cellStyle name="40% - Énfasis5 8 2 3 4" xfId="32747" xr:uid="{00000000-0005-0000-0000-000096570000}"/>
    <cellStyle name="40% - Énfasis5 8 2 4" xfId="17488" xr:uid="{00000000-0005-0000-0000-000097570000}"/>
    <cellStyle name="40% - Énfasis5 8 2 4 2" xfId="30399" xr:uid="{00000000-0005-0000-0000-000098570000}"/>
    <cellStyle name="40% - Énfasis5 8 2 5" xfId="21009" xr:uid="{00000000-0005-0000-0000-000099570000}"/>
    <cellStyle name="40% - Énfasis5 8 2 5 2" xfId="33920" xr:uid="{00000000-0005-0000-0000-00009A570000}"/>
    <cellStyle name="40% - Énfasis5 8 2 6" xfId="24530" xr:uid="{00000000-0005-0000-0000-00009B570000}"/>
    <cellStyle name="40% - Énfasis5 8 2 6 2" xfId="37441" xr:uid="{00000000-0005-0000-0000-00009C570000}"/>
    <cellStyle name="40% - Énfasis5 8 2 7" xfId="28051" xr:uid="{00000000-0005-0000-0000-00009D570000}"/>
    <cellStyle name="40% - Énfasis5 8 3" xfId="15816" xr:uid="{00000000-0005-0000-0000-00009E570000}"/>
    <cellStyle name="40% - Énfasis5 8 3 2" xfId="18164" xr:uid="{00000000-0005-0000-0000-00009F570000}"/>
    <cellStyle name="40% - Énfasis5 8 3 2 2" xfId="31075" xr:uid="{00000000-0005-0000-0000-0000A0570000}"/>
    <cellStyle name="40% - Énfasis5 8 3 3" xfId="21685" xr:uid="{00000000-0005-0000-0000-0000A1570000}"/>
    <cellStyle name="40% - Énfasis5 8 3 3 2" xfId="34596" xr:uid="{00000000-0005-0000-0000-0000A2570000}"/>
    <cellStyle name="40% - Énfasis5 8 3 4" xfId="25206" xr:uid="{00000000-0005-0000-0000-0000A3570000}"/>
    <cellStyle name="40% - Énfasis5 8 3 4 2" xfId="38117" xr:uid="{00000000-0005-0000-0000-0000A4570000}"/>
    <cellStyle name="40% - Énfasis5 8 3 5" xfId="28727" xr:uid="{00000000-0005-0000-0000-0000A5570000}"/>
    <cellStyle name="40% - Énfasis5 8 4" xfId="19337" xr:uid="{00000000-0005-0000-0000-0000A6570000}"/>
    <cellStyle name="40% - Énfasis5 8 4 2" xfId="22858" xr:uid="{00000000-0005-0000-0000-0000A7570000}"/>
    <cellStyle name="40% - Énfasis5 8 4 2 2" xfId="35769" xr:uid="{00000000-0005-0000-0000-0000A8570000}"/>
    <cellStyle name="40% - Énfasis5 8 4 3" xfId="26379" xr:uid="{00000000-0005-0000-0000-0000A9570000}"/>
    <cellStyle name="40% - Énfasis5 8 4 3 2" xfId="39290" xr:uid="{00000000-0005-0000-0000-0000AA570000}"/>
    <cellStyle name="40% - Énfasis5 8 4 4" xfId="32248" xr:uid="{00000000-0005-0000-0000-0000AB570000}"/>
    <cellStyle name="40% - Énfasis5 8 5" xfId="16989" xr:uid="{00000000-0005-0000-0000-0000AC570000}"/>
    <cellStyle name="40% - Énfasis5 8 5 2" xfId="29900" xr:uid="{00000000-0005-0000-0000-0000AD570000}"/>
    <cellStyle name="40% - Énfasis5 8 6" xfId="20510" xr:uid="{00000000-0005-0000-0000-0000AE570000}"/>
    <cellStyle name="40% - Énfasis5 8 6 2" xfId="33421" xr:uid="{00000000-0005-0000-0000-0000AF570000}"/>
    <cellStyle name="40% - Énfasis5 8 7" xfId="24031" xr:uid="{00000000-0005-0000-0000-0000B0570000}"/>
    <cellStyle name="40% - Énfasis5 8 7 2" xfId="36942" xr:uid="{00000000-0005-0000-0000-0000B1570000}"/>
    <cellStyle name="40% - Énfasis5 8 8" xfId="27552" xr:uid="{00000000-0005-0000-0000-0000B2570000}"/>
    <cellStyle name="40% - Énfasis5 8 9" xfId="14640" xr:uid="{00000000-0005-0000-0000-0000B3570000}"/>
    <cellStyle name="40% - Énfasis5 9" xfId="820" xr:uid="{00000000-0005-0000-0000-0000B4570000}"/>
    <cellStyle name="40% - Énfasis5 9 2" xfId="6016" xr:uid="{00000000-0005-0000-0000-0000B5570000}"/>
    <cellStyle name="40% - Énfasis5 9 2 2" xfId="16329" xr:uid="{00000000-0005-0000-0000-0000B6570000}"/>
    <cellStyle name="40% - Énfasis5 9 2 2 2" xfId="18677" xr:uid="{00000000-0005-0000-0000-0000B7570000}"/>
    <cellStyle name="40% - Énfasis5 9 2 2 2 2" xfId="31588" xr:uid="{00000000-0005-0000-0000-0000B8570000}"/>
    <cellStyle name="40% - Énfasis5 9 2 2 3" xfId="22198" xr:uid="{00000000-0005-0000-0000-0000B9570000}"/>
    <cellStyle name="40% - Énfasis5 9 2 2 3 2" xfId="35109" xr:uid="{00000000-0005-0000-0000-0000BA570000}"/>
    <cellStyle name="40% - Énfasis5 9 2 2 4" xfId="25719" xr:uid="{00000000-0005-0000-0000-0000BB570000}"/>
    <cellStyle name="40% - Énfasis5 9 2 2 4 2" xfId="38630" xr:uid="{00000000-0005-0000-0000-0000BC570000}"/>
    <cellStyle name="40% - Énfasis5 9 2 2 5" xfId="29240" xr:uid="{00000000-0005-0000-0000-0000BD570000}"/>
    <cellStyle name="40% - Énfasis5 9 2 3" xfId="19850" xr:uid="{00000000-0005-0000-0000-0000BE570000}"/>
    <cellStyle name="40% - Énfasis5 9 2 3 2" xfId="23371" xr:uid="{00000000-0005-0000-0000-0000BF570000}"/>
    <cellStyle name="40% - Énfasis5 9 2 3 2 2" xfId="36282" xr:uid="{00000000-0005-0000-0000-0000C0570000}"/>
    <cellStyle name="40% - Énfasis5 9 2 3 3" xfId="26892" xr:uid="{00000000-0005-0000-0000-0000C1570000}"/>
    <cellStyle name="40% - Énfasis5 9 2 3 3 2" xfId="39803" xr:uid="{00000000-0005-0000-0000-0000C2570000}"/>
    <cellStyle name="40% - Énfasis5 9 2 3 4" xfId="32761" xr:uid="{00000000-0005-0000-0000-0000C3570000}"/>
    <cellStyle name="40% - Énfasis5 9 2 4" xfId="17502" xr:uid="{00000000-0005-0000-0000-0000C4570000}"/>
    <cellStyle name="40% - Énfasis5 9 2 4 2" xfId="30413" xr:uid="{00000000-0005-0000-0000-0000C5570000}"/>
    <cellStyle name="40% - Énfasis5 9 2 5" xfId="21023" xr:uid="{00000000-0005-0000-0000-0000C6570000}"/>
    <cellStyle name="40% - Énfasis5 9 2 5 2" xfId="33934" xr:uid="{00000000-0005-0000-0000-0000C7570000}"/>
    <cellStyle name="40% - Énfasis5 9 2 6" xfId="24544" xr:uid="{00000000-0005-0000-0000-0000C8570000}"/>
    <cellStyle name="40% - Énfasis5 9 2 6 2" xfId="37455" xr:uid="{00000000-0005-0000-0000-0000C9570000}"/>
    <cellStyle name="40% - Énfasis5 9 2 7" xfId="28065" xr:uid="{00000000-0005-0000-0000-0000CA570000}"/>
    <cellStyle name="40% - Énfasis5 9 2 8" xfId="15154" xr:uid="{00000000-0005-0000-0000-0000CB570000}"/>
    <cellStyle name="40% - Énfasis5 9 3" xfId="15830" xr:uid="{00000000-0005-0000-0000-0000CC570000}"/>
    <cellStyle name="40% - Énfasis5 9 3 2" xfId="18178" xr:uid="{00000000-0005-0000-0000-0000CD570000}"/>
    <cellStyle name="40% - Énfasis5 9 3 2 2" xfId="31089" xr:uid="{00000000-0005-0000-0000-0000CE570000}"/>
    <cellStyle name="40% - Énfasis5 9 3 3" xfId="21699" xr:uid="{00000000-0005-0000-0000-0000CF570000}"/>
    <cellStyle name="40% - Énfasis5 9 3 3 2" xfId="34610" xr:uid="{00000000-0005-0000-0000-0000D0570000}"/>
    <cellStyle name="40% - Énfasis5 9 3 4" xfId="25220" xr:uid="{00000000-0005-0000-0000-0000D1570000}"/>
    <cellStyle name="40% - Énfasis5 9 3 4 2" xfId="38131" xr:uid="{00000000-0005-0000-0000-0000D2570000}"/>
    <cellStyle name="40% - Énfasis5 9 3 5" xfId="28741" xr:uid="{00000000-0005-0000-0000-0000D3570000}"/>
    <cellStyle name="40% - Énfasis5 9 4" xfId="19351" xr:uid="{00000000-0005-0000-0000-0000D4570000}"/>
    <cellStyle name="40% - Énfasis5 9 4 2" xfId="22872" xr:uid="{00000000-0005-0000-0000-0000D5570000}"/>
    <cellStyle name="40% - Énfasis5 9 4 2 2" xfId="35783" xr:uid="{00000000-0005-0000-0000-0000D6570000}"/>
    <cellStyle name="40% - Énfasis5 9 4 3" xfId="26393" xr:uid="{00000000-0005-0000-0000-0000D7570000}"/>
    <cellStyle name="40% - Énfasis5 9 4 3 2" xfId="39304" xr:uid="{00000000-0005-0000-0000-0000D8570000}"/>
    <cellStyle name="40% - Énfasis5 9 4 4" xfId="32262" xr:uid="{00000000-0005-0000-0000-0000D9570000}"/>
    <cellStyle name="40% - Énfasis5 9 5" xfId="17003" xr:uid="{00000000-0005-0000-0000-0000DA570000}"/>
    <cellStyle name="40% - Énfasis5 9 5 2" xfId="29914" xr:uid="{00000000-0005-0000-0000-0000DB570000}"/>
    <cellStyle name="40% - Énfasis5 9 6" xfId="20524" xr:uid="{00000000-0005-0000-0000-0000DC570000}"/>
    <cellStyle name="40% - Énfasis5 9 6 2" xfId="33435" xr:uid="{00000000-0005-0000-0000-0000DD570000}"/>
    <cellStyle name="40% - Énfasis5 9 7" xfId="24045" xr:uid="{00000000-0005-0000-0000-0000DE570000}"/>
    <cellStyle name="40% - Énfasis5 9 7 2" xfId="36956" xr:uid="{00000000-0005-0000-0000-0000DF570000}"/>
    <cellStyle name="40% - Énfasis5 9 8" xfId="27566" xr:uid="{00000000-0005-0000-0000-0000E0570000}"/>
    <cellStyle name="40% - Énfasis5 9 9" xfId="14654" xr:uid="{00000000-0005-0000-0000-0000E1570000}"/>
    <cellStyle name="40% - Énfasis6" xfId="821" xr:uid="{00000000-0005-0000-0000-0000E2570000}"/>
    <cellStyle name="40% - Énfasis6 10" xfId="822" xr:uid="{00000000-0005-0000-0000-0000E3570000}"/>
    <cellStyle name="40% - Énfasis6 10 2" xfId="15318" xr:uid="{00000000-0005-0000-0000-0000E4570000}"/>
    <cellStyle name="40% - Énfasis6 10 2 2" xfId="16493" xr:uid="{00000000-0005-0000-0000-0000E5570000}"/>
    <cellStyle name="40% - Énfasis6 10 2 2 2" xfId="18841" xr:uid="{00000000-0005-0000-0000-0000E6570000}"/>
    <cellStyle name="40% - Énfasis6 10 2 2 2 2" xfId="31752" xr:uid="{00000000-0005-0000-0000-0000E7570000}"/>
    <cellStyle name="40% - Énfasis6 10 2 2 3" xfId="22362" xr:uid="{00000000-0005-0000-0000-0000E8570000}"/>
    <cellStyle name="40% - Énfasis6 10 2 2 3 2" xfId="35273" xr:uid="{00000000-0005-0000-0000-0000E9570000}"/>
    <cellStyle name="40% - Énfasis6 10 2 2 4" xfId="25883" xr:uid="{00000000-0005-0000-0000-0000EA570000}"/>
    <cellStyle name="40% - Énfasis6 10 2 2 4 2" xfId="38794" xr:uid="{00000000-0005-0000-0000-0000EB570000}"/>
    <cellStyle name="40% - Énfasis6 10 2 2 5" xfId="29404" xr:uid="{00000000-0005-0000-0000-0000EC570000}"/>
    <cellStyle name="40% - Énfasis6 10 2 3" xfId="20014" xr:uid="{00000000-0005-0000-0000-0000ED570000}"/>
    <cellStyle name="40% - Énfasis6 10 2 3 2" xfId="23535" xr:uid="{00000000-0005-0000-0000-0000EE570000}"/>
    <cellStyle name="40% - Énfasis6 10 2 3 2 2" xfId="36446" xr:uid="{00000000-0005-0000-0000-0000EF570000}"/>
    <cellStyle name="40% - Énfasis6 10 2 3 3" xfId="27056" xr:uid="{00000000-0005-0000-0000-0000F0570000}"/>
    <cellStyle name="40% - Énfasis6 10 2 3 3 2" xfId="39967" xr:uid="{00000000-0005-0000-0000-0000F1570000}"/>
    <cellStyle name="40% - Énfasis6 10 2 3 4" xfId="32925" xr:uid="{00000000-0005-0000-0000-0000F2570000}"/>
    <cellStyle name="40% - Énfasis6 10 2 4" xfId="17666" xr:uid="{00000000-0005-0000-0000-0000F3570000}"/>
    <cellStyle name="40% - Énfasis6 10 2 4 2" xfId="30577" xr:uid="{00000000-0005-0000-0000-0000F4570000}"/>
    <cellStyle name="40% - Énfasis6 10 2 5" xfId="21187" xr:uid="{00000000-0005-0000-0000-0000F5570000}"/>
    <cellStyle name="40% - Énfasis6 10 2 5 2" xfId="34098" xr:uid="{00000000-0005-0000-0000-0000F6570000}"/>
    <cellStyle name="40% - Énfasis6 10 2 6" xfId="24708" xr:uid="{00000000-0005-0000-0000-0000F7570000}"/>
    <cellStyle name="40% - Énfasis6 10 2 6 2" xfId="37619" xr:uid="{00000000-0005-0000-0000-0000F8570000}"/>
    <cellStyle name="40% - Énfasis6 10 2 7" xfId="28229" xr:uid="{00000000-0005-0000-0000-0000F9570000}"/>
    <cellStyle name="40% - Énfasis6 10 3" xfId="15994" xr:uid="{00000000-0005-0000-0000-0000FA570000}"/>
    <cellStyle name="40% - Énfasis6 10 3 2" xfId="18342" xr:uid="{00000000-0005-0000-0000-0000FB570000}"/>
    <cellStyle name="40% - Énfasis6 10 3 2 2" xfId="31253" xr:uid="{00000000-0005-0000-0000-0000FC570000}"/>
    <cellStyle name="40% - Énfasis6 10 3 3" xfId="21863" xr:uid="{00000000-0005-0000-0000-0000FD570000}"/>
    <cellStyle name="40% - Énfasis6 10 3 3 2" xfId="34774" xr:uid="{00000000-0005-0000-0000-0000FE570000}"/>
    <cellStyle name="40% - Énfasis6 10 3 4" xfId="25384" xr:uid="{00000000-0005-0000-0000-0000FF570000}"/>
    <cellStyle name="40% - Énfasis6 10 3 4 2" xfId="38295" xr:uid="{00000000-0005-0000-0000-000000580000}"/>
    <cellStyle name="40% - Énfasis6 10 3 5" xfId="28905" xr:uid="{00000000-0005-0000-0000-000001580000}"/>
    <cellStyle name="40% - Énfasis6 10 4" xfId="19515" xr:uid="{00000000-0005-0000-0000-000002580000}"/>
    <cellStyle name="40% - Énfasis6 10 4 2" xfId="23036" xr:uid="{00000000-0005-0000-0000-000003580000}"/>
    <cellStyle name="40% - Énfasis6 10 4 2 2" xfId="35947" xr:uid="{00000000-0005-0000-0000-000004580000}"/>
    <cellStyle name="40% - Énfasis6 10 4 3" xfId="26557" xr:uid="{00000000-0005-0000-0000-000005580000}"/>
    <cellStyle name="40% - Énfasis6 10 4 3 2" xfId="39468" xr:uid="{00000000-0005-0000-0000-000006580000}"/>
    <cellStyle name="40% - Énfasis6 10 4 4" xfId="32426" xr:uid="{00000000-0005-0000-0000-000007580000}"/>
    <cellStyle name="40% - Énfasis6 10 5" xfId="17167" xr:uid="{00000000-0005-0000-0000-000008580000}"/>
    <cellStyle name="40% - Énfasis6 10 5 2" xfId="30078" xr:uid="{00000000-0005-0000-0000-000009580000}"/>
    <cellStyle name="40% - Énfasis6 10 6" xfId="20688" xr:uid="{00000000-0005-0000-0000-00000A580000}"/>
    <cellStyle name="40% - Énfasis6 10 6 2" xfId="33599" xr:uid="{00000000-0005-0000-0000-00000B580000}"/>
    <cellStyle name="40% - Énfasis6 10 7" xfId="24209" xr:uid="{00000000-0005-0000-0000-00000C580000}"/>
    <cellStyle name="40% - Énfasis6 10 7 2" xfId="37120" xr:uid="{00000000-0005-0000-0000-00000D580000}"/>
    <cellStyle name="40% - Énfasis6 10 8" xfId="27730" xr:uid="{00000000-0005-0000-0000-00000E580000}"/>
    <cellStyle name="40% - Énfasis6 10 9" xfId="14819" xr:uid="{00000000-0005-0000-0000-00000F580000}"/>
    <cellStyle name="40% - Énfasis6 11" xfId="823" xr:uid="{00000000-0005-0000-0000-000010580000}"/>
    <cellStyle name="40% - Énfasis6 11 2" xfId="16655" xr:uid="{00000000-0005-0000-0000-000011580000}"/>
    <cellStyle name="40% - Énfasis6 11 2 2" xfId="19003" xr:uid="{00000000-0005-0000-0000-000012580000}"/>
    <cellStyle name="40% - Énfasis6 11 2 2 2" xfId="31914" xr:uid="{00000000-0005-0000-0000-000013580000}"/>
    <cellStyle name="40% - Énfasis6 11 2 3" xfId="22524" xr:uid="{00000000-0005-0000-0000-000014580000}"/>
    <cellStyle name="40% - Énfasis6 11 2 3 2" xfId="35435" xr:uid="{00000000-0005-0000-0000-000015580000}"/>
    <cellStyle name="40% - Énfasis6 11 2 4" xfId="26045" xr:uid="{00000000-0005-0000-0000-000016580000}"/>
    <cellStyle name="40% - Énfasis6 11 2 4 2" xfId="38956" xr:uid="{00000000-0005-0000-0000-000017580000}"/>
    <cellStyle name="40% - Énfasis6 11 2 5" xfId="29566" xr:uid="{00000000-0005-0000-0000-000018580000}"/>
    <cellStyle name="40% - Énfasis6 11 3" xfId="20176" xr:uid="{00000000-0005-0000-0000-000019580000}"/>
    <cellStyle name="40% - Énfasis6 11 3 2" xfId="23697" xr:uid="{00000000-0005-0000-0000-00001A580000}"/>
    <cellStyle name="40% - Énfasis6 11 3 2 2" xfId="36608" xr:uid="{00000000-0005-0000-0000-00001B580000}"/>
    <cellStyle name="40% - Énfasis6 11 3 3" xfId="27218" xr:uid="{00000000-0005-0000-0000-00001C580000}"/>
    <cellStyle name="40% - Énfasis6 11 3 3 2" xfId="40129" xr:uid="{00000000-0005-0000-0000-00001D580000}"/>
    <cellStyle name="40% - Énfasis6 11 3 4" xfId="33087" xr:uid="{00000000-0005-0000-0000-00001E580000}"/>
    <cellStyle name="40% - Énfasis6 11 4" xfId="17828" xr:uid="{00000000-0005-0000-0000-00001F580000}"/>
    <cellStyle name="40% - Énfasis6 11 4 2" xfId="30739" xr:uid="{00000000-0005-0000-0000-000020580000}"/>
    <cellStyle name="40% - Énfasis6 11 5" xfId="21349" xr:uid="{00000000-0005-0000-0000-000021580000}"/>
    <cellStyle name="40% - Énfasis6 11 5 2" xfId="34260" xr:uid="{00000000-0005-0000-0000-000022580000}"/>
    <cellStyle name="40% - Énfasis6 11 6" xfId="24870" xr:uid="{00000000-0005-0000-0000-000023580000}"/>
    <cellStyle name="40% - Énfasis6 11 6 2" xfId="37781" xr:uid="{00000000-0005-0000-0000-000024580000}"/>
    <cellStyle name="40% - Énfasis6 11 7" xfId="28391" xr:uid="{00000000-0005-0000-0000-000025580000}"/>
    <cellStyle name="40% - Énfasis6 11 8" xfId="15480" xr:uid="{00000000-0005-0000-0000-000026580000}"/>
    <cellStyle name="40% - Énfasis6 12" xfId="824" xr:uid="{00000000-0005-0000-0000-000027580000}"/>
    <cellStyle name="40% - Énfasis6 12 2" xfId="825" xr:uid="{00000000-0005-0000-0000-000028580000}"/>
    <cellStyle name="40% - Énfasis6 12 2 2" xfId="19164" xr:uid="{00000000-0005-0000-0000-000029580000}"/>
    <cellStyle name="40% - Énfasis6 12 2 2 2" xfId="32075" xr:uid="{00000000-0005-0000-0000-00002A580000}"/>
    <cellStyle name="40% - Énfasis6 12 2 3" xfId="22685" xr:uid="{00000000-0005-0000-0000-00002B580000}"/>
    <cellStyle name="40% - Énfasis6 12 2 3 2" xfId="35596" xr:uid="{00000000-0005-0000-0000-00002C580000}"/>
    <cellStyle name="40% - Énfasis6 12 2 4" xfId="26206" xr:uid="{00000000-0005-0000-0000-00002D580000}"/>
    <cellStyle name="40% - Énfasis6 12 2 4 2" xfId="39117" xr:uid="{00000000-0005-0000-0000-00002E580000}"/>
    <cellStyle name="40% - Énfasis6 12 2 5" xfId="29727" xr:uid="{00000000-0005-0000-0000-00002F580000}"/>
    <cellStyle name="40% - Énfasis6 12 2 6" xfId="16816" xr:uid="{00000000-0005-0000-0000-000030580000}"/>
    <cellStyle name="40% - Énfasis6 12 3" xfId="826" xr:uid="{00000000-0005-0000-0000-000031580000}"/>
    <cellStyle name="40% - Énfasis6 12 3 2" xfId="23858" xr:uid="{00000000-0005-0000-0000-000032580000}"/>
    <cellStyle name="40% - Énfasis6 12 3 2 2" xfId="36769" xr:uid="{00000000-0005-0000-0000-000033580000}"/>
    <cellStyle name="40% - Énfasis6 12 3 3" xfId="27379" xr:uid="{00000000-0005-0000-0000-000034580000}"/>
    <cellStyle name="40% - Énfasis6 12 3 3 2" xfId="40290" xr:uid="{00000000-0005-0000-0000-000035580000}"/>
    <cellStyle name="40% - Énfasis6 12 3 4" xfId="33248" xr:uid="{00000000-0005-0000-0000-000036580000}"/>
    <cellStyle name="40% - Énfasis6 12 3 5" xfId="20337" xr:uid="{00000000-0005-0000-0000-000037580000}"/>
    <cellStyle name="40% - Énfasis6 12 4" xfId="827" xr:uid="{00000000-0005-0000-0000-000038580000}"/>
    <cellStyle name="40% - Énfasis6 12 4 2" xfId="30900" xr:uid="{00000000-0005-0000-0000-000039580000}"/>
    <cellStyle name="40% - Énfasis6 12 4 3" xfId="17989" xr:uid="{00000000-0005-0000-0000-00003A580000}"/>
    <cellStyle name="40% - Énfasis6 12 5" xfId="828" xr:uid="{00000000-0005-0000-0000-00003B580000}"/>
    <cellStyle name="40% - Énfasis6 12 5 2" xfId="34421" xr:uid="{00000000-0005-0000-0000-00003C580000}"/>
    <cellStyle name="40% - Énfasis6 12 5 3" xfId="21510" xr:uid="{00000000-0005-0000-0000-00003D580000}"/>
    <cellStyle name="40% - Énfasis6 12 6" xfId="25031" xr:uid="{00000000-0005-0000-0000-00003E580000}"/>
    <cellStyle name="40% - Énfasis6 12 6 2" xfId="37942" xr:uid="{00000000-0005-0000-0000-00003F580000}"/>
    <cellStyle name="40% - Énfasis6 12 7" xfId="28552" xr:uid="{00000000-0005-0000-0000-000040580000}"/>
    <cellStyle name="40% - Énfasis6 12 8" xfId="15641" xr:uid="{00000000-0005-0000-0000-000041580000}"/>
    <cellStyle name="40% - Énfasis6 13" xfId="829" xr:uid="{00000000-0005-0000-0000-000042580000}"/>
    <cellStyle name="40% - Énfasis6 13 2" xfId="830" xr:uid="{00000000-0005-0000-0000-000043580000}"/>
    <cellStyle name="40% - Énfasis6 13 2 2" xfId="18504" xr:uid="{00000000-0005-0000-0000-000044580000}"/>
    <cellStyle name="40% - Énfasis6 13 2 2 2" xfId="31415" xr:uid="{00000000-0005-0000-0000-000045580000}"/>
    <cellStyle name="40% - Énfasis6 13 2 3" xfId="22025" xr:uid="{00000000-0005-0000-0000-000046580000}"/>
    <cellStyle name="40% - Énfasis6 13 2 3 2" xfId="34936" xr:uid="{00000000-0005-0000-0000-000047580000}"/>
    <cellStyle name="40% - Énfasis6 13 2 4" xfId="25546" xr:uid="{00000000-0005-0000-0000-000048580000}"/>
    <cellStyle name="40% - Énfasis6 13 2 4 2" xfId="38457" xr:uid="{00000000-0005-0000-0000-000049580000}"/>
    <cellStyle name="40% - Énfasis6 13 2 5" xfId="29067" xr:uid="{00000000-0005-0000-0000-00004A580000}"/>
    <cellStyle name="40% - Énfasis6 13 2 6" xfId="16156" xr:uid="{00000000-0005-0000-0000-00004B580000}"/>
    <cellStyle name="40% - Énfasis6 13 3" xfId="831" xr:uid="{00000000-0005-0000-0000-00004C580000}"/>
    <cellStyle name="40% - Énfasis6 13 3 2" xfId="23198" xr:uid="{00000000-0005-0000-0000-00004D580000}"/>
    <cellStyle name="40% - Énfasis6 13 3 2 2" xfId="36109" xr:uid="{00000000-0005-0000-0000-00004E580000}"/>
    <cellStyle name="40% - Énfasis6 13 3 3" xfId="26719" xr:uid="{00000000-0005-0000-0000-00004F580000}"/>
    <cellStyle name="40% - Énfasis6 13 3 3 2" xfId="39630" xr:uid="{00000000-0005-0000-0000-000050580000}"/>
    <cellStyle name="40% - Énfasis6 13 3 4" xfId="32588" xr:uid="{00000000-0005-0000-0000-000051580000}"/>
    <cellStyle name="40% - Énfasis6 13 3 5" xfId="19677" xr:uid="{00000000-0005-0000-0000-000052580000}"/>
    <cellStyle name="40% - Énfasis6 13 4" xfId="832" xr:uid="{00000000-0005-0000-0000-000053580000}"/>
    <cellStyle name="40% - Énfasis6 13 4 2" xfId="30240" xr:uid="{00000000-0005-0000-0000-000054580000}"/>
    <cellStyle name="40% - Énfasis6 13 4 3" xfId="17329" xr:uid="{00000000-0005-0000-0000-000055580000}"/>
    <cellStyle name="40% - Énfasis6 13 5" xfId="833" xr:uid="{00000000-0005-0000-0000-000056580000}"/>
    <cellStyle name="40% - Énfasis6 13 5 2" xfId="33761" xr:uid="{00000000-0005-0000-0000-000057580000}"/>
    <cellStyle name="40% - Énfasis6 13 5 3" xfId="20850" xr:uid="{00000000-0005-0000-0000-000058580000}"/>
    <cellStyle name="40% - Énfasis6 13 6" xfId="24371" xr:uid="{00000000-0005-0000-0000-000059580000}"/>
    <cellStyle name="40% - Énfasis6 13 6 2" xfId="37282" xr:uid="{00000000-0005-0000-0000-00005A580000}"/>
    <cellStyle name="40% - Énfasis6 13 7" xfId="27892" xr:uid="{00000000-0005-0000-0000-00005B580000}"/>
    <cellStyle name="40% - Énfasis6 13 8" xfId="14981" xr:uid="{00000000-0005-0000-0000-00005C580000}"/>
    <cellStyle name="40% - Énfasis6 14" xfId="834" xr:uid="{00000000-0005-0000-0000-00005D580000}"/>
    <cellStyle name="40% - Énfasis6 14 2" xfId="835" xr:uid="{00000000-0005-0000-0000-00005E580000}"/>
    <cellStyle name="40% - Énfasis6 14 2 2" xfId="30916" xr:uid="{00000000-0005-0000-0000-00005F580000}"/>
    <cellStyle name="40% - Énfasis6 14 2 3" xfId="18005" xr:uid="{00000000-0005-0000-0000-000060580000}"/>
    <cellStyle name="40% - Énfasis6 14 3" xfId="836" xr:uid="{00000000-0005-0000-0000-000061580000}"/>
    <cellStyle name="40% - Énfasis6 14 3 2" xfId="34437" xr:uid="{00000000-0005-0000-0000-000062580000}"/>
    <cellStyle name="40% - Énfasis6 14 3 3" xfId="21526" xr:uid="{00000000-0005-0000-0000-000063580000}"/>
    <cellStyle name="40% - Énfasis6 14 4" xfId="837" xr:uid="{00000000-0005-0000-0000-000064580000}"/>
    <cellStyle name="40% - Énfasis6 14 4 2" xfId="37958" xr:uid="{00000000-0005-0000-0000-000065580000}"/>
    <cellStyle name="40% - Énfasis6 14 4 3" xfId="25047" xr:uid="{00000000-0005-0000-0000-000066580000}"/>
    <cellStyle name="40% - Énfasis6 14 5" xfId="28568" xr:uid="{00000000-0005-0000-0000-000067580000}"/>
    <cellStyle name="40% - Énfasis6 14 6" xfId="15657" xr:uid="{00000000-0005-0000-0000-000068580000}"/>
    <cellStyle name="40% - Énfasis6 15" xfId="838" xr:uid="{00000000-0005-0000-0000-000069580000}"/>
    <cellStyle name="40% - Énfasis6 15 2" xfId="839" xr:uid="{00000000-0005-0000-0000-00006A580000}"/>
    <cellStyle name="40% - Énfasis6 15 2 2" xfId="35610" xr:uid="{00000000-0005-0000-0000-00006B580000}"/>
    <cellStyle name="40% - Énfasis6 15 2 3" xfId="22699" xr:uid="{00000000-0005-0000-0000-00006C580000}"/>
    <cellStyle name="40% - Énfasis6 15 3" xfId="840" xr:uid="{00000000-0005-0000-0000-00006D580000}"/>
    <cellStyle name="40% - Énfasis6 15 3 2" xfId="39131" xr:uid="{00000000-0005-0000-0000-00006E580000}"/>
    <cellStyle name="40% - Énfasis6 15 3 3" xfId="26220" xr:uid="{00000000-0005-0000-0000-00006F580000}"/>
    <cellStyle name="40% - Énfasis6 15 4" xfId="841" xr:uid="{00000000-0005-0000-0000-000070580000}"/>
    <cellStyle name="40% - Énfasis6 15 4 2" xfId="32089" xr:uid="{00000000-0005-0000-0000-000071580000}"/>
    <cellStyle name="40% - Énfasis6 15 5" xfId="19178" xr:uid="{00000000-0005-0000-0000-000072580000}"/>
    <cellStyle name="40% - Énfasis6 16" xfId="842" xr:uid="{00000000-0005-0000-0000-000073580000}"/>
    <cellStyle name="40% - Énfasis6 16 2" xfId="843" xr:uid="{00000000-0005-0000-0000-000074580000}"/>
    <cellStyle name="40% - Énfasis6 16 2 2" xfId="29741" xr:uid="{00000000-0005-0000-0000-000075580000}"/>
    <cellStyle name="40% - Énfasis6 16 3" xfId="844" xr:uid="{00000000-0005-0000-0000-000076580000}"/>
    <cellStyle name="40% - Énfasis6 16 4" xfId="845" xr:uid="{00000000-0005-0000-0000-000077580000}"/>
    <cellStyle name="40% - Énfasis6 16 5" xfId="16830" xr:uid="{00000000-0005-0000-0000-000078580000}"/>
    <cellStyle name="40% - Énfasis6 17" xfId="846" xr:uid="{00000000-0005-0000-0000-000079580000}"/>
    <cellStyle name="40% - Énfasis6 17 2" xfId="847" xr:uid="{00000000-0005-0000-0000-00007A580000}"/>
    <cellStyle name="40% - Énfasis6 17 2 2" xfId="33262" xr:uid="{00000000-0005-0000-0000-00007B580000}"/>
    <cellStyle name="40% - Énfasis6 17 3" xfId="848" xr:uid="{00000000-0005-0000-0000-00007C580000}"/>
    <cellStyle name="40% - Énfasis6 17 4" xfId="849" xr:uid="{00000000-0005-0000-0000-00007D580000}"/>
    <cellStyle name="40% - Énfasis6 17 5" xfId="20351" xr:uid="{00000000-0005-0000-0000-00007E580000}"/>
    <cellStyle name="40% - Énfasis6 18" xfId="850" xr:uid="{00000000-0005-0000-0000-00007F580000}"/>
    <cellStyle name="40% - Énfasis6 18 2" xfId="851" xr:uid="{00000000-0005-0000-0000-000080580000}"/>
    <cellStyle name="40% - Énfasis6 18 2 2" xfId="36783" xr:uid="{00000000-0005-0000-0000-000081580000}"/>
    <cellStyle name="40% - Énfasis6 18 3" xfId="852" xr:uid="{00000000-0005-0000-0000-000082580000}"/>
    <cellStyle name="40% - Énfasis6 18 4" xfId="853" xr:uid="{00000000-0005-0000-0000-000083580000}"/>
    <cellStyle name="40% - Énfasis6 18 5" xfId="23872" xr:uid="{00000000-0005-0000-0000-000084580000}"/>
    <cellStyle name="40% - Énfasis6 19" xfId="854" xr:uid="{00000000-0005-0000-0000-000085580000}"/>
    <cellStyle name="40% - Énfasis6 19 2" xfId="855" xr:uid="{00000000-0005-0000-0000-000086580000}"/>
    <cellStyle name="40% - Énfasis6 19 3" xfId="856" xr:uid="{00000000-0005-0000-0000-000087580000}"/>
    <cellStyle name="40% - Énfasis6 19 4" xfId="857" xr:uid="{00000000-0005-0000-0000-000088580000}"/>
    <cellStyle name="40% - Énfasis6 19 5" xfId="27393" xr:uid="{00000000-0005-0000-0000-000089580000}"/>
    <cellStyle name="40% - Énfasis6 2" xfId="858" xr:uid="{00000000-0005-0000-0000-00008A580000}"/>
    <cellStyle name="40% - Énfasis6 2 10" xfId="6017" xr:uid="{00000000-0005-0000-0000-00008B580000}"/>
    <cellStyle name="40% - Énfasis6 2 10 2" xfId="29756" xr:uid="{00000000-0005-0000-0000-00008C580000}"/>
    <cellStyle name="40% - Énfasis6 2 10 3" xfId="16845" xr:uid="{00000000-0005-0000-0000-00008D580000}"/>
    <cellStyle name="40% - Énfasis6 2 11" xfId="6018" xr:uid="{00000000-0005-0000-0000-00008E580000}"/>
    <cellStyle name="40% - Énfasis6 2 11 2" xfId="33277" xr:uid="{00000000-0005-0000-0000-00008F580000}"/>
    <cellStyle name="40% - Énfasis6 2 11 3" xfId="20366" xr:uid="{00000000-0005-0000-0000-000090580000}"/>
    <cellStyle name="40% - Énfasis6 2 12" xfId="6019" xr:uid="{00000000-0005-0000-0000-000091580000}"/>
    <cellStyle name="40% - Énfasis6 2 12 2" xfId="36798" xr:uid="{00000000-0005-0000-0000-000092580000}"/>
    <cellStyle name="40% - Énfasis6 2 12 3" xfId="23887" xr:uid="{00000000-0005-0000-0000-000093580000}"/>
    <cellStyle name="40% - Énfasis6 2 13" xfId="6020" xr:uid="{00000000-0005-0000-0000-000094580000}"/>
    <cellStyle name="40% - Énfasis6 2 13 2" xfId="27408" xr:uid="{00000000-0005-0000-0000-000095580000}"/>
    <cellStyle name="40% - Énfasis6 2 14" xfId="6021" xr:uid="{00000000-0005-0000-0000-000096580000}"/>
    <cellStyle name="40% - Énfasis6 2 15" xfId="6022" xr:uid="{00000000-0005-0000-0000-000097580000}"/>
    <cellStyle name="40% - Énfasis6 2 16" xfId="6023" xr:uid="{00000000-0005-0000-0000-000098580000}"/>
    <cellStyle name="40% - Énfasis6 2 17" xfId="6024" xr:uid="{00000000-0005-0000-0000-000099580000}"/>
    <cellStyle name="40% - Énfasis6 2 18" xfId="6025" xr:uid="{00000000-0005-0000-0000-00009A580000}"/>
    <cellStyle name="40% - Énfasis6 2 19" xfId="6026" xr:uid="{00000000-0005-0000-0000-00009B580000}"/>
    <cellStyle name="40% - Énfasis6 2 2" xfId="859" xr:uid="{00000000-0005-0000-0000-00009C580000}"/>
    <cellStyle name="40% - Énfasis6 2 2 10" xfId="6027" xr:uid="{00000000-0005-0000-0000-00009D580000}"/>
    <cellStyle name="40% - Énfasis6 2 2 10 2" xfId="6028" xr:uid="{00000000-0005-0000-0000-00009E580000}"/>
    <cellStyle name="40% - Énfasis6 2 2 10 2 2" xfId="6029" xr:uid="{00000000-0005-0000-0000-00009F580000}"/>
    <cellStyle name="40% - Énfasis6 2 2 10 2 3" xfId="36854" xr:uid="{00000000-0005-0000-0000-0000A0580000}"/>
    <cellStyle name="40% - Énfasis6 2 2 10 3" xfId="6030" xr:uid="{00000000-0005-0000-0000-0000A1580000}"/>
    <cellStyle name="40% - Énfasis6 2 2 10 4" xfId="23943" xr:uid="{00000000-0005-0000-0000-0000A2580000}"/>
    <cellStyle name="40% - Énfasis6 2 2 11" xfId="6031" xr:uid="{00000000-0005-0000-0000-0000A3580000}"/>
    <cellStyle name="40% - Énfasis6 2 2 11 2" xfId="6032" xr:uid="{00000000-0005-0000-0000-0000A4580000}"/>
    <cellStyle name="40% - Énfasis6 2 2 11 2 2" xfId="6033" xr:uid="{00000000-0005-0000-0000-0000A5580000}"/>
    <cellStyle name="40% - Énfasis6 2 2 11 3" xfId="6034" xr:uid="{00000000-0005-0000-0000-0000A6580000}"/>
    <cellStyle name="40% - Énfasis6 2 2 11 4" xfId="27464" xr:uid="{00000000-0005-0000-0000-0000A7580000}"/>
    <cellStyle name="40% - Énfasis6 2 2 12" xfId="6035" xr:uid="{00000000-0005-0000-0000-0000A8580000}"/>
    <cellStyle name="40% - Énfasis6 2 2 12 2" xfId="6036" xr:uid="{00000000-0005-0000-0000-0000A9580000}"/>
    <cellStyle name="40% - Énfasis6 2 2 12 2 2" xfId="6037" xr:uid="{00000000-0005-0000-0000-0000AA580000}"/>
    <cellStyle name="40% - Énfasis6 2 2 12 3" xfId="6038" xr:uid="{00000000-0005-0000-0000-0000AB580000}"/>
    <cellStyle name="40% - Énfasis6 2 2 13" xfId="6039" xr:uid="{00000000-0005-0000-0000-0000AC580000}"/>
    <cellStyle name="40% - Énfasis6 2 2 13 2" xfId="6040" xr:uid="{00000000-0005-0000-0000-0000AD580000}"/>
    <cellStyle name="40% - Énfasis6 2 2 13 2 2" xfId="6041" xr:uid="{00000000-0005-0000-0000-0000AE580000}"/>
    <cellStyle name="40% - Énfasis6 2 2 13 3" xfId="6042" xr:uid="{00000000-0005-0000-0000-0000AF580000}"/>
    <cellStyle name="40% - Énfasis6 2 2 14" xfId="6043" xr:uid="{00000000-0005-0000-0000-0000B0580000}"/>
    <cellStyle name="40% - Énfasis6 2 2 14 2" xfId="6044" xr:uid="{00000000-0005-0000-0000-0000B1580000}"/>
    <cellStyle name="40% - Énfasis6 2 2 14 2 2" xfId="6045" xr:uid="{00000000-0005-0000-0000-0000B2580000}"/>
    <cellStyle name="40% - Énfasis6 2 2 14 3" xfId="6046" xr:uid="{00000000-0005-0000-0000-0000B3580000}"/>
    <cellStyle name="40% - Énfasis6 2 2 15" xfId="6047" xr:uid="{00000000-0005-0000-0000-0000B4580000}"/>
    <cellStyle name="40% - Énfasis6 2 2 15 2" xfId="6048" xr:uid="{00000000-0005-0000-0000-0000B5580000}"/>
    <cellStyle name="40% - Énfasis6 2 2 15 2 2" xfId="6049" xr:uid="{00000000-0005-0000-0000-0000B6580000}"/>
    <cellStyle name="40% - Énfasis6 2 2 15 3" xfId="6050" xr:uid="{00000000-0005-0000-0000-0000B7580000}"/>
    <cellStyle name="40% - Énfasis6 2 2 16" xfId="6051" xr:uid="{00000000-0005-0000-0000-0000B8580000}"/>
    <cellStyle name="40% - Énfasis6 2 2 16 2" xfId="6052" xr:uid="{00000000-0005-0000-0000-0000B9580000}"/>
    <cellStyle name="40% - Énfasis6 2 2 16 2 2" xfId="6053" xr:uid="{00000000-0005-0000-0000-0000BA580000}"/>
    <cellStyle name="40% - Énfasis6 2 2 16 3" xfId="6054" xr:uid="{00000000-0005-0000-0000-0000BB580000}"/>
    <cellStyle name="40% - Énfasis6 2 2 17" xfId="6055" xr:uid="{00000000-0005-0000-0000-0000BC580000}"/>
    <cellStyle name="40% - Énfasis6 2 2 17 2" xfId="6056" xr:uid="{00000000-0005-0000-0000-0000BD580000}"/>
    <cellStyle name="40% - Énfasis6 2 2 17 2 2" xfId="6057" xr:uid="{00000000-0005-0000-0000-0000BE580000}"/>
    <cellStyle name="40% - Énfasis6 2 2 17 3" xfId="6058" xr:uid="{00000000-0005-0000-0000-0000BF580000}"/>
    <cellStyle name="40% - Énfasis6 2 2 18" xfId="6059" xr:uid="{00000000-0005-0000-0000-0000C0580000}"/>
    <cellStyle name="40% - Énfasis6 2 2 18 2" xfId="6060" xr:uid="{00000000-0005-0000-0000-0000C1580000}"/>
    <cellStyle name="40% - Énfasis6 2 2 18 2 2" xfId="6061" xr:uid="{00000000-0005-0000-0000-0000C2580000}"/>
    <cellStyle name="40% - Énfasis6 2 2 18 3" xfId="6062" xr:uid="{00000000-0005-0000-0000-0000C3580000}"/>
    <cellStyle name="40% - Énfasis6 2 2 19" xfId="6063" xr:uid="{00000000-0005-0000-0000-0000C4580000}"/>
    <cellStyle name="40% - Énfasis6 2 2 19 2" xfId="6064" xr:uid="{00000000-0005-0000-0000-0000C5580000}"/>
    <cellStyle name="40% - Énfasis6 2 2 19 2 2" xfId="6065" xr:uid="{00000000-0005-0000-0000-0000C6580000}"/>
    <cellStyle name="40% - Énfasis6 2 2 19 3" xfId="6066" xr:uid="{00000000-0005-0000-0000-0000C7580000}"/>
    <cellStyle name="40% - Énfasis6 2 2 2" xfId="6067" xr:uid="{00000000-0005-0000-0000-0000C8580000}"/>
    <cellStyle name="40% - Énfasis6 2 2 2 2" xfId="6068" xr:uid="{00000000-0005-0000-0000-0000C9580000}"/>
    <cellStyle name="40% - Énfasis6 2 2 2 2 2" xfId="6069" xr:uid="{00000000-0005-0000-0000-0000CA580000}"/>
    <cellStyle name="40% - Énfasis6 2 2 2 2 2 2" xfId="6070" xr:uid="{00000000-0005-0000-0000-0000CB580000}"/>
    <cellStyle name="40% - Énfasis6 2 2 2 2 2 2 2" xfId="6071" xr:uid="{00000000-0005-0000-0000-0000CC580000}"/>
    <cellStyle name="40% - Énfasis6 2 2 2 2 2 2 2 2" xfId="31661" xr:uid="{00000000-0005-0000-0000-0000CD580000}"/>
    <cellStyle name="40% - Énfasis6 2 2 2 2 2 2 3" xfId="18750" xr:uid="{00000000-0005-0000-0000-0000CE580000}"/>
    <cellStyle name="40% - Énfasis6 2 2 2 2 2 3" xfId="6072" xr:uid="{00000000-0005-0000-0000-0000CF580000}"/>
    <cellStyle name="40% - Énfasis6 2 2 2 2 2 3 2" xfId="35182" xr:uid="{00000000-0005-0000-0000-0000D0580000}"/>
    <cellStyle name="40% - Énfasis6 2 2 2 2 2 3 3" xfId="22271" xr:uid="{00000000-0005-0000-0000-0000D1580000}"/>
    <cellStyle name="40% - Énfasis6 2 2 2 2 2 4" xfId="25792" xr:uid="{00000000-0005-0000-0000-0000D2580000}"/>
    <cellStyle name="40% - Énfasis6 2 2 2 2 2 4 2" xfId="38703" xr:uid="{00000000-0005-0000-0000-0000D3580000}"/>
    <cellStyle name="40% - Énfasis6 2 2 2 2 2 5" xfId="29313" xr:uid="{00000000-0005-0000-0000-0000D4580000}"/>
    <cellStyle name="40% - Énfasis6 2 2 2 2 2 6" xfId="16402" xr:uid="{00000000-0005-0000-0000-0000D5580000}"/>
    <cellStyle name="40% - Énfasis6 2 2 2 2 3" xfId="6073" xr:uid="{00000000-0005-0000-0000-0000D6580000}"/>
    <cellStyle name="40% - Énfasis6 2 2 2 2 3 2" xfId="6074" xr:uid="{00000000-0005-0000-0000-0000D7580000}"/>
    <cellStyle name="40% - Énfasis6 2 2 2 2 3 2 2" xfId="6075" xr:uid="{00000000-0005-0000-0000-0000D8580000}"/>
    <cellStyle name="40% - Énfasis6 2 2 2 2 3 2 2 2" xfId="36355" xr:uid="{00000000-0005-0000-0000-0000D9580000}"/>
    <cellStyle name="40% - Énfasis6 2 2 2 2 3 2 3" xfId="23444" xr:uid="{00000000-0005-0000-0000-0000DA580000}"/>
    <cellStyle name="40% - Énfasis6 2 2 2 2 3 3" xfId="6076" xr:uid="{00000000-0005-0000-0000-0000DB580000}"/>
    <cellStyle name="40% - Énfasis6 2 2 2 2 3 3 2" xfId="39876" xr:uid="{00000000-0005-0000-0000-0000DC580000}"/>
    <cellStyle name="40% - Énfasis6 2 2 2 2 3 3 3" xfId="26965" xr:uid="{00000000-0005-0000-0000-0000DD580000}"/>
    <cellStyle name="40% - Énfasis6 2 2 2 2 3 4" xfId="32834" xr:uid="{00000000-0005-0000-0000-0000DE580000}"/>
    <cellStyle name="40% - Énfasis6 2 2 2 2 3 5" xfId="19923" xr:uid="{00000000-0005-0000-0000-0000DF580000}"/>
    <cellStyle name="40% - Énfasis6 2 2 2 2 4" xfId="17575" xr:uid="{00000000-0005-0000-0000-0000E0580000}"/>
    <cellStyle name="40% - Énfasis6 2 2 2 2 4 2" xfId="30486" xr:uid="{00000000-0005-0000-0000-0000E1580000}"/>
    <cellStyle name="40% - Énfasis6 2 2 2 2 5" xfId="21096" xr:uid="{00000000-0005-0000-0000-0000E2580000}"/>
    <cellStyle name="40% - Énfasis6 2 2 2 2 5 2" xfId="34007" xr:uid="{00000000-0005-0000-0000-0000E3580000}"/>
    <cellStyle name="40% - Énfasis6 2 2 2 2 6" xfId="24617" xr:uid="{00000000-0005-0000-0000-0000E4580000}"/>
    <cellStyle name="40% - Énfasis6 2 2 2 2 6 2" xfId="37528" xr:uid="{00000000-0005-0000-0000-0000E5580000}"/>
    <cellStyle name="40% - Énfasis6 2 2 2 2 7" xfId="28138" xr:uid="{00000000-0005-0000-0000-0000E6580000}"/>
    <cellStyle name="40% - Énfasis6 2 2 2 2 8" xfId="15227" xr:uid="{00000000-0005-0000-0000-0000E7580000}"/>
    <cellStyle name="40% - Énfasis6 2 2 2 3" xfId="6077" xr:uid="{00000000-0005-0000-0000-0000E8580000}"/>
    <cellStyle name="40% - Énfasis6 2 2 2 3 2" xfId="18251" xr:uid="{00000000-0005-0000-0000-0000E9580000}"/>
    <cellStyle name="40% - Énfasis6 2 2 2 3 2 2" xfId="31162" xr:uid="{00000000-0005-0000-0000-0000EA580000}"/>
    <cellStyle name="40% - Énfasis6 2 2 2 3 3" xfId="21772" xr:uid="{00000000-0005-0000-0000-0000EB580000}"/>
    <cellStyle name="40% - Énfasis6 2 2 2 3 3 2" xfId="34683" xr:uid="{00000000-0005-0000-0000-0000EC580000}"/>
    <cellStyle name="40% - Énfasis6 2 2 2 3 4" xfId="25293" xr:uid="{00000000-0005-0000-0000-0000ED580000}"/>
    <cellStyle name="40% - Énfasis6 2 2 2 3 4 2" xfId="38204" xr:uid="{00000000-0005-0000-0000-0000EE580000}"/>
    <cellStyle name="40% - Énfasis6 2 2 2 3 5" xfId="28814" xr:uid="{00000000-0005-0000-0000-0000EF580000}"/>
    <cellStyle name="40% - Énfasis6 2 2 2 3 6" xfId="15903" xr:uid="{00000000-0005-0000-0000-0000F0580000}"/>
    <cellStyle name="40% - Énfasis6 2 2 2 4" xfId="6078" xr:uid="{00000000-0005-0000-0000-0000F1580000}"/>
    <cellStyle name="40% - Énfasis6 2 2 2 4 2" xfId="6079" xr:uid="{00000000-0005-0000-0000-0000F2580000}"/>
    <cellStyle name="40% - Énfasis6 2 2 2 4 2 2" xfId="35856" xr:uid="{00000000-0005-0000-0000-0000F3580000}"/>
    <cellStyle name="40% - Énfasis6 2 2 2 4 2 3" xfId="22945" xr:uid="{00000000-0005-0000-0000-0000F4580000}"/>
    <cellStyle name="40% - Énfasis6 2 2 2 4 3" xfId="26466" xr:uid="{00000000-0005-0000-0000-0000F5580000}"/>
    <cellStyle name="40% - Énfasis6 2 2 2 4 3 2" xfId="39377" xr:uid="{00000000-0005-0000-0000-0000F6580000}"/>
    <cellStyle name="40% - Énfasis6 2 2 2 4 4" xfId="32335" xr:uid="{00000000-0005-0000-0000-0000F7580000}"/>
    <cellStyle name="40% - Énfasis6 2 2 2 4 5" xfId="19424" xr:uid="{00000000-0005-0000-0000-0000F8580000}"/>
    <cellStyle name="40% - Énfasis6 2 2 2 5" xfId="6080" xr:uid="{00000000-0005-0000-0000-0000F9580000}"/>
    <cellStyle name="40% - Énfasis6 2 2 2 5 2" xfId="29987" xr:uid="{00000000-0005-0000-0000-0000FA580000}"/>
    <cellStyle name="40% - Énfasis6 2 2 2 5 3" xfId="17076" xr:uid="{00000000-0005-0000-0000-0000FB580000}"/>
    <cellStyle name="40% - Énfasis6 2 2 2 6" xfId="20597" xr:uid="{00000000-0005-0000-0000-0000FC580000}"/>
    <cellStyle name="40% - Énfasis6 2 2 2 6 2" xfId="33508" xr:uid="{00000000-0005-0000-0000-0000FD580000}"/>
    <cellStyle name="40% - Énfasis6 2 2 2 7" xfId="24118" xr:uid="{00000000-0005-0000-0000-0000FE580000}"/>
    <cellStyle name="40% - Énfasis6 2 2 2 7 2" xfId="37029" xr:uid="{00000000-0005-0000-0000-0000FF580000}"/>
    <cellStyle name="40% - Énfasis6 2 2 2 8" xfId="27639" xr:uid="{00000000-0005-0000-0000-000000590000}"/>
    <cellStyle name="40% - Énfasis6 2 2 2 9" xfId="14727" xr:uid="{00000000-0005-0000-0000-000001590000}"/>
    <cellStyle name="40% - Énfasis6 2 2 20" xfId="6081" xr:uid="{00000000-0005-0000-0000-000002590000}"/>
    <cellStyle name="40% - Énfasis6 2 2 20 2" xfId="6082" xr:uid="{00000000-0005-0000-0000-000003590000}"/>
    <cellStyle name="40% - Énfasis6 2 2 20 2 2" xfId="6083" xr:uid="{00000000-0005-0000-0000-000004590000}"/>
    <cellStyle name="40% - Énfasis6 2 2 20 3" xfId="6084" xr:uid="{00000000-0005-0000-0000-000005590000}"/>
    <cellStyle name="40% - Énfasis6 2 2 21" xfId="6085" xr:uid="{00000000-0005-0000-0000-000006590000}"/>
    <cellStyle name="40% - Énfasis6 2 2 21 2" xfId="6086" xr:uid="{00000000-0005-0000-0000-000007590000}"/>
    <cellStyle name="40% - Énfasis6 2 2 21 2 2" xfId="6087" xr:uid="{00000000-0005-0000-0000-000008590000}"/>
    <cellStyle name="40% - Énfasis6 2 2 21 3" xfId="6088" xr:uid="{00000000-0005-0000-0000-000009590000}"/>
    <cellStyle name="40% - Énfasis6 2 2 22" xfId="6089" xr:uid="{00000000-0005-0000-0000-00000A590000}"/>
    <cellStyle name="40% - Énfasis6 2 2 22 2" xfId="6090" xr:uid="{00000000-0005-0000-0000-00000B590000}"/>
    <cellStyle name="40% - Énfasis6 2 2 22 2 2" xfId="6091" xr:uid="{00000000-0005-0000-0000-00000C590000}"/>
    <cellStyle name="40% - Énfasis6 2 2 22 3" xfId="6092" xr:uid="{00000000-0005-0000-0000-00000D590000}"/>
    <cellStyle name="40% - Énfasis6 2 2 23" xfId="6093" xr:uid="{00000000-0005-0000-0000-00000E590000}"/>
    <cellStyle name="40% - Énfasis6 2 2 23 2" xfId="6094" xr:uid="{00000000-0005-0000-0000-00000F590000}"/>
    <cellStyle name="40% - Énfasis6 2 2 23 2 2" xfId="6095" xr:uid="{00000000-0005-0000-0000-000010590000}"/>
    <cellStyle name="40% - Énfasis6 2 2 23 3" xfId="6096" xr:uid="{00000000-0005-0000-0000-000011590000}"/>
    <cellStyle name="40% - Énfasis6 2 2 24" xfId="6097" xr:uid="{00000000-0005-0000-0000-000012590000}"/>
    <cellStyle name="40% - Énfasis6 2 2 24 2" xfId="6098" xr:uid="{00000000-0005-0000-0000-000013590000}"/>
    <cellStyle name="40% - Énfasis6 2 2 24 2 2" xfId="6099" xr:uid="{00000000-0005-0000-0000-000014590000}"/>
    <cellStyle name="40% - Énfasis6 2 2 24 3" xfId="6100" xr:uid="{00000000-0005-0000-0000-000015590000}"/>
    <cellStyle name="40% - Énfasis6 2 2 25" xfId="14549" xr:uid="{00000000-0005-0000-0000-000016590000}"/>
    <cellStyle name="40% - Énfasis6 2 2 3" xfId="6101" xr:uid="{00000000-0005-0000-0000-000017590000}"/>
    <cellStyle name="40% - Énfasis6 2 2 3 2" xfId="6102" xr:uid="{00000000-0005-0000-0000-000018590000}"/>
    <cellStyle name="40% - Énfasis6 2 2 3 2 2" xfId="6103" xr:uid="{00000000-0005-0000-0000-000019590000}"/>
    <cellStyle name="40% - Énfasis6 2 2 3 2 2 2" xfId="18912" xr:uid="{00000000-0005-0000-0000-00001A590000}"/>
    <cellStyle name="40% - Énfasis6 2 2 3 2 2 2 2" xfId="31823" xr:uid="{00000000-0005-0000-0000-00001B590000}"/>
    <cellStyle name="40% - Énfasis6 2 2 3 2 2 3" xfId="22433" xr:uid="{00000000-0005-0000-0000-00001C590000}"/>
    <cellStyle name="40% - Énfasis6 2 2 3 2 2 3 2" xfId="35344" xr:uid="{00000000-0005-0000-0000-00001D590000}"/>
    <cellStyle name="40% - Énfasis6 2 2 3 2 2 4" xfId="25954" xr:uid="{00000000-0005-0000-0000-00001E590000}"/>
    <cellStyle name="40% - Énfasis6 2 2 3 2 2 4 2" xfId="38865" xr:uid="{00000000-0005-0000-0000-00001F590000}"/>
    <cellStyle name="40% - Énfasis6 2 2 3 2 2 5" xfId="29475" xr:uid="{00000000-0005-0000-0000-000020590000}"/>
    <cellStyle name="40% - Énfasis6 2 2 3 2 2 6" xfId="16564" xr:uid="{00000000-0005-0000-0000-000021590000}"/>
    <cellStyle name="40% - Énfasis6 2 2 3 2 3" xfId="20085" xr:uid="{00000000-0005-0000-0000-000022590000}"/>
    <cellStyle name="40% - Énfasis6 2 2 3 2 3 2" xfId="23606" xr:uid="{00000000-0005-0000-0000-000023590000}"/>
    <cellStyle name="40% - Énfasis6 2 2 3 2 3 2 2" xfId="36517" xr:uid="{00000000-0005-0000-0000-000024590000}"/>
    <cellStyle name="40% - Énfasis6 2 2 3 2 3 3" xfId="27127" xr:uid="{00000000-0005-0000-0000-000025590000}"/>
    <cellStyle name="40% - Énfasis6 2 2 3 2 3 3 2" xfId="40038" xr:uid="{00000000-0005-0000-0000-000026590000}"/>
    <cellStyle name="40% - Énfasis6 2 2 3 2 3 4" xfId="32996" xr:uid="{00000000-0005-0000-0000-000027590000}"/>
    <cellStyle name="40% - Énfasis6 2 2 3 2 4" xfId="17737" xr:uid="{00000000-0005-0000-0000-000028590000}"/>
    <cellStyle name="40% - Énfasis6 2 2 3 2 4 2" xfId="30648" xr:uid="{00000000-0005-0000-0000-000029590000}"/>
    <cellStyle name="40% - Énfasis6 2 2 3 2 5" xfId="21258" xr:uid="{00000000-0005-0000-0000-00002A590000}"/>
    <cellStyle name="40% - Énfasis6 2 2 3 2 5 2" xfId="34169" xr:uid="{00000000-0005-0000-0000-00002B590000}"/>
    <cellStyle name="40% - Énfasis6 2 2 3 2 6" xfId="24779" xr:uid="{00000000-0005-0000-0000-00002C590000}"/>
    <cellStyle name="40% - Énfasis6 2 2 3 2 6 2" xfId="37690" xr:uid="{00000000-0005-0000-0000-00002D590000}"/>
    <cellStyle name="40% - Énfasis6 2 2 3 2 7" xfId="28300" xr:uid="{00000000-0005-0000-0000-00002E590000}"/>
    <cellStyle name="40% - Énfasis6 2 2 3 2 8" xfId="15389" xr:uid="{00000000-0005-0000-0000-00002F590000}"/>
    <cellStyle name="40% - Énfasis6 2 2 3 3" xfId="6104" xr:uid="{00000000-0005-0000-0000-000030590000}"/>
    <cellStyle name="40% - Énfasis6 2 2 3 3 2" xfId="18413" xr:uid="{00000000-0005-0000-0000-000031590000}"/>
    <cellStyle name="40% - Énfasis6 2 2 3 3 2 2" xfId="31324" xr:uid="{00000000-0005-0000-0000-000032590000}"/>
    <cellStyle name="40% - Énfasis6 2 2 3 3 3" xfId="21934" xr:uid="{00000000-0005-0000-0000-000033590000}"/>
    <cellStyle name="40% - Énfasis6 2 2 3 3 3 2" xfId="34845" xr:uid="{00000000-0005-0000-0000-000034590000}"/>
    <cellStyle name="40% - Énfasis6 2 2 3 3 4" xfId="25455" xr:uid="{00000000-0005-0000-0000-000035590000}"/>
    <cellStyle name="40% - Énfasis6 2 2 3 3 4 2" xfId="38366" xr:uid="{00000000-0005-0000-0000-000036590000}"/>
    <cellStyle name="40% - Énfasis6 2 2 3 3 5" xfId="28976" xr:uid="{00000000-0005-0000-0000-000037590000}"/>
    <cellStyle name="40% - Énfasis6 2 2 3 3 6" xfId="16065" xr:uid="{00000000-0005-0000-0000-000038590000}"/>
    <cellStyle name="40% - Énfasis6 2 2 3 4" xfId="19586" xr:uid="{00000000-0005-0000-0000-000039590000}"/>
    <cellStyle name="40% - Énfasis6 2 2 3 4 2" xfId="23107" xr:uid="{00000000-0005-0000-0000-00003A590000}"/>
    <cellStyle name="40% - Énfasis6 2 2 3 4 2 2" xfId="36018" xr:uid="{00000000-0005-0000-0000-00003B590000}"/>
    <cellStyle name="40% - Énfasis6 2 2 3 4 3" xfId="26628" xr:uid="{00000000-0005-0000-0000-00003C590000}"/>
    <cellStyle name="40% - Énfasis6 2 2 3 4 3 2" xfId="39539" xr:uid="{00000000-0005-0000-0000-00003D590000}"/>
    <cellStyle name="40% - Énfasis6 2 2 3 4 4" xfId="32497" xr:uid="{00000000-0005-0000-0000-00003E590000}"/>
    <cellStyle name="40% - Énfasis6 2 2 3 5" xfId="17238" xr:uid="{00000000-0005-0000-0000-00003F590000}"/>
    <cellStyle name="40% - Énfasis6 2 2 3 5 2" xfId="30149" xr:uid="{00000000-0005-0000-0000-000040590000}"/>
    <cellStyle name="40% - Énfasis6 2 2 3 6" xfId="20759" xr:uid="{00000000-0005-0000-0000-000041590000}"/>
    <cellStyle name="40% - Énfasis6 2 2 3 6 2" xfId="33670" xr:uid="{00000000-0005-0000-0000-000042590000}"/>
    <cellStyle name="40% - Énfasis6 2 2 3 7" xfId="24280" xr:uid="{00000000-0005-0000-0000-000043590000}"/>
    <cellStyle name="40% - Énfasis6 2 2 3 7 2" xfId="37191" xr:uid="{00000000-0005-0000-0000-000044590000}"/>
    <cellStyle name="40% - Énfasis6 2 2 3 8" xfId="27801" xr:uid="{00000000-0005-0000-0000-000045590000}"/>
    <cellStyle name="40% - Énfasis6 2 2 3 9" xfId="14890" xr:uid="{00000000-0005-0000-0000-000046590000}"/>
    <cellStyle name="40% - Énfasis6 2 2 4" xfId="6105" xr:uid="{00000000-0005-0000-0000-000047590000}"/>
    <cellStyle name="40% - Énfasis6 2 2 4 2" xfId="6106" xr:uid="{00000000-0005-0000-0000-000048590000}"/>
    <cellStyle name="40% - Énfasis6 2 2 4 2 2" xfId="6107" xr:uid="{00000000-0005-0000-0000-000049590000}"/>
    <cellStyle name="40% - Énfasis6 2 2 4 2 2 2" xfId="31985" xr:uid="{00000000-0005-0000-0000-00004A590000}"/>
    <cellStyle name="40% - Énfasis6 2 2 4 2 2 3" xfId="19074" xr:uid="{00000000-0005-0000-0000-00004B590000}"/>
    <cellStyle name="40% - Énfasis6 2 2 4 2 3" xfId="22595" xr:uid="{00000000-0005-0000-0000-00004C590000}"/>
    <cellStyle name="40% - Énfasis6 2 2 4 2 3 2" xfId="35506" xr:uid="{00000000-0005-0000-0000-00004D590000}"/>
    <cellStyle name="40% - Énfasis6 2 2 4 2 4" xfId="26116" xr:uid="{00000000-0005-0000-0000-00004E590000}"/>
    <cellStyle name="40% - Énfasis6 2 2 4 2 4 2" xfId="39027" xr:uid="{00000000-0005-0000-0000-00004F590000}"/>
    <cellStyle name="40% - Énfasis6 2 2 4 2 5" xfId="29637" xr:uid="{00000000-0005-0000-0000-000050590000}"/>
    <cellStyle name="40% - Énfasis6 2 2 4 2 6" xfId="16726" xr:uid="{00000000-0005-0000-0000-000051590000}"/>
    <cellStyle name="40% - Énfasis6 2 2 4 3" xfId="6108" xr:uid="{00000000-0005-0000-0000-000052590000}"/>
    <cellStyle name="40% - Énfasis6 2 2 4 3 2" xfId="23768" xr:uid="{00000000-0005-0000-0000-000053590000}"/>
    <cellStyle name="40% - Énfasis6 2 2 4 3 2 2" xfId="36679" xr:uid="{00000000-0005-0000-0000-000054590000}"/>
    <cellStyle name="40% - Énfasis6 2 2 4 3 3" xfId="27289" xr:uid="{00000000-0005-0000-0000-000055590000}"/>
    <cellStyle name="40% - Énfasis6 2 2 4 3 3 2" xfId="40200" xr:uid="{00000000-0005-0000-0000-000056590000}"/>
    <cellStyle name="40% - Énfasis6 2 2 4 3 4" xfId="33158" xr:uid="{00000000-0005-0000-0000-000057590000}"/>
    <cellStyle name="40% - Énfasis6 2 2 4 3 5" xfId="20247" xr:uid="{00000000-0005-0000-0000-000058590000}"/>
    <cellStyle name="40% - Énfasis6 2 2 4 4" xfId="17899" xr:uid="{00000000-0005-0000-0000-000059590000}"/>
    <cellStyle name="40% - Énfasis6 2 2 4 4 2" xfId="30810" xr:uid="{00000000-0005-0000-0000-00005A590000}"/>
    <cellStyle name="40% - Énfasis6 2 2 4 5" xfId="21420" xr:uid="{00000000-0005-0000-0000-00005B590000}"/>
    <cellStyle name="40% - Énfasis6 2 2 4 5 2" xfId="34331" xr:uid="{00000000-0005-0000-0000-00005C590000}"/>
    <cellStyle name="40% - Énfasis6 2 2 4 6" xfId="24941" xr:uid="{00000000-0005-0000-0000-00005D590000}"/>
    <cellStyle name="40% - Énfasis6 2 2 4 6 2" xfId="37852" xr:uid="{00000000-0005-0000-0000-00005E590000}"/>
    <cellStyle name="40% - Énfasis6 2 2 4 7" xfId="28462" xr:uid="{00000000-0005-0000-0000-00005F590000}"/>
    <cellStyle name="40% - Énfasis6 2 2 4 8" xfId="15551" xr:uid="{00000000-0005-0000-0000-000060590000}"/>
    <cellStyle name="40% - Énfasis6 2 2 5" xfId="6109" xr:uid="{00000000-0005-0000-0000-000061590000}"/>
    <cellStyle name="40% - Énfasis6 2 2 5 2" xfId="6110" xr:uid="{00000000-0005-0000-0000-000062590000}"/>
    <cellStyle name="40% - Énfasis6 2 2 5 2 2" xfId="6111" xr:uid="{00000000-0005-0000-0000-000063590000}"/>
    <cellStyle name="40% - Énfasis6 2 2 5 2 2 2" xfId="31486" xr:uid="{00000000-0005-0000-0000-000064590000}"/>
    <cellStyle name="40% - Énfasis6 2 2 5 2 2 3" xfId="18575" xr:uid="{00000000-0005-0000-0000-000065590000}"/>
    <cellStyle name="40% - Énfasis6 2 2 5 2 3" xfId="22096" xr:uid="{00000000-0005-0000-0000-000066590000}"/>
    <cellStyle name="40% - Énfasis6 2 2 5 2 3 2" xfId="35007" xr:uid="{00000000-0005-0000-0000-000067590000}"/>
    <cellStyle name="40% - Énfasis6 2 2 5 2 4" xfId="25617" xr:uid="{00000000-0005-0000-0000-000068590000}"/>
    <cellStyle name="40% - Énfasis6 2 2 5 2 4 2" xfId="38528" xr:uid="{00000000-0005-0000-0000-000069590000}"/>
    <cellStyle name="40% - Énfasis6 2 2 5 2 5" xfId="29138" xr:uid="{00000000-0005-0000-0000-00006A590000}"/>
    <cellStyle name="40% - Énfasis6 2 2 5 2 6" xfId="16227" xr:uid="{00000000-0005-0000-0000-00006B590000}"/>
    <cellStyle name="40% - Énfasis6 2 2 5 3" xfId="6112" xr:uid="{00000000-0005-0000-0000-00006C590000}"/>
    <cellStyle name="40% - Énfasis6 2 2 5 3 2" xfId="23269" xr:uid="{00000000-0005-0000-0000-00006D590000}"/>
    <cellStyle name="40% - Énfasis6 2 2 5 3 2 2" xfId="36180" xr:uid="{00000000-0005-0000-0000-00006E590000}"/>
    <cellStyle name="40% - Énfasis6 2 2 5 3 3" xfId="26790" xr:uid="{00000000-0005-0000-0000-00006F590000}"/>
    <cellStyle name="40% - Énfasis6 2 2 5 3 3 2" xfId="39701" xr:uid="{00000000-0005-0000-0000-000070590000}"/>
    <cellStyle name="40% - Énfasis6 2 2 5 3 4" xfId="32659" xr:uid="{00000000-0005-0000-0000-000071590000}"/>
    <cellStyle name="40% - Énfasis6 2 2 5 3 5" xfId="19748" xr:uid="{00000000-0005-0000-0000-000072590000}"/>
    <cellStyle name="40% - Énfasis6 2 2 5 4" xfId="17400" xr:uid="{00000000-0005-0000-0000-000073590000}"/>
    <cellStyle name="40% - Énfasis6 2 2 5 4 2" xfId="30311" xr:uid="{00000000-0005-0000-0000-000074590000}"/>
    <cellStyle name="40% - Énfasis6 2 2 5 5" xfId="20921" xr:uid="{00000000-0005-0000-0000-000075590000}"/>
    <cellStyle name="40% - Énfasis6 2 2 5 5 2" xfId="33832" xr:uid="{00000000-0005-0000-0000-000076590000}"/>
    <cellStyle name="40% - Énfasis6 2 2 5 6" xfId="24442" xr:uid="{00000000-0005-0000-0000-000077590000}"/>
    <cellStyle name="40% - Énfasis6 2 2 5 6 2" xfId="37353" xr:uid="{00000000-0005-0000-0000-000078590000}"/>
    <cellStyle name="40% - Énfasis6 2 2 5 7" xfId="27963" xr:uid="{00000000-0005-0000-0000-000079590000}"/>
    <cellStyle name="40% - Énfasis6 2 2 5 8" xfId="15052" xr:uid="{00000000-0005-0000-0000-00007A590000}"/>
    <cellStyle name="40% - Énfasis6 2 2 6" xfId="6113" xr:uid="{00000000-0005-0000-0000-00007B590000}"/>
    <cellStyle name="40% - Énfasis6 2 2 6 2" xfId="6114" xr:uid="{00000000-0005-0000-0000-00007C590000}"/>
    <cellStyle name="40% - Énfasis6 2 2 6 2 2" xfId="6115" xr:uid="{00000000-0005-0000-0000-00007D590000}"/>
    <cellStyle name="40% - Énfasis6 2 2 6 2 2 2" xfId="30987" xr:uid="{00000000-0005-0000-0000-00007E590000}"/>
    <cellStyle name="40% - Énfasis6 2 2 6 2 3" xfId="18076" xr:uid="{00000000-0005-0000-0000-00007F590000}"/>
    <cellStyle name="40% - Énfasis6 2 2 6 3" xfId="6116" xr:uid="{00000000-0005-0000-0000-000080590000}"/>
    <cellStyle name="40% - Énfasis6 2 2 6 3 2" xfId="34508" xr:uid="{00000000-0005-0000-0000-000081590000}"/>
    <cellStyle name="40% - Énfasis6 2 2 6 3 3" xfId="21597" xr:uid="{00000000-0005-0000-0000-000082590000}"/>
    <cellStyle name="40% - Énfasis6 2 2 6 4" xfId="25118" xr:uid="{00000000-0005-0000-0000-000083590000}"/>
    <cellStyle name="40% - Énfasis6 2 2 6 4 2" xfId="38029" xr:uid="{00000000-0005-0000-0000-000084590000}"/>
    <cellStyle name="40% - Énfasis6 2 2 6 5" xfId="28639" xr:uid="{00000000-0005-0000-0000-000085590000}"/>
    <cellStyle name="40% - Énfasis6 2 2 6 6" xfId="15728" xr:uid="{00000000-0005-0000-0000-000086590000}"/>
    <cellStyle name="40% - Énfasis6 2 2 7" xfId="6117" xr:uid="{00000000-0005-0000-0000-000087590000}"/>
    <cellStyle name="40% - Énfasis6 2 2 7 2" xfId="6118" xr:uid="{00000000-0005-0000-0000-000088590000}"/>
    <cellStyle name="40% - Énfasis6 2 2 7 2 2" xfId="6119" xr:uid="{00000000-0005-0000-0000-000089590000}"/>
    <cellStyle name="40% - Énfasis6 2 2 7 2 2 2" xfId="35681" xr:uid="{00000000-0005-0000-0000-00008A590000}"/>
    <cellStyle name="40% - Énfasis6 2 2 7 2 3" xfId="22770" xr:uid="{00000000-0005-0000-0000-00008B590000}"/>
    <cellStyle name="40% - Énfasis6 2 2 7 3" xfId="6120" xr:uid="{00000000-0005-0000-0000-00008C590000}"/>
    <cellStyle name="40% - Énfasis6 2 2 7 3 2" xfId="39202" xr:uid="{00000000-0005-0000-0000-00008D590000}"/>
    <cellStyle name="40% - Énfasis6 2 2 7 3 3" xfId="26291" xr:uid="{00000000-0005-0000-0000-00008E590000}"/>
    <cellStyle name="40% - Énfasis6 2 2 7 4" xfId="32160" xr:uid="{00000000-0005-0000-0000-00008F590000}"/>
    <cellStyle name="40% - Énfasis6 2 2 7 5" xfId="19249" xr:uid="{00000000-0005-0000-0000-000090590000}"/>
    <cellStyle name="40% - Énfasis6 2 2 8" xfId="6121" xr:uid="{00000000-0005-0000-0000-000091590000}"/>
    <cellStyle name="40% - Énfasis6 2 2 8 2" xfId="6122" xr:uid="{00000000-0005-0000-0000-000092590000}"/>
    <cellStyle name="40% - Énfasis6 2 2 8 2 2" xfId="6123" xr:uid="{00000000-0005-0000-0000-000093590000}"/>
    <cellStyle name="40% - Énfasis6 2 2 8 2 3" xfId="29812" xr:uid="{00000000-0005-0000-0000-000094590000}"/>
    <cellStyle name="40% - Énfasis6 2 2 8 3" xfId="6124" xr:uid="{00000000-0005-0000-0000-000095590000}"/>
    <cellStyle name="40% - Énfasis6 2 2 8 4" xfId="16901" xr:uid="{00000000-0005-0000-0000-000096590000}"/>
    <cellStyle name="40% - Énfasis6 2 2 9" xfId="6125" xr:uid="{00000000-0005-0000-0000-000097590000}"/>
    <cellStyle name="40% - Énfasis6 2 2 9 2" xfId="6126" xr:uid="{00000000-0005-0000-0000-000098590000}"/>
    <cellStyle name="40% - Énfasis6 2 2 9 2 2" xfId="6127" xr:uid="{00000000-0005-0000-0000-000099590000}"/>
    <cellStyle name="40% - Énfasis6 2 2 9 2 3" xfId="33333" xr:uid="{00000000-0005-0000-0000-00009A590000}"/>
    <cellStyle name="40% - Énfasis6 2 2 9 3" xfId="6128" xr:uid="{00000000-0005-0000-0000-00009B590000}"/>
    <cellStyle name="40% - Énfasis6 2 2 9 4" xfId="20422" xr:uid="{00000000-0005-0000-0000-00009C590000}"/>
    <cellStyle name="40% - Énfasis6 2 20" xfId="6129" xr:uid="{00000000-0005-0000-0000-00009D590000}"/>
    <cellStyle name="40% - Énfasis6 2 21" xfId="6130" xr:uid="{00000000-0005-0000-0000-00009E590000}"/>
    <cellStyle name="40% - Énfasis6 2 22" xfId="6131" xr:uid="{00000000-0005-0000-0000-00009F590000}"/>
    <cellStyle name="40% - Énfasis6 2 23" xfId="6132" xr:uid="{00000000-0005-0000-0000-0000A0590000}"/>
    <cellStyle name="40% - Énfasis6 2 24" xfId="6133" xr:uid="{00000000-0005-0000-0000-0000A1590000}"/>
    <cellStyle name="40% - Énfasis6 2 25" xfId="6134" xr:uid="{00000000-0005-0000-0000-0000A2590000}"/>
    <cellStyle name="40% - Énfasis6 2 25 2" xfId="6135" xr:uid="{00000000-0005-0000-0000-0000A3590000}"/>
    <cellStyle name="40% - Énfasis6 2 26" xfId="6136" xr:uid="{00000000-0005-0000-0000-0000A4590000}"/>
    <cellStyle name="40% - Énfasis6 2 27" xfId="14443" xr:uid="{00000000-0005-0000-0000-0000A5590000}"/>
    <cellStyle name="40% - Énfasis6 2 28" xfId="14489" xr:uid="{00000000-0005-0000-0000-0000A6590000}"/>
    <cellStyle name="40% - Énfasis6 2 3" xfId="860" xr:uid="{00000000-0005-0000-0000-0000A7590000}"/>
    <cellStyle name="40% - Énfasis6 2 3 10" xfId="24002" xr:uid="{00000000-0005-0000-0000-0000A8590000}"/>
    <cellStyle name="40% - Énfasis6 2 3 10 2" xfId="36913" xr:uid="{00000000-0005-0000-0000-0000A9590000}"/>
    <cellStyle name="40% - Énfasis6 2 3 11" xfId="27523" xr:uid="{00000000-0005-0000-0000-0000AA590000}"/>
    <cellStyle name="40% - Énfasis6 2 3 12" xfId="14608" xr:uid="{00000000-0005-0000-0000-0000AB590000}"/>
    <cellStyle name="40% - Énfasis6 2 3 2" xfId="861" xr:uid="{00000000-0005-0000-0000-0000AC590000}"/>
    <cellStyle name="40% - Énfasis6 2 3 2 2" xfId="6137" xr:uid="{00000000-0005-0000-0000-0000AD590000}"/>
    <cellStyle name="40% - Énfasis6 2 3 2 2 2" xfId="16461" xr:uid="{00000000-0005-0000-0000-0000AE590000}"/>
    <cellStyle name="40% - Énfasis6 2 3 2 2 2 2" xfId="18809" xr:uid="{00000000-0005-0000-0000-0000AF590000}"/>
    <cellStyle name="40% - Énfasis6 2 3 2 2 2 2 2" xfId="31720" xr:uid="{00000000-0005-0000-0000-0000B0590000}"/>
    <cellStyle name="40% - Énfasis6 2 3 2 2 2 3" xfId="22330" xr:uid="{00000000-0005-0000-0000-0000B1590000}"/>
    <cellStyle name="40% - Énfasis6 2 3 2 2 2 3 2" xfId="35241" xr:uid="{00000000-0005-0000-0000-0000B2590000}"/>
    <cellStyle name="40% - Énfasis6 2 3 2 2 2 4" xfId="25851" xr:uid="{00000000-0005-0000-0000-0000B3590000}"/>
    <cellStyle name="40% - Énfasis6 2 3 2 2 2 4 2" xfId="38762" xr:uid="{00000000-0005-0000-0000-0000B4590000}"/>
    <cellStyle name="40% - Énfasis6 2 3 2 2 2 5" xfId="29372" xr:uid="{00000000-0005-0000-0000-0000B5590000}"/>
    <cellStyle name="40% - Énfasis6 2 3 2 2 3" xfId="19982" xr:uid="{00000000-0005-0000-0000-0000B6590000}"/>
    <cellStyle name="40% - Énfasis6 2 3 2 2 3 2" xfId="23503" xr:uid="{00000000-0005-0000-0000-0000B7590000}"/>
    <cellStyle name="40% - Énfasis6 2 3 2 2 3 2 2" xfId="36414" xr:uid="{00000000-0005-0000-0000-0000B8590000}"/>
    <cellStyle name="40% - Énfasis6 2 3 2 2 3 3" xfId="27024" xr:uid="{00000000-0005-0000-0000-0000B9590000}"/>
    <cellStyle name="40% - Énfasis6 2 3 2 2 3 3 2" xfId="39935" xr:uid="{00000000-0005-0000-0000-0000BA590000}"/>
    <cellStyle name="40% - Énfasis6 2 3 2 2 3 4" xfId="32893" xr:uid="{00000000-0005-0000-0000-0000BB590000}"/>
    <cellStyle name="40% - Énfasis6 2 3 2 2 4" xfId="17634" xr:uid="{00000000-0005-0000-0000-0000BC590000}"/>
    <cellStyle name="40% - Énfasis6 2 3 2 2 4 2" xfId="30545" xr:uid="{00000000-0005-0000-0000-0000BD590000}"/>
    <cellStyle name="40% - Énfasis6 2 3 2 2 5" xfId="21155" xr:uid="{00000000-0005-0000-0000-0000BE590000}"/>
    <cellStyle name="40% - Énfasis6 2 3 2 2 5 2" xfId="34066" xr:uid="{00000000-0005-0000-0000-0000BF590000}"/>
    <cellStyle name="40% - Énfasis6 2 3 2 2 6" xfId="24676" xr:uid="{00000000-0005-0000-0000-0000C0590000}"/>
    <cellStyle name="40% - Énfasis6 2 3 2 2 6 2" xfId="37587" xr:uid="{00000000-0005-0000-0000-0000C1590000}"/>
    <cellStyle name="40% - Énfasis6 2 3 2 2 7" xfId="28197" xr:uid="{00000000-0005-0000-0000-0000C2590000}"/>
    <cellStyle name="40% - Énfasis6 2 3 2 2 8" xfId="15286" xr:uid="{00000000-0005-0000-0000-0000C3590000}"/>
    <cellStyle name="40% - Énfasis6 2 3 2 3" xfId="6138" xr:uid="{00000000-0005-0000-0000-0000C4590000}"/>
    <cellStyle name="40% - Énfasis6 2 3 2 3 2" xfId="18310" xr:uid="{00000000-0005-0000-0000-0000C5590000}"/>
    <cellStyle name="40% - Énfasis6 2 3 2 3 2 2" xfId="31221" xr:uid="{00000000-0005-0000-0000-0000C6590000}"/>
    <cellStyle name="40% - Énfasis6 2 3 2 3 3" xfId="21831" xr:uid="{00000000-0005-0000-0000-0000C7590000}"/>
    <cellStyle name="40% - Énfasis6 2 3 2 3 3 2" xfId="34742" xr:uid="{00000000-0005-0000-0000-0000C8590000}"/>
    <cellStyle name="40% - Énfasis6 2 3 2 3 4" xfId="25352" xr:uid="{00000000-0005-0000-0000-0000C9590000}"/>
    <cellStyle name="40% - Énfasis6 2 3 2 3 4 2" xfId="38263" xr:uid="{00000000-0005-0000-0000-0000CA590000}"/>
    <cellStyle name="40% - Énfasis6 2 3 2 3 5" xfId="28873" xr:uid="{00000000-0005-0000-0000-0000CB590000}"/>
    <cellStyle name="40% - Énfasis6 2 3 2 3 6" xfId="15962" xr:uid="{00000000-0005-0000-0000-0000CC590000}"/>
    <cellStyle name="40% - Énfasis6 2 3 2 4" xfId="6139" xr:uid="{00000000-0005-0000-0000-0000CD590000}"/>
    <cellStyle name="40% - Énfasis6 2 3 2 4 2" xfId="6140" xr:uid="{00000000-0005-0000-0000-0000CE590000}"/>
    <cellStyle name="40% - Énfasis6 2 3 2 4 2 2" xfId="35915" xr:uid="{00000000-0005-0000-0000-0000CF590000}"/>
    <cellStyle name="40% - Énfasis6 2 3 2 4 2 3" xfId="23004" xr:uid="{00000000-0005-0000-0000-0000D0590000}"/>
    <cellStyle name="40% - Énfasis6 2 3 2 4 3" xfId="26525" xr:uid="{00000000-0005-0000-0000-0000D1590000}"/>
    <cellStyle name="40% - Énfasis6 2 3 2 4 3 2" xfId="39436" xr:uid="{00000000-0005-0000-0000-0000D2590000}"/>
    <cellStyle name="40% - Énfasis6 2 3 2 4 4" xfId="32394" xr:uid="{00000000-0005-0000-0000-0000D3590000}"/>
    <cellStyle name="40% - Énfasis6 2 3 2 4 5" xfId="19483" xr:uid="{00000000-0005-0000-0000-0000D4590000}"/>
    <cellStyle name="40% - Énfasis6 2 3 2 5" xfId="6141" xr:uid="{00000000-0005-0000-0000-0000D5590000}"/>
    <cellStyle name="40% - Énfasis6 2 3 2 5 2" xfId="30046" xr:uid="{00000000-0005-0000-0000-0000D6590000}"/>
    <cellStyle name="40% - Énfasis6 2 3 2 5 3" xfId="17135" xr:uid="{00000000-0005-0000-0000-0000D7590000}"/>
    <cellStyle name="40% - Énfasis6 2 3 2 6" xfId="20656" xr:uid="{00000000-0005-0000-0000-0000D8590000}"/>
    <cellStyle name="40% - Énfasis6 2 3 2 6 2" xfId="33567" xr:uid="{00000000-0005-0000-0000-0000D9590000}"/>
    <cellStyle name="40% - Énfasis6 2 3 2 7" xfId="24177" xr:uid="{00000000-0005-0000-0000-0000DA590000}"/>
    <cellStyle name="40% - Énfasis6 2 3 2 7 2" xfId="37088" xr:uid="{00000000-0005-0000-0000-0000DB590000}"/>
    <cellStyle name="40% - Énfasis6 2 3 2 8" xfId="27698" xr:uid="{00000000-0005-0000-0000-0000DC590000}"/>
    <cellStyle name="40% - Énfasis6 2 3 2 9" xfId="14786" xr:uid="{00000000-0005-0000-0000-0000DD590000}"/>
    <cellStyle name="40% - Énfasis6 2 3 3" xfId="6142" xr:uid="{00000000-0005-0000-0000-0000DE590000}"/>
    <cellStyle name="40% - Énfasis6 2 3 3 2" xfId="6143" xr:uid="{00000000-0005-0000-0000-0000DF590000}"/>
    <cellStyle name="40% - Énfasis6 2 3 3 2 2" xfId="6144" xr:uid="{00000000-0005-0000-0000-0000E0590000}"/>
    <cellStyle name="40% - Énfasis6 2 3 3 2 2 2" xfId="18971" xr:uid="{00000000-0005-0000-0000-0000E1590000}"/>
    <cellStyle name="40% - Énfasis6 2 3 3 2 2 2 2" xfId="31882" xr:uid="{00000000-0005-0000-0000-0000E2590000}"/>
    <cellStyle name="40% - Énfasis6 2 3 3 2 2 3" xfId="22492" xr:uid="{00000000-0005-0000-0000-0000E3590000}"/>
    <cellStyle name="40% - Énfasis6 2 3 3 2 2 3 2" xfId="35403" xr:uid="{00000000-0005-0000-0000-0000E4590000}"/>
    <cellStyle name="40% - Énfasis6 2 3 3 2 2 4" xfId="26013" xr:uid="{00000000-0005-0000-0000-0000E5590000}"/>
    <cellStyle name="40% - Énfasis6 2 3 3 2 2 4 2" xfId="38924" xr:uid="{00000000-0005-0000-0000-0000E6590000}"/>
    <cellStyle name="40% - Énfasis6 2 3 3 2 2 5" xfId="29534" xr:uid="{00000000-0005-0000-0000-0000E7590000}"/>
    <cellStyle name="40% - Énfasis6 2 3 3 2 2 6" xfId="16623" xr:uid="{00000000-0005-0000-0000-0000E8590000}"/>
    <cellStyle name="40% - Énfasis6 2 3 3 2 3" xfId="20144" xr:uid="{00000000-0005-0000-0000-0000E9590000}"/>
    <cellStyle name="40% - Énfasis6 2 3 3 2 3 2" xfId="23665" xr:uid="{00000000-0005-0000-0000-0000EA590000}"/>
    <cellStyle name="40% - Énfasis6 2 3 3 2 3 2 2" xfId="36576" xr:uid="{00000000-0005-0000-0000-0000EB590000}"/>
    <cellStyle name="40% - Énfasis6 2 3 3 2 3 3" xfId="27186" xr:uid="{00000000-0005-0000-0000-0000EC590000}"/>
    <cellStyle name="40% - Énfasis6 2 3 3 2 3 3 2" xfId="40097" xr:uid="{00000000-0005-0000-0000-0000ED590000}"/>
    <cellStyle name="40% - Énfasis6 2 3 3 2 3 4" xfId="33055" xr:uid="{00000000-0005-0000-0000-0000EE590000}"/>
    <cellStyle name="40% - Énfasis6 2 3 3 2 4" xfId="17796" xr:uid="{00000000-0005-0000-0000-0000EF590000}"/>
    <cellStyle name="40% - Énfasis6 2 3 3 2 4 2" xfId="30707" xr:uid="{00000000-0005-0000-0000-0000F0590000}"/>
    <cellStyle name="40% - Énfasis6 2 3 3 2 5" xfId="21317" xr:uid="{00000000-0005-0000-0000-0000F1590000}"/>
    <cellStyle name="40% - Énfasis6 2 3 3 2 5 2" xfId="34228" xr:uid="{00000000-0005-0000-0000-0000F2590000}"/>
    <cellStyle name="40% - Énfasis6 2 3 3 2 6" xfId="24838" xr:uid="{00000000-0005-0000-0000-0000F3590000}"/>
    <cellStyle name="40% - Énfasis6 2 3 3 2 6 2" xfId="37749" xr:uid="{00000000-0005-0000-0000-0000F4590000}"/>
    <cellStyle name="40% - Énfasis6 2 3 3 2 7" xfId="28359" xr:uid="{00000000-0005-0000-0000-0000F5590000}"/>
    <cellStyle name="40% - Énfasis6 2 3 3 2 8" xfId="15448" xr:uid="{00000000-0005-0000-0000-0000F6590000}"/>
    <cellStyle name="40% - Énfasis6 2 3 3 3" xfId="6145" xr:uid="{00000000-0005-0000-0000-0000F7590000}"/>
    <cellStyle name="40% - Énfasis6 2 3 3 3 2" xfId="18472" xr:uid="{00000000-0005-0000-0000-0000F8590000}"/>
    <cellStyle name="40% - Énfasis6 2 3 3 3 2 2" xfId="31383" xr:uid="{00000000-0005-0000-0000-0000F9590000}"/>
    <cellStyle name="40% - Énfasis6 2 3 3 3 3" xfId="21993" xr:uid="{00000000-0005-0000-0000-0000FA590000}"/>
    <cellStyle name="40% - Énfasis6 2 3 3 3 3 2" xfId="34904" xr:uid="{00000000-0005-0000-0000-0000FB590000}"/>
    <cellStyle name="40% - Énfasis6 2 3 3 3 4" xfId="25514" xr:uid="{00000000-0005-0000-0000-0000FC590000}"/>
    <cellStyle name="40% - Énfasis6 2 3 3 3 4 2" xfId="38425" xr:uid="{00000000-0005-0000-0000-0000FD590000}"/>
    <cellStyle name="40% - Énfasis6 2 3 3 3 5" xfId="29035" xr:uid="{00000000-0005-0000-0000-0000FE590000}"/>
    <cellStyle name="40% - Énfasis6 2 3 3 3 6" xfId="16124" xr:uid="{00000000-0005-0000-0000-0000FF590000}"/>
    <cellStyle name="40% - Énfasis6 2 3 3 4" xfId="19645" xr:uid="{00000000-0005-0000-0000-0000005A0000}"/>
    <cellStyle name="40% - Énfasis6 2 3 3 4 2" xfId="23166" xr:uid="{00000000-0005-0000-0000-0000015A0000}"/>
    <cellStyle name="40% - Énfasis6 2 3 3 4 2 2" xfId="36077" xr:uid="{00000000-0005-0000-0000-0000025A0000}"/>
    <cellStyle name="40% - Énfasis6 2 3 3 4 3" xfId="26687" xr:uid="{00000000-0005-0000-0000-0000035A0000}"/>
    <cellStyle name="40% - Énfasis6 2 3 3 4 3 2" xfId="39598" xr:uid="{00000000-0005-0000-0000-0000045A0000}"/>
    <cellStyle name="40% - Énfasis6 2 3 3 4 4" xfId="32556" xr:uid="{00000000-0005-0000-0000-0000055A0000}"/>
    <cellStyle name="40% - Énfasis6 2 3 3 5" xfId="17297" xr:uid="{00000000-0005-0000-0000-0000065A0000}"/>
    <cellStyle name="40% - Énfasis6 2 3 3 5 2" xfId="30208" xr:uid="{00000000-0005-0000-0000-0000075A0000}"/>
    <cellStyle name="40% - Énfasis6 2 3 3 6" xfId="20818" xr:uid="{00000000-0005-0000-0000-0000085A0000}"/>
    <cellStyle name="40% - Énfasis6 2 3 3 6 2" xfId="33729" xr:uid="{00000000-0005-0000-0000-0000095A0000}"/>
    <cellStyle name="40% - Énfasis6 2 3 3 7" xfId="24339" xr:uid="{00000000-0005-0000-0000-00000A5A0000}"/>
    <cellStyle name="40% - Énfasis6 2 3 3 7 2" xfId="37250" xr:uid="{00000000-0005-0000-0000-00000B5A0000}"/>
    <cellStyle name="40% - Énfasis6 2 3 3 8" xfId="27860" xr:uid="{00000000-0005-0000-0000-00000C5A0000}"/>
    <cellStyle name="40% - Énfasis6 2 3 3 9" xfId="14949" xr:uid="{00000000-0005-0000-0000-00000D5A0000}"/>
    <cellStyle name="40% - Énfasis6 2 3 4" xfId="15610" xr:uid="{00000000-0005-0000-0000-00000E5A0000}"/>
    <cellStyle name="40% - Énfasis6 2 3 4 2" xfId="16785" xr:uid="{00000000-0005-0000-0000-00000F5A0000}"/>
    <cellStyle name="40% - Énfasis6 2 3 4 2 2" xfId="19133" xr:uid="{00000000-0005-0000-0000-0000105A0000}"/>
    <cellStyle name="40% - Énfasis6 2 3 4 2 2 2" xfId="32044" xr:uid="{00000000-0005-0000-0000-0000115A0000}"/>
    <cellStyle name="40% - Énfasis6 2 3 4 2 3" xfId="22654" xr:uid="{00000000-0005-0000-0000-0000125A0000}"/>
    <cellStyle name="40% - Énfasis6 2 3 4 2 3 2" xfId="35565" xr:uid="{00000000-0005-0000-0000-0000135A0000}"/>
    <cellStyle name="40% - Énfasis6 2 3 4 2 4" xfId="26175" xr:uid="{00000000-0005-0000-0000-0000145A0000}"/>
    <cellStyle name="40% - Énfasis6 2 3 4 2 4 2" xfId="39086" xr:uid="{00000000-0005-0000-0000-0000155A0000}"/>
    <cellStyle name="40% - Énfasis6 2 3 4 2 5" xfId="29696" xr:uid="{00000000-0005-0000-0000-0000165A0000}"/>
    <cellStyle name="40% - Énfasis6 2 3 4 3" xfId="20306" xr:uid="{00000000-0005-0000-0000-0000175A0000}"/>
    <cellStyle name="40% - Énfasis6 2 3 4 3 2" xfId="23827" xr:uid="{00000000-0005-0000-0000-0000185A0000}"/>
    <cellStyle name="40% - Énfasis6 2 3 4 3 2 2" xfId="36738" xr:uid="{00000000-0005-0000-0000-0000195A0000}"/>
    <cellStyle name="40% - Énfasis6 2 3 4 3 3" xfId="27348" xr:uid="{00000000-0005-0000-0000-00001A5A0000}"/>
    <cellStyle name="40% - Énfasis6 2 3 4 3 3 2" xfId="40259" xr:uid="{00000000-0005-0000-0000-00001B5A0000}"/>
    <cellStyle name="40% - Énfasis6 2 3 4 3 4" xfId="33217" xr:uid="{00000000-0005-0000-0000-00001C5A0000}"/>
    <cellStyle name="40% - Énfasis6 2 3 4 4" xfId="17958" xr:uid="{00000000-0005-0000-0000-00001D5A0000}"/>
    <cellStyle name="40% - Énfasis6 2 3 4 4 2" xfId="30869" xr:uid="{00000000-0005-0000-0000-00001E5A0000}"/>
    <cellStyle name="40% - Énfasis6 2 3 4 5" xfId="21479" xr:uid="{00000000-0005-0000-0000-00001F5A0000}"/>
    <cellStyle name="40% - Énfasis6 2 3 4 5 2" xfId="34390" xr:uid="{00000000-0005-0000-0000-0000205A0000}"/>
    <cellStyle name="40% - Énfasis6 2 3 4 6" xfId="25000" xr:uid="{00000000-0005-0000-0000-0000215A0000}"/>
    <cellStyle name="40% - Énfasis6 2 3 4 6 2" xfId="37911" xr:uid="{00000000-0005-0000-0000-0000225A0000}"/>
    <cellStyle name="40% - Énfasis6 2 3 4 7" xfId="28521" xr:uid="{00000000-0005-0000-0000-0000235A0000}"/>
    <cellStyle name="40% - Énfasis6 2 3 5" xfId="15111" xr:uid="{00000000-0005-0000-0000-0000245A0000}"/>
    <cellStyle name="40% - Énfasis6 2 3 5 2" xfId="16286" xr:uid="{00000000-0005-0000-0000-0000255A0000}"/>
    <cellStyle name="40% - Énfasis6 2 3 5 2 2" xfId="18634" xr:uid="{00000000-0005-0000-0000-0000265A0000}"/>
    <cellStyle name="40% - Énfasis6 2 3 5 2 2 2" xfId="31545" xr:uid="{00000000-0005-0000-0000-0000275A0000}"/>
    <cellStyle name="40% - Énfasis6 2 3 5 2 3" xfId="22155" xr:uid="{00000000-0005-0000-0000-0000285A0000}"/>
    <cellStyle name="40% - Énfasis6 2 3 5 2 3 2" xfId="35066" xr:uid="{00000000-0005-0000-0000-0000295A0000}"/>
    <cellStyle name="40% - Énfasis6 2 3 5 2 4" xfId="25676" xr:uid="{00000000-0005-0000-0000-00002A5A0000}"/>
    <cellStyle name="40% - Énfasis6 2 3 5 2 4 2" xfId="38587" xr:uid="{00000000-0005-0000-0000-00002B5A0000}"/>
    <cellStyle name="40% - Énfasis6 2 3 5 2 5" xfId="29197" xr:uid="{00000000-0005-0000-0000-00002C5A0000}"/>
    <cellStyle name="40% - Énfasis6 2 3 5 3" xfId="19807" xr:uid="{00000000-0005-0000-0000-00002D5A0000}"/>
    <cellStyle name="40% - Énfasis6 2 3 5 3 2" xfId="23328" xr:uid="{00000000-0005-0000-0000-00002E5A0000}"/>
    <cellStyle name="40% - Énfasis6 2 3 5 3 2 2" xfId="36239" xr:uid="{00000000-0005-0000-0000-00002F5A0000}"/>
    <cellStyle name="40% - Énfasis6 2 3 5 3 3" xfId="26849" xr:uid="{00000000-0005-0000-0000-0000305A0000}"/>
    <cellStyle name="40% - Énfasis6 2 3 5 3 3 2" xfId="39760" xr:uid="{00000000-0005-0000-0000-0000315A0000}"/>
    <cellStyle name="40% - Énfasis6 2 3 5 3 4" xfId="32718" xr:uid="{00000000-0005-0000-0000-0000325A0000}"/>
    <cellStyle name="40% - Énfasis6 2 3 5 4" xfId="17459" xr:uid="{00000000-0005-0000-0000-0000335A0000}"/>
    <cellStyle name="40% - Énfasis6 2 3 5 4 2" xfId="30370" xr:uid="{00000000-0005-0000-0000-0000345A0000}"/>
    <cellStyle name="40% - Énfasis6 2 3 5 5" xfId="20980" xr:uid="{00000000-0005-0000-0000-0000355A0000}"/>
    <cellStyle name="40% - Énfasis6 2 3 5 5 2" xfId="33891" xr:uid="{00000000-0005-0000-0000-0000365A0000}"/>
    <cellStyle name="40% - Énfasis6 2 3 5 6" xfId="24501" xr:uid="{00000000-0005-0000-0000-0000375A0000}"/>
    <cellStyle name="40% - Énfasis6 2 3 5 6 2" xfId="37412" xr:uid="{00000000-0005-0000-0000-0000385A0000}"/>
    <cellStyle name="40% - Énfasis6 2 3 5 7" xfId="28022" xr:uid="{00000000-0005-0000-0000-0000395A0000}"/>
    <cellStyle name="40% - Énfasis6 2 3 6" xfId="15787" xr:uid="{00000000-0005-0000-0000-00003A5A0000}"/>
    <cellStyle name="40% - Énfasis6 2 3 6 2" xfId="18135" xr:uid="{00000000-0005-0000-0000-00003B5A0000}"/>
    <cellStyle name="40% - Énfasis6 2 3 6 2 2" xfId="31046" xr:uid="{00000000-0005-0000-0000-00003C5A0000}"/>
    <cellStyle name="40% - Énfasis6 2 3 6 3" xfId="21656" xr:uid="{00000000-0005-0000-0000-00003D5A0000}"/>
    <cellStyle name="40% - Énfasis6 2 3 6 3 2" xfId="34567" xr:uid="{00000000-0005-0000-0000-00003E5A0000}"/>
    <cellStyle name="40% - Énfasis6 2 3 6 4" xfId="25177" xr:uid="{00000000-0005-0000-0000-00003F5A0000}"/>
    <cellStyle name="40% - Énfasis6 2 3 6 4 2" xfId="38088" xr:uid="{00000000-0005-0000-0000-0000405A0000}"/>
    <cellStyle name="40% - Énfasis6 2 3 6 5" xfId="28698" xr:uid="{00000000-0005-0000-0000-0000415A0000}"/>
    <cellStyle name="40% - Énfasis6 2 3 7" xfId="19308" xr:uid="{00000000-0005-0000-0000-0000425A0000}"/>
    <cellStyle name="40% - Énfasis6 2 3 7 2" xfId="22829" xr:uid="{00000000-0005-0000-0000-0000435A0000}"/>
    <cellStyle name="40% - Énfasis6 2 3 7 2 2" xfId="35740" xr:uid="{00000000-0005-0000-0000-0000445A0000}"/>
    <cellStyle name="40% - Énfasis6 2 3 7 3" xfId="26350" xr:uid="{00000000-0005-0000-0000-0000455A0000}"/>
    <cellStyle name="40% - Énfasis6 2 3 7 3 2" xfId="39261" xr:uid="{00000000-0005-0000-0000-0000465A0000}"/>
    <cellStyle name="40% - Énfasis6 2 3 7 4" xfId="32219" xr:uid="{00000000-0005-0000-0000-0000475A0000}"/>
    <cellStyle name="40% - Énfasis6 2 3 8" xfId="16960" xr:uid="{00000000-0005-0000-0000-0000485A0000}"/>
    <cellStyle name="40% - Énfasis6 2 3 8 2" xfId="29871" xr:uid="{00000000-0005-0000-0000-0000495A0000}"/>
    <cellStyle name="40% - Énfasis6 2 3 9" xfId="20481" xr:uid="{00000000-0005-0000-0000-00004A5A0000}"/>
    <cellStyle name="40% - Énfasis6 2 3 9 2" xfId="33392" xr:uid="{00000000-0005-0000-0000-00004B5A0000}"/>
    <cellStyle name="40% - Énfasis6 2 4" xfId="862" xr:uid="{00000000-0005-0000-0000-00004C5A0000}"/>
    <cellStyle name="40% - Énfasis6 2 4 2" xfId="15171" xr:uid="{00000000-0005-0000-0000-00004D5A0000}"/>
    <cellStyle name="40% - Énfasis6 2 4 2 2" xfId="16346" xr:uid="{00000000-0005-0000-0000-00004E5A0000}"/>
    <cellStyle name="40% - Énfasis6 2 4 2 2 2" xfId="18694" xr:uid="{00000000-0005-0000-0000-00004F5A0000}"/>
    <cellStyle name="40% - Énfasis6 2 4 2 2 2 2" xfId="31605" xr:uid="{00000000-0005-0000-0000-0000505A0000}"/>
    <cellStyle name="40% - Énfasis6 2 4 2 2 3" xfId="22215" xr:uid="{00000000-0005-0000-0000-0000515A0000}"/>
    <cellStyle name="40% - Énfasis6 2 4 2 2 3 2" xfId="35126" xr:uid="{00000000-0005-0000-0000-0000525A0000}"/>
    <cellStyle name="40% - Énfasis6 2 4 2 2 4" xfId="25736" xr:uid="{00000000-0005-0000-0000-0000535A0000}"/>
    <cellStyle name="40% - Énfasis6 2 4 2 2 4 2" xfId="38647" xr:uid="{00000000-0005-0000-0000-0000545A0000}"/>
    <cellStyle name="40% - Énfasis6 2 4 2 2 5" xfId="29257" xr:uid="{00000000-0005-0000-0000-0000555A0000}"/>
    <cellStyle name="40% - Énfasis6 2 4 2 3" xfId="19867" xr:uid="{00000000-0005-0000-0000-0000565A0000}"/>
    <cellStyle name="40% - Énfasis6 2 4 2 3 2" xfId="23388" xr:uid="{00000000-0005-0000-0000-0000575A0000}"/>
    <cellStyle name="40% - Énfasis6 2 4 2 3 2 2" xfId="36299" xr:uid="{00000000-0005-0000-0000-0000585A0000}"/>
    <cellStyle name="40% - Énfasis6 2 4 2 3 3" xfId="26909" xr:uid="{00000000-0005-0000-0000-0000595A0000}"/>
    <cellStyle name="40% - Énfasis6 2 4 2 3 3 2" xfId="39820" xr:uid="{00000000-0005-0000-0000-00005A5A0000}"/>
    <cellStyle name="40% - Énfasis6 2 4 2 3 4" xfId="32778" xr:uid="{00000000-0005-0000-0000-00005B5A0000}"/>
    <cellStyle name="40% - Énfasis6 2 4 2 4" xfId="17519" xr:uid="{00000000-0005-0000-0000-00005C5A0000}"/>
    <cellStyle name="40% - Énfasis6 2 4 2 4 2" xfId="30430" xr:uid="{00000000-0005-0000-0000-00005D5A0000}"/>
    <cellStyle name="40% - Énfasis6 2 4 2 5" xfId="21040" xr:uid="{00000000-0005-0000-0000-00005E5A0000}"/>
    <cellStyle name="40% - Énfasis6 2 4 2 5 2" xfId="33951" xr:uid="{00000000-0005-0000-0000-00005F5A0000}"/>
    <cellStyle name="40% - Énfasis6 2 4 2 6" xfId="24561" xr:uid="{00000000-0005-0000-0000-0000605A0000}"/>
    <cellStyle name="40% - Énfasis6 2 4 2 6 2" xfId="37472" xr:uid="{00000000-0005-0000-0000-0000615A0000}"/>
    <cellStyle name="40% - Énfasis6 2 4 2 7" xfId="28082" xr:uid="{00000000-0005-0000-0000-0000625A0000}"/>
    <cellStyle name="40% - Énfasis6 2 4 3" xfId="15847" xr:uid="{00000000-0005-0000-0000-0000635A0000}"/>
    <cellStyle name="40% - Énfasis6 2 4 3 2" xfId="18195" xr:uid="{00000000-0005-0000-0000-0000645A0000}"/>
    <cellStyle name="40% - Énfasis6 2 4 3 2 2" xfId="31106" xr:uid="{00000000-0005-0000-0000-0000655A0000}"/>
    <cellStyle name="40% - Énfasis6 2 4 3 3" xfId="21716" xr:uid="{00000000-0005-0000-0000-0000665A0000}"/>
    <cellStyle name="40% - Énfasis6 2 4 3 3 2" xfId="34627" xr:uid="{00000000-0005-0000-0000-0000675A0000}"/>
    <cellStyle name="40% - Énfasis6 2 4 3 4" xfId="25237" xr:uid="{00000000-0005-0000-0000-0000685A0000}"/>
    <cellStyle name="40% - Énfasis6 2 4 3 4 2" xfId="38148" xr:uid="{00000000-0005-0000-0000-0000695A0000}"/>
    <cellStyle name="40% - Énfasis6 2 4 3 5" xfId="28758" xr:uid="{00000000-0005-0000-0000-00006A5A0000}"/>
    <cellStyle name="40% - Énfasis6 2 4 4" xfId="19368" xr:uid="{00000000-0005-0000-0000-00006B5A0000}"/>
    <cellStyle name="40% - Énfasis6 2 4 4 2" xfId="22889" xr:uid="{00000000-0005-0000-0000-00006C5A0000}"/>
    <cellStyle name="40% - Énfasis6 2 4 4 2 2" xfId="35800" xr:uid="{00000000-0005-0000-0000-00006D5A0000}"/>
    <cellStyle name="40% - Énfasis6 2 4 4 3" xfId="26410" xr:uid="{00000000-0005-0000-0000-00006E5A0000}"/>
    <cellStyle name="40% - Énfasis6 2 4 4 3 2" xfId="39321" xr:uid="{00000000-0005-0000-0000-00006F5A0000}"/>
    <cellStyle name="40% - Énfasis6 2 4 4 4" xfId="32279" xr:uid="{00000000-0005-0000-0000-0000705A0000}"/>
    <cellStyle name="40% - Énfasis6 2 4 5" xfId="17020" xr:uid="{00000000-0005-0000-0000-0000715A0000}"/>
    <cellStyle name="40% - Énfasis6 2 4 5 2" xfId="29931" xr:uid="{00000000-0005-0000-0000-0000725A0000}"/>
    <cellStyle name="40% - Énfasis6 2 4 6" xfId="20541" xr:uid="{00000000-0005-0000-0000-0000735A0000}"/>
    <cellStyle name="40% - Énfasis6 2 4 6 2" xfId="33452" xr:uid="{00000000-0005-0000-0000-0000745A0000}"/>
    <cellStyle name="40% - Énfasis6 2 4 7" xfId="24062" xr:uid="{00000000-0005-0000-0000-0000755A0000}"/>
    <cellStyle name="40% - Énfasis6 2 4 7 2" xfId="36973" xr:uid="{00000000-0005-0000-0000-0000765A0000}"/>
    <cellStyle name="40% - Énfasis6 2 4 8" xfId="27583" xr:uid="{00000000-0005-0000-0000-0000775A0000}"/>
    <cellStyle name="40% - Énfasis6 2 4 9" xfId="14671" xr:uid="{00000000-0005-0000-0000-0000785A0000}"/>
    <cellStyle name="40% - Énfasis6 2 5" xfId="863" xr:uid="{00000000-0005-0000-0000-0000795A0000}"/>
    <cellStyle name="40% - Énfasis6 2 5 2" xfId="864" xr:uid="{00000000-0005-0000-0000-00007A5A0000}"/>
    <cellStyle name="40% - Énfasis6 2 5 2 2" xfId="16508" xr:uid="{00000000-0005-0000-0000-00007B5A0000}"/>
    <cellStyle name="40% - Énfasis6 2 5 2 2 2" xfId="18856" xr:uid="{00000000-0005-0000-0000-00007C5A0000}"/>
    <cellStyle name="40% - Énfasis6 2 5 2 2 2 2" xfId="31767" xr:uid="{00000000-0005-0000-0000-00007D5A0000}"/>
    <cellStyle name="40% - Énfasis6 2 5 2 2 3" xfId="22377" xr:uid="{00000000-0005-0000-0000-00007E5A0000}"/>
    <cellStyle name="40% - Énfasis6 2 5 2 2 3 2" xfId="35288" xr:uid="{00000000-0005-0000-0000-00007F5A0000}"/>
    <cellStyle name="40% - Énfasis6 2 5 2 2 4" xfId="25898" xr:uid="{00000000-0005-0000-0000-0000805A0000}"/>
    <cellStyle name="40% - Énfasis6 2 5 2 2 4 2" xfId="38809" xr:uid="{00000000-0005-0000-0000-0000815A0000}"/>
    <cellStyle name="40% - Énfasis6 2 5 2 2 5" xfId="29419" xr:uid="{00000000-0005-0000-0000-0000825A0000}"/>
    <cellStyle name="40% - Énfasis6 2 5 2 3" xfId="20029" xr:uid="{00000000-0005-0000-0000-0000835A0000}"/>
    <cellStyle name="40% - Énfasis6 2 5 2 3 2" xfId="23550" xr:uid="{00000000-0005-0000-0000-0000845A0000}"/>
    <cellStyle name="40% - Énfasis6 2 5 2 3 2 2" xfId="36461" xr:uid="{00000000-0005-0000-0000-0000855A0000}"/>
    <cellStyle name="40% - Énfasis6 2 5 2 3 3" xfId="27071" xr:uid="{00000000-0005-0000-0000-0000865A0000}"/>
    <cellStyle name="40% - Énfasis6 2 5 2 3 3 2" xfId="39982" xr:uid="{00000000-0005-0000-0000-0000875A0000}"/>
    <cellStyle name="40% - Énfasis6 2 5 2 3 4" xfId="32940" xr:uid="{00000000-0005-0000-0000-0000885A0000}"/>
    <cellStyle name="40% - Énfasis6 2 5 2 4" xfId="17681" xr:uid="{00000000-0005-0000-0000-0000895A0000}"/>
    <cellStyle name="40% - Énfasis6 2 5 2 4 2" xfId="30592" xr:uid="{00000000-0005-0000-0000-00008A5A0000}"/>
    <cellStyle name="40% - Énfasis6 2 5 2 5" xfId="21202" xr:uid="{00000000-0005-0000-0000-00008B5A0000}"/>
    <cellStyle name="40% - Énfasis6 2 5 2 5 2" xfId="34113" xr:uid="{00000000-0005-0000-0000-00008C5A0000}"/>
    <cellStyle name="40% - Énfasis6 2 5 2 6" xfId="24723" xr:uid="{00000000-0005-0000-0000-00008D5A0000}"/>
    <cellStyle name="40% - Énfasis6 2 5 2 6 2" xfId="37634" xr:uid="{00000000-0005-0000-0000-00008E5A0000}"/>
    <cellStyle name="40% - Énfasis6 2 5 2 7" xfId="28244" xr:uid="{00000000-0005-0000-0000-00008F5A0000}"/>
    <cellStyle name="40% - Énfasis6 2 5 2 8" xfId="15333" xr:uid="{00000000-0005-0000-0000-0000905A0000}"/>
    <cellStyle name="40% - Énfasis6 2 5 3" xfId="865" xr:uid="{00000000-0005-0000-0000-0000915A0000}"/>
    <cellStyle name="40% - Énfasis6 2 5 3 2" xfId="18357" xr:uid="{00000000-0005-0000-0000-0000925A0000}"/>
    <cellStyle name="40% - Énfasis6 2 5 3 2 2" xfId="31268" xr:uid="{00000000-0005-0000-0000-0000935A0000}"/>
    <cellStyle name="40% - Énfasis6 2 5 3 3" xfId="21878" xr:uid="{00000000-0005-0000-0000-0000945A0000}"/>
    <cellStyle name="40% - Énfasis6 2 5 3 3 2" xfId="34789" xr:uid="{00000000-0005-0000-0000-0000955A0000}"/>
    <cellStyle name="40% - Énfasis6 2 5 3 4" xfId="25399" xr:uid="{00000000-0005-0000-0000-0000965A0000}"/>
    <cellStyle name="40% - Énfasis6 2 5 3 4 2" xfId="38310" xr:uid="{00000000-0005-0000-0000-0000975A0000}"/>
    <cellStyle name="40% - Énfasis6 2 5 3 5" xfId="28920" xr:uid="{00000000-0005-0000-0000-0000985A0000}"/>
    <cellStyle name="40% - Énfasis6 2 5 3 6" xfId="16009" xr:uid="{00000000-0005-0000-0000-0000995A0000}"/>
    <cellStyle name="40% - Énfasis6 2 5 4" xfId="19530" xr:uid="{00000000-0005-0000-0000-00009A5A0000}"/>
    <cellStyle name="40% - Énfasis6 2 5 4 2" xfId="23051" xr:uid="{00000000-0005-0000-0000-00009B5A0000}"/>
    <cellStyle name="40% - Énfasis6 2 5 4 2 2" xfId="35962" xr:uid="{00000000-0005-0000-0000-00009C5A0000}"/>
    <cellStyle name="40% - Énfasis6 2 5 4 3" xfId="26572" xr:uid="{00000000-0005-0000-0000-00009D5A0000}"/>
    <cellStyle name="40% - Énfasis6 2 5 4 3 2" xfId="39483" xr:uid="{00000000-0005-0000-0000-00009E5A0000}"/>
    <cellStyle name="40% - Énfasis6 2 5 4 4" xfId="32441" xr:uid="{00000000-0005-0000-0000-00009F5A0000}"/>
    <cellStyle name="40% - Énfasis6 2 5 5" xfId="17182" xr:uid="{00000000-0005-0000-0000-0000A05A0000}"/>
    <cellStyle name="40% - Énfasis6 2 5 5 2" xfId="30093" xr:uid="{00000000-0005-0000-0000-0000A15A0000}"/>
    <cellStyle name="40% - Énfasis6 2 5 6" xfId="20703" xr:uid="{00000000-0005-0000-0000-0000A25A0000}"/>
    <cellStyle name="40% - Énfasis6 2 5 6 2" xfId="33614" xr:uid="{00000000-0005-0000-0000-0000A35A0000}"/>
    <cellStyle name="40% - Énfasis6 2 5 7" xfId="24224" xr:uid="{00000000-0005-0000-0000-0000A45A0000}"/>
    <cellStyle name="40% - Énfasis6 2 5 7 2" xfId="37135" xr:uid="{00000000-0005-0000-0000-0000A55A0000}"/>
    <cellStyle name="40% - Énfasis6 2 5 8" xfId="27745" xr:uid="{00000000-0005-0000-0000-0000A65A0000}"/>
    <cellStyle name="40% - Énfasis6 2 5 9" xfId="14834" xr:uid="{00000000-0005-0000-0000-0000A75A0000}"/>
    <cellStyle name="40% - Énfasis6 2 6" xfId="866" xr:uid="{00000000-0005-0000-0000-0000A85A0000}"/>
    <cellStyle name="40% - Énfasis6 2 6 2" xfId="16670" xr:uid="{00000000-0005-0000-0000-0000A95A0000}"/>
    <cellStyle name="40% - Énfasis6 2 6 2 2" xfId="19018" xr:uid="{00000000-0005-0000-0000-0000AA5A0000}"/>
    <cellStyle name="40% - Énfasis6 2 6 2 2 2" xfId="31929" xr:uid="{00000000-0005-0000-0000-0000AB5A0000}"/>
    <cellStyle name="40% - Énfasis6 2 6 2 3" xfId="22539" xr:uid="{00000000-0005-0000-0000-0000AC5A0000}"/>
    <cellStyle name="40% - Énfasis6 2 6 2 3 2" xfId="35450" xr:uid="{00000000-0005-0000-0000-0000AD5A0000}"/>
    <cellStyle name="40% - Énfasis6 2 6 2 4" xfId="26060" xr:uid="{00000000-0005-0000-0000-0000AE5A0000}"/>
    <cellStyle name="40% - Énfasis6 2 6 2 4 2" xfId="38971" xr:uid="{00000000-0005-0000-0000-0000AF5A0000}"/>
    <cellStyle name="40% - Énfasis6 2 6 2 5" xfId="29581" xr:uid="{00000000-0005-0000-0000-0000B05A0000}"/>
    <cellStyle name="40% - Énfasis6 2 6 3" xfId="20191" xr:uid="{00000000-0005-0000-0000-0000B15A0000}"/>
    <cellStyle name="40% - Énfasis6 2 6 3 2" xfId="23712" xr:uid="{00000000-0005-0000-0000-0000B25A0000}"/>
    <cellStyle name="40% - Énfasis6 2 6 3 2 2" xfId="36623" xr:uid="{00000000-0005-0000-0000-0000B35A0000}"/>
    <cellStyle name="40% - Énfasis6 2 6 3 3" xfId="27233" xr:uid="{00000000-0005-0000-0000-0000B45A0000}"/>
    <cellStyle name="40% - Énfasis6 2 6 3 3 2" xfId="40144" xr:uid="{00000000-0005-0000-0000-0000B55A0000}"/>
    <cellStyle name="40% - Énfasis6 2 6 3 4" xfId="33102" xr:uid="{00000000-0005-0000-0000-0000B65A0000}"/>
    <cellStyle name="40% - Énfasis6 2 6 4" xfId="17843" xr:uid="{00000000-0005-0000-0000-0000B75A0000}"/>
    <cellStyle name="40% - Énfasis6 2 6 4 2" xfId="30754" xr:uid="{00000000-0005-0000-0000-0000B85A0000}"/>
    <cellStyle name="40% - Énfasis6 2 6 5" xfId="21364" xr:uid="{00000000-0005-0000-0000-0000B95A0000}"/>
    <cellStyle name="40% - Énfasis6 2 6 5 2" xfId="34275" xr:uid="{00000000-0005-0000-0000-0000BA5A0000}"/>
    <cellStyle name="40% - Énfasis6 2 6 6" xfId="24885" xr:uid="{00000000-0005-0000-0000-0000BB5A0000}"/>
    <cellStyle name="40% - Énfasis6 2 6 6 2" xfId="37796" xr:uid="{00000000-0005-0000-0000-0000BC5A0000}"/>
    <cellStyle name="40% - Énfasis6 2 6 7" xfId="28406" xr:uid="{00000000-0005-0000-0000-0000BD5A0000}"/>
    <cellStyle name="40% - Énfasis6 2 6 8" xfId="15495" xr:uid="{00000000-0005-0000-0000-0000BE5A0000}"/>
    <cellStyle name="40% - Énfasis6 2 7" xfId="867" xr:uid="{00000000-0005-0000-0000-0000BF5A0000}"/>
    <cellStyle name="40% - Énfasis6 2 7 2" xfId="16171" xr:uid="{00000000-0005-0000-0000-0000C05A0000}"/>
    <cellStyle name="40% - Énfasis6 2 7 2 2" xfId="18519" xr:uid="{00000000-0005-0000-0000-0000C15A0000}"/>
    <cellStyle name="40% - Énfasis6 2 7 2 2 2" xfId="31430" xr:uid="{00000000-0005-0000-0000-0000C25A0000}"/>
    <cellStyle name="40% - Énfasis6 2 7 2 3" xfId="22040" xr:uid="{00000000-0005-0000-0000-0000C35A0000}"/>
    <cellStyle name="40% - Énfasis6 2 7 2 3 2" xfId="34951" xr:uid="{00000000-0005-0000-0000-0000C45A0000}"/>
    <cellStyle name="40% - Énfasis6 2 7 2 4" xfId="25561" xr:uid="{00000000-0005-0000-0000-0000C55A0000}"/>
    <cellStyle name="40% - Énfasis6 2 7 2 4 2" xfId="38472" xr:uid="{00000000-0005-0000-0000-0000C65A0000}"/>
    <cellStyle name="40% - Énfasis6 2 7 2 5" xfId="29082" xr:uid="{00000000-0005-0000-0000-0000C75A0000}"/>
    <cellStyle name="40% - Énfasis6 2 7 3" xfId="19692" xr:uid="{00000000-0005-0000-0000-0000C85A0000}"/>
    <cellStyle name="40% - Énfasis6 2 7 3 2" xfId="23213" xr:uid="{00000000-0005-0000-0000-0000C95A0000}"/>
    <cellStyle name="40% - Énfasis6 2 7 3 2 2" xfId="36124" xr:uid="{00000000-0005-0000-0000-0000CA5A0000}"/>
    <cellStyle name="40% - Énfasis6 2 7 3 3" xfId="26734" xr:uid="{00000000-0005-0000-0000-0000CB5A0000}"/>
    <cellStyle name="40% - Énfasis6 2 7 3 3 2" xfId="39645" xr:uid="{00000000-0005-0000-0000-0000CC5A0000}"/>
    <cellStyle name="40% - Énfasis6 2 7 3 4" xfId="32603" xr:uid="{00000000-0005-0000-0000-0000CD5A0000}"/>
    <cellStyle name="40% - Énfasis6 2 7 4" xfId="17344" xr:uid="{00000000-0005-0000-0000-0000CE5A0000}"/>
    <cellStyle name="40% - Énfasis6 2 7 4 2" xfId="30255" xr:uid="{00000000-0005-0000-0000-0000CF5A0000}"/>
    <cellStyle name="40% - Énfasis6 2 7 5" xfId="20865" xr:uid="{00000000-0005-0000-0000-0000D05A0000}"/>
    <cellStyle name="40% - Énfasis6 2 7 5 2" xfId="33776" xr:uid="{00000000-0005-0000-0000-0000D15A0000}"/>
    <cellStyle name="40% - Énfasis6 2 7 6" xfId="24386" xr:uid="{00000000-0005-0000-0000-0000D25A0000}"/>
    <cellStyle name="40% - Énfasis6 2 7 6 2" xfId="37297" xr:uid="{00000000-0005-0000-0000-0000D35A0000}"/>
    <cellStyle name="40% - Énfasis6 2 7 7" xfId="27907" xr:uid="{00000000-0005-0000-0000-0000D45A0000}"/>
    <cellStyle name="40% - Énfasis6 2 7 8" xfId="14996" xr:uid="{00000000-0005-0000-0000-0000D55A0000}"/>
    <cellStyle name="40% - Énfasis6 2 8" xfId="6146" xr:uid="{00000000-0005-0000-0000-0000D65A0000}"/>
    <cellStyle name="40% - Énfasis6 2 8 2" xfId="18020" xr:uid="{00000000-0005-0000-0000-0000D75A0000}"/>
    <cellStyle name="40% - Énfasis6 2 8 2 2" xfId="30931" xr:uid="{00000000-0005-0000-0000-0000D85A0000}"/>
    <cellStyle name="40% - Énfasis6 2 8 3" xfId="21541" xr:uid="{00000000-0005-0000-0000-0000D95A0000}"/>
    <cellStyle name="40% - Énfasis6 2 8 3 2" xfId="34452" xr:uid="{00000000-0005-0000-0000-0000DA5A0000}"/>
    <cellStyle name="40% - Énfasis6 2 8 4" xfId="25062" xr:uid="{00000000-0005-0000-0000-0000DB5A0000}"/>
    <cellStyle name="40% - Énfasis6 2 8 4 2" xfId="37973" xr:uid="{00000000-0005-0000-0000-0000DC5A0000}"/>
    <cellStyle name="40% - Énfasis6 2 8 5" xfId="28583" xr:uid="{00000000-0005-0000-0000-0000DD5A0000}"/>
    <cellStyle name="40% - Énfasis6 2 8 6" xfId="15672" xr:uid="{00000000-0005-0000-0000-0000DE5A0000}"/>
    <cellStyle name="40% - Énfasis6 2 9" xfId="6147" xr:uid="{00000000-0005-0000-0000-0000DF5A0000}"/>
    <cellStyle name="40% - Énfasis6 2 9 2" xfId="22714" xr:uid="{00000000-0005-0000-0000-0000E05A0000}"/>
    <cellStyle name="40% - Énfasis6 2 9 2 2" xfId="35625" xr:uid="{00000000-0005-0000-0000-0000E15A0000}"/>
    <cellStyle name="40% - Énfasis6 2 9 3" xfId="26235" xr:uid="{00000000-0005-0000-0000-0000E25A0000}"/>
    <cellStyle name="40% - Énfasis6 2 9 3 2" xfId="39146" xr:uid="{00000000-0005-0000-0000-0000E35A0000}"/>
    <cellStyle name="40% - Énfasis6 2 9 4" xfId="32104" xr:uid="{00000000-0005-0000-0000-0000E45A0000}"/>
    <cellStyle name="40% - Énfasis6 2 9 5" xfId="19193" xr:uid="{00000000-0005-0000-0000-0000E55A0000}"/>
    <cellStyle name="40% - Énfasis6 20" xfId="868" xr:uid="{00000000-0005-0000-0000-0000E65A0000}"/>
    <cellStyle name="40% - Énfasis6 20 2" xfId="869" xr:uid="{00000000-0005-0000-0000-0000E75A0000}"/>
    <cellStyle name="40% - Énfasis6 20 3" xfId="870" xr:uid="{00000000-0005-0000-0000-0000E85A0000}"/>
    <cellStyle name="40% - Énfasis6 20 4" xfId="871" xr:uid="{00000000-0005-0000-0000-0000E95A0000}"/>
    <cellStyle name="40% - Énfasis6 20 5" xfId="40303" xr:uid="{00000000-0005-0000-0000-0000EA5A0000}"/>
    <cellStyle name="40% - Énfasis6 21" xfId="872" xr:uid="{00000000-0005-0000-0000-0000EB5A0000}"/>
    <cellStyle name="40% - Énfasis6 21 2" xfId="873" xr:uid="{00000000-0005-0000-0000-0000EC5A0000}"/>
    <cellStyle name="40% - Énfasis6 21 3" xfId="874" xr:uid="{00000000-0005-0000-0000-0000ED5A0000}"/>
    <cellStyle name="40% - Énfasis6 21 4" xfId="875" xr:uid="{00000000-0005-0000-0000-0000EE5A0000}"/>
    <cellStyle name="40% - Énfasis6 21 5" xfId="40316" xr:uid="{00000000-0005-0000-0000-0000EF5A0000}"/>
    <cellStyle name="40% - Énfasis6 22" xfId="876" xr:uid="{00000000-0005-0000-0000-0000F05A0000}"/>
    <cellStyle name="40% - Énfasis6 22 2" xfId="40329" xr:uid="{00000000-0005-0000-0000-0000F15A0000}"/>
    <cellStyle name="40% - Énfasis6 23" xfId="877" xr:uid="{00000000-0005-0000-0000-0000F25A0000}"/>
    <cellStyle name="40% - Énfasis6 24" xfId="878" xr:uid="{00000000-0005-0000-0000-0000F35A0000}"/>
    <cellStyle name="40% - Énfasis6 24 2" xfId="879" xr:uid="{00000000-0005-0000-0000-0000F45A0000}"/>
    <cellStyle name="40% - Énfasis6 24 3" xfId="880" xr:uid="{00000000-0005-0000-0000-0000F55A0000}"/>
    <cellStyle name="40% - Énfasis6 25" xfId="881" xr:uid="{00000000-0005-0000-0000-0000F65A0000}"/>
    <cellStyle name="40% - Énfasis6 26" xfId="882" xr:uid="{00000000-0005-0000-0000-0000F75A0000}"/>
    <cellStyle name="40% - Énfasis6 27" xfId="883" xr:uid="{00000000-0005-0000-0000-0000F85A0000}"/>
    <cellStyle name="40% - Énfasis6 28" xfId="14430" xr:uid="{00000000-0005-0000-0000-0000F95A0000}"/>
    <cellStyle name="40% - Énfasis6 29" xfId="14474" xr:uid="{00000000-0005-0000-0000-0000FA5A0000}"/>
    <cellStyle name="40% - Énfasis6 3" xfId="884" xr:uid="{00000000-0005-0000-0000-0000FB5A0000}"/>
    <cellStyle name="40% - Énfasis6 3 10" xfId="16859" xr:uid="{00000000-0005-0000-0000-0000FC5A0000}"/>
    <cellStyle name="40% - Énfasis6 3 10 2" xfId="29770" xr:uid="{00000000-0005-0000-0000-0000FD5A0000}"/>
    <cellStyle name="40% - Énfasis6 3 11" xfId="20380" xr:uid="{00000000-0005-0000-0000-0000FE5A0000}"/>
    <cellStyle name="40% - Énfasis6 3 11 2" xfId="33291" xr:uid="{00000000-0005-0000-0000-0000FF5A0000}"/>
    <cellStyle name="40% - Énfasis6 3 12" xfId="23901" xr:uid="{00000000-0005-0000-0000-0000005B0000}"/>
    <cellStyle name="40% - Énfasis6 3 12 2" xfId="36812" xr:uid="{00000000-0005-0000-0000-0000015B0000}"/>
    <cellStyle name="40% - Énfasis6 3 13" xfId="27422" xr:uid="{00000000-0005-0000-0000-0000025B0000}"/>
    <cellStyle name="40% - Énfasis6 3 14" xfId="14506" xr:uid="{00000000-0005-0000-0000-0000035B0000}"/>
    <cellStyle name="40% - Énfasis6 3 2" xfId="885" xr:uid="{00000000-0005-0000-0000-0000045B0000}"/>
    <cellStyle name="40% - Énfasis6 3 2 10" xfId="23957" xr:uid="{00000000-0005-0000-0000-0000055B0000}"/>
    <cellStyle name="40% - Énfasis6 3 2 10 2" xfId="36868" xr:uid="{00000000-0005-0000-0000-0000065B0000}"/>
    <cellStyle name="40% - Énfasis6 3 2 11" xfId="27478" xr:uid="{00000000-0005-0000-0000-0000075B0000}"/>
    <cellStyle name="40% - Énfasis6 3 2 12" xfId="14563" xr:uid="{00000000-0005-0000-0000-0000085B0000}"/>
    <cellStyle name="40% - Énfasis6 3 2 2" xfId="886" xr:uid="{00000000-0005-0000-0000-0000095B0000}"/>
    <cellStyle name="40% - Énfasis6 3 2 2 2" xfId="15241" xr:uid="{00000000-0005-0000-0000-00000A5B0000}"/>
    <cellStyle name="40% - Énfasis6 3 2 2 2 2" xfId="16416" xr:uid="{00000000-0005-0000-0000-00000B5B0000}"/>
    <cellStyle name="40% - Énfasis6 3 2 2 2 2 2" xfId="18764" xr:uid="{00000000-0005-0000-0000-00000C5B0000}"/>
    <cellStyle name="40% - Énfasis6 3 2 2 2 2 2 2" xfId="31675" xr:uid="{00000000-0005-0000-0000-00000D5B0000}"/>
    <cellStyle name="40% - Énfasis6 3 2 2 2 2 3" xfId="22285" xr:uid="{00000000-0005-0000-0000-00000E5B0000}"/>
    <cellStyle name="40% - Énfasis6 3 2 2 2 2 3 2" xfId="35196" xr:uid="{00000000-0005-0000-0000-00000F5B0000}"/>
    <cellStyle name="40% - Énfasis6 3 2 2 2 2 4" xfId="25806" xr:uid="{00000000-0005-0000-0000-0000105B0000}"/>
    <cellStyle name="40% - Énfasis6 3 2 2 2 2 4 2" xfId="38717" xr:uid="{00000000-0005-0000-0000-0000115B0000}"/>
    <cellStyle name="40% - Énfasis6 3 2 2 2 2 5" xfId="29327" xr:uid="{00000000-0005-0000-0000-0000125B0000}"/>
    <cellStyle name="40% - Énfasis6 3 2 2 2 3" xfId="19937" xr:uid="{00000000-0005-0000-0000-0000135B0000}"/>
    <cellStyle name="40% - Énfasis6 3 2 2 2 3 2" xfId="23458" xr:uid="{00000000-0005-0000-0000-0000145B0000}"/>
    <cellStyle name="40% - Énfasis6 3 2 2 2 3 2 2" xfId="36369" xr:uid="{00000000-0005-0000-0000-0000155B0000}"/>
    <cellStyle name="40% - Énfasis6 3 2 2 2 3 3" xfId="26979" xr:uid="{00000000-0005-0000-0000-0000165B0000}"/>
    <cellStyle name="40% - Énfasis6 3 2 2 2 3 3 2" xfId="39890" xr:uid="{00000000-0005-0000-0000-0000175B0000}"/>
    <cellStyle name="40% - Énfasis6 3 2 2 2 3 4" xfId="32848" xr:uid="{00000000-0005-0000-0000-0000185B0000}"/>
    <cellStyle name="40% - Énfasis6 3 2 2 2 4" xfId="17589" xr:uid="{00000000-0005-0000-0000-0000195B0000}"/>
    <cellStyle name="40% - Énfasis6 3 2 2 2 4 2" xfId="30500" xr:uid="{00000000-0005-0000-0000-00001A5B0000}"/>
    <cellStyle name="40% - Énfasis6 3 2 2 2 5" xfId="21110" xr:uid="{00000000-0005-0000-0000-00001B5B0000}"/>
    <cellStyle name="40% - Énfasis6 3 2 2 2 5 2" xfId="34021" xr:uid="{00000000-0005-0000-0000-00001C5B0000}"/>
    <cellStyle name="40% - Énfasis6 3 2 2 2 6" xfId="24631" xr:uid="{00000000-0005-0000-0000-00001D5B0000}"/>
    <cellStyle name="40% - Énfasis6 3 2 2 2 6 2" xfId="37542" xr:uid="{00000000-0005-0000-0000-00001E5B0000}"/>
    <cellStyle name="40% - Énfasis6 3 2 2 2 7" xfId="28152" xr:uid="{00000000-0005-0000-0000-00001F5B0000}"/>
    <cellStyle name="40% - Énfasis6 3 2 2 3" xfId="15917" xr:uid="{00000000-0005-0000-0000-0000205B0000}"/>
    <cellStyle name="40% - Énfasis6 3 2 2 3 2" xfId="18265" xr:uid="{00000000-0005-0000-0000-0000215B0000}"/>
    <cellStyle name="40% - Énfasis6 3 2 2 3 2 2" xfId="31176" xr:uid="{00000000-0005-0000-0000-0000225B0000}"/>
    <cellStyle name="40% - Énfasis6 3 2 2 3 3" xfId="21786" xr:uid="{00000000-0005-0000-0000-0000235B0000}"/>
    <cellStyle name="40% - Énfasis6 3 2 2 3 3 2" xfId="34697" xr:uid="{00000000-0005-0000-0000-0000245B0000}"/>
    <cellStyle name="40% - Énfasis6 3 2 2 3 4" xfId="25307" xr:uid="{00000000-0005-0000-0000-0000255B0000}"/>
    <cellStyle name="40% - Énfasis6 3 2 2 3 4 2" xfId="38218" xr:uid="{00000000-0005-0000-0000-0000265B0000}"/>
    <cellStyle name="40% - Énfasis6 3 2 2 3 5" xfId="28828" xr:uid="{00000000-0005-0000-0000-0000275B0000}"/>
    <cellStyle name="40% - Énfasis6 3 2 2 4" xfId="19438" xr:uid="{00000000-0005-0000-0000-0000285B0000}"/>
    <cellStyle name="40% - Énfasis6 3 2 2 4 2" xfId="22959" xr:uid="{00000000-0005-0000-0000-0000295B0000}"/>
    <cellStyle name="40% - Énfasis6 3 2 2 4 2 2" xfId="35870" xr:uid="{00000000-0005-0000-0000-00002A5B0000}"/>
    <cellStyle name="40% - Énfasis6 3 2 2 4 3" xfId="26480" xr:uid="{00000000-0005-0000-0000-00002B5B0000}"/>
    <cellStyle name="40% - Énfasis6 3 2 2 4 3 2" xfId="39391" xr:uid="{00000000-0005-0000-0000-00002C5B0000}"/>
    <cellStyle name="40% - Énfasis6 3 2 2 4 4" xfId="32349" xr:uid="{00000000-0005-0000-0000-00002D5B0000}"/>
    <cellStyle name="40% - Énfasis6 3 2 2 5" xfId="17090" xr:uid="{00000000-0005-0000-0000-00002E5B0000}"/>
    <cellStyle name="40% - Énfasis6 3 2 2 5 2" xfId="30001" xr:uid="{00000000-0005-0000-0000-00002F5B0000}"/>
    <cellStyle name="40% - Énfasis6 3 2 2 6" xfId="20611" xr:uid="{00000000-0005-0000-0000-0000305B0000}"/>
    <cellStyle name="40% - Énfasis6 3 2 2 6 2" xfId="33522" xr:uid="{00000000-0005-0000-0000-0000315B0000}"/>
    <cellStyle name="40% - Énfasis6 3 2 2 7" xfId="24132" xr:uid="{00000000-0005-0000-0000-0000325B0000}"/>
    <cellStyle name="40% - Énfasis6 3 2 2 7 2" xfId="37043" xr:uid="{00000000-0005-0000-0000-0000335B0000}"/>
    <cellStyle name="40% - Énfasis6 3 2 2 8" xfId="27653" xr:uid="{00000000-0005-0000-0000-0000345B0000}"/>
    <cellStyle name="40% - Énfasis6 3 2 2 9" xfId="14741" xr:uid="{00000000-0005-0000-0000-0000355B0000}"/>
    <cellStyle name="40% - Énfasis6 3 2 3" xfId="14904" xr:uid="{00000000-0005-0000-0000-0000365B0000}"/>
    <cellStyle name="40% - Énfasis6 3 2 3 2" xfId="15403" xr:uid="{00000000-0005-0000-0000-0000375B0000}"/>
    <cellStyle name="40% - Énfasis6 3 2 3 2 2" xfId="16578" xr:uid="{00000000-0005-0000-0000-0000385B0000}"/>
    <cellStyle name="40% - Énfasis6 3 2 3 2 2 2" xfId="18926" xr:uid="{00000000-0005-0000-0000-0000395B0000}"/>
    <cellStyle name="40% - Énfasis6 3 2 3 2 2 2 2" xfId="31837" xr:uid="{00000000-0005-0000-0000-00003A5B0000}"/>
    <cellStyle name="40% - Énfasis6 3 2 3 2 2 3" xfId="22447" xr:uid="{00000000-0005-0000-0000-00003B5B0000}"/>
    <cellStyle name="40% - Énfasis6 3 2 3 2 2 3 2" xfId="35358" xr:uid="{00000000-0005-0000-0000-00003C5B0000}"/>
    <cellStyle name="40% - Énfasis6 3 2 3 2 2 4" xfId="25968" xr:uid="{00000000-0005-0000-0000-00003D5B0000}"/>
    <cellStyle name="40% - Énfasis6 3 2 3 2 2 4 2" xfId="38879" xr:uid="{00000000-0005-0000-0000-00003E5B0000}"/>
    <cellStyle name="40% - Énfasis6 3 2 3 2 2 5" xfId="29489" xr:uid="{00000000-0005-0000-0000-00003F5B0000}"/>
    <cellStyle name="40% - Énfasis6 3 2 3 2 3" xfId="20099" xr:uid="{00000000-0005-0000-0000-0000405B0000}"/>
    <cellStyle name="40% - Énfasis6 3 2 3 2 3 2" xfId="23620" xr:uid="{00000000-0005-0000-0000-0000415B0000}"/>
    <cellStyle name="40% - Énfasis6 3 2 3 2 3 2 2" xfId="36531" xr:uid="{00000000-0005-0000-0000-0000425B0000}"/>
    <cellStyle name="40% - Énfasis6 3 2 3 2 3 3" xfId="27141" xr:uid="{00000000-0005-0000-0000-0000435B0000}"/>
    <cellStyle name="40% - Énfasis6 3 2 3 2 3 3 2" xfId="40052" xr:uid="{00000000-0005-0000-0000-0000445B0000}"/>
    <cellStyle name="40% - Énfasis6 3 2 3 2 3 4" xfId="33010" xr:uid="{00000000-0005-0000-0000-0000455B0000}"/>
    <cellStyle name="40% - Énfasis6 3 2 3 2 4" xfId="17751" xr:uid="{00000000-0005-0000-0000-0000465B0000}"/>
    <cellStyle name="40% - Énfasis6 3 2 3 2 4 2" xfId="30662" xr:uid="{00000000-0005-0000-0000-0000475B0000}"/>
    <cellStyle name="40% - Énfasis6 3 2 3 2 5" xfId="21272" xr:uid="{00000000-0005-0000-0000-0000485B0000}"/>
    <cellStyle name="40% - Énfasis6 3 2 3 2 5 2" xfId="34183" xr:uid="{00000000-0005-0000-0000-0000495B0000}"/>
    <cellStyle name="40% - Énfasis6 3 2 3 2 6" xfId="24793" xr:uid="{00000000-0005-0000-0000-00004A5B0000}"/>
    <cellStyle name="40% - Énfasis6 3 2 3 2 6 2" xfId="37704" xr:uid="{00000000-0005-0000-0000-00004B5B0000}"/>
    <cellStyle name="40% - Énfasis6 3 2 3 2 7" xfId="28314" xr:uid="{00000000-0005-0000-0000-00004C5B0000}"/>
    <cellStyle name="40% - Énfasis6 3 2 3 3" xfId="16079" xr:uid="{00000000-0005-0000-0000-00004D5B0000}"/>
    <cellStyle name="40% - Énfasis6 3 2 3 3 2" xfId="18427" xr:uid="{00000000-0005-0000-0000-00004E5B0000}"/>
    <cellStyle name="40% - Énfasis6 3 2 3 3 2 2" xfId="31338" xr:uid="{00000000-0005-0000-0000-00004F5B0000}"/>
    <cellStyle name="40% - Énfasis6 3 2 3 3 3" xfId="21948" xr:uid="{00000000-0005-0000-0000-0000505B0000}"/>
    <cellStyle name="40% - Énfasis6 3 2 3 3 3 2" xfId="34859" xr:uid="{00000000-0005-0000-0000-0000515B0000}"/>
    <cellStyle name="40% - Énfasis6 3 2 3 3 4" xfId="25469" xr:uid="{00000000-0005-0000-0000-0000525B0000}"/>
    <cellStyle name="40% - Énfasis6 3 2 3 3 4 2" xfId="38380" xr:uid="{00000000-0005-0000-0000-0000535B0000}"/>
    <cellStyle name="40% - Énfasis6 3 2 3 3 5" xfId="28990" xr:uid="{00000000-0005-0000-0000-0000545B0000}"/>
    <cellStyle name="40% - Énfasis6 3 2 3 4" xfId="19600" xr:uid="{00000000-0005-0000-0000-0000555B0000}"/>
    <cellStyle name="40% - Énfasis6 3 2 3 4 2" xfId="23121" xr:uid="{00000000-0005-0000-0000-0000565B0000}"/>
    <cellStyle name="40% - Énfasis6 3 2 3 4 2 2" xfId="36032" xr:uid="{00000000-0005-0000-0000-0000575B0000}"/>
    <cellStyle name="40% - Énfasis6 3 2 3 4 3" xfId="26642" xr:uid="{00000000-0005-0000-0000-0000585B0000}"/>
    <cellStyle name="40% - Énfasis6 3 2 3 4 3 2" xfId="39553" xr:uid="{00000000-0005-0000-0000-0000595B0000}"/>
    <cellStyle name="40% - Énfasis6 3 2 3 4 4" xfId="32511" xr:uid="{00000000-0005-0000-0000-00005A5B0000}"/>
    <cellStyle name="40% - Énfasis6 3 2 3 5" xfId="17252" xr:uid="{00000000-0005-0000-0000-00005B5B0000}"/>
    <cellStyle name="40% - Énfasis6 3 2 3 5 2" xfId="30163" xr:uid="{00000000-0005-0000-0000-00005C5B0000}"/>
    <cellStyle name="40% - Énfasis6 3 2 3 6" xfId="20773" xr:uid="{00000000-0005-0000-0000-00005D5B0000}"/>
    <cellStyle name="40% - Énfasis6 3 2 3 6 2" xfId="33684" xr:uid="{00000000-0005-0000-0000-00005E5B0000}"/>
    <cellStyle name="40% - Énfasis6 3 2 3 7" xfId="24294" xr:uid="{00000000-0005-0000-0000-00005F5B0000}"/>
    <cellStyle name="40% - Énfasis6 3 2 3 7 2" xfId="37205" xr:uid="{00000000-0005-0000-0000-0000605B0000}"/>
    <cellStyle name="40% - Énfasis6 3 2 3 8" xfId="27815" xr:uid="{00000000-0005-0000-0000-0000615B0000}"/>
    <cellStyle name="40% - Énfasis6 3 2 4" xfId="15565" xr:uid="{00000000-0005-0000-0000-0000625B0000}"/>
    <cellStyle name="40% - Énfasis6 3 2 4 2" xfId="16740" xr:uid="{00000000-0005-0000-0000-0000635B0000}"/>
    <cellStyle name="40% - Énfasis6 3 2 4 2 2" xfId="19088" xr:uid="{00000000-0005-0000-0000-0000645B0000}"/>
    <cellStyle name="40% - Énfasis6 3 2 4 2 2 2" xfId="31999" xr:uid="{00000000-0005-0000-0000-0000655B0000}"/>
    <cellStyle name="40% - Énfasis6 3 2 4 2 3" xfId="22609" xr:uid="{00000000-0005-0000-0000-0000665B0000}"/>
    <cellStyle name="40% - Énfasis6 3 2 4 2 3 2" xfId="35520" xr:uid="{00000000-0005-0000-0000-0000675B0000}"/>
    <cellStyle name="40% - Énfasis6 3 2 4 2 4" xfId="26130" xr:uid="{00000000-0005-0000-0000-0000685B0000}"/>
    <cellStyle name="40% - Énfasis6 3 2 4 2 4 2" xfId="39041" xr:uid="{00000000-0005-0000-0000-0000695B0000}"/>
    <cellStyle name="40% - Énfasis6 3 2 4 2 5" xfId="29651" xr:uid="{00000000-0005-0000-0000-00006A5B0000}"/>
    <cellStyle name="40% - Énfasis6 3 2 4 3" xfId="20261" xr:uid="{00000000-0005-0000-0000-00006B5B0000}"/>
    <cellStyle name="40% - Énfasis6 3 2 4 3 2" xfId="23782" xr:uid="{00000000-0005-0000-0000-00006C5B0000}"/>
    <cellStyle name="40% - Énfasis6 3 2 4 3 2 2" xfId="36693" xr:uid="{00000000-0005-0000-0000-00006D5B0000}"/>
    <cellStyle name="40% - Énfasis6 3 2 4 3 3" xfId="27303" xr:uid="{00000000-0005-0000-0000-00006E5B0000}"/>
    <cellStyle name="40% - Énfasis6 3 2 4 3 3 2" xfId="40214" xr:uid="{00000000-0005-0000-0000-00006F5B0000}"/>
    <cellStyle name="40% - Énfasis6 3 2 4 3 4" xfId="33172" xr:uid="{00000000-0005-0000-0000-0000705B0000}"/>
    <cellStyle name="40% - Énfasis6 3 2 4 4" xfId="17913" xr:uid="{00000000-0005-0000-0000-0000715B0000}"/>
    <cellStyle name="40% - Énfasis6 3 2 4 4 2" xfId="30824" xr:uid="{00000000-0005-0000-0000-0000725B0000}"/>
    <cellStyle name="40% - Énfasis6 3 2 4 5" xfId="21434" xr:uid="{00000000-0005-0000-0000-0000735B0000}"/>
    <cellStyle name="40% - Énfasis6 3 2 4 5 2" xfId="34345" xr:uid="{00000000-0005-0000-0000-0000745B0000}"/>
    <cellStyle name="40% - Énfasis6 3 2 4 6" xfId="24955" xr:uid="{00000000-0005-0000-0000-0000755B0000}"/>
    <cellStyle name="40% - Énfasis6 3 2 4 6 2" xfId="37866" xr:uid="{00000000-0005-0000-0000-0000765B0000}"/>
    <cellStyle name="40% - Énfasis6 3 2 4 7" xfId="28476" xr:uid="{00000000-0005-0000-0000-0000775B0000}"/>
    <cellStyle name="40% - Énfasis6 3 2 5" xfId="15066" xr:uid="{00000000-0005-0000-0000-0000785B0000}"/>
    <cellStyle name="40% - Énfasis6 3 2 5 2" xfId="16241" xr:uid="{00000000-0005-0000-0000-0000795B0000}"/>
    <cellStyle name="40% - Énfasis6 3 2 5 2 2" xfId="18589" xr:uid="{00000000-0005-0000-0000-00007A5B0000}"/>
    <cellStyle name="40% - Énfasis6 3 2 5 2 2 2" xfId="31500" xr:uid="{00000000-0005-0000-0000-00007B5B0000}"/>
    <cellStyle name="40% - Énfasis6 3 2 5 2 3" xfId="22110" xr:uid="{00000000-0005-0000-0000-00007C5B0000}"/>
    <cellStyle name="40% - Énfasis6 3 2 5 2 3 2" xfId="35021" xr:uid="{00000000-0005-0000-0000-00007D5B0000}"/>
    <cellStyle name="40% - Énfasis6 3 2 5 2 4" xfId="25631" xr:uid="{00000000-0005-0000-0000-00007E5B0000}"/>
    <cellStyle name="40% - Énfasis6 3 2 5 2 4 2" xfId="38542" xr:uid="{00000000-0005-0000-0000-00007F5B0000}"/>
    <cellStyle name="40% - Énfasis6 3 2 5 2 5" xfId="29152" xr:uid="{00000000-0005-0000-0000-0000805B0000}"/>
    <cellStyle name="40% - Énfasis6 3 2 5 3" xfId="19762" xr:uid="{00000000-0005-0000-0000-0000815B0000}"/>
    <cellStyle name="40% - Énfasis6 3 2 5 3 2" xfId="23283" xr:uid="{00000000-0005-0000-0000-0000825B0000}"/>
    <cellStyle name="40% - Énfasis6 3 2 5 3 2 2" xfId="36194" xr:uid="{00000000-0005-0000-0000-0000835B0000}"/>
    <cellStyle name="40% - Énfasis6 3 2 5 3 3" xfId="26804" xr:uid="{00000000-0005-0000-0000-0000845B0000}"/>
    <cellStyle name="40% - Énfasis6 3 2 5 3 3 2" xfId="39715" xr:uid="{00000000-0005-0000-0000-0000855B0000}"/>
    <cellStyle name="40% - Énfasis6 3 2 5 3 4" xfId="32673" xr:uid="{00000000-0005-0000-0000-0000865B0000}"/>
    <cellStyle name="40% - Énfasis6 3 2 5 4" xfId="17414" xr:uid="{00000000-0005-0000-0000-0000875B0000}"/>
    <cellStyle name="40% - Énfasis6 3 2 5 4 2" xfId="30325" xr:uid="{00000000-0005-0000-0000-0000885B0000}"/>
    <cellStyle name="40% - Énfasis6 3 2 5 5" xfId="20935" xr:uid="{00000000-0005-0000-0000-0000895B0000}"/>
    <cellStyle name="40% - Énfasis6 3 2 5 5 2" xfId="33846" xr:uid="{00000000-0005-0000-0000-00008A5B0000}"/>
    <cellStyle name="40% - Énfasis6 3 2 5 6" xfId="24456" xr:uid="{00000000-0005-0000-0000-00008B5B0000}"/>
    <cellStyle name="40% - Énfasis6 3 2 5 6 2" xfId="37367" xr:uid="{00000000-0005-0000-0000-00008C5B0000}"/>
    <cellStyle name="40% - Énfasis6 3 2 5 7" xfId="27977" xr:uid="{00000000-0005-0000-0000-00008D5B0000}"/>
    <cellStyle name="40% - Énfasis6 3 2 6" xfId="15742" xr:uid="{00000000-0005-0000-0000-00008E5B0000}"/>
    <cellStyle name="40% - Énfasis6 3 2 6 2" xfId="18090" xr:uid="{00000000-0005-0000-0000-00008F5B0000}"/>
    <cellStyle name="40% - Énfasis6 3 2 6 2 2" xfId="31001" xr:uid="{00000000-0005-0000-0000-0000905B0000}"/>
    <cellStyle name="40% - Énfasis6 3 2 6 3" xfId="21611" xr:uid="{00000000-0005-0000-0000-0000915B0000}"/>
    <cellStyle name="40% - Énfasis6 3 2 6 3 2" xfId="34522" xr:uid="{00000000-0005-0000-0000-0000925B0000}"/>
    <cellStyle name="40% - Énfasis6 3 2 6 4" xfId="25132" xr:uid="{00000000-0005-0000-0000-0000935B0000}"/>
    <cellStyle name="40% - Énfasis6 3 2 6 4 2" xfId="38043" xr:uid="{00000000-0005-0000-0000-0000945B0000}"/>
    <cellStyle name="40% - Énfasis6 3 2 6 5" xfId="28653" xr:uid="{00000000-0005-0000-0000-0000955B0000}"/>
    <cellStyle name="40% - Énfasis6 3 2 7" xfId="19263" xr:uid="{00000000-0005-0000-0000-0000965B0000}"/>
    <cellStyle name="40% - Énfasis6 3 2 7 2" xfId="22784" xr:uid="{00000000-0005-0000-0000-0000975B0000}"/>
    <cellStyle name="40% - Énfasis6 3 2 7 2 2" xfId="35695" xr:uid="{00000000-0005-0000-0000-0000985B0000}"/>
    <cellStyle name="40% - Énfasis6 3 2 7 3" xfId="26305" xr:uid="{00000000-0005-0000-0000-0000995B0000}"/>
    <cellStyle name="40% - Énfasis6 3 2 7 3 2" xfId="39216" xr:uid="{00000000-0005-0000-0000-00009A5B0000}"/>
    <cellStyle name="40% - Énfasis6 3 2 7 4" xfId="32174" xr:uid="{00000000-0005-0000-0000-00009B5B0000}"/>
    <cellStyle name="40% - Énfasis6 3 2 8" xfId="16915" xr:uid="{00000000-0005-0000-0000-00009C5B0000}"/>
    <cellStyle name="40% - Énfasis6 3 2 8 2" xfId="29826" xr:uid="{00000000-0005-0000-0000-00009D5B0000}"/>
    <cellStyle name="40% - Énfasis6 3 2 9" xfId="20436" xr:uid="{00000000-0005-0000-0000-00009E5B0000}"/>
    <cellStyle name="40% - Énfasis6 3 2 9 2" xfId="33347" xr:uid="{00000000-0005-0000-0000-00009F5B0000}"/>
    <cellStyle name="40% - Énfasis6 3 3" xfId="6148" xr:uid="{00000000-0005-0000-0000-0000A05B0000}"/>
    <cellStyle name="40% - Énfasis6 3 3 10" xfId="24018" xr:uid="{00000000-0005-0000-0000-0000A15B0000}"/>
    <cellStyle name="40% - Énfasis6 3 3 10 2" xfId="36929" xr:uid="{00000000-0005-0000-0000-0000A25B0000}"/>
    <cellStyle name="40% - Énfasis6 3 3 11" xfId="27539" xr:uid="{00000000-0005-0000-0000-0000A35B0000}"/>
    <cellStyle name="40% - Énfasis6 3 3 12" xfId="14624" xr:uid="{00000000-0005-0000-0000-0000A45B0000}"/>
    <cellStyle name="40% - Énfasis6 3 3 2" xfId="14802" xr:uid="{00000000-0005-0000-0000-0000A55B0000}"/>
    <cellStyle name="40% - Énfasis6 3 3 2 2" xfId="15302" xr:uid="{00000000-0005-0000-0000-0000A65B0000}"/>
    <cellStyle name="40% - Énfasis6 3 3 2 2 2" xfId="16477" xr:uid="{00000000-0005-0000-0000-0000A75B0000}"/>
    <cellStyle name="40% - Énfasis6 3 3 2 2 2 2" xfId="18825" xr:uid="{00000000-0005-0000-0000-0000A85B0000}"/>
    <cellStyle name="40% - Énfasis6 3 3 2 2 2 2 2" xfId="31736" xr:uid="{00000000-0005-0000-0000-0000A95B0000}"/>
    <cellStyle name="40% - Énfasis6 3 3 2 2 2 3" xfId="22346" xr:uid="{00000000-0005-0000-0000-0000AA5B0000}"/>
    <cellStyle name="40% - Énfasis6 3 3 2 2 2 3 2" xfId="35257" xr:uid="{00000000-0005-0000-0000-0000AB5B0000}"/>
    <cellStyle name="40% - Énfasis6 3 3 2 2 2 4" xfId="25867" xr:uid="{00000000-0005-0000-0000-0000AC5B0000}"/>
    <cellStyle name="40% - Énfasis6 3 3 2 2 2 4 2" xfId="38778" xr:uid="{00000000-0005-0000-0000-0000AD5B0000}"/>
    <cellStyle name="40% - Énfasis6 3 3 2 2 2 5" xfId="29388" xr:uid="{00000000-0005-0000-0000-0000AE5B0000}"/>
    <cellStyle name="40% - Énfasis6 3 3 2 2 3" xfId="19998" xr:uid="{00000000-0005-0000-0000-0000AF5B0000}"/>
    <cellStyle name="40% - Énfasis6 3 3 2 2 3 2" xfId="23519" xr:uid="{00000000-0005-0000-0000-0000B05B0000}"/>
    <cellStyle name="40% - Énfasis6 3 3 2 2 3 2 2" xfId="36430" xr:uid="{00000000-0005-0000-0000-0000B15B0000}"/>
    <cellStyle name="40% - Énfasis6 3 3 2 2 3 3" xfId="27040" xr:uid="{00000000-0005-0000-0000-0000B25B0000}"/>
    <cellStyle name="40% - Énfasis6 3 3 2 2 3 3 2" xfId="39951" xr:uid="{00000000-0005-0000-0000-0000B35B0000}"/>
    <cellStyle name="40% - Énfasis6 3 3 2 2 3 4" xfId="32909" xr:uid="{00000000-0005-0000-0000-0000B45B0000}"/>
    <cellStyle name="40% - Énfasis6 3 3 2 2 4" xfId="17650" xr:uid="{00000000-0005-0000-0000-0000B55B0000}"/>
    <cellStyle name="40% - Énfasis6 3 3 2 2 4 2" xfId="30561" xr:uid="{00000000-0005-0000-0000-0000B65B0000}"/>
    <cellStyle name="40% - Énfasis6 3 3 2 2 5" xfId="21171" xr:uid="{00000000-0005-0000-0000-0000B75B0000}"/>
    <cellStyle name="40% - Énfasis6 3 3 2 2 5 2" xfId="34082" xr:uid="{00000000-0005-0000-0000-0000B85B0000}"/>
    <cellStyle name="40% - Énfasis6 3 3 2 2 6" xfId="24692" xr:uid="{00000000-0005-0000-0000-0000B95B0000}"/>
    <cellStyle name="40% - Énfasis6 3 3 2 2 6 2" xfId="37603" xr:uid="{00000000-0005-0000-0000-0000BA5B0000}"/>
    <cellStyle name="40% - Énfasis6 3 3 2 2 7" xfId="28213" xr:uid="{00000000-0005-0000-0000-0000BB5B0000}"/>
    <cellStyle name="40% - Énfasis6 3 3 2 3" xfId="15978" xr:uid="{00000000-0005-0000-0000-0000BC5B0000}"/>
    <cellStyle name="40% - Énfasis6 3 3 2 3 2" xfId="18326" xr:uid="{00000000-0005-0000-0000-0000BD5B0000}"/>
    <cellStyle name="40% - Énfasis6 3 3 2 3 2 2" xfId="31237" xr:uid="{00000000-0005-0000-0000-0000BE5B0000}"/>
    <cellStyle name="40% - Énfasis6 3 3 2 3 3" xfId="21847" xr:uid="{00000000-0005-0000-0000-0000BF5B0000}"/>
    <cellStyle name="40% - Énfasis6 3 3 2 3 3 2" xfId="34758" xr:uid="{00000000-0005-0000-0000-0000C05B0000}"/>
    <cellStyle name="40% - Énfasis6 3 3 2 3 4" xfId="25368" xr:uid="{00000000-0005-0000-0000-0000C15B0000}"/>
    <cellStyle name="40% - Énfasis6 3 3 2 3 4 2" xfId="38279" xr:uid="{00000000-0005-0000-0000-0000C25B0000}"/>
    <cellStyle name="40% - Énfasis6 3 3 2 3 5" xfId="28889" xr:uid="{00000000-0005-0000-0000-0000C35B0000}"/>
    <cellStyle name="40% - Énfasis6 3 3 2 4" xfId="19499" xr:uid="{00000000-0005-0000-0000-0000C45B0000}"/>
    <cellStyle name="40% - Énfasis6 3 3 2 4 2" xfId="23020" xr:uid="{00000000-0005-0000-0000-0000C55B0000}"/>
    <cellStyle name="40% - Énfasis6 3 3 2 4 2 2" xfId="35931" xr:uid="{00000000-0005-0000-0000-0000C65B0000}"/>
    <cellStyle name="40% - Énfasis6 3 3 2 4 3" xfId="26541" xr:uid="{00000000-0005-0000-0000-0000C75B0000}"/>
    <cellStyle name="40% - Énfasis6 3 3 2 4 3 2" xfId="39452" xr:uid="{00000000-0005-0000-0000-0000C85B0000}"/>
    <cellStyle name="40% - Énfasis6 3 3 2 4 4" xfId="32410" xr:uid="{00000000-0005-0000-0000-0000C95B0000}"/>
    <cellStyle name="40% - Énfasis6 3 3 2 5" xfId="17151" xr:uid="{00000000-0005-0000-0000-0000CA5B0000}"/>
    <cellStyle name="40% - Énfasis6 3 3 2 5 2" xfId="30062" xr:uid="{00000000-0005-0000-0000-0000CB5B0000}"/>
    <cellStyle name="40% - Énfasis6 3 3 2 6" xfId="20672" xr:uid="{00000000-0005-0000-0000-0000CC5B0000}"/>
    <cellStyle name="40% - Énfasis6 3 3 2 6 2" xfId="33583" xr:uid="{00000000-0005-0000-0000-0000CD5B0000}"/>
    <cellStyle name="40% - Énfasis6 3 3 2 7" xfId="24193" xr:uid="{00000000-0005-0000-0000-0000CE5B0000}"/>
    <cellStyle name="40% - Énfasis6 3 3 2 7 2" xfId="37104" xr:uid="{00000000-0005-0000-0000-0000CF5B0000}"/>
    <cellStyle name="40% - Énfasis6 3 3 2 8" xfId="27714" xr:uid="{00000000-0005-0000-0000-0000D05B0000}"/>
    <cellStyle name="40% - Énfasis6 3 3 3" xfId="14965" xr:uid="{00000000-0005-0000-0000-0000D15B0000}"/>
    <cellStyle name="40% - Énfasis6 3 3 3 2" xfId="15464" xr:uid="{00000000-0005-0000-0000-0000D25B0000}"/>
    <cellStyle name="40% - Énfasis6 3 3 3 2 2" xfId="16639" xr:uid="{00000000-0005-0000-0000-0000D35B0000}"/>
    <cellStyle name="40% - Énfasis6 3 3 3 2 2 2" xfId="18987" xr:uid="{00000000-0005-0000-0000-0000D45B0000}"/>
    <cellStyle name="40% - Énfasis6 3 3 3 2 2 2 2" xfId="31898" xr:uid="{00000000-0005-0000-0000-0000D55B0000}"/>
    <cellStyle name="40% - Énfasis6 3 3 3 2 2 3" xfId="22508" xr:uid="{00000000-0005-0000-0000-0000D65B0000}"/>
    <cellStyle name="40% - Énfasis6 3 3 3 2 2 3 2" xfId="35419" xr:uid="{00000000-0005-0000-0000-0000D75B0000}"/>
    <cellStyle name="40% - Énfasis6 3 3 3 2 2 4" xfId="26029" xr:uid="{00000000-0005-0000-0000-0000D85B0000}"/>
    <cellStyle name="40% - Énfasis6 3 3 3 2 2 4 2" xfId="38940" xr:uid="{00000000-0005-0000-0000-0000D95B0000}"/>
    <cellStyle name="40% - Énfasis6 3 3 3 2 2 5" xfId="29550" xr:uid="{00000000-0005-0000-0000-0000DA5B0000}"/>
    <cellStyle name="40% - Énfasis6 3 3 3 2 3" xfId="20160" xr:uid="{00000000-0005-0000-0000-0000DB5B0000}"/>
    <cellStyle name="40% - Énfasis6 3 3 3 2 3 2" xfId="23681" xr:uid="{00000000-0005-0000-0000-0000DC5B0000}"/>
    <cellStyle name="40% - Énfasis6 3 3 3 2 3 2 2" xfId="36592" xr:uid="{00000000-0005-0000-0000-0000DD5B0000}"/>
    <cellStyle name="40% - Énfasis6 3 3 3 2 3 3" xfId="27202" xr:uid="{00000000-0005-0000-0000-0000DE5B0000}"/>
    <cellStyle name="40% - Énfasis6 3 3 3 2 3 3 2" xfId="40113" xr:uid="{00000000-0005-0000-0000-0000DF5B0000}"/>
    <cellStyle name="40% - Énfasis6 3 3 3 2 3 4" xfId="33071" xr:uid="{00000000-0005-0000-0000-0000E05B0000}"/>
    <cellStyle name="40% - Énfasis6 3 3 3 2 4" xfId="17812" xr:uid="{00000000-0005-0000-0000-0000E15B0000}"/>
    <cellStyle name="40% - Énfasis6 3 3 3 2 4 2" xfId="30723" xr:uid="{00000000-0005-0000-0000-0000E25B0000}"/>
    <cellStyle name="40% - Énfasis6 3 3 3 2 5" xfId="21333" xr:uid="{00000000-0005-0000-0000-0000E35B0000}"/>
    <cellStyle name="40% - Énfasis6 3 3 3 2 5 2" xfId="34244" xr:uid="{00000000-0005-0000-0000-0000E45B0000}"/>
    <cellStyle name="40% - Énfasis6 3 3 3 2 6" xfId="24854" xr:uid="{00000000-0005-0000-0000-0000E55B0000}"/>
    <cellStyle name="40% - Énfasis6 3 3 3 2 6 2" xfId="37765" xr:uid="{00000000-0005-0000-0000-0000E65B0000}"/>
    <cellStyle name="40% - Énfasis6 3 3 3 2 7" xfId="28375" xr:uid="{00000000-0005-0000-0000-0000E75B0000}"/>
    <cellStyle name="40% - Énfasis6 3 3 3 3" xfId="16140" xr:uid="{00000000-0005-0000-0000-0000E85B0000}"/>
    <cellStyle name="40% - Énfasis6 3 3 3 3 2" xfId="18488" xr:uid="{00000000-0005-0000-0000-0000E95B0000}"/>
    <cellStyle name="40% - Énfasis6 3 3 3 3 2 2" xfId="31399" xr:uid="{00000000-0005-0000-0000-0000EA5B0000}"/>
    <cellStyle name="40% - Énfasis6 3 3 3 3 3" xfId="22009" xr:uid="{00000000-0005-0000-0000-0000EB5B0000}"/>
    <cellStyle name="40% - Énfasis6 3 3 3 3 3 2" xfId="34920" xr:uid="{00000000-0005-0000-0000-0000EC5B0000}"/>
    <cellStyle name="40% - Énfasis6 3 3 3 3 4" xfId="25530" xr:uid="{00000000-0005-0000-0000-0000ED5B0000}"/>
    <cellStyle name="40% - Énfasis6 3 3 3 3 4 2" xfId="38441" xr:uid="{00000000-0005-0000-0000-0000EE5B0000}"/>
    <cellStyle name="40% - Énfasis6 3 3 3 3 5" xfId="29051" xr:uid="{00000000-0005-0000-0000-0000EF5B0000}"/>
    <cellStyle name="40% - Énfasis6 3 3 3 4" xfId="19661" xr:uid="{00000000-0005-0000-0000-0000F05B0000}"/>
    <cellStyle name="40% - Énfasis6 3 3 3 4 2" xfId="23182" xr:uid="{00000000-0005-0000-0000-0000F15B0000}"/>
    <cellStyle name="40% - Énfasis6 3 3 3 4 2 2" xfId="36093" xr:uid="{00000000-0005-0000-0000-0000F25B0000}"/>
    <cellStyle name="40% - Énfasis6 3 3 3 4 3" xfId="26703" xr:uid="{00000000-0005-0000-0000-0000F35B0000}"/>
    <cellStyle name="40% - Énfasis6 3 3 3 4 3 2" xfId="39614" xr:uid="{00000000-0005-0000-0000-0000F45B0000}"/>
    <cellStyle name="40% - Énfasis6 3 3 3 4 4" xfId="32572" xr:uid="{00000000-0005-0000-0000-0000F55B0000}"/>
    <cellStyle name="40% - Énfasis6 3 3 3 5" xfId="17313" xr:uid="{00000000-0005-0000-0000-0000F65B0000}"/>
    <cellStyle name="40% - Énfasis6 3 3 3 5 2" xfId="30224" xr:uid="{00000000-0005-0000-0000-0000F75B0000}"/>
    <cellStyle name="40% - Énfasis6 3 3 3 6" xfId="20834" xr:uid="{00000000-0005-0000-0000-0000F85B0000}"/>
    <cellStyle name="40% - Énfasis6 3 3 3 6 2" xfId="33745" xr:uid="{00000000-0005-0000-0000-0000F95B0000}"/>
    <cellStyle name="40% - Énfasis6 3 3 3 7" xfId="24355" xr:uid="{00000000-0005-0000-0000-0000FA5B0000}"/>
    <cellStyle name="40% - Énfasis6 3 3 3 7 2" xfId="37266" xr:uid="{00000000-0005-0000-0000-0000FB5B0000}"/>
    <cellStyle name="40% - Énfasis6 3 3 3 8" xfId="27876" xr:uid="{00000000-0005-0000-0000-0000FC5B0000}"/>
    <cellStyle name="40% - Énfasis6 3 3 4" xfId="15626" xr:uid="{00000000-0005-0000-0000-0000FD5B0000}"/>
    <cellStyle name="40% - Énfasis6 3 3 4 2" xfId="16801" xr:uid="{00000000-0005-0000-0000-0000FE5B0000}"/>
    <cellStyle name="40% - Énfasis6 3 3 4 2 2" xfId="19149" xr:uid="{00000000-0005-0000-0000-0000FF5B0000}"/>
    <cellStyle name="40% - Énfasis6 3 3 4 2 2 2" xfId="32060" xr:uid="{00000000-0005-0000-0000-0000005C0000}"/>
    <cellStyle name="40% - Énfasis6 3 3 4 2 3" xfId="22670" xr:uid="{00000000-0005-0000-0000-0000015C0000}"/>
    <cellStyle name="40% - Énfasis6 3 3 4 2 3 2" xfId="35581" xr:uid="{00000000-0005-0000-0000-0000025C0000}"/>
    <cellStyle name="40% - Énfasis6 3 3 4 2 4" xfId="26191" xr:uid="{00000000-0005-0000-0000-0000035C0000}"/>
    <cellStyle name="40% - Énfasis6 3 3 4 2 4 2" xfId="39102" xr:uid="{00000000-0005-0000-0000-0000045C0000}"/>
    <cellStyle name="40% - Énfasis6 3 3 4 2 5" xfId="29712" xr:uid="{00000000-0005-0000-0000-0000055C0000}"/>
    <cellStyle name="40% - Énfasis6 3 3 4 3" xfId="20322" xr:uid="{00000000-0005-0000-0000-0000065C0000}"/>
    <cellStyle name="40% - Énfasis6 3 3 4 3 2" xfId="23843" xr:uid="{00000000-0005-0000-0000-0000075C0000}"/>
    <cellStyle name="40% - Énfasis6 3 3 4 3 2 2" xfId="36754" xr:uid="{00000000-0005-0000-0000-0000085C0000}"/>
    <cellStyle name="40% - Énfasis6 3 3 4 3 3" xfId="27364" xr:uid="{00000000-0005-0000-0000-0000095C0000}"/>
    <cellStyle name="40% - Énfasis6 3 3 4 3 3 2" xfId="40275" xr:uid="{00000000-0005-0000-0000-00000A5C0000}"/>
    <cellStyle name="40% - Énfasis6 3 3 4 3 4" xfId="33233" xr:uid="{00000000-0005-0000-0000-00000B5C0000}"/>
    <cellStyle name="40% - Énfasis6 3 3 4 4" xfId="17974" xr:uid="{00000000-0005-0000-0000-00000C5C0000}"/>
    <cellStyle name="40% - Énfasis6 3 3 4 4 2" xfId="30885" xr:uid="{00000000-0005-0000-0000-00000D5C0000}"/>
    <cellStyle name="40% - Énfasis6 3 3 4 5" xfId="21495" xr:uid="{00000000-0005-0000-0000-00000E5C0000}"/>
    <cellStyle name="40% - Énfasis6 3 3 4 5 2" xfId="34406" xr:uid="{00000000-0005-0000-0000-00000F5C0000}"/>
    <cellStyle name="40% - Énfasis6 3 3 4 6" xfId="25016" xr:uid="{00000000-0005-0000-0000-0000105C0000}"/>
    <cellStyle name="40% - Énfasis6 3 3 4 6 2" xfId="37927" xr:uid="{00000000-0005-0000-0000-0000115C0000}"/>
    <cellStyle name="40% - Énfasis6 3 3 4 7" xfId="28537" xr:uid="{00000000-0005-0000-0000-0000125C0000}"/>
    <cellStyle name="40% - Énfasis6 3 3 5" xfId="15127" xr:uid="{00000000-0005-0000-0000-0000135C0000}"/>
    <cellStyle name="40% - Énfasis6 3 3 5 2" xfId="16302" xr:uid="{00000000-0005-0000-0000-0000145C0000}"/>
    <cellStyle name="40% - Énfasis6 3 3 5 2 2" xfId="18650" xr:uid="{00000000-0005-0000-0000-0000155C0000}"/>
    <cellStyle name="40% - Énfasis6 3 3 5 2 2 2" xfId="31561" xr:uid="{00000000-0005-0000-0000-0000165C0000}"/>
    <cellStyle name="40% - Énfasis6 3 3 5 2 3" xfId="22171" xr:uid="{00000000-0005-0000-0000-0000175C0000}"/>
    <cellStyle name="40% - Énfasis6 3 3 5 2 3 2" xfId="35082" xr:uid="{00000000-0005-0000-0000-0000185C0000}"/>
    <cellStyle name="40% - Énfasis6 3 3 5 2 4" xfId="25692" xr:uid="{00000000-0005-0000-0000-0000195C0000}"/>
    <cellStyle name="40% - Énfasis6 3 3 5 2 4 2" xfId="38603" xr:uid="{00000000-0005-0000-0000-00001A5C0000}"/>
    <cellStyle name="40% - Énfasis6 3 3 5 2 5" xfId="29213" xr:uid="{00000000-0005-0000-0000-00001B5C0000}"/>
    <cellStyle name="40% - Énfasis6 3 3 5 3" xfId="19823" xr:uid="{00000000-0005-0000-0000-00001C5C0000}"/>
    <cellStyle name="40% - Énfasis6 3 3 5 3 2" xfId="23344" xr:uid="{00000000-0005-0000-0000-00001D5C0000}"/>
    <cellStyle name="40% - Énfasis6 3 3 5 3 2 2" xfId="36255" xr:uid="{00000000-0005-0000-0000-00001E5C0000}"/>
    <cellStyle name="40% - Énfasis6 3 3 5 3 3" xfId="26865" xr:uid="{00000000-0005-0000-0000-00001F5C0000}"/>
    <cellStyle name="40% - Énfasis6 3 3 5 3 3 2" xfId="39776" xr:uid="{00000000-0005-0000-0000-0000205C0000}"/>
    <cellStyle name="40% - Énfasis6 3 3 5 3 4" xfId="32734" xr:uid="{00000000-0005-0000-0000-0000215C0000}"/>
    <cellStyle name="40% - Énfasis6 3 3 5 4" xfId="17475" xr:uid="{00000000-0005-0000-0000-0000225C0000}"/>
    <cellStyle name="40% - Énfasis6 3 3 5 4 2" xfId="30386" xr:uid="{00000000-0005-0000-0000-0000235C0000}"/>
    <cellStyle name="40% - Énfasis6 3 3 5 5" xfId="20996" xr:uid="{00000000-0005-0000-0000-0000245C0000}"/>
    <cellStyle name="40% - Énfasis6 3 3 5 5 2" xfId="33907" xr:uid="{00000000-0005-0000-0000-0000255C0000}"/>
    <cellStyle name="40% - Énfasis6 3 3 5 6" xfId="24517" xr:uid="{00000000-0005-0000-0000-0000265C0000}"/>
    <cellStyle name="40% - Énfasis6 3 3 5 6 2" xfId="37428" xr:uid="{00000000-0005-0000-0000-0000275C0000}"/>
    <cellStyle name="40% - Énfasis6 3 3 5 7" xfId="28038" xr:uid="{00000000-0005-0000-0000-0000285C0000}"/>
    <cellStyle name="40% - Énfasis6 3 3 6" xfId="15803" xr:uid="{00000000-0005-0000-0000-0000295C0000}"/>
    <cellStyle name="40% - Énfasis6 3 3 6 2" xfId="18151" xr:uid="{00000000-0005-0000-0000-00002A5C0000}"/>
    <cellStyle name="40% - Énfasis6 3 3 6 2 2" xfId="31062" xr:uid="{00000000-0005-0000-0000-00002B5C0000}"/>
    <cellStyle name="40% - Énfasis6 3 3 6 3" xfId="21672" xr:uid="{00000000-0005-0000-0000-00002C5C0000}"/>
    <cellStyle name="40% - Énfasis6 3 3 6 3 2" xfId="34583" xr:uid="{00000000-0005-0000-0000-00002D5C0000}"/>
    <cellStyle name="40% - Énfasis6 3 3 6 4" xfId="25193" xr:uid="{00000000-0005-0000-0000-00002E5C0000}"/>
    <cellStyle name="40% - Énfasis6 3 3 6 4 2" xfId="38104" xr:uid="{00000000-0005-0000-0000-00002F5C0000}"/>
    <cellStyle name="40% - Énfasis6 3 3 6 5" xfId="28714" xr:uid="{00000000-0005-0000-0000-0000305C0000}"/>
    <cellStyle name="40% - Énfasis6 3 3 7" xfId="19324" xr:uid="{00000000-0005-0000-0000-0000315C0000}"/>
    <cellStyle name="40% - Énfasis6 3 3 7 2" xfId="22845" xr:uid="{00000000-0005-0000-0000-0000325C0000}"/>
    <cellStyle name="40% - Énfasis6 3 3 7 2 2" xfId="35756" xr:uid="{00000000-0005-0000-0000-0000335C0000}"/>
    <cellStyle name="40% - Énfasis6 3 3 7 3" xfId="26366" xr:uid="{00000000-0005-0000-0000-0000345C0000}"/>
    <cellStyle name="40% - Énfasis6 3 3 7 3 2" xfId="39277" xr:uid="{00000000-0005-0000-0000-0000355C0000}"/>
    <cellStyle name="40% - Énfasis6 3 3 7 4" xfId="32235" xr:uid="{00000000-0005-0000-0000-0000365C0000}"/>
    <cellStyle name="40% - Énfasis6 3 3 8" xfId="16976" xr:uid="{00000000-0005-0000-0000-0000375C0000}"/>
    <cellStyle name="40% - Énfasis6 3 3 8 2" xfId="29887" xr:uid="{00000000-0005-0000-0000-0000385C0000}"/>
    <cellStyle name="40% - Énfasis6 3 3 9" xfId="20497" xr:uid="{00000000-0005-0000-0000-0000395C0000}"/>
    <cellStyle name="40% - Énfasis6 3 3 9 2" xfId="33408" xr:uid="{00000000-0005-0000-0000-00003A5C0000}"/>
    <cellStyle name="40% - Énfasis6 3 4" xfId="14456" xr:uid="{00000000-0005-0000-0000-00003B5C0000}"/>
    <cellStyle name="40% - Énfasis6 3 4 2" xfId="15185" xr:uid="{00000000-0005-0000-0000-00003C5C0000}"/>
    <cellStyle name="40% - Énfasis6 3 4 2 2" xfId="16360" xr:uid="{00000000-0005-0000-0000-00003D5C0000}"/>
    <cellStyle name="40% - Énfasis6 3 4 2 2 2" xfId="18708" xr:uid="{00000000-0005-0000-0000-00003E5C0000}"/>
    <cellStyle name="40% - Énfasis6 3 4 2 2 2 2" xfId="31619" xr:uid="{00000000-0005-0000-0000-00003F5C0000}"/>
    <cellStyle name="40% - Énfasis6 3 4 2 2 3" xfId="22229" xr:uid="{00000000-0005-0000-0000-0000405C0000}"/>
    <cellStyle name="40% - Énfasis6 3 4 2 2 3 2" xfId="35140" xr:uid="{00000000-0005-0000-0000-0000415C0000}"/>
    <cellStyle name="40% - Énfasis6 3 4 2 2 4" xfId="25750" xr:uid="{00000000-0005-0000-0000-0000425C0000}"/>
    <cellStyle name="40% - Énfasis6 3 4 2 2 4 2" xfId="38661" xr:uid="{00000000-0005-0000-0000-0000435C0000}"/>
    <cellStyle name="40% - Énfasis6 3 4 2 2 5" xfId="29271" xr:uid="{00000000-0005-0000-0000-0000445C0000}"/>
    <cellStyle name="40% - Énfasis6 3 4 2 3" xfId="19881" xr:uid="{00000000-0005-0000-0000-0000455C0000}"/>
    <cellStyle name="40% - Énfasis6 3 4 2 3 2" xfId="23402" xr:uid="{00000000-0005-0000-0000-0000465C0000}"/>
    <cellStyle name="40% - Énfasis6 3 4 2 3 2 2" xfId="36313" xr:uid="{00000000-0005-0000-0000-0000475C0000}"/>
    <cellStyle name="40% - Énfasis6 3 4 2 3 3" xfId="26923" xr:uid="{00000000-0005-0000-0000-0000485C0000}"/>
    <cellStyle name="40% - Énfasis6 3 4 2 3 3 2" xfId="39834" xr:uid="{00000000-0005-0000-0000-0000495C0000}"/>
    <cellStyle name="40% - Énfasis6 3 4 2 3 4" xfId="32792" xr:uid="{00000000-0005-0000-0000-00004A5C0000}"/>
    <cellStyle name="40% - Énfasis6 3 4 2 4" xfId="17533" xr:uid="{00000000-0005-0000-0000-00004B5C0000}"/>
    <cellStyle name="40% - Énfasis6 3 4 2 4 2" xfId="30444" xr:uid="{00000000-0005-0000-0000-00004C5C0000}"/>
    <cellStyle name="40% - Énfasis6 3 4 2 5" xfId="21054" xr:uid="{00000000-0005-0000-0000-00004D5C0000}"/>
    <cellStyle name="40% - Énfasis6 3 4 2 5 2" xfId="33965" xr:uid="{00000000-0005-0000-0000-00004E5C0000}"/>
    <cellStyle name="40% - Énfasis6 3 4 2 6" xfId="24575" xr:uid="{00000000-0005-0000-0000-00004F5C0000}"/>
    <cellStyle name="40% - Énfasis6 3 4 2 6 2" xfId="37486" xr:uid="{00000000-0005-0000-0000-0000505C0000}"/>
    <cellStyle name="40% - Énfasis6 3 4 2 7" xfId="28096" xr:uid="{00000000-0005-0000-0000-0000515C0000}"/>
    <cellStyle name="40% - Énfasis6 3 4 3" xfId="15861" xr:uid="{00000000-0005-0000-0000-0000525C0000}"/>
    <cellStyle name="40% - Énfasis6 3 4 3 2" xfId="18209" xr:uid="{00000000-0005-0000-0000-0000535C0000}"/>
    <cellStyle name="40% - Énfasis6 3 4 3 2 2" xfId="31120" xr:uid="{00000000-0005-0000-0000-0000545C0000}"/>
    <cellStyle name="40% - Énfasis6 3 4 3 3" xfId="21730" xr:uid="{00000000-0005-0000-0000-0000555C0000}"/>
    <cellStyle name="40% - Énfasis6 3 4 3 3 2" xfId="34641" xr:uid="{00000000-0005-0000-0000-0000565C0000}"/>
    <cellStyle name="40% - Énfasis6 3 4 3 4" xfId="25251" xr:uid="{00000000-0005-0000-0000-0000575C0000}"/>
    <cellStyle name="40% - Énfasis6 3 4 3 4 2" xfId="38162" xr:uid="{00000000-0005-0000-0000-0000585C0000}"/>
    <cellStyle name="40% - Énfasis6 3 4 3 5" xfId="28772" xr:uid="{00000000-0005-0000-0000-0000595C0000}"/>
    <cellStyle name="40% - Énfasis6 3 4 4" xfId="19382" xr:uid="{00000000-0005-0000-0000-00005A5C0000}"/>
    <cellStyle name="40% - Énfasis6 3 4 4 2" xfId="22903" xr:uid="{00000000-0005-0000-0000-00005B5C0000}"/>
    <cellStyle name="40% - Énfasis6 3 4 4 2 2" xfId="35814" xr:uid="{00000000-0005-0000-0000-00005C5C0000}"/>
    <cellStyle name="40% - Énfasis6 3 4 4 3" xfId="26424" xr:uid="{00000000-0005-0000-0000-00005D5C0000}"/>
    <cellStyle name="40% - Énfasis6 3 4 4 3 2" xfId="39335" xr:uid="{00000000-0005-0000-0000-00005E5C0000}"/>
    <cellStyle name="40% - Énfasis6 3 4 4 4" xfId="32293" xr:uid="{00000000-0005-0000-0000-00005F5C0000}"/>
    <cellStyle name="40% - Énfasis6 3 4 5" xfId="17034" xr:uid="{00000000-0005-0000-0000-0000605C0000}"/>
    <cellStyle name="40% - Énfasis6 3 4 5 2" xfId="29945" xr:uid="{00000000-0005-0000-0000-0000615C0000}"/>
    <cellStyle name="40% - Énfasis6 3 4 6" xfId="20555" xr:uid="{00000000-0005-0000-0000-0000625C0000}"/>
    <cellStyle name="40% - Énfasis6 3 4 6 2" xfId="33466" xr:uid="{00000000-0005-0000-0000-0000635C0000}"/>
    <cellStyle name="40% - Énfasis6 3 4 7" xfId="24076" xr:uid="{00000000-0005-0000-0000-0000645C0000}"/>
    <cellStyle name="40% - Énfasis6 3 4 7 2" xfId="36987" xr:uid="{00000000-0005-0000-0000-0000655C0000}"/>
    <cellStyle name="40% - Énfasis6 3 4 8" xfId="27597" xr:uid="{00000000-0005-0000-0000-0000665C0000}"/>
    <cellStyle name="40% - Énfasis6 3 4 9" xfId="14685" xr:uid="{00000000-0005-0000-0000-0000675C0000}"/>
    <cellStyle name="40% - Énfasis6 3 5" xfId="14848" xr:uid="{00000000-0005-0000-0000-0000685C0000}"/>
    <cellStyle name="40% - Énfasis6 3 5 2" xfId="15347" xr:uid="{00000000-0005-0000-0000-0000695C0000}"/>
    <cellStyle name="40% - Énfasis6 3 5 2 2" xfId="16522" xr:uid="{00000000-0005-0000-0000-00006A5C0000}"/>
    <cellStyle name="40% - Énfasis6 3 5 2 2 2" xfId="18870" xr:uid="{00000000-0005-0000-0000-00006B5C0000}"/>
    <cellStyle name="40% - Énfasis6 3 5 2 2 2 2" xfId="31781" xr:uid="{00000000-0005-0000-0000-00006C5C0000}"/>
    <cellStyle name="40% - Énfasis6 3 5 2 2 3" xfId="22391" xr:uid="{00000000-0005-0000-0000-00006D5C0000}"/>
    <cellStyle name="40% - Énfasis6 3 5 2 2 3 2" xfId="35302" xr:uid="{00000000-0005-0000-0000-00006E5C0000}"/>
    <cellStyle name="40% - Énfasis6 3 5 2 2 4" xfId="25912" xr:uid="{00000000-0005-0000-0000-00006F5C0000}"/>
    <cellStyle name="40% - Énfasis6 3 5 2 2 4 2" xfId="38823" xr:uid="{00000000-0005-0000-0000-0000705C0000}"/>
    <cellStyle name="40% - Énfasis6 3 5 2 2 5" xfId="29433" xr:uid="{00000000-0005-0000-0000-0000715C0000}"/>
    <cellStyle name="40% - Énfasis6 3 5 2 3" xfId="20043" xr:uid="{00000000-0005-0000-0000-0000725C0000}"/>
    <cellStyle name="40% - Énfasis6 3 5 2 3 2" xfId="23564" xr:uid="{00000000-0005-0000-0000-0000735C0000}"/>
    <cellStyle name="40% - Énfasis6 3 5 2 3 2 2" xfId="36475" xr:uid="{00000000-0005-0000-0000-0000745C0000}"/>
    <cellStyle name="40% - Énfasis6 3 5 2 3 3" xfId="27085" xr:uid="{00000000-0005-0000-0000-0000755C0000}"/>
    <cellStyle name="40% - Énfasis6 3 5 2 3 3 2" xfId="39996" xr:uid="{00000000-0005-0000-0000-0000765C0000}"/>
    <cellStyle name="40% - Énfasis6 3 5 2 3 4" xfId="32954" xr:uid="{00000000-0005-0000-0000-0000775C0000}"/>
    <cellStyle name="40% - Énfasis6 3 5 2 4" xfId="17695" xr:uid="{00000000-0005-0000-0000-0000785C0000}"/>
    <cellStyle name="40% - Énfasis6 3 5 2 4 2" xfId="30606" xr:uid="{00000000-0005-0000-0000-0000795C0000}"/>
    <cellStyle name="40% - Énfasis6 3 5 2 5" xfId="21216" xr:uid="{00000000-0005-0000-0000-00007A5C0000}"/>
    <cellStyle name="40% - Énfasis6 3 5 2 5 2" xfId="34127" xr:uid="{00000000-0005-0000-0000-00007B5C0000}"/>
    <cellStyle name="40% - Énfasis6 3 5 2 6" xfId="24737" xr:uid="{00000000-0005-0000-0000-00007C5C0000}"/>
    <cellStyle name="40% - Énfasis6 3 5 2 6 2" xfId="37648" xr:uid="{00000000-0005-0000-0000-00007D5C0000}"/>
    <cellStyle name="40% - Énfasis6 3 5 2 7" xfId="28258" xr:uid="{00000000-0005-0000-0000-00007E5C0000}"/>
    <cellStyle name="40% - Énfasis6 3 5 3" xfId="16023" xr:uid="{00000000-0005-0000-0000-00007F5C0000}"/>
    <cellStyle name="40% - Énfasis6 3 5 3 2" xfId="18371" xr:uid="{00000000-0005-0000-0000-0000805C0000}"/>
    <cellStyle name="40% - Énfasis6 3 5 3 2 2" xfId="31282" xr:uid="{00000000-0005-0000-0000-0000815C0000}"/>
    <cellStyle name="40% - Énfasis6 3 5 3 3" xfId="21892" xr:uid="{00000000-0005-0000-0000-0000825C0000}"/>
    <cellStyle name="40% - Énfasis6 3 5 3 3 2" xfId="34803" xr:uid="{00000000-0005-0000-0000-0000835C0000}"/>
    <cellStyle name="40% - Énfasis6 3 5 3 4" xfId="25413" xr:uid="{00000000-0005-0000-0000-0000845C0000}"/>
    <cellStyle name="40% - Énfasis6 3 5 3 4 2" xfId="38324" xr:uid="{00000000-0005-0000-0000-0000855C0000}"/>
    <cellStyle name="40% - Énfasis6 3 5 3 5" xfId="28934" xr:uid="{00000000-0005-0000-0000-0000865C0000}"/>
    <cellStyle name="40% - Énfasis6 3 5 4" xfId="19544" xr:uid="{00000000-0005-0000-0000-0000875C0000}"/>
    <cellStyle name="40% - Énfasis6 3 5 4 2" xfId="23065" xr:uid="{00000000-0005-0000-0000-0000885C0000}"/>
    <cellStyle name="40% - Énfasis6 3 5 4 2 2" xfId="35976" xr:uid="{00000000-0005-0000-0000-0000895C0000}"/>
    <cellStyle name="40% - Énfasis6 3 5 4 3" xfId="26586" xr:uid="{00000000-0005-0000-0000-00008A5C0000}"/>
    <cellStyle name="40% - Énfasis6 3 5 4 3 2" xfId="39497" xr:uid="{00000000-0005-0000-0000-00008B5C0000}"/>
    <cellStyle name="40% - Énfasis6 3 5 4 4" xfId="32455" xr:uid="{00000000-0005-0000-0000-00008C5C0000}"/>
    <cellStyle name="40% - Énfasis6 3 5 5" xfId="17196" xr:uid="{00000000-0005-0000-0000-00008D5C0000}"/>
    <cellStyle name="40% - Énfasis6 3 5 5 2" xfId="30107" xr:uid="{00000000-0005-0000-0000-00008E5C0000}"/>
    <cellStyle name="40% - Énfasis6 3 5 6" xfId="20717" xr:uid="{00000000-0005-0000-0000-00008F5C0000}"/>
    <cellStyle name="40% - Énfasis6 3 5 6 2" xfId="33628" xr:uid="{00000000-0005-0000-0000-0000905C0000}"/>
    <cellStyle name="40% - Énfasis6 3 5 7" xfId="24238" xr:uid="{00000000-0005-0000-0000-0000915C0000}"/>
    <cellStyle name="40% - Énfasis6 3 5 7 2" xfId="37149" xr:uid="{00000000-0005-0000-0000-0000925C0000}"/>
    <cellStyle name="40% - Énfasis6 3 5 8" xfId="27759" xr:uid="{00000000-0005-0000-0000-0000935C0000}"/>
    <cellStyle name="40% - Énfasis6 3 6" xfId="15509" xr:uid="{00000000-0005-0000-0000-0000945C0000}"/>
    <cellStyle name="40% - Énfasis6 3 6 2" xfId="16684" xr:uid="{00000000-0005-0000-0000-0000955C0000}"/>
    <cellStyle name="40% - Énfasis6 3 6 2 2" xfId="19032" xr:uid="{00000000-0005-0000-0000-0000965C0000}"/>
    <cellStyle name="40% - Énfasis6 3 6 2 2 2" xfId="31943" xr:uid="{00000000-0005-0000-0000-0000975C0000}"/>
    <cellStyle name="40% - Énfasis6 3 6 2 3" xfId="22553" xr:uid="{00000000-0005-0000-0000-0000985C0000}"/>
    <cellStyle name="40% - Énfasis6 3 6 2 3 2" xfId="35464" xr:uid="{00000000-0005-0000-0000-0000995C0000}"/>
    <cellStyle name="40% - Énfasis6 3 6 2 4" xfId="26074" xr:uid="{00000000-0005-0000-0000-00009A5C0000}"/>
    <cellStyle name="40% - Énfasis6 3 6 2 4 2" xfId="38985" xr:uid="{00000000-0005-0000-0000-00009B5C0000}"/>
    <cellStyle name="40% - Énfasis6 3 6 2 5" xfId="29595" xr:uid="{00000000-0005-0000-0000-00009C5C0000}"/>
    <cellStyle name="40% - Énfasis6 3 6 3" xfId="20205" xr:uid="{00000000-0005-0000-0000-00009D5C0000}"/>
    <cellStyle name="40% - Énfasis6 3 6 3 2" xfId="23726" xr:uid="{00000000-0005-0000-0000-00009E5C0000}"/>
    <cellStyle name="40% - Énfasis6 3 6 3 2 2" xfId="36637" xr:uid="{00000000-0005-0000-0000-00009F5C0000}"/>
    <cellStyle name="40% - Énfasis6 3 6 3 3" xfId="27247" xr:uid="{00000000-0005-0000-0000-0000A05C0000}"/>
    <cellStyle name="40% - Énfasis6 3 6 3 3 2" xfId="40158" xr:uid="{00000000-0005-0000-0000-0000A15C0000}"/>
    <cellStyle name="40% - Énfasis6 3 6 3 4" xfId="33116" xr:uid="{00000000-0005-0000-0000-0000A25C0000}"/>
    <cellStyle name="40% - Énfasis6 3 6 4" xfId="17857" xr:uid="{00000000-0005-0000-0000-0000A35C0000}"/>
    <cellStyle name="40% - Énfasis6 3 6 4 2" xfId="30768" xr:uid="{00000000-0005-0000-0000-0000A45C0000}"/>
    <cellStyle name="40% - Énfasis6 3 6 5" xfId="21378" xr:uid="{00000000-0005-0000-0000-0000A55C0000}"/>
    <cellStyle name="40% - Énfasis6 3 6 5 2" xfId="34289" xr:uid="{00000000-0005-0000-0000-0000A65C0000}"/>
    <cellStyle name="40% - Énfasis6 3 6 6" xfId="24899" xr:uid="{00000000-0005-0000-0000-0000A75C0000}"/>
    <cellStyle name="40% - Énfasis6 3 6 6 2" xfId="37810" xr:uid="{00000000-0005-0000-0000-0000A85C0000}"/>
    <cellStyle name="40% - Énfasis6 3 6 7" xfId="28420" xr:uid="{00000000-0005-0000-0000-0000A95C0000}"/>
    <cellStyle name="40% - Énfasis6 3 7" xfId="15010" xr:uid="{00000000-0005-0000-0000-0000AA5C0000}"/>
    <cellStyle name="40% - Énfasis6 3 7 2" xfId="16185" xr:uid="{00000000-0005-0000-0000-0000AB5C0000}"/>
    <cellStyle name="40% - Énfasis6 3 7 2 2" xfId="18533" xr:uid="{00000000-0005-0000-0000-0000AC5C0000}"/>
    <cellStyle name="40% - Énfasis6 3 7 2 2 2" xfId="31444" xr:uid="{00000000-0005-0000-0000-0000AD5C0000}"/>
    <cellStyle name="40% - Énfasis6 3 7 2 3" xfId="22054" xr:uid="{00000000-0005-0000-0000-0000AE5C0000}"/>
    <cellStyle name="40% - Énfasis6 3 7 2 3 2" xfId="34965" xr:uid="{00000000-0005-0000-0000-0000AF5C0000}"/>
    <cellStyle name="40% - Énfasis6 3 7 2 4" xfId="25575" xr:uid="{00000000-0005-0000-0000-0000B05C0000}"/>
    <cellStyle name="40% - Énfasis6 3 7 2 4 2" xfId="38486" xr:uid="{00000000-0005-0000-0000-0000B15C0000}"/>
    <cellStyle name="40% - Énfasis6 3 7 2 5" xfId="29096" xr:uid="{00000000-0005-0000-0000-0000B25C0000}"/>
    <cellStyle name="40% - Énfasis6 3 7 3" xfId="19706" xr:uid="{00000000-0005-0000-0000-0000B35C0000}"/>
    <cellStyle name="40% - Énfasis6 3 7 3 2" xfId="23227" xr:uid="{00000000-0005-0000-0000-0000B45C0000}"/>
    <cellStyle name="40% - Énfasis6 3 7 3 2 2" xfId="36138" xr:uid="{00000000-0005-0000-0000-0000B55C0000}"/>
    <cellStyle name="40% - Énfasis6 3 7 3 3" xfId="26748" xr:uid="{00000000-0005-0000-0000-0000B65C0000}"/>
    <cellStyle name="40% - Énfasis6 3 7 3 3 2" xfId="39659" xr:uid="{00000000-0005-0000-0000-0000B75C0000}"/>
    <cellStyle name="40% - Énfasis6 3 7 3 4" xfId="32617" xr:uid="{00000000-0005-0000-0000-0000B85C0000}"/>
    <cellStyle name="40% - Énfasis6 3 7 4" xfId="17358" xr:uid="{00000000-0005-0000-0000-0000B95C0000}"/>
    <cellStyle name="40% - Énfasis6 3 7 4 2" xfId="30269" xr:uid="{00000000-0005-0000-0000-0000BA5C0000}"/>
    <cellStyle name="40% - Énfasis6 3 7 5" xfId="20879" xr:uid="{00000000-0005-0000-0000-0000BB5C0000}"/>
    <cellStyle name="40% - Énfasis6 3 7 5 2" xfId="33790" xr:uid="{00000000-0005-0000-0000-0000BC5C0000}"/>
    <cellStyle name="40% - Énfasis6 3 7 6" xfId="24400" xr:uid="{00000000-0005-0000-0000-0000BD5C0000}"/>
    <cellStyle name="40% - Énfasis6 3 7 6 2" xfId="37311" xr:uid="{00000000-0005-0000-0000-0000BE5C0000}"/>
    <cellStyle name="40% - Énfasis6 3 7 7" xfId="27921" xr:uid="{00000000-0005-0000-0000-0000BF5C0000}"/>
    <cellStyle name="40% - Énfasis6 3 8" xfId="15686" xr:uid="{00000000-0005-0000-0000-0000C05C0000}"/>
    <cellStyle name="40% - Énfasis6 3 8 2" xfId="18034" xr:uid="{00000000-0005-0000-0000-0000C15C0000}"/>
    <cellStyle name="40% - Énfasis6 3 8 2 2" xfId="30945" xr:uid="{00000000-0005-0000-0000-0000C25C0000}"/>
    <cellStyle name="40% - Énfasis6 3 8 3" xfId="21555" xr:uid="{00000000-0005-0000-0000-0000C35C0000}"/>
    <cellStyle name="40% - Énfasis6 3 8 3 2" xfId="34466" xr:uid="{00000000-0005-0000-0000-0000C45C0000}"/>
    <cellStyle name="40% - Énfasis6 3 8 4" xfId="25076" xr:uid="{00000000-0005-0000-0000-0000C55C0000}"/>
    <cellStyle name="40% - Énfasis6 3 8 4 2" xfId="37987" xr:uid="{00000000-0005-0000-0000-0000C65C0000}"/>
    <cellStyle name="40% - Énfasis6 3 8 5" xfId="28597" xr:uid="{00000000-0005-0000-0000-0000C75C0000}"/>
    <cellStyle name="40% - Énfasis6 3 9" xfId="19207" xr:uid="{00000000-0005-0000-0000-0000C85C0000}"/>
    <cellStyle name="40% - Énfasis6 3 9 2" xfId="22728" xr:uid="{00000000-0005-0000-0000-0000C95C0000}"/>
    <cellStyle name="40% - Énfasis6 3 9 2 2" xfId="35639" xr:uid="{00000000-0005-0000-0000-0000CA5C0000}"/>
    <cellStyle name="40% - Énfasis6 3 9 3" xfId="26249" xr:uid="{00000000-0005-0000-0000-0000CB5C0000}"/>
    <cellStyle name="40% - Énfasis6 3 9 3 2" xfId="39160" xr:uid="{00000000-0005-0000-0000-0000CC5C0000}"/>
    <cellStyle name="40% - Énfasis6 3 9 4" xfId="32118" xr:uid="{00000000-0005-0000-0000-0000CD5C0000}"/>
    <cellStyle name="40% - Énfasis6 30" xfId="40375" xr:uid="{00000000-0005-0000-0000-0000CE5C0000}"/>
    <cellStyle name="40% - Énfasis6 4" xfId="887" xr:uid="{00000000-0005-0000-0000-0000CF5C0000}"/>
    <cellStyle name="40% - Énfasis6 4 10" xfId="23928" xr:uid="{00000000-0005-0000-0000-0000D05C0000}"/>
    <cellStyle name="40% - Énfasis6 4 10 2" xfId="36839" xr:uid="{00000000-0005-0000-0000-0000D15C0000}"/>
    <cellStyle name="40% - Énfasis6 4 11" xfId="27449" xr:uid="{00000000-0005-0000-0000-0000D25C0000}"/>
    <cellStyle name="40% - Énfasis6 4 12" xfId="14534" xr:uid="{00000000-0005-0000-0000-0000D35C0000}"/>
    <cellStyle name="40% - Énfasis6 4 2" xfId="6149" xr:uid="{00000000-0005-0000-0000-0000D45C0000}"/>
    <cellStyle name="40% - Énfasis6 4 2 2" xfId="6150" xr:uid="{00000000-0005-0000-0000-0000D55C0000}"/>
    <cellStyle name="40% - Énfasis6 4 2 2 2" xfId="16387" xr:uid="{00000000-0005-0000-0000-0000D65C0000}"/>
    <cellStyle name="40% - Énfasis6 4 2 2 2 2" xfId="18735" xr:uid="{00000000-0005-0000-0000-0000D75C0000}"/>
    <cellStyle name="40% - Énfasis6 4 2 2 2 2 2" xfId="31646" xr:uid="{00000000-0005-0000-0000-0000D85C0000}"/>
    <cellStyle name="40% - Énfasis6 4 2 2 2 3" xfId="22256" xr:uid="{00000000-0005-0000-0000-0000D95C0000}"/>
    <cellStyle name="40% - Énfasis6 4 2 2 2 3 2" xfId="35167" xr:uid="{00000000-0005-0000-0000-0000DA5C0000}"/>
    <cellStyle name="40% - Énfasis6 4 2 2 2 4" xfId="25777" xr:uid="{00000000-0005-0000-0000-0000DB5C0000}"/>
    <cellStyle name="40% - Énfasis6 4 2 2 2 4 2" xfId="38688" xr:uid="{00000000-0005-0000-0000-0000DC5C0000}"/>
    <cellStyle name="40% - Énfasis6 4 2 2 2 5" xfId="29298" xr:uid="{00000000-0005-0000-0000-0000DD5C0000}"/>
    <cellStyle name="40% - Énfasis6 4 2 2 3" xfId="19908" xr:uid="{00000000-0005-0000-0000-0000DE5C0000}"/>
    <cellStyle name="40% - Énfasis6 4 2 2 3 2" xfId="23429" xr:uid="{00000000-0005-0000-0000-0000DF5C0000}"/>
    <cellStyle name="40% - Énfasis6 4 2 2 3 2 2" xfId="36340" xr:uid="{00000000-0005-0000-0000-0000E05C0000}"/>
    <cellStyle name="40% - Énfasis6 4 2 2 3 3" xfId="26950" xr:uid="{00000000-0005-0000-0000-0000E15C0000}"/>
    <cellStyle name="40% - Énfasis6 4 2 2 3 3 2" xfId="39861" xr:uid="{00000000-0005-0000-0000-0000E25C0000}"/>
    <cellStyle name="40% - Énfasis6 4 2 2 3 4" xfId="32819" xr:uid="{00000000-0005-0000-0000-0000E35C0000}"/>
    <cellStyle name="40% - Énfasis6 4 2 2 4" xfId="17560" xr:uid="{00000000-0005-0000-0000-0000E45C0000}"/>
    <cellStyle name="40% - Énfasis6 4 2 2 4 2" xfId="30471" xr:uid="{00000000-0005-0000-0000-0000E55C0000}"/>
    <cellStyle name="40% - Énfasis6 4 2 2 5" xfId="21081" xr:uid="{00000000-0005-0000-0000-0000E65C0000}"/>
    <cellStyle name="40% - Énfasis6 4 2 2 5 2" xfId="33992" xr:uid="{00000000-0005-0000-0000-0000E75C0000}"/>
    <cellStyle name="40% - Énfasis6 4 2 2 6" xfId="24602" xr:uid="{00000000-0005-0000-0000-0000E85C0000}"/>
    <cellStyle name="40% - Énfasis6 4 2 2 6 2" xfId="37513" xr:uid="{00000000-0005-0000-0000-0000E95C0000}"/>
    <cellStyle name="40% - Énfasis6 4 2 2 7" xfId="28123" xr:uid="{00000000-0005-0000-0000-0000EA5C0000}"/>
    <cellStyle name="40% - Énfasis6 4 2 2 8" xfId="15212" xr:uid="{00000000-0005-0000-0000-0000EB5C0000}"/>
    <cellStyle name="40% - Énfasis6 4 2 3" xfId="15888" xr:uid="{00000000-0005-0000-0000-0000EC5C0000}"/>
    <cellStyle name="40% - Énfasis6 4 2 3 2" xfId="18236" xr:uid="{00000000-0005-0000-0000-0000ED5C0000}"/>
    <cellStyle name="40% - Énfasis6 4 2 3 2 2" xfId="31147" xr:uid="{00000000-0005-0000-0000-0000EE5C0000}"/>
    <cellStyle name="40% - Énfasis6 4 2 3 3" xfId="21757" xr:uid="{00000000-0005-0000-0000-0000EF5C0000}"/>
    <cellStyle name="40% - Énfasis6 4 2 3 3 2" xfId="34668" xr:uid="{00000000-0005-0000-0000-0000F05C0000}"/>
    <cellStyle name="40% - Énfasis6 4 2 3 4" xfId="25278" xr:uid="{00000000-0005-0000-0000-0000F15C0000}"/>
    <cellStyle name="40% - Énfasis6 4 2 3 4 2" xfId="38189" xr:uid="{00000000-0005-0000-0000-0000F25C0000}"/>
    <cellStyle name="40% - Énfasis6 4 2 3 5" xfId="28799" xr:uid="{00000000-0005-0000-0000-0000F35C0000}"/>
    <cellStyle name="40% - Énfasis6 4 2 4" xfId="19409" xr:uid="{00000000-0005-0000-0000-0000F45C0000}"/>
    <cellStyle name="40% - Énfasis6 4 2 4 2" xfId="22930" xr:uid="{00000000-0005-0000-0000-0000F55C0000}"/>
    <cellStyle name="40% - Énfasis6 4 2 4 2 2" xfId="35841" xr:uid="{00000000-0005-0000-0000-0000F65C0000}"/>
    <cellStyle name="40% - Énfasis6 4 2 4 3" xfId="26451" xr:uid="{00000000-0005-0000-0000-0000F75C0000}"/>
    <cellStyle name="40% - Énfasis6 4 2 4 3 2" xfId="39362" xr:uid="{00000000-0005-0000-0000-0000F85C0000}"/>
    <cellStyle name="40% - Énfasis6 4 2 4 4" xfId="32320" xr:uid="{00000000-0005-0000-0000-0000F95C0000}"/>
    <cellStyle name="40% - Énfasis6 4 2 5" xfId="17061" xr:uid="{00000000-0005-0000-0000-0000FA5C0000}"/>
    <cellStyle name="40% - Énfasis6 4 2 5 2" xfId="29972" xr:uid="{00000000-0005-0000-0000-0000FB5C0000}"/>
    <cellStyle name="40% - Énfasis6 4 2 6" xfId="20582" xr:uid="{00000000-0005-0000-0000-0000FC5C0000}"/>
    <cellStyle name="40% - Énfasis6 4 2 6 2" xfId="33493" xr:uid="{00000000-0005-0000-0000-0000FD5C0000}"/>
    <cellStyle name="40% - Énfasis6 4 2 7" xfId="24103" xr:uid="{00000000-0005-0000-0000-0000FE5C0000}"/>
    <cellStyle name="40% - Énfasis6 4 2 7 2" xfId="37014" xr:uid="{00000000-0005-0000-0000-0000FF5C0000}"/>
    <cellStyle name="40% - Énfasis6 4 2 8" xfId="27624" xr:uid="{00000000-0005-0000-0000-0000005D0000}"/>
    <cellStyle name="40% - Énfasis6 4 2 9" xfId="14712" xr:uid="{00000000-0005-0000-0000-0000015D0000}"/>
    <cellStyle name="40% - Énfasis6 4 3" xfId="6151" xr:uid="{00000000-0005-0000-0000-0000025D0000}"/>
    <cellStyle name="40% - Énfasis6 4 3 2" xfId="15374" xr:uid="{00000000-0005-0000-0000-0000035D0000}"/>
    <cellStyle name="40% - Énfasis6 4 3 2 2" xfId="16549" xr:uid="{00000000-0005-0000-0000-0000045D0000}"/>
    <cellStyle name="40% - Énfasis6 4 3 2 2 2" xfId="18897" xr:uid="{00000000-0005-0000-0000-0000055D0000}"/>
    <cellStyle name="40% - Énfasis6 4 3 2 2 2 2" xfId="31808" xr:uid="{00000000-0005-0000-0000-0000065D0000}"/>
    <cellStyle name="40% - Énfasis6 4 3 2 2 3" xfId="22418" xr:uid="{00000000-0005-0000-0000-0000075D0000}"/>
    <cellStyle name="40% - Énfasis6 4 3 2 2 3 2" xfId="35329" xr:uid="{00000000-0005-0000-0000-0000085D0000}"/>
    <cellStyle name="40% - Énfasis6 4 3 2 2 4" xfId="25939" xr:uid="{00000000-0005-0000-0000-0000095D0000}"/>
    <cellStyle name="40% - Énfasis6 4 3 2 2 4 2" xfId="38850" xr:uid="{00000000-0005-0000-0000-00000A5D0000}"/>
    <cellStyle name="40% - Énfasis6 4 3 2 2 5" xfId="29460" xr:uid="{00000000-0005-0000-0000-00000B5D0000}"/>
    <cellStyle name="40% - Énfasis6 4 3 2 3" xfId="20070" xr:uid="{00000000-0005-0000-0000-00000C5D0000}"/>
    <cellStyle name="40% - Énfasis6 4 3 2 3 2" xfId="23591" xr:uid="{00000000-0005-0000-0000-00000D5D0000}"/>
    <cellStyle name="40% - Énfasis6 4 3 2 3 2 2" xfId="36502" xr:uid="{00000000-0005-0000-0000-00000E5D0000}"/>
    <cellStyle name="40% - Énfasis6 4 3 2 3 3" xfId="27112" xr:uid="{00000000-0005-0000-0000-00000F5D0000}"/>
    <cellStyle name="40% - Énfasis6 4 3 2 3 3 2" xfId="40023" xr:uid="{00000000-0005-0000-0000-0000105D0000}"/>
    <cellStyle name="40% - Énfasis6 4 3 2 3 4" xfId="32981" xr:uid="{00000000-0005-0000-0000-0000115D0000}"/>
    <cellStyle name="40% - Énfasis6 4 3 2 4" xfId="17722" xr:uid="{00000000-0005-0000-0000-0000125D0000}"/>
    <cellStyle name="40% - Énfasis6 4 3 2 4 2" xfId="30633" xr:uid="{00000000-0005-0000-0000-0000135D0000}"/>
    <cellStyle name="40% - Énfasis6 4 3 2 5" xfId="21243" xr:uid="{00000000-0005-0000-0000-0000145D0000}"/>
    <cellStyle name="40% - Énfasis6 4 3 2 5 2" xfId="34154" xr:uid="{00000000-0005-0000-0000-0000155D0000}"/>
    <cellStyle name="40% - Énfasis6 4 3 2 6" xfId="24764" xr:uid="{00000000-0005-0000-0000-0000165D0000}"/>
    <cellStyle name="40% - Énfasis6 4 3 2 6 2" xfId="37675" xr:uid="{00000000-0005-0000-0000-0000175D0000}"/>
    <cellStyle name="40% - Énfasis6 4 3 2 7" xfId="28285" xr:uid="{00000000-0005-0000-0000-0000185D0000}"/>
    <cellStyle name="40% - Énfasis6 4 3 3" xfId="16050" xr:uid="{00000000-0005-0000-0000-0000195D0000}"/>
    <cellStyle name="40% - Énfasis6 4 3 3 2" xfId="18398" xr:uid="{00000000-0005-0000-0000-00001A5D0000}"/>
    <cellStyle name="40% - Énfasis6 4 3 3 2 2" xfId="31309" xr:uid="{00000000-0005-0000-0000-00001B5D0000}"/>
    <cellStyle name="40% - Énfasis6 4 3 3 3" xfId="21919" xr:uid="{00000000-0005-0000-0000-00001C5D0000}"/>
    <cellStyle name="40% - Énfasis6 4 3 3 3 2" xfId="34830" xr:uid="{00000000-0005-0000-0000-00001D5D0000}"/>
    <cellStyle name="40% - Énfasis6 4 3 3 4" xfId="25440" xr:uid="{00000000-0005-0000-0000-00001E5D0000}"/>
    <cellStyle name="40% - Énfasis6 4 3 3 4 2" xfId="38351" xr:uid="{00000000-0005-0000-0000-00001F5D0000}"/>
    <cellStyle name="40% - Énfasis6 4 3 3 5" xfId="28961" xr:uid="{00000000-0005-0000-0000-0000205D0000}"/>
    <cellStyle name="40% - Énfasis6 4 3 4" xfId="19571" xr:uid="{00000000-0005-0000-0000-0000215D0000}"/>
    <cellStyle name="40% - Énfasis6 4 3 4 2" xfId="23092" xr:uid="{00000000-0005-0000-0000-0000225D0000}"/>
    <cellStyle name="40% - Énfasis6 4 3 4 2 2" xfId="36003" xr:uid="{00000000-0005-0000-0000-0000235D0000}"/>
    <cellStyle name="40% - Énfasis6 4 3 4 3" xfId="26613" xr:uid="{00000000-0005-0000-0000-0000245D0000}"/>
    <cellStyle name="40% - Énfasis6 4 3 4 3 2" xfId="39524" xr:uid="{00000000-0005-0000-0000-0000255D0000}"/>
    <cellStyle name="40% - Énfasis6 4 3 4 4" xfId="32482" xr:uid="{00000000-0005-0000-0000-0000265D0000}"/>
    <cellStyle name="40% - Énfasis6 4 3 5" xfId="17223" xr:uid="{00000000-0005-0000-0000-0000275D0000}"/>
    <cellStyle name="40% - Énfasis6 4 3 5 2" xfId="30134" xr:uid="{00000000-0005-0000-0000-0000285D0000}"/>
    <cellStyle name="40% - Énfasis6 4 3 6" xfId="20744" xr:uid="{00000000-0005-0000-0000-0000295D0000}"/>
    <cellStyle name="40% - Énfasis6 4 3 6 2" xfId="33655" xr:uid="{00000000-0005-0000-0000-00002A5D0000}"/>
    <cellStyle name="40% - Énfasis6 4 3 7" xfId="24265" xr:uid="{00000000-0005-0000-0000-00002B5D0000}"/>
    <cellStyle name="40% - Énfasis6 4 3 7 2" xfId="37176" xr:uid="{00000000-0005-0000-0000-00002C5D0000}"/>
    <cellStyle name="40% - Énfasis6 4 3 8" xfId="27786" xr:uid="{00000000-0005-0000-0000-00002D5D0000}"/>
    <cellStyle name="40% - Énfasis6 4 3 9" xfId="14875" xr:uid="{00000000-0005-0000-0000-00002E5D0000}"/>
    <cellStyle name="40% - Énfasis6 4 4" xfId="15536" xr:uid="{00000000-0005-0000-0000-00002F5D0000}"/>
    <cellStyle name="40% - Énfasis6 4 4 2" xfId="16711" xr:uid="{00000000-0005-0000-0000-0000305D0000}"/>
    <cellStyle name="40% - Énfasis6 4 4 2 2" xfId="19059" xr:uid="{00000000-0005-0000-0000-0000315D0000}"/>
    <cellStyle name="40% - Énfasis6 4 4 2 2 2" xfId="31970" xr:uid="{00000000-0005-0000-0000-0000325D0000}"/>
    <cellStyle name="40% - Énfasis6 4 4 2 3" xfId="22580" xr:uid="{00000000-0005-0000-0000-0000335D0000}"/>
    <cellStyle name="40% - Énfasis6 4 4 2 3 2" xfId="35491" xr:uid="{00000000-0005-0000-0000-0000345D0000}"/>
    <cellStyle name="40% - Énfasis6 4 4 2 4" xfId="26101" xr:uid="{00000000-0005-0000-0000-0000355D0000}"/>
    <cellStyle name="40% - Énfasis6 4 4 2 4 2" xfId="39012" xr:uid="{00000000-0005-0000-0000-0000365D0000}"/>
    <cellStyle name="40% - Énfasis6 4 4 2 5" xfId="29622" xr:uid="{00000000-0005-0000-0000-0000375D0000}"/>
    <cellStyle name="40% - Énfasis6 4 4 3" xfId="20232" xr:uid="{00000000-0005-0000-0000-0000385D0000}"/>
    <cellStyle name="40% - Énfasis6 4 4 3 2" xfId="23753" xr:uid="{00000000-0005-0000-0000-0000395D0000}"/>
    <cellStyle name="40% - Énfasis6 4 4 3 2 2" xfId="36664" xr:uid="{00000000-0005-0000-0000-00003A5D0000}"/>
    <cellStyle name="40% - Énfasis6 4 4 3 3" xfId="27274" xr:uid="{00000000-0005-0000-0000-00003B5D0000}"/>
    <cellStyle name="40% - Énfasis6 4 4 3 3 2" xfId="40185" xr:uid="{00000000-0005-0000-0000-00003C5D0000}"/>
    <cellStyle name="40% - Énfasis6 4 4 3 4" xfId="33143" xr:uid="{00000000-0005-0000-0000-00003D5D0000}"/>
    <cellStyle name="40% - Énfasis6 4 4 4" xfId="17884" xr:uid="{00000000-0005-0000-0000-00003E5D0000}"/>
    <cellStyle name="40% - Énfasis6 4 4 4 2" xfId="30795" xr:uid="{00000000-0005-0000-0000-00003F5D0000}"/>
    <cellStyle name="40% - Énfasis6 4 4 5" xfId="21405" xr:uid="{00000000-0005-0000-0000-0000405D0000}"/>
    <cellStyle name="40% - Énfasis6 4 4 5 2" xfId="34316" xr:uid="{00000000-0005-0000-0000-0000415D0000}"/>
    <cellStyle name="40% - Énfasis6 4 4 6" xfId="24926" xr:uid="{00000000-0005-0000-0000-0000425D0000}"/>
    <cellStyle name="40% - Énfasis6 4 4 6 2" xfId="37837" xr:uid="{00000000-0005-0000-0000-0000435D0000}"/>
    <cellStyle name="40% - Énfasis6 4 4 7" xfId="28447" xr:uid="{00000000-0005-0000-0000-0000445D0000}"/>
    <cellStyle name="40% - Énfasis6 4 5" xfId="15037" xr:uid="{00000000-0005-0000-0000-0000455D0000}"/>
    <cellStyle name="40% - Énfasis6 4 5 2" xfId="16212" xr:uid="{00000000-0005-0000-0000-0000465D0000}"/>
    <cellStyle name="40% - Énfasis6 4 5 2 2" xfId="18560" xr:uid="{00000000-0005-0000-0000-0000475D0000}"/>
    <cellStyle name="40% - Énfasis6 4 5 2 2 2" xfId="31471" xr:uid="{00000000-0005-0000-0000-0000485D0000}"/>
    <cellStyle name="40% - Énfasis6 4 5 2 3" xfId="22081" xr:uid="{00000000-0005-0000-0000-0000495D0000}"/>
    <cellStyle name="40% - Énfasis6 4 5 2 3 2" xfId="34992" xr:uid="{00000000-0005-0000-0000-00004A5D0000}"/>
    <cellStyle name="40% - Énfasis6 4 5 2 4" xfId="25602" xr:uid="{00000000-0005-0000-0000-00004B5D0000}"/>
    <cellStyle name="40% - Énfasis6 4 5 2 4 2" xfId="38513" xr:uid="{00000000-0005-0000-0000-00004C5D0000}"/>
    <cellStyle name="40% - Énfasis6 4 5 2 5" xfId="29123" xr:uid="{00000000-0005-0000-0000-00004D5D0000}"/>
    <cellStyle name="40% - Énfasis6 4 5 3" xfId="19733" xr:uid="{00000000-0005-0000-0000-00004E5D0000}"/>
    <cellStyle name="40% - Énfasis6 4 5 3 2" xfId="23254" xr:uid="{00000000-0005-0000-0000-00004F5D0000}"/>
    <cellStyle name="40% - Énfasis6 4 5 3 2 2" xfId="36165" xr:uid="{00000000-0005-0000-0000-0000505D0000}"/>
    <cellStyle name="40% - Énfasis6 4 5 3 3" xfId="26775" xr:uid="{00000000-0005-0000-0000-0000515D0000}"/>
    <cellStyle name="40% - Énfasis6 4 5 3 3 2" xfId="39686" xr:uid="{00000000-0005-0000-0000-0000525D0000}"/>
    <cellStyle name="40% - Énfasis6 4 5 3 4" xfId="32644" xr:uid="{00000000-0005-0000-0000-0000535D0000}"/>
    <cellStyle name="40% - Énfasis6 4 5 4" xfId="17385" xr:uid="{00000000-0005-0000-0000-0000545D0000}"/>
    <cellStyle name="40% - Énfasis6 4 5 4 2" xfId="30296" xr:uid="{00000000-0005-0000-0000-0000555D0000}"/>
    <cellStyle name="40% - Énfasis6 4 5 5" xfId="20906" xr:uid="{00000000-0005-0000-0000-0000565D0000}"/>
    <cellStyle name="40% - Énfasis6 4 5 5 2" xfId="33817" xr:uid="{00000000-0005-0000-0000-0000575D0000}"/>
    <cellStyle name="40% - Énfasis6 4 5 6" xfId="24427" xr:uid="{00000000-0005-0000-0000-0000585D0000}"/>
    <cellStyle name="40% - Énfasis6 4 5 6 2" xfId="37338" xr:uid="{00000000-0005-0000-0000-0000595D0000}"/>
    <cellStyle name="40% - Énfasis6 4 5 7" xfId="27948" xr:uid="{00000000-0005-0000-0000-00005A5D0000}"/>
    <cellStyle name="40% - Énfasis6 4 6" xfId="15713" xr:uid="{00000000-0005-0000-0000-00005B5D0000}"/>
    <cellStyle name="40% - Énfasis6 4 6 2" xfId="18061" xr:uid="{00000000-0005-0000-0000-00005C5D0000}"/>
    <cellStyle name="40% - Énfasis6 4 6 2 2" xfId="30972" xr:uid="{00000000-0005-0000-0000-00005D5D0000}"/>
    <cellStyle name="40% - Énfasis6 4 6 3" xfId="21582" xr:uid="{00000000-0005-0000-0000-00005E5D0000}"/>
    <cellStyle name="40% - Énfasis6 4 6 3 2" xfId="34493" xr:uid="{00000000-0005-0000-0000-00005F5D0000}"/>
    <cellStyle name="40% - Énfasis6 4 6 4" xfId="25103" xr:uid="{00000000-0005-0000-0000-0000605D0000}"/>
    <cellStyle name="40% - Énfasis6 4 6 4 2" xfId="38014" xr:uid="{00000000-0005-0000-0000-0000615D0000}"/>
    <cellStyle name="40% - Énfasis6 4 6 5" xfId="28624" xr:uid="{00000000-0005-0000-0000-0000625D0000}"/>
    <cellStyle name="40% - Énfasis6 4 7" xfId="19234" xr:uid="{00000000-0005-0000-0000-0000635D0000}"/>
    <cellStyle name="40% - Énfasis6 4 7 2" xfId="22755" xr:uid="{00000000-0005-0000-0000-0000645D0000}"/>
    <cellStyle name="40% - Énfasis6 4 7 2 2" xfId="35666" xr:uid="{00000000-0005-0000-0000-0000655D0000}"/>
    <cellStyle name="40% - Énfasis6 4 7 3" xfId="26276" xr:uid="{00000000-0005-0000-0000-0000665D0000}"/>
    <cellStyle name="40% - Énfasis6 4 7 3 2" xfId="39187" xr:uid="{00000000-0005-0000-0000-0000675D0000}"/>
    <cellStyle name="40% - Énfasis6 4 7 4" xfId="32145" xr:uid="{00000000-0005-0000-0000-0000685D0000}"/>
    <cellStyle name="40% - Énfasis6 4 8" xfId="16886" xr:uid="{00000000-0005-0000-0000-0000695D0000}"/>
    <cellStyle name="40% - Énfasis6 4 8 2" xfId="29797" xr:uid="{00000000-0005-0000-0000-00006A5D0000}"/>
    <cellStyle name="40% - Énfasis6 4 9" xfId="20407" xr:uid="{00000000-0005-0000-0000-00006B5D0000}"/>
    <cellStyle name="40% - Énfasis6 4 9 2" xfId="33318" xr:uid="{00000000-0005-0000-0000-00006C5D0000}"/>
    <cellStyle name="40% - Énfasis6 5" xfId="888" xr:uid="{00000000-0005-0000-0000-00006D5D0000}"/>
    <cellStyle name="40% - Énfasis6 5 10" xfId="23914" xr:uid="{00000000-0005-0000-0000-00006E5D0000}"/>
    <cellStyle name="40% - Énfasis6 5 10 2" xfId="36825" xr:uid="{00000000-0005-0000-0000-00006F5D0000}"/>
    <cellStyle name="40% - Énfasis6 5 11" xfId="27435" xr:uid="{00000000-0005-0000-0000-0000705D0000}"/>
    <cellStyle name="40% - Énfasis6 5 12" xfId="14519" xr:uid="{00000000-0005-0000-0000-0000715D0000}"/>
    <cellStyle name="40% - Énfasis6 5 2" xfId="6152" xr:uid="{00000000-0005-0000-0000-0000725D0000}"/>
    <cellStyle name="40% - Énfasis6 5 2 2" xfId="6153" xr:uid="{00000000-0005-0000-0000-0000735D0000}"/>
    <cellStyle name="40% - Énfasis6 5 2 2 2" xfId="16373" xr:uid="{00000000-0005-0000-0000-0000745D0000}"/>
    <cellStyle name="40% - Énfasis6 5 2 2 2 2" xfId="18721" xr:uid="{00000000-0005-0000-0000-0000755D0000}"/>
    <cellStyle name="40% - Énfasis6 5 2 2 2 2 2" xfId="31632" xr:uid="{00000000-0005-0000-0000-0000765D0000}"/>
    <cellStyle name="40% - Énfasis6 5 2 2 2 3" xfId="22242" xr:uid="{00000000-0005-0000-0000-0000775D0000}"/>
    <cellStyle name="40% - Énfasis6 5 2 2 2 3 2" xfId="35153" xr:uid="{00000000-0005-0000-0000-0000785D0000}"/>
    <cellStyle name="40% - Énfasis6 5 2 2 2 4" xfId="25763" xr:uid="{00000000-0005-0000-0000-0000795D0000}"/>
    <cellStyle name="40% - Énfasis6 5 2 2 2 4 2" xfId="38674" xr:uid="{00000000-0005-0000-0000-00007A5D0000}"/>
    <cellStyle name="40% - Énfasis6 5 2 2 2 5" xfId="29284" xr:uid="{00000000-0005-0000-0000-00007B5D0000}"/>
    <cellStyle name="40% - Énfasis6 5 2 2 3" xfId="19894" xr:uid="{00000000-0005-0000-0000-00007C5D0000}"/>
    <cellStyle name="40% - Énfasis6 5 2 2 3 2" xfId="23415" xr:uid="{00000000-0005-0000-0000-00007D5D0000}"/>
    <cellStyle name="40% - Énfasis6 5 2 2 3 2 2" xfId="36326" xr:uid="{00000000-0005-0000-0000-00007E5D0000}"/>
    <cellStyle name="40% - Énfasis6 5 2 2 3 3" xfId="26936" xr:uid="{00000000-0005-0000-0000-00007F5D0000}"/>
    <cellStyle name="40% - Énfasis6 5 2 2 3 3 2" xfId="39847" xr:uid="{00000000-0005-0000-0000-0000805D0000}"/>
    <cellStyle name="40% - Énfasis6 5 2 2 3 4" xfId="32805" xr:uid="{00000000-0005-0000-0000-0000815D0000}"/>
    <cellStyle name="40% - Énfasis6 5 2 2 4" xfId="17546" xr:uid="{00000000-0005-0000-0000-0000825D0000}"/>
    <cellStyle name="40% - Énfasis6 5 2 2 4 2" xfId="30457" xr:uid="{00000000-0005-0000-0000-0000835D0000}"/>
    <cellStyle name="40% - Énfasis6 5 2 2 5" xfId="21067" xr:uid="{00000000-0005-0000-0000-0000845D0000}"/>
    <cellStyle name="40% - Énfasis6 5 2 2 5 2" xfId="33978" xr:uid="{00000000-0005-0000-0000-0000855D0000}"/>
    <cellStyle name="40% - Énfasis6 5 2 2 6" xfId="24588" xr:uid="{00000000-0005-0000-0000-0000865D0000}"/>
    <cellStyle name="40% - Énfasis6 5 2 2 6 2" xfId="37499" xr:uid="{00000000-0005-0000-0000-0000875D0000}"/>
    <cellStyle name="40% - Énfasis6 5 2 2 7" xfId="28109" xr:uid="{00000000-0005-0000-0000-0000885D0000}"/>
    <cellStyle name="40% - Énfasis6 5 2 2 8" xfId="15198" xr:uid="{00000000-0005-0000-0000-0000895D0000}"/>
    <cellStyle name="40% - Énfasis6 5 2 3" xfId="15874" xr:uid="{00000000-0005-0000-0000-00008A5D0000}"/>
    <cellStyle name="40% - Énfasis6 5 2 3 2" xfId="18222" xr:uid="{00000000-0005-0000-0000-00008B5D0000}"/>
    <cellStyle name="40% - Énfasis6 5 2 3 2 2" xfId="31133" xr:uid="{00000000-0005-0000-0000-00008C5D0000}"/>
    <cellStyle name="40% - Énfasis6 5 2 3 3" xfId="21743" xr:uid="{00000000-0005-0000-0000-00008D5D0000}"/>
    <cellStyle name="40% - Énfasis6 5 2 3 3 2" xfId="34654" xr:uid="{00000000-0005-0000-0000-00008E5D0000}"/>
    <cellStyle name="40% - Énfasis6 5 2 3 4" xfId="25264" xr:uid="{00000000-0005-0000-0000-00008F5D0000}"/>
    <cellStyle name="40% - Énfasis6 5 2 3 4 2" xfId="38175" xr:uid="{00000000-0005-0000-0000-0000905D0000}"/>
    <cellStyle name="40% - Énfasis6 5 2 3 5" xfId="28785" xr:uid="{00000000-0005-0000-0000-0000915D0000}"/>
    <cellStyle name="40% - Énfasis6 5 2 4" xfId="19395" xr:uid="{00000000-0005-0000-0000-0000925D0000}"/>
    <cellStyle name="40% - Énfasis6 5 2 4 2" xfId="22916" xr:uid="{00000000-0005-0000-0000-0000935D0000}"/>
    <cellStyle name="40% - Énfasis6 5 2 4 2 2" xfId="35827" xr:uid="{00000000-0005-0000-0000-0000945D0000}"/>
    <cellStyle name="40% - Énfasis6 5 2 4 3" xfId="26437" xr:uid="{00000000-0005-0000-0000-0000955D0000}"/>
    <cellStyle name="40% - Énfasis6 5 2 4 3 2" xfId="39348" xr:uid="{00000000-0005-0000-0000-0000965D0000}"/>
    <cellStyle name="40% - Énfasis6 5 2 4 4" xfId="32306" xr:uid="{00000000-0005-0000-0000-0000975D0000}"/>
    <cellStyle name="40% - Énfasis6 5 2 5" xfId="17047" xr:uid="{00000000-0005-0000-0000-0000985D0000}"/>
    <cellStyle name="40% - Énfasis6 5 2 5 2" xfId="29958" xr:uid="{00000000-0005-0000-0000-0000995D0000}"/>
    <cellStyle name="40% - Énfasis6 5 2 6" xfId="20568" xr:uid="{00000000-0005-0000-0000-00009A5D0000}"/>
    <cellStyle name="40% - Énfasis6 5 2 6 2" xfId="33479" xr:uid="{00000000-0005-0000-0000-00009B5D0000}"/>
    <cellStyle name="40% - Énfasis6 5 2 7" xfId="24089" xr:uid="{00000000-0005-0000-0000-00009C5D0000}"/>
    <cellStyle name="40% - Énfasis6 5 2 7 2" xfId="37000" xr:uid="{00000000-0005-0000-0000-00009D5D0000}"/>
    <cellStyle name="40% - Énfasis6 5 2 8" xfId="27610" xr:uid="{00000000-0005-0000-0000-00009E5D0000}"/>
    <cellStyle name="40% - Énfasis6 5 2 9" xfId="14698" xr:uid="{00000000-0005-0000-0000-00009F5D0000}"/>
    <cellStyle name="40% - Énfasis6 5 3" xfId="6154" xr:uid="{00000000-0005-0000-0000-0000A05D0000}"/>
    <cellStyle name="40% - Énfasis6 5 3 2" xfId="15360" xr:uid="{00000000-0005-0000-0000-0000A15D0000}"/>
    <cellStyle name="40% - Énfasis6 5 3 2 2" xfId="16535" xr:uid="{00000000-0005-0000-0000-0000A25D0000}"/>
    <cellStyle name="40% - Énfasis6 5 3 2 2 2" xfId="18883" xr:uid="{00000000-0005-0000-0000-0000A35D0000}"/>
    <cellStyle name="40% - Énfasis6 5 3 2 2 2 2" xfId="31794" xr:uid="{00000000-0005-0000-0000-0000A45D0000}"/>
    <cellStyle name="40% - Énfasis6 5 3 2 2 3" xfId="22404" xr:uid="{00000000-0005-0000-0000-0000A55D0000}"/>
    <cellStyle name="40% - Énfasis6 5 3 2 2 3 2" xfId="35315" xr:uid="{00000000-0005-0000-0000-0000A65D0000}"/>
    <cellStyle name="40% - Énfasis6 5 3 2 2 4" xfId="25925" xr:uid="{00000000-0005-0000-0000-0000A75D0000}"/>
    <cellStyle name="40% - Énfasis6 5 3 2 2 4 2" xfId="38836" xr:uid="{00000000-0005-0000-0000-0000A85D0000}"/>
    <cellStyle name="40% - Énfasis6 5 3 2 2 5" xfId="29446" xr:uid="{00000000-0005-0000-0000-0000A95D0000}"/>
    <cellStyle name="40% - Énfasis6 5 3 2 3" xfId="20056" xr:uid="{00000000-0005-0000-0000-0000AA5D0000}"/>
    <cellStyle name="40% - Énfasis6 5 3 2 3 2" xfId="23577" xr:uid="{00000000-0005-0000-0000-0000AB5D0000}"/>
    <cellStyle name="40% - Énfasis6 5 3 2 3 2 2" xfId="36488" xr:uid="{00000000-0005-0000-0000-0000AC5D0000}"/>
    <cellStyle name="40% - Énfasis6 5 3 2 3 3" xfId="27098" xr:uid="{00000000-0005-0000-0000-0000AD5D0000}"/>
    <cellStyle name="40% - Énfasis6 5 3 2 3 3 2" xfId="40009" xr:uid="{00000000-0005-0000-0000-0000AE5D0000}"/>
    <cellStyle name="40% - Énfasis6 5 3 2 3 4" xfId="32967" xr:uid="{00000000-0005-0000-0000-0000AF5D0000}"/>
    <cellStyle name="40% - Énfasis6 5 3 2 4" xfId="17708" xr:uid="{00000000-0005-0000-0000-0000B05D0000}"/>
    <cellStyle name="40% - Énfasis6 5 3 2 4 2" xfId="30619" xr:uid="{00000000-0005-0000-0000-0000B15D0000}"/>
    <cellStyle name="40% - Énfasis6 5 3 2 5" xfId="21229" xr:uid="{00000000-0005-0000-0000-0000B25D0000}"/>
    <cellStyle name="40% - Énfasis6 5 3 2 5 2" xfId="34140" xr:uid="{00000000-0005-0000-0000-0000B35D0000}"/>
    <cellStyle name="40% - Énfasis6 5 3 2 6" xfId="24750" xr:uid="{00000000-0005-0000-0000-0000B45D0000}"/>
    <cellStyle name="40% - Énfasis6 5 3 2 6 2" xfId="37661" xr:uid="{00000000-0005-0000-0000-0000B55D0000}"/>
    <cellStyle name="40% - Énfasis6 5 3 2 7" xfId="28271" xr:uid="{00000000-0005-0000-0000-0000B65D0000}"/>
    <cellStyle name="40% - Énfasis6 5 3 3" xfId="16036" xr:uid="{00000000-0005-0000-0000-0000B75D0000}"/>
    <cellStyle name="40% - Énfasis6 5 3 3 2" xfId="18384" xr:uid="{00000000-0005-0000-0000-0000B85D0000}"/>
    <cellStyle name="40% - Énfasis6 5 3 3 2 2" xfId="31295" xr:uid="{00000000-0005-0000-0000-0000B95D0000}"/>
    <cellStyle name="40% - Énfasis6 5 3 3 3" xfId="21905" xr:uid="{00000000-0005-0000-0000-0000BA5D0000}"/>
    <cellStyle name="40% - Énfasis6 5 3 3 3 2" xfId="34816" xr:uid="{00000000-0005-0000-0000-0000BB5D0000}"/>
    <cellStyle name="40% - Énfasis6 5 3 3 4" xfId="25426" xr:uid="{00000000-0005-0000-0000-0000BC5D0000}"/>
    <cellStyle name="40% - Énfasis6 5 3 3 4 2" xfId="38337" xr:uid="{00000000-0005-0000-0000-0000BD5D0000}"/>
    <cellStyle name="40% - Énfasis6 5 3 3 5" xfId="28947" xr:uid="{00000000-0005-0000-0000-0000BE5D0000}"/>
    <cellStyle name="40% - Énfasis6 5 3 4" xfId="19557" xr:uid="{00000000-0005-0000-0000-0000BF5D0000}"/>
    <cellStyle name="40% - Énfasis6 5 3 4 2" xfId="23078" xr:uid="{00000000-0005-0000-0000-0000C05D0000}"/>
    <cellStyle name="40% - Énfasis6 5 3 4 2 2" xfId="35989" xr:uid="{00000000-0005-0000-0000-0000C15D0000}"/>
    <cellStyle name="40% - Énfasis6 5 3 4 3" xfId="26599" xr:uid="{00000000-0005-0000-0000-0000C25D0000}"/>
    <cellStyle name="40% - Énfasis6 5 3 4 3 2" xfId="39510" xr:uid="{00000000-0005-0000-0000-0000C35D0000}"/>
    <cellStyle name="40% - Énfasis6 5 3 4 4" xfId="32468" xr:uid="{00000000-0005-0000-0000-0000C45D0000}"/>
    <cellStyle name="40% - Énfasis6 5 3 5" xfId="17209" xr:uid="{00000000-0005-0000-0000-0000C55D0000}"/>
    <cellStyle name="40% - Énfasis6 5 3 5 2" xfId="30120" xr:uid="{00000000-0005-0000-0000-0000C65D0000}"/>
    <cellStyle name="40% - Énfasis6 5 3 6" xfId="20730" xr:uid="{00000000-0005-0000-0000-0000C75D0000}"/>
    <cellStyle name="40% - Énfasis6 5 3 6 2" xfId="33641" xr:uid="{00000000-0005-0000-0000-0000C85D0000}"/>
    <cellStyle name="40% - Énfasis6 5 3 7" xfId="24251" xr:uid="{00000000-0005-0000-0000-0000C95D0000}"/>
    <cellStyle name="40% - Énfasis6 5 3 7 2" xfId="37162" xr:uid="{00000000-0005-0000-0000-0000CA5D0000}"/>
    <cellStyle name="40% - Énfasis6 5 3 8" xfId="27772" xr:uid="{00000000-0005-0000-0000-0000CB5D0000}"/>
    <cellStyle name="40% - Énfasis6 5 3 9" xfId="14861" xr:uid="{00000000-0005-0000-0000-0000CC5D0000}"/>
    <cellStyle name="40% - Énfasis6 5 4" xfId="15522" xr:uid="{00000000-0005-0000-0000-0000CD5D0000}"/>
    <cellStyle name="40% - Énfasis6 5 4 2" xfId="16697" xr:uid="{00000000-0005-0000-0000-0000CE5D0000}"/>
    <cellStyle name="40% - Énfasis6 5 4 2 2" xfId="19045" xr:uid="{00000000-0005-0000-0000-0000CF5D0000}"/>
    <cellStyle name="40% - Énfasis6 5 4 2 2 2" xfId="31956" xr:uid="{00000000-0005-0000-0000-0000D05D0000}"/>
    <cellStyle name="40% - Énfasis6 5 4 2 3" xfId="22566" xr:uid="{00000000-0005-0000-0000-0000D15D0000}"/>
    <cellStyle name="40% - Énfasis6 5 4 2 3 2" xfId="35477" xr:uid="{00000000-0005-0000-0000-0000D25D0000}"/>
    <cellStyle name="40% - Énfasis6 5 4 2 4" xfId="26087" xr:uid="{00000000-0005-0000-0000-0000D35D0000}"/>
    <cellStyle name="40% - Énfasis6 5 4 2 4 2" xfId="38998" xr:uid="{00000000-0005-0000-0000-0000D45D0000}"/>
    <cellStyle name="40% - Énfasis6 5 4 2 5" xfId="29608" xr:uid="{00000000-0005-0000-0000-0000D55D0000}"/>
    <cellStyle name="40% - Énfasis6 5 4 3" xfId="20218" xr:uid="{00000000-0005-0000-0000-0000D65D0000}"/>
    <cellStyle name="40% - Énfasis6 5 4 3 2" xfId="23739" xr:uid="{00000000-0005-0000-0000-0000D75D0000}"/>
    <cellStyle name="40% - Énfasis6 5 4 3 2 2" xfId="36650" xr:uid="{00000000-0005-0000-0000-0000D85D0000}"/>
    <cellStyle name="40% - Énfasis6 5 4 3 3" xfId="27260" xr:uid="{00000000-0005-0000-0000-0000D95D0000}"/>
    <cellStyle name="40% - Énfasis6 5 4 3 3 2" xfId="40171" xr:uid="{00000000-0005-0000-0000-0000DA5D0000}"/>
    <cellStyle name="40% - Énfasis6 5 4 3 4" xfId="33129" xr:uid="{00000000-0005-0000-0000-0000DB5D0000}"/>
    <cellStyle name="40% - Énfasis6 5 4 4" xfId="17870" xr:uid="{00000000-0005-0000-0000-0000DC5D0000}"/>
    <cellStyle name="40% - Énfasis6 5 4 4 2" xfId="30781" xr:uid="{00000000-0005-0000-0000-0000DD5D0000}"/>
    <cellStyle name="40% - Énfasis6 5 4 5" xfId="21391" xr:uid="{00000000-0005-0000-0000-0000DE5D0000}"/>
    <cellStyle name="40% - Énfasis6 5 4 5 2" xfId="34302" xr:uid="{00000000-0005-0000-0000-0000DF5D0000}"/>
    <cellStyle name="40% - Énfasis6 5 4 6" xfId="24912" xr:uid="{00000000-0005-0000-0000-0000E05D0000}"/>
    <cellStyle name="40% - Énfasis6 5 4 6 2" xfId="37823" xr:uid="{00000000-0005-0000-0000-0000E15D0000}"/>
    <cellStyle name="40% - Énfasis6 5 4 7" xfId="28433" xr:uid="{00000000-0005-0000-0000-0000E25D0000}"/>
    <cellStyle name="40% - Énfasis6 5 5" xfId="15023" xr:uid="{00000000-0005-0000-0000-0000E35D0000}"/>
    <cellStyle name="40% - Énfasis6 5 5 2" xfId="16198" xr:uid="{00000000-0005-0000-0000-0000E45D0000}"/>
    <cellStyle name="40% - Énfasis6 5 5 2 2" xfId="18546" xr:uid="{00000000-0005-0000-0000-0000E55D0000}"/>
    <cellStyle name="40% - Énfasis6 5 5 2 2 2" xfId="31457" xr:uid="{00000000-0005-0000-0000-0000E65D0000}"/>
    <cellStyle name="40% - Énfasis6 5 5 2 3" xfId="22067" xr:uid="{00000000-0005-0000-0000-0000E75D0000}"/>
    <cellStyle name="40% - Énfasis6 5 5 2 3 2" xfId="34978" xr:uid="{00000000-0005-0000-0000-0000E85D0000}"/>
    <cellStyle name="40% - Énfasis6 5 5 2 4" xfId="25588" xr:uid="{00000000-0005-0000-0000-0000E95D0000}"/>
    <cellStyle name="40% - Énfasis6 5 5 2 4 2" xfId="38499" xr:uid="{00000000-0005-0000-0000-0000EA5D0000}"/>
    <cellStyle name="40% - Énfasis6 5 5 2 5" xfId="29109" xr:uid="{00000000-0005-0000-0000-0000EB5D0000}"/>
    <cellStyle name="40% - Énfasis6 5 5 3" xfId="19719" xr:uid="{00000000-0005-0000-0000-0000EC5D0000}"/>
    <cellStyle name="40% - Énfasis6 5 5 3 2" xfId="23240" xr:uid="{00000000-0005-0000-0000-0000ED5D0000}"/>
    <cellStyle name="40% - Énfasis6 5 5 3 2 2" xfId="36151" xr:uid="{00000000-0005-0000-0000-0000EE5D0000}"/>
    <cellStyle name="40% - Énfasis6 5 5 3 3" xfId="26761" xr:uid="{00000000-0005-0000-0000-0000EF5D0000}"/>
    <cellStyle name="40% - Énfasis6 5 5 3 3 2" xfId="39672" xr:uid="{00000000-0005-0000-0000-0000F05D0000}"/>
    <cellStyle name="40% - Énfasis6 5 5 3 4" xfId="32630" xr:uid="{00000000-0005-0000-0000-0000F15D0000}"/>
    <cellStyle name="40% - Énfasis6 5 5 4" xfId="17371" xr:uid="{00000000-0005-0000-0000-0000F25D0000}"/>
    <cellStyle name="40% - Énfasis6 5 5 4 2" xfId="30282" xr:uid="{00000000-0005-0000-0000-0000F35D0000}"/>
    <cellStyle name="40% - Énfasis6 5 5 5" xfId="20892" xr:uid="{00000000-0005-0000-0000-0000F45D0000}"/>
    <cellStyle name="40% - Énfasis6 5 5 5 2" xfId="33803" xr:uid="{00000000-0005-0000-0000-0000F55D0000}"/>
    <cellStyle name="40% - Énfasis6 5 5 6" xfId="24413" xr:uid="{00000000-0005-0000-0000-0000F65D0000}"/>
    <cellStyle name="40% - Énfasis6 5 5 6 2" xfId="37324" xr:uid="{00000000-0005-0000-0000-0000F75D0000}"/>
    <cellStyle name="40% - Énfasis6 5 5 7" xfId="27934" xr:uid="{00000000-0005-0000-0000-0000F85D0000}"/>
    <cellStyle name="40% - Énfasis6 5 6" xfId="15699" xr:uid="{00000000-0005-0000-0000-0000F95D0000}"/>
    <cellStyle name="40% - Énfasis6 5 6 2" xfId="18047" xr:uid="{00000000-0005-0000-0000-0000FA5D0000}"/>
    <cellStyle name="40% - Énfasis6 5 6 2 2" xfId="30958" xr:uid="{00000000-0005-0000-0000-0000FB5D0000}"/>
    <cellStyle name="40% - Énfasis6 5 6 3" xfId="21568" xr:uid="{00000000-0005-0000-0000-0000FC5D0000}"/>
    <cellStyle name="40% - Énfasis6 5 6 3 2" xfId="34479" xr:uid="{00000000-0005-0000-0000-0000FD5D0000}"/>
    <cellStyle name="40% - Énfasis6 5 6 4" xfId="25089" xr:uid="{00000000-0005-0000-0000-0000FE5D0000}"/>
    <cellStyle name="40% - Énfasis6 5 6 4 2" xfId="38000" xr:uid="{00000000-0005-0000-0000-0000FF5D0000}"/>
    <cellStyle name="40% - Énfasis6 5 6 5" xfId="28610" xr:uid="{00000000-0005-0000-0000-0000005E0000}"/>
    <cellStyle name="40% - Énfasis6 5 7" xfId="19220" xr:uid="{00000000-0005-0000-0000-0000015E0000}"/>
    <cellStyle name="40% - Énfasis6 5 7 2" xfId="22741" xr:uid="{00000000-0005-0000-0000-0000025E0000}"/>
    <cellStyle name="40% - Énfasis6 5 7 2 2" xfId="35652" xr:uid="{00000000-0005-0000-0000-0000035E0000}"/>
    <cellStyle name="40% - Énfasis6 5 7 3" xfId="26262" xr:uid="{00000000-0005-0000-0000-0000045E0000}"/>
    <cellStyle name="40% - Énfasis6 5 7 3 2" xfId="39173" xr:uid="{00000000-0005-0000-0000-0000055E0000}"/>
    <cellStyle name="40% - Énfasis6 5 7 4" xfId="32131" xr:uid="{00000000-0005-0000-0000-0000065E0000}"/>
    <cellStyle name="40% - Énfasis6 5 8" xfId="16872" xr:uid="{00000000-0005-0000-0000-0000075E0000}"/>
    <cellStyle name="40% - Énfasis6 5 8 2" xfId="29783" xr:uid="{00000000-0005-0000-0000-0000085E0000}"/>
    <cellStyle name="40% - Énfasis6 5 9" xfId="20393" xr:uid="{00000000-0005-0000-0000-0000095E0000}"/>
    <cellStyle name="40% - Énfasis6 5 9 2" xfId="33304" xr:uid="{00000000-0005-0000-0000-00000A5E0000}"/>
    <cellStyle name="40% - Énfasis6 6" xfId="889" xr:uid="{00000000-0005-0000-0000-00000B5E0000}"/>
    <cellStyle name="40% - Énfasis6 6 10" xfId="23971" xr:uid="{00000000-0005-0000-0000-00000C5E0000}"/>
    <cellStyle name="40% - Énfasis6 6 10 2" xfId="36882" xr:uid="{00000000-0005-0000-0000-00000D5E0000}"/>
    <cellStyle name="40% - Énfasis6 6 11" xfId="27492" xr:uid="{00000000-0005-0000-0000-00000E5E0000}"/>
    <cellStyle name="40% - Énfasis6 6 12" xfId="14577" xr:uid="{00000000-0005-0000-0000-00000F5E0000}"/>
    <cellStyle name="40% - Énfasis6 6 2" xfId="6155" xr:uid="{00000000-0005-0000-0000-0000105E0000}"/>
    <cellStyle name="40% - Énfasis6 6 2 2" xfId="6156" xr:uid="{00000000-0005-0000-0000-0000115E0000}"/>
    <cellStyle name="40% - Énfasis6 6 2 2 2" xfId="16430" xr:uid="{00000000-0005-0000-0000-0000125E0000}"/>
    <cellStyle name="40% - Énfasis6 6 2 2 2 2" xfId="18778" xr:uid="{00000000-0005-0000-0000-0000135E0000}"/>
    <cellStyle name="40% - Énfasis6 6 2 2 2 2 2" xfId="31689" xr:uid="{00000000-0005-0000-0000-0000145E0000}"/>
    <cellStyle name="40% - Énfasis6 6 2 2 2 3" xfId="22299" xr:uid="{00000000-0005-0000-0000-0000155E0000}"/>
    <cellStyle name="40% - Énfasis6 6 2 2 2 3 2" xfId="35210" xr:uid="{00000000-0005-0000-0000-0000165E0000}"/>
    <cellStyle name="40% - Énfasis6 6 2 2 2 4" xfId="25820" xr:uid="{00000000-0005-0000-0000-0000175E0000}"/>
    <cellStyle name="40% - Énfasis6 6 2 2 2 4 2" xfId="38731" xr:uid="{00000000-0005-0000-0000-0000185E0000}"/>
    <cellStyle name="40% - Énfasis6 6 2 2 2 5" xfId="29341" xr:uid="{00000000-0005-0000-0000-0000195E0000}"/>
    <cellStyle name="40% - Énfasis6 6 2 2 3" xfId="19951" xr:uid="{00000000-0005-0000-0000-00001A5E0000}"/>
    <cellStyle name="40% - Énfasis6 6 2 2 3 2" xfId="23472" xr:uid="{00000000-0005-0000-0000-00001B5E0000}"/>
    <cellStyle name="40% - Énfasis6 6 2 2 3 2 2" xfId="36383" xr:uid="{00000000-0005-0000-0000-00001C5E0000}"/>
    <cellStyle name="40% - Énfasis6 6 2 2 3 3" xfId="26993" xr:uid="{00000000-0005-0000-0000-00001D5E0000}"/>
    <cellStyle name="40% - Énfasis6 6 2 2 3 3 2" xfId="39904" xr:uid="{00000000-0005-0000-0000-00001E5E0000}"/>
    <cellStyle name="40% - Énfasis6 6 2 2 3 4" xfId="32862" xr:uid="{00000000-0005-0000-0000-00001F5E0000}"/>
    <cellStyle name="40% - Énfasis6 6 2 2 4" xfId="17603" xr:uid="{00000000-0005-0000-0000-0000205E0000}"/>
    <cellStyle name="40% - Énfasis6 6 2 2 4 2" xfId="30514" xr:uid="{00000000-0005-0000-0000-0000215E0000}"/>
    <cellStyle name="40% - Énfasis6 6 2 2 5" xfId="21124" xr:uid="{00000000-0005-0000-0000-0000225E0000}"/>
    <cellStyle name="40% - Énfasis6 6 2 2 5 2" xfId="34035" xr:uid="{00000000-0005-0000-0000-0000235E0000}"/>
    <cellStyle name="40% - Énfasis6 6 2 2 6" xfId="24645" xr:uid="{00000000-0005-0000-0000-0000245E0000}"/>
    <cellStyle name="40% - Énfasis6 6 2 2 6 2" xfId="37556" xr:uid="{00000000-0005-0000-0000-0000255E0000}"/>
    <cellStyle name="40% - Énfasis6 6 2 2 7" xfId="28166" xr:uid="{00000000-0005-0000-0000-0000265E0000}"/>
    <cellStyle name="40% - Énfasis6 6 2 2 8" xfId="15255" xr:uid="{00000000-0005-0000-0000-0000275E0000}"/>
    <cellStyle name="40% - Énfasis6 6 2 3" xfId="15931" xr:uid="{00000000-0005-0000-0000-0000285E0000}"/>
    <cellStyle name="40% - Énfasis6 6 2 3 2" xfId="18279" xr:uid="{00000000-0005-0000-0000-0000295E0000}"/>
    <cellStyle name="40% - Énfasis6 6 2 3 2 2" xfId="31190" xr:uid="{00000000-0005-0000-0000-00002A5E0000}"/>
    <cellStyle name="40% - Énfasis6 6 2 3 3" xfId="21800" xr:uid="{00000000-0005-0000-0000-00002B5E0000}"/>
    <cellStyle name="40% - Énfasis6 6 2 3 3 2" xfId="34711" xr:uid="{00000000-0005-0000-0000-00002C5E0000}"/>
    <cellStyle name="40% - Énfasis6 6 2 3 4" xfId="25321" xr:uid="{00000000-0005-0000-0000-00002D5E0000}"/>
    <cellStyle name="40% - Énfasis6 6 2 3 4 2" xfId="38232" xr:uid="{00000000-0005-0000-0000-00002E5E0000}"/>
    <cellStyle name="40% - Énfasis6 6 2 3 5" xfId="28842" xr:uid="{00000000-0005-0000-0000-00002F5E0000}"/>
    <cellStyle name="40% - Énfasis6 6 2 4" xfId="19452" xr:uid="{00000000-0005-0000-0000-0000305E0000}"/>
    <cellStyle name="40% - Énfasis6 6 2 4 2" xfId="22973" xr:uid="{00000000-0005-0000-0000-0000315E0000}"/>
    <cellStyle name="40% - Énfasis6 6 2 4 2 2" xfId="35884" xr:uid="{00000000-0005-0000-0000-0000325E0000}"/>
    <cellStyle name="40% - Énfasis6 6 2 4 3" xfId="26494" xr:uid="{00000000-0005-0000-0000-0000335E0000}"/>
    <cellStyle name="40% - Énfasis6 6 2 4 3 2" xfId="39405" xr:uid="{00000000-0005-0000-0000-0000345E0000}"/>
    <cellStyle name="40% - Énfasis6 6 2 4 4" xfId="32363" xr:uid="{00000000-0005-0000-0000-0000355E0000}"/>
    <cellStyle name="40% - Énfasis6 6 2 5" xfId="17104" xr:uid="{00000000-0005-0000-0000-0000365E0000}"/>
    <cellStyle name="40% - Énfasis6 6 2 5 2" xfId="30015" xr:uid="{00000000-0005-0000-0000-0000375E0000}"/>
    <cellStyle name="40% - Énfasis6 6 2 6" xfId="20625" xr:uid="{00000000-0005-0000-0000-0000385E0000}"/>
    <cellStyle name="40% - Énfasis6 6 2 6 2" xfId="33536" xr:uid="{00000000-0005-0000-0000-0000395E0000}"/>
    <cellStyle name="40% - Énfasis6 6 2 7" xfId="24146" xr:uid="{00000000-0005-0000-0000-00003A5E0000}"/>
    <cellStyle name="40% - Énfasis6 6 2 7 2" xfId="37057" xr:uid="{00000000-0005-0000-0000-00003B5E0000}"/>
    <cellStyle name="40% - Énfasis6 6 2 8" xfId="27667" xr:uid="{00000000-0005-0000-0000-00003C5E0000}"/>
    <cellStyle name="40% - Énfasis6 6 2 9" xfId="14755" xr:uid="{00000000-0005-0000-0000-00003D5E0000}"/>
    <cellStyle name="40% - Énfasis6 6 3" xfId="6157" xr:uid="{00000000-0005-0000-0000-00003E5E0000}"/>
    <cellStyle name="40% - Énfasis6 6 3 2" xfId="15417" xr:uid="{00000000-0005-0000-0000-00003F5E0000}"/>
    <cellStyle name="40% - Énfasis6 6 3 2 2" xfId="16592" xr:uid="{00000000-0005-0000-0000-0000405E0000}"/>
    <cellStyle name="40% - Énfasis6 6 3 2 2 2" xfId="18940" xr:uid="{00000000-0005-0000-0000-0000415E0000}"/>
    <cellStyle name="40% - Énfasis6 6 3 2 2 2 2" xfId="31851" xr:uid="{00000000-0005-0000-0000-0000425E0000}"/>
    <cellStyle name="40% - Énfasis6 6 3 2 2 3" xfId="22461" xr:uid="{00000000-0005-0000-0000-0000435E0000}"/>
    <cellStyle name="40% - Énfasis6 6 3 2 2 3 2" xfId="35372" xr:uid="{00000000-0005-0000-0000-0000445E0000}"/>
    <cellStyle name="40% - Énfasis6 6 3 2 2 4" xfId="25982" xr:uid="{00000000-0005-0000-0000-0000455E0000}"/>
    <cellStyle name="40% - Énfasis6 6 3 2 2 4 2" xfId="38893" xr:uid="{00000000-0005-0000-0000-0000465E0000}"/>
    <cellStyle name="40% - Énfasis6 6 3 2 2 5" xfId="29503" xr:uid="{00000000-0005-0000-0000-0000475E0000}"/>
    <cellStyle name="40% - Énfasis6 6 3 2 3" xfId="20113" xr:uid="{00000000-0005-0000-0000-0000485E0000}"/>
    <cellStyle name="40% - Énfasis6 6 3 2 3 2" xfId="23634" xr:uid="{00000000-0005-0000-0000-0000495E0000}"/>
    <cellStyle name="40% - Énfasis6 6 3 2 3 2 2" xfId="36545" xr:uid="{00000000-0005-0000-0000-00004A5E0000}"/>
    <cellStyle name="40% - Énfasis6 6 3 2 3 3" xfId="27155" xr:uid="{00000000-0005-0000-0000-00004B5E0000}"/>
    <cellStyle name="40% - Énfasis6 6 3 2 3 3 2" xfId="40066" xr:uid="{00000000-0005-0000-0000-00004C5E0000}"/>
    <cellStyle name="40% - Énfasis6 6 3 2 3 4" xfId="33024" xr:uid="{00000000-0005-0000-0000-00004D5E0000}"/>
    <cellStyle name="40% - Énfasis6 6 3 2 4" xfId="17765" xr:uid="{00000000-0005-0000-0000-00004E5E0000}"/>
    <cellStyle name="40% - Énfasis6 6 3 2 4 2" xfId="30676" xr:uid="{00000000-0005-0000-0000-00004F5E0000}"/>
    <cellStyle name="40% - Énfasis6 6 3 2 5" xfId="21286" xr:uid="{00000000-0005-0000-0000-0000505E0000}"/>
    <cellStyle name="40% - Énfasis6 6 3 2 5 2" xfId="34197" xr:uid="{00000000-0005-0000-0000-0000515E0000}"/>
    <cellStyle name="40% - Énfasis6 6 3 2 6" xfId="24807" xr:uid="{00000000-0005-0000-0000-0000525E0000}"/>
    <cellStyle name="40% - Énfasis6 6 3 2 6 2" xfId="37718" xr:uid="{00000000-0005-0000-0000-0000535E0000}"/>
    <cellStyle name="40% - Énfasis6 6 3 2 7" xfId="28328" xr:uid="{00000000-0005-0000-0000-0000545E0000}"/>
    <cellStyle name="40% - Énfasis6 6 3 3" xfId="16093" xr:uid="{00000000-0005-0000-0000-0000555E0000}"/>
    <cellStyle name="40% - Énfasis6 6 3 3 2" xfId="18441" xr:uid="{00000000-0005-0000-0000-0000565E0000}"/>
    <cellStyle name="40% - Énfasis6 6 3 3 2 2" xfId="31352" xr:uid="{00000000-0005-0000-0000-0000575E0000}"/>
    <cellStyle name="40% - Énfasis6 6 3 3 3" xfId="21962" xr:uid="{00000000-0005-0000-0000-0000585E0000}"/>
    <cellStyle name="40% - Énfasis6 6 3 3 3 2" xfId="34873" xr:uid="{00000000-0005-0000-0000-0000595E0000}"/>
    <cellStyle name="40% - Énfasis6 6 3 3 4" xfId="25483" xr:uid="{00000000-0005-0000-0000-00005A5E0000}"/>
    <cellStyle name="40% - Énfasis6 6 3 3 4 2" xfId="38394" xr:uid="{00000000-0005-0000-0000-00005B5E0000}"/>
    <cellStyle name="40% - Énfasis6 6 3 3 5" xfId="29004" xr:uid="{00000000-0005-0000-0000-00005C5E0000}"/>
    <cellStyle name="40% - Énfasis6 6 3 4" xfId="19614" xr:uid="{00000000-0005-0000-0000-00005D5E0000}"/>
    <cellStyle name="40% - Énfasis6 6 3 4 2" xfId="23135" xr:uid="{00000000-0005-0000-0000-00005E5E0000}"/>
    <cellStyle name="40% - Énfasis6 6 3 4 2 2" xfId="36046" xr:uid="{00000000-0005-0000-0000-00005F5E0000}"/>
    <cellStyle name="40% - Énfasis6 6 3 4 3" xfId="26656" xr:uid="{00000000-0005-0000-0000-0000605E0000}"/>
    <cellStyle name="40% - Énfasis6 6 3 4 3 2" xfId="39567" xr:uid="{00000000-0005-0000-0000-0000615E0000}"/>
    <cellStyle name="40% - Énfasis6 6 3 4 4" xfId="32525" xr:uid="{00000000-0005-0000-0000-0000625E0000}"/>
    <cellStyle name="40% - Énfasis6 6 3 5" xfId="17266" xr:uid="{00000000-0005-0000-0000-0000635E0000}"/>
    <cellStyle name="40% - Énfasis6 6 3 5 2" xfId="30177" xr:uid="{00000000-0005-0000-0000-0000645E0000}"/>
    <cellStyle name="40% - Énfasis6 6 3 6" xfId="20787" xr:uid="{00000000-0005-0000-0000-0000655E0000}"/>
    <cellStyle name="40% - Énfasis6 6 3 6 2" xfId="33698" xr:uid="{00000000-0005-0000-0000-0000665E0000}"/>
    <cellStyle name="40% - Énfasis6 6 3 7" xfId="24308" xr:uid="{00000000-0005-0000-0000-0000675E0000}"/>
    <cellStyle name="40% - Énfasis6 6 3 7 2" xfId="37219" xr:uid="{00000000-0005-0000-0000-0000685E0000}"/>
    <cellStyle name="40% - Énfasis6 6 3 8" xfId="27829" xr:uid="{00000000-0005-0000-0000-0000695E0000}"/>
    <cellStyle name="40% - Énfasis6 6 3 9" xfId="14918" xr:uid="{00000000-0005-0000-0000-00006A5E0000}"/>
    <cellStyle name="40% - Énfasis6 6 4" xfId="15579" xr:uid="{00000000-0005-0000-0000-00006B5E0000}"/>
    <cellStyle name="40% - Énfasis6 6 4 2" xfId="16754" xr:uid="{00000000-0005-0000-0000-00006C5E0000}"/>
    <cellStyle name="40% - Énfasis6 6 4 2 2" xfId="19102" xr:uid="{00000000-0005-0000-0000-00006D5E0000}"/>
    <cellStyle name="40% - Énfasis6 6 4 2 2 2" xfId="32013" xr:uid="{00000000-0005-0000-0000-00006E5E0000}"/>
    <cellStyle name="40% - Énfasis6 6 4 2 3" xfId="22623" xr:uid="{00000000-0005-0000-0000-00006F5E0000}"/>
    <cellStyle name="40% - Énfasis6 6 4 2 3 2" xfId="35534" xr:uid="{00000000-0005-0000-0000-0000705E0000}"/>
    <cellStyle name="40% - Énfasis6 6 4 2 4" xfId="26144" xr:uid="{00000000-0005-0000-0000-0000715E0000}"/>
    <cellStyle name="40% - Énfasis6 6 4 2 4 2" xfId="39055" xr:uid="{00000000-0005-0000-0000-0000725E0000}"/>
    <cellStyle name="40% - Énfasis6 6 4 2 5" xfId="29665" xr:uid="{00000000-0005-0000-0000-0000735E0000}"/>
    <cellStyle name="40% - Énfasis6 6 4 3" xfId="20275" xr:uid="{00000000-0005-0000-0000-0000745E0000}"/>
    <cellStyle name="40% - Énfasis6 6 4 3 2" xfId="23796" xr:uid="{00000000-0005-0000-0000-0000755E0000}"/>
    <cellStyle name="40% - Énfasis6 6 4 3 2 2" xfId="36707" xr:uid="{00000000-0005-0000-0000-0000765E0000}"/>
    <cellStyle name="40% - Énfasis6 6 4 3 3" xfId="27317" xr:uid="{00000000-0005-0000-0000-0000775E0000}"/>
    <cellStyle name="40% - Énfasis6 6 4 3 3 2" xfId="40228" xr:uid="{00000000-0005-0000-0000-0000785E0000}"/>
    <cellStyle name="40% - Énfasis6 6 4 3 4" xfId="33186" xr:uid="{00000000-0005-0000-0000-0000795E0000}"/>
    <cellStyle name="40% - Énfasis6 6 4 4" xfId="17927" xr:uid="{00000000-0005-0000-0000-00007A5E0000}"/>
    <cellStyle name="40% - Énfasis6 6 4 4 2" xfId="30838" xr:uid="{00000000-0005-0000-0000-00007B5E0000}"/>
    <cellStyle name="40% - Énfasis6 6 4 5" xfId="21448" xr:uid="{00000000-0005-0000-0000-00007C5E0000}"/>
    <cellStyle name="40% - Énfasis6 6 4 5 2" xfId="34359" xr:uid="{00000000-0005-0000-0000-00007D5E0000}"/>
    <cellStyle name="40% - Énfasis6 6 4 6" xfId="24969" xr:uid="{00000000-0005-0000-0000-00007E5E0000}"/>
    <cellStyle name="40% - Énfasis6 6 4 6 2" xfId="37880" xr:uid="{00000000-0005-0000-0000-00007F5E0000}"/>
    <cellStyle name="40% - Énfasis6 6 4 7" xfId="28490" xr:uid="{00000000-0005-0000-0000-0000805E0000}"/>
    <cellStyle name="40% - Énfasis6 6 5" xfId="15080" xr:uid="{00000000-0005-0000-0000-0000815E0000}"/>
    <cellStyle name="40% - Énfasis6 6 5 2" xfId="16255" xr:uid="{00000000-0005-0000-0000-0000825E0000}"/>
    <cellStyle name="40% - Énfasis6 6 5 2 2" xfId="18603" xr:uid="{00000000-0005-0000-0000-0000835E0000}"/>
    <cellStyle name="40% - Énfasis6 6 5 2 2 2" xfId="31514" xr:uid="{00000000-0005-0000-0000-0000845E0000}"/>
    <cellStyle name="40% - Énfasis6 6 5 2 3" xfId="22124" xr:uid="{00000000-0005-0000-0000-0000855E0000}"/>
    <cellStyle name="40% - Énfasis6 6 5 2 3 2" xfId="35035" xr:uid="{00000000-0005-0000-0000-0000865E0000}"/>
    <cellStyle name="40% - Énfasis6 6 5 2 4" xfId="25645" xr:uid="{00000000-0005-0000-0000-0000875E0000}"/>
    <cellStyle name="40% - Énfasis6 6 5 2 4 2" xfId="38556" xr:uid="{00000000-0005-0000-0000-0000885E0000}"/>
    <cellStyle name="40% - Énfasis6 6 5 2 5" xfId="29166" xr:uid="{00000000-0005-0000-0000-0000895E0000}"/>
    <cellStyle name="40% - Énfasis6 6 5 3" xfId="19776" xr:uid="{00000000-0005-0000-0000-00008A5E0000}"/>
    <cellStyle name="40% - Énfasis6 6 5 3 2" xfId="23297" xr:uid="{00000000-0005-0000-0000-00008B5E0000}"/>
    <cellStyle name="40% - Énfasis6 6 5 3 2 2" xfId="36208" xr:uid="{00000000-0005-0000-0000-00008C5E0000}"/>
    <cellStyle name="40% - Énfasis6 6 5 3 3" xfId="26818" xr:uid="{00000000-0005-0000-0000-00008D5E0000}"/>
    <cellStyle name="40% - Énfasis6 6 5 3 3 2" xfId="39729" xr:uid="{00000000-0005-0000-0000-00008E5E0000}"/>
    <cellStyle name="40% - Énfasis6 6 5 3 4" xfId="32687" xr:uid="{00000000-0005-0000-0000-00008F5E0000}"/>
    <cellStyle name="40% - Énfasis6 6 5 4" xfId="17428" xr:uid="{00000000-0005-0000-0000-0000905E0000}"/>
    <cellStyle name="40% - Énfasis6 6 5 4 2" xfId="30339" xr:uid="{00000000-0005-0000-0000-0000915E0000}"/>
    <cellStyle name="40% - Énfasis6 6 5 5" xfId="20949" xr:uid="{00000000-0005-0000-0000-0000925E0000}"/>
    <cellStyle name="40% - Énfasis6 6 5 5 2" xfId="33860" xr:uid="{00000000-0005-0000-0000-0000935E0000}"/>
    <cellStyle name="40% - Énfasis6 6 5 6" xfId="24470" xr:uid="{00000000-0005-0000-0000-0000945E0000}"/>
    <cellStyle name="40% - Énfasis6 6 5 6 2" xfId="37381" xr:uid="{00000000-0005-0000-0000-0000955E0000}"/>
    <cellStyle name="40% - Énfasis6 6 5 7" xfId="27991" xr:uid="{00000000-0005-0000-0000-0000965E0000}"/>
    <cellStyle name="40% - Énfasis6 6 6" xfId="15756" xr:uid="{00000000-0005-0000-0000-0000975E0000}"/>
    <cellStyle name="40% - Énfasis6 6 6 2" xfId="18104" xr:uid="{00000000-0005-0000-0000-0000985E0000}"/>
    <cellStyle name="40% - Énfasis6 6 6 2 2" xfId="31015" xr:uid="{00000000-0005-0000-0000-0000995E0000}"/>
    <cellStyle name="40% - Énfasis6 6 6 3" xfId="21625" xr:uid="{00000000-0005-0000-0000-00009A5E0000}"/>
    <cellStyle name="40% - Énfasis6 6 6 3 2" xfId="34536" xr:uid="{00000000-0005-0000-0000-00009B5E0000}"/>
    <cellStyle name="40% - Énfasis6 6 6 4" xfId="25146" xr:uid="{00000000-0005-0000-0000-00009C5E0000}"/>
    <cellStyle name="40% - Énfasis6 6 6 4 2" xfId="38057" xr:uid="{00000000-0005-0000-0000-00009D5E0000}"/>
    <cellStyle name="40% - Énfasis6 6 6 5" xfId="28667" xr:uid="{00000000-0005-0000-0000-00009E5E0000}"/>
    <cellStyle name="40% - Énfasis6 6 7" xfId="19277" xr:uid="{00000000-0005-0000-0000-00009F5E0000}"/>
    <cellStyle name="40% - Énfasis6 6 7 2" xfId="22798" xr:uid="{00000000-0005-0000-0000-0000A05E0000}"/>
    <cellStyle name="40% - Énfasis6 6 7 2 2" xfId="35709" xr:uid="{00000000-0005-0000-0000-0000A15E0000}"/>
    <cellStyle name="40% - Énfasis6 6 7 3" xfId="26319" xr:uid="{00000000-0005-0000-0000-0000A25E0000}"/>
    <cellStyle name="40% - Énfasis6 6 7 3 2" xfId="39230" xr:uid="{00000000-0005-0000-0000-0000A35E0000}"/>
    <cellStyle name="40% - Énfasis6 6 7 4" xfId="32188" xr:uid="{00000000-0005-0000-0000-0000A45E0000}"/>
    <cellStyle name="40% - Énfasis6 6 8" xfId="16929" xr:uid="{00000000-0005-0000-0000-0000A55E0000}"/>
    <cellStyle name="40% - Énfasis6 6 8 2" xfId="29840" xr:uid="{00000000-0005-0000-0000-0000A65E0000}"/>
    <cellStyle name="40% - Énfasis6 6 9" xfId="20450" xr:uid="{00000000-0005-0000-0000-0000A75E0000}"/>
    <cellStyle name="40% - Énfasis6 6 9 2" xfId="33361" xr:uid="{00000000-0005-0000-0000-0000A85E0000}"/>
    <cellStyle name="40% - Énfasis6 7" xfId="890" xr:uid="{00000000-0005-0000-0000-0000A95E0000}"/>
    <cellStyle name="40% - Énfasis6 7 10" xfId="23987" xr:uid="{00000000-0005-0000-0000-0000AA5E0000}"/>
    <cellStyle name="40% - Énfasis6 7 10 2" xfId="36898" xr:uid="{00000000-0005-0000-0000-0000AB5E0000}"/>
    <cellStyle name="40% - Énfasis6 7 11" xfId="27508" xr:uid="{00000000-0005-0000-0000-0000AC5E0000}"/>
    <cellStyle name="40% - Énfasis6 7 12" xfId="14593" xr:uid="{00000000-0005-0000-0000-0000AD5E0000}"/>
    <cellStyle name="40% - Énfasis6 7 2" xfId="6158" xr:uid="{00000000-0005-0000-0000-0000AE5E0000}"/>
    <cellStyle name="40% - Énfasis6 7 2 2" xfId="6159" xr:uid="{00000000-0005-0000-0000-0000AF5E0000}"/>
    <cellStyle name="40% - Énfasis6 7 2 2 2" xfId="16446" xr:uid="{00000000-0005-0000-0000-0000B05E0000}"/>
    <cellStyle name="40% - Énfasis6 7 2 2 2 2" xfId="18794" xr:uid="{00000000-0005-0000-0000-0000B15E0000}"/>
    <cellStyle name="40% - Énfasis6 7 2 2 2 2 2" xfId="31705" xr:uid="{00000000-0005-0000-0000-0000B25E0000}"/>
    <cellStyle name="40% - Énfasis6 7 2 2 2 3" xfId="22315" xr:uid="{00000000-0005-0000-0000-0000B35E0000}"/>
    <cellStyle name="40% - Énfasis6 7 2 2 2 3 2" xfId="35226" xr:uid="{00000000-0005-0000-0000-0000B45E0000}"/>
    <cellStyle name="40% - Énfasis6 7 2 2 2 4" xfId="25836" xr:uid="{00000000-0005-0000-0000-0000B55E0000}"/>
    <cellStyle name="40% - Énfasis6 7 2 2 2 4 2" xfId="38747" xr:uid="{00000000-0005-0000-0000-0000B65E0000}"/>
    <cellStyle name="40% - Énfasis6 7 2 2 2 5" xfId="29357" xr:uid="{00000000-0005-0000-0000-0000B75E0000}"/>
    <cellStyle name="40% - Énfasis6 7 2 2 3" xfId="19967" xr:uid="{00000000-0005-0000-0000-0000B85E0000}"/>
    <cellStyle name="40% - Énfasis6 7 2 2 3 2" xfId="23488" xr:uid="{00000000-0005-0000-0000-0000B95E0000}"/>
    <cellStyle name="40% - Énfasis6 7 2 2 3 2 2" xfId="36399" xr:uid="{00000000-0005-0000-0000-0000BA5E0000}"/>
    <cellStyle name="40% - Énfasis6 7 2 2 3 3" xfId="27009" xr:uid="{00000000-0005-0000-0000-0000BB5E0000}"/>
    <cellStyle name="40% - Énfasis6 7 2 2 3 3 2" xfId="39920" xr:uid="{00000000-0005-0000-0000-0000BC5E0000}"/>
    <cellStyle name="40% - Énfasis6 7 2 2 3 4" xfId="32878" xr:uid="{00000000-0005-0000-0000-0000BD5E0000}"/>
    <cellStyle name="40% - Énfasis6 7 2 2 4" xfId="17619" xr:uid="{00000000-0005-0000-0000-0000BE5E0000}"/>
    <cellStyle name="40% - Énfasis6 7 2 2 4 2" xfId="30530" xr:uid="{00000000-0005-0000-0000-0000BF5E0000}"/>
    <cellStyle name="40% - Énfasis6 7 2 2 5" xfId="21140" xr:uid="{00000000-0005-0000-0000-0000C05E0000}"/>
    <cellStyle name="40% - Énfasis6 7 2 2 5 2" xfId="34051" xr:uid="{00000000-0005-0000-0000-0000C15E0000}"/>
    <cellStyle name="40% - Énfasis6 7 2 2 6" xfId="24661" xr:uid="{00000000-0005-0000-0000-0000C25E0000}"/>
    <cellStyle name="40% - Énfasis6 7 2 2 6 2" xfId="37572" xr:uid="{00000000-0005-0000-0000-0000C35E0000}"/>
    <cellStyle name="40% - Énfasis6 7 2 2 7" xfId="28182" xr:uid="{00000000-0005-0000-0000-0000C45E0000}"/>
    <cellStyle name="40% - Énfasis6 7 2 2 8" xfId="15271" xr:uid="{00000000-0005-0000-0000-0000C55E0000}"/>
    <cellStyle name="40% - Énfasis6 7 2 3" xfId="15947" xr:uid="{00000000-0005-0000-0000-0000C65E0000}"/>
    <cellStyle name="40% - Énfasis6 7 2 3 2" xfId="18295" xr:uid="{00000000-0005-0000-0000-0000C75E0000}"/>
    <cellStyle name="40% - Énfasis6 7 2 3 2 2" xfId="31206" xr:uid="{00000000-0005-0000-0000-0000C85E0000}"/>
    <cellStyle name="40% - Énfasis6 7 2 3 3" xfId="21816" xr:uid="{00000000-0005-0000-0000-0000C95E0000}"/>
    <cellStyle name="40% - Énfasis6 7 2 3 3 2" xfId="34727" xr:uid="{00000000-0005-0000-0000-0000CA5E0000}"/>
    <cellStyle name="40% - Énfasis6 7 2 3 4" xfId="25337" xr:uid="{00000000-0005-0000-0000-0000CB5E0000}"/>
    <cellStyle name="40% - Énfasis6 7 2 3 4 2" xfId="38248" xr:uid="{00000000-0005-0000-0000-0000CC5E0000}"/>
    <cellStyle name="40% - Énfasis6 7 2 3 5" xfId="28858" xr:uid="{00000000-0005-0000-0000-0000CD5E0000}"/>
    <cellStyle name="40% - Énfasis6 7 2 4" xfId="19468" xr:uid="{00000000-0005-0000-0000-0000CE5E0000}"/>
    <cellStyle name="40% - Énfasis6 7 2 4 2" xfId="22989" xr:uid="{00000000-0005-0000-0000-0000CF5E0000}"/>
    <cellStyle name="40% - Énfasis6 7 2 4 2 2" xfId="35900" xr:uid="{00000000-0005-0000-0000-0000D05E0000}"/>
    <cellStyle name="40% - Énfasis6 7 2 4 3" xfId="26510" xr:uid="{00000000-0005-0000-0000-0000D15E0000}"/>
    <cellStyle name="40% - Énfasis6 7 2 4 3 2" xfId="39421" xr:uid="{00000000-0005-0000-0000-0000D25E0000}"/>
    <cellStyle name="40% - Énfasis6 7 2 4 4" xfId="32379" xr:uid="{00000000-0005-0000-0000-0000D35E0000}"/>
    <cellStyle name="40% - Énfasis6 7 2 5" xfId="17120" xr:uid="{00000000-0005-0000-0000-0000D45E0000}"/>
    <cellStyle name="40% - Énfasis6 7 2 5 2" xfId="30031" xr:uid="{00000000-0005-0000-0000-0000D55E0000}"/>
    <cellStyle name="40% - Énfasis6 7 2 6" xfId="20641" xr:uid="{00000000-0005-0000-0000-0000D65E0000}"/>
    <cellStyle name="40% - Énfasis6 7 2 6 2" xfId="33552" xr:uid="{00000000-0005-0000-0000-0000D75E0000}"/>
    <cellStyle name="40% - Énfasis6 7 2 7" xfId="24162" xr:uid="{00000000-0005-0000-0000-0000D85E0000}"/>
    <cellStyle name="40% - Énfasis6 7 2 7 2" xfId="37073" xr:uid="{00000000-0005-0000-0000-0000D95E0000}"/>
    <cellStyle name="40% - Énfasis6 7 2 8" xfId="27683" xr:uid="{00000000-0005-0000-0000-0000DA5E0000}"/>
    <cellStyle name="40% - Énfasis6 7 2 9" xfId="14771" xr:uid="{00000000-0005-0000-0000-0000DB5E0000}"/>
    <cellStyle name="40% - Énfasis6 7 3" xfId="6160" xr:uid="{00000000-0005-0000-0000-0000DC5E0000}"/>
    <cellStyle name="40% - Énfasis6 7 3 2" xfId="15433" xr:uid="{00000000-0005-0000-0000-0000DD5E0000}"/>
    <cellStyle name="40% - Énfasis6 7 3 2 2" xfId="16608" xr:uid="{00000000-0005-0000-0000-0000DE5E0000}"/>
    <cellStyle name="40% - Énfasis6 7 3 2 2 2" xfId="18956" xr:uid="{00000000-0005-0000-0000-0000DF5E0000}"/>
    <cellStyle name="40% - Énfasis6 7 3 2 2 2 2" xfId="31867" xr:uid="{00000000-0005-0000-0000-0000E05E0000}"/>
    <cellStyle name="40% - Énfasis6 7 3 2 2 3" xfId="22477" xr:uid="{00000000-0005-0000-0000-0000E15E0000}"/>
    <cellStyle name="40% - Énfasis6 7 3 2 2 3 2" xfId="35388" xr:uid="{00000000-0005-0000-0000-0000E25E0000}"/>
    <cellStyle name="40% - Énfasis6 7 3 2 2 4" xfId="25998" xr:uid="{00000000-0005-0000-0000-0000E35E0000}"/>
    <cellStyle name="40% - Énfasis6 7 3 2 2 4 2" xfId="38909" xr:uid="{00000000-0005-0000-0000-0000E45E0000}"/>
    <cellStyle name="40% - Énfasis6 7 3 2 2 5" xfId="29519" xr:uid="{00000000-0005-0000-0000-0000E55E0000}"/>
    <cellStyle name="40% - Énfasis6 7 3 2 3" xfId="20129" xr:uid="{00000000-0005-0000-0000-0000E65E0000}"/>
    <cellStyle name="40% - Énfasis6 7 3 2 3 2" xfId="23650" xr:uid="{00000000-0005-0000-0000-0000E75E0000}"/>
    <cellStyle name="40% - Énfasis6 7 3 2 3 2 2" xfId="36561" xr:uid="{00000000-0005-0000-0000-0000E85E0000}"/>
    <cellStyle name="40% - Énfasis6 7 3 2 3 3" xfId="27171" xr:uid="{00000000-0005-0000-0000-0000E95E0000}"/>
    <cellStyle name="40% - Énfasis6 7 3 2 3 3 2" xfId="40082" xr:uid="{00000000-0005-0000-0000-0000EA5E0000}"/>
    <cellStyle name="40% - Énfasis6 7 3 2 3 4" xfId="33040" xr:uid="{00000000-0005-0000-0000-0000EB5E0000}"/>
    <cellStyle name="40% - Énfasis6 7 3 2 4" xfId="17781" xr:uid="{00000000-0005-0000-0000-0000EC5E0000}"/>
    <cellStyle name="40% - Énfasis6 7 3 2 4 2" xfId="30692" xr:uid="{00000000-0005-0000-0000-0000ED5E0000}"/>
    <cellStyle name="40% - Énfasis6 7 3 2 5" xfId="21302" xr:uid="{00000000-0005-0000-0000-0000EE5E0000}"/>
    <cellStyle name="40% - Énfasis6 7 3 2 5 2" xfId="34213" xr:uid="{00000000-0005-0000-0000-0000EF5E0000}"/>
    <cellStyle name="40% - Énfasis6 7 3 2 6" xfId="24823" xr:uid="{00000000-0005-0000-0000-0000F05E0000}"/>
    <cellStyle name="40% - Énfasis6 7 3 2 6 2" xfId="37734" xr:uid="{00000000-0005-0000-0000-0000F15E0000}"/>
    <cellStyle name="40% - Énfasis6 7 3 2 7" xfId="28344" xr:uid="{00000000-0005-0000-0000-0000F25E0000}"/>
    <cellStyle name="40% - Énfasis6 7 3 3" xfId="16109" xr:uid="{00000000-0005-0000-0000-0000F35E0000}"/>
    <cellStyle name="40% - Énfasis6 7 3 3 2" xfId="18457" xr:uid="{00000000-0005-0000-0000-0000F45E0000}"/>
    <cellStyle name="40% - Énfasis6 7 3 3 2 2" xfId="31368" xr:uid="{00000000-0005-0000-0000-0000F55E0000}"/>
    <cellStyle name="40% - Énfasis6 7 3 3 3" xfId="21978" xr:uid="{00000000-0005-0000-0000-0000F65E0000}"/>
    <cellStyle name="40% - Énfasis6 7 3 3 3 2" xfId="34889" xr:uid="{00000000-0005-0000-0000-0000F75E0000}"/>
    <cellStyle name="40% - Énfasis6 7 3 3 4" xfId="25499" xr:uid="{00000000-0005-0000-0000-0000F85E0000}"/>
    <cellStyle name="40% - Énfasis6 7 3 3 4 2" xfId="38410" xr:uid="{00000000-0005-0000-0000-0000F95E0000}"/>
    <cellStyle name="40% - Énfasis6 7 3 3 5" xfId="29020" xr:uid="{00000000-0005-0000-0000-0000FA5E0000}"/>
    <cellStyle name="40% - Énfasis6 7 3 4" xfId="19630" xr:uid="{00000000-0005-0000-0000-0000FB5E0000}"/>
    <cellStyle name="40% - Énfasis6 7 3 4 2" xfId="23151" xr:uid="{00000000-0005-0000-0000-0000FC5E0000}"/>
    <cellStyle name="40% - Énfasis6 7 3 4 2 2" xfId="36062" xr:uid="{00000000-0005-0000-0000-0000FD5E0000}"/>
    <cellStyle name="40% - Énfasis6 7 3 4 3" xfId="26672" xr:uid="{00000000-0005-0000-0000-0000FE5E0000}"/>
    <cellStyle name="40% - Énfasis6 7 3 4 3 2" xfId="39583" xr:uid="{00000000-0005-0000-0000-0000FF5E0000}"/>
    <cellStyle name="40% - Énfasis6 7 3 4 4" xfId="32541" xr:uid="{00000000-0005-0000-0000-0000005F0000}"/>
    <cellStyle name="40% - Énfasis6 7 3 5" xfId="17282" xr:uid="{00000000-0005-0000-0000-0000015F0000}"/>
    <cellStyle name="40% - Énfasis6 7 3 5 2" xfId="30193" xr:uid="{00000000-0005-0000-0000-0000025F0000}"/>
    <cellStyle name="40% - Énfasis6 7 3 6" xfId="20803" xr:uid="{00000000-0005-0000-0000-0000035F0000}"/>
    <cellStyle name="40% - Énfasis6 7 3 6 2" xfId="33714" xr:uid="{00000000-0005-0000-0000-0000045F0000}"/>
    <cellStyle name="40% - Énfasis6 7 3 7" xfId="24324" xr:uid="{00000000-0005-0000-0000-0000055F0000}"/>
    <cellStyle name="40% - Énfasis6 7 3 7 2" xfId="37235" xr:uid="{00000000-0005-0000-0000-0000065F0000}"/>
    <cellStyle name="40% - Énfasis6 7 3 8" xfId="27845" xr:uid="{00000000-0005-0000-0000-0000075F0000}"/>
    <cellStyle name="40% - Énfasis6 7 3 9" xfId="14934" xr:uid="{00000000-0005-0000-0000-0000085F0000}"/>
    <cellStyle name="40% - Énfasis6 7 4" xfId="15595" xr:uid="{00000000-0005-0000-0000-0000095F0000}"/>
    <cellStyle name="40% - Énfasis6 7 4 2" xfId="16770" xr:uid="{00000000-0005-0000-0000-00000A5F0000}"/>
    <cellStyle name="40% - Énfasis6 7 4 2 2" xfId="19118" xr:uid="{00000000-0005-0000-0000-00000B5F0000}"/>
    <cellStyle name="40% - Énfasis6 7 4 2 2 2" xfId="32029" xr:uid="{00000000-0005-0000-0000-00000C5F0000}"/>
    <cellStyle name="40% - Énfasis6 7 4 2 3" xfId="22639" xr:uid="{00000000-0005-0000-0000-00000D5F0000}"/>
    <cellStyle name="40% - Énfasis6 7 4 2 3 2" xfId="35550" xr:uid="{00000000-0005-0000-0000-00000E5F0000}"/>
    <cellStyle name="40% - Énfasis6 7 4 2 4" xfId="26160" xr:uid="{00000000-0005-0000-0000-00000F5F0000}"/>
    <cellStyle name="40% - Énfasis6 7 4 2 4 2" xfId="39071" xr:uid="{00000000-0005-0000-0000-0000105F0000}"/>
    <cellStyle name="40% - Énfasis6 7 4 2 5" xfId="29681" xr:uid="{00000000-0005-0000-0000-0000115F0000}"/>
    <cellStyle name="40% - Énfasis6 7 4 3" xfId="20291" xr:uid="{00000000-0005-0000-0000-0000125F0000}"/>
    <cellStyle name="40% - Énfasis6 7 4 3 2" xfId="23812" xr:uid="{00000000-0005-0000-0000-0000135F0000}"/>
    <cellStyle name="40% - Énfasis6 7 4 3 2 2" xfId="36723" xr:uid="{00000000-0005-0000-0000-0000145F0000}"/>
    <cellStyle name="40% - Énfasis6 7 4 3 3" xfId="27333" xr:uid="{00000000-0005-0000-0000-0000155F0000}"/>
    <cellStyle name="40% - Énfasis6 7 4 3 3 2" xfId="40244" xr:uid="{00000000-0005-0000-0000-0000165F0000}"/>
    <cellStyle name="40% - Énfasis6 7 4 3 4" xfId="33202" xr:uid="{00000000-0005-0000-0000-0000175F0000}"/>
    <cellStyle name="40% - Énfasis6 7 4 4" xfId="17943" xr:uid="{00000000-0005-0000-0000-0000185F0000}"/>
    <cellStyle name="40% - Énfasis6 7 4 4 2" xfId="30854" xr:uid="{00000000-0005-0000-0000-0000195F0000}"/>
    <cellStyle name="40% - Énfasis6 7 4 5" xfId="21464" xr:uid="{00000000-0005-0000-0000-00001A5F0000}"/>
    <cellStyle name="40% - Énfasis6 7 4 5 2" xfId="34375" xr:uid="{00000000-0005-0000-0000-00001B5F0000}"/>
    <cellStyle name="40% - Énfasis6 7 4 6" xfId="24985" xr:uid="{00000000-0005-0000-0000-00001C5F0000}"/>
    <cellStyle name="40% - Énfasis6 7 4 6 2" xfId="37896" xr:uid="{00000000-0005-0000-0000-00001D5F0000}"/>
    <cellStyle name="40% - Énfasis6 7 4 7" xfId="28506" xr:uid="{00000000-0005-0000-0000-00001E5F0000}"/>
    <cellStyle name="40% - Énfasis6 7 5" xfId="15096" xr:uid="{00000000-0005-0000-0000-00001F5F0000}"/>
    <cellStyle name="40% - Énfasis6 7 5 2" xfId="16271" xr:uid="{00000000-0005-0000-0000-0000205F0000}"/>
    <cellStyle name="40% - Énfasis6 7 5 2 2" xfId="18619" xr:uid="{00000000-0005-0000-0000-0000215F0000}"/>
    <cellStyle name="40% - Énfasis6 7 5 2 2 2" xfId="31530" xr:uid="{00000000-0005-0000-0000-0000225F0000}"/>
    <cellStyle name="40% - Énfasis6 7 5 2 3" xfId="22140" xr:uid="{00000000-0005-0000-0000-0000235F0000}"/>
    <cellStyle name="40% - Énfasis6 7 5 2 3 2" xfId="35051" xr:uid="{00000000-0005-0000-0000-0000245F0000}"/>
    <cellStyle name="40% - Énfasis6 7 5 2 4" xfId="25661" xr:uid="{00000000-0005-0000-0000-0000255F0000}"/>
    <cellStyle name="40% - Énfasis6 7 5 2 4 2" xfId="38572" xr:uid="{00000000-0005-0000-0000-0000265F0000}"/>
    <cellStyle name="40% - Énfasis6 7 5 2 5" xfId="29182" xr:uid="{00000000-0005-0000-0000-0000275F0000}"/>
    <cellStyle name="40% - Énfasis6 7 5 3" xfId="19792" xr:uid="{00000000-0005-0000-0000-0000285F0000}"/>
    <cellStyle name="40% - Énfasis6 7 5 3 2" xfId="23313" xr:uid="{00000000-0005-0000-0000-0000295F0000}"/>
    <cellStyle name="40% - Énfasis6 7 5 3 2 2" xfId="36224" xr:uid="{00000000-0005-0000-0000-00002A5F0000}"/>
    <cellStyle name="40% - Énfasis6 7 5 3 3" xfId="26834" xr:uid="{00000000-0005-0000-0000-00002B5F0000}"/>
    <cellStyle name="40% - Énfasis6 7 5 3 3 2" xfId="39745" xr:uid="{00000000-0005-0000-0000-00002C5F0000}"/>
    <cellStyle name="40% - Énfasis6 7 5 3 4" xfId="32703" xr:uid="{00000000-0005-0000-0000-00002D5F0000}"/>
    <cellStyle name="40% - Énfasis6 7 5 4" xfId="17444" xr:uid="{00000000-0005-0000-0000-00002E5F0000}"/>
    <cellStyle name="40% - Énfasis6 7 5 4 2" xfId="30355" xr:uid="{00000000-0005-0000-0000-00002F5F0000}"/>
    <cellStyle name="40% - Énfasis6 7 5 5" xfId="20965" xr:uid="{00000000-0005-0000-0000-0000305F0000}"/>
    <cellStyle name="40% - Énfasis6 7 5 5 2" xfId="33876" xr:uid="{00000000-0005-0000-0000-0000315F0000}"/>
    <cellStyle name="40% - Énfasis6 7 5 6" xfId="24486" xr:uid="{00000000-0005-0000-0000-0000325F0000}"/>
    <cellStyle name="40% - Énfasis6 7 5 6 2" xfId="37397" xr:uid="{00000000-0005-0000-0000-0000335F0000}"/>
    <cellStyle name="40% - Énfasis6 7 5 7" xfId="28007" xr:uid="{00000000-0005-0000-0000-0000345F0000}"/>
    <cellStyle name="40% - Énfasis6 7 6" xfId="15772" xr:uid="{00000000-0005-0000-0000-0000355F0000}"/>
    <cellStyle name="40% - Énfasis6 7 6 2" xfId="18120" xr:uid="{00000000-0005-0000-0000-0000365F0000}"/>
    <cellStyle name="40% - Énfasis6 7 6 2 2" xfId="31031" xr:uid="{00000000-0005-0000-0000-0000375F0000}"/>
    <cellStyle name="40% - Énfasis6 7 6 3" xfId="21641" xr:uid="{00000000-0005-0000-0000-0000385F0000}"/>
    <cellStyle name="40% - Énfasis6 7 6 3 2" xfId="34552" xr:uid="{00000000-0005-0000-0000-0000395F0000}"/>
    <cellStyle name="40% - Énfasis6 7 6 4" xfId="25162" xr:uid="{00000000-0005-0000-0000-00003A5F0000}"/>
    <cellStyle name="40% - Énfasis6 7 6 4 2" xfId="38073" xr:uid="{00000000-0005-0000-0000-00003B5F0000}"/>
    <cellStyle name="40% - Énfasis6 7 6 5" xfId="28683" xr:uid="{00000000-0005-0000-0000-00003C5F0000}"/>
    <cellStyle name="40% - Énfasis6 7 7" xfId="19293" xr:uid="{00000000-0005-0000-0000-00003D5F0000}"/>
    <cellStyle name="40% - Énfasis6 7 7 2" xfId="22814" xr:uid="{00000000-0005-0000-0000-00003E5F0000}"/>
    <cellStyle name="40% - Énfasis6 7 7 2 2" xfId="35725" xr:uid="{00000000-0005-0000-0000-00003F5F0000}"/>
    <cellStyle name="40% - Énfasis6 7 7 3" xfId="26335" xr:uid="{00000000-0005-0000-0000-0000405F0000}"/>
    <cellStyle name="40% - Énfasis6 7 7 3 2" xfId="39246" xr:uid="{00000000-0005-0000-0000-0000415F0000}"/>
    <cellStyle name="40% - Énfasis6 7 7 4" xfId="32204" xr:uid="{00000000-0005-0000-0000-0000425F0000}"/>
    <cellStyle name="40% - Énfasis6 7 8" xfId="16945" xr:uid="{00000000-0005-0000-0000-0000435F0000}"/>
    <cellStyle name="40% - Énfasis6 7 8 2" xfId="29856" xr:uid="{00000000-0005-0000-0000-0000445F0000}"/>
    <cellStyle name="40% - Énfasis6 7 9" xfId="20466" xr:uid="{00000000-0005-0000-0000-0000455F0000}"/>
    <cellStyle name="40% - Énfasis6 7 9 2" xfId="33377" xr:uid="{00000000-0005-0000-0000-0000465F0000}"/>
    <cellStyle name="40% - Énfasis6 8" xfId="891" xr:uid="{00000000-0005-0000-0000-0000475F0000}"/>
    <cellStyle name="40% - Énfasis6 8 2" xfId="15142" xr:uid="{00000000-0005-0000-0000-0000485F0000}"/>
    <cellStyle name="40% - Énfasis6 8 2 2" xfId="16317" xr:uid="{00000000-0005-0000-0000-0000495F0000}"/>
    <cellStyle name="40% - Énfasis6 8 2 2 2" xfId="18665" xr:uid="{00000000-0005-0000-0000-00004A5F0000}"/>
    <cellStyle name="40% - Énfasis6 8 2 2 2 2" xfId="31576" xr:uid="{00000000-0005-0000-0000-00004B5F0000}"/>
    <cellStyle name="40% - Énfasis6 8 2 2 3" xfId="22186" xr:uid="{00000000-0005-0000-0000-00004C5F0000}"/>
    <cellStyle name="40% - Énfasis6 8 2 2 3 2" xfId="35097" xr:uid="{00000000-0005-0000-0000-00004D5F0000}"/>
    <cellStyle name="40% - Énfasis6 8 2 2 4" xfId="25707" xr:uid="{00000000-0005-0000-0000-00004E5F0000}"/>
    <cellStyle name="40% - Énfasis6 8 2 2 4 2" xfId="38618" xr:uid="{00000000-0005-0000-0000-00004F5F0000}"/>
    <cellStyle name="40% - Énfasis6 8 2 2 5" xfId="29228" xr:uid="{00000000-0005-0000-0000-0000505F0000}"/>
    <cellStyle name="40% - Énfasis6 8 2 3" xfId="19838" xr:uid="{00000000-0005-0000-0000-0000515F0000}"/>
    <cellStyle name="40% - Énfasis6 8 2 3 2" xfId="23359" xr:uid="{00000000-0005-0000-0000-0000525F0000}"/>
    <cellStyle name="40% - Énfasis6 8 2 3 2 2" xfId="36270" xr:uid="{00000000-0005-0000-0000-0000535F0000}"/>
    <cellStyle name="40% - Énfasis6 8 2 3 3" xfId="26880" xr:uid="{00000000-0005-0000-0000-0000545F0000}"/>
    <cellStyle name="40% - Énfasis6 8 2 3 3 2" xfId="39791" xr:uid="{00000000-0005-0000-0000-0000555F0000}"/>
    <cellStyle name="40% - Énfasis6 8 2 3 4" xfId="32749" xr:uid="{00000000-0005-0000-0000-0000565F0000}"/>
    <cellStyle name="40% - Énfasis6 8 2 4" xfId="17490" xr:uid="{00000000-0005-0000-0000-0000575F0000}"/>
    <cellStyle name="40% - Énfasis6 8 2 4 2" xfId="30401" xr:uid="{00000000-0005-0000-0000-0000585F0000}"/>
    <cellStyle name="40% - Énfasis6 8 2 5" xfId="21011" xr:uid="{00000000-0005-0000-0000-0000595F0000}"/>
    <cellStyle name="40% - Énfasis6 8 2 5 2" xfId="33922" xr:uid="{00000000-0005-0000-0000-00005A5F0000}"/>
    <cellStyle name="40% - Énfasis6 8 2 6" xfId="24532" xr:uid="{00000000-0005-0000-0000-00005B5F0000}"/>
    <cellStyle name="40% - Énfasis6 8 2 6 2" xfId="37443" xr:uid="{00000000-0005-0000-0000-00005C5F0000}"/>
    <cellStyle name="40% - Énfasis6 8 2 7" xfId="28053" xr:uid="{00000000-0005-0000-0000-00005D5F0000}"/>
    <cellStyle name="40% - Énfasis6 8 3" xfId="15818" xr:uid="{00000000-0005-0000-0000-00005E5F0000}"/>
    <cellStyle name="40% - Énfasis6 8 3 2" xfId="18166" xr:uid="{00000000-0005-0000-0000-00005F5F0000}"/>
    <cellStyle name="40% - Énfasis6 8 3 2 2" xfId="31077" xr:uid="{00000000-0005-0000-0000-0000605F0000}"/>
    <cellStyle name="40% - Énfasis6 8 3 3" xfId="21687" xr:uid="{00000000-0005-0000-0000-0000615F0000}"/>
    <cellStyle name="40% - Énfasis6 8 3 3 2" xfId="34598" xr:uid="{00000000-0005-0000-0000-0000625F0000}"/>
    <cellStyle name="40% - Énfasis6 8 3 4" xfId="25208" xr:uid="{00000000-0005-0000-0000-0000635F0000}"/>
    <cellStyle name="40% - Énfasis6 8 3 4 2" xfId="38119" xr:uid="{00000000-0005-0000-0000-0000645F0000}"/>
    <cellStyle name="40% - Énfasis6 8 3 5" xfId="28729" xr:uid="{00000000-0005-0000-0000-0000655F0000}"/>
    <cellStyle name="40% - Énfasis6 8 4" xfId="19339" xr:uid="{00000000-0005-0000-0000-0000665F0000}"/>
    <cellStyle name="40% - Énfasis6 8 4 2" xfId="22860" xr:uid="{00000000-0005-0000-0000-0000675F0000}"/>
    <cellStyle name="40% - Énfasis6 8 4 2 2" xfId="35771" xr:uid="{00000000-0005-0000-0000-0000685F0000}"/>
    <cellStyle name="40% - Énfasis6 8 4 3" xfId="26381" xr:uid="{00000000-0005-0000-0000-0000695F0000}"/>
    <cellStyle name="40% - Énfasis6 8 4 3 2" xfId="39292" xr:uid="{00000000-0005-0000-0000-00006A5F0000}"/>
    <cellStyle name="40% - Énfasis6 8 4 4" xfId="32250" xr:uid="{00000000-0005-0000-0000-00006B5F0000}"/>
    <cellStyle name="40% - Énfasis6 8 5" xfId="16991" xr:uid="{00000000-0005-0000-0000-00006C5F0000}"/>
    <cellStyle name="40% - Énfasis6 8 5 2" xfId="29902" xr:uid="{00000000-0005-0000-0000-00006D5F0000}"/>
    <cellStyle name="40% - Énfasis6 8 6" xfId="20512" xr:uid="{00000000-0005-0000-0000-00006E5F0000}"/>
    <cellStyle name="40% - Énfasis6 8 6 2" xfId="33423" xr:uid="{00000000-0005-0000-0000-00006F5F0000}"/>
    <cellStyle name="40% - Énfasis6 8 7" xfId="24033" xr:uid="{00000000-0005-0000-0000-0000705F0000}"/>
    <cellStyle name="40% - Énfasis6 8 7 2" xfId="36944" xr:uid="{00000000-0005-0000-0000-0000715F0000}"/>
    <cellStyle name="40% - Énfasis6 8 8" xfId="27554" xr:uid="{00000000-0005-0000-0000-0000725F0000}"/>
    <cellStyle name="40% - Énfasis6 8 9" xfId="14642" xr:uid="{00000000-0005-0000-0000-0000735F0000}"/>
    <cellStyle name="40% - Énfasis6 9" xfId="892" xr:uid="{00000000-0005-0000-0000-0000745F0000}"/>
    <cellStyle name="40% - Énfasis6 9 2" xfId="6161" xr:uid="{00000000-0005-0000-0000-0000755F0000}"/>
    <cellStyle name="40% - Énfasis6 9 2 2" xfId="16331" xr:uid="{00000000-0005-0000-0000-0000765F0000}"/>
    <cellStyle name="40% - Énfasis6 9 2 2 2" xfId="18679" xr:uid="{00000000-0005-0000-0000-0000775F0000}"/>
    <cellStyle name="40% - Énfasis6 9 2 2 2 2" xfId="31590" xr:uid="{00000000-0005-0000-0000-0000785F0000}"/>
    <cellStyle name="40% - Énfasis6 9 2 2 3" xfId="22200" xr:uid="{00000000-0005-0000-0000-0000795F0000}"/>
    <cellStyle name="40% - Énfasis6 9 2 2 3 2" xfId="35111" xr:uid="{00000000-0005-0000-0000-00007A5F0000}"/>
    <cellStyle name="40% - Énfasis6 9 2 2 4" xfId="25721" xr:uid="{00000000-0005-0000-0000-00007B5F0000}"/>
    <cellStyle name="40% - Énfasis6 9 2 2 4 2" xfId="38632" xr:uid="{00000000-0005-0000-0000-00007C5F0000}"/>
    <cellStyle name="40% - Énfasis6 9 2 2 5" xfId="29242" xr:uid="{00000000-0005-0000-0000-00007D5F0000}"/>
    <cellStyle name="40% - Énfasis6 9 2 3" xfId="19852" xr:uid="{00000000-0005-0000-0000-00007E5F0000}"/>
    <cellStyle name="40% - Énfasis6 9 2 3 2" xfId="23373" xr:uid="{00000000-0005-0000-0000-00007F5F0000}"/>
    <cellStyle name="40% - Énfasis6 9 2 3 2 2" xfId="36284" xr:uid="{00000000-0005-0000-0000-0000805F0000}"/>
    <cellStyle name="40% - Énfasis6 9 2 3 3" xfId="26894" xr:uid="{00000000-0005-0000-0000-0000815F0000}"/>
    <cellStyle name="40% - Énfasis6 9 2 3 3 2" xfId="39805" xr:uid="{00000000-0005-0000-0000-0000825F0000}"/>
    <cellStyle name="40% - Énfasis6 9 2 3 4" xfId="32763" xr:uid="{00000000-0005-0000-0000-0000835F0000}"/>
    <cellStyle name="40% - Énfasis6 9 2 4" xfId="17504" xr:uid="{00000000-0005-0000-0000-0000845F0000}"/>
    <cellStyle name="40% - Énfasis6 9 2 4 2" xfId="30415" xr:uid="{00000000-0005-0000-0000-0000855F0000}"/>
    <cellStyle name="40% - Énfasis6 9 2 5" xfId="21025" xr:uid="{00000000-0005-0000-0000-0000865F0000}"/>
    <cellStyle name="40% - Énfasis6 9 2 5 2" xfId="33936" xr:uid="{00000000-0005-0000-0000-0000875F0000}"/>
    <cellStyle name="40% - Énfasis6 9 2 6" xfId="24546" xr:uid="{00000000-0005-0000-0000-0000885F0000}"/>
    <cellStyle name="40% - Énfasis6 9 2 6 2" xfId="37457" xr:uid="{00000000-0005-0000-0000-0000895F0000}"/>
    <cellStyle name="40% - Énfasis6 9 2 7" xfId="28067" xr:uid="{00000000-0005-0000-0000-00008A5F0000}"/>
    <cellStyle name="40% - Énfasis6 9 2 8" xfId="15156" xr:uid="{00000000-0005-0000-0000-00008B5F0000}"/>
    <cellStyle name="40% - Énfasis6 9 3" xfId="15832" xr:uid="{00000000-0005-0000-0000-00008C5F0000}"/>
    <cellStyle name="40% - Énfasis6 9 3 2" xfId="18180" xr:uid="{00000000-0005-0000-0000-00008D5F0000}"/>
    <cellStyle name="40% - Énfasis6 9 3 2 2" xfId="31091" xr:uid="{00000000-0005-0000-0000-00008E5F0000}"/>
    <cellStyle name="40% - Énfasis6 9 3 3" xfId="21701" xr:uid="{00000000-0005-0000-0000-00008F5F0000}"/>
    <cellStyle name="40% - Énfasis6 9 3 3 2" xfId="34612" xr:uid="{00000000-0005-0000-0000-0000905F0000}"/>
    <cellStyle name="40% - Énfasis6 9 3 4" xfId="25222" xr:uid="{00000000-0005-0000-0000-0000915F0000}"/>
    <cellStyle name="40% - Énfasis6 9 3 4 2" xfId="38133" xr:uid="{00000000-0005-0000-0000-0000925F0000}"/>
    <cellStyle name="40% - Énfasis6 9 3 5" xfId="28743" xr:uid="{00000000-0005-0000-0000-0000935F0000}"/>
    <cellStyle name="40% - Énfasis6 9 4" xfId="19353" xr:uid="{00000000-0005-0000-0000-0000945F0000}"/>
    <cellStyle name="40% - Énfasis6 9 4 2" xfId="22874" xr:uid="{00000000-0005-0000-0000-0000955F0000}"/>
    <cellStyle name="40% - Énfasis6 9 4 2 2" xfId="35785" xr:uid="{00000000-0005-0000-0000-0000965F0000}"/>
    <cellStyle name="40% - Énfasis6 9 4 3" xfId="26395" xr:uid="{00000000-0005-0000-0000-0000975F0000}"/>
    <cellStyle name="40% - Énfasis6 9 4 3 2" xfId="39306" xr:uid="{00000000-0005-0000-0000-0000985F0000}"/>
    <cellStyle name="40% - Énfasis6 9 4 4" xfId="32264" xr:uid="{00000000-0005-0000-0000-0000995F0000}"/>
    <cellStyle name="40% - Énfasis6 9 5" xfId="17005" xr:uid="{00000000-0005-0000-0000-00009A5F0000}"/>
    <cellStyle name="40% - Énfasis6 9 5 2" xfId="29916" xr:uid="{00000000-0005-0000-0000-00009B5F0000}"/>
    <cellStyle name="40% - Énfasis6 9 6" xfId="20526" xr:uid="{00000000-0005-0000-0000-00009C5F0000}"/>
    <cellStyle name="40% - Énfasis6 9 6 2" xfId="33437" xr:uid="{00000000-0005-0000-0000-00009D5F0000}"/>
    <cellStyle name="40% - Énfasis6 9 7" xfId="24047" xr:uid="{00000000-0005-0000-0000-00009E5F0000}"/>
    <cellStyle name="40% - Énfasis6 9 7 2" xfId="36958" xr:uid="{00000000-0005-0000-0000-00009F5F0000}"/>
    <cellStyle name="40% - Énfasis6 9 8" xfId="27568" xr:uid="{00000000-0005-0000-0000-0000A05F0000}"/>
    <cellStyle name="40% - Énfasis6 9 9" xfId="14656" xr:uid="{00000000-0005-0000-0000-0000A15F0000}"/>
    <cellStyle name="60% - Accent1" xfId="6162" xr:uid="{00000000-0005-0000-0000-0000A25F0000}"/>
    <cellStyle name="60% - Accent1 2" xfId="893" xr:uid="{00000000-0005-0000-0000-0000A35F0000}"/>
    <cellStyle name="60% - Accent1 3" xfId="894" xr:uid="{00000000-0005-0000-0000-0000A45F0000}"/>
    <cellStyle name="60% - Accent1 4" xfId="3566" xr:uid="{00000000-0005-0000-0000-0000A55F0000}"/>
    <cellStyle name="60% - Accent2" xfId="6163" xr:uid="{00000000-0005-0000-0000-0000A65F0000}"/>
    <cellStyle name="60% - Accent2 2" xfId="895" xr:uid="{00000000-0005-0000-0000-0000A75F0000}"/>
    <cellStyle name="60% - Accent2 3" xfId="896" xr:uid="{00000000-0005-0000-0000-0000A85F0000}"/>
    <cellStyle name="60% - Accent2 4" xfId="3567" xr:uid="{00000000-0005-0000-0000-0000A95F0000}"/>
    <cellStyle name="60% - Accent3" xfId="6164" xr:uid="{00000000-0005-0000-0000-0000AA5F0000}"/>
    <cellStyle name="60% - Accent3 2" xfId="897" xr:uid="{00000000-0005-0000-0000-0000AB5F0000}"/>
    <cellStyle name="60% - Accent3 3" xfId="898" xr:uid="{00000000-0005-0000-0000-0000AC5F0000}"/>
    <cellStyle name="60% - Accent3 4" xfId="3568" xr:uid="{00000000-0005-0000-0000-0000AD5F0000}"/>
    <cellStyle name="60% - Accent4" xfId="6165" xr:uid="{00000000-0005-0000-0000-0000AE5F0000}"/>
    <cellStyle name="60% - Accent4 2" xfId="899" xr:uid="{00000000-0005-0000-0000-0000AF5F0000}"/>
    <cellStyle name="60% - Accent4 3" xfId="900" xr:uid="{00000000-0005-0000-0000-0000B05F0000}"/>
    <cellStyle name="60% - Accent4 4" xfId="3569" xr:uid="{00000000-0005-0000-0000-0000B15F0000}"/>
    <cellStyle name="60% - Accent5" xfId="6166" xr:uid="{00000000-0005-0000-0000-0000B25F0000}"/>
    <cellStyle name="60% - Accent5 2" xfId="901" xr:uid="{00000000-0005-0000-0000-0000B35F0000}"/>
    <cellStyle name="60% - Accent5 3" xfId="902" xr:uid="{00000000-0005-0000-0000-0000B45F0000}"/>
    <cellStyle name="60% - Accent5 4" xfId="3570" xr:uid="{00000000-0005-0000-0000-0000B55F0000}"/>
    <cellStyle name="60% - Accent6" xfId="6167" xr:uid="{00000000-0005-0000-0000-0000B65F0000}"/>
    <cellStyle name="60% - Accent6 2" xfId="903" xr:uid="{00000000-0005-0000-0000-0000B75F0000}"/>
    <cellStyle name="60% - Accent6 3" xfId="904" xr:uid="{00000000-0005-0000-0000-0000B85F0000}"/>
    <cellStyle name="60% - Accent6 4" xfId="3571" xr:uid="{00000000-0005-0000-0000-0000B95F0000}"/>
    <cellStyle name="60% - Énfasis1" xfId="905" xr:uid="{00000000-0005-0000-0000-0000BA5F0000}"/>
    <cellStyle name="60% - Énfasis1 10" xfId="906" xr:uid="{00000000-0005-0000-0000-0000BB5F0000}"/>
    <cellStyle name="60% - Énfasis1 11" xfId="907" xr:uid="{00000000-0005-0000-0000-0000BC5F0000}"/>
    <cellStyle name="60% - Énfasis1 11 2" xfId="908" xr:uid="{00000000-0005-0000-0000-0000BD5F0000}"/>
    <cellStyle name="60% - Énfasis1 11 3" xfId="909" xr:uid="{00000000-0005-0000-0000-0000BE5F0000}"/>
    <cellStyle name="60% - Énfasis1 11 4" xfId="910" xr:uid="{00000000-0005-0000-0000-0000BF5F0000}"/>
    <cellStyle name="60% - Énfasis1 11 5" xfId="911" xr:uid="{00000000-0005-0000-0000-0000C05F0000}"/>
    <cellStyle name="60% - Énfasis1 12" xfId="912" xr:uid="{00000000-0005-0000-0000-0000C15F0000}"/>
    <cellStyle name="60% - Énfasis1 12 2" xfId="913" xr:uid="{00000000-0005-0000-0000-0000C25F0000}"/>
    <cellStyle name="60% - Énfasis1 12 3" xfId="914" xr:uid="{00000000-0005-0000-0000-0000C35F0000}"/>
    <cellStyle name="60% - Énfasis1 12 4" xfId="915" xr:uid="{00000000-0005-0000-0000-0000C45F0000}"/>
    <cellStyle name="60% - Énfasis1 12 5" xfId="916" xr:uid="{00000000-0005-0000-0000-0000C55F0000}"/>
    <cellStyle name="60% - Énfasis1 13" xfId="917" xr:uid="{00000000-0005-0000-0000-0000C65F0000}"/>
    <cellStyle name="60% - Énfasis1 13 2" xfId="918" xr:uid="{00000000-0005-0000-0000-0000C75F0000}"/>
    <cellStyle name="60% - Énfasis1 13 3" xfId="919" xr:uid="{00000000-0005-0000-0000-0000C85F0000}"/>
    <cellStyle name="60% - Énfasis1 13 4" xfId="920" xr:uid="{00000000-0005-0000-0000-0000C95F0000}"/>
    <cellStyle name="60% - Énfasis1 14" xfId="921" xr:uid="{00000000-0005-0000-0000-0000CA5F0000}"/>
    <cellStyle name="60% - Énfasis1 14 2" xfId="922" xr:uid="{00000000-0005-0000-0000-0000CB5F0000}"/>
    <cellStyle name="60% - Énfasis1 14 3" xfId="923" xr:uid="{00000000-0005-0000-0000-0000CC5F0000}"/>
    <cellStyle name="60% - Énfasis1 14 4" xfId="924" xr:uid="{00000000-0005-0000-0000-0000CD5F0000}"/>
    <cellStyle name="60% - Énfasis1 15" xfId="925" xr:uid="{00000000-0005-0000-0000-0000CE5F0000}"/>
    <cellStyle name="60% - Énfasis1 15 2" xfId="926" xr:uid="{00000000-0005-0000-0000-0000CF5F0000}"/>
    <cellStyle name="60% - Énfasis1 15 3" xfId="927" xr:uid="{00000000-0005-0000-0000-0000D05F0000}"/>
    <cellStyle name="60% - Énfasis1 15 4" xfId="928" xr:uid="{00000000-0005-0000-0000-0000D15F0000}"/>
    <cellStyle name="60% - Énfasis1 16" xfId="929" xr:uid="{00000000-0005-0000-0000-0000D25F0000}"/>
    <cellStyle name="60% - Énfasis1 16 2" xfId="930" xr:uid="{00000000-0005-0000-0000-0000D35F0000}"/>
    <cellStyle name="60% - Énfasis1 16 3" xfId="931" xr:uid="{00000000-0005-0000-0000-0000D45F0000}"/>
    <cellStyle name="60% - Énfasis1 16 4" xfId="932" xr:uid="{00000000-0005-0000-0000-0000D55F0000}"/>
    <cellStyle name="60% - Énfasis1 17" xfId="933" xr:uid="{00000000-0005-0000-0000-0000D65F0000}"/>
    <cellStyle name="60% - Énfasis1 17 2" xfId="934" xr:uid="{00000000-0005-0000-0000-0000D75F0000}"/>
    <cellStyle name="60% - Énfasis1 17 3" xfId="935" xr:uid="{00000000-0005-0000-0000-0000D85F0000}"/>
    <cellStyle name="60% - Énfasis1 17 4" xfId="936" xr:uid="{00000000-0005-0000-0000-0000D95F0000}"/>
    <cellStyle name="60% - Énfasis1 18" xfId="937" xr:uid="{00000000-0005-0000-0000-0000DA5F0000}"/>
    <cellStyle name="60% - Énfasis1 18 2" xfId="938" xr:uid="{00000000-0005-0000-0000-0000DB5F0000}"/>
    <cellStyle name="60% - Énfasis1 18 3" xfId="939" xr:uid="{00000000-0005-0000-0000-0000DC5F0000}"/>
    <cellStyle name="60% - Énfasis1 18 4" xfId="940" xr:uid="{00000000-0005-0000-0000-0000DD5F0000}"/>
    <cellStyle name="60% - Énfasis1 19" xfId="941" xr:uid="{00000000-0005-0000-0000-0000DE5F0000}"/>
    <cellStyle name="60% - Énfasis1 19 2" xfId="942" xr:uid="{00000000-0005-0000-0000-0000DF5F0000}"/>
    <cellStyle name="60% - Énfasis1 19 3" xfId="943" xr:uid="{00000000-0005-0000-0000-0000E05F0000}"/>
    <cellStyle name="60% - Énfasis1 19 4" xfId="944" xr:uid="{00000000-0005-0000-0000-0000E15F0000}"/>
    <cellStyle name="60% - Énfasis1 2" xfId="945" xr:uid="{00000000-0005-0000-0000-0000E25F0000}"/>
    <cellStyle name="60% - Énfasis1 2 10" xfId="6168" xr:uid="{00000000-0005-0000-0000-0000E35F0000}"/>
    <cellStyle name="60% - Énfasis1 2 11" xfId="6169" xr:uid="{00000000-0005-0000-0000-0000E45F0000}"/>
    <cellStyle name="60% - Énfasis1 2 12" xfId="6170" xr:uid="{00000000-0005-0000-0000-0000E55F0000}"/>
    <cellStyle name="60% - Énfasis1 2 13" xfId="6171" xr:uid="{00000000-0005-0000-0000-0000E65F0000}"/>
    <cellStyle name="60% - Énfasis1 2 14" xfId="6172" xr:uid="{00000000-0005-0000-0000-0000E75F0000}"/>
    <cellStyle name="60% - Énfasis1 2 15" xfId="6173" xr:uid="{00000000-0005-0000-0000-0000E85F0000}"/>
    <cellStyle name="60% - Énfasis1 2 16" xfId="6174" xr:uid="{00000000-0005-0000-0000-0000E95F0000}"/>
    <cellStyle name="60% - Énfasis1 2 17" xfId="6175" xr:uid="{00000000-0005-0000-0000-0000EA5F0000}"/>
    <cellStyle name="60% - Énfasis1 2 18" xfId="6176" xr:uid="{00000000-0005-0000-0000-0000EB5F0000}"/>
    <cellStyle name="60% - Énfasis1 2 19" xfId="6177" xr:uid="{00000000-0005-0000-0000-0000EC5F0000}"/>
    <cellStyle name="60% - Énfasis1 2 2" xfId="946" xr:uid="{00000000-0005-0000-0000-0000ED5F0000}"/>
    <cellStyle name="60% - Énfasis1 2 2 10" xfId="6178" xr:uid="{00000000-0005-0000-0000-0000EE5F0000}"/>
    <cellStyle name="60% - Énfasis1 2 2 11" xfId="6179" xr:uid="{00000000-0005-0000-0000-0000EF5F0000}"/>
    <cellStyle name="60% - Énfasis1 2 2 12" xfId="6180" xr:uid="{00000000-0005-0000-0000-0000F05F0000}"/>
    <cellStyle name="60% - Énfasis1 2 2 13" xfId="6181" xr:uid="{00000000-0005-0000-0000-0000F15F0000}"/>
    <cellStyle name="60% - Énfasis1 2 2 14" xfId="6182" xr:uid="{00000000-0005-0000-0000-0000F25F0000}"/>
    <cellStyle name="60% - Énfasis1 2 2 15" xfId="6183" xr:uid="{00000000-0005-0000-0000-0000F35F0000}"/>
    <cellStyle name="60% - Énfasis1 2 2 16" xfId="6184" xr:uid="{00000000-0005-0000-0000-0000F45F0000}"/>
    <cellStyle name="60% - Énfasis1 2 2 17" xfId="6185" xr:uid="{00000000-0005-0000-0000-0000F55F0000}"/>
    <cellStyle name="60% - Énfasis1 2 2 18" xfId="6186" xr:uid="{00000000-0005-0000-0000-0000F65F0000}"/>
    <cellStyle name="60% - Énfasis1 2 2 19" xfId="6187" xr:uid="{00000000-0005-0000-0000-0000F75F0000}"/>
    <cellStyle name="60% - Énfasis1 2 2 2" xfId="947" xr:uid="{00000000-0005-0000-0000-0000F85F0000}"/>
    <cellStyle name="60% - Énfasis1 2 2 2 2" xfId="948" xr:uid="{00000000-0005-0000-0000-0000F95F0000}"/>
    <cellStyle name="60% - Énfasis1 2 2 2 2 2" xfId="949" xr:uid="{00000000-0005-0000-0000-0000FA5F0000}"/>
    <cellStyle name="60% - Énfasis1 2 2 2 2 2 2" xfId="950" xr:uid="{00000000-0005-0000-0000-0000FB5F0000}"/>
    <cellStyle name="60% - Énfasis1 2 2 2 2 2 2 2" xfId="951" xr:uid="{00000000-0005-0000-0000-0000FC5F0000}"/>
    <cellStyle name="60% - Énfasis1 2 2 2 2 2 2 3" xfId="952" xr:uid="{00000000-0005-0000-0000-0000FD5F0000}"/>
    <cellStyle name="60% - Énfasis1 2 2 2 2 2 3" xfId="953" xr:uid="{00000000-0005-0000-0000-0000FE5F0000}"/>
    <cellStyle name="60% - Énfasis1 2 2 2 2 2 4" xfId="954" xr:uid="{00000000-0005-0000-0000-0000FF5F0000}"/>
    <cellStyle name="60% - Énfasis1 2 2 2 2 2 5" xfId="955" xr:uid="{00000000-0005-0000-0000-000000600000}"/>
    <cellStyle name="60% - Énfasis1 2 2 2 2 3" xfId="956" xr:uid="{00000000-0005-0000-0000-000001600000}"/>
    <cellStyle name="60% - Énfasis1 2 2 2 2 3 2" xfId="957" xr:uid="{00000000-0005-0000-0000-000002600000}"/>
    <cellStyle name="60% - Énfasis1 2 2 2 2 3 3" xfId="958" xr:uid="{00000000-0005-0000-0000-000003600000}"/>
    <cellStyle name="60% - Énfasis1 2 2 2 2 4" xfId="959" xr:uid="{00000000-0005-0000-0000-000004600000}"/>
    <cellStyle name="60% - Énfasis1 2 2 2 2 5" xfId="960" xr:uid="{00000000-0005-0000-0000-000005600000}"/>
    <cellStyle name="60% - Énfasis1 2 2 2 3" xfId="961" xr:uid="{00000000-0005-0000-0000-000006600000}"/>
    <cellStyle name="60% - Énfasis1 2 2 2 4" xfId="962" xr:uid="{00000000-0005-0000-0000-000007600000}"/>
    <cellStyle name="60% - Énfasis1 2 2 2 5" xfId="963" xr:uid="{00000000-0005-0000-0000-000008600000}"/>
    <cellStyle name="60% - Énfasis1 2 2 2 5 2" xfId="964" xr:uid="{00000000-0005-0000-0000-000009600000}"/>
    <cellStyle name="60% - Énfasis1 2 2 2 5 3" xfId="965" xr:uid="{00000000-0005-0000-0000-00000A600000}"/>
    <cellStyle name="60% - Énfasis1 2 2 2 6" xfId="966" xr:uid="{00000000-0005-0000-0000-00000B600000}"/>
    <cellStyle name="60% - Énfasis1 2 2 2 7" xfId="967" xr:uid="{00000000-0005-0000-0000-00000C600000}"/>
    <cellStyle name="60% - Énfasis1 2 2 20" xfId="6188" xr:uid="{00000000-0005-0000-0000-00000D600000}"/>
    <cellStyle name="60% - Énfasis1 2 2 21" xfId="6189" xr:uid="{00000000-0005-0000-0000-00000E600000}"/>
    <cellStyle name="60% - Énfasis1 2 2 22" xfId="6190" xr:uid="{00000000-0005-0000-0000-00000F600000}"/>
    <cellStyle name="60% - Énfasis1 2 2 23" xfId="6191" xr:uid="{00000000-0005-0000-0000-000010600000}"/>
    <cellStyle name="60% - Énfasis1 2 2 24" xfId="6192" xr:uid="{00000000-0005-0000-0000-000011600000}"/>
    <cellStyle name="60% - Énfasis1 2 2 3" xfId="968" xr:uid="{00000000-0005-0000-0000-000012600000}"/>
    <cellStyle name="60% - Énfasis1 2 2 3 2" xfId="969" xr:uid="{00000000-0005-0000-0000-000013600000}"/>
    <cellStyle name="60% - Énfasis1 2 2 4" xfId="970" xr:uid="{00000000-0005-0000-0000-000014600000}"/>
    <cellStyle name="60% - Énfasis1 2 2 5" xfId="971" xr:uid="{00000000-0005-0000-0000-000015600000}"/>
    <cellStyle name="60% - Énfasis1 2 2 5 2" xfId="972" xr:uid="{00000000-0005-0000-0000-000016600000}"/>
    <cellStyle name="60% - Énfasis1 2 2 5 3" xfId="973" xr:uid="{00000000-0005-0000-0000-000017600000}"/>
    <cellStyle name="60% - Énfasis1 2 2 6" xfId="974" xr:uid="{00000000-0005-0000-0000-000018600000}"/>
    <cellStyle name="60% - Énfasis1 2 2 7" xfId="975" xr:uid="{00000000-0005-0000-0000-000019600000}"/>
    <cellStyle name="60% - Énfasis1 2 2 8" xfId="6193" xr:uid="{00000000-0005-0000-0000-00001A600000}"/>
    <cellStyle name="60% - Énfasis1 2 2 9" xfId="6194" xr:uid="{00000000-0005-0000-0000-00001B600000}"/>
    <cellStyle name="60% - Énfasis1 2 20" xfId="6195" xr:uid="{00000000-0005-0000-0000-00001C600000}"/>
    <cellStyle name="60% - Énfasis1 2 21" xfId="6196" xr:uid="{00000000-0005-0000-0000-00001D600000}"/>
    <cellStyle name="60% - Énfasis1 2 22" xfId="6197" xr:uid="{00000000-0005-0000-0000-00001E600000}"/>
    <cellStyle name="60% - Énfasis1 2 23" xfId="6198" xr:uid="{00000000-0005-0000-0000-00001F600000}"/>
    <cellStyle name="60% - Énfasis1 2 24" xfId="6199" xr:uid="{00000000-0005-0000-0000-000020600000}"/>
    <cellStyle name="60% - Énfasis1 2 3" xfId="976" xr:uid="{00000000-0005-0000-0000-000021600000}"/>
    <cellStyle name="60% - Énfasis1 2 3 2" xfId="977" xr:uid="{00000000-0005-0000-0000-000022600000}"/>
    <cellStyle name="60% - Énfasis1 2 3 2 2" xfId="6200" xr:uid="{00000000-0005-0000-0000-000023600000}"/>
    <cellStyle name="60% - Énfasis1 2 3 2 3" xfId="6201" xr:uid="{00000000-0005-0000-0000-000024600000}"/>
    <cellStyle name="60% - Énfasis1 2 3 3" xfId="6202" xr:uid="{00000000-0005-0000-0000-000025600000}"/>
    <cellStyle name="60% - Énfasis1 2 4" xfId="978" xr:uid="{00000000-0005-0000-0000-000026600000}"/>
    <cellStyle name="60% - Énfasis1 2 5" xfId="979" xr:uid="{00000000-0005-0000-0000-000027600000}"/>
    <cellStyle name="60% - Énfasis1 2 5 2" xfId="980" xr:uid="{00000000-0005-0000-0000-000028600000}"/>
    <cellStyle name="60% - Énfasis1 2 5 3" xfId="981" xr:uid="{00000000-0005-0000-0000-000029600000}"/>
    <cellStyle name="60% - Énfasis1 2 6" xfId="982" xr:uid="{00000000-0005-0000-0000-00002A600000}"/>
    <cellStyle name="60% - Énfasis1 2 7" xfId="983" xr:uid="{00000000-0005-0000-0000-00002B600000}"/>
    <cellStyle name="60% - Énfasis1 2 8" xfId="6203" xr:uid="{00000000-0005-0000-0000-00002C600000}"/>
    <cellStyle name="60% - Énfasis1 2 9" xfId="6204" xr:uid="{00000000-0005-0000-0000-00002D600000}"/>
    <cellStyle name="60% - Énfasis1 20" xfId="984" xr:uid="{00000000-0005-0000-0000-00002E600000}"/>
    <cellStyle name="60% - Énfasis1 20 2" xfId="985" xr:uid="{00000000-0005-0000-0000-00002F600000}"/>
    <cellStyle name="60% - Énfasis1 20 3" xfId="986" xr:uid="{00000000-0005-0000-0000-000030600000}"/>
    <cellStyle name="60% - Énfasis1 20 4" xfId="987" xr:uid="{00000000-0005-0000-0000-000031600000}"/>
    <cellStyle name="60% - Énfasis1 21" xfId="988" xr:uid="{00000000-0005-0000-0000-000032600000}"/>
    <cellStyle name="60% - Énfasis1 22" xfId="989" xr:uid="{00000000-0005-0000-0000-000033600000}"/>
    <cellStyle name="60% - Énfasis1 22 2" xfId="990" xr:uid="{00000000-0005-0000-0000-000034600000}"/>
    <cellStyle name="60% - Énfasis1 22 3" xfId="991" xr:uid="{00000000-0005-0000-0000-000035600000}"/>
    <cellStyle name="60% - Énfasis1 23" xfId="992" xr:uid="{00000000-0005-0000-0000-000036600000}"/>
    <cellStyle name="60% - Énfasis1 24" xfId="993" xr:uid="{00000000-0005-0000-0000-000037600000}"/>
    <cellStyle name="60% - Énfasis1 3" xfId="994" xr:uid="{00000000-0005-0000-0000-000038600000}"/>
    <cellStyle name="60% - Énfasis1 4" xfId="995" xr:uid="{00000000-0005-0000-0000-000039600000}"/>
    <cellStyle name="60% - Énfasis1 5" xfId="996" xr:uid="{00000000-0005-0000-0000-00003A600000}"/>
    <cellStyle name="60% - Énfasis1 6" xfId="997" xr:uid="{00000000-0005-0000-0000-00003B600000}"/>
    <cellStyle name="60% - Énfasis1 7" xfId="998" xr:uid="{00000000-0005-0000-0000-00003C600000}"/>
    <cellStyle name="60% - Énfasis1 8" xfId="999" xr:uid="{00000000-0005-0000-0000-00003D600000}"/>
    <cellStyle name="60% - Énfasis1 9" xfId="1000" xr:uid="{00000000-0005-0000-0000-00003E600000}"/>
    <cellStyle name="60% - Énfasis2" xfId="1001" xr:uid="{00000000-0005-0000-0000-00003F600000}"/>
    <cellStyle name="60% - Énfasis2 10" xfId="1002" xr:uid="{00000000-0005-0000-0000-000040600000}"/>
    <cellStyle name="60% - Énfasis2 11" xfId="1003" xr:uid="{00000000-0005-0000-0000-000041600000}"/>
    <cellStyle name="60% - Énfasis2 11 2" xfId="1004" xr:uid="{00000000-0005-0000-0000-000042600000}"/>
    <cellStyle name="60% - Énfasis2 11 3" xfId="1005" xr:uid="{00000000-0005-0000-0000-000043600000}"/>
    <cellStyle name="60% - Énfasis2 11 4" xfId="1006" xr:uid="{00000000-0005-0000-0000-000044600000}"/>
    <cellStyle name="60% - Énfasis2 11 5" xfId="1007" xr:uid="{00000000-0005-0000-0000-000045600000}"/>
    <cellStyle name="60% - Énfasis2 12" xfId="1008" xr:uid="{00000000-0005-0000-0000-000046600000}"/>
    <cellStyle name="60% - Énfasis2 12 2" xfId="1009" xr:uid="{00000000-0005-0000-0000-000047600000}"/>
    <cellStyle name="60% - Énfasis2 12 3" xfId="1010" xr:uid="{00000000-0005-0000-0000-000048600000}"/>
    <cellStyle name="60% - Énfasis2 12 4" xfId="1011" xr:uid="{00000000-0005-0000-0000-000049600000}"/>
    <cellStyle name="60% - Énfasis2 12 5" xfId="1012" xr:uid="{00000000-0005-0000-0000-00004A600000}"/>
    <cellStyle name="60% - Énfasis2 13" xfId="1013" xr:uid="{00000000-0005-0000-0000-00004B600000}"/>
    <cellStyle name="60% - Énfasis2 13 2" xfId="1014" xr:uid="{00000000-0005-0000-0000-00004C600000}"/>
    <cellStyle name="60% - Énfasis2 13 3" xfId="1015" xr:uid="{00000000-0005-0000-0000-00004D600000}"/>
    <cellStyle name="60% - Énfasis2 13 4" xfId="1016" xr:uid="{00000000-0005-0000-0000-00004E600000}"/>
    <cellStyle name="60% - Énfasis2 14" xfId="1017" xr:uid="{00000000-0005-0000-0000-00004F600000}"/>
    <cellStyle name="60% - Énfasis2 14 2" xfId="1018" xr:uid="{00000000-0005-0000-0000-000050600000}"/>
    <cellStyle name="60% - Énfasis2 14 3" xfId="1019" xr:uid="{00000000-0005-0000-0000-000051600000}"/>
    <cellStyle name="60% - Énfasis2 14 4" xfId="1020" xr:uid="{00000000-0005-0000-0000-000052600000}"/>
    <cellStyle name="60% - Énfasis2 15" xfId="1021" xr:uid="{00000000-0005-0000-0000-000053600000}"/>
    <cellStyle name="60% - Énfasis2 15 2" xfId="1022" xr:uid="{00000000-0005-0000-0000-000054600000}"/>
    <cellStyle name="60% - Énfasis2 15 3" xfId="1023" xr:uid="{00000000-0005-0000-0000-000055600000}"/>
    <cellStyle name="60% - Énfasis2 15 4" xfId="1024" xr:uid="{00000000-0005-0000-0000-000056600000}"/>
    <cellStyle name="60% - Énfasis2 16" xfId="1025" xr:uid="{00000000-0005-0000-0000-000057600000}"/>
    <cellStyle name="60% - Énfasis2 16 2" xfId="1026" xr:uid="{00000000-0005-0000-0000-000058600000}"/>
    <cellStyle name="60% - Énfasis2 16 3" xfId="1027" xr:uid="{00000000-0005-0000-0000-000059600000}"/>
    <cellStyle name="60% - Énfasis2 16 4" xfId="1028" xr:uid="{00000000-0005-0000-0000-00005A600000}"/>
    <cellStyle name="60% - Énfasis2 17" xfId="1029" xr:uid="{00000000-0005-0000-0000-00005B600000}"/>
    <cellStyle name="60% - Énfasis2 17 2" xfId="1030" xr:uid="{00000000-0005-0000-0000-00005C600000}"/>
    <cellStyle name="60% - Énfasis2 17 3" xfId="1031" xr:uid="{00000000-0005-0000-0000-00005D600000}"/>
    <cellStyle name="60% - Énfasis2 17 4" xfId="1032" xr:uid="{00000000-0005-0000-0000-00005E600000}"/>
    <cellStyle name="60% - Énfasis2 18" xfId="1033" xr:uid="{00000000-0005-0000-0000-00005F600000}"/>
    <cellStyle name="60% - Énfasis2 18 2" xfId="1034" xr:uid="{00000000-0005-0000-0000-000060600000}"/>
    <cellStyle name="60% - Énfasis2 18 3" xfId="1035" xr:uid="{00000000-0005-0000-0000-000061600000}"/>
    <cellStyle name="60% - Énfasis2 18 4" xfId="1036" xr:uid="{00000000-0005-0000-0000-000062600000}"/>
    <cellStyle name="60% - Énfasis2 19" xfId="1037" xr:uid="{00000000-0005-0000-0000-000063600000}"/>
    <cellStyle name="60% - Énfasis2 19 2" xfId="1038" xr:uid="{00000000-0005-0000-0000-000064600000}"/>
    <cellStyle name="60% - Énfasis2 19 3" xfId="1039" xr:uid="{00000000-0005-0000-0000-000065600000}"/>
    <cellStyle name="60% - Énfasis2 19 4" xfId="1040" xr:uid="{00000000-0005-0000-0000-000066600000}"/>
    <cellStyle name="60% - Énfasis2 2" xfId="1041" xr:uid="{00000000-0005-0000-0000-000067600000}"/>
    <cellStyle name="60% - Énfasis2 2 10" xfId="6205" xr:uid="{00000000-0005-0000-0000-000068600000}"/>
    <cellStyle name="60% - Énfasis2 2 11" xfId="6206" xr:uid="{00000000-0005-0000-0000-000069600000}"/>
    <cellStyle name="60% - Énfasis2 2 12" xfId="6207" xr:uid="{00000000-0005-0000-0000-00006A600000}"/>
    <cellStyle name="60% - Énfasis2 2 13" xfId="6208" xr:uid="{00000000-0005-0000-0000-00006B600000}"/>
    <cellStyle name="60% - Énfasis2 2 14" xfId="6209" xr:uid="{00000000-0005-0000-0000-00006C600000}"/>
    <cellStyle name="60% - Énfasis2 2 15" xfId="6210" xr:uid="{00000000-0005-0000-0000-00006D600000}"/>
    <cellStyle name="60% - Énfasis2 2 16" xfId="6211" xr:uid="{00000000-0005-0000-0000-00006E600000}"/>
    <cellStyle name="60% - Énfasis2 2 17" xfId="6212" xr:uid="{00000000-0005-0000-0000-00006F600000}"/>
    <cellStyle name="60% - Énfasis2 2 18" xfId="6213" xr:uid="{00000000-0005-0000-0000-000070600000}"/>
    <cellStyle name="60% - Énfasis2 2 19" xfId="6214" xr:uid="{00000000-0005-0000-0000-000071600000}"/>
    <cellStyle name="60% - Énfasis2 2 2" xfId="1042" xr:uid="{00000000-0005-0000-0000-000072600000}"/>
    <cellStyle name="60% - Énfasis2 2 2 10" xfId="6215" xr:uid="{00000000-0005-0000-0000-000073600000}"/>
    <cellStyle name="60% - Énfasis2 2 2 11" xfId="6216" xr:uid="{00000000-0005-0000-0000-000074600000}"/>
    <cellStyle name="60% - Énfasis2 2 2 12" xfId="6217" xr:uid="{00000000-0005-0000-0000-000075600000}"/>
    <cellStyle name="60% - Énfasis2 2 2 13" xfId="6218" xr:uid="{00000000-0005-0000-0000-000076600000}"/>
    <cellStyle name="60% - Énfasis2 2 2 14" xfId="6219" xr:uid="{00000000-0005-0000-0000-000077600000}"/>
    <cellStyle name="60% - Énfasis2 2 2 15" xfId="6220" xr:uid="{00000000-0005-0000-0000-000078600000}"/>
    <cellStyle name="60% - Énfasis2 2 2 16" xfId="6221" xr:uid="{00000000-0005-0000-0000-000079600000}"/>
    <cellStyle name="60% - Énfasis2 2 2 17" xfId="6222" xr:uid="{00000000-0005-0000-0000-00007A600000}"/>
    <cellStyle name="60% - Énfasis2 2 2 18" xfId="6223" xr:uid="{00000000-0005-0000-0000-00007B600000}"/>
    <cellStyle name="60% - Énfasis2 2 2 19" xfId="6224" xr:uid="{00000000-0005-0000-0000-00007C600000}"/>
    <cellStyle name="60% - Énfasis2 2 2 2" xfId="1043" xr:uid="{00000000-0005-0000-0000-00007D600000}"/>
    <cellStyle name="60% - Énfasis2 2 2 2 2" xfId="1044" xr:uid="{00000000-0005-0000-0000-00007E600000}"/>
    <cellStyle name="60% - Énfasis2 2 2 2 2 2" xfId="1045" xr:uid="{00000000-0005-0000-0000-00007F600000}"/>
    <cellStyle name="60% - Énfasis2 2 2 2 2 2 2" xfId="1046" xr:uid="{00000000-0005-0000-0000-000080600000}"/>
    <cellStyle name="60% - Énfasis2 2 2 2 2 2 2 2" xfId="1047" xr:uid="{00000000-0005-0000-0000-000081600000}"/>
    <cellStyle name="60% - Énfasis2 2 2 2 2 2 2 3" xfId="1048" xr:uid="{00000000-0005-0000-0000-000082600000}"/>
    <cellStyle name="60% - Énfasis2 2 2 2 2 2 3" xfId="1049" xr:uid="{00000000-0005-0000-0000-000083600000}"/>
    <cellStyle name="60% - Énfasis2 2 2 2 2 2 4" xfId="1050" xr:uid="{00000000-0005-0000-0000-000084600000}"/>
    <cellStyle name="60% - Énfasis2 2 2 2 2 2 5" xfId="1051" xr:uid="{00000000-0005-0000-0000-000085600000}"/>
    <cellStyle name="60% - Énfasis2 2 2 2 2 3" xfId="1052" xr:uid="{00000000-0005-0000-0000-000086600000}"/>
    <cellStyle name="60% - Énfasis2 2 2 2 2 3 2" xfId="1053" xr:uid="{00000000-0005-0000-0000-000087600000}"/>
    <cellStyle name="60% - Énfasis2 2 2 2 2 3 3" xfId="1054" xr:uid="{00000000-0005-0000-0000-000088600000}"/>
    <cellStyle name="60% - Énfasis2 2 2 2 2 4" xfId="1055" xr:uid="{00000000-0005-0000-0000-000089600000}"/>
    <cellStyle name="60% - Énfasis2 2 2 2 2 5" xfId="1056" xr:uid="{00000000-0005-0000-0000-00008A600000}"/>
    <cellStyle name="60% - Énfasis2 2 2 2 3" xfId="1057" xr:uid="{00000000-0005-0000-0000-00008B600000}"/>
    <cellStyle name="60% - Énfasis2 2 2 2 4" xfId="1058" xr:uid="{00000000-0005-0000-0000-00008C600000}"/>
    <cellStyle name="60% - Énfasis2 2 2 2 5" xfId="1059" xr:uid="{00000000-0005-0000-0000-00008D600000}"/>
    <cellStyle name="60% - Énfasis2 2 2 2 5 2" xfId="1060" xr:uid="{00000000-0005-0000-0000-00008E600000}"/>
    <cellStyle name="60% - Énfasis2 2 2 2 5 3" xfId="1061" xr:uid="{00000000-0005-0000-0000-00008F600000}"/>
    <cellStyle name="60% - Énfasis2 2 2 2 6" xfId="1062" xr:uid="{00000000-0005-0000-0000-000090600000}"/>
    <cellStyle name="60% - Énfasis2 2 2 2 7" xfId="1063" xr:uid="{00000000-0005-0000-0000-000091600000}"/>
    <cellStyle name="60% - Énfasis2 2 2 20" xfId="6225" xr:uid="{00000000-0005-0000-0000-000092600000}"/>
    <cellStyle name="60% - Énfasis2 2 2 21" xfId="6226" xr:uid="{00000000-0005-0000-0000-000093600000}"/>
    <cellStyle name="60% - Énfasis2 2 2 22" xfId="6227" xr:uid="{00000000-0005-0000-0000-000094600000}"/>
    <cellStyle name="60% - Énfasis2 2 2 23" xfId="6228" xr:uid="{00000000-0005-0000-0000-000095600000}"/>
    <cellStyle name="60% - Énfasis2 2 2 24" xfId="6229" xr:uid="{00000000-0005-0000-0000-000096600000}"/>
    <cellStyle name="60% - Énfasis2 2 2 3" xfId="1064" xr:uid="{00000000-0005-0000-0000-000097600000}"/>
    <cellStyle name="60% - Énfasis2 2 2 3 2" xfId="1065" xr:uid="{00000000-0005-0000-0000-000098600000}"/>
    <cellStyle name="60% - Énfasis2 2 2 4" xfId="1066" xr:uid="{00000000-0005-0000-0000-000099600000}"/>
    <cellStyle name="60% - Énfasis2 2 2 5" xfId="1067" xr:uid="{00000000-0005-0000-0000-00009A600000}"/>
    <cellStyle name="60% - Énfasis2 2 2 5 2" xfId="1068" xr:uid="{00000000-0005-0000-0000-00009B600000}"/>
    <cellStyle name="60% - Énfasis2 2 2 5 3" xfId="1069" xr:uid="{00000000-0005-0000-0000-00009C600000}"/>
    <cellStyle name="60% - Énfasis2 2 2 6" xfId="1070" xr:uid="{00000000-0005-0000-0000-00009D600000}"/>
    <cellStyle name="60% - Énfasis2 2 2 7" xfId="1071" xr:uid="{00000000-0005-0000-0000-00009E600000}"/>
    <cellStyle name="60% - Énfasis2 2 2 8" xfId="6230" xr:uid="{00000000-0005-0000-0000-00009F600000}"/>
    <cellStyle name="60% - Énfasis2 2 2 9" xfId="6231" xr:uid="{00000000-0005-0000-0000-0000A0600000}"/>
    <cellStyle name="60% - Énfasis2 2 20" xfId="6232" xr:uid="{00000000-0005-0000-0000-0000A1600000}"/>
    <cellStyle name="60% - Énfasis2 2 21" xfId="6233" xr:uid="{00000000-0005-0000-0000-0000A2600000}"/>
    <cellStyle name="60% - Énfasis2 2 22" xfId="6234" xr:uid="{00000000-0005-0000-0000-0000A3600000}"/>
    <cellStyle name="60% - Énfasis2 2 23" xfId="6235" xr:uid="{00000000-0005-0000-0000-0000A4600000}"/>
    <cellStyle name="60% - Énfasis2 2 24" xfId="6236" xr:uid="{00000000-0005-0000-0000-0000A5600000}"/>
    <cellStyle name="60% - Énfasis2 2 3" xfId="1072" xr:uid="{00000000-0005-0000-0000-0000A6600000}"/>
    <cellStyle name="60% - Énfasis2 2 3 2" xfId="1073" xr:uid="{00000000-0005-0000-0000-0000A7600000}"/>
    <cellStyle name="60% - Énfasis2 2 3 2 2" xfId="6237" xr:uid="{00000000-0005-0000-0000-0000A8600000}"/>
    <cellStyle name="60% - Énfasis2 2 3 2 3" xfId="6238" xr:uid="{00000000-0005-0000-0000-0000A9600000}"/>
    <cellStyle name="60% - Énfasis2 2 3 3" xfId="6239" xr:uid="{00000000-0005-0000-0000-0000AA600000}"/>
    <cellStyle name="60% - Énfasis2 2 4" xfId="1074" xr:uid="{00000000-0005-0000-0000-0000AB600000}"/>
    <cellStyle name="60% - Énfasis2 2 5" xfId="1075" xr:uid="{00000000-0005-0000-0000-0000AC600000}"/>
    <cellStyle name="60% - Énfasis2 2 5 2" xfId="1076" xr:uid="{00000000-0005-0000-0000-0000AD600000}"/>
    <cellStyle name="60% - Énfasis2 2 5 3" xfId="1077" xr:uid="{00000000-0005-0000-0000-0000AE600000}"/>
    <cellStyle name="60% - Énfasis2 2 6" xfId="1078" xr:uid="{00000000-0005-0000-0000-0000AF600000}"/>
    <cellStyle name="60% - Énfasis2 2 7" xfId="1079" xr:uid="{00000000-0005-0000-0000-0000B0600000}"/>
    <cellStyle name="60% - Énfasis2 2 8" xfId="6240" xr:uid="{00000000-0005-0000-0000-0000B1600000}"/>
    <cellStyle name="60% - Énfasis2 2 9" xfId="6241" xr:uid="{00000000-0005-0000-0000-0000B2600000}"/>
    <cellStyle name="60% - Énfasis2 20" xfId="1080" xr:uid="{00000000-0005-0000-0000-0000B3600000}"/>
    <cellStyle name="60% - Énfasis2 20 2" xfId="1081" xr:uid="{00000000-0005-0000-0000-0000B4600000}"/>
    <cellStyle name="60% - Énfasis2 20 3" xfId="1082" xr:uid="{00000000-0005-0000-0000-0000B5600000}"/>
    <cellStyle name="60% - Énfasis2 20 4" xfId="1083" xr:uid="{00000000-0005-0000-0000-0000B6600000}"/>
    <cellStyle name="60% - Énfasis2 21" xfId="1084" xr:uid="{00000000-0005-0000-0000-0000B7600000}"/>
    <cellStyle name="60% - Énfasis2 22" xfId="1085" xr:uid="{00000000-0005-0000-0000-0000B8600000}"/>
    <cellStyle name="60% - Énfasis2 22 2" xfId="1086" xr:uid="{00000000-0005-0000-0000-0000B9600000}"/>
    <cellStyle name="60% - Énfasis2 22 3" xfId="1087" xr:uid="{00000000-0005-0000-0000-0000BA600000}"/>
    <cellStyle name="60% - Énfasis2 23" xfId="1088" xr:uid="{00000000-0005-0000-0000-0000BB600000}"/>
    <cellStyle name="60% - Énfasis2 24" xfId="1089" xr:uid="{00000000-0005-0000-0000-0000BC600000}"/>
    <cellStyle name="60% - Énfasis2 3" xfId="1090" xr:uid="{00000000-0005-0000-0000-0000BD600000}"/>
    <cellStyle name="60% - Énfasis2 4" xfId="1091" xr:uid="{00000000-0005-0000-0000-0000BE600000}"/>
    <cellStyle name="60% - Énfasis2 5" xfId="1092" xr:uid="{00000000-0005-0000-0000-0000BF600000}"/>
    <cellStyle name="60% - Énfasis2 6" xfId="1093" xr:uid="{00000000-0005-0000-0000-0000C0600000}"/>
    <cellStyle name="60% - Énfasis2 7" xfId="1094" xr:uid="{00000000-0005-0000-0000-0000C1600000}"/>
    <cellStyle name="60% - Énfasis2 8" xfId="1095" xr:uid="{00000000-0005-0000-0000-0000C2600000}"/>
    <cellStyle name="60% - Énfasis2 9" xfId="1096" xr:uid="{00000000-0005-0000-0000-0000C3600000}"/>
    <cellStyle name="60% - Énfasis3" xfId="1097" xr:uid="{00000000-0005-0000-0000-0000C4600000}"/>
    <cellStyle name="60% - Énfasis3 10" xfId="1098" xr:uid="{00000000-0005-0000-0000-0000C5600000}"/>
    <cellStyle name="60% - Énfasis3 11" xfId="1099" xr:uid="{00000000-0005-0000-0000-0000C6600000}"/>
    <cellStyle name="60% - Énfasis3 11 2" xfId="1100" xr:uid="{00000000-0005-0000-0000-0000C7600000}"/>
    <cellStyle name="60% - Énfasis3 11 3" xfId="1101" xr:uid="{00000000-0005-0000-0000-0000C8600000}"/>
    <cellStyle name="60% - Énfasis3 11 4" xfId="1102" xr:uid="{00000000-0005-0000-0000-0000C9600000}"/>
    <cellStyle name="60% - Énfasis3 11 5" xfId="1103" xr:uid="{00000000-0005-0000-0000-0000CA600000}"/>
    <cellStyle name="60% - Énfasis3 12" xfId="1104" xr:uid="{00000000-0005-0000-0000-0000CB600000}"/>
    <cellStyle name="60% - Énfasis3 12 2" xfId="1105" xr:uid="{00000000-0005-0000-0000-0000CC600000}"/>
    <cellStyle name="60% - Énfasis3 12 3" xfId="1106" xr:uid="{00000000-0005-0000-0000-0000CD600000}"/>
    <cellStyle name="60% - Énfasis3 12 4" xfId="1107" xr:uid="{00000000-0005-0000-0000-0000CE600000}"/>
    <cellStyle name="60% - Énfasis3 12 5" xfId="1108" xr:uid="{00000000-0005-0000-0000-0000CF600000}"/>
    <cellStyle name="60% - Énfasis3 13" xfId="1109" xr:uid="{00000000-0005-0000-0000-0000D0600000}"/>
    <cellStyle name="60% - Énfasis3 13 2" xfId="1110" xr:uid="{00000000-0005-0000-0000-0000D1600000}"/>
    <cellStyle name="60% - Énfasis3 13 3" xfId="1111" xr:uid="{00000000-0005-0000-0000-0000D2600000}"/>
    <cellStyle name="60% - Énfasis3 13 4" xfId="1112" xr:uid="{00000000-0005-0000-0000-0000D3600000}"/>
    <cellStyle name="60% - Énfasis3 14" xfId="1113" xr:uid="{00000000-0005-0000-0000-0000D4600000}"/>
    <cellStyle name="60% - Énfasis3 14 2" xfId="1114" xr:uid="{00000000-0005-0000-0000-0000D5600000}"/>
    <cellStyle name="60% - Énfasis3 14 3" xfId="1115" xr:uid="{00000000-0005-0000-0000-0000D6600000}"/>
    <cellStyle name="60% - Énfasis3 14 4" xfId="1116" xr:uid="{00000000-0005-0000-0000-0000D7600000}"/>
    <cellStyle name="60% - Énfasis3 15" xfId="1117" xr:uid="{00000000-0005-0000-0000-0000D8600000}"/>
    <cellStyle name="60% - Énfasis3 15 2" xfId="1118" xr:uid="{00000000-0005-0000-0000-0000D9600000}"/>
    <cellStyle name="60% - Énfasis3 15 3" xfId="1119" xr:uid="{00000000-0005-0000-0000-0000DA600000}"/>
    <cellStyle name="60% - Énfasis3 15 4" xfId="1120" xr:uid="{00000000-0005-0000-0000-0000DB600000}"/>
    <cellStyle name="60% - Énfasis3 16" xfId="1121" xr:uid="{00000000-0005-0000-0000-0000DC600000}"/>
    <cellStyle name="60% - Énfasis3 16 2" xfId="1122" xr:uid="{00000000-0005-0000-0000-0000DD600000}"/>
    <cellStyle name="60% - Énfasis3 16 3" xfId="1123" xr:uid="{00000000-0005-0000-0000-0000DE600000}"/>
    <cellStyle name="60% - Énfasis3 16 4" xfId="1124" xr:uid="{00000000-0005-0000-0000-0000DF600000}"/>
    <cellStyle name="60% - Énfasis3 17" xfId="1125" xr:uid="{00000000-0005-0000-0000-0000E0600000}"/>
    <cellStyle name="60% - Énfasis3 17 2" xfId="1126" xr:uid="{00000000-0005-0000-0000-0000E1600000}"/>
    <cellStyle name="60% - Énfasis3 17 3" xfId="1127" xr:uid="{00000000-0005-0000-0000-0000E2600000}"/>
    <cellStyle name="60% - Énfasis3 17 4" xfId="1128" xr:uid="{00000000-0005-0000-0000-0000E3600000}"/>
    <cellStyle name="60% - Énfasis3 18" xfId="1129" xr:uid="{00000000-0005-0000-0000-0000E4600000}"/>
    <cellStyle name="60% - Énfasis3 18 2" xfId="1130" xr:uid="{00000000-0005-0000-0000-0000E5600000}"/>
    <cellStyle name="60% - Énfasis3 18 3" xfId="1131" xr:uid="{00000000-0005-0000-0000-0000E6600000}"/>
    <cellStyle name="60% - Énfasis3 18 4" xfId="1132" xr:uid="{00000000-0005-0000-0000-0000E7600000}"/>
    <cellStyle name="60% - Énfasis3 19" xfId="1133" xr:uid="{00000000-0005-0000-0000-0000E8600000}"/>
    <cellStyle name="60% - Énfasis3 19 2" xfId="1134" xr:uid="{00000000-0005-0000-0000-0000E9600000}"/>
    <cellStyle name="60% - Énfasis3 19 3" xfId="1135" xr:uid="{00000000-0005-0000-0000-0000EA600000}"/>
    <cellStyle name="60% - Énfasis3 19 4" xfId="1136" xr:uid="{00000000-0005-0000-0000-0000EB600000}"/>
    <cellStyle name="60% - Énfasis3 2" xfId="1137" xr:uid="{00000000-0005-0000-0000-0000EC600000}"/>
    <cellStyle name="60% - Énfasis3 2 10" xfId="6242" xr:uid="{00000000-0005-0000-0000-0000ED600000}"/>
    <cellStyle name="60% - Énfasis3 2 11" xfId="6243" xr:uid="{00000000-0005-0000-0000-0000EE600000}"/>
    <cellStyle name="60% - Énfasis3 2 12" xfId="6244" xr:uid="{00000000-0005-0000-0000-0000EF600000}"/>
    <cellStyle name="60% - Énfasis3 2 13" xfId="6245" xr:uid="{00000000-0005-0000-0000-0000F0600000}"/>
    <cellStyle name="60% - Énfasis3 2 14" xfId="6246" xr:uid="{00000000-0005-0000-0000-0000F1600000}"/>
    <cellStyle name="60% - Énfasis3 2 15" xfId="6247" xr:uid="{00000000-0005-0000-0000-0000F2600000}"/>
    <cellStyle name="60% - Énfasis3 2 16" xfId="6248" xr:uid="{00000000-0005-0000-0000-0000F3600000}"/>
    <cellStyle name="60% - Énfasis3 2 17" xfId="6249" xr:uid="{00000000-0005-0000-0000-0000F4600000}"/>
    <cellStyle name="60% - Énfasis3 2 18" xfId="6250" xr:uid="{00000000-0005-0000-0000-0000F5600000}"/>
    <cellStyle name="60% - Énfasis3 2 19" xfId="6251" xr:uid="{00000000-0005-0000-0000-0000F6600000}"/>
    <cellStyle name="60% - Énfasis3 2 2" xfId="1138" xr:uid="{00000000-0005-0000-0000-0000F7600000}"/>
    <cellStyle name="60% - Énfasis3 2 2 10" xfId="6252" xr:uid="{00000000-0005-0000-0000-0000F8600000}"/>
    <cellStyle name="60% - Énfasis3 2 2 11" xfId="6253" xr:uid="{00000000-0005-0000-0000-0000F9600000}"/>
    <cellStyle name="60% - Énfasis3 2 2 12" xfId="6254" xr:uid="{00000000-0005-0000-0000-0000FA600000}"/>
    <cellStyle name="60% - Énfasis3 2 2 13" xfId="6255" xr:uid="{00000000-0005-0000-0000-0000FB600000}"/>
    <cellStyle name="60% - Énfasis3 2 2 14" xfId="6256" xr:uid="{00000000-0005-0000-0000-0000FC600000}"/>
    <cellStyle name="60% - Énfasis3 2 2 15" xfId="6257" xr:uid="{00000000-0005-0000-0000-0000FD600000}"/>
    <cellStyle name="60% - Énfasis3 2 2 16" xfId="6258" xr:uid="{00000000-0005-0000-0000-0000FE600000}"/>
    <cellStyle name="60% - Énfasis3 2 2 17" xfId="6259" xr:uid="{00000000-0005-0000-0000-0000FF600000}"/>
    <cellStyle name="60% - Énfasis3 2 2 18" xfId="6260" xr:uid="{00000000-0005-0000-0000-000000610000}"/>
    <cellStyle name="60% - Énfasis3 2 2 19" xfId="6261" xr:uid="{00000000-0005-0000-0000-000001610000}"/>
    <cellStyle name="60% - Énfasis3 2 2 2" xfId="1139" xr:uid="{00000000-0005-0000-0000-000002610000}"/>
    <cellStyle name="60% - Énfasis3 2 2 2 2" xfId="1140" xr:uid="{00000000-0005-0000-0000-000003610000}"/>
    <cellStyle name="60% - Énfasis3 2 2 2 2 2" xfId="1141" xr:uid="{00000000-0005-0000-0000-000004610000}"/>
    <cellStyle name="60% - Énfasis3 2 2 2 2 2 2" xfId="1142" xr:uid="{00000000-0005-0000-0000-000005610000}"/>
    <cellStyle name="60% - Énfasis3 2 2 2 2 2 2 2" xfId="1143" xr:uid="{00000000-0005-0000-0000-000006610000}"/>
    <cellStyle name="60% - Énfasis3 2 2 2 2 2 2 3" xfId="1144" xr:uid="{00000000-0005-0000-0000-000007610000}"/>
    <cellStyle name="60% - Énfasis3 2 2 2 2 2 3" xfId="1145" xr:uid="{00000000-0005-0000-0000-000008610000}"/>
    <cellStyle name="60% - Énfasis3 2 2 2 2 2 4" xfId="1146" xr:uid="{00000000-0005-0000-0000-000009610000}"/>
    <cellStyle name="60% - Énfasis3 2 2 2 2 2 5" xfId="1147" xr:uid="{00000000-0005-0000-0000-00000A610000}"/>
    <cellStyle name="60% - Énfasis3 2 2 2 2 3" xfId="1148" xr:uid="{00000000-0005-0000-0000-00000B610000}"/>
    <cellStyle name="60% - Énfasis3 2 2 2 2 3 2" xfId="1149" xr:uid="{00000000-0005-0000-0000-00000C610000}"/>
    <cellStyle name="60% - Énfasis3 2 2 2 2 3 3" xfId="1150" xr:uid="{00000000-0005-0000-0000-00000D610000}"/>
    <cellStyle name="60% - Énfasis3 2 2 2 2 4" xfId="1151" xr:uid="{00000000-0005-0000-0000-00000E610000}"/>
    <cellStyle name="60% - Énfasis3 2 2 2 2 5" xfId="1152" xr:uid="{00000000-0005-0000-0000-00000F610000}"/>
    <cellStyle name="60% - Énfasis3 2 2 2 3" xfId="1153" xr:uid="{00000000-0005-0000-0000-000010610000}"/>
    <cellStyle name="60% - Énfasis3 2 2 2 4" xfId="1154" xr:uid="{00000000-0005-0000-0000-000011610000}"/>
    <cellStyle name="60% - Énfasis3 2 2 2 5" xfId="1155" xr:uid="{00000000-0005-0000-0000-000012610000}"/>
    <cellStyle name="60% - Énfasis3 2 2 2 5 2" xfId="1156" xr:uid="{00000000-0005-0000-0000-000013610000}"/>
    <cellStyle name="60% - Énfasis3 2 2 2 5 3" xfId="1157" xr:uid="{00000000-0005-0000-0000-000014610000}"/>
    <cellStyle name="60% - Énfasis3 2 2 2 6" xfId="1158" xr:uid="{00000000-0005-0000-0000-000015610000}"/>
    <cellStyle name="60% - Énfasis3 2 2 2 7" xfId="1159" xr:uid="{00000000-0005-0000-0000-000016610000}"/>
    <cellStyle name="60% - Énfasis3 2 2 20" xfId="6262" xr:uid="{00000000-0005-0000-0000-000017610000}"/>
    <cellStyle name="60% - Énfasis3 2 2 21" xfId="6263" xr:uid="{00000000-0005-0000-0000-000018610000}"/>
    <cellStyle name="60% - Énfasis3 2 2 22" xfId="6264" xr:uid="{00000000-0005-0000-0000-000019610000}"/>
    <cellStyle name="60% - Énfasis3 2 2 23" xfId="6265" xr:uid="{00000000-0005-0000-0000-00001A610000}"/>
    <cellStyle name="60% - Énfasis3 2 2 24" xfId="6266" xr:uid="{00000000-0005-0000-0000-00001B610000}"/>
    <cellStyle name="60% - Énfasis3 2 2 3" xfId="1160" xr:uid="{00000000-0005-0000-0000-00001C610000}"/>
    <cellStyle name="60% - Énfasis3 2 2 3 2" xfId="1161" xr:uid="{00000000-0005-0000-0000-00001D610000}"/>
    <cellStyle name="60% - Énfasis3 2 2 4" xfId="1162" xr:uid="{00000000-0005-0000-0000-00001E610000}"/>
    <cellStyle name="60% - Énfasis3 2 2 5" xfId="1163" xr:uid="{00000000-0005-0000-0000-00001F610000}"/>
    <cellStyle name="60% - Énfasis3 2 2 5 2" xfId="1164" xr:uid="{00000000-0005-0000-0000-000020610000}"/>
    <cellStyle name="60% - Énfasis3 2 2 5 3" xfId="1165" xr:uid="{00000000-0005-0000-0000-000021610000}"/>
    <cellStyle name="60% - Énfasis3 2 2 6" xfId="1166" xr:uid="{00000000-0005-0000-0000-000022610000}"/>
    <cellStyle name="60% - Énfasis3 2 2 7" xfId="1167" xr:uid="{00000000-0005-0000-0000-000023610000}"/>
    <cellStyle name="60% - Énfasis3 2 2 8" xfId="6267" xr:uid="{00000000-0005-0000-0000-000024610000}"/>
    <cellStyle name="60% - Énfasis3 2 2 9" xfId="6268" xr:uid="{00000000-0005-0000-0000-000025610000}"/>
    <cellStyle name="60% - Énfasis3 2 20" xfId="6269" xr:uid="{00000000-0005-0000-0000-000026610000}"/>
    <cellStyle name="60% - Énfasis3 2 21" xfId="6270" xr:uid="{00000000-0005-0000-0000-000027610000}"/>
    <cellStyle name="60% - Énfasis3 2 22" xfId="6271" xr:uid="{00000000-0005-0000-0000-000028610000}"/>
    <cellStyle name="60% - Énfasis3 2 23" xfId="6272" xr:uid="{00000000-0005-0000-0000-000029610000}"/>
    <cellStyle name="60% - Énfasis3 2 24" xfId="6273" xr:uid="{00000000-0005-0000-0000-00002A610000}"/>
    <cellStyle name="60% - Énfasis3 2 3" xfId="1168" xr:uid="{00000000-0005-0000-0000-00002B610000}"/>
    <cellStyle name="60% - Énfasis3 2 3 2" xfId="1169" xr:uid="{00000000-0005-0000-0000-00002C610000}"/>
    <cellStyle name="60% - Énfasis3 2 3 2 2" xfId="6274" xr:uid="{00000000-0005-0000-0000-00002D610000}"/>
    <cellStyle name="60% - Énfasis3 2 3 2 3" xfId="6275" xr:uid="{00000000-0005-0000-0000-00002E610000}"/>
    <cellStyle name="60% - Énfasis3 2 3 3" xfId="6276" xr:uid="{00000000-0005-0000-0000-00002F610000}"/>
    <cellStyle name="60% - Énfasis3 2 4" xfId="1170" xr:uid="{00000000-0005-0000-0000-000030610000}"/>
    <cellStyle name="60% - Énfasis3 2 5" xfId="1171" xr:uid="{00000000-0005-0000-0000-000031610000}"/>
    <cellStyle name="60% - Énfasis3 2 5 2" xfId="1172" xr:uid="{00000000-0005-0000-0000-000032610000}"/>
    <cellStyle name="60% - Énfasis3 2 5 3" xfId="1173" xr:uid="{00000000-0005-0000-0000-000033610000}"/>
    <cellStyle name="60% - Énfasis3 2 6" xfId="1174" xr:uid="{00000000-0005-0000-0000-000034610000}"/>
    <cellStyle name="60% - Énfasis3 2 7" xfId="1175" xr:uid="{00000000-0005-0000-0000-000035610000}"/>
    <cellStyle name="60% - Énfasis3 2 8" xfId="6277" xr:uid="{00000000-0005-0000-0000-000036610000}"/>
    <cellStyle name="60% - Énfasis3 2 9" xfId="6278" xr:uid="{00000000-0005-0000-0000-000037610000}"/>
    <cellStyle name="60% - Énfasis3 20" xfId="1176" xr:uid="{00000000-0005-0000-0000-000038610000}"/>
    <cellStyle name="60% - Énfasis3 20 2" xfId="1177" xr:uid="{00000000-0005-0000-0000-000039610000}"/>
    <cellStyle name="60% - Énfasis3 20 3" xfId="1178" xr:uid="{00000000-0005-0000-0000-00003A610000}"/>
    <cellStyle name="60% - Énfasis3 20 4" xfId="1179" xr:uid="{00000000-0005-0000-0000-00003B610000}"/>
    <cellStyle name="60% - Énfasis3 21" xfId="1180" xr:uid="{00000000-0005-0000-0000-00003C610000}"/>
    <cellStyle name="60% - Énfasis3 22" xfId="1181" xr:uid="{00000000-0005-0000-0000-00003D610000}"/>
    <cellStyle name="60% - Énfasis3 22 2" xfId="1182" xr:uid="{00000000-0005-0000-0000-00003E610000}"/>
    <cellStyle name="60% - Énfasis3 22 3" xfId="1183" xr:uid="{00000000-0005-0000-0000-00003F610000}"/>
    <cellStyle name="60% - Énfasis3 23" xfId="1184" xr:uid="{00000000-0005-0000-0000-000040610000}"/>
    <cellStyle name="60% - Énfasis3 24" xfId="1185" xr:uid="{00000000-0005-0000-0000-000041610000}"/>
    <cellStyle name="60% - Énfasis3 3" xfId="1186" xr:uid="{00000000-0005-0000-0000-000042610000}"/>
    <cellStyle name="60% - Énfasis3 4" xfId="1187" xr:uid="{00000000-0005-0000-0000-000043610000}"/>
    <cellStyle name="60% - Énfasis3 5" xfId="1188" xr:uid="{00000000-0005-0000-0000-000044610000}"/>
    <cellStyle name="60% - Énfasis3 6" xfId="1189" xr:uid="{00000000-0005-0000-0000-000045610000}"/>
    <cellStyle name="60% - Énfasis3 7" xfId="1190" xr:uid="{00000000-0005-0000-0000-000046610000}"/>
    <cellStyle name="60% - Énfasis3 8" xfId="1191" xr:uid="{00000000-0005-0000-0000-000047610000}"/>
    <cellStyle name="60% - Énfasis3 9" xfId="1192" xr:uid="{00000000-0005-0000-0000-000048610000}"/>
    <cellStyle name="60% - Énfasis4" xfId="1193" xr:uid="{00000000-0005-0000-0000-000049610000}"/>
    <cellStyle name="60% - Énfasis4 10" xfId="1194" xr:uid="{00000000-0005-0000-0000-00004A610000}"/>
    <cellStyle name="60% - Énfasis4 11" xfId="1195" xr:uid="{00000000-0005-0000-0000-00004B610000}"/>
    <cellStyle name="60% - Énfasis4 11 2" xfId="1196" xr:uid="{00000000-0005-0000-0000-00004C610000}"/>
    <cellStyle name="60% - Énfasis4 11 3" xfId="1197" xr:uid="{00000000-0005-0000-0000-00004D610000}"/>
    <cellStyle name="60% - Énfasis4 11 4" xfId="1198" xr:uid="{00000000-0005-0000-0000-00004E610000}"/>
    <cellStyle name="60% - Énfasis4 11 5" xfId="1199" xr:uid="{00000000-0005-0000-0000-00004F610000}"/>
    <cellStyle name="60% - Énfasis4 12" xfId="1200" xr:uid="{00000000-0005-0000-0000-000050610000}"/>
    <cellStyle name="60% - Énfasis4 12 2" xfId="1201" xr:uid="{00000000-0005-0000-0000-000051610000}"/>
    <cellStyle name="60% - Énfasis4 12 3" xfId="1202" xr:uid="{00000000-0005-0000-0000-000052610000}"/>
    <cellStyle name="60% - Énfasis4 12 4" xfId="1203" xr:uid="{00000000-0005-0000-0000-000053610000}"/>
    <cellStyle name="60% - Énfasis4 12 5" xfId="1204" xr:uid="{00000000-0005-0000-0000-000054610000}"/>
    <cellStyle name="60% - Énfasis4 13" xfId="1205" xr:uid="{00000000-0005-0000-0000-000055610000}"/>
    <cellStyle name="60% - Énfasis4 13 2" xfId="1206" xr:uid="{00000000-0005-0000-0000-000056610000}"/>
    <cellStyle name="60% - Énfasis4 13 3" xfId="1207" xr:uid="{00000000-0005-0000-0000-000057610000}"/>
    <cellStyle name="60% - Énfasis4 13 4" xfId="1208" xr:uid="{00000000-0005-0000-0000-000058610000}"/>
    <cellStyle name="60% - Énfasis4 14" xfId="1209" xr:uid="{00000000-0005-0000-0000-000059610000}"/>
    <cellStyle name="60% - Énfasis4 14 2" xfId="1210" xr:uid="{00000000-0005-0000-0000-00005A610000}"/>
    <cellStyle name="60% - Énfasis4 14 3" xfId="1211" xr:uid="{00000000-0005-0000-0000-00005B610000}"/>
    <cellStyle name="60% - Énfasis4 14 4" xfId="1212" xr:uid="{00000000-0005-0000-0000-00005C610000}"/>
    <cellStyle name="60% - Énfasis4 15" xfId="1213" xr:uid="{00000000-0005-0000-0000-00005D610000}"/>
    <cellStyle name="60% - Énfasis4 15 2" xfId="1214" xr:uid="{00000000-0005-0000-0000-00005E610000}"/>
    <cellStyle name="60% - Énfasis4 15 3" xfId="1215" xr:uid="{00000000-0005-0000-0000-00005F610000}"/>
    <cellStyle name="60% - Énfasis4 15 4" xfId="1216" xr:uid="{00000000-0005-0000-0000-000060610000}"/>
    <cellStyle name="60% - Énfasis4 16" xfId="1217" xr:uid="{00000000-0005-0000-0000-000061610000}"/>
    <cellStyle name="60% - Énfasis4 16 2" xfId="1218" xr:uid="{00000000-0005-0000-0000-000062610000}"/>
    <cellStyle name="60% - Énfasis4 16 3" xfId="1219" xr:uid="{00000000-0005-0000-0000-000063610000}"/>
    <cellStyle name="60% - Énfasis4 16 4" xfId="1220" xr:uid="{00000000-0005-0000-0000-000064610000}"/>
    <cellStyle name="60% - Énfasis4 17" xfId="1221" xr:uid="{00000000-0005-0000-0000-000065610000}"/>
    <cellStyle name="60% - Énfasis4 17 2" xfId="1222" xr:uid="{00000000-0005-0000-0000-000066610000}"/>
    <cellStyle name="60% - Énfasis4 17 3" xfId="1223" xr:uid="{00000000-0005-0000-0000-000067610000}"/>
    <cellStyle name="60% - Énfasis4 17 4" xfId="1224" xr:uid="{00000000-0005-0000-0000-000068610000}"/>
    <cellStyle name="60% - Énfasis4 18" xfId="1225" xr:uid="{00000000-0005-0000-0000-000069610000}"/>
    <cellStyle name="60% - Énfasis4 18 2" xfId="1226" xr:uid="{00000000-0005-0000-0000-00006A610000}"/>
    <cellStyle name="60% - Énfasis4 18 3" xfId="1227" xr:uid="{00000000-0005-0000-0000-00006B610000}"/>
    <cellStyle name="60% - Énfasis4 18 4" xfId="1228" xr:uid="{00000000-0005-0000-0000-00006C610000}"/>
    <cellStyle name="60% - Énfasis4 19" xfId="1229" xr:uid="{00000000-0005-0000-0000-00006D610000}"/>
    <cellStyle name="60% - Énfasis4 19 2" xfId="1230" xr:uid="{00000000-0005-0000-0000-00006E610000}"/>
    <cellStyle name="60% - Énfasis4 19 3" xfId="1231" xr:uid="{00000000-0005-0000-0000-00006F610000}"/>
    <cellStyle name="60% - Énfasis4 19 4" xfId="1232" xr:uid="{00000000-0005-0000-0000-000070610000}"/>
    <cellStyle name="60% - Énfasis4 2" xfId="1233" xr:uid="{00000000-0005-0000-0000-000071610000}"/>
    <cellStyle name="60% - Énfasis4 2 10" xfId="6279" xr:uid="{00000000-0005-0000-0000-000072610000}"/>
    <cellStyle name="60% - Énfasis4 2 11" xfId="6280" xr:uid="{00000000-0005-0000-0000-000073610000}"/>
    <cellStyle name="60% - Énfasis4 2 12" xfId="6281" xr:uid="{00000000-0005-0000-0000-000074610000}"/>
    <cellStyle name="60% - Énfasis4 2 13" xfId="6282" xr:uid="{00000000-0005-0000-0000-000075610000}"/>
    <cellStyle name="60% - Énfasis4 2 14" xfId="6283" xr:uid="{00000000-0005-0000-0000-000076610000}"/>
    <cellStyle name="60% - Énfasis4 2 15" xfId="6284" xr:uid="{00000000-0005-0000-0000-000077610000}"/>
    <cellStyle name="60% - Énfasis4 2 16" xfId="6285" xr:uid="{00000000-0005-0000-0000-000078610000}"/>
    <cellStyle name="60% - Énfasis4 2 17" xfId="6286" xr:uid="{00000000-0005-0000-0000-000079610000}"/>
    <cellStyle name="60% - Énfasis4 2 18" xfId="6287" xr:uid="{00000000-0005-0000-0000-00007A610000}"/>
    <cellStyle name="60% - Énfasis4 2 19" xfId="6288" xr:uid="{00000000-0005-0000-0000-00007B610000}"/>
    <cellStyle name="60% - Énfasis4 2 2" xfId="1234" xr:uid="{00000000-0005-0000-0000-00007C610000}"/>
    <cellStyle name="60% - Énfasis4 2 2 10" xfId="6289" xr:uid="{00000000-0005-0000-0000-00007D610000}"/>
    <cellStyle name="60% - Énfasis4 2 2 11" xfId="6290" xr:uid="{00000000-0005-0000-0000-00007E610000}"/>
    <cellStyle name="60% - Énfasis4 2 2 12" xfId="6291" xr:uid="{00000000-0005-0000-0000-00007F610000}"/>
    <cellStyle name="60% - Énfasis4 2 2 13" xfId="6292" xr:uid="{00000000-0005-0000-0000-000080610000}"/>
    <cellStyle name="60% - Énfasis4 2 2 14" xfId="6293" xr:uid="{00000000-0005-0000-0000-000081610000}"/>
    <cellStyle name="60% - Énfasis4 2 2 15" xfId="6294" xr:uid="{00000000-0005-0000-0000-000082610000}"/>
    <cellStyle name="60% - Énfasis4 2 2 16" xfId="6295" xr:uid="{00000000-0005-0000-0000-000083610000}"/>
    <cellStyle name="60% - Énfasis4 2 2 17" xfId="6296" xr:uid="{00000000-0005-0000-0000-000084610000}"/>
    <cellStyle name="60% - Énfasis4 2 2 18" xfId="6297" xr:uid="{00000000-0005-0000-0000-000085610000}"/>
    <cellStyle name="60% - Énfasis4 2 2 19" xfId="6298" xr:uid="{00000000-0005-0000-0000-000086610000}"/>
    <cellStyle name="60% - Énfasis4 2 2 2" xfId="1235" xr:uid="{00000000-0005-0000-0000-000087610000}"/>
    <cellStyle name="60% - Énfasis4 2 2 2 2" xfId="1236" xr:uid="{00000000-0005-0000-0000-000088610000}"/>
    <cellStyle name="60% - Énfasis4 2 2 2 2 2" xfId="1237" xr:uid="{00000000-0005-0000-0000-000089610000}"/>
    <cellStyle name="60% - Énfasis4 2 2 2 2 2 2" xfId="1238" xr:uid="{00000000-0005-0000-0000-00008A610000}"/>
    <cellStyle name="60% - Énfasis4 2 2 2 2 2 2 2" xfId="1239" xr:uid="{00000000-0005-0000-0000-00008B610000}"/>
    <cellStyle name="60% - Énfasis4 2 2 2 2 2 2 3" xfId="1240" xr:uid="{00000000-0005-0000-0000-00008C610000}"/>
    <cellStyle name="60% - Énfasis4 2 2 2 2 2 3" xfId="1241" xr:uid="{00000000-0005-0000-0000-00008D610000}"/>
    <cellStyle name="60% - Énfasis4 2 2 2 2 2 4" xfId="1242" xr:uid="{00000000-0005-0000-0000-00008E610000}"/>
    <cellStyle name="60% - Énfasis4 2 2 2 2 2 5" xfId="1243" xr:uid="{00000000-0005-0000-0000-00008F610000}"/>
    <cellStyle name="60% - Énfasis4 2 2 2 2 3" xfId="1244" xr:uid="{00000000-0005-0000-0000-000090610000}"/>
    <cellStyle name="60% - Énfasis4 2 2 2 2 3 2" xfId="1245" xr:uid="{00000000-0005-0000-0000-000091610000}"/>
    <cellStyle name="60% - Énfasis4 2 2 2 2 3 3" xfId="1246" xr:uid="{00000000-0005-0000-0000-000092610000}"/>
    <cellStyle name="60% - Énfasis4 2 2 2 2 4" xfId="1247" xr:uid="{00000000-0005-0000-0000-000093610000}"/>
    <cellStyle name="60% - Énfasis4 2 2 2 2 5" xfId="1248" xr:uid="{00000000-0005-0000-0000-000094610000}"/>
    <cellStyle name="60% - Énfasis4 2 2 2 3" xfId="1249" xr:uid="{00000000-0005-0000-0000-000095610000}"/>
    <cellStyle name="60% - Énfasis4 2 2 2 4" xfId="1250" xr:uid="{00000000-0005-0000-0000-000096610000}"/>
    <cellStyle name="60% - Énfasis4 2 2 2 5" xfId="1251" xr:uid="{00000000-0005-0000-0000-000097610000}"/>
    <cellStyle name="60% - Énfasis4 2 2 2 5 2" xfId="1252" xr:uid="{00000000-0005-0000-0000-000098610000}"/>
    <cellStyle name="60% - Énfasis4 2 2 2 5 3" xfId="1253" xr:uid="{00000000-0005-0000-0000-000099610000}"/>
    <cellStyle name="60% - Énfasis4 2 2 2 6" xfId="1254" xr:uid="{00000000-0005-0000-0000-00009A610000}"/>
    <cellStyle name="60% - Énfasis4 2 2 2 7" xfId="1255" xr:uid="{00000000-0005-0000-0000-00009B610000}"/>
    <cellStyle name="60% - Énfasis4 2 2 20" xfId="6299" xr:uid="{00000000-0005-0000-0000-00009C610000}"/>
    <cellStyle name="60% - Énfasis4 2 2 21" xfId="6300" xr:uid="{00000000-0005-0000-0000-00009D610000}"/>
    <cellStyle name="60% - Énfasis4 2 2 22" xfId="6301" xr:uid="{00000000-0005-0000-0000-00009E610000}"/>
    <cellStyle name="60% - Énfasis4 2 2 23" xfId="6302" xr:uid="{00000000-0005-0000-0000-00009F610000}"/>
    <cellStyle name="60% - Énfasis4 2 2 24" xfId="6303" xr:uid="{00000000-0005-0000-0000-0000A0610000}"/>
    <cellStyle name="60% - Énfasis4 2 2 3" xfId="1256" xr:uid="{00000000-0005-0000-0000-0000A1610000}"/>
    <cellStyle name="60% - Énfasis4 2 2 3 2" xfId="1257" xr:uid="{00000000-0005-0000-0000-0000A2610000}"/>
    <cellStyle name="60% - Énfasis4 2 2 4" xfId="1258" xr:uid="{00000000-0005-0000-0000-0000A3610000}"/>
    <cellStyle name="60% - Énfasis4 2 2 5" xfId="1259" xr:uid="{00000000-0005-0000-0000-0000A4610000}"/>
    <cellStyle name="60% - Énfasis4 2 2 5 2" xfId="1260" xr:uid="{00000000-0005-0000-0000-0000A5610000}"/>
    <cellStyle name="60% - Énfasis4 2 2 5 3" xfId="1261" xr:uid="{00000000-0005-0000-0000-0000A6610000}"/>
    <cellStyle name="60% - Énfasis4 2 2 6" xfId="1262" xr:uid="{00000000-0005-0000-0000-0000A7610000}"/>
    <cellStyle name="60% - Énfasis4 2 2 7" xfId="1263" xr:uid="{00000000-0005-0000-0000-0000A8610000}"/>
    <cellStyle name="60% - Énfasis4 2 2 8" xfId="6304" xr:uid="{00000000-0005-0000-0000-0000A9610000}"/>
    <cellStyle name="60% - Énfasis4 2 2 9" xfId="6305" xr:uid="{00000000-0005-0000-0000-0000AA610000}"/>
    <cellStyle name="60% - Énfasis4 2 20" xfId="6306" xr:uid="{00000000-0005-0000-0000-0000AB610000}"/>
    <cellStyle name="60% - Énfasis4 2 21" xfId="6307" xr:uid="{00000000-0005-0000-0000-0000AC610000}"/>
    <cellStyle name="60% - Énfasis4 2 22" xfId="6308" xr:uid="{00000000-0005-0000-0000-0000AD610000}"/>
    <cellStyle name="60% - Énfasis4 2 23" xfId="6309" xr:uid="{00000000-0005-0000-0000-0000AE610000}"/>
    <cellStyle name="60% - Énfasis4 2 24" xfId="6310" xr:uid="{00000000-0005-0000-0000-0000AF610000}"/>
    <cellStyle name="60% - Énfasis4 2 3" xfId="1264" xr:uid="{00000000-0005-0000-0000-0000B0610000}"/>
    <cellStyle name="60% - Énfasis4 2 3 2" xfId="1265" xr:uid="{00000000-0005-0000-0000-0000B1610000}"/>
    <cellStyle name="60% - Énfasis4 2 3 2 2" xfId="6311" xr:uid="{00000000-0005-0000-0000-0000B2610000}"/>
    <cellStyle name="60% - Énfasis4 2 3 2 3" xfId="6312" xr:uid="{00000000-0005-0000-0000-0000B3610000}"/>
    <cellStyle name="60% - Énfasis4 2 3 3" xfId="6313" xr:uid="{00000000-0005-0000-0000-0000B4610000}"/>
    <cellStyle name="60% - Énfasis4 2 4" xfId="1266" xr:uid="{00000000-0005-0000-0000-0000B5610000}"/>
    <cellStyle name="60% - Énfasis4 2 5" xfId="1267" xr:uid="{00000000-0005-0000-0000-0000B6610000}"/>
    <cellStyle name="60% - Énfasis4 2 5 2" xfId="1268" xr:uid="{00000000-0005-0000-0000-0000B7610000}"/>
    <cellStyle name="60% - Énfasis4 2 5 3" xfId="1269" xr:uid="{00000000-0005-0000-0000-0000B8610000}"/>
    <cellStyle name="60% - Énfasis4 2 6" xfId="1270" xr:uid="{00000000-0005-0000-0000-0000B9610000}"/>
    <cellStyle name="60% - Énfasis4 2 7" xfId="1271" xr:uid="{00000000-0005-0000-0000-0000BA610000}"/>
    <cellStyle name="60% - Énfasis4 2 8" xfId="6314" xr:uid="{00000000-0005-0000-0000-0000BB610000}"/>
    <cellStyle name="60% - Énfasis4 2 9" xfId="6315" xr:uid="{00000000-0005-0000-0000-0000BC610000}"/>
    <cellStyle name="60% - Énfasis4 20" xfId="1272" xr:uid="{00000000-0005-0000-0000-0000BD610000}"/>
    <cellStyle name="60% - Énfasis4 20 2" xfId="1273" xr:uid="{00000000-0005-0000-0000-0000BE610000}"/>
    <cellStyle name="60% - Énfasis4 20 3" xfId="1274" xr:uid="{00000000-0005-0000-0000-0000BF610000}"/>
    <cellStyle name="60% - Énfasis4 20 4" xfId="1275" xr:uid="{00000000-0005-0000-0000-0000C0610000}"/>
    <cellStyle name="60% - Énfasis4 21" xfId="1276" xr:uid="{00000000-0005-0000-0000-0000C1610000}"/>
    <cellStyle name="60% - Énfasis4 22" xfId="1277" xr:uid="{00000000-0005-0000-0000-0000C2610000}"/>
    <cellStyle name="60% - Énfasis4 22 2" xfId="1278" xr:uid="{00000000-0005-0000-0000-0000C3610000}"/>
    <cellStyle name="60% - Énfasis4 22 3" xfId="1279" xr:uid="{00000000-0005-0000-0000-0000C4610000}"/>
    <cellStyle name="60% - Énfasis4 23" xfId="1280" xr:uid="{00000000-0005-0000-0000-0000C5610000}"/>
    <cellStyle name="60% - Énfasis4 24" xfId="1281" xr:uid="{00000000-0005-0000-0000-0000C6610000}"/>
    <cellStyle name="60% - Énfasis4 3" xfId="1282" xr:uid="{00000000-0005-0000-0000-0000C7610000}"/>
    <cellStyle name="60% - Énfasis4 4" xfId="1283" xr:uid="{00000000-0005-0000-0000-0000C8610000}"/>
    <cellStyle name="60% - Énfasis4 5" xfId="1284" xr:uid="{00000000-0005-0000-0000-0000C9610000}"/>
    <cellStyle name="60% - Énfasis4 6" xfId="1285" xr:uid="{00000000-0005-0000-0000-0000CA610000}"/>
    <cellStyle name="60% - Énfasis4 7" xfId="1286" xr:uid="{00000000-0005-0000-0000-0000CB610000}"/>
    <cellStyle name="60% - Énfasis4 8" xfId="1287" xr:uid="{00000000-0005-0000-0000-0000CC610000}"/>
    <cellStyle name="60% - Énfasis4 9" xfId="1288" xr:uid="{00000000-0005-0000-0000-0000CD610000}"/>
    <cellStyle name="60% - Énfasis5" xfId="1289" xr:uid="{00000000-0005-0000-0000-0000CE610000}"/>
    <cellStyle name="60% - Énfasis5 10" xfId="1290" xr:uid="{00000000-0005-0000-0000-0000CF610000}"/>
    <cellStyle name="60% - Énfasis5 11" xfId="1291" xr:uid="{00000000-0005-0000-0000-0000D0610000}"/>
    <cellStyle name="60% - Énfasis5 11 2" xfId="1292" xr:uid="{00000000-0005-0000-0000-0000D1610000}"/>
    <cellStyle name="60% - Énfasis5 11 3" xfId="1293" xr:uid="{00000000-0005-0000-0000-0000D2610000}"/>
    <cellStyle name="60% - Énfasis5 11 4" xfId="1294" xr:uid="{00000000-0005-0000-0000-0000D3610000}"/>
    <cellStyle name="60% - Énfasis5 11 5" xfId="1295" xr:uid="{00000000-0005-0000-0000-0000D4610000}"/>
    <cellStyle name="60% - Énfasis5 12" xfId="1296" xr:uid="{00000000-0005-0000-0000-0000D5610000}"/>
    <cellStyle name="60% - Énfasis5 12 2" xfId="1297" xr:uid="{00000000-0005-0000-0000-0000D6610000}"/>
    <cellStyle name="60% - Énfasis5 12 3" xfId="1298" xr:uid="{00000000-0005-0000-0000-0000D7610000}"/>
    <cellStyle name="60% - Énfasis5 12 4" xfId="1299" xr:uid="{00000000-0005-0000-0000-0000D8610000}"/>
    <cellStyle name="60% - Énfasis5 12 5" xfId="1300" xr:uid="{00000000-0005-0000-0000-0000D9610000}"/>
    <cellStyle name="60% - Énfasis5 13" xfId="1301" xr:uid="{00000000-0005-0000-0000-0000DA610000}"/>
    <cellStyle name="60% - Énfasis5 13 2" xfId="1302" xr:uid="{00000000-0005-0000-0000-0000DB610000}"/>
    <cellStyle name="60% - Énfasis5 13 3" xfId="1303" xr:uid="{00000000-0005-0000-0000-0000DC610000}"/>
    <cellStyle name="60% - Énfasis5 13 4" xfId="1304" xr:uid="{00000000-0005-0000-0000-0000DD610000}"/>
    <cellStyle name="60% - Énfasis5 14" xfId="1305" xr:uid="{00000000-0005-0000-0000-0000DE610000}"/>
    <cellStyle name="60% - Énfasis5 14 2" xfId="1306" xr:uid="{00000000-0005-0000-0000-0000DF610000}"/>
    <cellStyle name="60% - Énfasis5 14 3" xfId="1307" xr:uid="{00000000-0005-0000-0000-0000E0610000}"/>
    <cellStyle name="60% - Énfasis5 14 4" xfId="1308" xr:uid="{00000000-0005-0000-0000-0000E1610000}"/>
    <cellStyle name="60% - Énfasis5 15" xfId="1309" xr:uid="{00000000-0005-0000-0000-0000E2610000}"/>
    <cellStyle name="60% - Énfasis5 15 2" xfId="1310" xr:uid="{00000000-0005-0000-0000-0000E3610000}"/>
    <cellStyle name="60% - Énfasis5 15 3" xfId="1311" xr:uid="{00000000-0005-0000-0000-0000E4610000}"/>
    <cellStyle name="60% - Énfasis5 15 4" xfId="1312" xr:uid="{00000000-0005-0000-0000-0000E5610000}"/>
    <cellStyle name="60% - Énfasis5 16" xfId="1313" xr:uid="{00000000-0005-0000-0000-0000E6610000}"/>
    <cellStyle name="60% - Énfasis5 16 2" xfId="1314" xr:uid="{00000000-0005-0000-0000-0000E7610000}"/>
    <cellStyle name="60% - Énfasis5 16 3" xfId="1315" xr:uid="{00000000-0005-0000-0000-0000E8610000}"/>
    <cellStyle name="60% - Énfasis5 16 4" xfId="1316" xr:uid="{00000000-0005-0000-0000-0000E9610000}"/>
    <cellStyle name="60% - Énfasis5 17" xfId="1317" xr:uid="{00000000-0005-0000-0000-0000EA610000}"/>
    <cellStyle name="60% - Énfasis5 17 2" xfId="1318" xr:uid="{00000000-0005-0000-0000-0000EB610000}"/>
    <cellStyle name="60% - Énfasis5 17 3" xfId="1319" xr:uid="{00000000-0005-0000-0000-0000EC610000}"/>
    <cellStyle name="60% - Énfasis5 17 4" xfId="1320" xr:uid="{00000000-0005-0000-0000-0000ED610000}"/>
    <cellStyle name="60% - Énfasis5 18" xfId="1321" xr:uid="{00000000-0005-0000-0000-0000EE610000}"/>
    <cellStyle name="60% - Énfasis5 18 2" xfId="1322" xr:uid="{00000000-0005-0000-0000-0000EF610000}"/>
    <cellStyle name="60% - Énfasis5 18 3" xfId="1323" xr:uid="{00000000-0005-0000-0000-0000F0610000}"/>
    <cellStyle name="60% - Énfasis5 18 4" xfId="1324" xr:uid="{00000000-0005-0000-0000-0000F1610000}"/>
    <cellStyle name="60% - Énfasis5 19" xfId="1325" xr:uid="{00000000-0005-0000-0000-0000F2610000}"/>
    <cellStyle name="60% - Énfasis5 19 2" xfId="1326" xr:uid="{00000000-0005-0000-0000-0000F3610000}"/>
    <cellStyle name="60% - Énfasis5 19 3" xfId="1327" xr:uid="{00000000-0005-0000-0000-0000F4610000}"/>
    <cellStyle name="60% - Énfasis5 19 4" xfId="1328" xr:uid="{00000000-0005-0000-0000-0000F5610000}"/>
    <cellStyle name="60% - Énfasis5 2" xfId="1329" xr:uid="{00000000-0005-0000-0000-0000F6610000}"/>
    <cellStyle name="60% - Énfasis5 2 10" xfId="6316" xr:uid="{00000000-0005-0000-0000-0000F7610000}"/>
    <cellStyle name="60% - Énfasis5 2 11" xfId="6317" xr:uid="{00000000-0005-0000-0000-0000F8610000}"/>
    <cellStyle name="60% - Énfasis5 2 12" xfId="6318" xr:uid="{00000000-0005-0000-0000-0000F9610000}"/>
    <cellStyle name="60% - Énfasis5 2 13" xfId="6319" xr:uid="{00000000-0005-0000-0000-0000FA610000}"/>
    <cellStyle name="60% - Énfasis5 2 14" xfId="6320" xr:uid="{00000000-0005-0000-0000-0000FB610000}"/>
    <cellStyle name="60% - Énfasis5 2 15" xfId="6321" xr:uid="{00000000-0005-0000-0000-0000FC610000}"/>
    <cellStyle name="60% - Énfasis5 2 16" xfId="6322" xr:uid="{00000000-0005-0000-0000-0000FD610000}"/>
    <cellStyle name="60% - Énfasis5 2 17" xfId="6323" xr:uid="{00000000-0005-0000-0000-0000FE610000}"/>
    <cellStyle name="60% - Énfasis5 2 18" xfId="6324" xr:uid="{00000000-0005-0000-0000-0000FF610000}"/>
    <cellStyle name="60% - Énfasis5 2 19" xfId="6325" xr:uid="{00000000-0005-0000-0000-000000620000}"/>
    <cellStyle name="60% - Énfasis5 2 2" xfId="1330" xr:uid="{00000000-0005-0000-0000-000001620000}"/>
    <cellStyle name="60% - Énfasis5 2 2 10" xfId="6326" xr:uid="{00000000-0005-0000-0000-000002620000}"/>
    <cellStyle name="60% - Énfasis5 2 2 11" xfId="6327" xr:uid="{00000000-0005-0000-0000-000003620000}"/>
    <cellStyle name="60% - Énfasis5 2 2 12" xfId="6328" xr:uid="{00000000-0005-0000-0000-000004620000}"/>
    <cellStyle name="60% - Énfasis5 2 2 13" xfId="6329" xr:uid="{00000000-0005-0000-0000-000005620000}"/>
    <cellStyle name="60% - Énfasis5 2 2 14" xfId="6330" xr:uid="{00000000-0005-0000-0000-000006620000}"/>
    <cellStyle name="60% - Énfasis5 2 2 15" xfId="6331" xr:uid="{00000000-0005-0000-0000-000007620000}"/>
    <cellStyle name="60% - Énfasis5 2 2 16" xfId="6332" xr:uid="{00000000-0005-0000-0000-000008620000}"/>
    <cellStyle name="60% - Énfasis5 2 2 17" xfId="6333" xr:uid="{00000000-0005-0000-0000-000009620000}"/>
    <cellStyle name="60% - Énfasis5 2 2 18" xfId="6334" xr:uid="{00000000-0005-0000-0000-00000A620000}"/>
    <cellStyle name="60% - Énfasis5 2 2 19" xfId="6335" xr:uid="{00000000-0005-0000-0000-00000B620000}"/>
    <cellStyle name="60% - Énfasis5 2 2 2" xfId="1331" xr:uid="{00000000-0005-0000-0000-00000C620000}"/>
    <cellStyle name="60% - Énfasis5 2 2 2 2" xfId="1332" xr:uid="{00000000-0005-0000-0000-00000D620000}"/>
    <cellStyle name="60% - Énfasis5 2 2 2 2 2" xfId="1333" xr:uid="{00000000-0005-0000-0000-00000E620000}"/>
    <cellStyle name="60% - Énfasis5 2 2 2 2 2 2" xfId="1334" xr:uid="{00000000-0005-0000-0000-00000F620000}"/>
    <cellStyle name="60% - Énfasis5 2 2 2 2 2 2 2" xfId="1335" xr:uid="{00000000-0005-0000-0000-000010620000}"/>
    <cellStyle name="60% - Énfasis5 2 2 2 2 2 2 3" xfId="1336" xr:uid="{00000000-0005-0000-0000-000011620000}"/>
    <cellStyle name="60% - Énfasis5 2 2 2 2 2 3" xfId="1337" xr:uid="{00000000-0005-0000-0000-000012620000}"/>
    <cellStyle name="60% - Énfasis5 2 2 2 2 2 4" xfId="1338" xr:uid="{00000000-0005-0000-0000-000013620000}"/>
    <cellStyle name="60% - Énfasis5 2 2 2 2 2 5" xfId="1339" xr:uid="{00000000-0005-0000-0000-000014620000}"/>
    <cellStyle name="60% - Énfasis5 2 2 2 2 3" xfId="1340" xr:uid="{00000000-0005-0000-0000-000015620000}"/>
    <cellStyle name="60% - Énfasis5 2 2 2 2 3 2" xfId="1341" xr:uid="{00000000-0005-0000-0000-000016620000}"/>
    <cellStyle name="60% - Énfasis5 2 2 2 2 3 3" xfId="1342" xr:uid="{00000000-0005-0000-0000-000017620000}"/>
    <cellStyle name="60% - Énfasis5 2 2 2 2 4" xfId="1343" xr:uid="{00000000-0005-0000-0000-000018620000}"/>
    <cellStyle name="60% - Énfasis5 2 2 2 2 5" xfId="1344" xr:uid="{00000000-0005-0000-0000-000019620000}"/>
    <cellStyle name="60% - Énfasis5 2 2 2 3" xfId="1345" xr:uid="{00000000-0005-0000-0000-00001A620000}"/>
    <cellStyle name="60% - Énfasis5 2 2 2 4" xfId="1346" xr:uid="{00000000-0005-0000-0000-00001B620000}"/>
    <cellStyle name="60% - Énfasis5 2 2 2 5" xfId="1347" xr:uid="{00000000-0005-0000-0000-00001C620000}"/>
    <cellStyle name="60% - Énfasis5 2 2 2 5 2" xfId="1348" xr:uid="{00000000-0005-0000-0000-00001D620000}"/>
    <cellStyle name="60% - Énfasis5 2 2 2 5 3" xfId="1349" xr:uid="{00000000-0005-0000-0000-00001E620000}"/>
    <cellStyle name="60% - Énfasis5 2 2 2 6" xfId="1350" xr:uid="{00000000-0005-0000-0000-00001F620000}"/>
    <cellStyle name="60% - Énfasis5 2 2 2 7" xfId="1351" xr:uid="{00000000-0005-0000-0000-000020620000}"/>
    <cellStyle name="60% - Énfasis5 2 2 20" xfId="6336" xr:uid="{00000000-0005-0000-0000-000021620000}"/>
    <cellStyle name="60% - Énfasis5 2 2 21" xfId="6337" xr:uid="{00000000-0005-0000-0000-000022620000}"/>
    <cellStyle name="60% - Énfasis5 2 2 22" xfId="6338" xr:uid="{00000000-0005-0000-0000-000023620000}"/>
    <cellStyle name="60% - Énfasis5 2 2 23" xfId="6339" xr:uid="{00000000-0005-0000-0000-000024620000}"/>
    <cellStyle name="60% - Énfasis5 2 2 24" xfId="6340" xr:uid="{00000000-0005-0000-0000-000025620000}"/>
    <cellStyle name="60% - Énfasis5 2 2 3" xfId="1352" xr:uid="{00000000-0005-0000-0000-000026620000}"/>
    <cellStyle name="60% - Énfasis5 2 2 3 2" xfId="1353" xr:uid="{00000000-0005-0000-0000-000027620000}"/>
    <cellStyle name="60% - Énfasis5 2 2 4" xfId="1354" xr:uid="{00000000-0005-0000-0000-000028620000}"/>
    <cellStyle name="60% - Énfasis5 2 2 5" xfId="1355" xr:uid="{00000000-0005-0000-0000-000029620000}"/>
    <cellStyle name="60% - Énfasis5 2 2 5 2" xfId="1356" xr:uid="{00000000-0005-0000-0000-00002A620000}"/>
    <cellStyle name="60% - Énfasis5 2 2 5 3" xfId="1357" xr:uid="{00000000-0005-0000-0000-00002B620000}"/>
    <cellStyle name="60% - Énfasis5 2 2 6" xfId="1358" xr:uid="{00000000-0005-0000-0000-00002C620000}"/>
    <cellStyle name="60% - Énfasis5 2 2 7" xfId="1359" xr:uid="{00000000-0005-0000-0000-00002D620000}"/>
    <cellStyle name="60% - Énfasis5 2 2 8" xfId="6341" xr:uid="{00000000-0005-0000-0000-00002E620000}"/>
    <cellStyle name="60% - Énfasis5 2 2 9" xfId="6342" xr:uid="{00000000-0005-0000-0000-00002F620000}"/>
    <cellStyle name="60% - Énfasis5 2 20" xfId="6343" xr:uid="{00000000-0005-0000-0000-000030620000}"/>
    <cellStyle name="60% - Énfasis5 2 21" xfId="6344" xr:uid="{00000000-0005-0000-0000-000031620000}"/>
    <cellStyle name="60% - Énfasis5 2 22" xfId="6345" xr:uid="{00000000-0005-0000-0000-000032620000}"/>
    <cellStyle name="60% - Énfasis5 2 23" xfId="6346" xr:uid="{00000000-0005-0000-0000-000033620000}"/>
    <cellStyle name="60% - Énfasis5 2 24" xfId="6347" xr:uid="{00000000-0005-0000-0000-000034620000}"/>
    <cellStyle name="60% - Énfasis5 2 3" xfId="1360" xr:uid="{00000000-0005-0000-0000-000035620000}"/>
    <cellStyle name="60% - Énfasis5 2 3 2" xfId="1361" xr:uid="{00000000-0005-0000-0000-000036620000}"/>
    <cellStyle name="60% - Énfasis5 2 3 2 2" xfId="6348" xr:uid="{00000000-0005-0000-0000-000037620000}"/>
    <cellStyle name="60% - Énfasis5 2 3 2 3" xfId="6349" xr:uid="{00000000-0005-0000-0000-000038620000}"/>
    <cellStyle name="60% - Énfasis5 2 3 3" xfId="6350" xr:uid="{00000000-0005-0000-0000-000039620000}"/>
    <cellStyle name="60% - Énfasis5 2 4" xfId="1362" xr:uid="{00000000-0005-0000-0000-00003A620000}"/>
    <cellStyle name="60% - Énfasis5 2 5" xfId="1363" xr:uid="{00000000-0005-0000-0000-00003B620000}"/>
    <cellStyle name="60% - Énfasis5 2 5 2" xfId="1364" xr:uid="{00000000-0005-0000-0000-00003C620000}"/>
    <cellStyle name="60% - Énfasis5 2 5 3" xfId="1365" xr:uid="{00000000-0005-0000-0000-00003D620000}"/>
    <cellStyle name="60% - Énfasis5 2 6" xfId="1366" xr:uid="{00000000-0005-0000-0000-00003E620000}"/>
    <cellStyle name="60% - Énfasis5 2 7" xfId="1367" xr:uid="{00000000-0005-0000-0000-00003F620000}"/>
    <cellStyle name="60% - Énfasis5 2 8" xfId="6351" xr:uid="{00000000-0005-0000-0000-000040620000}"/>
    <cellStyle name="60% - Énfasis5 2 9" xfId="6352" xr:uid="{00000000-0005-0000-0000-000041620000}"/>
    <cellStyle name="60% - Énfasis5 20" xfId="1368" xr:uid="{00000000-0005-0000-0000-000042620000}"/>
    <cellStyle name="60% - Énfasis5 20 2" xfId="1369" xr:uid="{00000000-0005-0000-0000-000043620000}"/>
    <cellStyle name="60% - Énfasis5 20 3" xfId="1370" xr:uid="{00000000-0005-0000-0000-000044620000}"/>
    <cellStyle name="60% - Énfasis5 20 4" xfId="1371" xr:uid="{00000000-0005-0000-0000-000045620000}"/>
    <cellStyle name="60% - Énfasis5 21" xfId="1372" xr:uid="{00000000-0005-0000-0000-000046620000}"/>
    <cellStyle name="60% - Énfasis5 22" xfId="1373" xr:uid="{00000000-0005-0000-0000-000047620000}"/>
    <cellStyle name="60% - Énfasis5 22 2" xfId="1374" xr:uid="{00000000-0005-0000-0000-000048620000}"/>
    <cellStyle name="60% - Énfasis5 22 3" xfId="1375" xr:uid="{00000000-0005-0000-0000-000049620000}"/>
    <cellStyle name="60% - Énfasis5 23" xfId="1376" xr:uid="{00000000-0005-0000-0000-00004A620000}"/>
    <cellStyle name="60% - Énfasis5 24" xfId="1377" xr:uid="{00000000-0005-0000-0000-00004B620000}"/>
    <cellStyle name="60% - Énfasis5 3" xfId="1378" xr:uid="{00000000-0005-0000-0000-00004C620000}"/>
    <cellStyle name="60% - Énfasis5 4" xfId="1379" xr:uid="{00000000-0005-0000-0000-00004D620000}"/>
    <cellStyle name="60% - Énfasis5 5" xfId="1380" xr:uid="{00000000-0005-0000-0000-00004E620000}"/>
    <cellStyle name="60% - Énfasis5 6" xfId="1381" xr:uid="{00000000-0005-0000-0000-00004F620000}"/>
    <cellStyle name="60% - Énfasis5 7" xfId="1382" xr:uid="{00000000-0005-0000-0000-000050620000}"/>
    <cellStyle name="60% - Énfasis5 8" xfId="1383" xr:uid="{00000000-0005-0000-0000-000051620000}"/>
    <cellStyle name="60% - Énfasis5 9" xfId="1384" xr:uid="{00000000-0005-0000-0000-000052620000}"/>
    <cellStyle name="60% - Énfasis6" xfId="1385" xr:uid="{00000000-0005-0000-0000-000053620000}"/>
    <cellStyle name="60% - Énfasis6 10" xfId="1386" xr:uid="{00000000-0005-0000-0000-000054620000}"/>
    <cellStyle name="60% - Énfasis6 11" xfId="1387" xr:uid="{00000000-0005-0000-0000-000055620000}"/>
    <cellStyle name="60% - Énfasis6 11 2" xfId="1388" xr:uid="{00000000-0005-0000-0000-000056620000}"/>
    <cellStyle name="60% - Énfasis6 11 3" xfId="1389" xr:uid="{00000000-0005-0000-0000-000057620000}"/>
    <cellStyle name="60% - Énfasis6 11 4" xfId="1390" xr:uid="{00000000-0005-0000-0000-000058620000}"/>
    <cellStyle name="60% - Énfasis6 11 5" xfId="1391" xr:uid="{00000000-0005-0000-0000-000059620000}"/>
    <cellStyle name="60% - Énfasis6 12" xfId="1392" xr:uid="{00000000-0005-0000-0000-00005A620000}"/>
    <cellStyle name="60% - Énfasis6 12 2" xfId="1393" xr:uid="{00000000-0005-0000-0000-00005B620000}"/>
    <cellStyle name="60% - Énfasis6 12 3" xfId="1394" xr:uid="{00000000-0005-0000-0000-00005C620000}"/>
    <cellStyle name="60% - Énfasis6 12 4" xfId="1395" xr:uid="{00000000-0005-0000-0000-00005D620000}"/>
    <cellStyle name="60% - Énfasis6 12 5" xfId="1396" xr:uid="{00000000-0005-0000-0000-00005E620000}"/>
    <cellStyle name="60% - Énfasis6 13" xfId="1397" xr:uid="{00000000-0005-0000-0000-00005F620000}"/>
    <cellStyle name="60% - Énfasis6 13 2" xfId="1398" xr:uid="{00000000-0005-0000-0000-000060620000}"/>
    <cellStyle name="60% - Énfasis6 13 3" xfId="1399" xr:uid="{00000000-0005-0000-0000-000061620000}"/>
    <cellStyle name="60% - Énfasis6 13 4" xfId="1400" xr:uid="{00000000-0005-0000-0000-000062620000}"/>
    <cellStyle name="60% - Énfasis6 14" xfId="1401" xr:uid="{00000000-0005-0000-0000-000063620000}"/>
    <cellStyle name="60% - Énfasis6 14 2" xfId="1402" xr:uid="{00000000-0005-0000-0000-000064620000}"/>
    <cellStyle name="60% - Énfasis6 14 3" xfId="1403" xr:uid="{00000000-0005-0000-0000-000065620000}"/>
    <cellStyle name="60% - Énfasis6 14 4" xfId="1404" xr:uid="{00000000-0005-0000-0000-000066620000}"/>
    <cellStyle name="60% - Énfasis6 15" xfId="1405" xr:uid="{00000000-0005-0000-0000-000067620000}"/>
    <cellStyle name="60% - Énfasis6 15 2" xfId="1406" xr:uid="{00000000-0005-0000-0000-000068620000}"/>
    <cellStyle name="60% - Énfasis6 15 3" xfId="1407" xr:uid="{00000000-0005-0000-0000-000069620000}"/>
    <cellStyle name="60% - Énfasis6 15 4" xfId="1408" xr:uid="{00000000-0005-0000-0000-00006A620000}"/>
    <cellStyle name="60% - Énfasis6 16" xfId="1409" xr:uid="{00000000-0005-0000-0000-00006B620000}"/>
    <cellStyle name="60% - Énfasis6 16 2" xfId="1410" xr:uid="{00000000-0005-0000-0000-00006C620000}"/>
    <cellStyle name="60% - Énfasis6 16 3" xfId="1411" xr:uid="{00000000-0005-0000-0000-00006D620000}"/>
    <cellStyle name="60% - Énfasis6 16 4" xfId="1412" xr:uid="{00000000-0005-0000-0000-00006E620000}"/>
    <cellStyle name="60% - Énfasis6 17" xfId="1413" xr:uid="{00000000-0005-0000-0000-00006F620000}"/>
    <cellStyle name="60% - Énfasis6 17 2" xfId="1414" xr:uid="{00000000-0005-0000-0000-000070620000}"/>
    <cellStyle name="60% - Énfasis6 17 3" xfId="1415" xr:uid="{00000000-0005-0000-0000-000071620000}"/>
    <cellStyle name="60% - Énfasis6 17 4" xfId="1416" xr:uid="{00000000-0005-0000-0000-000072620000}"/>
    <cellStyle name="60% - Énfasis6 18" xfId="1417" xr:uid="{00000000-0005-0000-0000-000073620000}"/>
    <cellStyle name="60% - Énfasis6 18 2" xfId="1418" xr:uid="{00000000-0005-0000-0000-000074620000}"/>
    <cellStyle name="60% - Énfasis6 18 3" xfId="1419" xr:uid="{00000000-0005-0000-0000-000075620000}"/>
    <cellStyle name="60% - Énfasis6 18 4" xfId="1420" xr:uid="{00000000-0005-0000-0000-000076620000}"/>
    <cellStyle name="60% - Énfasis6 19" xfId="1421" xr:uid="{00000000-0005-0000-0000-000077620000}"/>
    <cellStyle name="60% - Énfasis6 19 2" xfId="1422" xr:uid="{00000000-0005-0000-0000-000078620000}"/>
    <cellStyle name="60% - Énfasis6 19 3" xfId="1423" xr:uid="{00000000-0005-0000-0000-000079620000}"/>
    <cellStyle name="60% - Énfasis6 19 4" xfId="1424" xr:uid="{00000000-0005-0000-0000-00007A620000}"/>
    <cellStyle name="60% - Énfasis6 2" xfId="1425" xr:uid="{00000000-0005-0000-0000-00007B620000}"/>
    <cellStyle name="60% - Énfasis6 2 10" xfId="6353" xr:uid="{00000000-0005-0000-0000-00007C620000}"/>
    <cellStyle name="60% - Énfasis6 2 11" xfId="6354" xr:uid="{00000000-0005-0000-0000-00007D620000}"/>
    <cellStyle name="60% - Énfasis6 2 12" xfId="6355" xr:uid="{00000000-0005-0000-0000-00007E620000}"/>
    <cellStyle name="60% - Énfasis6 2 13" xfId="6356" xr:uid="{00000000-0005-0000-0000-00007F620000}"/>
    <cellStyle name="60% - Énfasis6 2 14" xfId="6357" xr:uid="{00000000-0005-0000-0000-000080620000}"/>
    <cellStyle name="60% - Énfasis6 2 15" xfId="6358" xr:uid="{00000000-0005-0000-0000-000081620000}"/>
    <cellStyle name="60% - Énfasis6 2 16" xfId="6359" xr:uid="{00000000-0005-0000-0000-000082620000}"/>
    <cellStyle name="60% - Énfasis6 2 17" xfId="6360" xr:uid="{00000000-0005-0000-0000-000083620000}"/>
    <cellStyle name="60% - Énfasis6 2 18" xfId="6361" xr:uid="{00000000-0005-0000-0000-000084620000}"/>
    <cellStyle name="60% - Énfasis6 2 19" xfId="6362" xr:uid="{00000000-0005-0000-0000-000085620000}"/>
    <cellStyle name="60% - Énfasis6 2 2" xfId="1426" xr:uid="{00000000-0005-0000-0000-000086620000}"/>
    <cellStyle name="60% - Énfasis6 2 2 10" xfId="6363" xr:uid="{00000000-0005-0000-0000-000087620000}"/>
    <cellStyle name="60% - Énfasis6 2 2 11" xfId="6364" xr:uid="{00000000-0005-0000-0000-000088620000}"/>
    <cellStyle name="60% - Énfasis6 2 2 12" xfId="6365" xr:uid="{00000000-0005-0000-0000-000089620000}"/>
    <cellStyle name="60% - Énfasis6 2 2 13" xfId="6366" xr:uid="{00000000-0005-0000-0000-00008A620000}"/>
    <cellStyle name="60% - Énfasis6 2 2 14" xfId="6367" xr:uid="{00000000-0005-0000-0000-00008B620000}"/>
    <cellStyle name="60% - Énfasis6 2 2 15" xfId="6368" xr:uid="{00000000-0005-0000-0000-00008C620000}"/>
    <cellStyle name="60% - Énfasis6 2 2 16" xfId="6369" xr:uid="{00000000-0005-0000-0000-00008D620000}"/>
    <cellStyle name="60% - Énfasis6 2 2 17" xfId="6370" xr:uid="{00000000-0005-0000-0000-00008E620000}"/>
    <cellStyle name="60% - Énfasis6 2 2 18" xfId="6371" xr:uid="{00000000-0005-0000-0000-00008F620000}"/>
    <cellStyle name="60% - Énfasis6 2 2 19" xfId="6372" xr:uid="{00000000-0005-0000-0000-000090620000}"/>
    <cellStyle name="60% - Énfasis6 2 2 2" xfId="1427" xr:uid="{00000000-0005-0000-0000-000091620000}"/>
    <cellStyle name="60% - Énfasis6 2 2 2 2" xfId="1428" xr:uid="{00000000-0005-0000-0000-000092620000}"/>
    <cellStyle name="60% - Énfasis6 2 2 2 2 2" xfId="1429" xr:uid="{00000000-0005-0000-0000-000093620000}"/>
    <cellStyle name="60% - Énfasis6 2 2 2 2 2 2" xfId="1430" xr:uid="{00000000-0005-0000-0000-000094620000}"/>
    <cellStyle name="60% - Énfasis6 2 2 2 2 2 2 2" xfId="1431" xr:uid="{00000000-0005-0000-0000-000095620000}"/>
    <cellStyle name="60% - Énfasis6 2 2 2 2 2 2 3" xfId="1432" xr:uid="{00000000-0005-0000-0000-000096620000}"/>
    <cellStyle name="60% - Énfasis6 2 2 2 2 2 3" xfId="1433" xr:uid="{00000000-0005-0000-0000-000097620000}"/>
    <cellStyle name="60% - Énfasis6 2 2 2 2 2 4" xfId="1434" xr:uid="{00000000-0005-0000-0000-000098620000}"/>
    <cellStyle name="60% - Énfasis6 2 2 2 2 2 5" xfId="1435" xr:uid="{00000000-0005-0000-0000-000099620000}"/>
    <cellStyle name="60% - Énfasis6 2 2 2 2 3" xfId="1436" xr:uid="{00000000-0005-0000-0000-00009A620000}"/>
    <cellStyle name="60% - Énfasis6 2 2 2 2 3 2" xfId="1437" xr:uid="{00000000-0005-0000-0000-00009B620000}"/>
    <cellStyle name="60% - Énfasis6 2 2 2 2 3 3" xfId="1438" xr:uid="{00000000-0005-0000-0000-00009C620000}"/>
    <cellStyle name="60% - Énfasis6 2 2 2 2 4" xfId="1439" xr:uid="{00000000-0005-0000-0000-00009D620000}"/>
    <cellStyle name="60% - Énfasis6 2 2 2 2 5" xfId="1440" xr:uid="{00000000-0005-0000-0000-00009E620000}"/>
    <cellStyle name="60% - Énfasis6 2 2 2 3" xfId="1441" xr:uid="{00000000-0005-0000-0000-00009F620000}"/>
    <cellStyle name="60% - Énfasis6 2 2 2 4" xfId="1442" xr:uid="{00000000-0005-0000-0000-0000A0620000}"/>
    <cellStyle name="60% - Énfasis6 2 2 2 5" xfId="1443" xr:uid="{00000000-0005-0000-0000-0000A1620000}"/>
    <cellStyle name="60% - Énfasis6 2 2 2 5 2" xfId="1444" xr:uid="{00000000-0005-0000-0000-0000A2620000}"/>
    <cellStyle name="60% - Énfasis6 2 2 2 5 3" xfId="1445" xr:uid="{00000000-0005-0000-0000-0000A3620000}"/>
    <cellStyle name="60% - Énfasis6 2 2 2 6" xfId="1446" xr:uid="{00000000-0005-0000-0000-0000A4620000}"/>
    <cellStyle name="60% - Énfasis6 2 2 2 7" xfId="1447" xr:uid="{00000000-0005-0000-0000-0000A5620000}"/>
    <cellStyle name="60% - Énfasis6 2 2 20" xfId="6373" xr:uid="{00000000-0005-0000-0000-0000A6620000}"/>
    <cellStyle name="60% - Énfasis6 2 2 21" xfId="6374" xr:uid="{00000000-0005-0000-0000-0000A7620000}"/>
    <cellStyle name="60% - Énfasis6 2 2 22" xfId="6375" xr:uid="{00000000-0005-0000-0000-0000A8620000}"/>
    <cellStyle name="60% - Énfasis6 2 2 23" xfId="6376" xr:uid="{00000000-0005-0000-0000-0000A9620000}"/>
    <cellStyle name="60% - Énfasis6 2 2 24" xfId="6377" xr:uid="{00000000-0005-0000-0000-0000AA620000}"/>
    <cellStyle name="60% - Énfasis6 2 2 3" xfId="1448" xr:uid="{00000000-0005-0000-0000-0000AB620000}"/>
    <cellStyle name="60% - Énfasis6 2 2 3 2" xfId="1449" xr:uid="{00000000-0005-0000-0000-0000AC620000}"/>
    <cellStyle name="60% - Énfasis6 2 2 4" xfId="1450" xr:uid="{00000000-0005-0000-0000-0000AD620000}"/>
    <cellStyle name="60% - Énfasis6 2 2 5" xfId="1451" xr:uid="{00000000-0005-0000-0000-0000AE620000}"/>
    <cellStyle name="60% - Énfasis6 2 2 5 2" xfId="1452" xr:uid="{00000000-0005-0000-0000-0000AF620000}"/>
    <cellStyle name="60% - Énfasis6 2 2 5 3" xfId="1453" xr:uid="{00000000-0005-0000-0000-0000B0620000}"/>
    <cellStyle name="60% - Énfasis6 2 2 6" xfId="1454" xr:uid="{00000000-0005-0000-0000-0000B1620000}"/>
    <cellStyle name="60% - Énfasis6 2 2 7" xfId="1455" xr:uid="{00000000-0005-0000-0000-0000B2620000}"/>
    <cellStyle name="60% - Énfasis6 2 2 8" xfId="6378" xr:uid="{00000000-0005-0000-0000-0000B3620000}"/>
    <cellStyle name="60% - Énfasis6 2 2 9" xfId="6379" xr:uid="{00000000-0005-0000-0000-0000B4620000}"/>
    <cellStyle name="60% - Énfasis6 2 20" xfId="6380" xr:uid="{00000000-0005-0000-0000-0000B5620000}"/>
    <cellStyle name="60% - Énfasis6 2 21" xfId="6381" xr:uid="{00000000-0005-0000-0000-0000B6620000}"/>
    <cellStyle name="60% - Énfasis6 2 22" xfId="6382" xr:uid="{00000000-0005-0000-0000-0000B7620000}"/>
    <cellStyle name="60% - Énfasis6 2 23" xfId="6383" xr:uid="{00000000-0005-0000-0000-0000B8620000}"/>
    <cellStyle name="60% - Énfasis6 2 24" xfId="6384" xr:uid="{00000000-0005-0000-0000-0000B9620000}"/>
    <cellStyle name="60% - Énfasis6 2 3" xfId="1456" xr:uid="{00000000-0005-0000-0000-0000BA620000}"/>
    <cellStyle name="60% - Énfasis6 2 3 2" xfId="1457" xr:uid="{00000000-0005-0000-0000-0000BB620000}"/>
    <cellStyle name="60% - Énfasis6 2 3 2 2" xfId="6385" xr:uid="{00000000-0005-0000-0000-0000BC620000}"/>
    <cellStyle name="60% - Énfasis6 2 3 2 3" xfId="6386" xr:uid="{00000000-0005-0000-0000-0000BD620000}"/>
    <cellStyle name="60% - Énfasis6 2 3 3" xfId="6387" xr:uid="{00000000-0005-0000-0000-0000BE620000}"/>
    <cellStyle name="60% - Énfasis6 2 4" xfId="1458" xr:uid="{00000000-0005-0000-0000-0000BF620000}"/>
    <cellStyle name="60% - Énfasis6 2 5" xfId="1459" xr:uid="{00000000-0005-0000-0000-0000C0620000}"/>
    <cellStyle name="60% - Énfasis6 2 5 2" xfId="1460" xr:uid="{00000000-0005-0000-0000-0000C1620000}"/>
    <cellStyle name="60% - Énfasis6 2 5 3" xfId="1461" xr:uid="{00000000-0005-0000-0000-0000C2620000}"/>
    <cellStyle name="60% - Énfasis6 2 6" xfId="1462" xr:uid="{00000000-0005-0000-0000-0000C3620000}"/>
    <cellStyle name="60% - Énfasis6 2 7" xfId="1463" xr:uid="{00000000-0005-0000-0000-0000C4620000}"/>
    <cellStyle name="60% - Énfasis6 2 8" xfId="6388" xr:uid="{00000000-0005-0000-0000-0000C5620000}"/>
    <cellStyle name="60% - Énfasis6 2 9" xfId="6389" xr:uid="{00000000-0005-0000-0000-0000C6620000}"/>
    <cellStyle name="60% - Énfasis6 20" xfId="1464" xr:uid="{00000000-0005-0000-0000-0000C7620000}"/>
    <cellStyle name="60% - Énfasis6 20 2" xfId="1465" xr:uid="{00000000-0005-0000-0000-0000C8620000}"/>
    <cellStyle name="60% - Énfasis6 20 3" xfId="1466" xr:uid="{00000000-0005-0000-0000-0000C9620000}"/>
    <cellStyle name="60% - Énfasis6 20 4" xfId="1467" xr:uid="{00000000-0005-0000-0000-0000CA620000}"/>
    <cellStyle name="60% - Énfasis6 21" xfId="1468" xr:uid="{00000000-0005-0000-0000-0000CB620000}"/>
    <cellStyle name="60% - Énfasis6 22" xfId="1469" xr:uid="{00000000-0005-0000-0000-0000CC620000}"/>
    <cellStyle name="60% - Énfasis6 22 2" xfId="1470" xr:uid="{00000000-0005-0000-0000-0000CD620000}"/>
    <cellStyle name="60% - Énfasis6 22 3" xfId="1471" xr:uid="{00000000-0005-0000-0000-0000CE620000}"/>
    <cellStyle name="60% - Énfasis6 23" xfId="1472" xr:uid="{00000000-0005-0000-0000-0000CF620000}"/>
    <cellStyle name="60% - Énfasis6 24" xfId="1473" xr:uid="{00000000-0005-0000-0000-0000D0620000}"/>
    <cellStyle name="60% - Énfasis6 3" xfId="1474" xr:uid="{00000000-0005-0000-0000-0000D1620000}"/>
    <cellStyle name="60% - Énfasis6 4" xfId="1475" xr:uid="{00000000-0005-0000-0000-0000D2620000}"/>
    <cellStyle name="60% - Énfasis6 5" xfId="1476" xr:uid="{00000000-0005-0000-0000-0000D3620000}"/>
    <cellStyle name="60% - Énfasis6 6" xfId="1477" xr:uid="{00000000-0005-0000-0000-0000D4620000}"/>
    <cellStyle name="60% - Énfasis6 7" xfId="1478" xr:uid="{00000000-0005-0000-0000-0000D5620000}"/>
    <cellStyle name="60% - Énfasis6 8" xfId="1479" xr:uid="{00000000-0005-0000-0000-0000D6620000}"/>
    <cellStyle name="60% - Énfasis6 9" xfId="1480" xr:uid="{00000000-0005-0000-0000-0000D7620000}"/>
    <cellStyle name="8" xfId="6390" xr:uid="{00000000-0005-0000-0000-0000D8620000}"/>
    <cellStyle name="Accent1" xfId="6391" xr:uid="{00000000-0005-0000-0000-0000D9620000}"/>
    <cellStyle name="Accent1 2" xfId="1481" xr:uid="{00000000-0005-0000-0000-0000DA620000}"/>
    <cellStyle name="Accent1 3" xfId="1482" xr:uid="{00000000-0005-0000-0000-0000DB620000}"/>
    <cellStyle name="Accent1 4" xfId="3572" xr:uid="{00000000-0005-0000-0000-0000DC620000}"/>
    <cellStyle name="Accent2" xfId="6392" xr:uid="{00000000-0005-0000-0000-0000DD620000}"/>
    <cellStyle name="Accent2 2" xfId="1483" xr:uid="{00000000-0005-0000-0000-0000DE620000}"/>
    <cellStyle name="Accent2 3" xfId="1484" xr:uid="{00000000-0005-0000-0000-0000DF620000}"/>
    <cellStyle name="Accent2 4" xfId="3573" xr:uid="{00000000-0005-0000-0000-0000E0620000}"/>
    <cellStyle name="Accent3" xfId="6393" xr:uid="{00000000-0005-0000-0000-0000E1620000}"/>
    <cellStyle name="Accent3 2" xfId="1485" xr:uid="{00000000-0005-0000-0000-0000E2620000}"/>
    <cellStyle name="Accent3 3" xfId="1486" xr:uid="{00000000-0005-0000-0000-0000E3620000}"/>
    <cellStyle name="Accent3 4" xfId="3574" xr:uid="{00000000-0005-0000-0000-0000E4620000}"/>
    <cellStyle name="Accent4" xfId="6394" xr:uid="{00000000-0005-0000-0000-0000E5620000}"/>
    <cellStyle name="Accent4 2" xfId="1487" xr:uid="{00000000-0005-0000-0000-0000E6620000}"/>
    <cellStyle name="Accent4 3" xfId="1488" xr:uid="{00000000-0005-0000-0000-0000E7620000}"/>
    <cellStyle name="Accent4 4" xfId="3575" xr:uid="{00000000-0005-0000-0000-0000E8620000}"/>
    <cellStyle name="Accent5" xfId="6395" xr:uid="{00000000-0005-0000-0000-0000E9620000}"/>
    <cellStyle name="Accent5 2" xfId="1489" xr:uid="{00000000-0005-0000-0000-0000EA620000}"/>
    <cellStyle name="Accent5 3" xfId="1490" xr:uid="{00000000-0005-0000-0000-0000EB620000}"/>
    <cellStyle name="Accent5 4" xfId="3576" xr:uid="{00000000-0005-0000-0000-0000EC620000}"/>
    <cellStyle name="Accent6" xfId="6396" xr:uid="{00000000-0005-0000-0000-0000ED620000}"/>
    <cellStyle name="Accent6 2" xfId="1491" xr:uid="{00000000-0005-0000-0000-0000EE620000}"/>
    <cellStyle name="Accent6 3" xfId="1492" xr:uid="{00000000-0005-0000-0000-0000EF620000}"/>
    <cellStyle name="Accent6 4" xfId="3577" xr:uid="{00000000-0005-0000-0000-0000F0620000}"/>
    <cellStyle name="ÅëÈ­ [0]_INQUIRY ¿µ¾÷ÃßÁø " xfId="3578" xr:uid="{00000000-0005-0000-0000-0000F1620000}"/>
    <cellStyle name="AeE­ [0]_INQUIRY ¿μ¾÷AßAø " xfId="3579" xr:uid="{00000000-0005-0000-0000-0000F2620000}"/>
    <cellStyle name="ÅëÈ­_INQUIRY ¿µ¾÷ÃßÁø " xfId="3580" xr:uid="{00000000-0005-0000-0000-0000F3620000}"/>
    <cellStyle name="AeE­_INQUIRY ¿μ¾÷AßAø " xfId="3581" xr:uid="{00000000-0005-0000-0000-0000F4620000}"/>
    <cellStyle name="aligment" xfId="6397" xr:uid="{00000000-0005-0000-0000-0000F5620000}"/>
    <cellStyle name="aligment 10" xfId="6398" xr:uid="{00000000-0005-0000-0000-0000F6620000}"/>
    <cellStyle name="aligment 11" xfId="6399" xr:uid="{00000000-0005-0000-0000-0000F7620000}"/>
    <cellStyle name="aligment 12" xfId="6400" xr:uid="{00000000-0005-0000-0000-0000F8620000}"/>
    <cellStyle name="aligment 13" xfId="6401" xr:uid="{00000000-0005-0000-0000-0000F9620000}"/>
    <cellStyle name="aligment 14" xfId="6402" xr:uid="{00000000-0005-0000-0000-0000FA620000}"/>
    <cellStyle name="aligment 15" xfId="6403" xr:uid="{00000000-0005-0000-0000-0000FB620000}"/>
    <cellStyle name="aligment 16" xfId="6404" xr:uid="{00000000-0005-0000-0000-0000FC620000}"/>
    <cellStyle name="aligment 17" xfId="6405" xr:uid="{00000000-0005-0000-0000-0000FD620000}"/>
    <cellStyle name="aligment 18" xfId="6406" xr:uid="{00000000-0005-0000-0000-0000FE620000}"/>
    <cellStyle name="aligment 19" xfId="6407" xr:uid="{00000000-0005-0000-0000-0000FF620000}"/>
    <cellStyle name="aligment 2" xfId="6408" xr:uid="{00000000-0005-0000-0000-000000630000}"/>
    <cellStyle name="aligment 20" xfId="6409" xr:uid="{00000000-0005-0000-0000-000001630000}"/>
    <cellStyle name="aligment 21" xfId="6410" xr:uid="{00000000-0005-0000-0000-000002630000}"/>
    <cellStyle name="aligment 22" xfId="6411" xr:uid="{00000000-0005-0000-0000-000003630000}"/>
    <cellStyle name="aligment 23" xfId="6412" xr:uid="{00000000-0005-0000-0000-000004630000}"/>
    <cellStyle name="aligment 24" xfId="6413" xr:uid="{00000000-0005-0000-0000-000005630000}"/>
    <cellStyle name="aligment 3" xfId="6414" xr:uid="{00000000-0005-0000-0000-000006630000}"/>
    <cellStyle name="aligment 4" xfId="6415" xr:uid="{00000000-0005-0000-0000-000007630000}"/>
    <cellStyle name="aligment 5" xfId="6416" xr:uid="{00000000-0005-0000-0000-000008630000}"/>
    <cellStyle name="aligment 5 2" xfId="6417" xr:uid="{00000000-0005-0000-0000-000009630000}"/>
    <cellStyle name="aligment 6" xfId="6418" xr:uid="{00000000-0005-0000-0000-00000A630000}"/>
    <cellStyle name="aligment 7" xfId="6419" xr:uid="{00000000-0005-0000-0000-00000B630000}"/>
    <cellStyle name="aligment 8" xfId="6420" xr:uid="{00000000-0005-0000-0000-00000C630000}"/>
    <cellStyle name="aligment 9" xfId="6421" xr:uid="{00000000-0005-0000-0000-00000D630000}"/>
    <cellStyle name="args.style" xfId="6422" xr:uid="{00000000-0005-0000-0000-00000E630000}"/>
    <cellStyle name="AÞ¸¶ [0]_INQUIRY ¿μ¾÷AßAø " xfId="3582" xr:uid="{00000000-0005-0000-0000-00000F630000}"/>
    <cellStyle name="AÞ¸¶_INQUIRY ¿μ¾÷AßAø " xfId="3583" xr:uid="{00000000-0005-0000-0000-000010630000}"/>
    <cellStyle name="Bad" xfId="6423" xr:uid="{00000000-0005-0000-0000-000011630000}"/>
    <cellStyle name="Bad 2" xfId="1493" xr:uid="{00000000-0005-0000-0000-000012630000}"/>
    <cellStyle name="Bad 3" xfId="1494" xr:uid="{00000000-0005-0000-0000-000013630000}"/>
    <cellStyle name="Bad 4" xfId="3584" xr:uid="{00000000-0005-0000-0000-000014630000}"/>
    <cellStyle name="Bottom bold border" xfId="3585" xr:uid="{00000000-0005-0000-0000-000015630000}"/>
    <cellStyle name="Bottom single border" xfId="3586" xr:uid="{00000000-0005-0000-0000-000016630000}"/>
    <cellStyle name="Buena 10" xfId="1495" xr:uid="{00000000-0005-0000-0000-000018630000}"/>
    <cellStyle name="Buena 10 2" xfId="1496" xr:uid="{00000000-0005-0000-0000-000019630000}"/>
    <cellStyle name="Buena 10 3" xfId="1497" xr:uid="{00000000-0005-0000-0000-00001A630000}"/>
    <cellStyle name="Buena 10 4" xfId="1498" xr:uid="{00000000-0005-0000-0000-00001B630000}"/>
    <cellStyle name="Buena 11" xfId="1499" xr:uid="{00000000-0005-0000-0000-00001C630000}"/>
    <cellStyle name="Buena 11 2" xfId="1500" xr:uid="{00000000-0005-0000-0000-00001D630000}"/>
    <cellStyle name="Buena 11 3" xfId="1501" xr:uid="{00000000-0005-0000-0000-00001E630000}"/>
    <cellStyle name="Buena 11 4" xfId="1502" xr:uid="{00000000-0005-0000-0000-00001F630000}"/>
    <cellStyle name="Buena 12" xfId="1503" xr:uid="{00000000-0005-0000-0000-000020630000}"/>
    <cellStyle name="Buena 12 2" xfId="1504" xr:uid="{00000000-0005-0000-0000-000021630000}"/>
    <cellStyle name="Buena 12 3" xfId="1505" xr:uid="{00000000-0005-0000-0000-000022630000}"/>
    <cellStyle name="Buena 13" xfId="1506" xr:uid="{00000000-0005-0000-0000-000023630000}"/>
    <cellStyle name="Buena 14" xfId="1507" xr:uid="{00000000-0005-0000-0000-000024630000}"/>
    <cellStyle name="Buena 2" xfId="1508" xr:uid="{00000000-0005-0000-0000-000025630000}"/>
    <cellStyle name="Buena 2 10" xfId="6424" xr:uid="{00000000-0005-0000-0000-000026630000}"/>
    <cellStyle name="Buena 2 11" xfId="6425" xr:uid="{00000000-0005-0000-0000-000027630000}"/>
    <cellStyle name="Buena 2 12" xfId="6426" xr:uid="{00000000-0005-0000-0000-000028630000}"/>
    <cellStyle name="Buena 2 13" xfId="6427" xr:uid="{00000000-0005-0000-0000-000029630000}"/>
    <cellStyle name="Buena 2 14" xfId="6428" xr:uid="{00000000-0005-0000-0000-00002A630000}"/>
    <cellStyle name="Buena 2 15" xfId="6429" xr:uid="{00000000-0005-0000-0000-00002B630000}"/>
    <cellStyle name="Buena 2 16" xfId="6430" xr:uid="{00000000-0005-0000-0000-00002C630000}"/>
    <cellStyle name="Buena 2 17" xfId="6431" xr:uid="{00000000-0005-0000-0000-00002D630000}"/>
    <cellStyle name="Buena 2 18" xfId="6432" xr:uid="{00000000-0005-0000-0000-00002E630000}"/>
    <cellStyle name="Buena 2 19" xfId="6433" xr:uid="{00000000-0005-0000-0000-00002F630000}"/>
    <cellStyle name="Buena 2 2" xfId="6434" xr:uid="{00000000-0005-0000-0000-000030630000}"/>
    <cellStyle name="Buena 2 2 10" xfId="6435" xr:uid="{00000000-0005-0000-0000-000031630000}"/>
    <cellStyle name="Buena 2 2 11" xfId="6436" xr:uid="{00000000-0005-0000-0000-000032630000}"/>
    <cellStyle name="Buena 2 2 12" xfId="6437" xr:uid="{00000000-0005-0000-0000-000033630000}"/>
    <cellStyle name="Buena 2 2 13" xfId="6438" xr:uid="{00000000-0005-0000-0000-000034630000}"/>
    <cellStyle name="Buena 2 2 14" xfId="6439" xr:uid="{00000000-0005-0000-0000-000035630000}"/>
    <cellStyle name="Buena 2 2 15" xfId="6440" xr:uid="{00000000-0005-0000-0000-000036630000}"/>
    <cellStyle name="Buena 2 2 16" xfId="6441" xr:uid="{00000000-0005-0000-0000-000037630000}"/>
    <cellStyle name="Buena 2 2 17" xfId="6442" xr:uid="{00000000-0005-0000-0000-000038630000}"/>
    <cellStyle name="Buena 2 2 18" xfId="6443" xr:uid="{00000000-0005-0000-0000-000039630000}"/>
    <cellStyle name="Buena 2 2 19" xfId="6444" xr:uid="{00000000-0005-0000-0000-00003A630000}"/>
    <cellStyle name="Buena 2 2 2" xfId="6445" xr:uid="{00000000-0005-0000-0000-00003B630000}"/>
    <cellStyle name="Buena 2 2 2 2" xfId="6446" xr:uid="{00000000-0005-0000-0000-00003C630000}"/>
    <cellStyle name="Buena 2 2 2 2 2" xfId="6447" xr:uid="{00000000-0005-0000-0000-00003D630000}"/>
    <cellStyle name="Buena 2 2 2 2 3" xfId="6448" xr:uid="{00000000-0005-0000-0000-00003E630000}"/>
    <cellStyle name="Buena 2 2 2 3" xfId="6449" xr:uid="{00000000-0005-0000-0000-00003F630000}"/>
    <cellStyle name="Buena 2 2 20" xfId="6450" xr:uid="{00000000-0005-0000-0000-000040630000}"/>
    <cellStyle name="Buena 2 2 21" xfId="6451" xr:uid="{00000000-0005-0000-0000-000041630000}"/>
    <cellStyle name="Buena 2 2 22" xfId="6452" xr:uid="{00000000-0005-0000-0000-000042630000}"/>
    <cellStyle name="Buena 2 2 23" xfId="6453" xr:uid="{00000000-0005-0000-0000-000043630000}"/>
    <cellStyle name="Buena 2 2 24" xfId="6454" xr:uid="{00000000-0005-0000-0000-000044630000}"/>
    <cellStyle name="Buena 2 2 3" xfId="6455" xr:uid="{00000000-0005-0000-0000-000045630000}"/>
    <cellStyle name="Buena 2 2 4" xfId="6456" xr:uid="{00000000-0005-0000-0000-000046630000}"/>
    <cellStyle name="Buena 2 2 5" xfId="6457" xr:uid="{00000000-0005-0000-0000-000047630000}"/>
    <cellStyle name="Buena 2 2 6" xfId="6458" xr:uid="{00000000-0005-0000-0000-000048630000}"/>
    <cellStyle name="Buena 2 2 7" xfId="6459" xr:uid="{00000000-0005-0000-0000-000049630000}"/>
    <cellStyle name="Buena 2 2 8" xfId="6460" xr:uid="{00000000-0005-0000-0000-00004A630000}"/>
    <cellStyle name="Buena 2 2 9" xfId="6461" xr:uid="{00000000-0005-0000-0000-00004B630000}"/>
    <cellStyle name="Buena 2 20" xfId="6462" xr:uid="{00000000-0005-0000-0000-00004C630000}"/>
    <cellStyle name="Buena 2 21" xfId="6463" xr:uid="{00000000-0005-0000-0000-00004D630000}"/>
    <cellStyle name="Buena 2 22" xfId="6464" xr:uid="{00000000-0005-0000-0000-00004E630000}"/>
    <cellStyle name="Buena 2 23" xfId="6465" xr:uid="{00000000-0005-0000-0000-00004F630000}"/>
    <cellStyle name="Buena 2 24" xfId="6466" xr:uid="{00000000-0005-0000-0000-000050630000}"/>
    <cellStyle name="Buena 2 3" xfId="6467" xr:uid="{00000000-0005-0000-0000-000051630000}"/>
    <cellStyle name="Buena 2 3 2" xfId="6468" xr:uid="{00000000-0005-0000-0000-000052630000}"/>
    <cellStyle name="Buena 2 3 2 2" xfId="6469" xr:uid="{00000000-0005-0000-0000-000053630000}"/>
    <cellStyle name="Buena 2 3 2 3" xfId="6470" xr:uid="{00000000-0005-0000-0000-000054630000}"/>
    <cellStyle name="Buena 2 3 3" xfId="6471" xr:uid="{00000000-0005-0000-0000-000055630000}"/>
    <cellStyle name="Buena 2 4" xfId="6472" xr:uid="{00000000-0005-0000-0000-000056630000}"/>
    <cellStyle name="Buena 2 5" xfId="6473" xr:uid="{00000000-0005-0000-0000-000057630000}"/>
    <cellStyle name="Buena 2 6" xfId="6474" xr:uid="{00000000-0005-0000-0000-000058630000}"/>
    <cellStyle name="Buena 2 7" xfId="6475" xr:uid="{00000000-0005-0000-0000-000059630000}"/>
    <cellStyle name="Buena 2 8" xfId="6476" xr:uid="{00000000-0005-0000-0000-00005A630000}"/>
    <cellStyle name="Buena 2 9" xfId="6477" xr:uid="{00000000-0005-0000-0000-00005B630000}"/>
    <cellStyle name="Buena 3" xfId="1509" xr:uid="{00000000-0005-0000-0000-00005C630000}"/>
    <cellStyle name="Buena 3 2" xfId="1510" xr:uid="{00000000-0005-0000-0000-00005D630000}"/>
    <cellStyle name="Buena 3 3" xfId="1511" xr:uid="{00000000-0005-0000-0000-00005E630000}"/>
    <cellStyle name="Buena 3 4" xfId="1512" xr:uid="{00000000-0005-0000-0000-00005F630000}"/>
    <cellStyle name="Buena 4" xfId="1513" xr:uid="{00000000-0005-0000-0000-000060630000}"/>
    <cellStyle name="Buena 4 2" xfId="1514" xr:uid="{00000000-0005-0000-0000-000061630000}"/>
    <cellStyle name="Buena 4 3" xfId="1515" xr:uid="{00000000-0005-0000-0000-000062630000}"/>
    <cellStyle name="Buena 4 4" xfId="1516" xr:uid="{00000000-0005-0000-0000-000063630000}"/>
    <cellStyle name="Buena 5" xfId="1517" xr:uid="{00000000-0005-0000-0000-000064630000}"/>
    <cellStyle name="Buena 5 2" xfId="1518" xr:uid="{00000000-0005-0000-0000-000065630000}"/>
    <cellStyle name="Buena 5 3" xfId="1519" xr:uid="{00000000-0005-0000-0000-000066630000}"/>
    <cellStyle name="Buena 5 4" xfId="1520" xr:uid="{00000000-0005-0000-0000-000067630000}"/>
    <cellStyle name="Buena 6" xfId="1521" xr:uid="{00000000-0005-0000-0000-000068630000}"/>
    <cellStyle name="Buena 6 2" xfId="1522" xr:uid="{00000000-0005-0000-0000-000069630000}"/>
    <cellStyle name="Buena 6 3" xfId="1523" xr:uid="{00000000-0005-0000-0000-00006A630000}"/>
    <cellStyle name="Buena 6 4" xfId="1524" xr:uid="{00000000-0005-0000-0000-00006B630000}"/>
    <cellStyle name="Buena 7" xfId="1525" xr:uid="{00000000-0005-0000-0000-00006C630000}"/>
    <cellStyle name="Buena 7 2" xfId="1526" xr:uid="{00000000-0005-0000-0000-00006D630000}"/>
    <cellStyle name="Buena 7 3" xfId="1527" xr:uid="{00000000-0005-0000-0000-00006E630000}"/>
    <cellStyle name="Buena 7 4" xfId="1528" xr:uid="{00000000-0005-0000-0000-00006F630000}"/>
    <cellStyle name="Buena 8" xfId="1529" xr:uid="{00000000-0005-0000-0000-000070630000}"/>
    <cellStyle name="Buena 8 2" xfId="1530" xr:uid="{00000000-0005-0000-0000-000071630000}"/>
    <cellStyle name="Buena 8 3" xfId="1531" xr:uid="{00000000-0005-0000-0000-000072630000}"/>
    <cellStyle name="Buena 8 4" xfId="1532" xr:uid="{00000000-0005-0000-0000-000073630000}"/>
    <cellStyle name="Buena 9" xfId="1533" xr:uid="{00000000-0005-0000-0000-000074630000}"/>
    <cellStyle name="Buena 9 2" xfId="1534" xr:uid="{00000000-0005-0000-0000-000075630000}"/>
    <cellStyle name="Buena 9 3" xfId="1535" xr:uid="{00000000-0005-0000-0000-000076630000}"/>
    <cellStyle name="Buena 9 4" xfId="1536" xr:uid="{00000000-0005-0000-0000-000077630000}"/>
    <cellStyle name="Bueno" xfId="14408" builtinId="26" customBuiltin="1"/>
    <cellStyle name="C￥AØ_¿μ¾÷CoE² " xfId="3587" xr:uid="{00000000-0005-0000-0000-000078630000}"/>
    <cellStyle name="Ç¥ÁØ_»ç¾÷ºÎº° ÃÑ°è " xfId="3588" xr:uid="{00000000-0005-0000-0000-000079630000}"/>
    <cellStyle name="C￥AØ_≫c¾÷ºIº° AN°e " xfId="3589" xr:uid="{00000000-0005-0000-0000-00007A630000}"/>
    <cellStyle name="Ç¥ÁØ_0N-HANDLING " xfId="3590" xr:uid="{00000000-0005-0000-0000-00007B630000}"/>
    <cellStyle name="C￥AØ_5-1±¤°i " xfId="3591" xr:uid="{00000000-0005-0000-0000-00007C630000}"/>
    <cellStyle name="Ç¥ÁØ_5-1±¤°í " xfId="3592" xr:uid="{00000000-0005-0000-0000-00007D630000}"/>
    <cellStyle name="C￥AØ_Ay°eC￥(2¿u) " xfId="3593" xr:uid="{00000000-0005-0000-0000-00007E630000}"/>
    <cellStyle name="Ç¥ÁØ_Áý°èÇ¥(2¿ù) " xfId="3594" xr:uid="{00000000-0005-0000-0000-00007F630000}"/>
    <cellStyle name="C￥AØ_CoAo¹yAI °A¾×¿ⓒ½A " xfId="3595" xr:uid="{00000000-0005-0000-0000-000080630000}"/>
    <cellStyle name="Ç¥ÁØ_Sheet1_¿µ¾÷ÇöÈ² " xfId="3596" xr:uid="{00000000-0005-0000-0000-000081630000}"/>
    <cellStyle name="Cabecera 1" xfId="6478" xr:uid="{00000000-0005-0000-0000-000082630000}"/>
    <cellStyle name="Cabecera 2" xfId="6479" xr:uid="{00000000-0005-0000-0000-000083630000}"/>
    <cellStyle name="Calc Currency (0)" xfId="6480" xr:uid="{00000000-0005-0000-0000-000084630000}"/>
    <cellStyle name="Calculation" xfId="6481" xr:uid="{00000000-0005-0000-0000-000085630000}"/>
    <cellStyle name="Calculation 2" xfId="1537" xr:uid="{00000000-0005-0000-0000-000086630000}"/>
    <cellStyle name="Calculation 3" xfId="1538" xr:uid="{00000000-0005-0000-0000-000087630000}"/>
    <cellStyle name="Calculation 4" xfId="3597" xr:uid="{00000000-0005-0000-0000-000088630000}"/>
    <cellStyle name="Cálculo" xfId="1539" xr:uid="{00000000-0005-0000-0000-000089630000}"/>
    <cellStyle name="Cálculo 10" xfId="1540" xr:uid="{00000000-0005-0000-0000-00008A630000}"/>
    <cellStyle name="Cálculo 11" xfId="1541" xr:uid="{00000000-0005-0000-0000-00008B630000}"/>
    <cellStyle name="Cálculo 11 2" xfId="1542" xr:uid="{00000000-0005-0000-0000-00008C630000}"/>
    <cellStyle name="Cálculo 11 3" xfId="1543" xr:uid="{00000000-0005-0000-0000-00008D630000}"/>
    <cellStyle name="Cálculo 11 4" xfId="1544" xr:uid="{00000000-0005-0000-0000-00008E630000}"/>
    <cellStyle name="Cálculo 11 5" xfId="1545" xr:uid="{00000000-0005-0000-0000-00008F630000}"/>
    <cellStyle name="Cálculo 12" xfId="1546" xr:uid="{00000000-0005-0000-0000-000090630000}"/>
    <cellStyle name="Cálculo 12 2" xfId="1547" xr:uid="{00000000-0005-0000-0000-000091630000}"/>
    <cellStyle name="Cálculo 12 3" xfId="1548" xr:uid="{00000000-0005-0000-0000-000092630000}"/>
    <cellStyle name="Cálculo 12 4" xfId="1549" xr:uid="{00000000-0005-0000-0000-000093630000}"/>
    <cellStyle name="Cálculo 12 5" xfId="1550" xr:uid="{00000000-0005-0000-0000-000094630000}"/>
    <cellStyle name="Cálculo 13" xfId="1551" xr:uid="{00000000-0005-0000-0000-000095630000}"/>
    <cellStyle name="Cálculo 13 2" xfId="1552" xr:uid="{00000000-0005-0000-0000-000096630000}"/>
    <cellStyle name="Cálculo 13 3" xfId="1553" xr:uid="{00000000-0005-0000-0000-000097630000}"/>
    <cellStyle name="Cálculo 13 4" xfId="1554" xr:uid="{00000000-0005-0000-0000-000098630000}"/>
    <cellStyle name="Cálculo 14" xfId="1555" xr:uid="{00000000-0005-0000-0000-000099630000}"/>
    <cellStyle name="Cálculo 14 2" xfId="1556" xr:uid="{00000000-0005-0000-0000-00009A630000}"/>
    <cellStyle name="Cálculo 14 3" xfId="1557" xr:uid="{00000000-0005-0000-0000-00009B630000}"/>
    <cellStyle name="Cálculo 14 4" xfId="1558" xr:uid="{00000000-0005-0000-0000-00009C630000}"/>
    <cellStyle name="Cálculo 15" xfId="1559" xr:uid="{00000000-0005-0000-0000-00009D630000}"/>
    <cellStyle name="Cálculo 15 2" xfId="1560" xr:uid="{00000000-0005-0000-0000-00009E630000}"/>
    <cellStyle name="Cálculo 15 3" xfId="1561" xr:uid="{00000000-0005-0000-0000-00009F630000}"/>
    <cellStyle name="Cálculo 15 4" xfId="1562" xr:uid="{00000000-0005-0000-0000-0000A0630000}"/>
    <cellStyle name="Cálculo 16" xfId="1563" xr:uid="{00000000-0005-0000-0000-0000A1630000}"/>
    <cellStyle name="Cálculo 16 2" xfId="1564" xr:uid="{00000000-0005-0000-0000-0000A2630000}"/>
    <cellStyle name="Cálculo 16 3" xfId="1565" xr:uid="{00000000-0005-0000-0000-0000A3630000}"/>
    <cellStyle name="Cálculo 16 4" xfId="1566" xr:uid="{00000000-0005-0000-0000-0000A4630000}"/>
    <cellStyle name="Cálculo 17" xfId="1567" xr:uid="{00000000-0005-0000-0000-0000A5630000}"/>
    <cellStyle name="Cálculo 17 2" xfId="1568" xr:uid="{00000000-0005-0000-0000-0000A6630000}"/>
    <cellStyle name="Cálculo 17 3" xfId="1569" xr:uid="{00000000-0005-0000-0000-0000A7630000}"/>
    <cellStyle name="Cálculo 17 4" xfId="1570" xr:uid="{00000000-0005-0000-0000-0000A8630000}"/>
    <cellStyle name="Cálculo 18" xfId="1571" xr:uid="{00000000-0005-0000-0000-0000A9630000}"/>
    <cellStyle name="Cálculo 18 2" xfId="1572" xr:uid="{00000000-0005-0000-0000-0000AA630000}"/>
    <cellStyle name="Cálculo 18 3" xfId="1573" xr:uid="{00000000-0005-0000-0000-0000AB630000}"/>
    <cellStyle name="Cálculo 18 4" xfId="1574" xr:uid="{00000000-0005-0000-0000-0000AC630000}"/>
    <cellStyle name="Cálculo 19" xfId="1575" xr:uid="{00000000-0005-0000-0000-0000AD630000}"/>
    <cellStyle name="Cálculo 19 2" xfId="1576" xr:uid="{00000000-0005-0000-0000-0000AE630000}"/>
    <cellStyle name="Cálculo 19 3" xfId="1577" xr:uid="{00000000-0005-0000-0000-0000AF630000}"/>
    <cellStyle name="Cálculo 19 4" xfId="1578" xr:uid="{00000000-0005-0000-0000-0000B0630000}"/>
    <cellStyle name="Cálculo 2" xfId="1579" xr:uid="{00000000-0005-0000-0000-0000B1630000}"/>
    <cellStyle name="Cálculo 2 10" xfId="6482" xr:uid="{00000000-0005-0000-0000-0000B2630000}"/>
    <cellStyle name="Cálculo 2 10 2" xfId="6483" xr:uid="{00000000-0005-0000-0000-0000B3630000}"/>
    <cellStyle name="Cálculo 2 11" xfId="6484" xr:uid="{00000000-0005-0000-0000-0000B4630000}"/>
    <cellStyle name="Cálculo 2 11 2" xfId="6485" xr:uid="{00000000-0005-0000-0000-0000B5630000}"/>
    <cellStyle name="Cálculo 2 12" xfId="6486" xr:uid="{00000000-0005-0000-0000-0000B6630000}"/>
    <cellStyle name="Cálculo 2 12 2" xfId="6487" xr:uid="{00000000-0005-0000-0000-0000B7630000}"/>
    <cellStyle name="Cálculo 2 13" xfId="6488" xr:uid="{00000000-0005-0000-0000-0000B8630000}"/>
    <cellStyle name="Cálculo 2 13 2" xfId="6489" xr:uid="{00000000-0005-0000-0000-0000B9630000}"/>
    <cellStyle name="Cálculo 2 14" xfId="6490" xr:uid="{00000000-0005-0000-0000-0000BA630000}"/>
    <cellStyle name="Cálculo 2 14 2" xfId="6491" xr:uid="{00000000-0005-0000-0000-0000BB630000}"/>
    <cellStyle name="Cálculo 2 15" xfId="6492" xr:uid="{00000000-0005-0000-0000-0000BC630000}"/>
    <cellStyle name="Cálculo 2 15 2" xfId="6493" xr:uid="{00000000-0005-0000-0000-0000BD630000}"/>
    <cellStyle name="Cálculo 2 16" xfId="6494" xr:uid="{00000000-0005-0000-0000-0000BE630000}"/>
    <cellStyle name="Cálculo 2 16 2" xfId="6495" xr:uid="{00000000-0005-0000-0000-0000BF630000}"/>
    <cellStyle name="Cálculo 2 17" xfId="6496" xr:uid="{00000000-0005-0000-0000-0000C0630000}"/>
    <cellStyle name="Cálculo 2 17 2" xfId="6497" xr:uid="{00000000-0005-0000-0000-0000C1630000}"/>
    <cellStyle name="Cálculo 2 18" xfId="6498" xr:uid="{00000000-0005-0000-0000-0000C2630000}"/>
    <cellStyle name="Cálculo 2 18 2" xfId="6499" xr:uid="{00000000-0005-0000-0000-0000C3630000}"/>
    <cellStyle name="Cálculo 2 19" xfId="6500" xr:uid="{00000000-0005-0000-0000-0000C4630000}"/>
    <cellStyle name="Cálculo 2 19 2" xfId="6501" xr:uid="{00000000-0005-0000-0000-0000C5630000}"/>
    <cellStyle name="Cálculo 2 2" xfId="1580" xr:uid="{00000000-0005-0000-0000-0000C6630000}"/>
    <cellStyle name="Cálculo 2 2 10" xfId="6502" xr:uid="{00000000-0005-0000-0000-0000C7630000}"/>
    <cellStyle name="Cálculo 2 2 11" xfId="6503" xr:uid="{00000000-0005-0000-0000-0000C8630000}"/>
    <cellStyle name="Cálculo 2 2 12" xfId="6504" xr:uid="{00000000-0005-0000-0000-0000C9630000}"/>
    <cellStyle name="Cálculo 2 2 13" xfId="6505" xr:uid="{00000000-0005-0000-0000-0000CA630000}"/>
    <cellStyle name="Cálculo 2 2 14" xfId="6506" xr:uid="{00000000-0005-0000-0000-0000CB630000}"/>
    <cellStyle name="Cálculo 2 2 15" xfId="6507" xr:uid="{00000000-0005-0000-0000-0000CC630000}"/>
    <cellStyle name="Cálculo 2 2 16" xfId="6508" xr:uid="{00000000-0005-0000-0000-0000CD630000}"/>
    <cellStyle name="Cálculo 2 2 17" xfId="6509" xr:uid="{00000000-0005-0000-0000-0000CE630000}"/>
    <cellStyle name="Cálculo 2 2 18" xfId="6510" xr:uid="{00000000-0005-0000-0000-0000CF630000}"/>
    <cellStyle name="Cálculo 2 2 19" xfId="6511" xr:uid="{00000000-0005-0000-0000-0000D0630000}"/>
    <cellStyle name="Cálculo 2 2 2" xfId="1581" xr:uid="{00000000-0005-0000-0000-0000D1630000}"/>
    <cellStyle name="Cálculo 2 2 2 2" xfId="1582" xr:uid="{00000000-0005-0000-0000-0000D2630000}"/>
    <cellStyle name="Cálculo 2 2 2 2 2" xfId="1583" xr:uid="{00000000-0005-0000-0000-0000D3630000}"/>
    <cellStyle name="Cálculo 2 2 2 2 2 2" xfId="1584" xr:uid="{00000000-0005-0000-0000-0000D4630000}"/>
    <cellStyle name="Cálculo 2 2 2 2 2 2 2" xfId="1585" xr:uid="{00000000-0005-0000-0000-0000D5630000}"/>
    <cellStyle name="Cálculo 2 2 2 2 2 2 3" xfId="1586" xr:uid="{00000000-0005-0000-0000-0000D6630000}"/>
    <cellStyle name="Cálculo 2 2 2 2 2 3" xfId="1587" xr:uid="{00000000-0005-0000-0000-0000D7630000}"/>
    <cellStyle name="Cálculo 2 2 2 2 2 4" xfId="1588" xr:uid="{00000000-0005-0000-0000-0000D8630000}"/>
    <cellStyle name="Cálculo 2 2 2 2 2 5" xfId="1589" xr:uid="{00000000-0005-0000-0000-0000D9630000}"/>
    <cellStyle name="Cálculo 2 2 2 2 3" xfId="1590" xr:uid="{00000000-0005-0000-0000-0000DA630000}"/>
    <cellStyle name="Cálculo 2 2 2 2 3 2" xfId="1591" xr:uid="{00000000-0005-0000-0000-0000DB630000}"/>
    <cellStyle name="Cálculo 2 2 2 2 3 3" xfId="1592" xr:uid="{00000000-0005-0000-0000-0000DC630000}"/>
    <cellStyle name="Cálculo 2 2 2 2 4" xfId="1593" xr:uid="{00000000-0005-0000-0000-0000DD630000}"/>
    <cellStyle name="Cálculo 2 2 2 2 5" xfId="1594" xr:uid="{00000000-0005-0000-0000-0000DE630000}"/>
    <cellStyle name="Cálculo 2 2 2 3" xfId="1595" xr:uid="{00000000-0005-0000-0000-0000DF630000}"/>
    <cellStyle name="Cálculo 2 2 2 3 2" xfId="6512" xr:uid="{00000000-0005-0000-0000-0000E0630000}"/>
    <cellStyle name="Cálculo 2 2 2 4" xfId="1596" xr:uid="{00000000-0005-0000-0000-0000E1630000}"/>
    <cellStyle name="Cálculo 2 2 2 5" xfId="1597" xr:uid="{00000000-0005-0000-0000-0000E2630000}"/>
    <cellStyle name="Cálculo 2 2 2 5 2" xfId="1598" xr:uid="{00000000-0005-0000-0000-0000E3630000}"/>
    <cellStyle name="Cálculo 2 2 2 5 3" xfId="1599" xr:uid="{00000000-0005-0000-0000-0000E4630000}"/>
    <cellStyle name="Cálculo 2 2 2 6" xfId="1600" xr:uid="{00000000-0005-0000-0000-0000E5630000}"/>
    <cellStyle name="Cálculo 2 2 2 7" xfId="1601" xr:uid="{00000000-0005-0000-0000-0000E6630000}"/>
    <cellStyle name="Cálculo 2 2 20" xfId="6513" xr:uid="{00000000-0005-0000-0000-0000E7630000}"/>
    <cellStyle name="Cálculo 2 2 21" xfId="6514" xr:uid="{00000000-0005-0000-0000-0000E8630000}"/>
    <cellStyle name="Cálculo 2 2 22" xfId="6515" xr:uid="{00000000-0005-0000-0000-0000E9630000}"/>
    <cellStyle name="Cálculo 2 2 23" xfId="6516" xr:uid="{00000000-0005-0000-0000-0000EA630000}"/>
    <cellStyle name="Cálculo 2 2 24" xfId="6517" xr:uid="{00000000-0005-0000-0000-0000EB630000}"/>
    <cellStyle name="Cálculo 2 2 25" xfId="6518" xr:uid="{00000000-0005-0000-0000-0000EC630000}"/>
    <cellStyle name="Cálculo 2 2 3" xfId="1602" xr:uid="{00000000-0005-0000-0000-0000ED630000}"/>
    <cellStyle name="Cálculo 2 2 3 2" xfId="1603" xr:uid="{00000000-0005-0000-0000-0000EE630000}"/>
    <cellStyle name="Cálculo 2 2 4" xfId="1604" xr:uid="{00000000-0005-0000-0000-0000EF630000}"/>
    <cellStyle name="Cálculo 2 2 5" xfId="1605" xr:uid="{00000000-0005-0000-0000-0000F0630000}"/>
    <cellStyle name="Cálculo 2 2 5 2" xfId="1606" xr:uid="{00000000-0005-0000-0000-0000F1630000}"/>
    <cellStyle name="Cálculo 2 2 5 3" xfId="1607" xr:uid="{00000000-0005-0000-0000-0000F2630000}"/>
    <cellStyle name="Cálculo 2 2 6" xfId="1608" xr:uid="{00000000-0005-0000-0000-0000F3630000}"/>
    <cellStyle name="Cálculo 2 2 7" xfId="1609" xr:uid="{00000000-0005-0000-0000-0000F4630000}"/>
    <cellStyle name="Cálculo 2 2 8" xfId="6519" xr:uid="{00000000-0005-0000-0000-0000F5630000}"/>
    <cellStyle name="Cálculo 2 2 9" xfId="6520" xr:uid="{00000000-0005-0000-0000-0000F6630000}"/>
    <cellStyle name="Cálculo 2 20" xfId="6521" xr:uid="{00000000-0005-0000-0000-0000F7630000}"/>
    <cellStyle name="Cálculo 2 20 2" xfId="6522" xr:uid="{00000000-0005-0000-0000-0000F8630000}"/>
    <cellStyle name="Cálculo 2 21" xfId="6523" xr:uid="{00000000-0005-0000-0000-0000F9630000}"/>
    <cellStyle name="Cálculo 2 21 2" xfId="6524" xr:uid="{00000000-0005-0000-0000-0000FA630000}"/>
    <cellStyle name="Cálculo 2 22" xfId="6525" xr:uid="{00000000-0005-0000-0000-0000FB630000}"/>
    <cellStyle name="Cálculo 2 22 2" xfId="6526" xr:uid="{00000000-0005-0000-0000-0000FC630000}"/>
    <cellStyle name="Cálculo 2 23" xfId="6527" xr:uid="{00000000-0005-0000-0000-0000FD630000}"/>
    <cellStyle name="Cálculo 2 23 2" xfId="6528" xr:uid="{00000000-0005-0000-0000-0000FE630000}"/>
    <cellStyle name="Cálculo 2 24" xfId="6529" xr:uid="{00000000-0005-0000-0000-0000FF630000}"/>
    <cellStyle name="Cálculo 2 24 2" xfId="6530" xr:uid="{00000000-0005-0000-0000-000000640000}"/>
    <cellStyle name="Cálculo 2 3" xfId="1610" xr:uid="{00000000-0005-0000-0000-000001640000}"/>
    <cellStyle name="Cálculo 2 3 2" xfId="1611" xr:uid="{00000000-0005-0000-0000-000002640000}"/>
    <cellStyle name="Cálculo 2 3 2 2" xfId="6531" xr:uid="{00000000-0005-0000-0000-000003640000}"/>
    <cellStyle name="Cálculo 2 3 2 2 2" xfId="6532" xr:uid="{00000000-0005-0000-0000-000004640000}"/>
    <cellStyle name="Cálculo 2 3 2 3" xfId="6533" xr:uid="{00000000-0005-0000-0000-000005640000}"/>
    <cellStyle name="Cálculo 2 3 2 3 2" xfId="6534" xr:uid="{00000000-0005-0000-0000-000006640000}"/>
    <cellStyle name="Cálculo 2 3 3" xfId="6535" xr:uid="{00000000-0005-0000-0000-000007640000}"/>
    <cellStyle name="Cálculo 2 3 4" xfId="6536" xr:uid="{00000000-0005-0000-0000-000008640000}"/>
    <cellStyle name="Cálculo 2 4" xfId="1612" xr:uid="{00000000-0005-0000-0000-000009640000}"/>
    <cellStyle name="Cálculo 2 4 2" xfId="6537" xr:uid="{00000000-0005-0000-0000-00000A640000}"/>
    <cellStyle name="Cálculo 2 5" xfId="1613" xr:uid="{00000000-0005-0000-0000-00000B640000}"/>
    <cellStyle name="Cálculo 2 5 2" xfId="1614" xr:uid="{00000000-0005-0000-0000-00000C640000}"/>
    <cellStyle name="Cálculo 2 5 3" xfId="1615" xr:uid="{00000000-0005-0000-0000-00000D640000}"/>
    <cellStyle name="Cálculo 2 6" xfId="1616" xr:uid="{00000000-0005-0000-0000-00000E640000}"/>
    <cellStyle name="Cálculo 2 6 2" xfId="6538" xr:uid="{00000000-0005-0000-0000-00000F640000}"/>
    <cellStyle name="Cálculo 2 7" xfId="1617" xr:uid="{00000000-0005-0000-0000-000010640000}"/>
    <cellStyle name="Cálculo 2 7 2" xfId="6539" xr:uid="{00000000-0005-0000-0000-000011640000}"/>
    <cellStyle name="Cálculo 2 8" xfId="6540" xr:uid="{00000000-0005-0000-0000-000012640000}"/>
    <cellStyle name="Cálculo 2 8 2" xfId="6541" xr:uid="{00000000-0005-0000-0000-000013640000}"/>
    <cellStyle name="Cálculo 2 9" xfId="6542" xr:uid="{00000000-0005-0000-0000-000014640000}"/>
    <cellStyle name="Cálculo 2 9 2" xfId="6543" xr:uid="{00000000-0005-0000-0000-000015640000}"/>
    <cellStyle name="Cálculo 20" xfId="1618" xr:uid="{00000000-0005-0000-0000-000016640000}"/>
    <cellStyle name="Cálculo 20 2" xfId="1619" xr:uid="{00000000-0005-0000-0000-000017640000}"/>
    <cellStyle name="Cálculo 20 3" xfId="1620" xr:uid="{00000000-0005-0000-0000-000018640000}"/>
    <cellStyle name="Cálculo 20 4" xfId="1621" xr:uid="{00000000-0005-0000-0000-000019640000}"/>
    <cellStyle name="Cálculo 21" xfId="1622" xr:uid="{00000000-0005-0000-0000-00001A640000}"/>
    <cellStyle name="Cálculo 22" xfId="1623" xr:uid="{00000000-0005-0000-0000-00001B640000}"/>
    <cellStyle name="Cálculo 22 2" xfId="1624" xr:uid="{00000000-0005-0000-0000-00001C640000}"/>
    <cellStyle name="Cálculo 22 3" xfId="1625" xr:uid="{00000000-0005-0000-0000-00001D640000}"/>
    <cellStyle name="Cálculo 23" xfId="1626" xr:uid="{00000000-0005-0000-0000-00001E640000}"/>
    <cellStyle name="Cálculo 24" xfId="1627" xr:uid="{00000000-0005-0000-0000-00001F640000}"/>
    <cellStyle name="Cálculo 3" xfId="1628" xr:uid="{00000000-0005-0000-0000-000020640000}"/>
    <cellStyle name="Cálculo 4" xfId="1629" xr:uid="{00000000-0005-0000-0000-000021640000}"/>
    <cellStyle name="Cálculo 5" xfId="1630" xr:uid="{00000000-0005-0000-0000-000022640000}"/>
    <cellStyle name="Cálculo 6" xfId="1631" xr:uid="{00000000-0005-0000-0000-000023640000}"/>
    <cellStyle name="Cálculo 7" xfId="1632" xr:uid="{00000000-0005-0000-0000-000024640000}"/>
    <cellStyle name="Cálculo 8" xfId="1633" xr:uid="{00000000-0005-0000-0000-000025640000}"/>
    <cellStyle name="Cálculo 8 2" xfId="6544" xr:uid="{00000000-0005-0000-0000-000026640000}"/>
    <cellStyle name="Cálculo 9" xfId="1634" xr:uid="{00000000-0005-0000-0000-000027640000}"/>
    <cellStyle name="Cancel" xfId="1635" xr:uid="{00000000-0005-0000-0000-000028640000}"/>
    <cellStyle name="Categoría del Piloto de Datos" xfId="6545" xr:uid="{00000000-0005-0000-0000-000029640000}"/>
    <cellStyle name="Celda de comprobación" xfId="14412" builtinId="23" customBuiltin="1"/>
    <cellStyle name="Celda de comprobación 10" xfId="1636" xr:uid="{00000000-0005-0000-0000-00002B640000}"/>
    <cellStyle name="Celda de comprobación 10 2" xfId="1637" xr:uid="{00000000-0005-0000-0000-00002C640000}"/>
    <cellStyle name="Celda de comprobación 10 3" xfId="1638" xr:uid="{00000000-0005-0000-0000-00002D640000}"/>
    <cellStyle name="Celda de comprobación 10 4" xfId="1639" xr:uid="{00000000-0005-0000-0000-00002E640000}"/>
    <cellStyle name="Celda de comprobación 11" xfId="1640" xr:uid="{00000000-0005-0000-0000-00002F640000}"/>
    <cellStyle name="Celda de comprobación 11 2" xfId="1641" xr:uid="{00000000-0005-0000-0000-000030640000}"/>
    <cellStyle name="Celda de comprobación 11 3" xfId="1642" xr:uid="{00000000-0005-0000-0000-000031640000}"/>
    <cellStyle name="Celda de comprobación 11 4" xfId="1643" xr:uid="{00000000-0005-0000-0000-000032640000}"/>
    <cellStyle name="Celda de comprobación 12" xfId="1644" xr:uid="{00000000-0005-0000-0000-000033640000}"/>
    <cellStyle name="Celda de comprobación 12 2" xfId="1645" xr:uid="{00000000-0005-0000-0000-000034640000}"/>
    <cellStyle name="Celda de comprobación 12 3" xfId="1646" xr:uid="{00000000-0005-0000-0000-000035640000}"/>
    <cellStyle name="Celda de comprobación 13" xfId="1647" xr:uid="{00000000-0005-0000-0000-000036640000}"/>
    <cellStyle name="Celda de comprobación 14" xfId="1648" xr:uid="{00000000-0005-0000-0000-000037640000}"/>
    <cellStyle name="Celda de comprobación 2" xfId="1649" xr:uid="{00000000-0005-0000-0000-000038640000}"/>
    <cellStyle name="Celda de comprobación 2 10" xfId="6546" xr:uid="{00000000-0005-0000-0000-000039640000}"/>
    <cellStyle name="Celda de comprobación 2 11" xfId="6547" xr:uid="{00000000-0005-0000-0000-00003A640000}"/>
    <cellStyle name="Celda de comprobación 2 12" xfId="6548" xr:uid="{00000000-0005-0000-0000-00003B640000}"/>
    <cellStyle name="Celda de comprobación 2 13" xfId="6549" xr:uid="{00000000-0005-0000-0000-00003C640000}"/>
    <cellStyle name="Celda de comprobación 2 14" xfId="6550" xr:uid="{00000000-0005-0000-0000-00003D640000}"/>
    <cellStyle name="Celda de comprobación 2 15" xfId="6551" xr:uid="{00000000-0005-0000-0000-00003E640000}"/>
    <cellStyle name="Celda de comprobación 2 16" xfId="6552" xr:uid="{00000000-0005-0000-0000-00003F640000}"/>
    <cellStyle name="Celda de comprobación 2 17" xfId="6553" xr:uid="{00000000-0005-0000-0000-000040640000}"/>
    <cellStyle name="Celda de comprobación 2 18" xfId="6554" xr:uid="{00000000-0005-0000-0000-000041640000}"/>
    <cellStyle name="Celda de comprobación 2 19" xfId="6555" xr:uid="{00000000-0005-0000-0000-000042640000}"/>
    <cellStyle name="Celda de comprobación 2 2" xfId="6556" xr:uid="{00000000-0005-0000-0000-000043640000}"/>
    <cellStyle name="Celda de comprobación 2 2 10" xfId="6557" xr:uid="{00000000-0005-0000-0000-000044640000}"/>
    <cellStyle name="Celda de comprobación 2 2 11" xfId="6558" xr:uid="{00000000-0005-0000-0000-000045640000}"/>
    <cellStyle name="Celda de comprobación 2 2 12" xfId="6559" xr:uid="{00000000-0005-0000-0000-000046640000}"/>
    <cellStyle name="Celda de comprobación 2 2 13" xfId="6560" xr:uid="{00000000-0005-0000-0000-000047640000}"/>
    <cellStyle name="Celda de comprobación 2 2 14" xfId="6561" xr:uid="{00000000-0005-0000-0000-000048640000}"/>
    <cellStyle name="Celda de comprobación 2 2 15" xfId="6562" xr:uid="{00000000-0005-0000-0000-000049640000}"/>
    <cellStyle name="Celda de comprobación 2 2 16" xfId="6563" xr:uid="{00000000-0005-0000-0000-00004A640000}"/>
    <cellStyle name="Celda de comprobación 2 2 17" xfId="6564" xr:uid="{00000000-0005-0000-0000-00004B640000}"/>
    <cellStyle name="Celda de comprobación 2 2 18" xfId="6565" xr:uid="{00000000-0005-0000-0000-00004C640000}"/>
    <cellStyle name="Celda de comprobación 2 2 19" xfId="6566" xr:uid="{00000000-0005-0000-0000-00004D640000}"/>
    <cellStyle name="Celda de comprobación 2 2 2" xfId="6567" xr:uid="{00000000-0005-0000-0000-00004E640000}"/>
    <cellStyle name="Celda de comprobación 2 2 2 2" xfId="6568" xr:uid="{00000000-0005-0000-0000-00004F640000}"/>
    <cellStyle name="Celda de comprobación 2 2 2 2 2" xfId="6569" xr:uid="{00000000-0005-0000-0000-000050640000}"/>
    <cellStyle name="Celda de comprobación 2 2 2 2 3" xfId="6570" xr:uid="{00000000-0005-0000-0000-000051640000}"/>
    <cellStyle name="Celda de comprobación 2 2 2 3" xfId="6571" xr:uid="{00000000-0005-0000-0000-000052640000}"/>
    <cellStyle name="Celda de comprobación 2 2 20" xfId="6572" xr:uid="{00000000-0005-0000-0000-000053640000}"/>
    <cellStyle name="Celda de comprobación 2 2 21" xfId="6573" xr:uid="{00000000-0005-0000-0000-000054640000}"/>
    <cellStyle name="Celda de comprobación 2 2 22" xfId="6574" xr:uid="{00000000-0005-0000-0000-000055640000}"/>
    <cellStyle name="Celda de comprobación 2 2 23" xfId="6575" xr:uid="{00000000-0005-0000-0000-000056640000}"/>
    <cellStyle name="Celda de comprobación 2 2 24" xfId="6576" xr:uid="{00000000-0005-0000-0000-000057640000}"/>
    <cellStyle name="Celda de comprobación 2 2 3" xfId="6577" xr:uid="{00000000-0005-0000-0000-000058640000}"/>
    <cellStyle name="Celda de comprobación 2 2 4" xfId="6578" xr:uid="{00000000-0005-0000-0000-000059640000}"/>
    <cellStyle name="Celda de comprobación 2 2 5" xfId="6579" xr:uid="{00000000-0005-0000-0000-00005A640000}"/>
    <cellStyle name="Celda de comprobación 2 2 6" xfId="6580" xr:uid="{00000000-0005-0000-0000-00005B640000}"/>
    <cellStyle name="Celda de comprobación 2 2 7" xfId="6581" xr:uid="{00000000-0005-0000-0000-00005C640000}"/>
    <cellStyle name="Celda de comprobación 2 2 8" xfId="6582" xr:uid="{00000000-0005-0000-0000-00005D640000}"/>
    <cellStyle name="Celda de comprobación 2 2 9" xfId="6583" xr:uid="{00000000-0005-0000-0000-00005E640000}"/>
    <cellStyle name="Celda de comprobación 2 20" xfId="6584" xr:uid="{00000000-0005-0000-0000-00005F640000}"/>
    <cellStyle name="Celda de comprobación 2 21" xfId="6585" xr:uid="{00000000-0005-0000-0000-000060640000}"/>
    <cellStyle name="Celda de comprobación 2 22" xfId="6586" xr:uid="{00000000-0005-0000-0000-000061640000}"/>
    <cellStyle name="Celda de comprobación 2 23" xfId="6587" xr:uid="{00000000-0005-0000-0000-000062640000}"/>
    <cellStyle name="Celda de comprobación 2 24" xfId="6588" xr:uid="{00000000-0005-0000-0000-000063640000}"/>
    <cellStyle name="Celda de comprobación 2 3" xfId="6589" xr:uid="{00000000-0005-0000-0000-000064640000}"/>
    <cellStyle name="Celda de comprobación 2 3 2" xfId="6590" xr:uid="{00000000-0005-0000-0000-000065640000}"/>
    <cellStyle name="Celda de comprobación 2 3 2 2" xfId="6591" xr:uid="{00000000-0005-0000-0000-000066640000}"/>
    <cellStyle name="Celda de comprobación 2 3 2 3" xfId="6592" xr:uid="{00000000-0005-0000-0000-000067640000}"/>
    <cellStyle name="Celda de comprobación 2 3 3" xfId="6593" xr:uid="{00000000-0005-0000-0000-000068640000}"/>
    <cellStyle name="Celda de comprobación 2 4" xfId="6594" xr:uid="{00000000-0005-0000-0000-000069640000}"/>
    <cellStyle name="Celda de comprobación 2 5" xfId="6595" xr:uid="{00000000-0005-0000-0000-00006A640000}"/>
    <cellStyle name="Celda de comprobación 2 6" xfId="6596" xr:uid="{00000000-0005-0000-0000-00006B640000}"/>
    <cellStyle name="Celda de comprobación 2 7" xfId="6597" xr:uid="{00000000-0005-0000-0000-00006C640000}"/>
    <cellStyle name="Celda de comprobación 2 8" xfId="6598" xr:uid="{00000000-0005-0000-0000-00006D640000}"/>
    <cellStyle name="Celda de comprobación 2 9" xfId="6599" xr:uid="{00000000-0005-0000-0000-00006E640000}"/>
    <cellStyle name="Celda de comprobación 3" xfId="1650" xr:uid="{00000000-0005-0000-0000-00006F640000}"/>
    <cellStyle name="Celda de comprobación 3 2" xfId="1651" xr:uid="{00000000-0005-0000-0000-000070640000}"/>
    <cellStyle name="Celda de comprobación 3 3" xfId="1652" xr:uid="{00000000-0005-0000-0000-000071640000}"/>
    <cellStyle name="Celda de comprobación 3 4" xfId="1653" xr:uid="{00000000-0005-0000-0000-000072640000}"/>
    <cellStyle name="Celda de comprobación 4" xfId="1654" xr:uid="{00000000-0005-0000-0000-000073640000}"/>
    <cellStyle name="Celda de comprobación 4 2" xfId="1655" xr:uid="{00000000-0005-0000-0000-000074640000}"/>
    <cellStyle name="Celda de comprobación 4 3" xfId="1656" xr:uid="{00000000-0005-0000-0000-000075640000}"/>
    <cellStyle name="Celda de comprobación 4 4" xfId="1657" xr:uid="{00000000-0005-0000-0000-000076640000}"/>
    <cellStyle name="Celda de comprobación 5" xfId="1658" xr:uid="{00000000-0005-0000-0000-000077640000}"/>
    <cellStyle name="Celda de comprobación 5 2" xfId="1659" xr:uid="{00000000-0005-0000-0000-000078640000}"/>
    <cellStyle name="Celda de comprobación 5 3" xfId="1660" xr:uid="{00000000-0005-0000-0000-000079640000}"/>
    <cellStyle name="Celda de comprobación 5 4" xfId="1661" xr:uid="{00000000-0005-0000-0000-00007A640000}"/>
    <cellStyle name="Celda de comprobación 6" xfId="1662" xr:uid="{00000000-0005-0000-0000-00007B640000}"/>
    <cellStyle name="Celda de comprobación 6 2" xfId="1663" xr:uid="{00000000-0005-0000-0000-00007C640000}"/>
    <cellStyle name="Celda de comprobación 6 3" xfId="1664" xr:uid="{00000000-0005-0000-0000-00007D640000}"/>
    <cellStyle name="Celda de comprobación 6 4" xfId="1665" xr:uid="{00000000-0005-0000-0000-00007E640000}"/>
    <cellStyle name="Celda de comprobación 7" xfId="1666" xr:uid="{00000000-0005-0000-0000-00007F640000}"/>
    <cellStyle name="Celda de comprobación 7 2" xfId="1667" xr:uid="{00000000-0005-0000-0000-000080640000}"/>
    <cellStyle name="Celda de comprobación 7 3" xfId="1668" xr:uid="{00000000-0005-0000-0000-000081640000}"/>
    <cellStyle name="Celda de comprobación 7 4" xfId="1669" xr:uid="{00000000-0005-0000-0000-000082640000}"/>
    <cellStyle name="Celda de comprobación 8" xfId="1670" xr:uid="{00000000-0005-0000-0000-000083640000}"/>
    <cellStyle name="Celda de comprobación 8 2" xfId="1671" xr:uid="{00000000-0005-0000-0000-000084640000}"/>
    <cellStyle name="Celda de comprobación 8 3" xfId="1672" xr:uid="{00000000-0005-0000-0000-000085640000}"/>
    <cellStyle name="Celda de comprobación 8 4" xfId="1673" xr:uid="{00000000-0005-0000-0000-000086640000}"/>
    <cellStyle name="Celda de comprobación 9" xfId="1674" xr:uid="{00000000-0005-0000-0000-000087640000}"/>
    <cellStyle name="Celda de comprobación 9 2" xfId="1675" xr:uid="{00000000-0005-0000-0000-000088640000}"/>
    <cellStyle name="Celda de comprobación 9 3" xfId="1676" xr:uid="{00000000-0005-0000-0000-000089640000}"/>
    <cellStyle name="Celda de comprobación 9 4" xfId="1677" xr:uid="{00000000-0005-0000-0000-00008A640000}"/>
    <cellStyle name="Celda vinculada" xfId="14411" builtinId="24" customBuiltin="1"/>
    <cellStyle name="Celda vinculada 10" xfId="1678" xr:uid="{00000000-0005-0000-0000-00008C640000}"/>
    <cellStyle name="Celda vinculada 10 2" xfId="1679" xr:uid="{00000000-0005-0000-0000-00008D640000}"/>
    <cellStyle name="Celda vinculada 10 3" xfId="1680" xr:uid="{00000000-0005-0000-0000-00008E640000}"/>
    <cellStyle name="Celda vinculada 10 4" xfId="1681" xr:uid="{00000000-0005-0000-0000-00008F640000}"/>
    <cellStyle name="Celda vinculada 11" xfId="1682" xr:uid="{00000000-0005-0000-0000-000090640000}"/>
    <cellStyle name="Celda vinculada 11 2" xfId="1683" xr:uid="{00000000-0005-0000-0000-000091640000}"/>
    <cellStyle name="Celda vinculada 11 3" xfId="1684" xr:uid="{00000000-0005-0000-0000-000092640000}"/>
    <cellStyle name="Celda vinculada 11 4" xfId="1685" xr:uid="{00000000-0005-0000-0000-000093640000}"/>
    <cellStyle name="Celda vinculada 12" xfId="1686" xr:uid="{00000000-0005-0000-0000-000094640000}"/>
    <cellStyle name="Celda vinculada 12 2" xfId="1687" xr:uid="{00000000-0005-0000-0000-000095640000}"/>
    <cellStyle name="Celda vinculada 12 3" xfId="1688" xr:uid="{00000000-0005-0000-0000-000096640000}"/>
    <cellStyle name="Celda vinculada 13" xfId="1689" xr:uid="{00000000-0005-0000-0000-000097640000}"/>
    <cellStyle name="Celda vinculada 14" xfId="1690" xr:uid="{00000000-0005-0000-0000-000098640000}"/>
    <cellStyle name="Celda vinculada 2" xfId="1691" xr:uid="{00000000-0005-0000-0000-000099640000}"/>
    <cellStyle name="Celda vinculada 2 10" xfId="6600" xr:uid="{00000000-0005-0000-0000-00009A640000}"/>
    <cellStyle name="Celda vinculada 2 11" xfId="6601" xr:uid="{00000000-0005-0000-0000-00009B640000}"/>
    <cellStyle name="Celda vinculada 2 12" xfId="6602" xr:uid="{00000000-0005-0000-0000-00009C640000}"/>
    <cellStyle name="Celda vinculada 2 13" xfId="6603" xr:uid="{00000000-0005-0000-0000-00009D640000}"/>
    <cellStyle name="Celda vinculada 2 14" xfId="6604" xr:uid="{00000000-0005-0000-0000-00009E640000}"/>
    <cellStyle name="Celda vinculada 2 15" xfId="6605" xr:uid="{00000000-0005-0000-0000-00009F640000}"/>
    <cellStyle name="Celda vinculada 2 16" xfId="6606" xr:uid="{00000000-0005-0000-0000-0000A0640000}"/>
    <cellStyle name="Celda vinculada 2 17" xfId="6607" xr:uid="{00000000-0005-0000-0000-0000A1640000}"/>
    <cellStyle name="Celda vinculada 2 18" xfId="6608" xr:uid="{00000000-0005-0000-0000-0000A2640000}"/>
    <cellStyle name="Celda vinculada 2 19" xfId="6609" xr:uid="{00000000-0005-0000-0000-0000A3640000}"/>
    <cellStyle name="Celda vinculada 2 2" xfId="6610" xr:uid="{00000000-0005-0000-0000-0000A4640000}"/>
    <cellStyle name="Celda vinculada 2 2 10" xfId="6611" xr:uid="{00000000-0005-0000-0000-0000A5640000}"/>
    <cellStyle name="Celda vinculada 2 2 11" xfId="6612" xr:uid="{00000000-0005-0000-0000-0000A6640000}"/>
    <cellStyle name="Celda vinculada 2 2 12" xfId="6613" xr:uid="{00000000-0005-0000-0000-0000A7640000}"/>
    <cellStyle name="Celda vinculada 2 2 13" xfId="6614" xr:uid="{00000000-0005-0000-0000-0000A8640000}"/>
    <cellStyle name="Celda vinculada 2 2 14" xfId="6615" xr:uid="{00000000-0005-0000-0000-0000A9640000}"/>
    <cellStyle name="Celda vinculada 2 2 15" xfId="6616" xr:uid="{00000000-0005-0000-0000-0000AA640000}"/>
    <cellStyle name="Celda vinculada 2 2 16" xfId="6617" xr:uid="{00000000-0005-0000-0000-0000AB640000}"/>
    <cellStyle name="Celda vinculada 2 2 17" xfId="6618" xr:uid="{00000000-0005-0000-0000-0000AC640000}"/>
    <cellStyle name="Celda vinculada 2 2 18" xfId="6619" xr:uid="{00000000-0005-0000-0000-0000AD640000}"/>
    <cellStyle name="Celda vinculada 2 2 19" xfId="6620" xr:uid="{00000000-0005-0000-0000-0000AE640000}"/>
    <cellStyle name="Celda vinculada 2 2 2" xfId="6621" xr:uid="{00000000-0005-0000-0000-0000AF640000}"/>
    <cellStyle name="Celda vinculada 2 2 2 2" xfId="6622" xr:uid="{00000000-0005-0000-0000-0000B0640000}"/>
    <cellStyle name="Celda vinculada 2 2 2 2 2" xfId="6623" xr:uid="{00000000-0005-0000-0000-0000B1640000}"/>
    <cellStyle name="Celda vinculada 2 2 2 2 3" xfId="6624" xr:uid="{00000000-0005-0000-0000-0000B2640000}"/>
    <cellStyle name="Celda vinculada 2 2 2 3" xfId="6625" xr:uid="{00000000-0005-0000-0000-0000B3640000}"/>
    <cellStyle name="Celda vinculada 2 2 20" xfId="6626" xr:uid="{00000000-0005-0000-0000-0000B4640000}"/>
    <cellStyle name="Celda vinculada 2 2 21" xfId="6627" xr:uid="{00000000-0005-0000-0000-0000B5640000}"/>
    <cellStyle name="Celda vinculada 2 2 22" xfId="6628" xr:uid="{00000000-0005-0000-0000-0000B6640000}"/>
    <cellStyle name="Celda vinculada 2 2 23" xfId="6629" xr:uid="{00000000-0005-0000-0000-0000B7640000}"/>
    <cellStyle name="Celda vinculada 2 2 24" xfId="6630" xr:uid="{00000000-0005-0000-0000-0000B8640000}"/>
    <cellStyle name="Celda vinculada 2 2 3" xfId="6631" xr:uid="{00000000-0005-0000-0000-0000B9640000}"/>
    <cellStyle name="Celda vinculada 2 2 4" xfId="6632" xr:uid="{00000000-0005-0000-0000-0000BA640000}"/>
    <cellStyle name="Celda vinculada 2 2 5" xfId="6633" xr:uid="{00000000-0005-0000-0000-0000BB640000}"/>
    <cellStyle name="Celda vinculada 2 2 6" xfId="6634" xr:uid="{00000000-0005-0000-0000-0000BC640000}"/>
    <cellStyle name="Celda vinculada 2 2 7" xfId="6635" xr:uid="{00000000-0005-0000-0000-0000BD640000}"/>
    <cellStyle name="Celda vinculada 2 2 8" xfId="6636" xr:uid="{00000000-0005-0000-0000-0000BE640000}"/>
    <cellStyle name="Celda vinculada 2 2 9" xfId="6637" xr:uid="{00000000-0005-0000-0000-0000BF640000}"/>
    <cellStyle name="Celda vinculada 2 20" xfId="6638" xr:uid="{00000000-0005-0000-0000-0000C0640000}"/>
    <cellStyle name="Celda vinculada 2 21" xfId="6639" xr:uid="{00000000-0005-0000-0000-0000C1640000}"/>
    <cellStyle name="Celda vinculada 2 22" xfId="6640" xr:uid="{00000000-0005-0000-0000-0000C2640000}"/>
    <cellStyle name="Celda vinculada 2 23" xfId="6641" xr:uid="{00000000-0005-0000-0000-0000C3640000}"/>
    <cellStyle name="Celda vinculada 2 24" xfId="6642" xr:uid="{00000000-0005-0000-0000-0000C4640000}"/>
    <cellStyle name="Celda vinculada 2 3" xfId="6643" xr:uid="{00000000-0005-0000-0000-0000C5640000}"/>
    <cellStyle name="Celda vinculada 2 3 2" xfId="6644" xr:uid="{00000000-0005-0000-0000-0000C6640000}"/>
    <cellStyle name="Celda vinculada 2 3 2 2" xfId="6645" xr:uid="{00000000-0005-0000-0000-0000C7640000}"/>
    <cellStyle name="Celda vinculada 2 3 2 3" xfId="6646" xr:uid="{00000000-0005-0000-0000-0000C8640000}"/>
    <cellStyle name="Celda vinculada 2 3 3" xfId="6647" xr:uid="{00000000-0005-0000-0000-0000C9640000}"/>
    <cellStyle name="Celda vinculada 2 4" xfId="6648" xr:uid="{00000000-0005-0000-0000-0000CA640000}"/>
    <cellStyle name="Celda vinculada 2 5" xfId="6649" xr:uid="{00000000-0005-0000-0000-0000CB640000}"/>
    <cellStyle name="Celda vinculada 2 6" xfId="6650" xr:uid="{00000000-0005-0000-0000-0000CC640000}"/>
    <cellStyle name="Celda vinculada 2 7" xfId="6651" xr:uid="{00000000-0005-0000-0000-0000CD640000}"/>
    <cellStyle name="Celda vinculada 2 8" xfId="6652" xr:uid="{00000000-0005-0000-0000-0000CE640000}"/>
    <cellStyle name="Celda vinculada 2 9" xfId="6653" xr:uid="{00000000-0005-0000-0000-0000CF640000}"/>
    <cellStyle name="Celda vinculada 3" xfId="1692" xr:uid="{00000000-0005-0000-0000-0000D0640000}"/>
    <cellStyle name="Celda vinculada 3 2" xfId="1693" xr:uid="{00000000-0005-0000-0000-0000D1640000}"/>
    <cellStyle name="Celda vinculada 3 3" xfId="1694" xr:uid="{00000000-0005-0000-0000-0000D2640000}"/>
    <cellStyle name="Celda vinculada 3 4" xfId="1695" xr:uid="{00000000-0005-0000-0000-0000D3640000}"/>
    <cellStyle name="Celda vinculada 4" xfId="1696" xr:uid="{00000000-0005-0000-0000-0000D4640000}"/>
    <cellStyle name="Celda vinculada 4 2" xfId="1697" xr:uid="{00000000-0005-0000-0000-0000D5640000}"/>
    <cellStyle name="Celda vinculada 4 3" xfId="1698" xr:uid="{00000000-0005-0000-0000-0000D6640000}"/>
    <cellStyle name="Celda vinculada 4 4" xfId="1699" xr:uid="{00000000-0005-0000-0000-0000D7640000}"/>
    <cellStyle name="Celda vinculada 5" xfId="1700" xr:uid="{00000000-0005-0000-0000-0000D8640000}"/>
    <cellStyle name="Celda vinculada 5 2" xfId="1701" xr:uid="{00000000-0005-0000-0000-0000D9640000}"/>
    <cellStyle name="Celda vinculada 5 3" xfId="1702" xr:uid="{00000000-0005-0000-0000-0000DA640000}"/>
    <cellStyle name="Celda vinculada 5 4" xfId="1703" xr:uid="{00000000-0005-0000-0000-0000DB640000}"/>
    <cellStyle name="Celda vinculada 6" xfId="1704" xr:uid="{00000000-0005-0000-0000-0000DC640000}"/>
    <cellStyle name="Celda vinculada 6 2" xfId="1705" xr:uid="{00000000-0005-0000-0000-0000DD640000}"/>
    <cellStyle name="Celda vinculada 6 3" xfId="1706" xr:uid="{00000000-0005-0000-0000-0000DE640000}"/>
    <cellStyle name="Celda vinculada 6 4" xfId="1707" xr:uid="{00000000-0005-0000-0000-0000DF640000}"/>
    <cellStyle name="Celda vinculada 7" xfId="1708" xr:uid="{00000000-0005-0000-0000-0000E0640000}"/>
    <cellStyle name="Celda vinculada 7 2" xfId="1709" xr:uid="{00000000-0005-0000-0000-0000E1640000}"/>
    <cellStyle name="Celda vinculada 7 3" xfId="1710" xr:uid="{00000000-0005-0000-0000-0000E2640000}"/>
    <cellStyle name="Celda vinculada 7 4" xfId="1711" xr:uid="{00000000-0005-0000-0000-0000E3640000}"/>
    <cellStyle name="Celda vinculada 8" xfId="1712" xr:uid="{00000000-0005-0000-0000-0000E4640000}"/>
    <cellStyle name="Celda vinculada 8 2" xfId="1713" xr:uid="{00000000-0005-0000-0000-0000E5640000}"/>
    <cellStyle name="Celda vinculada 8 3" xfId="1714" xr:uid="{00000000-0005-0000-0000-0000E6640000}"/>
    <cellStyle name="Celda vinculada 8 4" xfId="1715" xr:uid="{00000000-0005-0000-0000-0000E7640000}"/>
    <cellStyle name="Celda vinculada 9" xfId="1716" xr:uid="{00000000-0005-0000-0000-0000E8640000}"/>
    <cellStyle name="Celda vinculada 9 2" xfId="1717" xr:uid="{00000000-0005-0000-0000-0000E9640000}"/>
    <cellStyle name="Celda vinculada 9 3" xfId="1718" xr:uid="{00000000-0005-0000-0000-0000EA640000}"/>
    <cellStyle name="Celda vinculada 9 4" xfId="1719" xr:uid="{00000000-0005-0000-0000-0000EB640000}"/>
    <cellStyle name="Check Cell" xfId="6654" xr:uid="{00000000-0005-0000-0000-0000EC640000}"/>
    <cellStyle name="Check Cell 2" xfId="1720" xr:uid="{00000000-0005-0000-0000-0000ED640000}"/>
    <cellStyle name="Check Cell 3" xfId="3598" xr:uid="{00000000-0005-0000-0000-0000EE640000}"/>
    <cellStyle name="Check Cell 4" xfId="3599" xr:uid="{00000000-0005-0000-0000-0000EF640000}"/>
    <cellStyle name="Client Name" xfId="3600" xr:uid="{00000000-0005-0000-0000-0000F0640000}"/>
    <cellStyle name="Column Headings" xfId="3601" xr:uid="{00000000-0005-0000-0000-0000F1640000}"/>
    <cellStyle name="Column_Title" xfId="6655" xr:uid="{00000000-0005-0000-0000-0000F2640000}"/>
    <cellStyle name="Comma" xfId="6656" xr:uid="{00000000-0005-0000-0000-0000F3640000}"/>
    <cellStyle name="Comma  - Style1" xfId="6657" xr:uid="{00000000-0005-0000-0000-0000F4640000}"/>
    <cellStyle name="Comma  - Style2" xfId="6658" xr:uid="{00000000-0005-0000-0000-0000F5640000}"/>
    <cellStyle name="Comma  - Style3" xfId="6659" xr:uid="{00000000-0005-0000-0000-0000F6640000}"/>
    <cellStyle name="Comma  - Style4" xfId="6660" xr:uid="{00000000-0005-0000-0000-0000F7640000}"/>
    <cellStyle name="Comma  - Style5" xfId="6661" xr:uid="{00000000-0005-0000-0000-0000F8640000}"/>
    <cellStyle name="Comma  - Style6" xfId="6662" xr:uid="{00000000-0005-0000-0000-0000F9640000}"/>
    <cellStyle name="Comma  - Style7" xfId="6663" xr:uid="{00000000-0005-0000-0000-0000FA640000}"/>
    <cellStyle name="Comma  - Style8" xfId="6664" xr:uid="{00000000-0005-0000-0000-0000FB640000}"/>
    <cellStyle name="Comma [0]" xfId="6665" xr:uid="{00000000-0005-0000-0000-0000FC640000}"/>
    <cellStyle name="Comma [0] 2" xfId="6666" xr:uid="{00000000-0005-0000-0000-0000FD640000}"/>
    <cellStyle name="Comma [0]_PROCTER295-Renta 2001" xfId="6667" xr:uid="{00000000-0005-0000-0000-0000FE640000}"/>
    <cellStyle name="Comma 10" xfId="1721" xr:uid="{00000000-0005-0000-0000-0000FF640000}"/>
    <cellStyle name="Comma 10 2" xfId="1722" xr:uid="{00000000-0005-0000-0000-000000650000}"/>
    <cellStyle name="Comma 10 3" xfId="1723" xr:uid="{00000000-0005-0000-0000-000001650000}"/>
    <cellStyle name="Comma 10 4" xfId="1724" xr:uid="{00000000-0005-0000-0000-000002650000}"/>
    <cellStyle name="Comma 10 4 2" xfId="3789" xr:uid="{00000000-0005-0000-0000-000003650000}"/>
    <cellStyle name="Comma 11" xfId="1725" xr:uid="{00000000-0005-0000-0000-000004650000}"/>
    <cellStyle name="Comma 11 2" xfId="14491" xr:uid="{00000000-0005-0000-0000-000005650000}"/>
    <cellStyle name="Comma 12" xfId="3529" xr:uid="{00000000-0005-0000-0000-000006650000}"/>
    <cellStyle name="Comma 13" xfId="3537" xr:uid="{00000000-0005-0000-0000-000007650000}"/>
    <cellStyle name="Comma 14" xfId="3541" xr:uid="{00000000-0005-0000-0000-000008650000}"/>
    <cellStyle name="Comma 15" xfId="3602" xr:uid="{00000000-0005-0000-0000-000009650000}"/>
    <cellStyle name="Comma 17" xfId="3603" xr:uid="{00000000-0005-0000-0000-00000A650000}"/>
    <cellStyle name="Comma 18" xfId="3604" xr:uid="{00000000-0005-0000-0000-00000B650000}"/>
    <cellStyle name="Comma 2" xfId="1726" xr:uid="{00000000-0005-0000-0000-00000C650000}"/>
    <cellStyle name="Comma 2 10" xfId="3605" xr:uid="{00000000-0005-0000-0000-00000D650000}"/>
    <cellStyle name="Comma 2 11" xfId="3606" xr:uid="{00000000-0005-0000-0000-00000E650000}"/>
    <cellStyle name="Comma 2 12" xfId="14492" xr:uid="{00000000-0005-0000-0000-00000F650000}"/>
    <cellStyle name="Comma 2 2" xfId="1727" xr:uid="{00000000-0005-0000-0000-000010650000}"/>
    <cellStyle name="Comma 2 2 2" xfId="14493" xr:uid="{00000000-0005-0000-0000-000011650000}"/>
    <cellStyle name="Comma 2 3" xfId="1728" xr:uid="{00000000-0005-0000-0000-000012650000}"/>
    <cellStyle name="Comma 2 4" xfId="1729" xr:uid="{00000000-0005-0000-0000-000013650000}"/>
    <cellStyle name="Comma 2 5" xfId="1730" xr:uid="{00000000-0005-0000-0000-000014650000}"/>
    <cellStyle name="Comma 2 6" xfId="1731" xr:uid="{00000000-0005-0000-0000-000015650000}"/>
    <cellStyle name="Comma 2 7" xfId="3607" xr:uid="{00000000-0005-0000-0000-000016650000}"/>
    <cellStyle name="Comma 2 8" xfId="3608" xr:uid="{00000000-0005-0000-0000-000017650000}"/>
    <cellStyle name="Comma 2 9" xfId="3609" xr:uid="{00000000-0005-0000-0000-000018650000}"/>
    <cellStyle name="Comma 3" xfId="4" xr:uid="{00000000-0005-0000-0000-000019650000}"/>
    <cellStyle name="Comma 3 2" xfId="3610" xr:uid="{00000000-0005-0000-0000-00001A650000}"/>
    <cellStyle name="Comma 3 3" xfId="3611" xr:uid="{00000000-0005-0000-0000-00001B650000}"/>
    <cellStyle name="Comma 3 4" xfId="3612" xr:uid="{00000000-0005-0000-0000-00001C650000}"/>
    <cellStyle name="Comma 3 5" xfId="3613" xr:uid="{00000000-0005-0000-0000-00001D650000}"/>
    <cellStyle name="Comma 3 6" xfId="3614" xr:uid="{00000000-0005-0000-0000-00001E650000}"/>
    <cellStyle name="Comma 3 7" xfId="3615" xr:uid="{00000000-0005-0000-0000-00001F650000}"/>
    <cellStyle name="Comma 3 8" xfId="3616" xr:uid="{00000000-0005-0000-0000-000020650000}"/>
    <cellStyle name="Comma 4" xfId="1732" xr:uid="{00000000-0005-0000-0000-000021650000}"/>
    <cellStyle name="Comma 5" xfId="1733" xr:uid="{00000000-0005-0000-0000-000022650000}"/>
    <cellStyle name="Comma 5 2" xfId="1734" xr:uid="{00000000-0005-0000-0000-000023650000}"/>
    <cellStyle name="Comma 5 3" xfId="1735" xr:uid="{00000000-0005-0000-0000-000024650000}"/>
    <cellStyle name="Comma 5 4" xfId="1736" xr:uid="{00000000-0005-0000-0000-000025650000}"/>
    <cellStyle name="Comma 5 5" xfId="1737" xr:uid="{00000000-0005-0000-0000-000026650000}"/>
    <cellStyle name="Comma 5 6" xfId="1738" xr:uid="{00000000-0005-0000-0000-000027650000}"/>
    <cellStyle name="Comma 5 7" xfId="3617" xr:uid="{00000000-0005-0000-0000-000028650000}"/>
    <cellStyle name="Comma 5 8" xfId="3618" xr:uid="{00000000-0005-0000-0000-000029650000}"/>
    <cellStyle name="Comma 6" xfId="1739" xr:uid="{00000000-0005-0000-0000-00002A650000}"/>
    <cellStyle name="Comma 7" xfId="1740" xr:uid="{00000000-0005-0000-0000-00002B650000}"/>
    <cellStyle name="Comma 7 2" xfId="1741" xr:uid="{00000000-0005-0000-0000-00002C650000}"/>
    <cellStyle name="Comma 7 3" xfId="1742" xr:uid="{00000000-0005-0000-0000-00002D650000}"/>
    <cellStyle name="Comma 7 4" xfId="1743" xr:uid="{00000000-0005-0000-0000-00002E650000}"/>
    <cellStyle name="Comma 7 5" xfId="1744" xr:uid="{00000000-0005-0000-0000-00002F650000}"/>
    <cellStyle name="Comma 7 6" xfId="1745" xr:uid="{00000000-0005-0000-0000-000030650000}"/>
    <cellStyle name="Comma 8" xfId="1746" xr:uid="{00000000-0005-0000-0000-000031650000}"/>
    <cellStyle name="Comma 8 2" xfId="1747" xr:uid="{00000000-0005-0000-0000-000032650000}"/>
    <cellStyle name="Comma 8 3" xfId="1748" xr:uid="{00000000-0005-0000-0000-000033650000}"/>
    <cellStyle name="Comma 8 4" xfId="1749" xr:uid="{00000000-0005-0000-0000-000034650000}"/>
    <cellStyle name="Comma 9" xfId="1750" xr:uid="{00000000-0005-0000-0000-000035650000}"/>
    <cellStyle name="Comma 9 2" xfId="1751" xr:uid="{00000000-0005-0000-0000-000036650000}"/>
    <cellStyle name="Comma 9 3" xfId="1752" xr:uid="{00000000-0005-0000-0000-000037650000}"/>
    <cellStyle name="Comma 9 4" xfId="1753" xr:uid="{00000000-0005-0000-0000-000038650000}"/>
    <cellStyle name="Comma[0]Red" xfId="6668" xr:uid="{00000000-0005-0000-0000-000039650000}"/>
    <cellStyle name="Comma_A-1-1-Control Confirmaciones BP-A-1-9" xfId="6669" xr:uid="{00000000-0005-0000-0000-00003A650000}"/>
    <cellStyle name="Comma0" xfId="6670" xr:uid="{00000000-0005-0000-0000-00003B650000}"/>
    <cellStyle name="Comma0 2" xfId="6671" xr:uid="{00000000-0005-0000-0000-00003C650000}"/>
    <cellStyle name="Copied" xfId="6672" xr:uid="{00000000-0005-0000-0000-00003D650000}"/>
    <cellStyle name="Currency" xfId="6673" xr:uid="{00000000-0005-0000-0000-00003E650000}"/>
    <cellStyle name="Currency [0]" xfId="6674" xr:uid="{00000000-0005-0000-0000-00003F650000}"/>
    <cellStyle name="Currency 2" xfId="3534" xr:uid="{00000000-0005-0000-0000-000040650000}"/>
    <cellStyle name="Currency 3" xfId="3540" xr:uid="{00000000-0005-0000-0000-000041650000}"/>
    <cellStyle name="Currency_Ajuste cargos Diferidos 97" xfId="6675" xr:uid="{00000000-0005-0000-0000-000042650000}"/>
    <cellStyle name="Currency0" xfId="6676" xr:uid="{00000000-0005-0000-0000-000043650000}"/>
    <cellStyle name="Dan" xfId="3619" xr:uid="{00000000-0005-0000-0000-000044650000}"/>
    <cellStyle name="DATE" xfId="6677" xr:uid="{00000000-0005-0000-0000-000045650000}"/>
    <cellStyle name="Date 2" xfId="6678" xr:uid="{00000000-0005-0000-0000-000046650000}"/>
    <cellStyle name="Debit" xfId="6679" xr:uid="{00000000-0005-0000-0000-000047650000}"/>
    <cellStyle name="Dezimal [0]_FBA-6" xfId="6680" xr:uid="{00000000-0005-0000-0000-000048650000}"/>
    <cellStyle name="Dezimal_FBA-6" xfId="6681" xr:uid="{00000000-0005-0000-0000-000049650000}"/>
    <cellStyle name="Diseño" xfId="3620" xr:uid="{00000000-0005-0000-0000-00004A650000}"/>
    <cellStyle name="Diseño 10" xfId="3621" xr:uid="{00000000-0005-0000-0000-00004B650000}"/>
    <cellStyle name="Diseño 11" xfId="3622" xr:uid="{00000000-0005-0000-0000-00004C650000}"/>
    <cellStyle name="Diseño 12" xfId="3623" xr:uid="{00000000-0005-0000-0000-00004D650000}"/>
    <cellStyle name="Diseño 2" xfId="3624" xr:uid="{00000000-0005-0000-0000-00004E650000}"/>
    <cellStyle name="Diseño 2 2" xfId="6682" xr:uid="{00000000-0005-0000-0000-00004F650000}"/>
    <cellStyle name="Diseño 2 3" xfId="3792" xr:uid="{00000000-0005-0000-0000-000050650000}"/>
    <cellStyle name="Diseño 3" xfId="3625" xr:uid="{00000000-0005-0000-0000-000051650000}"/>
    <cellStyle name="Diseño 4" xfId="3626" xr:uid="{00000000-0005-0000-0000-000052650000}"/>
    <cellStyle name="Diseño 5" xfId="3627" xr:uid="{00000000-0005-0000-0000-000053650000}"/>
    <cellStyle name="Diseño 6" xfId="3628" xr:uid="{00000000-0005-0000-0000-000054650000}"/>
    <cellStyle name="Diseño 7" xfId="3629" xr:uid="{00000000-0005-0000-0000-000055650000}"/>
    <cellStyle name="Diseño 8" xfId="3630" xr:uid="{00000000-0005-0000-0000-000056650000}"/>
    <cellStyle name="Diseño 9" xfId="3631" xr:uid="{00000000-0005-0000-0000-000057650000}"/>
    <cellStyle name="Diseño_Diferencia temporal Activo Fijo Diciembre 2010" xfId="3632" xr:uid="{00000000-0005-0000-0000-000058650000}"/>
    <cellStyle name="Double Underline" xfId="3633" xr:uid="{00000000-0005-0000-0000-000059650000}"/>
    <cellStyle name="Encabezado 1" xfId="6683" xr:uid="{00000000-0005-0000-0000-00005A650000}"/>
    <cellStyle name="Encabezado 1 2" xfId="14417" xr:uid="{00000000-0005-0000-0000-00005B650000}"/>
    <cellStyle name="Encabezado 2" xfId="6684" xr:uid="{00000000-0005-0000-0000-00005C650000}"/>
    <cellStyle name="Encabezado 4" xfId="14407" builtinId="19" customBuiltin="1"/>
    <cellStyle name="Encabezado 4 10" xfId="1754" xr:uid="{00000000-0005-0000-0000-00005E650000}"/>
    <cellStyle name="Encabezado 4 10 2" xfId="1755" xr:uid="{00000000-0005-0000-0000-00005F650000}"/>
    <cellStyle name="Encabezado 4 10 3" xfId="1756" xr:uid="{00000000-0005-0000-0000-000060650000}"/>
    <cellStyle name="Encabezado 4 10 4" xfId="1757" xr:uid="{00000000-0005-0000-0000-000061650000}"/>
    <cellStyle name="Encabezado 4 11" xfId="1758" xr:uid="{00000000-0005-0000-0000-000062650000}"/>
    <cellStyle name="Encabezado 4 11 2" xfId="1759" xr:uid="{00000000-0005-0000-0000-000063650000}"/>
    <cellStyle name="Encabezado 4 11 3" xfId="1760" xr:uid="{00000000-0005-0000-0000-000064650000}"/>
    <cellStyle name="Encabezado 4 11 4" xfId="1761" xr:uid="{00000000-0005-0000-0000-000065650000}"/>
    <cellStyle name="Encabezado 4 12" xfId="1762" xr:uid="{00000000-0005-0000-0000-000066650000}"/>
    <cellStyle name="Encabezado 4 12 2" xfId="1763" xr:uid="{00000000-0005-0000-0000-000067650000}"/>
    <cellStyle name="Encabezado 4 12 3" xfId="1764" xr:uid="{00000000-0005-0000-0000-000068650000}"/>
    <cellStyle name="Encabezado 4 13" xfId="1765" xr:uid="{00000000-0005-0000-0000-000069650000}"/>
    <cellStyle name="Encabezado 4 14" xfId="1766" xr:uid="{00000000-0005-0000-0000-00006A650000}"/>
    <cellStyle name="Encabezado 4 2" xfId="1767" xr:uid="{00000000-0005-0000-0000-00006B650000}"/>
    <cellStyle name="Encabezado 4 2 10" xfId="6685" xr:uid="{00000000-0005-0000-0000-00006C650000}"/>
    <cellStyle name="Encabezado 4 2 11" xfId="6686" xr:uid="{00000000-0005-0000-0000-00006D650000}"/>
    <cellStyle name="Encabezado 4 2 12" xfId="6687" xr:uid="{00000000-0005-0000-0000-00006E650000}"/>
    <cellStyle name="Encabezado 4 2 13" xfId="6688" xr:uid="{00000000-0005-0000-0000-00006F650000}"/>
    <cellStyle name="Encabezado 4 2 14" xfId="6689" xr:uid="{00000000-0005-0000-0000-000070650000}"/>
    <cellStyle name="Encabezado 4 2 15" xfId="6690" xr:uid="{00000000-0005-0000-0000-000071650000}"/>
    <cellStyle name="Encabezado 4 2 16" xfId="6691" xr:uid="{00000000-0005-0000-0000-000072650000}"/>
    <cellStyle name="Encabezado 4 2 17" xfId="6692" xr:uid="{00000000-0005-0000-0000-000073650000}"/>
    <cellStyle name="Encabezado 4 2 18" xfId="6693" xr:uid="{00000000-0005-0000-0000-000074650000}"/>
    <cellStyle name="Encabezado 4 2 19" xfId="6694" xr:uid="{00000000-0005-0000-0000-000075650000}"/>
    <cellStyle name="Encabezado 4 2 2" xfId="6695" xr:uid="{00000000-0005-0000-0000-000076650000}"/>
    <cellStyle name="Encabezado 4 2 2 10" xfId="6696" xr:uid="{00000000-0005-0000-0000-000077650000}"/>
    <cellStyle name="Encabezado 4 2 2 11" xfId="6697" xr:uid="{00000000-0005-0000-0000-000078650000}"/>
    <cellStyle name="Encabezado 4 2 2 12" xfId="6698" xr:uid="{00000000-0005-0000-0000-000079650000}"/>
    <cellStyle name="Encabezado 4 2 2 13" xfId="6699" xr:uid="{00000000-0005-0000-0000-00007A650000}"/>
    <cellStyle name="Encabezado 4 2 2 14" xfId="6700" xr:uid="{00000000-0005-0000-0000-00007B650000}"/>
    <cellStyle name="Encabezado 4 2 2 15" xfId="6701" xr:uid="{00000000-0005-0000-0000-00007C650000}"/>
    <cellStyle name="Encabezado 4 2 2 16" xfId="6702" xr:uid="{00000000-0005-0000-0000-00007D650000}"/>
    <cellStyle name="Encabezado 4 2 2 17" xfId="6703" xr:uid="{00000000-0005-0000-0000-00007E650000}"/>
    <cellStyle name="Encabezado 4 2 2 18" xfId="6704" xr:uid="{00000000-0005-0000-0000-00007F650000}"/>
    <cellStyle name="Encabezado 4 2 2 19" xfId="6705" xr:uid="{00000000-0005-0000-0000-000080650000}"/>
    <cellStyle name="Encabezado 4 2 2 2" xfId="6706" xr:uid="{00000000-0005-0000-0000-000081650000}"/>
    <cellStyle name="Encabezado 4 2 2 2 2" xfId="6707" xr:uid="{00000000-0005-0000-0000-000082650000}"/>
    <cellStyle name="Encabezado 4 2 2 2 2 2" xfId="6708" xr:uid="{00000000-0005-0000-0000-000083650000}"/>
    <cellStyle name="Encabezado 4 2 2 2 2 3" xfId="6709" xr:uid="{00000000-0005-0000-0000-000084650000}"/>
    <cellStyle name="Encabezado 4 2 2 2 3" xfId="6710" xr:uid="{00000000-0005-0000-0000-000085650000}"/>
    <cellStyle name="Encabezado 4 2 2 20" xfId="6711" xr:uid="{00000000-0005-0000-0000-000086650000}"/>
    <cellStyle name="Encabezado 4 2 2 21" xfId="6712" xr:uid="{00000000-0005-0000-0000-000087650000}"/>
    <cellStyle name="Encabezado 4 2 2 22" xfId="6713" xr:uid="{00000000-0005-0000-0000-000088650000}"/>
    <cellStyle name="Encabezado 4 2 2 23" xfId="6714" xr:uid="{00000000-0005-0000-0000-000089650000}"/>
    <cellStyle name="Encabezado 4 2 2 24" xfId="6715" xr:uid="{00000000-0005-0000-0000-00008A650000}"/>
    <cellStyle name="Encabezado 4 2 2 3" xfId="6716" xr:uid="{00000000-0005-0000-0000-00008B650000}"/>
    <cellStyle name="Encabezado 4 2 2 4" xfId="6717" xr:uid="{00000000-0005-0000-0000-00008C650000}"/>
    <cellStyle name="Encabezado 4 2 2 5" xfId="6718" xr:uid="{00000000-0005-0000-0000-00008D650000}"/>
    <cellStyle name="Encabezado 4 2 2 6" xfId="6719" xr:uid="{00000000-0005-0000-0000-00008E650000}"/>
    <cellStyle name="Encabezado 4 2 2 7" xfId="6720" xr:uid="{00000000-0005-0000-0000-00008F650000}"/>
    <cellStyle name="Encabezado 4 2 2 8" xfId="6721" xr:uid="{00000000-0005-0000-0000-000090650000}"/>
    <cellStyle name="Encabezado 4 2 2 9" xfId="6722" xr:uid="{00000000-0005-0000-0000-000091650000}"/>
    <cellStyle name="Encabezado 4 2 20" xfId="6723" xr:uid="{00000000-0005-0000-0000-000092650000}"/>
    <cellStyle name="Encabezado 4 2 21" xfId="6724" xr:uid="{00000000-0005-0000-0000-000093650000}"/>
    <cellStyle name="Encabezado 4 2 22" xfId="6725" xr:uid="{00000000-0005-0000-0000-000094650000}"/>
    <cellStyle name="Encabezado 4 2 23" xfId="6726" xr:uid="{00000000-0005-0000-0000-000095650000}"/>
    <cellStyle name="Encabezado 4 2 24" xfId="6727" xr:uid="{00000000-0005-0000-0000-000096650000}"/>
    <cellStyle name="Encabezado 4 2 3" xfId="6728" xr:uid="{00000000-0005-0000-0000-000097650000}"/>
    <cellStyle name="Encabezado 4 2 3 2" xfId="6729" xr:uid="{00000000-0005-0000-0000-000098650000}"/>
    <cellStyle name="Encabezado 4 2 3 2 2" xfId="6730" xr:uid="{00000000-0005-0000-0000-000099650000}"/>
    <cellStyle name="Encabezado 4 2 3 2 3" xfId="6731" xr:uid="{00000000-0005-0000-0000-00009A650000}"/>
    <cellStyle name="Encabezado 4 2 3 3" xfId="6732" xr:uid="{00000000-0005-0000-0000-00009B650000}"/>
    <cellStyle name="Encabezado 4 2 4" xfId="6733" xr:uid="{00000000-0005-0000-0000-00009C650000}"/>
    <cellStyle name="Encabezado 4 2 5" xfId="6734" xr:uid="{00000000-0005-0000-0000-00009D650000}"/>
    <cellStyle name="Encabezado 4 2 6" xfId="6735" xr:uid="{00000000-0005-0000-0000-00009E650000}"/>
    <cellStyle name="Encabezado 4 2 7" xfId="6736" xr:uid="{00000000-0005-0000-0000-00009F650000}"/>
    <cellStyle name="Encabezado 4 2 8" xfId="6737" xr:uid="{00000000-0005-0000-0000-0000A0650000}"/>
    <cellStyle name="Encabezado 4 2 9" xfId="6738" xr:uid="{00000000-0005-0000-0000-0000A1650000}"/>
    <cellStyle name="Encabezado 4 3" xfId="1768" xr:uid="{00000000-0005-0000-0000-0000A2650000}"/>
    <cellStyle name="Encabezado 4 3 2" xfId="1769" xr:uid="{00000000-0005-0000-0000-0000A3650000}"/>
    <cellStyle name="Encabezado 4 3 3" xfId="1770" xr:uid="{00000000-0005-0000-0000-0000A4650000}"/>
    <cellStyle name="Encabezado 4 3 4" xfId="1771" xr:uid="{00000000-0005-0000-0000-0000A5650000}"/>
    <cellStyle name="Encabezado 4 4" xfId="1772" xr:uid="{00000000-0005-0000-0000-0000A6650000}"/>
    <cellStyle name="Encabezado 4 4 2" xfId="1773" xr:uid="{00000000-0005-0000-0000-0000A7650000}"/>
    <cellStyle name="Encabezado 4 4 3" xfId="1774" xr:uid="{00000000-0005-0000-0000-0000A8650000}"/>
    <cellStyle name="Encabezado 4 4 4" xfId="1775" xr:uid="{00000000-0005-0000-0000-0000A9650000}"/>
    <cellStyle name="Encabezado 4 5" xfId="1776" xr:uid="{00000000-0005-0000-0000-0000AA650000}"/>
    <cellStyle name="Encabezado 4 5 2" xfId="1777" xr:uid="{00000000-0005-0000-0000-0000AB650000}"/>
    <cellStyle name="Encabezado 4 5 3" xfId="1778" xr:uid="{00000000-0005-0000-0000-0000AC650000}"/>
    <cellStyle name="Encabezado 4 5 4" xfId="1779" xr:uid="{00000000-0005-0000-0000-0000AD650000}"/>
    <cellStyle name="Encabezado 4 6" xfId="1780" xr:uid="{00000000-0005-0000-0000-0000AE650000}"/>
    <cellStyle name="Encabezado 4 6 2" xfId="1781" xr:uid="{00000000-0005-0000-0000-0000AF650000}"/>
    <cellStyle name="Encabezado 4 6 3" xfId="1782" xr:uid="{00000000-0005-0000-0000-0000B0650000}"/>
    <cellStyle name="Encabezado 4 6 4" xfId="1783" xr:uid="{00000000-0005-0000-0000-0000B1650000}"/>
    <cellStyle name="Encabezado 4 7" xfId="1784" xr:uid="{00000000-0005-0000-0000-0000B2650000}"/>
    <cellStyle name="Encabezado 4 7 2" xfId="1785" xr:uid="{00000000-0005-0000-0000-0000B3650000}"/>
    <cellStyle name="Encabezado 4 7 3" xfId="1786" xr:uid="{00000000-0005-0000-0000-0000B4650000}"/>
    <cellStyle name="Encabezado 4 7 4" xfId="1787" xr:uid="{00000000-0005-0000-0000-0000B5650000}"/>
    <cellStyle name="Encabezado 4 8" xfId="1788" xr:uid="{00000000-0005-0000-0000-0000B6650000}"/>
    <cellStyle name="Encabezado 4 8 2" xfId="1789" xr:uid="{00000000-0005-0000-0000-0000B7650000}"/>
    <cellStyle name="Encabezado 4 8 3" xfId="1790" xr:uid="{00000000-0005-0000-0000-0000B8650000}"/>
    <cellStyle name="Encabezado 4 8 4" xfId="1791" xr:uid="{00000000-0005-0000-0000-0000B9650000}"/>
    <cellStyle name="Encabezado 4 9" xfId="1792" xr:uid="{00000000-0005-0000-0000-0000BA650000}"/>
    <cellStyle name="Encabezado 4 9 2" xfId="1793" xr:uid="{00000000-0005-0000-0000-0000BB650000}"/>
    <cellStyle name="Encabezado 4 9 3" xfId="1794" xr:uid="{00000000-0005-0000-0000-0000BC650000}"/>
    <cellStyle name="Encabezado 4 9 4" xfId="1795" xr:uid="{00000000-0005-0000-0000-0000BD650000}"/>
    <cellStyle name="Énfasis1" xfId="1796" xr:uid="{00000000-0005-0000-0000-0000BE650000}"/>
    <cellStyle name="Énfasis1 10" xfId="1797" xr:uid="{00000000-0005-0000-0000-0000BF650000}"/>
    <cellStyle name="Énfasis1 11" xfId="1798" xr:uid="{00000000-0005-0000-0000-0000C0650000}"/>
    <cellStyle name="Énfasis1 11 2" xfId="1799" xr:uid="{00000000-0005-0000-0000-0000C1650000}"/>
    <cellStyle name="Énfasis1 11 3" xfId="1800" xr:uid="{00000000-0005-0000-0000-0000C2650000}"/>
    <cellStyle name="Énfasis1 11 4" xfId="1801" xr:uid="{00000000-0005-0000-0000-0000C3650000}"/>
    <cellStyle name="Énfasis1 11 5" xfId="1802" xr:uid="{00000000-0005-0000-0000-0000C4650000}"/>
    <cellStyle name="Énfasis1 12" xfId="1803" xr:uid="{00000000-0005-0000-0000-0000C5650000}"/>
    <cellStyle name="Énfasis1 12 2" xfId="1804" xr:uid="{00000000-0005-0000-0000-0000C6650000}"/>
    <cellStyle name="Énfasis1 12 3" xfId="1805" xr:uid="{00000000-0005-0000-0000-0000C7650000}"/>
    <cellStyle name="Énfasis1 12 4" xfId="1806" xr:uid="{00000000-0005-0000-0000-0000C8650000}"/>
    <cellStyle name="Énfasis1 12 5" xfId="1807" xr:uid="{00000000-0005-0000-0000-0000C9650000}"/>
    <cellStyle name="Énfasis1 13" xfId="1808" xr:uid="{00000000-0005-0000-0000-0000CA650000}"/>
    <cellStyle name="Énfasis1 13 2" xfId="1809" xr:uid="{00000000-0005-0000-0000-0000CB650000}"/>
    <cellStyle name="Énfasis1 13 3" xfId="1810" xr:uid="{00000000-0005-0000-0000-0000CC650000}"/>
    <cellStyle name="Énfasis1 13 4" xfId="1811" xr:uid="{00000000-0005-0000-0000-0000CD650000}"/>
    <cellStyle name="Énfasis1 14" xfId="1812" xr:uid="{00000000-0005-0000-0000-0000CE650000}"/>
    <cellStyle name="Énfasis1 14 2" xfId="1813" xr:uid="{00000000-0005-0000-0000-0000CF650000}"/>
    <cellStyle name="Énfasis1 14 3" xfId="1814" xr:uid="{00000000-0005-0000-0000-0000D0650000}"/>
    <cellStyle name="Énfasis1 14 4" xfId="1815" xr:uid="{00000000-0005-0000-0000-0000D1650000}"/>
    <cellStyle name="Énfasis1 15" xfId="1816" xr:uid="{00000000-0005-0000-0000-0000D2650000}"/>
    <cellStyle name="Énfasis1 15 2" xfId="1817" xr:uid="{00000000-0005-0000-0000-0000D3650000}"/>
    <cellStyle name="Énfasis1 15 3" xfId="1818" xr:uid="{00000000-0005-0000-0000-0000D4650000}"/>
    <cellStyle name="Énfasis1 15 4" xfId="1819" xr:uid="{00000000-0005-0000-0000-0000D5650000}"/>
    <cellStyle name="Énfasis1 16" xfId="1820" xr:uid="{00000000-0005-0000-0000-0000D6650000}"/>
    <cellStyle name="Énfasis1 16 2" xfId="1821" xr:uid="{00000000-0005-0000-0000-0000D7650000}"/>
    <cellStyle name="Énfasis1 16 3" xfId="1822" xr:uid="{00000000-0005-0000-0000-0000D8650000}"/>
    <cellStyle name="Énfasis1 16 4" xfId="1823" xr:uid="{00000000-0005-0000-0000-0000D9650000}"/>
    <cellStyle name="Énfasis1 17" xfId="1824" xr:uid="{00000000-0005-0000-0000-0000DA650000}"/>
    <cellStyle name="Énfasis1 17 2" xfId="1825" xr:uid="{00000000-0005-0000-0000-0000DB650000}"/>
    <cellStyle name="Énfasis1 17 3" xfId="1826" xr:uid="{00000000-0005-0000-0000-0000DC650000}"/>
    <cellStyle name="Énfasis1 17 4" xfId="1827" xr:uid="{00000000-0005-0000-0000-0000DD650000}"/>
    <cellStyle name="Énfasis1 18" xfId="1828" xr:uid="{00000000-0005-0000-0000-0000DE650000}"/>
    <cellStyle name="Énfasis1 18 2" xfId="1829" xr:uid="{00000000-0005-0000-0000-0000DF650000}"/>
    <cellStyle name="Énfasis1 18 3" xfId="1830" xr:uid="{00000000-0005-0000-0000-0000E0650000}"/>
    <cellStyle name="Énfasis1 18 4" xfId="1831" xr:uid="{00000000-0005-0000-0000-0000E1650000}"/>
    <cellStyle name="Énfasis1 19" xfId="1832" xr:uid="{00000000-0005-0000-0000-0000E2650000}"/>
    <cellStyle name="Énfasis1 19 2" xfId="1833" xr:uid="{00000000-0005-0000-0000-0000E3650000}"/>
    <cellStyle name="Énfasis1 19 3" xfId="1834" xr:uid="{00000000-0005-0000-0000-0000E4650000}"/>
    <cellStyle name="Énfasis1 19 4" xfId="1835" xr:uid="{00000000-0005-0000-0000-0000E5650000}"/>
    <cellStyle name="Énfasis1 2" xfId="1836" xr:uid="{00000000-0005-0000-0000-0000E6650000}"/>
    <cellStyle name="Énfasis1 2 10" xfId="6739" xr:uid="{00000000-0005-0000-0000-0000E7650000}"/>
    <cellStyle name="Énfasis1 2 11" xfId="6740" xr:uid="{00000000-0005-0000-0000-0000E8650000}"/>
    <cellStyle name="Énfasis1 2 12" xfId="6741" xr:uid="{00000000-0005-0000-0000-0000E9650000}"/>
    <cellStyle name="Énfasis1 2 13" xfId="6742" xr:uid="{00000000-0005-0000-0000-0000EA650000}"/>
    <cellStyle name="Énfasis1 2 14" xfId="6743" xr:uid="{00000000-0005-0000-0000-0000EB650000}"/>
    <cellStyle name="Énfasis1 2 15" xfId="6744" xr:uid="{00000000-0005-0000-0000-0000EC650000}"/>
    <cellStyle name="Énfasis1 2 16" xfId="6745" xr:uid="{00000000-0005-0000-0000-0000ED650000}"/>
    <cellStyle name="Énfasis1 2 17" xfId="6746" xr:uid="{00000000-0005-0000-0000-0000EE650000}"/>
    <cellStyle name="Énfasis1 2 18" xfId="6747" xr:uid="{00000000-0005-0000-0000-0000EF650000}"/>
    <cellStyle name="Énfasis1 2 19" xfId="6748" xr:uid="{00000000-0005-0000-0000-0000F0650000}"/>
    <cellStyle name="Énfasis1 2 2" xfId="1837" xr:uid="{00000000-0005-0000-0000-0000F1650000}"/>
    <cellStyle name="Énfasis1 2 2 10" xfId="6749" xr:uid="{00000000-0005-0000-0000-0000F2650000}"/>
    <cellStyle name="Énfasis1 2 2 11" xfId="6750" xr:uid="{00000000-0005-0000-0000-0000F3650000}"/>
    <cellStyle name="Énfasis1 2 2 12" xfId="6751" xr:uid="{00000000-0005-0000-0000-0000F4650000}"/>
    <cellStyle name="Énfasis1 2 2 13" xfId="6752" xr:uid="{00000000-0005-0000-0000-0000F5650000}"/>
    <cellStyle name="Énfasis1 2 2 14" xfId="6753" xr:uid="{00000000-0005-0000-0000-0000F6650000}"/>
    <cellStyle name="Énfasis1 2 2 15" xfId="6754" xr:uid="{00000000-0005-0000-0000-0000F7650000}"/>
    <cellStyle name="Énfasis1 2 2 16" xfId="6755" xr:uid="{00000000-0005-0000-0000-0000F8650000}"/>
    <cellStyle name="Énfasis1 2 2 17" xfId="6756" xr:uid="{00000000-0005-0000-0000-0000F9650000}"/>
    <cellStyle name="Énfasis1 2 2 18" xfId="6757" xr:uid="{00000000-0005-0000-0000-0000FA650000}"/>
    <cellStyle name="Énfasis1 2 2 19" xfId="6758" xr:uid="{00000000-0005-0000-0000-0000FB650000}"/>
    <cellStyle name="Énfasis1 2 2 2" xfId="1838" xr:uid="{00000000-0005-0000-0000-0000FC650000}"/>
    <cellStyle name="Énfasis1 2 2 2 2" xfId="1839" xr:uid="{00000000-0005-0000-0000-0000FD650000}"/>
    <cellStyle name="Énfasis1 2 2 2 2 2" xfId="1840" xr:uid="{00000000-0005-0000-0000-0000FE650000}"/>
    <cellStyle name="Énfasis1 2 2 2 2 2 2" xfId="1841" xr:uid="{00000000-0005-0000-0000-0000FF650000}"/>
    <cellStyle name="Énfasis1 2 2 2 2 2 2 2" xfId="1842" xr:uid="{00000000-0005-0000-0000-000000660000}"/>
    <cellStyle name="Énfasis1 2 2 2 2 2 2 3" xfId="1843" xr:uid="{00000000-0005-0000-0000-000001660000}"/>
    <cellStyle name="Énfasis1 2 2 2 2 2 3" xfId="1844" xr:uid="{00000000-0005-0000-0000-000002660000}"/>
    <cellStyle name="Énfasis1 2 2 2 2 2 4" xfId="1845" xr:uid="{00000000-0005-0000-0000-000003660000}"/>
    <cellStyle name="Énfasis1 2 2 2 2 2 5" xfId="1846" xr:uid="{00000000-0005-0000-0000-000004660000}"/>
    <cellStyle name="Énfasis1 2 2 2 2 3" xfId="1847" xr:uid="{00000000-0005-0000-0000-000005660000}"/>
    <cellStyle name="Énfasis1 2 2 2 2 3 2" xfId="1848" xr:uid="{00000000-0005-0000-0000-000006660000}"/>
    <cellStyle name="Énfasis1 2 2 2 2 3 3" xfId="1849" xr:uid="{00000000-0005-0000-0000-000007660000}"/>
    <cellStyle name="Énfasis1 2 2 2 2 4" xfId="1850" xr:uid="{00000000-0005-0000-0000-000008660000}"/>
    <cellStyle name="Énfasis1 2 2 2 2 5" xfId="1851" xr:uid="{00000000-0005-0000-0000-000009660000}"/>
    <cellStyle name="Énfasis1 2 2 2 3" xfId="1852" xr:uid="{00000000-0005-0000-0000-00000A660000}"/>
    <cellStyle name="Énfasis1 2 2 2 4" xfId="1853" xr:uid="{00000000-0005-0000-0000-00000B660000}"/>
    <cellStyle name="Énfasis1 2 2 2 5" xfId="1854" xr:uid="{00000000-0005-0000-0000-00000C660000}"/>
    <cellStyle name="Énfasis1 2 2 2 5 2" xfId="1855" xr:uid="{00000000-0005-0000-0000-00000D660000}"/>
    <cellStyle name="Énfasis1 2 2 2 5 3" xfId="1856" xr:uid="{00000000-0005-0000-0000-00000E660000}"/>
    <cellStyle name="Énfasis1 2 2 2 6" xfId="1857" xr:uid="{00000000-0005-0000-0000-00000F660000}"/>
    <cellStyle name="Énfasis1 2 2 2 7" xfId="1858" xr:uid="{00000000-0005-0000-0000-000010660000}"/>
    <cellStyle name="Énfasis1 2 2 20" xfId="6759" xr:uid="{00000000-0005-0000-0000-000011660000}"/>
    <cellStyle name="Énfasis1 2 2 21" xfId="6760" xr:uid="{00000000-0005-0000-0000-000012660000}"/>
    <cellStyle name="Énfasis1 2 2 22" xfId="6761" xr:uid="{00000000-0005-0000-0000-000013660000}"/>
    <cellStyle name="Énfasis1 2 2 23" xfId="6762" xr:uid="{00000000-0005-0000-0000-000014660000}"/>
    <cellStyle name="Énfasis1 2 2 24" xfId="6763" xr:uid="{00000000-0005-0000-0000-000015660000}"/>
    <cellStyle name="Énfasis1 2 2 3" xfId="1859" xr:uid="{00000000-0005-0000-0000-000016660000}"/>
    <cellStyle name="Énfasis1 2 2 3 2" xfId="1860" xr:uid="{00000000-0005-0000-0000-000017660000}"/>
    <cellStyle name="Énfasis1 2 2 4" xfId="1861" xr:uid="{00000000-0005-0000-0000-000018660000}"/>
    <cellStyle name="Énfasis1 2 2 5" xfId="1862" xr:uid="{00000000-0005-0000-0000-000019660000}"/>
    <cellStyle name="Énfasis1 2 2 5 2" xfId="1863" xr:uid="{00000000-0005-0000-0000-00001A660000}"/>
    <cellStyle name="Énfasis1 2 2 5 3" xfId="1864" xr:uid="{00000000-0005-0000-0000-00001B660000}"/>
    <cellStyle name="Énfasis1 2 2 6" xfId="1865" xr:uid="{00000000-0005-0000-0000-00001C660000}"/>
    <cellStyle name="Énfasis1 2 2 7" xfId="1866" xr:uid="{00000000-0005-0000-0000-00001D660000}"/>
    <cellStyle name="Énfasis1 2 2 8" xfId="6764" xr:uid="{00000000-0005-0000-0000-00001E660000}"/>
    <cellStyle name="Énfasis1 2 2 9" xfId="6765" xr:uid="{00000000-0005-0000-0000-00001F660000}"/>
    <cellStyle name="Énfasis1 2 20" xfId="6766" xr:uid="{00000000-0005-0000-0000-000020660000}"/>
    <cellStyle name="Énfasis1 2 21" xfId="6767" xr:uid="{00000000-0005-0000-0000-000021660000}"/>
    <cellStyle name="Énfasis1 2 22" xfId="6768" xr:uid="{00000000-0005-0000-0000-000022660000}"/>
    <cellStyle name="Énfasis1 2 23" xfId="6769" xr:uid="{00000000-0005-0000-0000-000023660000}"/>
    <cellStyle name="Énfasis1 2 24" xfId="6770" xr:uid="{00000000-0005-0000-0000-000024660000}"/>
    <cellStyle name="Énfasis1 2 3" xfId="1867" xr:uid="{00000000-0005-0000-0000-000025660000}"/>
    <cellStyle name="Énfasis1 2 3 2" xfId="1868" xr:uid="{00000000-0005-0000-0000-000026660000}"/>
    <cellStyle name="Énfasis1 2 3 2 2" xfId="6771" xr:uid="{00000000-0005-0000-0000-000027660000}"/>
    <cellStyle name="Énfasis1 2 3 2 3" xfId="6772" xr:uid="{00000000-0005-0000-0000-000028660000}"/>
    <cellStyle name="Énfasis1 2 3 3" xfId="6773" xr:uid="{00000000-0005-0000-0000-000029660000}"/>
    <cellStyle name="Énfasis1 2 4" xfId="1869" xr:uid="{00000000-0005-0000-0000-00002A660000}"/>
    <cellStyle name="Énfasis1 2 5" xfId="1870" xr:uid="{00000000-0005-0000-0000-00002B660000}"/>
    <cellStyle name="Énfasis1 2 5 2" xfId="1871" xr:uid="{00000000-0005-0000-0000-00002C660000}"/>
    <cellStyle name="Énfasis1 2 5 3" xfId="1872" xr:uid="{00000000-0005-0000-0000-00002D660000}"/>
    <cellStyle name="Énfasis1 2 6" xfId="1873" xr:uid="{00000000-0005-0000-0000-00002E660000}"/>
    <cellStyle name="Énfasis1 2 7" xfId="1874" xr:uid="{00000000-0005-0000-0000-00002F660000}"/>
    <cellStyle name="Énfasis1 2 8" xfId="6774" xr:uid="{00000000-0005-0000-0000-000030660000}"/>
    <cellStyle name="Énfasis1 2 9" xfId="6775" xr:uid="{00000000-0005-0000-0000-000031660000}"/>
    <cellStyle name="Énfasis1 20" xfId="1875" xr:uid="{00000000-0005-0000-0000-000032660000}"/>
    <cellStyle name="Énfasis1 20 2" xfId="1876" xr:uid="{00000000-0005-0000-0000-000033660000}"/>
    <cellStyle name="Énfasis1 20 3" xfId="1877" xr:uid="{00000000-0005-0000-0000-000034660000}"/>
    <cellStyle name="Énfasis1 20 4" xfId="1878" xr:uid="{00000000-0005-0000-0000-000035660000}"/>
    <cellStyle name="Énfasis1 21" xfId="1879" xr:uid="{00000000-0005-0000-0000-000036660000}"/>
    <cellStyle name="Énfasis1 22" xfId="1880" xr:uid="{00000000-0005-0000-0000-000037660000}"/>
    <cellStyle name="Énfasis1 22 2" xfId="1881" xr:uid="{00000000-0005-0000-0000-000038660000}"/>
    <cellStyle name="Énfasis1 22 3" xfId="1882" xr:uid="{00000000-0005-0000-0000-000039660000}"/>
    <cellStyle name="Énfasis1 23" xfId="1883" xr:uid="{00000000-0005-0000-0000-00003A660000}"/>
    <cellStyle name="Énfasis1 24" xfId="1884" xr:uid="{00000000-0005-0000-0000-00003B660000}"/>
    <cellStyle name="Énfasis1 3" xfId="1885" xr:uid="{00000000-0005-0000-0000-00003C660000}"/>
    <cellStyle name="Énfasis1 4" xfId="1886" xr:uid="{00000000-0005-0000-0000-00003D660000}"/>
    <cellStyle name="Énfasis1 5" xfId="1887" xr:uid="{00000000-0005-0000-0000-00003E660000}"/>
    <cellStyle name="Énfasis1 6" xfId="1888" xr:uid="{00000000-0005-0000-0000-00003F660000}"/>
    <cellStyle name="Énfasis1 7" xfId="1889" xr:uid="{00000000-0005-0000-0000-000040660000}"/>
    <cellStyle name="Énfasis1 8" xfId="1890" xr:uid="{00000000-0005-0000-0000-000041660000}"/>
    <cellStyle name="Énfasis1 9" xfId="1891" xr:uid="{00000000-0005-0000-0000-000042660000}"/>
    <cellStyle name="Énfasis2" xfId="1892" xr:uid="{00000000-0005-0000-0000-000043660000}"/>
    <cellStyle name="Énfasis2 10" xfId="1893" xr:uid="{00000000-0005-0000-0000-000044660000}"/>
    <cellStyle name="Énfasis2 11" xfId="1894" xr:uid="{00000000-0005-0000-0000-000045660000}"/>
    <cellStyle name="Énfasis2 11 2" xfId="1895" xr:uid="{00000000-0005-0000-0000-000046660000}"/>
    <cellStyle name="Énfasis2 11 3" xfId="1896" xr:uid="{00000000-0005-0000-0000-000047660000}"/>
    <cellStyle name="Énfasis2 11 4" xfId="1897" xr:uid="{00000000-0005-0000-0000-000048660000}"/>
    <cellStyle name="Énfasis2 11 5" xfId="1898" xr:uid="{00000000-0005-0000-0000-000049660000}"/>
    <cellStyle name="Énfasis2 12" xfId="1899" xr:uid="{00000000-0005-0000-0000-00004A660000}"/>
    <cellStyle name="Énfasis2 12 2" xfId="1900" xr:uid="{00000000-0005-0000-0000-00004B660000}"/>
    <cellStyle name="Énfasis2 12 3" xfId="1901" xr:uid="{00000000-0005-0000-0000-00004C660000}"/>
    <cellStyle name="Énfasis2 12 4" xfId="1902" xr:uid="{00000000-0005-0000-0000-00004D660000}"/>
    <cellStyle name="Énfasis2 12 5" xfId="1903" xr:uid="{00000000-0005-0000-0000-00004E660000}"/>
    <cellStyle name="Énfasis2 13" xfId="1904" xr:uid="{00000000-0005-0000-0000-00004F660000}"/>
    <cellStyle name="Énfasis2 13 2" xfId="1905" xr:uid="{00000000-0005-0000-0000-000050660000}"/>
    <cellStyle name="Énfasis2 13 3" xfId="1906" xr:uid="{00000000-0005-0000-0000-000051660000}"/>
    <cellStyle name="Énfasis2 13 4" xfId="1907" xr:uid="{00000000-0005-0000-0000-000052660000}"/>
    <cellStyle name="Énfasis2 14" xfId="1908" xr:uid="{00000000-0005-0000-0000-000053660000}"/>
    <cellStyle name="Énfasis2 14 2" xfId="1909" xr:uid="{00000000-0005-0000-0000-000054660000}"/>
    <cellStyle name="Énfasis2 14 3" xfId="1910" xr:uid="{00000000-0005-0000-0000-000055660000}"/>
    <cellStyle name="Énfasis2 14 4" xfId="1911" xr:uid="{00000000-0005-0000-0000-000056660000}"/>
    <cellStyle name="Énfasis2 15" xfId="1912" xr:uid="{00000000-0005-0000-0000-000057660000}"/>
    <cellStyle name="Énfasis2 15 2" xfId="1913" xr:uid="{00000000-0005-0000-0000-000058660000}"/>
    <cellStyle name="Énfasis2 15 3" xfId="1914" xr:uid="{00000000-0005-0000-0000-000059660000}"/>
    <cellStyle name="Énfasis2 15 4" xfId="1915" xr:uid="{00000000-0005-0000-0000-00005A660000}"/>
    <cellStyle name="Énfasis2 16" xfId="1916" xr:uid="{00000000-0005-0000-0000-00005B660000}"/>
    <cellStyle name="Énfasis2 16 2" xfId="1917" xr:uid="{00000000-0005-0000-0000-00005C660000}"/>
    <cellStyle name="Énfasis2 16 3" xfId="1918" xr:uid="{00000000-0005-0000-0000-00005D660000}"/>
    <cellStyle name="Énfasis2 16 4" xfId="1919" xr:uid="{00000000-0005-0000-0000-00005E660000}"/>
    <cellStyle name="Énfasis2 17" xfId="1920" xr:uid="{00000000-0005-0000-0000-00005F660000}"/>
    <cellStyle name="Énfasis2 17 2" xfId="1921" xr:uid="{00000000-0005-0000-0000-000060660000}"/>
    <cellStyle name="Énfasis2 17 3" xfId="1922" xr:uid="{00000000-0005-0000-0000-000061660000}"/>
    <cellStyle name="Énfasis2 17 4" xfId="1923" xr:uid="{00000000-0005-0000-0000-000062660000}"/>
    <cellStyle name="Énfasis2 18" xfId="1924" xr:uid="{00000000-0005-0000-0000-000063660000}"/>
    <cellStyle name="Énfasis2 18 2" xfId="1925" xr:uid="{00000000-0005-0000-0000-000064660000}"/>
    <cellStyle name="Énfasis2 18 3" xfId="1926" xr:uid="{00000000-0005-0000-0000-000065660000}"/>
    <cellStyle name="Énfasis2 18 4" xfId="1927" xr:uid="{00000000-0005-0000-0000-000066660000}"/>
    <cellStyle name="Énfasis2 19" xfId="1928" xr:uid="{00000000-0005-0000-0000-000067660000}"/>
    <cellStyle name="Énfasis2 19 2" xfId="1929" xr:uid="{00000000-0005-0000-0000-000068660000}"/>
    <cellStyle name="Énfasis2 19 3" xfId="1930" xr:uid="{00000000-0005-0000-0000-000069660000}"/>
    <cellStyle name="Énfasis2 19 4" xfId="1931" xr:uid="{00000000-0005-0000-0000-00006A660000}"/>
    <cellStyle name="Énfasis2 2" xfId="1932" xr:uid="{00000000-0005-0000-0000-00006B660000}"/>
    <cellStyle name="Énfasis2 2 10" xfId="6776" xr:uid="{00000000-0005-0000-0000-00006C660000}"/>
    <cellStyle name="Énfasis2 2 11" xfId="6777" xr:uid="{00000000-0005-0000-0000-00006D660000}"/>
    <cellStyle name="Énfasis2 2 12" xfId="6778" xr:uid="{00000000-0005-0000-0000-00006E660000}"/>
    <cellStyle name="Énfasis2 2 13" xfId="6779" xr:uid="{00000000-0005-0000-0000-00006F660000}"/>
    <cellStyle name="Énfasis2 2 14" xfId="6780" xr:uid="{00000000-0005-0000-0000-000070660000}"/>
    <cellStyle name="Énfasis2 2 15" xfId="6781" xr:uid="{00000000-0005-0000-0000-000071660000}"/>
    <cellStyle name="Énfasis2 2 16" xfId="6782" xr:uid="{00000000-0005-0000-0000-000072660000}"/>
    <cellStyle name="Énfasis2 2 17" xfId="6783" xr:uid="{00000000-0005-0000-0000-000073660000}"/>
    <cellStyle name="Énfasis2 2 18" xfId="6784" xr:uid="{00000000-0005-0000-0000-000074660000}"/>
    <cellStyle name="Énfasis2 2 19" xfId="6785" xr:uid="{00000000-0005-0000-0000-000075660000}"/>
    <cellStyle name="Énfasis2 2 2" xfId="1933" xr:uid="{00000000-0005-0000-0000-000076660000}"/>
    <cellStyle name="Énfasis2 2 2 10" xfId="6786" xr:uid="{00000000-0005-0000-0000-000077660000}"/>
    <cellStyle name="Énfasis2 2 2 11" xfId="6787" xr:uid="{00000000-0005-0000-0000-000078660000}"/>
    <cellStyle name="Énfasis2 2 2 12" xfId="6788" xr:uid="{00000000-0005-0000-0000-000079660000}"/>
    <cellStyle name="Énfasis2 2 2 13" xfId="6789" xr:uid="{00000000-0005-0000-0000-00007A660000}"/>
    <cellStyle name="Énfasis2 2 2 14" xfId="6790" xr:uid="{00000000-0005-0000-0000-00007B660000}"/>
    <cellStyle name="Énfasis2 2 2 15" xfId="6791" xr:uid="{00000000-0005-0000-0000-00007C660000}"/>
    <cellStyle name="Énfasis2 2 2 16" xfId="6792" xr:uid="{00000000-0005-0000-0000-00007D660000}"/>
    <cellStyle name="Énfasis2 2 2 17" xfId="6793" xr:uid="{00000000-0005-0000-0000-00007E660000}"/>
    <cellStyle name="Énfasis2 2 2 18" xfId="6794" xr:uid="{00000000-0005-0000-0000-00007F660000}"/>
    <cellStyle name="Énfasis2 2 2 19" xfId="6795" xr:uid="{00000000-0005-0000-0000-000080660000}"/>
    <cellStyle name="Énfasis2 2 2 2" xfId="1934" xr:uid="{00000000-0005-0000-0000-000081660000}"/>
    <cellStyle name="Énfasis2 2 2 2 2" xfId="1935" xr:uid="{00000000-0005-0000-0000-000082660000}"/>
    <cellStyle name="Énfasis2 2 2 2 2 2" xfId="1936" xr:uid="{00000000-0005-0000-0000-000083660000}"/>
    <cellStyle name="Énfasis2 2 2 2 2 2 2" xfId="1937" xr:uid="{00000000-0005-0000-0000-000084660000}"/>
    <cellStyle name="Énfasis2 2 2 2 2 2 2 2" xfId="1938" xr:uid="{00000000-0005-0000-0000-000085660000}"/>
    <cellStyle name="Énfasis2 2 2 2 2 2 2 3" xfId="1939" xr:uid="{00000000-0005-0000-0000-000086660000}"/>
    <cellStyle name="Énfasis2 2 2 2 2 2 3" xfId="1940" xr:uid="{00000000-0005-0000-0000-000087660000}"/>
    <cellStyle name="Énfasis2 2 2 2 2 2 4" xfId="1941" xr:uid="{00000000-0005-0000-0000-000088660000}"/>
    <cellStyle name="Énfasis2 2 2 2 2 2 5" xfId="1942" xr:uid="{00000000-0005-0000-0000-000089660000}"/>
    <cellStyle name="Énfasis2 2 2 2 2 3" xfId="1943" xr:uid="{00000000-0005-0000-0000-00008A660000}"/>
    <cellStyle name="Énfasis2 2 2 2 2 3 2" xfId="1944" xr:uid="{00000000-0005-0000-0000-00008B660000}"/>
    <cellStyle name="Énfasis2 2 2 2 2 3 3" xfId="1945" xr:uid="{00000000-0005-0000-0000-00008C660000}"/>
    <cellStyle name="Énfasis2 2 2 2 2 4" xfId="1946" xr:uid="{00000000-0005-0000-0000-00008D660000}"/>
    <cellStyle name="Énfasis2 2 2 2 2 5" xfId="1947" xr:uid="{00000000-0005-0000-0000-00008E660000}"/>
    <cellStyle name="Énfasis2 2 2 2 3" xfId="1948" xr:uid="{00000000-0005-0000-0000-00008F660000}"/>
    <cellStyle name="Énfasis2 2 2 2 4" xfId="1949" xr:uid="{00000000-0005-0000-0000-000090660000}"/>
    <cellStyle name="Énfasis2 2 2 2 5" xfId="1950" xr:uid="{00000000-0005-0000-0000-000091660000}"/>
    <cellStyle name="Énfasis2 2 2 2 5 2" xfId="1951" xr:uid="{00000000-0005-0000-0000-000092660000}"/>
    <cellStyle name="Énfasis2 2 2 2 5 3" xfId="1952" xr:uid="{00000000-0005-0000-0000-000093660000}"/>
    <cellStyle name="Énfasis2 2 2 2 6" xfId="1953" xr:uid="{00000000-0005-0000-0000-000094660000}"/>
    <cellStyle name="Énfasis2 2 2 2 7" xfId="1954" xr:uid="{00000000-0005-0000-0000-000095660000}"/>
    <cellStyle name="Énfasis2 2 2 20" xfId="6796" xr:uid="{00000000-0005-0000-0000-000096660000}"/>
    <cellStyle name="Énfasis2 2 2 21" xfId="6797" xr:uid="{00000000-0005-0000-0000-000097660000}"/>
    <cellStyle name="Énfasis2 2 2 22" xfId="6798" xr:uid="{00000000-0005-0000-0000-000098660000}"/>
    <cellStyle name="Énfasis2 2 2 23" xfId="6799" xr:uid="{00000000-0005-0000-0000-000099660000}"/>
    <cellStyle name="Énfasis2 2 2 24" xfId="6800" xr:uid="{00000000-0005-0000-0000-00009A660000}"/>
    <cellStyle name="Énfasis2 2 2 3" xfId="1955" xr:uid="{00000000-0005-0000-0000-00009B660000}"/>
    <cellStyle name="Énfasis2 2 2 3 2" xfId="1956" xr:uid="{00000000-0005-0000-0000-00009C660000}"/>
    <cellStyle name="Énfasis2 2 2 4" xfId="1957" xr:uid="{00000000-0005-0000-0000-00009D660000}"/>
    <cellStyle name="Énfasis2 2 2 5" xfId="1958" xr:uid="{00000000-0005-0000-0000-00009E660000}"/>
    <cellStyle name="Énfasis2 2 2 5 2" xfId="1959" xr:uid="{00000000-0005-0000-0000-00009F660000}"/>
    <cellStyle name="Énfasis2 2 2 5 3" xfId="1960" xr:uid="{00000000-0005-0000-0000-0000A0660000}"/>
    <cellStyle name="Énfasis2 2 2 6" xfId="1961" xr:uid="{00000000-0005-0000-0000-0000A1660000}"/>
    <cellStyle name="Énfasis2 2 2 7" xfId="1962" xr:uid="{00000000-0005-0000-0000-0000A2660000}"/>
    <cellStyle name="Énfasis2 2 2 8" xfId="6801" xr:uid="{00000000-0005-0000-0000-0000A3660000}"/>
    <cellStyle name="Énfasis2 2 2 9" xfId="6802" xr:uid="{00000000-0005-0000-0000-0000A4660000}"/>
    <cellStyle name="Énfasis2 2 20" xfId="6803" xr:uid="{00000000-0005-0000-0000-0000A5660000}"/>
    <cellStyle name="Énfasis2 2 21" xfId="6804" xr:uid="{00000000-0005-0000-0000-0000A6660000}"/>
    <cellStyle name="Énfasis2 2 22" xfId="6805" xr:uid="{00000000-0005-0000-0000-0000A7660000}"/>
    <cellStyle name="Énfasis2 2 23" xfId="6806" xr:uid="{00000000-0005-0000-0000-0000A8660000}"/>
    <cellStyle name="Énfasis2 2 24" xfId="6807" xr:uid="{00000000-0005-0000-0000-0000A9660000}"/>
    <cellStyle name="Énfasis2 2 3" xfId="1963" xr:uid="{00000000-0005-0000-0000-0000AA660000}"/>
    <cellStyle name="Énfasis2 2 3 2" xfId="1964" xr:uid="{00000000-0005-0000-0000-0000AB660000}"/>
    <cellStyle name="Énfasis2 2 3 2 2" xfId="6808" xr:uid="{00000000-0005-0000-0000-0000AC660000}"/>
    <cellStyle name="Énfasis2 2 3 2 3" xfId="6809" xr:uid="{00000000-0005-0000-0000-0000AD660000}"/>
    <cellStyle name="Énfasis2 2 3 3" xfId="6810" xr:uid="{00000000-0005-0000-0000-0000AE660000}"/>
    <cellStyle name="Énfasis2 2 4" xfId="1965" xr:uid="{00000000-0005-0000-0000-0000AF660000}"/>
    <cellStyle name="Énfasis2 2 5" xfId="1966" xr:uid="{00000000-0005-0000-0000-0000B0660000}"/>
    <cellStyle name="Énfasis2 2 5 2" xfId="1967" xr:uid="{00000000-0005-0000-0000-0000B1660000}"/>
    <cellStyle name="Énfasis2 2 5 3" xfId="1968" xr:uid="{00000000-0005-0000-0000-0000B2660000}"/>
    <cellStyle name="Énfasis2 2 6" xfId="1969" xr:uid="{00000000-0005-0000-0000-0000B3660000}"/>
    <cellStyle name="Énfasis2 2 7" xfId="1970" xr:uid="{00000000-0005-0000-0000-0000B4660000}"/>
    <cellStyle name="Énfasis2 2 8" xfId="6811" xr:uid="{00000000-0005-0000-0000-0000B5660000}"/>
    <cellStyle name="Énfasis2 2 9" xfId="6812" xr:uid="{00000000-0005-0000-0000-0000B6660000}"/>
    <cellStyle name="Énfasis2 20" xfId="1971" xr:uid="{00000000-0005-0000-0000-0000B7660000}"/>
    <cellStyle name="Énfasis2 20 2" xfId="1972" xr:uid="{00000000-0005-0000-0000-0000B8660000}"/>
    <cellStyle name="Énfasis2 20 3" xfId="1973" xr:uid="{00000000-0005-0000-0000-0000B9660000}"/>
    <cellStyle name="Énfasis2 20 4" xfId="1974" xr:uid="{00000000-0005-0000-0000-0000BA660000}"/>
    <cellStyle name="Énfasis2 21" xfId="1975" xr:uid="{00000000-0005-0000-0000-0000BB660000}"/>
    <cellStyle name="Énfasis2 22" xfId="1976" xr:uid="{00000000-0005-0000-0000-0000BC660000}"/>
    <cellStyle name="Énfasis2 22 2" xfId="1977" xr:uid="{00000000-0005-0000-0000-0000BD660000}"/>
    <cellStyle name="Énfasis2 22 3" xfId="1978" xr:uid="{00000000-0005-0000-0000-0000BE660000}"/>
    <cellStyle name="Énfasis2 23" xfId="1979" xr:uid="{00000000-0005-0000-0000-0000BF660000}"/>
    <cellStyle name="Énfasis2 24" xfId="1980" xr:uid="{00000000-0005-0000-0000-0000C0660000}"/>
    <cellStyle name="Énfasis2 3" xfId="1981" xr:uid="{00000000-0005-0000-0000-0000C1660000}"/>
    <cellStyle name="Énfasis2 4" xfId="1982" xr:uid="{00000000-0005-0000-0000-0000C2660000}"/>
    <cellStyle name="Énfasis2 5" xfId="1983" xr:uid="{00000000-0005-0000-0000-0000C3660000}"/>
    <cellStyle name="Énfasis2 6" xfId="1984" xr:uid="{00000000-0005-0000-0000-0000C4660000}"/>
    <cellStyle name="Énfasis2 7" xfId="1985" xr:uid="{00000000-0005-0000-0000-0000C5660000}"/>
    <cellStyle name="Énfasis2 8" xfId="1986" xr:uid="{00000000-0005-0000-0000-0000C6660000}"/>
    <cellStyle name="Énfasis2 9" xfId="1987" xr:uid="{00000000-0005-0000-0000-0000C7660000}"/>
    <cellStyle name="Énfasis3" xfId="1988" xr:uid="{00000000-0005-0000-0000-0000C8660000}"/>
    <cellStyle name="Énfasis3 10" xfId="1989" xr:uid="{00000000-0005-0000-0000-0000C9660000}"/>
    <cellStyle name="Énfasis3 11" xfId="1990" xr:uid="{00000000-0005-0000-0000-0000CA660000}"/>
    <cellStyle name="Énfasis3 11 2" xfId="1991" xr:uid="{00000000-0005-0000-0000-0000CB660000}"/>
    <cellStyle name="Énfasis3 11 3" xfId="1992" xr:uid="{00000000-0005-0000-0000-0000CC660000}"/>
    <cellStyle name="Énfasis3 11 4" xfId="1993" xr:uid="{00000000-0005-0000-0000-0000CD660000}"/>
    <cellStyle name="Énfasis3 11 5" xfId="1994" xr:uid="{00000000-0005-0000-0000-0000CE660000}"/>
    <cellStyle name="Énfasis3 12" xfId="1995" xr:uid="{00000000-0005-0000-0000-0000CF660000}"/>
    <cellStyle name="Énfasis3 12 2" xfId="1996" xr:uid="{00000000-0005-0000-0000-0000D0660000}"/>
    <cellStyle name="Énfasis3 12 3" xfId="1997" xr:uid="{00000000-0005-0000-0000-0000D1660000}"/>
    <cellStyle name="Énfasis3 12 4" xfId="1998" xr:uid="{00000000-0005-0000-0000-0000D2660000}"/>
    <cellStyle name="Énfasis3 12 5" xfId="1999" xr:uid="{00000000-0005-0000-0000-0000D3660000}"/>
    <cellStyle name="Énfasis3 13" xfId="2000" xr:uid="{00000000-0005-0000-0000-0000D4660000}"/>
    <cellStyle name="Énfasis3 13 2" xfId="2001" xr:uid="{00000000-0005-0000-0000-0000D5660000}"/>
    <cellStyle name="Énfasis3 13 3" xfId="2002" xr:uid="{00000000-0005-0000-0000-0000D6660000}"/>
    <cellStyle name="Énfasis3 13 4" xfId="2003" xr:uid="{00000000-0005-0000-0000-0000D7660000}"/>
    <cellStyle name="Énfasis3 14" xfId="2004" xr:uid="{00000000-0005-0000-0000-0000D8660000}"/>
    <cellStyle name="Énfasis3 14 2" xfId="2005" xr:uid="{00000000-0005-0000-0000-0000D9660000}"/>
    <cellStyle name="Énfasis3 14 3" xfId="2006" xr:uid="{00000000-0005-0000-0000-0000DA660000}"/>
    <cellStyle name="Énfasis3 14 4" xfId="2007" xr:uid="{00000000-0005-0000-0000-0000DB660000}"/>
    <cellStyle name="Énfasis3 15" xfId="2008" xr:uid="{00000000-0005-0000-0000-0000DC660000}"/>
    <cellStyle name="Énfasis3 15 2" xfId="2009" xr:uid="{00000000-0005-0000-0000-0000DD660000}"/>
    <cellStyle name="Énfasis3 15 3" xfId="2010" xr:uid="{00000000-0005-0000-0000-0000DE660000}"/>
    <cellStyle name="Énfasis3 15 4" xfId="2011" xr:uid="{00000000-0005-0000-0000-0000DF660000}"/>
    <cellStyle name="Énfasis3 16" xfId="2012" xr:uid="{00000000-0005-0000-0000-0000E0660000}"/>
    <cellStyle name="Énfasis3 16 2" xfId="2013" xr:uid="{00000000-0005-0000-0000-0000E1660000}"/>
    <cellStyle name="Énfasis3 16 3" xfId="2014" xr:uid="{00000000-0005-0000-0000-0000E2660000}"/>
    <cellStyle name="Énfasis3 16 4" xfId="2015" xr:uid="{00000000-0005-0000-0000-0000E3660000}"/>
    <cellStyle name="Énfasis3 17" xfId="2016" xr:uid="{00000000-0005-0000-0000-0000E4660000}"/>
    <cellStyle name="Énfasis3 17 2" xfId="2017" xr:uid="{00000000-0005-0000-0000-0000E5660000}"/>
    <cellStyle name="Énfasis3 17 3" xfId="2018" xr:uid="{00000000-0005-0000-0000-0000E6660000}"/>
    <cellStyle name="Énfasis3 17 4" xfId="2019" xr:uid="{00000000-0005-0000-0000-0000E7660000}"/>
    <cellStyle name="Énfasis3 18" xfId="2020" xr:uid="{00000000-0005-0000-0000-0000E8660000}"/>
    <cellStyle name="Énfasis3 18 2" xfId="2021" xr:uid="{00000000-0005-0000-0000-0000E9660000}"/>
    <cellStyle name="Énfasis3 18 3" xfId="2022" xr:uid="{00000000-0005-0000-0000-0000EA660000}"/>
    <cellStyle name="Énfasis3 18 4" xfId="2023" xr:uid="{00000000-0005-0000-0000-0000EB660000}"/>
    <cellStyle name="Énfasis3 19" xfId="2024" xr:uid="{00000000-0005-0000-0000-0000EC660000}"/>
    <cellStyle name="Énfasis3 19 2" xfId="2025" xr:uid="{00000000-0005-0000-0000-0000ED660000}"/>
    <cellStyle name="Énfasis3 19 3" xfId="2026" xr:uid="{00000000-0005-0000-0000-0000EE660000}"/>
    <cellStyle name="Énfasis3 19 4" xfId="2027" xr:uid="{00000000-0005-0000-0000-0000EF660000}"/>
    <cellStyle name="Énfasis3 2" xfId="2028" xr:uid="{00000000-0005-0000-0000-0000F0660000}"/>
    <cellStyle name="Énfasis3 2 10" xfId="6813" xr:uid="{00000000-0005-0000-0000-0000F1660000}"/>
    <cellStyle name="Énfasis3 2 11" xfId="6814" xr:uid="{00000000-0005-0000-0000-0000F2660000}"/>
    <cellStyle name="Énfasis3 2 12" xfId="6815" xr:uid="{00000000-0005-0000-0000-0000F3660000}"/>
    <cellStyle name="Énfasis3 2 13" xfId="6816" xr:uid="{00000000-0005-0000-0000-0000F4660000}"/>
    <cellStyle name="Énfasis3 2 14" xfId="6817" xr:uid="{00000000-0005-0000-0000-0000F5660000}"/>
    <cellStyle name="Énfasis3 2 15" xfId="6818" xr:uid="{00000000-0005-0000-0000-0000F6660000}"/>
    <cellStyle name="Énfasis3 2 16" xfId="6819" xr:uid="{00000000-0005-0000-0000-0000F7660000}"/>
    <cellStyle name="Énfasis3 2 17" xfId="6820" xr:uid="{00000000-0005-0000-0000-0000F8660000}"/>
    <cellStyle name="Énfasis3 2 18" xfId="6821" xr:uid="{00000000-0005-0000-0000-0000F9660000}"/>
    <cellStyle name="Énfasis3 2 19" xfId="6822" xr:uid="{00000000-0005-0000-0000-0000FA660000}"/>
    <cellStyle name="Énfasis3 2 2" xfId="2029" xr:uid="{00000000-0005-0000-0000-0000FB660000}"/>
    <cellStyle name="Énfasis3 2 2 10" xfId="6823" xr:uid="{00000000-0005-0000-0000-0000FC660000}"/>
    <cellStyle name="Énfasis3 2 2 11" xfId="6824" xr:uid="{00000000-0005-0000-0000-0000FD660000}"/>
    <cellStyle name="Énfasis3 2 2 12" xfId="6825" xr:uid="{00000000-0005-0000-0000-0000FE660000}"/>
    <cellStyle name="Énfasis3 2 2 13" xfId="6826" xr:uid="{00000000-0005-0000-0000-0000FF660000}"/>
    <cellStyle name="Énfasis3 2 2 14" xfId="6827" xr:uid="{00000000-0005-0000-0000-000000670000}"/>
    <cellStyle name="Énfasis3 2 2 15" xfId="6828" xr:uid="{00000000-0005-0000-0000-000001670000}"/>
    <cellStyle name="Énfasis3 2 2 16" xfId="6829" xr:uid="{00000000-0005-0000-0000-000002670000}"/>
    <cellStyle name="Énfasis3 2 2 17" xfId="6830" xr:uid="{00000000-0005-0000-0000-000003670000}"/>
    <cellStyle name="Énfasis3 2 2 18" xfId="6831" xr:uid="{00000000-0005-0000-0000-000004670000}"/>
    <cellStyle name="Énfasis3 2 2 19" xfId="6832" xr:uid="{00000000-0005-0000-0000-000005670000}"/>
    <cellStyle name="Énfasis3 2 2 2" xfId="2030" xr:uid="{00000000-0005-0000-0000-000006670000}"/>
    <cellStyle name="Énfasis3 2 2 2 2" xfId="2031" xr:uid="{00000000-0005-0000-0000-000007670000}"/>
    <cellStyle name="Énfasis3 2 2 2 2 2" xfId="2032" xr:uid="{00000000-0005-0000-0000-000008670000}"/>
    <cellStyle name="Énfasis3 2 2 2 2 2 2" xfId="2033" xr:uid="{00000000-0005-0000-0000-000009670000}"/>
    <cellStyle name="Énfasis3 2 2 2 2 2 2 2" xfId="2034" xr:uid="{00000000-0005-0000-0000-00000A670000}"/>
    <cellStyle name="Énfasis3 2 2 2 2 2 2 3" xfId="2035" xr:uid="{00000000-0005-0000-0000-00000B670000}"/>
    <cellStyle name="Énfasis3 2 2 2 2 2 3" xfId="2036" xr:uid="{00000000-0005-0000-0000-00000C670000}"/>
    <cellStyle name="Énfasis3 2 2 2 2 2 4" xfId="2037" xr:uid="{00000000-0005-0000-0000-00000D670000}"/>
    <cellStyle name="Énfasis3 2 2 2 2 2 5" xfId="2038" xr:uid="{00000000-0005-0000-0000-00000E670000}"/>
    <cellStyle name="Énfasis3 2 2 2 2 3" xfId="2039" xr:uid="{00000000-0005-0000-0000-00000F670000}"/>
    <cellStyle name="Énfasis3 2 2 2 2 3 2" xfId="2040" xr:uid="{00000000-0005-0000-0000-000010670000}"/>
    <cellStyle name="Énfasis3 2 2 2 2 3 3" xfId="2041" xr:uid="{00000000-0005-0000-0000-000011670000}"/>
    <cellStyle name="Énfasis3 2 2 2 2 4" xfId="2042" xr:uid="{00000000-0005-0000-0000-000012670000}"/>
    <cellStyle name="Énfasis3 2 2 2 2 5" xfId="2043" xr:uid="{00000000-0005-0000-0000-000013670000}"/>
    <cellStyle name="Énfasis3 2 2 2 3" xfId="2044" xr:uid="{00000000-0005-0000-0000-000014670000}"/>
    <cellStyle name="Énfasis3 2 2 2 4" xfId="2045" xr:uid="{00000000-0005-0000-0000-000015670000}"/>
    <cellStyle name="Énfasis3 2 2 2 5" xfId="2046" xr:uid="{00000000-0005-0000-0000-000016670000}"/>
    <cellStyle name="Énfasis3 2 2 2 5 2" xfId="2047" xr:uid="{00000000-0005-0000-0000-000017670000}"/>
    <cellStyle name="Énfasis3 2 2 2 5 3" xfId="2048" xr:uid="{00000000-0005-0000-0000-000018670000}"/>
    <cellStyle name="Énfasis3 2 2 2 6" xfId="2049" xr:uid="{00000000-0005-0000-0000-000019670000}"/>
    <cellStyle name="Énfasis3 2 2 2 7" xfId="2050" xr:uid="{00000000-0005-0000-0000-00001A670000}"/>
    <cellStyle name="Énfasis3 2 2 20" xfId="6833" xr:uid="{00000000-0005-0000-0000-00001B670000}"/>
    <cellStyle name="Énfasis3 2 2 21" xfId="6834" xr:uid="{00000000-0005-0000-0000-00001C670000}"/>
    <cellStyle name="Énfasis3 2 2 22" xfId="6835" xr:uid="{00000000-0005-0000-0000-00001D670000}"/>
    <cellStyle name="Énfasis3 2 2 23" xfId="6836" xr:uid="{00000000-0005-0000-0000-00001E670000}"/>
    <cellStyle name="Énfasis3 2 2 24" xfId="6837" xr:uid="{00000000-0005-0000-0000-00001F670000}"/>
    <cellStyle name="Énfasis3 2 2 3" xfId="2051" xr:uid="{00000000-0005-0000-0000-000020670000}"/>
    <cellStyle name="Énfasis3 2 2 3 2" xfId="2052" xr:uid="{00000000-0005-0000-0000-000021670000}"/>
    <cellStyle name="Énfasis3 2 2 4" xfId="2053" xr:uid="{00000000-0005-0000-0000-000022670000}"/>
    <cellStyle name="Énfasis3 2 2 5" xfId="2054" xr:uid="{00000000-0005-0000-0000-000023670000}"/>
    <cellStyle name="Énfasis3 2 2 5 2" xfId="2055" xr:uid="{00000000-0005-0000-0000-000024670000}"/>
    <cellStyle name="Énfasis3 2 2 5 3" xfId="2056" xr:uid="{00000000-0005-0000-0000-000025670000}"/>
    <cellStyle name="Énfasis3 2 2 6" xfId="2057" xr:uid="{00000000-0005-0000-0000-000026670000}"/>
    <cellStyle name="Énfasis3 2 2 7" xfId="2058" xr:uid="{00000000-0005-0000-0000-000027670000}"/>
    <cellStyle name="Énfasis3 2 2 8" xfId="6838" xr:uid="{00000000-0005-0000-0000-000028670000}"/>
    <cellStyle name="Énfasis3 2 2 9" xfId="6839" xr:uid="{00000000-0005-0000-0000-000029670000}"/>
    <cellStyle name="Énfasis3 2 20" xfId="6840" xr:uid="{00000000-0005-0000-0000-00002A670000}"/>
    <cellStyle name="Énfasis3 2 21" xfId="6841" xr:uid="{00000000-0005-0000-0000-00002B670000}"/>
    <cellStyle name="Énfasis3 2 22" xfId="6842" xr:uid="{00000000-0005-0000-0000-00002C670000}"/>
    <cellStyle name="Énfasis3 2 23" xfId="6843" xr:uid="{00000000-0005-0000-0000-00002D670000}"/>
    <cellStyle name="Énfasis3 2 24" xfId="6844" xr:uid="{00000000-0005-0000-0000-00002E670000}"/>
    <cellStyle name="Énfasis3 2 3" xfId="2059" xr:uid="{00000000-0005-0000-0000-00002F670000}"/>
    <cellStyle name="Énfasis3 2 3 2" xfId="2060" xr:uid="{00000000-0005-0000-0000-000030670000}"/>
    <cellStyle name="Énfasis3 2 3 2 2" xfId="6845" xr:uid="{00000000-0005-0000-0000-000031670000}"/>
    <cellStyle name="Énfasis3 2 3 2 3" xfId="6846" xr:uid="{00000000-0005-0000-0000-000032670000}"/>
    <cellStyle name="Énfasis3 2 3 3" xfId="6847" xr:uid="{00000000-0005-0000-0000-000033670000}"/>
    <cellStyle name="Énfasis3 2 4" xfId="2061" xr:uid="{00000000-0005-0000-0000-000034670000}"/>
    <cellStyle name="Énfasis3 2 5" xfId="2062" xr:uid="{00000000-0005-0000-0000-000035670000}"/>
    <cellStyle name="Énfasis3 2 5 2" xfId="2063" xr:uid="{00000000-0005-0000-0000-000036670000}"/>
    <cellStyle name="Énfasis3 2 5 3" xfId="2064" xr:uid="{00000000-0005-0000-0000-000037670000}"/>
    <cellStyle name="Énfasis3 2 6" xfId="2065" xr:uid="{00000000-0005-0000-0000-000038670000}"/>
    <cellStyle name="Énfasis3 2 7" xfId="2066" xr:uid="{00000000-0005-0000-0000-000039670000}"/>
    <cellStyle name="Énfasis3 2 8" xfId="6848" xr:uid="{00000000-0005-0000-0000-00003A670000}"/>
    <cellStyle name="Énfasis3 2 9" xfId="6849" xr:uid="{00000000-0005-0000-0000-00003B670000}"/>
    <cellStyle name="Énfasis3 20" xfId="2067" xr:uid="{00000000-0005-0000-0000-00003C670000}"/>
    <cellStyle name="Énfasis3 20 2" xfId="2068" xr:uid="{00000000-0005-0000-0000-00003D670000}"/>
    <cellStyle name="Énfasis3 20 3" xfId="2069" xr:uid="{00000000-0005-0000-0000-00003E670000}"/>
    <cellStyle name="Énfasis3 20 4" xfId="2070" xr:uid="{00000000-0005-0000-0000-00003F670000}"/>
    <cellStyle name="Énfasis3 21" xfId="2071" xr:uid="{00000000-0005-0000-0000-000040670000}"/>
    <cellStyle name="Énfasis3 22" xfId="2072" xr:uid="{00000000-0005-0000-0000-000041670000}"/>
    <cellStyle name="Énfasis3 22 2" xfId="2073" xr:uid="{00000000-0005-0000-0000-000042670000}"/>
    <cellStyle name="Énfasis3 22 3" xfId="2074" xr:uid="{00000000-0005-0000-0000-000043670000}"/>
    <cellStyle name="Énfasis3 23" xfId="2075" xr:uid="{00000000-0005-0000-0000-000044670000}"/>
    <cellStyle name="Énfasis3 24" xfId="2076" xr:uid="{00000000-0005-0000-0000-000045670000}"/>
    <cellStyle name="Énfasis3 3" xfId="2077" xr:uid="{00000000-0005-0000-0000-000046670000}"/>
    <cellStyle name="Énfasis3 4" xfId="2078" xr:uid="{00000000-0005-0000-0000-000047670000}"/>
    <cellStyle name="Énfasis3 5" xfId="2079" xr:uid="{00000000-0005-0000-0000-000048670000}"/>
    <cellStyle name="Énfasis3 6" xfId="2080" xr:uid="{00000000-0005-0000-0000-000049670000}"/>
    <cellStyle name="Énfasis3 7" xfId="2081" xr:uid="{00000000-0005-0000-0000-00004A670000}"/>
    <cellStyle name="Énfasis3 8" xfId="2082" xr:uid="{00000000-0005-0000-0000-00004B670000}"/>
    <cellStyle name="Énfasis3 9" xfId="2083" xr:uid="{00000000-0005-0000-0000-00004C670000}"/>
    <cellStyle name="Énfasis4" xfId="2084" xr:uid="{00000000-0005-0000-0000-00004D670000}"/>
    <cellStyle name="Énfasis4 10" xfId="2085" xr:uid="{00000000-0005-0000-0000-00004E670000}"/>
    <cellStyle name="Énfasis4 11" xfId="2086" xr:uid="{00000000-0005-0000-0000-00004F670000}"/>
    <cellStyle name="Énfasis4 11 2" xfId="2087" xr:uid="{00000000-0005-0000-0000-000050670000}"/>
    <cellStyle name="Énfasis4 11 3" xfId="2088" xr:uid="{00000000-0005-0000-0000-000051670000}"/>
    <cellStyle name="Énfasis4 11 4" xfId="2089" xr:uid="{00000000-0005-0000-0000-000052670000}"/>
    <cellStyle name="Énfasis4 11 5" xfId="2090" xr:uid="{00000000-0005-0000-0000-000053670000}"/>
    <cellStyle name="Énfasis4 12" xfId="2091" xr:uid="{00000000-0005-0000-0000-000054670000}"/>
    <cellStyle name="Énfasis4 12 2" xfId="2092" xr:uid="{00000000-0005-0000-0000-000055670000}"/>
    <cellStyle name="Énfasis4 12 3" xfId="2093" xr:uid="{00000000-0005-0000-0000-000056670000}"/>
    <cellStyle name="Énfasis4 12 4" xfId="2094" xr:uid="{00000000-0005-0000-0000-000057670000}"/>
    <cellStyle name="Énfasis4 12 5" xfId="2095" xr:uid="{00000000-0005-0000-0000-000058670000}"/>
    <cellStyle name="Énfasis4 13" xfId="2096" xr:uid="{00000000-0005-0000-0000-000059670000}"/>
    <cellStyle name="Énfasis4 13 2" xfId="2097" xr:uid="{00000000-0005-0000-0000-00005A670000}"/>
    <cellStyle name="Énfasis4 13 3" xfId="2098" xr:uid="{00000000-0005-0000-0000-00005B670000}"/>
    <cellStyle name="Énfasis4 13 4" xfId="2099" xr:uid="{00000000-0005-0000-0000-00005C670000}"/>
    <cellStyle name="Énfasis4 14" xfId="2100" xr:uid="{00000000-0005-0000-0000-00005D670000}"/>
    <cellStyle name="Énfasis4 14 2" xfId="2101" xr:uid="{00000000-0005-0000-0000-00005E670000}"/>
    <cellStyle name="Énfasis4 14 3" xfId="2102" xr:uid="{00000000-0005-0000-0000-00005F670000}"/>
    <cellStyle name="Énfasis4 14 4" xfId="2103" xr:uid="{00000000-0005-0000-0000-000060670000}"/>
    <cellStyle name="Énfasis4 15" xfId="2104" xr:uid="{00000000-0005-0000-0000-000061670000}"/>
    <cellStyle name="Énfasis4 15 2" xfId="2105" xr:uid="{00000000-0005-0000-0000-000062670000}"/>
    <cellStyle name="Énfasis4 15 3" xfId="2106" xr:uid="{00000000-0005-0000-0000-000063670000}"/>
    <cellStyle name="Énfasis4 15 4" xfId="2107" xr:uid="{00000000-0005-0000-0000-000064670000}"/>
    <cellStyle name="Énfasis4 16" xfId="2108" xr:uid="{00000000-0005-0000-0000-000065670000}"/>
    <cellStyle name="Énfasis4 16 2" xfId="2109" xr:uid="{00000000-0005-0000-0000-000066670000}"/>
    <cellStyle name="Énfasis4 16 3" xfId="2110" xr:uid="{00000000-0005-0000-0000-000067670000}"/>
    <cellStyle name="Énfasis4 16 4" xfId="2111" xr:uid="{00000000-0005-0000-0000-000068670000}"/>
    <cellStyle name="Énfasis4 17" xfId="2112" xr:uid="{00000000-0005-0000-0000-000069670000}"/>
    <cellStyle name="Énfasis4 17 2" xfId="2113" xr:uid="{00000000-0005-0000-0000-00006A670000}"/>
    <cellStyle name="Énfasis4 17 3" xfId="2114" xr:uid="{00000000-0005-0000-0000-00006B670000}"/>
    <cellStyle name="Énfasis4 17 4" xfId="2115" xr:uid="{00000000-0005-0000-0000-00006C670000}"/>
    <cellStyle name="Énfasis4 18" xfId="2116" xr:uid="{00000000-0005-0000-0000-00006D670000}"/>
    <cellStyle name="Énfasis4 18 2" xfId="2117" xr:uid="{00000000-0005-0000-0000-00006E670000}"/>
    <cellStyle name="Énfasis4 18 3" xfId="2118" xr:uid="{00000000-0005-0000-0000-00006F670000}"/>
    <cellStyle name="Énfasis4 18 4" xfId="2119" xr:uid="{00000000-0005-0000-0000-000070670000}"/>
    <cellStyle name="Énfasis4 19" xfId="2120" xr:uid="{00000000-0005-0000-0000-000071670000}"/>
    <cellStyle name="Énfasis4 19 2" xfId="2121" xr:uid="{00000000-0005-0000-0000-000072670000}"/>
    <cellStyle name="Énfasis4 19 3" xfId="2122" xr:uid="{00000000-0005-0000-0000-000073670000}"/>
    <cellStyle name="Énfasis4 19 4" xfId="2123" xr:uid="{00000000-0005-0000-0000-000074670000}"/>
    <cellStyle name="Énfasis4 2" xfId="2124" xr:uid="{00000000-0005-0000-0000-000075670000}"/>
    <cellStyle name="Énfasis4 2 10" xfId="6850" xr:uid="{00000000-0005-0000-0000-000076670000}"/>
    <cellStyle name="Énfasis4 2 11" xfId="6851" xr:uid="{00000000-0005-0000-0000-000077670000}"/>
    <cellStyle name="Énfasis4 2 12" xfId="6852" xr:uid="{00000000-0005-0000-0000-000078670000}"/>
    <cellStyle name="Énfasis4 2 13" xfId="6853" xr:uid="{00000000-0005-0000-0000-000079670000}"/>
    <cellStyle name="Énfasis4 2 14" xfId="6854" xr:uid="{00000000-0005-0000-0000-00007A670000}"/>
    <cellStyle name="Énfasis4 2 15" xfId="6855" xr:uid="{00000000-0005-0000-0000-00007B670000}"/>
    <cellStyle name="Énfasis4 2 16" xfId="6856" xr:uid="{00000000-0005-0000-0000-00007C670000}"/>
    <cellStyle name="Énfasis4 2 17" xfId="6857" xr:uid="{00000000-0005-0000-0000-00007D670000}"/>
    <cellStyle name="Énfasis4 2 18" xfId="6858" xr:uid="{00000000-0005-0000-0000-00007E670000}"/>
    <cellStyle name="Énfasis4 2 19" xfId="6859" xr:uid="{00000000-0005-0000-0000-00007F670000}"/>
    <cellStyle name="Énfasis4 2 2" xfId="2125" xr:uid="{00000000-0005-0000-0000-000080670000}"/>
    <cellStyle name="Énfasis4 2 2 10" xfId="6860" xr:uid="{00000000-0005-0000-0000-000081670000}"/>
    <cellStyle name="Énfasis4 2 2 11" xfId="6861" xr:uid="{00000000-0005-0000-0000-000082670000}"/>
    <cellStyle name="Énfasis4 2 2 12" xfId="6862" xr:uid="{00000000-0005-0000-0000-000083670000}"/>
    <cellStyle name="Énfasis4 2 2 13" xfId="6863" xr:uid="{00000000-0005-0000-0000-000084670000}"/>
    <cellStyle name="Énfasis4 2 2 14" xfId="6864" xr:uid="{00000000-0005-0000-0000-000085670000}"/>
    <cellStyle name="Énfasis4 2 2 15" xfId="6865" xr:uid="{00000000-0005-0000-0000-000086670000}"/>
    <cellStyle name="Énfasis4 2 2 16" xfId="6866" xr:uid="{00000000-0005-0000-0000-000087670000}"/>
    <cellStyle name="Énfasis4 2 2 17" xfId="6867" xr:uid="{00000000-0005-0000-0000-000088670000}"/>
    <cellStyle name="Énfasis4 2 2 18" xfId="6868" xr:uid="{00000000-0005-0000-0000-000089670000}"/>
    <cellStyle name="Énfasis4 2 2 19" xfId="6869" xr:uid="{00000000-0005-0000-0000-00008A670000}"/>
    <cellStyle name="Énfasis4 2 2 2" xfId="2126" xr:uid="{00000000-0005-0000-0000-00008B670000}"/>
    <cellStyle name="Énfasis4 2 2 2 2" xfId="2127" xr:uid="{00000000-0005-0000-0000-00008C670000}"/>
    <cellStyle name="Énfasis4 2 2 2 2 2" xfId="2128" xr:uid="{00000000-0005-0000-0000-00008D670000}"/>
    <cellStyle name="Énfasis4 2 2 2 2 2 2" xfId="2129" xr:uid="{00000000-0005-0000-0000-00008E670000}"/>
    <cellStyle name="Énfasis4 2 2 2 2 2 2 2" xfId="2130" xr:uid="{00000000-0005-0000-0000-00008F670000}"/>
    <cellStyle name="Énfasis4 2 2 2 2 2 2 3" xfId="2131" xr:uid="{00000000-0005-0000-0000-000090670000}"/>
    <cellStyle name="Énfasis4 2 2 2 2 2 3" xfId="2132" xr:uid="{00000000-0005-0000-0000-000091670000}"/>
    <cellStyle name="Énfasis4 2 2 2 2 2 4" xfId="2133" xr:uid="{00000000-0005-0000-0000-000092670000}"/>
    <cellStyle name="Énfasis4 2 2 2 2 2 5" xfId="2134" xr:uid="{00000000-0005-0000-0000-000093670000}"/>
    <cellStyle name="Énfasis4 2 2 2 2 3" xfId="2135" xr:uid="{00000000-0005-0000-0000-000094670000}"/>
    <cellStyle name="Énfasis4 2 2 2 2 3 2" xfId="2136" xr:uid="{00000000-0005-0000-0000-000095670000}"/>
    <cellStyle name="Énfasis4 2 2 2 2 3 3" xfId="2137" xr:uid="{00000000-0005-0000-0000-000096670000}"/>
    <cellStyle name="Énfasis4 2 2 2 2 4" xfId="2138" xr:uid="{00000000-0005-0000-0000-000097670000}"/>
    <cellStyle name="Énfasis4 2 2 2 2 5" xfId="2139" xr:uid="{00000000-0005-0000-0000-000098670000}"/>
    <cellStyle name="Énfasis4 2 2 2 3" xfId="2140" xr:uid="{00000000-0005-0000-0000-000099670000}"/>
    <cellStyle name="Énfasis4 2 2 2 4" xfId="2141" xr:uid="{00000000-0005-0000-0000-00009A670000}"/>
    <cellStyle name="Énfasis4 2 2 2 5" xfId="2142" xr:uid="{00000000-0005-0000-0000-00009B670000}"/>
    <cellStyle name="Énfasis4 2 2 2 5 2" xfId="2143" xr:uid="{00000000-0005-0000-0000-00009C670000}"/>
    <cellStyle name="Énfasis4 2 2 2 5 3" xfId="2144" xr:uid="{00000000-0005-0000-0000-00009D670000}"/>
    <cellStyle name="Énfasis4 2 2 2 6" xfId="2145" xr:uid="{00000000-0005-0000-0000-00009E670000}"/>
    <cellStyle name="Énfasis4 2 2 2 7" xfId="2146" xr:uid="{00000000-0005-0000-0000-00009F670000}"/>
    <cellStyle name="Énfasis4 2 2 20" xfId="6870" xr:uid="{00000000-0005-0000-0000-0000A0670000}"/>
    <cellStyle name="Énfasis4 2 2 21" xfId="6871" xr:uid="{00000000-0005-0000-0000-0000A1670000}"/>
    <cellStyle name="Énfasis4 2 2 22" xfId="6872" xr:uid="{00000000-0005-0000-0000-0000A2670000}"/>
    <cellStyle name="Énfasis4 2 2 23" xfId="6873" xr:uid="{00000000-0005-0000-0000-0000A3670000}"/>
    <cellStyle name="Énfasis4 2 2 24" xfId="6874" xr:uid="{00000000-0005-0000-0000-0000A4670000}"/>
    <cellStyle name="Énfasis4 2 2 3" xfId="2147" xr:uid="{00000000-0005-0000-0000-0000A5670000}"/>
    <cellStyle name="Énfasis4 2 2 3 2" xfId="2148" xr:uid="{00000000-0005-0000-0000-0000A6670000}"/>
    <cellStyle name="Énfasis4 2 2 4" xfId="2149" xr:uid="{00000000-0005-0000-0000-0000A7670000}"/>
    <cellStyle name="Énfasis4 2 2 5" xfId="2150" xr:uid="{00000000-0005-0000-0000-0000A8670000}"/>
    <cellStyle name="Énfasis4 2 2 5 2" xfId="2151" xr:uid="{00000000-0005-0000-0000-0000A9670000}"/>
    <cellStyle name="Énfasis4 2 2 5 3" xfId="2152" xr:uid="{00000000-0005-0000-0000-0000AA670000}"/>
    <cellStyle name="Énfasis4 2 2 6" xfId="2153" xr:uid="{00000000-0005-0000-0000-0000AB670000}"/>
    <cellStyle name="Énfasis4 2 2 7" xfId="2154" xr:uid="{00000000-0005-0000-0000-0000AC670000}"/>
    <cellStyle name="Énfasis4 2 2 8" xfId="6875" xr:uid="{00000000-0005-0000-0000-0000AD670000}"/>
    <cellStyle name="Énfasis4 2 2 9" xfId="6876" xr:uid="{00000000-0005-0000-0000-0000AE670000}"/>
    <cellStyle name="Énfasis4 2 20" xfId="6877" xr:uid="{00000000-0005-0000-0000-0000AF670000}"/>
    <cellStyle name="Énfasis4 2 21" xfId="6878" xr:uid="{00000000-0005-0000-0000-0000B0670000}"/>
    <cellStyle name="Énfasis4 2 22" xfId="6879" xr:uid="{00000000-0005-0000-0000-0000B1670000}"/>
    <cellStyle name="Énfasis4 2 23" xfId="6880" xr:uid="{00000000-0005-0000-0000-0000B2670000}"/>
    <cellStyle name="Énfasis4 2 24" xfId="6881" xr:uid="{00000000-0005-0000-0000-0000B3670000}"/>
    <cellStyle name="Énfasis4 2 3" xfId="2155" xr:uid="{00000000-0005-0000-0000-0000B4670000}"/>
    <cellStyle name="Énfasis4 2 3 2" xfId="2156" xr:uid="{00000000-0005-0000-0000-0000B5670000}"/>
    <cellStyle name="Énfasis4 2 3 2 2" xfId="6882" xr:uid="{00000000-0005-0000-0000-0000B6670000}"/>
    <cellStyle name="Énfasis4 2 3 2 3" xfId="6883" xr:uid="{00000000-0005-0000-0000-0000B7670000}"/>
    <cellStyle name="Énfasis4 2 3 3" xfId="6884" xr:uid="{00000000-0005-0000-0000-0000B8670000}"/>
    <cellStyle name="Énfasis4 2 4" xfId="2157" xr:uid="{00000000-0005-0000-0000-0000B9670000}"/>
    <cellStyle name="Énfasis4 2 5" xfId="2158" xr:uid="{00000000-0005-0000-0000-0000BA670000}"/>
    <cellStyle name="Énfasis4 2 5 2" xfId="2159" xr:uid="{00000000-0005-0000-0000-0000BB670000}"/>
    <cellStyle name="Énfasis4 2 5 3" xfId="2160" xr:uid="{00000000-0005-0000-0000-0000BC670000}"/>
    <cellStyle name="Énfasis4 2 6" xfId="2161" xr:uid="{00000000-0005-0000-0000-0000BD670000}"/>
    <cellStyle name="Énfasis4 2 7" xfId="2162" xr:uid="{00000000-0005-0000-0000-0000BE670000}"/>
    <cellStyle name="Énfasis4 2 8" xfId="6885" xr:uid="{00000000-0005-0000-0000-0000BF670000}"/>
    <cellStyle name="Énfasis4 2 9" xfId="6886" xr:uid="{00000000-0005-0000-0000-0000C0670000}"/>
    <cellStyle name="Énfasis4 20" xfId="2163" xr:uid="{00000000-0005-0000-0000-0000C1670000}"/>
    <cellStyle name="Énfasis4 20 2" xfId="2164" xr:uid="{00000000-0005-0000-0000-0000C2670000}"/>
    <cellStyle name="Énfasis4 20 3" xfId="2165" xr:uid="{00000000-0005-0000-0000-0000C3670000}"/>
    <cellStyle name="Énfasis4 20 4" xfId="2166" xr:uid="{00000000-0005-0000-0000-0000C4670000}"/>
    <cellStyle name="Énfasis4 21" xfId="2167" xr:uid="{00000000-0005-0000-0000-0000C5670000}"/>
    <cellStyle name="Énfasis4 22" xfId="2168" xr:uid="{00000000-0005-0000-0000-0000C6670000}"/>
    <cellStyle name="Énfasis4 22 2" xfId="2169" xr:uid="{00000000-0005-0000-0000-0000C7670000}"/>
    <cellStyle name="Énfasis4 22 3" xfId="2170" xr:uid="{00000000-0005-0000-0000-0000C8670000}"/>
    <cellStyle name="Énfasis4 23" xfId="2171" xr:uid="{00000000-0005-0000-0000-0000C9670000}"/>
    <cellStyle name="Énfasis4 24" xfId="2172" xr:uid="{00000000-0005-0000-0000-0000CA670000}"/>
    <cellStyle name="Énfasis4 3" xfId="2173" xr:uid="{00000000-0005-0000-0000-0000CB670000}"/>
    <cellStyle name="Énfasis4 4" xfId="2174" xr:uid="{00000000-0005-0000-0000-0000CC670000}"/>
    <cellStyle name="Énfasis4 5" xfId="2175" xr:uid="{00000000-0005-0000-0000-0000CD670000}"/>
    <cellStyle name="Énfasis4 6" xfId="2176" xr:uid="{00000000-0005-0000-0000-0000CE670000}"/>
    <cellStyle name="Énfasis4 7" xfId="2177" xr:uid="{00000000-0005-0000-0000-0000CF670000}"/>
    <cellStyle name="Énfasis4 8" xfId="2178" xr:uid="{00000000-0005-0000-0000-0000D0670000}"/>
    <cellStyle name="Énfasis4 9" xfId="2179" xr:uid="{00000000-0005-0000-0000-0000D1670000}"/>
    <cellStyle name="Énfasis5" xfId="2180" xr:uid="{00000000-0005-0000-0000-0000D2670000}"/>
    <cellStyle name="Énfasis5 10" xfId="2181" xr:uid="{00000000-0005-0000-0000-0000D3670000}"/>
    <cellStyle name="Énfasis5 11" xfId="2182" xr:uid="{00000000-0005-0000-0000-0000D4670000}"/>
    <cellStyle name="Énfasis5 11 2" xfId="2183" xr:uid="{00000000-0005-0000-0000-0000D5670000}"/>
    <cellStyle name="Énfasis5 11 3" xfId="2184" xr:uid="{00000000-0005-0000-0000-0000D6670000}"/>
    <cellStyle name="Énfasis5 11 4" xfId="2185" xr:uid="{00000000-0005-0000-0000-0000D7670000}"/>
    <cellStyle name="Énfasis5 11 5" xfId="2186" xr:uid="{00000000-0005-0000-0000-0000D8670000}"/>
    <cellStyle name="Énfasis5 12" xfId="2187" xr:uid="{00000000-0005-0000-0000-0000D9670000}"/>
    <cellStyle name="Énfasis5 12 2" xfId="2188" xr:uid="{00000000-0005-0000-0000-0000DA670000}"/>
    <cellStyle name="Énfasis5 12 3" xfId="2189" xr:uid="{00000000-0005-0000-0000-0000DB670000}"/>
    <cellStyle name="Énfasis5 12 4" xfId="2190" xr:uid="{00000000-0005-0000-0000-0000DC670000}"/>
    <cellStyle name="Énfasis5 12 5" xfId="2191" xr:uid="{00000000-0005-0000-0000-0000DD670000}"/>
    <cellStyle name="Énfasis5 13" xfId="2192" xr:uid="{00000000-0005-0000-0000-0000DE670000}"/>
    <cellStyle name="Énfasis5 13 2" xfId="2193" xr:uid="{00000000-0005-0000-0000-0000DF670000}"/>
    <cellStyle name="Énfasis5 13 3" xfId="2194" xr:uid="{00000000-0005-0000-0000-0000E0670000}"/>
    <cellStyle name="Énfasis5 13 4" xfId="2195" xr:uid="{00000000-0005-0000-0000-0000E1670000}"/>
    <cellStyle name="Énfasis5 14" xfId="2196" xr:uid="{00000000-0005-0000-0000-0000E2670000}"/>
    <cellStyle name="Énfasis5 14 2" xfId="2197" xr:uid="{00000000-0005-0000-0000-0000E3670000}"/>
    <cellStyle name="Énfasis5 14 3" xfId="2198" xr:uid="{00000000-0005-0000-0000-0000E4670000}"/>
    <cellStyle name="Énfasis5 14 4" xfId="2199" xr:uid="{00000000-0005-0000-0000-0000E5670000}"/>
    <cellStyle name="Énfasis5 15" xfId="2200" xr:uid="{00000000-0005-0000-0000-0000E6670000}"/>
    <cellStyle name="Énfasis5 15 2" xfId="2201" xr:uid="{00000000-0005-0000-0000-0000E7670000}"/>
    <cellStyle name="Énfasis5 15 3" xfId="2202" xr:uid="{00000000-0005-0000-0000-0000E8670000}"/>
    <cellStyle name="Énfasis5 15 4" xfId="2203" xr:uid="{00000000-0005-0000-0000-0000E9670000}"/>
    <cellStyle name="Énfasis5 16" xfId="2204" xr:uid="{00000000-0005-0000-0000-0000EA670000}"/>
    <cellStyle name="Énfasis5 16 2" xfId="2205" xr:uid="{00000000-0005-0000-0000-0000EB670000}"/>
    <cellStyle name="Énfasis5 16 3" xfId="2206" xr:uid="{00000000-0005-0000-0000-0000EC670000}"/>
    <cellStyle name="Énfasis5 16 4" xfId="2207" xr:uid="{00000000-0005-0000-0000-0000ED670000}"/>
    <cellStyle name="Énfasis5 17" xfId="2208" xr:uid="{00000000-0005-0000-0000-0000EE670000}"/>
    <cellStyle name="Énfasis5 17 2" xfId="2209" xr:uid="{00000000-0005-0000-0000-0000EF670000}"/>
    <cellStyle name="Énfasis5 17 3" xfId="2210" xr:uid="{00000000-0005-0000-0000-0000F0670000}"/>
    <cellStyle name="Énfasis5 17 4" xfId="2211" xr:uid="{00000000-0005-0000-0000-0000F1670000}"/>
    <cellStyle name="Énfasis5 18" xfId="2212" xr:uid="{00000000-0005-0000-0000-0000F2670000}"/>
    <cellStyle name="Énfasis5 18 2" xfId="2213" xr:uid="{00000000-0005-0000-0000-0000F3670000}"/>
    <cellStyle name="Énfasis5 18 3" xfId="2214" xr:uid="{00000000-0005-0000-0000-0000F4670000}"/>
    <cellStyle name="Énfasis5 18 4" xfId="2215" xr:uid="{00000000-0005-0000-0000-0000F5670000}"/>
    <cellStyle name="Énfasis5 19" xfId="2216" xr:uid="{00000000-0005-0000-0000-0000F6670000}"/>
    <cellStyle name="Énfasis5 19 2" xfId="2217" xr:uid="{00000000-0005-0000-0000-0000F7670000}"/>
    <cellStyle name="Énfasis5 19 3" xfId="2218" xr:uid="{00000000-0005-0000-0000-0000F8670000}"/>
    <cellStyle name="Énfasis5 19 4" xfId="2219" xr:uid="{00000000-0005-0000-0000-0000F9670000}"/>
    <cellStyle name="Énfasis5 2" xfId="2220" xr:uid="{00000000-0005-0000-0000-0000FA670000}"/>
    <cellStyle name="Énfasis5 2 10" xfId="6887" xr:uid="{00000000-0005-0000-0000-0000FB670000}"/>
    <cellStyle name="Énfasis5 2 11" xfId="6888" xr:uid="{00000000-0005-0000-0000-0000FC670000}"/>
    <cellStyle name="Énfasis5 2 12" xfId="6889" xr:uid="{00000000-0005-0000-0000-0000FD670000}"/>
    <cellStyle name="Énfasis5 2 13" xfId="6890" xr:uid="{00000000-0005-0000-0000-0000FE670000}"/>
    <cellStyle name="Énfasis5 2 14" xfId="6891" xr:uid="{00000000-0005-0000-0000-0000FF670000}"/>
    <cellStyle name="Énfasis5 2 15" xfId="6892" xr:uid="{00000000-0005-0000-0000-000000680000}"/>
    <cellStyle name="Énfasis5 2 16" xfId="6893" xr:uid="{00000000-0005-0000-0000-000001680000}"/>
    <cellStyle name="Énfasis5 2 17" xfId="6894" xr:uid="{00000000-0005-0000-0000-000002680000}"/>
    <cellStyle name="Énfasis5 2 18" xfId="6895" xr:uid="{00000000-0005-0000-0000-000003680000}"/>
    <cellStyle name="Énfasis5 2 19" xfId="6896" xr:uid="{00000000-0005-0000-0000-000004680000}"/>
    <cellStyle name="Énfasis5 2 2" xfId="2221" xr:uid="{00000000-0005-0000-0000-000005680000}"/>
    <cellStyle name="Énfasis5 2 2 10" xfId="6897" xr:uid="{00000000-0005-0000-0000-000006680000}"/>
    <cellStyle name="Énfasis5 2 2 11" xfId="6898" xr:uid="{00000000-0005-0000-0000-000007680000}"/>
    <cellStyle name="Énfasis5 2 2 12" xfId="6899" xr:uid="{00000000-0005-0000-0000-000008680000}"/>
    <cellStyle name="Énfasis5 2 2 13" xfId="6900" xr:uid="{00000000-0005-0000-0000-000009680000}"/>
    <cellStyle name="Énfasis5 2 2 14" xfId="6901" xr:uid="{00000000-0005-0000-0000-00000A680000}"/>
    <cellStyle name="Énfasis5 2 2 15" xfId="6902" xr:uid="{00000000-0005-0000-0000-00000B680000}"/>
    <cellStyle name="Énfasis5 2 2 16" xfId="6903" xr:uid="{00000000-0005-0000-0000-00000C680000}"/>
    <cellStyle name="Énfasis5 2 2 17" xfId="6904" xr:uid="{00000000-0005-0000-0000-00000D680000}"/>
    <cellStyle name="Énfasis5 2 2 18" xfId="6905" xr:uid="{00000000-0005-0000-0000-00000E680000}"/>
    <cellStyle name="Énfasis5 2 2 19" xfId="6906" xr:uid="{00000000-0005-0000-0000-00000F680000}"/>
    <cellStyle name="Énfasis5 2 2 2" xfId="2222" xr:uid="{00000000-0005-0000-0000-000010680000}"/>
    <cellStyle name="Énfasis5 2 2 2 2" xfId="2223" xr:uid="{00000000-0005-0000-0000-000011680000}"/>
    <cellStyle name="Énfasis5 2 2 2 2 2" xfId="2224" xr:uid="{00000000-0005-0000-0000-000012680000}"/>
    <cellStyle name="Énfasis5 2 2 2 2 2 2" xfId="2225" xr:uid="{00000000-0005-0000-0000-000013680000}"/>
    <cellStyle name="Énfasis5 2 2 2 2 2 2 2" xfId="2226" xr:uid="{00000000-0005-0000-0000-000014680000}"/>
    <cellStyle name="Énfasis5 2 2 2 2 2 2 3" xfId="2227" xr:uid="{00000000-0005-0000-0000-000015680000}"/>
    <cellStyle name="Énfasis5 2 2 2 2 2 3" xfId="2228" xr:uid="{00000000-0005-0000-0000-000016680000}"/>
    <cellStyle name="Énfasis5 2 2 2 2 2 4" xfId="2229" xr:uid="{00000000-0005-0000-0000-000017680000}"/>
    <cellStyle name="Énfasis5 2 2 2 2 2 5" xfId="2230" xr:uid="{00000000-0005-0000-0000-000018680000}"/>
    <cellStyle name="Énfasis5 2 2 2 2 3" xfId="2231" xr:uid="{00000000-0005-0000-0000-000019680000}"/>
    <cellStyle name="Énfasis5 2 2 2 2 3 2" xfId="2232" xr:uid="{00000000-0005-0000-0000-00001A680000}"/>
    <cellStyle name="Énfasis5 2 2 2 2 3 3" xfId="2233" xr:uid="{00000000-0005-0000-0000-00001B680000}"/>
    <cellStyle name="Énfasis5 2 2 2 2 4" xfId="2234" xr:uid="{00000000-0005-0000-0000-00001C680000}"/>
    <cellStyle name="Énfasis5 2 2 2 2 5" xfId="2235" xr:uid="{00000000-0005-0000-0000-00001D680000}"/>
    <cellStyle name="Énfasis5 2 2 2 3" xfId="2236" xr:uid="{00000000-0005-0000-0000-00001E680000}"/>
    <cellStyle name="Énfasis5 2 2 2 4" xfId="2237" xr:uid="{00000000-0005-0000-0000-00001F680000}"/>
    <cellStyle name="Énfasis5 2 2 2 5" xfId="2238" xr:uid="{00000000-0005-0000-0000-000020680000}"/>
    <cellStyle name="Énfasis5 2 2 2 5 2" xfId="2239" xr:uid="{00000000-0005-0000-0000-000021680000}"/>
    <cellStyle name="Énfasis5 2 2 2 5 3" xfId="2240" xr:uid="{00000000-0005-0000-0000-000022680000}"/>
    <cellStyle name="Énfasis5 2 2 2 6" xfId="2241" xr:uid="{00000000-0005-0000-0000-000023680000}"/>
    <cellStyle name="Énfasis5 2 2 2 7" xfId="2242" xr:uid="{00000000-0005-0000-0000-000024680000}"/>
    <cellStyle name="Énfasis5 2 2 20" xfId="6907" xr:uid="{00000000-0005-0000-0000-000025680000}"/>
    <cellStyle name="Énfasis5 2 2 21" xfId="6908" xr:uid="{00000000-0005-0000-0000-000026680000}"/>
    <cellStyle name="Énfasis5 2 2 22" xfId="6909" xr:uid="{00000000-0005-0000-0000-000027680000}"/>
    <cellStyle name="Énfasis5 2 2 23" xfId="6910" xr:uid="{00000000-0005-0000-0000-000028680000}"/>
    <cellStyle name="Énfasis5 2 2 24" xfId="6911" xr:uid="{00000000-0005-0000-0000-000029680000}"/>
    <cellStyle name="Énfasis5 2 2 3" xfId="2243" xr:uid="{00000000-0005-0000-0000-00002A680000}"/>
    <cellStyle name="Énfasis5 2 2 3 2" xfId="2244" xr:uid="{00000000-0005-0000-0000-00002B680000}"/>
    <cellStyle name="Énfasis5 2 2 4" xfId="2245" xr:uid="{00000000-0005-0000-0000-00002C680000}"/>
    <cellStyle name="Énfasis5 2 2 5" xfId="2246" xr:uid="{00000000-0005-0000-0000-00002D680000}"/>
    <cellStyle name="Énfasis5 2 2 5 2" xfId="2247" xr:uid="{00000000-0005-0000-0000-00002E680000}"/>
    <cellStyle name="Énfasis5 2 2 5 3" xfId="2248" xr:uid="{00000000-0005-0000-0000-00002F680000}"/>
    <cellStyle name="Énfasis5 2 2 6" xfId="2249" xr:uid="{00000000-0005-0000-0000-000030680000}"/>
    <cellStyle name="Énfasis5 2 2 7" xfId="2250" xr:uid="{00000000-0005-0000-0000-000031680000}"/>
    <cellStyle name="Énfasis5 2 2 8" xfId="6912" xr:uid="{00000000-0005-0000-0000-000032680000}"/>
    <cellStyle name="Énfasis5 2 2 9" xfId="6913" xr:uid="{00000000-0005-0000-0000-000033680000}"/>
    <cellStyle name="Énfasis5 2 20" xfId="6914" xr:uid="{00000000-0005-0000-0000-000034680000}"/>
    <cellStyle name="Énfasis5 2 21" xfId="6915" xr:uid="{00000000-0005-0000-0000-000035680000}"/>
    <cellStyle name="Énfasis5 2 22" xfId="6916" xr:uid="{00000000-0005-0000-0000-000036680000}"/>
    <cellStyle name="Énfasis5 2 23" xfId="6917" xr:uid="{00000000-0005-0000-0000-000037680000}"/>
    <cellStyle name="Énfasis5 2 24" xfId="6918" xr:uid="{00000000-0005-0000-0000-000038680000}"/>
    <cellStyle name="Énfasis5 2 3" xfId="2251" xr:uid="{00000000-0005-0000-0000-000039680000}"/>
    <cellStyle name="Énfasis5 2 3 2" xfId="2252" xr:uid="{00000000-0005-0000-0000-00003A680000}"/>
    <cellStyle name="Énfasis5 2 3 2 2" xfId="6919" xr:uid="{00000000-0005-0000-0000-00003B680000}"/>
    <cellStyle name="Énfasis5 2 3 2 3" xfId="6920" xr:uid="{00000000-0005-0000-0000-00003C680000}"/>
    <cellStyle name="Énfasis5 2 3 3" xfId="6921" xr:uid="{00000000-0005-0000-0000-00003D680000}"/>
    <cellStyle name="Énfasis5 2 4" xfId="2253" xr:uid="{00000000-0005-0000-0000-00003E680000}"/>
    <cellStyle name="Énfasis5 2 5" xfId="2254" xr:uid="{00000000-0005-0000-0000-00003F680000}"/>
    <cellStyle name="Énfasis5 2 5 2" xfId="2255" xr:uid="{00000000-0005-0000-0000-000040680000}"/>
    <cellStyle name="Énfasis5 2 5 3" xfId="2256" xr:uid="{00000000-0005-0000-0000-000041680000}"/>
    <cellStyle name="Énfasis5 2 6" xfId="2257" xr:uid="{00000000-0005-0000-0000-000042680000}"/>
    <cellStyle name="Énfasis5 2 7" xfId="2258" xr:uid="{00000000-0005-0000-0000-000043680000}"/>
    <cellStyle name="Énfasis5 2 8" xfId="6922" xr:uid="{00000000-0005-0000-0000-000044680000}"/>
    <cellStyle name="Énfasis5 2 9" xfId="6923" xr:uid="{00000000-0005-0000-0000-000045680000}"/>
    <cellStyle name="Énfasis5 20" xfId="2259" xr:uid="{00000000-0005-0000-0000-000046680000}"/>
    <cellStyle name="Énfasis5 20 2" xfId="2260" xr:uid="{00000000-0005-0000-0000-000047680000}"/>
    <cellStyle name="Énfasis5 20 3" xfId="2261" xr:uid="{00000000-0005-0000-0000-000048680000}"/>
    <cellStyle name="Énfasis5 20 4" xfId="2262" xr:uid="{00000000-0005-0000-0000-000049680000}"/>
    <cellStyle name="Énfasis5 21" xfId="2263" xr:uid="{00000000-0005-0000-0000-00004A680000}"/>
    <cellStyle name="Énfasis5 22" xfId="2264" xr:uid="{00000000-0005-0000-0000-00004B680000}"/>
    <cellStyle name="Énfasis5 22 2" xfId="2265" xr:uid="{00000000-0005-0000-0000-00004C680000}"/>
    <cellStyle name="Énfasis5 22 3" xfId="2266" xr:uid="{00000000-0005-0000-0000-00004D680000}"/>
    <cellStyle name="Énfasis5 23" xfId="2267" xr:uid="{00000000-0005-0000-0000-00004E680000}"/>
    <cellStyle name="Énfasis5 24" xfId="2268" xr:uid="{00000000-0005-0000-0000-00004F680000}"/>
    <cellStyle name="Énfasis5 3" xfId="2269" xr:uid="{00000000-0005-0000-0000-000050680000}"/>
    <cellStyle name="Énfasis5 4" xfId="2270" xr:uid="{00000000-0005-0000-0000-000051680000}"/>
    <cellStyle name="Énfasis5 5" xfId="2271" xr:uid="{00000000-0005-0000-0000-000052680000}"/>
    <cellStyle name="Énfasis5 6" xfId="2272" xr:uid="{00000000-0005-0000-0000-000053680000}"/>
    <cellStyle name="Énfasis5 7" xfId="2273" xr:uid="{00000000-0005-0000-0000-000054680000}"/>
    <cellStyle name="Énfasis5 8" xfId="2274" xr:uid="{00000000-0005-0000-0000-000055680000}"/>
    <cellStyle name="Énfasis5 9" xfId="2275" xr:uid="{00000000-0005-0000-0000-000056680000}"/>
    <cellStyle name="Énfasis6" xfId="2276" xr:uid="{00000000-0005-0000-0000-000057680000}"/>
    <cellStyle name="Énfasis6 10" xfId="2277" xr:uid="{00000000-0005-0000-0000-000058680000}"/>
    <cellStyle name="Énfasis6 11" xfId="2278" xr:uid="{00000000-0005-0000-0000-000059680000}"/>
    <cellStyle name="Énfasis6 11 2" xfId="2279" xr:uid="{00000000-0005-0000-0000-00005A680000}"/>
    <cellStyle name="Énfasis6 11 3" xfId="2280" xr:uid="{00000000-0005-0000-0000-00005B680000}"/>
    <cellStyle name="Énfasis6 11 4" xfId="2281" xr:uid="{00000000-0005-0000-0000-00005C680000}"/>
    <cellStyle name="Énfasis6 11 5" xfId="2282" xr:uid="{00000000-0005-0000-0000-00005D680000}"/>
    <cellStyle name="Énfasis6 12" xfId="2283" xr:uid="{00000000-0005-0000-0000-00005E680000}"/>
    <cellStyle name="Énfasis6 12 2" xfId="2284" xr:uid="{00000000-0005-0000-0000-00005F680000}"/>
    <cellStyle name="Énfasis6 12 3" xfId="2285" xr:uid="{00000000-0005-0000-0000-000060680000}"/>
    <cellStyle name="Énfasis6 12 4" xfId="2286" xr:uid="{00000000-0005-0000-0000-000061680000}"/>
    <cellStyle name="Énfasis6 12 5" xfId="2287" xr:uid="{00000000-0005-0000-0000-000062680000}"/>
    <cellStyle name="Énfasis6 13" xfId="2288" xr:uid="{00000000-0005-0000-0000-000063680000}"/>
    <cellStyle name="Énfasis6 13 2" xfId="2289" xr:uid="{00000000-0005-0000-0000-000064680000}"/>
    <cellStyle name="Énfasis6 13 3" xfId="2290" xr:uid="{00000000-0005-0000-0000-000065680000}"/>
    <cellStyle name="Énfasis6 13 4" xfId="2291" xr:uid="{00000000-0005-0000-0000-000066680000}"/>
    <cellStyle name="Énfasis6 14" xfId="2292" xr:uid="{00000000-0005-0000-0000-000067680000}"/>
    <cellStyle name="Énfasis6 14 2" xfId="2293" xr:uid="{00000000-0005-0000-0000-000068680000}"/>
    <cellStyle name="Énfasis6 14 3" xfId="2294" xr:uid="{00000000-0005-0000-0000-000069680000}"/>
    <cellStyle name="Énfasis6 14 4" xfId="2295" xr:uid="{00000000-0005-0000-0000-00006A680000}"/>
    <cellStyle name="Énfasis6 15" xfId="2296" xr:uid="{00000000-0005-0000-0000-00006B680000}"/>
    <cellStyle name="Énfasis6 15 2" xfId="2297" xr:uid="{00000000-0005-0000-0000-00006C680000}"/>
    <cellStyle name="Énfasis6 15 3" xfId="2298" xr:uid="{00000000-0005-0000-0000-00006D680000}"/>
    <cellStyle name="Énfasis6 15 4" xfId="2299" xr:uid="{00000000-0005-0000-0000-00006E680000}"/>
    <cellStyle name="Énfasis6 16" xfId="2300" xr:uid="{00000000-0005-0000-0000-00006F680000}"/>
    <cellStyle name="Énfasis6 16 2" xfId="2301" xr:uid="{00000000-0005-0000-0000-000070680000}"/>
    <cellStyle name="Énfasis6 16 3" xfId="2302" xr:uid="{00000000-0005-0000-0000-000071680000}"/>
    <cellStyle name="Énfasis6 16 4" xfId="2303" xr:uid="{00000000-0005-0000-0000-000072680000}"/>
    <cellStyle name="Énfasis6 17" xfId="2304" xr:uid="{00000000-0005-0000-0000-000073680000}"/>
    <cellStyle name="Énfasis6 17 2" xfId="2305" xr:uid="{00000000-0005-0000-0000-000074680000}"/>
    <cellStyle name="Énfasis6 17 3" xfId="2306" xr:uid="{00000000-0005-0000-0000-000075680000}"/>
    <cellStyle name="Énfasis6 17 4" xfId="2307" xr:uid="{00000000-0005-0000-0000-000076680000}"/>
    <cellStyle name="Énfasis6 18" xfId="2308" xr:uid="{00000000-0005-0000-0000-000077680000}"/>
    <cellStyle name="Énfasis6 18 2" xfId="2309" xr:uid="{00000000-0005-0000-0000-000078680000}"/>
    <cellStyle name="Énfasis6 18 3" xfId="2310" xr:uid="{00000000-0005-0000-0000-000079680000}"/>
    <cellStyle name="Énfasis6 18 4" xfId="2311" xr:uid="{00000000-0005-0000-0000-00007A680000}"/>
    <cellStyle name="Énfasis6 19" xfId="2312" xr:uid="{00000000-0005-0000-0000-00007B680000}"/>
    <cellStyle name="Énfasis6 19 2" xfId="2313" xr:uid="{00000000-0005-0000-0000-00007C680000}"/>
    <cellStyle name="Énfasis6 19 3" xfId="2314" xr:uid="{00000000-0005-0000-0000-00007D680000}"/>
    <cellStyle name="Énfasis6 19 4" xfId="2315" xr:uid="{00000000-0005-0000-0000-00007E680000}"/>
    <cellStyle name="Énfasis6 2" xfId="2316" xr:uid="{00000000-0005-0000-0000-00007F680000}"/>
    <cellStyle name="Énfasis6 2 10" xfId="6924" xr:uid="{00000000-0005-0000-0000-000080680000}"/>
    <cellStyle name="Énfasis6 2 11" xfId="6925" xr:uid="{00000000-0005-0000-0000-000081680000}"/>
    <cellStyle name="Énfasis6 2 12" xfId="6926" xr:uid="{00000000-0005-0000-0000-000082680000}"/>
    <cellStyle name="Énfasis6 2 13" xfId="6927" xr:uid="{00000000-0005-0000-0000-000083680000}"/>
    <cellStyle name="Énfasis6 2 14" xfId="6928" xr:uid="{00000000-0005-0000-0000-000084680000}"/>
    <cellStyle name="Énfasis6 2 15" xfId="6929" xr:uid="{00000000-0005-0000-0000-000085680000}"/>
    <cellStyle name="Énfasis6 2 16" xfId="6930" xr:uid="{00000000-0005-0000-0000-000086680000}"/>
    <cellStyle name="Énfasis6 2 17" xfId="6931" xr:uid="{00000000-0005-0000-0000-000087680000}"/>
    <cellStyle name="Énfasis6 2 18" xfId="6932" xr:uid="{00000000-0005-0000-0000-000088680000}"/>
    <cellStyle name="Énfasis6 2 19" xfId="6933" xr:uid="{00000000-0005-0000-0000-000089680000}"/>
    <cellStyle name="Énfasis6 2 2" xfId="2317" xr:uid="{00000000-0005-0000-0000-00008A680000}"/>
    <cellStyle name="Énfasis6 2 2 10" xfId="6934" xr:uid="{00000000-0005-0000-0000-00008B680000}"/>
    <cellStyle name="Énfasis6 2 2 11" xfId="6935" xr:uid="{00000000-0005-0000-0000-00008C680000}"/>
    <cellStyle name="Énfasis6 2 2 12" xfId="6936" xr:uid="{00000000-0005-0000-0000-00008D680000}"/>
    <cellStyle name="Énfasis6 2 2 13" xfId="6937" xr:uid="{00000000-0005-0000-0000-00008E680000}"/>
    <cellStyle name="Énfasis6 2 2 14" xfId="6938" xr:uid="{00000000-0005-0000-0000-00008F680000}"/>
    <cellStyle name="Énfasis6 2 2 15" xfId="6939" xr:uid="{00000000-0005-0000-0000-000090680000}"/>
    <cellStyle name="Énfasis6 2 2 16" xfId="6940" xr:uid="{00000000-0005-0000-0000-000091680000}"/>
    <cellStyle name="Énfasis6 2 2 17" xfId="6941" xr:uid="{00000000-0005-0000-0000-000092680000}"/>
    <cellStyle name="Énfasis6 2 2 18" xfId="6942" xr:uid="{00000000-0005-0000-0000-000093680000}"/>
    <cellStyle name="Énfasis6 2 2 19" xfId="6943" xr:uid="{00000000-0005-0000-0000-000094680000}"/>
    <cellStyle name="Énfasis6 2 2 2" xfId="2318" xr:uid="{00000000-0005-0000-0000-000095680000}"/>
    <cellStyle name="Énfasis6 2 2 2 2" xfId="2319" xr:uid="{00000000-0005-0000-0000-000096680000}"/>
    <cellStyle name="Énfasis6 2 2 2 2 2" xfId="2320" xr:uid="{00000000-0005-0000-0000-000097680000}"/>
    <cellStyle name="Énfasis6 2 2 2 2 2 2" xfId="2321" xr:uid="{00000000-0005-0000-0000-000098680000}"/>
    <cellStyle name="Énfasis6 2 2 2 2 2 2 2" xfId="2322" xr:uid="{00000000-0005-0000-0000-000099680000}"/>
    <cellStyle name="Énfasis6 2 2 2 2 2 2 3" xfId="2323" xr:uid="{00000000-0005-0000-0000-00009A680000}"/>
    <cellStyle name="Énfasis6 2 2 2 2 2 3" xfId="2324" xr:uid="{00000000-0005-0000-0000-00009B680000}"/>
    <cellStyle name="Énfasis6 2 2 2 2 2 4" xfId="2325" xr:uid="{00000000-0005-0000-0000-00009C680000}"/>
    <cellStyle name="Énfasis6 2 2 2 2 2 5" xfId="2326" xr:uid="{00000000-0005-0000-0000-00009D680000}"/>
    <cellStyle name="Énfasis6 2 2 2 2 3" xfId="2327" xr:uid="{00000000-0005-0000-0000-00009E680000}"/>
    <cellStyle name="Énfasis6 2 2 2 2 3 2" xfId="2328" xr:uid="{00000000-0005-0000-0000-00009F680000}"/>
    <cellStyle name="Énfasis6 2 2 2 2 3 3" xfId="2329" xr:uid="{00000000-0005-0000-0000-0000A0680000}"/>
    <cellStyle name="Énfasis6 2 2 2 2 4" xfId="2330" xr:uid="{00000000-0005-0000-0000-0000A1680000}"/>
    <cellStyle name="Énfasis6 2 2 2 2 5" xfId="2331" xr:uid="{00000000-0005-0000-0000-0000A2680000}"/>
    <cellStyle name="Énfasis6 2 2 2 3" xfId="2332" xr:uid="{00000000-0005-0000-0000-0000A3680000}"/>
    <cellStyle name="Énfasis6 2 2 2 4" xfId="2333" xr:uid="{00000000-0005-0000-0000-0000A4680000}"/>
    <cellStyle name="Énfasis6 2 2 2 5" xfId="2334" xr:uid="{00000000-0005-0000-0000-0000A5680000}"/>
    <cellStyle name="Énfasis6 2 2 2 5 2" xfId="2335" xr:uid="{00000000-0005-0000-0000-0000A6680000}"/>
    <cellStyle name="Énfasis6 2 2 2 5 3" xfId="2336" xr:uid="{00000000-0005-0000-0000-0000A7680000}"/>
    <cellStyle name="Énfasis6 2 2 2 6" xfId="2337" xr:uid="{00000000-0005-0000-0000-0000A8680000}"/>
    <cellStyle name="Énfasis6 2 2 2 7" xfId="2338" xr:uid="{00000000-0005-0000-0000-0000A9680000}"/>
    <cellStyle name="Énfasis6 2 2 20" xfId="6944" xr:uid="{00000000-0005-0000-0000-0000AA680000}"/>
    <cellStyle name="Énfasis6 2 2 21" xfId="6945" xr:uid="{00000000-0005-0000-0000-0000AB680000}"/>
    <cellStyle name="Énfasis6 2 2 22" xfId="6946" xr:uid="{00000000-0005-0000-0000-0000AC680000}"/>
    <cellStyle name="Énfasis6 2 2 23" xfId="6947" xr:uid="{00000000-0005-0000-0000-0000AD680000}"/>
    <cellStyle name="Énfasis6 2 2 24" xfId="6948" xr:uid="{00000000-0005-0000-0000-0000AE680000}"/>
    <cellStyle name="Énfasis6 2 2 3" xfId="2339" xr:uid="{00000000-0005-0000-0000-0000AF680000}"/>
    <cellStyle name="Énfasis6 2 2 3 2" xfId="2340" xr:uid="{00000000-0005-0000-0000-0000B0680000}"/>
    <cellStyle name="Énfasis6 2 2 4" xfId="2341" xr:uid="{00000000-0005-0000-0000-0000B1680000}"/>
    <cellStyle name="Énfasis6 2 2 5" xfId="2342" xr:uid="{00000000-0005-0000-0000-0000B2680000}"/>
    <cellStyle name="Énfasis6 2 2 5 2" xfId="2343" xr:uid="{00000000-0005-0000-0000-0000B3680000}"/>
    <cellStyle name="Énfasis6 2 2 5 3" xfId="2344" xr:uid="{00000000-0005-0000-0000-0000B4680000}"/>
    <cellStyle name="Énfasis6 2 2 6" xfId="2345" xr:uid="{00000000-0005-0000-0000-0000B5680000}"/>
    <cellStyle name="Énfasis6 2 2 7" xfId="2346" xr:uid="{00000000-0005-0000-0000-0000B6680000}"/>
    <cellStyle name="Énfasis6 2 2 8" xfId="6949" xr:uid="{00000000-0005-0000-0000-0000B7680000}"/>
    <cellStyle name="Énfasis6 2 2 9" xfId="6950" xr:uid="{00000000-0005-0000-0000-0000B8680000}"/>
    <cellStyle name="Énfasis6 2 20" xfId="6951" xr:uid="{00000000-0005-0000-0000-0000B9680000}"/>
    <cellStyle name="Énfasis6 2 21" xfId="6952" xr:uid="{00000000-0005-0000-0000-0000BA680000}"/>
    <cellStyle name="Énfasis6 2 22" xfId="6953" xr:uid="{00000000-0005-0000-0000-0000BB680000}"/>
    <cellStyle name="Énfasis6 2 23" xfId="6954" xr:uid="{00000000-0005-0000-0000-0000BC680000}"/>
    <cellStyle name="Énfasis6 2 24" xfId="6955" xr:uid="{00000000-0005-0000-0000-0000BD680000}"/>
    <cellStyle name="Énfasis6 2 3" xfId="2347" xr:uid="{00000000-0005-0000-0000-0000BE680000}"/>
    <cellStyle name="Énfasis6 2 3 2" xfId="2348" xr:uid="{00000000-0005-0000-0000-0000BF680000}"/>
    <cellStyle name="Énfasis6 2 3 2 2" xfId="6956" xr:uid="{00000000-0005-0000-0000-0000C0680000}"/>
    <cellStyle name="Énfasis6 2 3 2 3" xfId="6957" xr:uid="{00000000-0005-0000-0000-0000C1680000}"/>
    <cellStyle name="Énfasis6 2 3 3" xfId="6958" xr:uid="{00000000-0005-0000-0000-0000C2680000}"/>
    <cellStyle name="Énfasis6 2 4" xfId="2349" xr:uid="{00000000-0005-0000-0000-0000C3680000}"/>
    <cellStyle name="Énfasis6 2 5" xfId="2350" xr:uid="{00000000-0005-0000-0000-0000C4680000}"/>
    <cellStyle name="Énfasis6 2 5 2" xfId="2351" xr:uid="{00000000-0005-0000-0000-0000C5680000}"/>
    <cellStyle name="Énfasis6 2 5 3" xfId="2352" xr:uid="{00000000-0005-0000-0000-0000C6680000}"/>
    <cellStyle name="Énfasis6 2 6" xfId="2353" xr:uid="{00000000-0005-0000-0000-0000C7680000}"/>
    <cellStyle name="Énfasis6 2 7" xfId="2354" xr:uid="{00000000-0005-0000-0000-0000C8680000}"/>
    <cellStyle name="Énfasis6 2 8" xfId="6959" xr:uid="{00000000-0005-0000-0000-0000C9680000}"/>
    <cellStyle name="Énfasis6 2 9" xfId="6960" xr:uid="{00000000-0005-0000-0000-0000CA680000}"/>
    <cellStyle name="Énfasis6 20" xfId="2355" xr:uid="{00000000-0005-0000-0000-0000CB680000}"/>
    <cellStyle name="Énfasis6 20 2" xfId="2356" xr:uid="{00000000-0005-0000-0000-0000CC680000}"/>
    <cellStyle name="Énfasis6 20 3" xfId="2357" xr:uid="{00000000-0005-0000-0000-0000CD680000}"/>
    <cellStyle name="Énfasis6 20 4" xfId="2358" xr:uid="{00000000-0005-0000-0000-0000CE680000}"/>
    <cellStyle name="Énfasis6 21" xfId="2359" xr:uid="{00000000-0005-0000-0000-0000CF680000}"/>
    <cellStyle name="Énfasis6 22" xfId="2360" xr:uid="{00000000-0005-0000-0000-0000D0680000}"/>
    <cellStyle name="Énfasis6 22 2" xfId="2361" xr:uid="{00000000-0005-0000-0000-0000D1680000}"/>
    <cellStyle name="Énfasis6 22 3" xfId="2362" xr:uid="{00000000-0005-0000-0000-0000D2680000}"/>
    <cellStyle name="Énfasis6 23" xfId="2363" xr:uid="{00000000-0005-0000-0000-0000D3680000}"/>
    <cellStyle name="Énfasis6 24" xfId="2364" xr:uid="{00000000-0005-0000-0000-0000D4680000}"/>
    <cellStyle name="Énfasis6 3" xfId="2365" xr:uid="{00000000-0005-0000-0000-0000D5680000}"/>
    <cellStyle name="Énfasis6 4" xfId="2366" xr:uid="{00000000-0005-0000-0000-0000D6680000}"/>
    <cellStyle name="Énfasis6 5" xfId="2367" xr:uid="{00000000-0005-0000-0000-0000D7680000}"/>
    <cellStyle name="Énfasis6 6" xfId="2368" xr:uid="{00000000-0005-0000-0000-0000D8680000}"/>
    <cellStyle name="Énfasis6 7" xfId="2369" xr:uid="{00000000-0005-0000-0000-0000D9680000}"/>
    <cellStyle name="Énfasis6 8" xfId="2370" xr:uid="{00000000-0005-0000-0000-0000DA680000}"/>
    <cellStyle name="Énfasis6 9" xfId="2371" xr:uid="{00000000-0005-0000-0000-0000DB680000}"/>
    <cellStyle name="Entered" xfId="6961" xr:uid="{00000000-0005-0000-0000-0000DC680000}"/>
    <cellStyle name="Entrada" xfId="14410" builtinId="20" customBuiltin="1"/>
    <cellStyle name="Entrada 10" xfId="2372" xr:uid="{00000000-0005-0000-0000-0000DE680000}"/>
    <cellStyle name="Entrada 10 2" xfId="2373" xr:uid="{00000000-0005-0000-0000-0000DF680000}"/>
    <cellStyle name="Entrada 10 3" xfId="2374" xr:uid="{00000000-0005-0000-0000-0000E0680000}"/>
    <cellStyle name="Entrada 10 4" xfId="2375" xr:uid="{00000000-0005-0000-0000-0000E1680000}"/>
    <cellStyle name="Entrada 11" xfId="2376" xr:uid="{00000000-0005-0000-0000-0000E2680000}"/>
    <cellStyle name="Entrada 11 2" xfId="2377" xr:uid="{00000000-0005-0000-0000-0000E3680000}"/>
    <cellStyle name="Entrada 11 3" xfId="2378" xr:uid="{00000000-0005-0000-0000-0000E4680000}"/>
    <cellStyle name="Entrada 11 4" xfId="2379" xr:uid="{00000000-0005-0000-0000-0000E5680000}"/>
    <cellStyle name="Entrada 12" xfId="2380" xr:uid="{00000000-0005-0000-0000-0000E6680000}"/>
    <cellStyle name="Entrada 12 2" xfId="2381" xr:uid="{00000000-0005-0000-0000-0000E7680000}"/>
    <cellStyle name="Entrada 12 3" xfId="2382" xr:uid="{00000000-0005-0000-0000-0000E8680000}"/>
    <cellStyle name="Entrada 13" xfId="2383" xr:uid="{00000000-0005-0000-0000-0000E9680000}"/>
    <cellStyle name="Entrada 14" xfId="2384" xr:uid="{00000000-0005-0000-0000-0000EA680000}"/>
    <cellStyle name="Entrada 2" xfId="2385" xr:uid="{00000000-0005-0000-0000-0000EB680000}"/>
    <cellStyle name="Entrada 2 10" xfId="6962" xr:uid="{00000000-0005-0000-0000-0000EC680000}"/>
    <cellStyle name="Entrada 2 11" xfId="6963" xr:uid="{00000000-0005-0000-0000-0000ED680000}"/>
    <cellStyle name="Entrada 2 12" xfId="6964" xr:uid="{00000000-0005-0000-0000-0000EE680000}"/>
    <cellStyle name="Entrada 2 13" xfId="6965" xr:uid="{00000000-0005-0000-0000-0000EF680000}"/>
    <cellStyle name="Entrada 2 14" xfId="6966" xr:uid="{00000000-0005-0000-0000-0000F0680000}"/>
    <cellStyle name="Entrada 2 15" xfId="6967" xr:uid="{00000000-0005-0000-0000-0000F1680000}"/>
    <cellStyle name="Entrada 2 16" xfId="6968" xr:uid="{00000000-0005-0000-0000-0000F2680000}"/>
    <cellStyle name="Entrada 2 17" xfId="6969" xr:uid="{00000000-0005-0000-0000-0000F3680000}"/>
    <cellStyle name="Entrada 2 18" xfId="6970" xr:uid="{00000000-0005-0000-0000-0000F4680000}"/>
    <cellStyle name="Entrada 2 19" xfId="6971" xr:uid="{00000000-0005-0000-0000-0000F5680000}"/>
    <cellStyle name="Entrada 2 2" xfId="6972" xr:uid="{00000000-0005-0000-0000-0000F6680000}"/>
    <cellStyle name="Entrada 2 2 10" xfId="6973" xr:uid="{00000000-0005-0000-0000-0000F7680000}"/>
    <cellStyle name="Entrada 2 2 11" xfId="6974" xr:uid="{00000000-0005-0000-0000-0000F8680000}"/>
    <cellStyle name="Entrada 2 2 12" xfId="6975" xr:uid="{00000000-0005-0000-0000-0000F9680000}"/>
    <cellStyle name="Entrada 2 2 13" xfId="6976" xr:uid="{00000000-0005-0000-0000-0000FA680000}"/>
    <cellStyle name="Entrada 2 2 14" xfId="6977" xr:uid="{00000000-0005-0000-0000-0000FB680000}"/>
    <cellStyle name="Entrada 2 2 15" xfId="6978" xr:uid="{00000000-0005-0000-0000-0000FC680000}"/>
    <cellStyle name="Entrada 2 2 16" xfId="6979" xr:uid="{00000000-0005-0000-0000-0000FD680000}"/>
    <cellStyle name="Entrada 2 2 17" xfId="6980" xr:uid="{00000000-0005-0000-0000-0000FE680000}"/>
    <cellStyle name="Entrada 2 2 18" xfId="6981" xr:uid="{00000000-0005-0000-0000-0000FF680000}"/>
    <cellStyle name="Entrada 2 2 19" xfId="6982" xr:uid="{00000000-0005-0000-0000-000000690000}"/>
    <cellStyle name="Entrada 2 2 2" xfId="6983" xr:uid="{00000000-0005-0000-0000-000001690000}"/>
    <cellStyle name="Entrada 2 2 2 2" xfId="6984" xr:uid="{00000000-0005-0000-0000-000002690000}"/>
    <cellStyle name="Entrada 2 2 2 2 2" xfId="6985" xr:uid="{00000000-0005-0000-0000-000003690000}"/>
    <cellStyle name="Entrada 2 2 2 2 3" xfId="6986" xr:uid="{00000000-0005-0000-0000-000004690000}"/>
    <cellStyle name="Entrada 2 2 2 3" xfId="6987" xr:uid="{00000000-0005-0000-0000-000005690000}"/>
    <cellStyle name="Entrada 2 2 20" xfId="6988" xr:uid="{00000000-0005-0000-0000-000006690000}"/>
    <cellStyle name="Entrada 2 2 21" xfId="6989" xr:uid="{00000000-0005-0000-0000-000007690000}"/>
    <cellStyle name="Entrada 2 2 22" xfId="6990" xr:uid="{00000000-0005-0000-0000-000008690000}"/>
    <cellStyle name="Entrada 2 2 23" xfId="6991" xr:uid="{00000000-0005-0000-0000-000009690000}"/>
    <cellStyle name="Entrada 2 2 24" xfId="6992" xr:uid="{00000000-0005-0000-0000-00000A690000}"/>
    <cellStyle name="Entrada 2 2 3" xfId="6993" xr:uid="{00000000-0005-0000-0000-00000B690000}"/>
    <cellStyle name="Entrada 2 2 4" xfId="6994" xr:uid="{00000000-0005-0000-0000-00000C690000}"/>
    <cellStyle name="Entrada 2 2 5" xfId="6995" xr:uid="{00000000-0005-0000-0000-00000D690000}"/>
    <cellStyle name="Entrada 2 2 6" xfId="6996" xr:uid="{00000000-0005-0000-0000-00000E690000}"/>
    <cellStyle name="Entrada 2 2 7" xfId="6997" xr:uid="{00000000-0005-0000-0000-00000F690000}"/>
    <cellStyle name="Entrada 2 2 8" xfId="6998" xr:uid="{00000000-0005-0000-0000-000010690000}"/>
    <cellStyle name="Entrada 2 2 9" xfId="6999" xr:uid="{00000000-0005-0000-0000-000011690000}"/>
    <cellStyle name="Entrada 2 20" xfId="7000" xr:uid="{00000000-0005-0000-0000-000012690000}"/>
    <cellStyle name="Entrada 2 21" xfId="7001" xr:uid="{00000000-0005-0000-0000-000013690000}"/>
    <cellStyle name="Entrada 2 22" xfId="7002" xr:uid="{00000000-0005-0000-0000-000014690000}"/>
    <cellStyle name="Entrada 2 23" xfId="7003" xr:uid="{00000000-0005-0000-0000-000015690000}"/>
    <cellStyle name="Entrada 2 24" xfId="7004" xr:uid="{00000000-0005-0000-0000-000016690000}"/>
    <cellStyle name="Entrada 2 3" xfId="7005" xr:uid="{00000000-0005-0000-0000-000017690000}"/>
    <cellStyle name="Entrada 2 3 2" xfId="7006" xr:uid="{00000000-0005-0000-0000-000018690000}"/>
    <cellStyle name="Entrada 2 3 2 2" xfId="7007" xr:uid="{00000000-0005-0000-0000-000019690000}"/>
    <cellStyle name="Entrada 2 3 2 3" xfId="7008" xr:uid="{00000000-0005-0000-0000-00001A690000}"/>
    <cellStyle name="Entrada 2 3 3" xfId="7009" xr:uid="{00000000-0005-0000-0000-00001B690000}"/>
    <cellStyle name="Entrada 2 4" xfId="7010" xr:uid="{00000000-0005-0000-0000-00001C690000}"/>
    <cellStyle name="Entrada 2 5" xfId="7011" xr:uid="{00000000-0005-0000-0000-00001D690000}"/>
    <cellStyle name="Entrada 2 6" xfId="7012" xr:uid="{00000000-0005-0000-0000-00001E690000}"/>
    <cellStyle name="Entrada 2 7" xfId="7013" xr:uid="{00000000-0005-0000-0000-00001F690000}"/>
    <cellStyle name="Entrada 2 8" xfId="7014" xr:uid="{00000000-0005-0000-0000-000020690000}"/>
    <cellStyle name="Entrada 2 9" xfId="7015" xr:uid="{00000000-0005-0000-0000-000021690000}"/>
    <cellStyle name="Entrada 3" xfId="2386" xr:uid="{00000000-0005-0000-0000-000022690000}"/>
    <cellStyle name="Entrada 3 2" xfId="2387" xr:uid="{00000000-0005-0000-0000-000023690000}"/>
    <cellStyle name="Entrada 3 3" xfId="2388" xr:uid="{00000000-0005-0000-0000-000024690000}"/>
    <cellStyle name="Entrada 3 4" xfId="2389" xr:uid="{00000000-0005-0000-0000-000025690000}"/>
    <cellStyle name="Entrada 4" xfId="2390" xr:uid="{00000000-0005-0000-0000-000026690000}"/>
    <cellStyle name="Entrada 4 2" xfId="2391" xr:uid="{00000000-0005-0000-0000-000027690000}"/>
    <cellStyle name="Entrada 4 3" xfId="2392" xr:uid="{00000000-0005-0000-0000-000028690000}"/>
    <cellStyle name="Entrada 4 4" xfId="2393" xr:uid="{00000000-0005-0000-0000-000029690000}"/>
    <cellStyle name="Entrada 5" xfId="2394" xr:uid="{00000000-0005-0000-0000-00002A690000}"/>
    <cellStyle name="Entrada 5 2" xfId="2395" xr:uid="{00000000-0005-0000-0000-00002B690000}"/>
    <cellStyle name="Entrada 5 3" xfId="2396" xr:uid="{00000000-0005-0000-0000-00002C690000}"/>
    <cellStyle name="Entrada 5 4" xfId="2397" xr:uid="{00000000-0005-0000-0000-00002D690000}"/>
    <cellStyle name="Entrada 6" xfId="2398" xr:uid="{00000000-0005-0000-0000-00002E690000}"/>
    <cellStyle name="Entrada 6 2" xfId="2399" xr:uid="{00000000-0005-0000-0000-00002F690000}"/>
    <cellStyle name="Entrada 6 3" xfId="2400" xr:uid="{00000000-0005-0000-0000-000030690000}"/>
    <cellStyle name="Entrada 6 4" xfId="2401" xr:uid="{00000000-0005-0000-0000-000031690000}"/>
    <cellStyle name="Entrada 7" xfId="2402" xr:uid="{00000000-0005-0000-0000-000032690000}"/>
    <cellStyle name="Entrada 7 2" xfId="2403" xr:uid="{00000000-0005-0000-0000-000033690000}"/>
    <cellStyle name="Entrada 7 3" xfId="2404" xr:uid="{00000000-0005-0000-0000-000034690000}"/>
    <cellStyle name="Entrada 7 4" xfId="2405" xr:uid="{00000000-0005-0000-0000-000035690000}"/>
    <cellStyle name="Entrada 8" xfId="2406" xr:uid="{00000000-0005-0000-0000-000036690000}"/>
    <cellStyle name="Entrada 8 2" xfId="2407" xr:uid="{00000000-0005-0000-0000-000037690000}"/>
    <cellStyle name="Entrada 8 3" xfId="2408" xr:uid="{00000000-0005-0000-0000-000038690000}"/>
    <cellStyle name="Entrada 8 4" xfId="2409" xr:uid="{00000000-0005-0000-0000-000039690000}"/>
    <cellStyle name="Entrada 9" xfId="2410" xr:uid="{00000000-0005-0000-0000-00003A690000}"/>
    <cellStyle name="Entrada 9 2" xfId="2411" xr:uid="{00000000-0005-0000-0000-00003B690000}"/>
    <cellStyle name="Entrada 9 3" xfId="2412" xr:uid="{00000000-0005-0000-0000-00003C690000}"/>
    <cellStyle name="Entrada 9 4" xfId="2413" xr:uid="{00000000-0005-0000-0000-00003D690000}"/>
    <cellStyle name="Estilo 1" xfId="7016" xr:uid="{00000000-0005-0000-0000-00003E690000}"/>
    <cellStyle name="Estilo 1 10" xfId="7017" xr:uid="{00000000-0005-0000-0000-00003F690000}"/>
    <cellStyle name="Estilo 1 10 2" xfId="7018" xr:uid="{00000000-0005-0000-0000-000040690000}"/>
    <cellStyle name="Estilo 1 11" xfId="7019" xr:uid="{00000000-0005-0000-0000-000041690000}"/>
    <cellStyle name="Estilo 1 12" xfId="7020" xr:uid="{00000000-0005-0000-0000-000042690000}"/>
    <cellStyle name="Estilo 1 13" xfId="7021" xr:uid="{00000000-0005-0000-0000-000043690000}"/>
    <cellStyle name="Estilo 1 14" xfId="7022" xr:uid="{00000000-0005-0000-0000-000044690000}"/>
    <cellStyle name="Estilo 1 15" xfId="7023" xr:uid="{00000000-0005-0000-0000-000045690000}"/>
    <cellStyle name="Estilo 1 16" xfId="7024" xr:uid="{00000000-0005-0000-0000-000046690000}"/>
    <cellStyle name="Estilo 1 17" xfId="7025" xr:uid="{00000000-0005-0000-0000-000047690000}"/>
    <cellStyle name="Estilo 1 18" xfId="7026" xr:uid="{00000000-0005-0000-0000-000048690000}"/>
    <cellStyle name="Estilo 1 19" xfId="7027" xr:uid="{00000000-0005-0000-0000-000049690000}"/>
    <cellStyle name="Estilo 1 2" xfId="7028" xr:uid="{00000000-0005-0000-0000-00004A690000}"/>
    <cellStyle name="Estilo 1 2 2" xfId="7029" xr:uid="{00000000-0005-0000-0000-00004B690000}"/>
    <cellStyle name="Estilo 1 20" xfId="7030" xr:uid="{00000000-0005-0000-0000-00004C690000}"/>
    <cellStyle name="Estilo 1 21" xfId="7031" xr:uid="{00000000-0005-0000-0000-00004D690000}"/>
    <cellStyle name="Estilo 1 22" xfId="7032" xr:uid="{00000000-0005-0000-0000-00004E690000}"/>
    <cellStyle name="Estilo 1 3" xfId="7033" xr:uid="{00000000-0005-0000-0000-00004F690000}"/>
    <cellStyle name="Estilo 1 3 2" xfId="7034" xr:uid="{00000000-0005-0000-0000-000050690000}"/>
    <cellStyle name="Estilo 1 3 3" xfId="7035" xr:uid="{00000000-0005-0000-0000-000051690000}"/>
    <cellStyle name="Estilo 1 4" xfId="7036" xr:uid="{00000000-0005-0000-0000-000052690000}"/>
    <cellStyle name="Estilo 1 5" xfId="7037" xr:uid="{00000000-0005-0000-0000-000053690000}"/>
    <cellStyle name="Estilo 1 6" xfId="7038" xr:uid="{00000000-0005-0000-0000-000054690000}"/>
    <cellStyle name="Estilo 1 7" xfId="7039" xr:uid="{00000000-0005-0000-0000-000055690000}"/>
    <cellStyle name="Estilo 1 8" xfId="7040" xr:uid="{00000000-0005-0000-0000-000056690000}"/>
    <cellStyle name="Estilo 1 9" xfId="7041" xr:uid="{00000000-0005-0000-0000-000057690000}"/>
    <cellStyle name="Euro" xfId="3634" xr:uid="{00000000-0005-0000-0000-000058690000}"/>
    <cellStyle name="Euro 2" xfId="7042" xr:uid="{00000000-0005-0000-0000-000059690000}"/>
    <cellStyle name="Euro 3" xfId="7043" xr:uid="{00000000-0005-0000-0000-00005A690000}"/>
    <cellStyle name="Euro 4" xfId="7044" xr:uid="{00000000-0005-0000-0000-00005B690000}"/>
    <cellStyle name="Explanatory Text" xfId="7045" xr:uid="{00000000-0005-0000-0000-00005C690000}"/>
    <cellStyle name="Explanatory Text 2" xfId="2414" xr:uid="{00000000-0005-0000-0000-00005D690000}"/>
    <cellStyle name="Explanatory Text 3" xfId="2415" xr:uid="{00000000-0005-0000-0000-00005E690000}"/>
    <cellStyle name="Explanatory Text 4" xfId="3635" xr:uid="{00000000-0005-0000-0000-00005F690000}"/>
    <cellStyle name="F2" xfId="7046" xr:uid="{00000000-0005-0000-0000-000060690000}"/>
    <cellStyle name="F3" xfId="7047" xr:uid="{00000000-0005-0000-0000-000061690000}"/>
    <cellStyle name="F4" xfId="7048" xr:uid="{00000000-0005-0000-0000-000062690000}"/>
    <cellStyle name="F5" xfId="7049" xr:uid="{00000000-0005-0000-0000-000063690000}"/>
    <cellStyle name="F6" xfId="7050" xr:uid="{00000000-0005-0000-0000-000064690000}"/>
    <cellStyle name="F7" xfId="7051" xr:uid="{00000000-0005-0000-0000-000065690000}"/>
    <cellStyle name="F8" xfId="7052" xr:uid="{00000000-0005-0000-0000-000066690000}"/>
    <cellStyle name="Fecha" xfId="7053" xr:uid="{00000000-0005-0000-0000-000067690000}"/>
    <cellStyle name="Fijo" xfId="7054" xr:uid="{00000000-0005-0000-0000-000068690000}"/>
    <cellStyle name="Fixed" xfId="7055" xr:uid="{00000000-0005-0000-0000-000069690000}"/>
    <cellStyle name="Fixed 2" xfId="7056" xr:uid="{00000000-0005-0000-0000-00006A690000}"/>
    <cellStyle name="Followed Hyperlink_TRANSDIFDICIEMBRE-04" xfId="7057" xr:uid="{00000000-0005-0000-0000-00006B690000}"/>
    <cellStyle name="FORMULE" xfId="7058" xr:uid="{00000000-0005-0000-0000-00006C690000}"/>
    <cellStyle name="Good" xfId="7059" xr:uid="{00000000-0005-0000-0000-00006D690000}"/>
    <cellStyle name="Good 2" xfId="2416" xr:uid="{00000000-0005-0000-0000-00006E690000}"/>
    <cellStyle name="Good 3" xfId="3636" xr:uid="{00000000-0005-0000-0000-00006F690000}"/>
    <cellStyle name="Good 4" xfId="3637" xr:uid="{00000000-0005-0000-0000-000070690000}"/>
    <cellStyle name="Grey" xfId="3638" xr:uid="{00000000-0005-0000-0000-000071690000}"/>
    <cellStyle name="Header1" xfId="7060" xr:uid="{00000000-0005-0000-0000-000072690000}"/>
    <cellStyle name="Header2" xfId="7061" xr:uid="{00000000-0005-0000-0000-000073690000}"/>
    <cellStyle name="Header2 2" xfId="7062" xr:uid="{00000000-0005-0000-0000-000074690000}"/>
    <cellStyle name="Heading" xfId="3639" xr:uid="{00000000-0005-0000-0000-000075690000}"/>
    <cellStyle name="Heading 1" xfId="7063" xr:uid="{00000000-0005-0000-0000-000076690000}"/>
    <cellStyle name="Heading 1 2" xfId="2417" xr:uid="{00000000-0005-0000-0000-000077690000}"/>
    <cellStyle name="Heading 1 3" xfId="2418" xr:uid="{00000000-0005-0000-0000-000078690000}"/>
    <cellStyle name="Heading 1 4" xfId="3640" xr:uid="{00000000-0005-0000-0000-000079690000}"/>
    <cellStyle name="Heading 2" xfId="7064" xr:uid="{00000000-0005-0000-0000-00007A690000}"/>
    <cellStyle name="Heading 2 2" xfId="2419" xr:uid="{00000000-0005-0000-0000-00007B690000}"/>
    <cellStyle name="Heading 2 3" xfId="2420" xr:uid="{00000000-0005-0000-0000-00007C690000}"/>
    <cellStyle name="Heading 2 4" xfId="3641" xr:uid="{00000000-0005-0000-0000-00007D690000}"/>
    <cellStyle name="Heading 3" xfId="7065" xr:uid="{00000000-0005-0000-0000-00007E690000}"/>
    <cellStyle name="Heading 3 2" xfId="2421" xr:uid="{00000000-0005-0000-0000-00007F690000}"/>
    <cellStyle name="Heading 3 3" xfId="2422" xr:uid="{00000000-0005-0000-0000-000080690000}"/>
    <cellStyle name="Heading 3 4" xfId="3642" xr:uid="{00000000-0005-0000-0000-000081690000}"/>
    <cellStyle name="Heading 4" xfId="7066" xr:uid="{00000000-0005-0000-0000-000082690000}"/>
    <cellStyle name="Heading 4 2" xfId="2423" xr:uid="{00000000-0005-0000-0000-000083690000}"/>
    <cellStyle name="Heading 4 3" xfId="3643" xr:uid="{00000000-0005-0000-0000-000084690000}"/>
    <cellStyle name="Heading 4 4" xfId="3644" xr:uid="{00000000-0005-0000-0000-000085690000}"/>
    <cellStyle name="Heading1" xfId="7067" xr:uid="{00000000-0005-0000-0000-000086690000}"/>
    <cellStyle name="Heading1 2" xfId="7068" xr:uid="{00000000-0005-0000-0000-000087690000}"/>
    <cellStyle name="Heading2" xfId="7069" xr:uid="{00000000-0005-0000-0000-000088690000}"/>
    <cellStyle name="Heading2 2" xfId="7070" xr:uid="{00000000-0005-0000-0000-000089690000}"/>
    <cellStyle name="Headings" xfId="3645" xr:uid="{00000000-0005-0000-0000-00008A690000}"/>
    <cellStyle name="HEADINGSTOP" xfId="7071" xr:uid="{00000000-0005-0000-0000-00008B690000}"/>
    <cellStyle name="hidebold" xfId="3646" xr:uid="{00000000-0005-0000-0000-00008C690000}"/>
    <cellStyle name="hidenorm" xfId="3647" xr:uid="{00000000-0005-0000-0000-00008D690000}"/>
    <cellStyle name="Hipervínculo" xfId="3531" builtinId="8"/>
    <cellStyle name="Hipervínculo 2" xfId="7072" xr:uid="{00000000-0005-0000-0000-00008F690000}"/>
    <cellStyle name="Hipervínculo 2 2" xfId="7073" xr:uid="{00000000-0005-0000-0000-000090690000}"/>
    <cellStyle name="Hipervínculo 2_Libro1" xfId="7074" xr:uid="{00000000-0005-0000-0000-000091690000}"/>
    <cellStyle name="Hipervínculo 3" xfId="7075" xr:uid="{00000000-0005-0000-0000-000092690000}"/>
    <cellStyle name="Hipervínculo 3 2" xfId="7076" xr:uid="{00000000-0005-0000-0000-000093690000}"/>
    <cellStyle name="Hipervínculo 4" xfId="7077" xr:uid="{00000000-0005-0000-0000-000094690000}"/>
    <cellStyle name="Hipervínculo 4 2" xfId="3794" xr:uid="{00000000-0005-0000-0000-000095690000}"/>
    <cellStyle name="Hipervínculo 4 2 2" xfId="7078" xr:uid="{00000000-0005-0000-0000-000096690000}"/>
    <cellStyle name="Hipervínculo 5" xfId="7079" xr:uid="{00000000-0005-0000-0000-000097690000}"/>
    <cellStyle name="Hipervínculo 6" xfId="40333" xr:uid="{00000000-0005-0000-0000-000098690000}"/>
    <cellStyle name="Hipervínculo 7" xfId="40382" xr:uid="{2C865E40-1107-4207-A45C-02F86B977B5A}"/>
    <cellStyle name="Hyperlink" xfId="7080" xr:uid="{00000000-0005-0000-0000-000099690000}"/>
    <cellStyle name="Hyperlink 2" xfId="3648" xr:uid="{00000000-0005-0000-0000-00009A690000}"/>
    <cellStyle name="Impsat" xfId="3649" xr:uid="{00000000-0005-0000-0000-00009B690000}"/>
    <cellStyle name="Incorrecto" xfId="2424" xr:uid="{00000000-0005-0000-0000-00009C690000}"/>
    <cellStyle name="Incorrecto 10" xfId="2425" xr:uid="{00000000-0005-0000-0000-00009D690000}"/>
    <cellStyle name="Incorrecto 11" xfId="2426" xr:uid="{00000000-0005-0000-0000-00009E690000}"/>
    <cellStyle name="Incorrecto 11 2" xfId="2427" xr:uid="{00000000-0005-0000-0000-00009F690000}"/>
    <cellStyle name="Incorrecto 11 3" xfId="2428" xr:uid="{00000000-0005-0000-0000-0000A0690000}"/>
    <cellStyle name="Incorrecto 11 4" xfId="2429" xr:uid="{00000000-0005-0000-0000-0000A1690000}"/>
    <cellStyle name="Incorrecto 11 5" xfId="2430" xr:uid="{00000000-0005-0000-0000-0000A2690000}"/>
    <cellStyle name="Incorrecto 12" xfId="2431" xr:uid="{00000000-0005-0000-0000-0000A3690000}"/>
    <cellStyle name="Incorrecto 12 2" xfId="2432" xr:uid="{00000000-0005-0000-0000-0000A4690000}"/>
    <cellStyle name="Incorrecto 12 3" xfId="2433" xr:uid="{00000000-0005-0000-0000-0000A5690000}"/>
    <cellStyle name="Incorrecto 12 4" xfId="2434" xr:uid="{00000000-0005-0000-0000-0000A6690000}"/>
    <cellStyle name="Incorrecto 12 5" xfId="2435" xr:uid="{00000000-0005-0000-0000-0000A7690000}"/>
    <cellStyle name="Incorrecto 13" xfId="2436" xr:uid="{00000000-0005-0000-0000-0000A8690000}"/>
    <cellStyle name="Incorrecto 13 2" xfId="2437" xr:uid="{00000000-0005-0000-0000-0000A9690000}"/>
    <cellStyle name="Incorrecto 13 3" xfId="2438" xr:uid="{00000000-0005-0000-0000-0000AA690000}"/>
    <cellStyle name="Incorrecto 13 4" xfId="2439" xr:uid="{00000000-0005-0000-0000-0000AB690000}"/>
    <cellStyle name="Incorrecto 14" xfId="2440" xr:uid="{00000000-0005-0000-0000-0000AC690000}"/>
    <cellStyle name="Incorrecto 14 2" xfId="2441" xr:uid="{00000000-0005-0000-0000-0000AD690000}"/>
    <cellStyle name="Incorrecto 14 3" xfId="2442" xr:uid="{00000000-0005-0000-0000-0000AE690000}"/>
    <cellStyle name="Incorrecto 14 4" xfId="2443" xr:uid="{00000000-0005-0000-0000-0000AF690000}"/>
    <cellStyle name="Incorrecto 15" xfId="2444" xr:uid="{00000000-0005-0000-0000-0000B0690000}"/>
    <cellStyle name="Incorrecto 15 2" xfId="2445" xr:uid="{00000000-0005-0000-0000-0000B1690000}"/>
    <cellStyle name="Incorrecto 15 3" xfId="2446" xr:uid="{00000000-0005-0000-0000-0000B2690000}"/>
    <cellStyle name="Incorrecto 15 4" xfId="2447" xr:uid="{00000000-0005-0000-0000-0000B3690000}"/>
    <cellStyle name="Incorrecto 16" xfId="2448" xr:uid="{00000000-0005-0000-0000-0000B4690000}"/>
    <cellStyle name="Incorrecto 16 2" xfId="2449" xr:uid="{00000000-0005-0000-0000-0000B5690000}"/>
    <cellStyle name="Incorrecto 16 3" xfId="2450" xr:uid="{00000000-0005-0000-0000-0000B6690000}"/>
    <cellStyle name="Incorrecto 16 4" xfId="2451" xr:uid="{00000000-0005-0000-0000-0000B7690000}"/>
    <cellStyle name="Incorrecto 17" xfId="2452" xr:uid="{00000000-0005-0000-0000-0000B8690000}"/>
    <cellStyle name="Incorrecto 17 2" xfId="2453" xr:uid="{00000000-0005-0000-0000-0000B9690000}"/>
    <cellStyle name="Incorrecto 17 3" xfId="2454" xr:uid="{00000000-0005-0000-0000-0000BA690000}"/>
    <cellStyle name="Incorrecto 17 4" xfId="2455" xr:uid="{00000000-0005-0000-0000-0000BB690000}"/>
    <cellStyle name="Incorrecto 18" xfId="2456" xr:uid="{00000000-0005-0000-0000-0000BC690000}"/>
    <cellStyle name="Incorrecto 18 2" xfId="2457" xr:uid="{00000000-0005-0000-0000-0000BD690000}"/>
    <cellStyle name="Incorrecto 18 3" xfId="2458" xr:uid="{00000000-0005-0000-0000-0000BE690000}"/>
    <cellStyle name="Incorrecto 18 4" xfId="2459" xr:uid="{00000000-0005-0000-0000-0000BF690000}"/>
    <cellStyle name="Incorrecto 19" xfId="2460" xr:uid="{00000000-0005-0000-0000-0000C0690000}"/>
    <cellStyle name="Incorrecto 19 2" xfId="2461" xr:uid="{00000000-0005-0000-0000-0000C1690000}"/>
    <cellStyle name="Incorrecto 19 3" xfId="2462" xr:uid="{00000000-0005-0000-0000-0000C2690000}"/>
    <cellStyle name="Incorrecto 19 4" xfId="2463" xr:uid="{00000000-0005-0000-0000-0000C3690000}"/>
    <cellStyle name="Incorrecto 2" xfId="2464" xr:uid="{00000000-0005-0000-0000-0000C4690000}"/>
    <cellStyle name="Incorrecto 2 10" xfId="7081" xr:uid="{00000000-0005-0000-0000-0000C5690000}"/>
    <cellStyle name="Incorrecto 2 11" xfId="7082" xr:uid="{00000000-0005-0000-0000-0000C6690000}"/>
    <cellStyle name="Incorrecto 2 12" xfId="7083" xr:uid="{00000000-0005-0000-0000-0000C7690000}"/>
    <cellStyle name="Incorrecto 2 13" xfId="7084" xr:uid="{00000000-0005-0000-0000-0000C8690000}"/>
    <cellStyle name="Incorrecto 2 14" xfId="7085" xr:uid="{00000000-0005-0000-0000-0000C9690000}"/>
    <cellStyle name="Incorrecto 2 15" xfId="7086" xr:uid="{00000000-0005-0000-0000-0000CA690000}"/>
    <cellStyle name="Incorrecto 2 16" xfId="7087" xr:uid="{00000000-0005-0000-0000-0000CB690000}"/>
    <cellStyle name="Incorrecto 2 17" xfId="7088" xr:uid="{00000000-0005-0000-0000-0000CC690000}"/>
    <cellStyle name="Incorrecto 2 18" xfId="7089" xr:uid="{00000000-0005-0000-0000-0000CD690000}"/>
    <cellStyle name="Incorrecto 2 19" xfId="7090" xr:uid="{00000000-0005-0000-0000-0000CE690000}"/>
    <cellStyle name="Incorrecto 2 2" xfId="2465" xr:uid="{00000000-0005-0000-0000-0000CF690000}"/>
    <cellStyle name="Incorrecto 2 2 10" xfId="7091" xr:uid="{00000000-0005-0000-0000-0000D0690000}"/>
    <cellStyle name="Incorrecto 2 2 11" xfId="7092" xr:uid="{00000000-0005-0000-0000-0000D1690000}"/>
    <cellStyle name="Incorrecto 2 2 12" xfId="7093" xr:uid="{00000000-0005-0000-0000-0000D2690000}"/>
    <cellStyle name="Incorrecto 2 2 13" xfId="7094" xr:uid="{00000000-0005-0000-0000-0000D3690000}"/>
    <cellStyle name="Incorrecto 2 2 14" xfId="7095" xr:uid="{00000000-0005-0000-0000-0000D4690000}"/>
    <cellStyle name="Incorrecto 2 2 15" xfId="7096" xr:uid="{00000000-0005-0000-0000-0000D5690000}"/>
    <cellStyle name="Incorrecto 2 2 16" xfId="7097" xr:uid="{00000000-0005-0000-0000-0000D6690000}"/>
    <cellStyle name="Incorrecto 2 2 17" xfId="7098" xr:uid="{00000000-0005-0000-0000-0000D7690000}"/>
    <cellStyle name="Incorrecto 2 2 18" xfId="7099" xr:uid="{00000000-0005-0000-0000-0000D8690000}"/>
    <cellStyle name="Incorrecto 2 2 19" xfId="7100" xr:uid="{00000000-0005-0000-0000-0000D9690000}"/>
    <cellStyle name="Incorrecto 2 2 2" xfId="2466" xr:uid="{00000000-0005-0000-0000-0000DA690000}"/>
    <cellStyle name="Incorrecto 2 2 2 2" xfId="2467" xr:uid="{00000000-0005-0000-0000-0000DB690000}"/>
    <cellStyle name="Incorrecto 2 2 2 2 2" xfId="2468" xr:uid="{00000000-0005-0000-0000-0000DC690000}"/>
    <cellStyle name="Incorrecto 2 2 2 2 2 2" xfId="2469" xr:uid="{00000000-0005-0000-0000-0000DD690000}"/>
    <cellStyle name="Incorrecto 2 2 2 2 2 2 2" xfId="2470" xr:uid="{00000000-0005-0000-0000-0000DE690000}"/>
    <cellStyle name="Incorrecto 2 2 2 2 2 2 3" xfId="2471" xr:uid="{00000000-0005-0000-0000-0000DF690000}"/>
    <cellStyle name="Incorrecto 2 2 2 2 2 3" xfId="2472" xr:uid="{00000000-0005-0000-0000-0000E0690000}"/>
    <cellStyle name="Incorrecto 2 2 2 2 2 4" xfId="2473" xr:uid="{00000000-0005-0000-0000-0000E1690000}"/>
    <cellStyle name="Incorrecto 2 2 2 2 2 5" xfId="2474" xr:uid="{00000000-0005-0000-0000-0000E2690000}"/>
    <cellStyle name="Incorrecto 2 2 2 2 3" xfId="2475" xr:uid="{00000000-0005-0000-0000-0000E3690000}"/>
    <cellStyle name="Incorrecto 2 2 2 2 3 2" xfId="2476" xr:uid="{00000000-0005-0000-0000-0000E4690000}"/>
    <cellStyle name="Incorrecto 2 2 2 2 3 3" xfId="2477" xr:uid="{00000000-0005-0000-0000-0000E5690000}"/>
    <cellStyle name="Incorrecto 2 2 2 2 4" xfId="2478" xr:uid="{00000000-0005-0000-0000-0000E6690000}"/>
    <cellStyle name="Incorrecto 2 2 2 2 5" xfId="2479" xr:uid="{00000000-0005-0000-0000-0000E7690000}"/>
    <cellStyle name="Incorrecto 2 2 2 3" xfId="2480" xr:uid="{00000000-0005-0000-0000-0000E8690000}"/>
    <cellStyle name="Incorrecto 2 2 2 4" xfId="2481" xr:uid="{00000000-0005-0000-0000-0000E9690000}"/>
    <cellStyle name="Incorrecto 2 2 2 5" xfId="2482" xr:uid="{00000000-0005-0000-0000-0000EA690000}"/>
    <cellStyle name="Incorrecto 2 2 2 5 2" xfId="2483" xr:uid="{00000000-0005-0000-0000-0000EB690000}"/>
    <cellStyle name="Incorrecto 2 2 2 5 3" xfId="2484" xr:uid="{00000000-0005-0000-0000-0000EC690000}"/>
    <cellStyle name="Incorrecto 2 2 2 6" xfId="2485" xr:uid="{00000000-0005-0000-0000-0000ED690000}"/>
    <cellStyle name="Incorrecto 2 2 2 7" xfId="2486" xr:uid="{00000000-0005-0000-0000-0000EE690000}"/>
    <cellStyle name="Incorrecto 2 2 20" xfId="7101" xr:uid="{00000000-0005-0000-0000-0000EF690000}"/>
    <cellStyle name="Incorrecto 2 2 21" xfId="7102" xr:uid="{00000000-0005-0000-0000-0000F0690000}"/>
    <cellStyle name="Incorrecto 2 2 22" xfId="7103" xr:uid="{00000000-0005-0000-0000-0000F1690000}"/>
    <cellStyle name="Incorrecto 2 2 23" xfId="7104" xr:uid="{00000000-0005-0000-0000-0000F2690000}"/>
    <cellStyle name="Incorrecto 2 2 24" xfId="7105" xr:uid="{00000000-0005-0000-0000-0000F3690000}"/>
    <cellStyle name="Incorrecto 2 2 3" xfId="2487" xr:uid="{00000000-0005-0000-0000-0000F4690000}"/>
    <cellStyle name="Incorrecto 2 2 3 2" xfId="2488" xr:uid="{00000000-0005-0000-0000-0000F5690000}"/>
    <cellStyle name="Incorrecto 2 2 4" xfId="2489" xr:uid="{00000000-0005-0000-0000-0000F6690000}"/>
    <cellStyle name="Incorrecto 2 2 5" xfId="2490" xr:uid="{00000000-0005-0000-0000-0000F7690000}"/>
    <cellStyle name="Incorrecto 2 2 5 2" xfId="2491" xr:uid="{00000000-0005-0000-0000-0000F8690000}"/>
    <cellStyle name="Incorrecto 2 2 5 3" xfId="2492" xr:uid="{00000000-0005-0000-0000-0000F9690000}"/>
    <cellStyle name="Incorrecto 2 2 6" xfId="2493" xr:uid="{00000000-0005-0000-0000-0000FA690000}"/>
    <cellStyle name="Incorrecto 2 2 7" xfId="2494" xr:uid="{00000000-0005-0000-0000-0000FB690000}"/>
    <cellStyle name="Incorrecto 2 2 8" xfId="7106" xr:uid="{00000000-0005-0000-0000-0000FC690000}"/>
    <cellStyle name="Incorrecto 2 2 9" xfId="7107" xr:uid="{00000000-0005-0000-0000-0000FD690000}"/>
    <cellStyle name="Incorrecto 2 20" xfId="7108" xr:uid="{00000000-0005-0000-0000-0000FE690000}"/>
    <cellStyle name="Incorrecto 2 21" xfId="7109" xr:uid="{00000000-0005-0000-0000-0000FF690000}"/>
    <cellStyle name="Incorrecto 2 22" xfId="7110" xr:uid="{00000000-0005-0000-0000-0000006A0000}"/>
    <cellStyle name="Incorrecto 2 23" xfId="7111" xr:uid="{00000000-0005-0000-0000-0000016A0000}"/>
    <cellStyle name="Incorrecto 2 24" xfId="7112" xr:uid="{00000000-0005-0000-0000-0000026A0000}"/>
    <cellStyle name="Incorrecto 2 3" xfId="2495" xr:uid="{00000000-0005-0000-0000-0000036A0000}"/>
    <cellStyle name="Incorrecto 2 3 2" xfId="2496" xr:uid="{00000000-0005-0000-0000-0000046A0000}"/>
    <cellStyle name="Incorrecto 2 3 2 2" xfId="7113" xr:uid="{00000000-0005-0000-0000-0000056A0000}"/>
    <cellStyle name="Incorrecto 2 3 2 3" xfId="7114" xr:uid="{00000000-0005-0000-0000-0000066A0000}"/>
    <cellStyle name="Incorrecto 2 3 3" xfId="7115" xr:uid="{00000000-0005-0000-0000-0000076A0000}"/>
    <cellStyle name="Incorrecto 2 4" xfId="2497" xr:uid="{00000000-0005-0000-0000-0000086A0000}"/>
    <cellStyle name="Incorrecto 2 5" xfId="2498" xr:uid="{00000000-0005-0000-0000-0000096A0000}"/>
    <cellStyle name="Incorrecto 2 5 2" xfId="2499" xr:uid="{00000000-0005-0000-0000-00000A6A0000}"/>
    <cellStyle name="Incorrecto 2 5 3" xfId="2500" xr:uid="{00000000-0005-0000-0000-00000B6A0000}"/>
    <cellStyle name="Incorrecto 2 6" xfId="2501" xr:uid="{00000000-0005-0000-0000-00000C6A0000}"/>
    <cellStyle name="Incorrecto 2 7" xfId="2502" xr:uid="{00000000-0005-0000-0000-00000D6A0000}"/>
    <cellStyle name="Incorrecto 2 8" xfId="7116" xr:uid="{00000000-0005-0000-0000-00000E6A0000}"/>
    <cellStyle name="Incorrecto 2 9" xfId="7117" xr:uid="{00000000-0005-0000-0000-00000F6A0000}"/>
    <cellStyle name="Incorrecto 20" xfId="2503" xr:uid="{00000000-0005-0000-0000-0000106A0000}"/>
    <cellStyle name="Incorrecto 20 2" xfId="2504" xr:uid="{00000000-0005-0000-0000-0000116A0000}"/>
    <cellStyle name="Incorrecto 20 3" xfId="2505" xr:uid="{00000000-0005-0000-0000-0000126A0000}"/>
    <cellStyle name="Incorrecto 20 4" xfId="2506" xr:uid="{00000000-0005-0000-0000-0000136A0000}"/>
    <cellStyle name="Incorrecto 21" xfId="2507" xr:uid="{00000000-0005-0000-0000-0000146A0000}"/>
    <cellStyle name="Incorrecto 22" xfId="2508" xr:uid="{00000000-0005-0000-0000-0000156A0000}"/>
    <cellStyle name="Incorrecto 22 2" xfId="2509" xr:uid="{00000000-0005-0000-0000-0000166A0000}"/>
    <cellStyle name="Incorrecto 22 3" xfId="2510" xr:uid="{00000000-0005-0000-0000-0000176A0000}"/>
    <cellStyle name="Incorrecto 23" xfId="2511" xr:uid="{00000000-0005-0000-0000-0000186A0000}"/>
    <cellStyle name="Incorrecto 24" xfId="2512" xr:uid="{00000000-0005-0000-0000-0000196A0000}"/>
    <cellStyle name="Incorrecto 3" xfId="2513" xr:uid="{00000000-0005-0000-0000-00001A6A0000}"/>
    <cellStyle name="Incorrecto 4" xfId="2514" xr:uid="{00000000-0005-0000-0000-00001B6A0000}"/>
    <cellStyle name="Incorrecto 5" xfId="2515" xr:uid="{00000000-0005-0000-0000-00001C6A0000}"/>
    <cellStyle name="Incorrecto 6" xfId="2516" xr:uid="{00000000-0005-0000-0000-00001D6A0000}"/>
    <cellStyle name="Incorrecto 7" xfId="2517" xr:uid="{00000000-0005-0000-0000-00001E6A0000}"/>
    <cellStyle name="Incorrecto 8" xfId="2518" xr:uid="{00000000-0005-0000-0000-00001F6A0000}"/>
    <cellStyle name="Incorrecto 9" xfId="2519" xr:uid="{00000000-0005-0000-0000-0000206A0000}"/>
    <cellStyle name="Indent" xfId="3650" xr:uid="{00000000-0005-0000-0000-0000216A0000}"/>
    <cellStyle name="Input" xfId="7118" xr:uid="{00000000-0005-0000-0000-0000226A0000}"/>
    <cellStyle name="Input [yellow]" xfId="3651" xr:uid="{00000000-0005-0000-0000-0000236A0000}"/>
    <cellStyle name="Input 2" xfId="2520" xr:uid="{00000000-0005-0000-0000-0000246A0000}"/>
    <cellStyle name="Input 3" xfId="3652" xr:uid="{00000000-0005-0000-0000-0000256A0000}"/>
    <cellStyle name="Input 4" xfId="3653" xr:uid="{00000000-0005-0000-0000-0000266A0000}"/>
    <cellStyle name="Linked Cell" xfId="7119" xr:uid="{00000000-0005-0000-0000-0000276A0000}"/>
    <cellStyle name="Linked Cell 2" xfId="2521" xr:uid="{00000000-0005-0000-0000-0000286A0000}"/>
    <cellStyle name="Linked Cell 3" xfId="3654" xr:uid="{00000000-0005-0000-0000-0000296A0000}"/>
    <cellStyle name="Linked Cell 4" xfId="3655" xr:uid="{00000000-0005-0000-0000-00002A6A0000}"/>
    <cellStyle name="Millares" xfId="1" builtinId="3"/>
    <cellStyle name="Millares [0] 2" xfId="7120" xr:uid="{00000000-0005-0000-0000-00002C6A0000}"/>
    <cellStyle name="Millares [0] 2 2" xfId="7121" xr:uid="{00000000-0005-0000-0000-00002D6A0000}"/>
    <cellStyle name="Millares [0] 2 3" xfId="40361" xr:uid="{00000000-0005-0000-0000-00002E6A0000}"/>
    <cellStyle name="Millares [0] 4" xfId="40378" xr:uid="{00000000-0005-0000-0000-00002F6A0000}"/>
    <cellStyle name="Millares 10" xfId="2522" xr:uid="{00000000-0005-0000-0000-0000306A0000}"/>
    <cellStyle name="Millares 10 2" xfId="2523" xr:uid="{00000000-0005-0000-0000-0000316A0000}"/>
    <cellStyle name="Millares 10 3" xfId="2524" xr:uid="{00000000-0005-0000-0000-0000326A0000}"/>
    <cellStyle name="Millares 10 4" xfId="2525" xr:uid="{00000000-0005-0000-0000-0000336A0000}"/>
    <cellStyle name="Millares 10 5" xfId="2526" xr:uid="{00000000-0005-0000-0000-0000346A0000}"/>
    <cellStyle name="Millares 10 6" xfId="2527" xr:uid="{00000000-0005-0000-0000-0000356A0000}"/>
    <cellStyle name="Millares 11" xfId="2528" xr:uid="{00000000-0005-0000-0000-0000366A0000}"/>
    <cellStyle name="Millares 11 2" xfId="7122" xr:uid="{00000000-0005-0000-0000-0000376A0000}"/>
    <cellStyle name="Millares 12" xfId="2529" xr:uid="{00000000-0005-0000-0000-0000386A0000}"/>
    <cellStyle name="Millares 12 2" xfId="7123" xr:uid="{00000000-0005-0000-0000-0000396A0000}"/>
    <cellStyle name="Millares 12 2 2" xfId="7124" xr:uid="{00000000-0005-0000-0000-00003A6A0000}"/>
    <cellStyle name="Millares 12 2 2 2" xfId="7125" xr:uid="{00000000-0005-0000-0000-00003B6A0000}"/>
    <cellStyle name="Millares 12 2 3" xfId="7126" xr:uid="{00000000-0005-0000-0000-00003C6A0000}"/>
    <cellStyle name="Millares 13" xfId="2530" xr:uid="{00000000-0005-0000-0000-00003D6A0000}"/>
    <cellStyle name="Millares 14" xfId="2531" xr:uid="{00000000-0005-0000-0000-00003E6A0000}"/>
    <cellStyle name="Millares 15" xfId="3779" xr:uid="{00000000-0005-0000-0000-00003F6A0000}"/>
    <cellStyle name="Millares 16" xfId="7127" xr:uid="{00000000-0005-0000-0000-0000406A0000}"/>
    <cellStyle name="Millares 17" xfId="7128" xr:uid="{00000000-0005-0000-0000-0000416A0000}"/>
    <cellStyle name="Millares 17 2" xfId="7129" xr:uid="{00000000-0005-0000-0000-0000426A0000}"/>
    <cellStyle name="Millares 17 2 2" xfId="7130" xr:uid="{00000000-0005-0000-0000-0000436A0000}"/>
    <cellStyle name="Millares 18" xfId="7131" xr:uid="{00000000-0005-0000-0000-0000446A0000}"/>
    <cellStyle name="Millares 19" xfId="7132" xr:uid="{00000000-0005-0000-0000-0000456A0000}"/>
    <cellStyle name="Millares 2" xfId="2532" xr:uid="{00000000-0005-0000-0000-0000466A0000}"/>
    <cellStyle name="Millares 2 10" xfId="7133" xr:uid="{00000000-0005-0000-0000-0000476A0000}"/>
    <cellStyle name="Millares 2 11" xfId="7134" xr:uid="{00000000-0005-0000-0000-0000486A0000}"/>
    <cellStyle name="Millares 2 12" xfId="7135" xr:uid="{00000000-0005-0000-0000-0000496A0000}"/>
    <cellStyle name="Millares 2 13" xfId="7136" xr:uid="{00000000-0005-0000-0000-00004A6A0000}"/>
    <cellStyle name="Millares 2 14" xfId="7137" xr:uid="{00000000-0005-0000-0000-00004B6A0000}"/>
    <cellStyle name="Millares 2 15" xfId="7138" xr:uid="{00000000-0005-0000-0000-00004C6A0000}"/>
    <cellStyle name="Millares 2 16" xfId="7139" xr:uid="{00000000-0005-0000-0000-00004D6A0000}"/>
    <cellStyle name="Millares 2 17" xfId="7140" xr:uid="{00000000-0005-0000-0000-00004E6A0000}"/>
    <cellStyle name="Millares 2 18" xfId="7141" xr:uid="{00000000-0005-0000-0000-00004F6A0000}"/>
    <cellStyle name="Millares 2 19" xfId="7142" xr:uid="{00000000-0005-0000-0000-0000506A0000}"/>
    <cellStyle name="Millares 2 2" xfId="2533" xr:uid="{00000000-0005-0000-0000-0000516A0000}"/>
    <cellStyle name="Millares 2 2 10" xfId="7143" xr:uid="{00000000-0005-0000-0000-0000526A0000}"/>
    <cellStyle name="Millares 2 2 10 2" xfId="7144" xr:uid="{00000000-0005-0000-0000-0000536A0000}"/>
    <cellStyle name="Millares 2 2 11" xfId="7145" xr:uid="{00000000-0005-0000-0000-0000546A0000}"/>
    <cellStyle name="Millares 2 2 12" xfId="7146" xr:uid="{00000000-0005-0000-0000-0000556A0000}"/>
    <cellStyle name="Millares 2 2 13" xfId="7147" xr:uid="{00000000-0005-0000-0000-0000566A0000}"/>
    <cellStyle name="Millares 2 2 14" xfId="7148" xr:uid="{00000000-0005-0000-0000-0000576A0000}"/>
    <cellStyle name="Millares 2 2 15" xfId="7149" xr:uid="{00000000-0005-0000-0000-0000586A0000}"/>
    <cellStyle name="Millares 2 2 16" xfId="7150" xr:uid="{00000000-0005-0000-0000-0000596A0000}"/>
    <cellStyle name="Millares 2 2 17" xfId="7151" xr:uid="{00000000-0005-0000-0000-00005A6A0000}"/>
    <cellStyle name="Millares 2 2 18" xfId="7152" xr:uid="{00000000-0005-0000-0000-00005B6A0000}"/>
    <cellStyle name="Millares 2 2 19" xfId="7153" xr:uid="{00000000-0005-0000-0000-00005C6A0000}"/>
    <cellStyle name="Millares 2 2 2" xfId="7154" xr:uid="{00000000-0005-0000-0000-00005D6A0000}"/>
    <cellStyle name="Millares 2 2 2 10" xfId="7155" xr:uid="{00000000-0005-0000-0000-00005E6A0000}"/>
    <cellStyle name="Millares 2 2 2 10 2" xfId="7156" xr:uid="{00000000-0005-0000-0000-00005F6A0000}"/>
    <cellStyle name="Millares 2 2 2 10 2 2" xfId="7157" xr:uid="{00000000-0005-0000-0000-0000606A0000}"/>
    <cellStyle name="Millares 2 2 2 11" xfId="7158" xr:uid="{00000000-0005-0000-0000-0000616A0000}"/>
    <cellStyle name="Millares 2 2 2 11 2" xfId="7159" xr:uid="{00000000-0005-0000-0000-0000626A0000}"/>
    <cellStyle name="Millares 2 2 2 11 2 2" xfId="7160" xr:uid="{00000000-0005-0000-0000-0000636A0000}"/>
    <cellStyle name="Millares 2 2 2 12" xfId="7161" xr:uid="{00000000-0005-0000-0000-0000646A0000}"/>
    <cellStyle name="Millares 2 2 2 12 2" xfId="7162" xr:uid="{00000000-0005-0000-0000-0000656A0000}"/>
    <cellStyle name="Millares 2 2 2 12 2 2" xfId="7163" xr:uid="{00000000-0005-0000-0000-0000666A0000}"/>
    <cellStyle name="Millares 2 2 2 13" xfId="7164" xr:uid="{00000000-0005-0000-0000-0000676A0000}"/>
    <cellStyle name="Millares 2 2 2 13 2" xfId="7165" xr:uid="{00000000-0005-0000-0000-0000686A0000}"/>
    <cellStyle name="Millares 2 2 2 13 2 2" xfId="7166" xr:uid="{00000000-0005-0000-0000-0000696A0000}"/>
    <cellStyle name="Millares 2 2 2 14" xfId="7167" xr:uid="{00000000-0005-0000-0000-00006A6A0000}"/>
    <cellStyle name="Millares 2 2 2 14 2" xfId="7168" xr:uid="{00000000-0005-0000-0000-00006B6A0000}"/>
    <cellStyle name="Millares 2 2 2 14 2 2" xfId="7169" xr:uid="{00000000-0005-0000-0000-00006C6A0000}"/>
    <cellStyle name="Millares 2 2 2 15" xfId="7170" xr:uid="{00000000-0005-0000-0000-00006D6A0000}"/>
    <cellStyle name="Millares 2 2 2 15 2" xfId="7171" xr:uid="{00000000-0005-0000-0000-00006E6A0000}"/>
    <cellStyle name="Millares 2 2 2 15 2 2" xfId="7172" xr:uid="{00000000-0005-0000-0000-00006F6A0000}"/>
    <cellStyle name="Millares 2 2 2 16" xfId="7173" xr:uid="{00000000-0005-0000-0000-0000706A0000}"/>
    <cellStyle name="Millares 2 2 2 16 2" xfId="7174" xr:uid="{00000000-0005-0000-0000-0000716A0000}"/>
    <cellStyle name="Millares 2 2 2 16 2 2" xfId="7175" xr:uid="{00000000-0005-0000-0000-0000726A0000}"/>
    <cellStyle name="Millares 2 2 2 17" xfId="7176" xr:uid="{00000000-0005-0000-0000-0000736A0000}"/>
    <cellStyle name="Millares 2 2 2 17 2" xfId="7177" xr:uid="{00000000-0005-0000-0000-0000746A0000}"/>
    <cellStyle name="Millares 2 2 2 17 2 2" xfId="7178" xr:uid="{00000000-0005-0000-0000-0000756A0000}"/>
    <cellStyle name="Millares 2 2 2 18" xfId="7179" xr:uid="{00000000-0005-0000-0000-0000766A0000}"/>
    <cellStyle name="Millares 2 2 2 18 2" xfId="7180" xr:uid="{00000000-0005-0000-0000-0000776A0000}"/>
    <cellStyle name="Millares 2 2 2 18 2 2" xfId="7181" xr:uid="{00000000-0005-0000-0000-0000786A0000}"/>
    <cellStyle name="Millares 2 2 2 19" xfId="7182" xr:uid="{00000000-0005-0000-0000-0000796A0000}"/>
    <cellStyle name="Millares 2 2 2 19 2" xfId="7183" xr:uid="{00000000-0005-0000-0000-00007A6A0000}"/>
    <cellStyle name="Millares 2 2 2 19 2 2" xfId="7184" xr:uid="{00000000-0005-0000-0000-00007B6A0000}"/>
    <cellStyle name="Millares 2 2 2 2" xfId="7185" xr:uid="{00000000-0005-0000-0000-00007C6A0000}"/>
    <cellStyle name="Millares 2 2 2 2 10" xfId="7186" xr:uid="{00000000-0005-0000-0000-00007D6A0000}"/>
    <cellStyle name="Millares 2 2 2 2 11" xfId="7187" xr:uid="{00000000-0005-0000-0000-00007E6A0000}"/>
    <cellStyle name="Millares 2 2 2 2 12" xfId="7188" xr:uid="{00000000-0005-0000-0000-00007F6A0000}"/>
    <cellStyle name="Millares 2 2 2 2 13" xfId="7189" xr:uid="{00000000-0005-0000-0000-0000806A0000}"/>
    <cellStyle name="Millares 2 2 2 2 14" xfId="7190" xr:uid="{00000000-0005-0000-0000-0000816A0000}"/>
    <cellStyle name="Millares 2 2 2 2 15" xfId="7191" xr:uid="{00000000-0005-0000-0000-0000826A0000}"/>
    <cellStyle name="Millares 2 2 2 2 16" xfId="7192" xr:uid="{00000000-0005-0000-0000-0000836A0000}"/>
    <cellStyle name="Millares 2 2 2 2 17" xfId="7193" xr:uid="{00000000-0005-0000-0000-0000846A0000}"/>
    <cellStyle name="Millares 2 2 2 2 18" xfId="7194" xr:uid="{00000000-0005-0000-0000-0000856A0000}"/>
    <cellStyle name="Millares 2 2 2 2 19" xfId="7195" xr:uid="{00000000-0005-0000-0000-0000866A0000}"/>
    <cellStyle name="Millares 2 2 2 2 2" xfId="7196" xr:uid="{00000000-0005-0000-0000-0000876A0000}"/>
    <cellStyle name="Millares 2 2 2 2 2 2" xfId="7197" xr:uid="{00000000-0005-0000-0000-0000886A0000}"/>
    <cellStyle name="Millares 2 2 2 2 2 2 2" xfId="7198" xr:uid="{00000000-0005-0000-0000-0000896A0000}"/>
    <cellStyle name="Millares 2 2 2 2 2 2 2 2" xfId="7199" xr:uid="{00000000-0005-0000-0000-00008A6A0000}"/>
    <cellStyle name="Millares 2 2 2 2 2 3" xfId="7200" xr:uid="{00000000-0005-0000-0000-00008B6A0000}"/>
    <cellStyle name="Millares 2 2 2 2 2 3 2" xfId="7201" xr:uid="{00000000-0005-0000-0000-00008C6A0000}"/>
    <cellStyle name="Millares 2 2 2 2 2 3 2 2" xfId="7202" xr:uid="{00000000-0005-0000-0000-00008D6A0000}"/>
    <cellStyle name="Millares 2 2 2 2 2 3 3" xfId="7203" xr:uid="{00000000-0005-0000-0000-00008E6A0000}"/>
    <cellStyle name="Millares 2 2 2 2 20" xfId="7204" xr:uid="{00000000-0005-0000-0000-00008F6A0000}"/>
    <cellStyle name="Millares 2 2 2 2 21" xfId="7205" xr:uid="{00000000-0005-0000-0000-0000906A0000}"/>
    <cellStyle name="Millares 2 2 2 2 22" xfId="7206" xr:uid="{00000000-0005-0000-0000-0000916A0000}"/>
    <cellStyle name="Millares 2 2 2 2 23" xfId="7207" xr:uid="{00000000-0005-0000-0000-0000926A0000}"/>
    <cellStyle name="Millares 2 2 2 2 3" xfId="7208" xr:uid="{00000000-0005-0000-0000-0000936A0000}"/>
    <cellStyle name="Millares 2 2 2 2 4" xfId="7209" xr:uid="{00000000-0005-0000-0000-0000946A0000}"/>
    <cellStyle name="Millares 2 2 2 2 5" xfId="7210" xr:uid="{00000000-0005-0000-0000-0000956A0000}"/>
    <cellStyle name="Millares 2 2 2 2 6" xfId="7211" xr:uid="{00000000-0005-0000-0000-0000966A0000}"/>
    <cellStyle name="Millares 2 2 2 2 7" xfId="7212" xr:uid="{00000000-0005-0000-0000-0000976A0000}"/>
    <cellStyle name="Millares 2 2 2 2 8" xfId="7213" xr:uid="{00000000-0005-0000-0000-0000986A0000}"/>
    <cellStyle name="Millares 2 2 2 2 9" xfId="7214" xr:uid="{00000000-0005-0000-0000-0000996A0000}"/>
    <cellStyle name="Millares 2 2 2 20" xfId="7215" xr:uid="{00000000-0005-0000-0000-00009A6A0000}"/>
    <cellStyle name="Millares 2 2 2 20 2" xfId="7216" xr:uid="{00000000-0005-0000-0000-00009B6A0000}"/>
    <cellStyle name="Millares 2 2 2 20 2 2" xfId="7217" xr:uid="{00000000-0005-0000-0000-00009C6A0000}"/>
    <cellStyle name="Millares 2 2 2 21" xfId="7218" xr:uid="{00000000-0005-0000-0000-00009D6A0000}"/>
    <cellStyle name="Millares 2 2 2 21 2" xfId="7219" xr:uid="{00000000-0005-0000-0000-00009E6A0000}"/>
    <cellStyle name="Millares 2 2 2 21 2 2" xfId="7220" xr:uid="{00000000-0005-0000-0000-00009F6A0000}"/>
    <cellStyle name="Millares 2 2 2 22" xfId="7221" xr:uid="{00000000-0005-0000-0000-0000A06A0000}"/>
    <cellStyle name="Millares 2 2 2 22 2" xfId="7222" xr:uid="{00000000-0005-0000-0000-0000A16A0000}"/>
    <cellStyle name="Millares 2 2 2 22 2 2" xfId="7223" xr:uid="{00000000-0005-0000-0000-0000A26A0000}"/>
    <cellStyle name="Millares 2 2 2 23" xfId="7224" xr:uid="{00000000-0005-0000-0000-0000A36A0000}"/>
    <cellStyle name="Millares 2 2 2 23 2" xfId="7225" xr:uid="{00000000-0005-0000-0000-0000A46A0000}"/>
    <cellStyle name="Millares 2 2 2 23 2 2" xfId="7226" xr:uid="{00000000-0005-0000-0000-0000A56A0000}"/>
    <cellStyle name="Millares 2 2 2 24" xfId="7227" xr:uid="{00000000-0005-0000-0000-0000A66A0000}"/>
    <cellStyle name="Millares 2 2 2 24 2" xfId="7228" xr:uid="{00000000-0005-0000-0000-0000A76A0000}"/>
    <cellStyle name="Millares 2 2 2 24 2 2" xfId="7229" xr:uid="{00000000-0005-0000-0000-0000A86A0000}"/>
    <cellStyle name="Millares 2 2 2 25" xfId="7230" xr:uid="{00000000-0005-0000-0000-0000A96A0000}"/>
    <cellStyle name="Millares 2 2 2 3" xfId="7231" xr:uid="{00000000-0005-0000-0000-0000AA6A0000}"/>
    <cellStyle name="Millares 2 2 2 3 2" xfId="7232" xr:uid="{00000000-0005-0000-0000-0000AB6A0000}"/>
    <cellStyle name="Millares 2 2 2 3 2 2" xfId="7233" xr:uid="{00000000-0005-0000-0000-0000AC6A0000}"/>
    <cellStyle name="Millares 2 2 2 4" xfId="7234" xr:uid="{00000000-0005-0000-0000-0000AD6A0000}"/>
    <cellStyle name="Millares 2 2 2 4 2" xfId="7235" xr:uid="{00000000-0005-0000-0000-0000AE6A0000}"/>
    <cellStyle name="Millares 2 2 2 4 2 2" xfId="7236" xr:uid="{00000000-0005-0000-0000-0000AF6A0000}"/>
    <cellStyle name="Millares 2 2 2 5" xfId="7237" xr:uid="{00000000-0005-0000-0000-0000B06A0000}"/>
    <cellStyle name="Millares 2 2 2 5 2" xfId="7238" xr:uid="{00000000-0005-0000-0000-0000B16A0000}"/>
    <cellStyle name="Millares 2 2 2 6" xfId="7239" xr:uid="{00000000-0005-0000-0000-0000B26A0000}"/>
    <cellStyle name="Millares 2 2 2 6 2" xfId="7240" xr:uid="{00000000-0005-0000-0000-0000B36A0000}"/>
    <cellStyle name="Millares 2 2 2 6 2 2" xfId="7241" xr:uid="{00000000-0005-0000-0000-0000B46A0000}"/>
    <cellStyle name="Millares 2 2 2 7" xfId="7242" xr:uid="{00000000-0005-0000-0000-0000B56A0000}"/>
    <cellStyle name="Millares 2 2 2 7 2" xfId="7243" xr:uid="{00000000-0005-0000-0000-0000B66A0000}"/>
    <cellStyle name="Millares 2 2 2 7 2 2" xfId="7244" xr:uid="{00000000-0005-0000-0000-0000B76A0000}"/>
    <cellStyle name="Millares 2 2 2 8" xfId="7245" xr:uid="{00000000-0005-0000-0000-0000B86A0000}"/>
    <cellStyle name="Millares 2 2 2 8 2" xfId="7246" xr:uid="{00000000-0005-0000-0000-0000B96A0000}"/>
    <cellStyle name="Millares 2 2 2 8 2 2" xfId="7247" xr:uid="{00000000-0005-0000-0000-0000BA6A0000}"/>
    <cellStyle name="Millares 2 2 2 9" xfId="7248" xr:uid="{00000000-0005-0000-0000-0000BB6A0000}"/>
    <cellStyle name="Millares 2 2 2 9 2" xfId="7249" xr:uid="{00000000-0005-0000-0000-0000BC6A0000}"/>
    <cellStyle name="Millares 2 2 2 9 2 2" xfId="7250" xr:uid="{00000000-0005-0000-0000-0000BD6A0000}"/>
    <cellStyle name="Millares 2 2 20" xfId="7251" xr:uid="{00000000-0005-0000-0000-0000BE6A0000}"/>
    <cellStyle name="Millares 2 2 21" xfId="7252" xr:uid="{00000000-0005-0000-0000-0000BF6A0000}"/>
    <cellStyle name="Millares 2 2 22" xfId="7253" xr:uid="{00000000-0005-0000-0000-0000C06A0000}"/>
    <cellStyle name="Millares 2 2 23" xfId="7254" xr:uid="{00000000-0005-0000-0000-0000C16A0000}"/>
    <cellStyle name="Millares 2 2 24" xfId="7255" xr:uid="{00000000-0005-0000-0000-0000C26A0000}"/>
    <cellStyle name="Millares 2 2 25" xfId="7256" xr:uid="{00000000-0005-0000-0000-0000C36A0000}"/>
    <cellStyle name="Millares 2 2 26" xfId="7257" xr:uid="{00000000-0005-0000-0000-0000C46A0000}"/>
    <cellStyle name="Millares 2 2 27" xfId="7258" xr:uid="{00000000-0005-0000-0000-0000C56A0000}"/>
    <cellStyle name="Millares 2 2 27 2" xfId="7259" xr:uid="{00000000-0005-0000-0000-0000C66A0000}"/>
    <cellStyle name="Millares 2 2 28" xfId="7260" xr:uid="{00000000-0005-0000-0000-0000C76A0000}"/>
    <cellStyle name="Millares 2 2 28 2" xfId="7261" xr:uid="{00000000-0005-0000-0000-0000C86A0000}"/>
    <cellStyle name="Millares 2 2 29" xfId="7262" xr:uid="{00000000-0005-0000-0000-0000C96A0000}"/>
    <cellStyle name="Millares 2 2 3" xfId="7263" xr:uid="{00000000-0005-0000-0000-0000CA6A0000}"/>
    <cellStyle name="Millares 2 2 3 2" xfId="7264" xr:uid="{00000000-0005-0000-0000-0000CB6A0000}"/>
    <cellStyle name="Millares 2 2 3 2 2" xfId="7265" xr:uid="{00000000-0005-0000-0000-0000CC6A0000}"/>
    <cellStyle name="Millares 2 2 3 2 3" xfId="7266" xr:uid="{00000000-0005-0000-0000-0000CD6A0000}"/>
    <cellStyle name="Millares 2 2 3 2 4" xfId="7267" xr:uid="{00000000-0005-0000-0000-0000CE6A0000}"/>
    <cellStyle name="Millares 2 2 3 2 4 2" xfId="7268" xr:uid="{00000000-0005-0000-0000-0000CF6A0000}"/>
    <cellStyle name="Millares 2 2 3 2 5" xfId="7269" xr:uid="{00000000-0005-0000-0000-0000D06A0000}"/>
    <cellStyle name="Millares 2 2 3 3" xfId="7270" xr:uid="{00000000-0005-0000-0000-0000D16A0000}"/>
    <cellStyle name="Millares 2 2 3 3 2" xfId="7271" xr:uid="{00000000-0005-0000-0000-0000D26A0000}"/>
    <cellStyle name="Millares 2 2 3 3 2 2" xfId="7272" xr:uid="{00000000-0005-0000-0000-0000D36A0000}"/>
    <cellStyle name="Millares 2 2 3 3 3" xfId="7273" xr:uid="{00000000-0005-0000-0000-0000D46A0000}"/>
    <cellStyle name="Millares 2 2 3 4" xfId="3788" xr:uid="{00000000-0005-0000-0000-0000D56A0000}"/>
    <cellStyle name="Millares 2 2 30" xfId="7274" xr:uid="{00000000-0005-0000-0000-0000D66A0000}"/>
    <cellStyle name="Millares 2 2 4" xfId="7275" xr:uid="{00000000-0005-0000-0000-0000D76A0000}"/>
    <cellStyle name="Millares 2 2 5" xfId="7276" xr:uid="{00000000-0005-0000-0000-0000D86A0000}"/>
    <cellStyle name="Millares 2 2 6" xfId="7277" xr:uid="{00000000-0005-0000-0000-0000D96A0000}"/>
    <cellStyle name="Millares 2 2 6 2" xfId="7278" xr:uid="{00000000-0005-0000-0000-0000DA6A0000}"/>
    <cellStyle name="Millares 2 2 7" xfId="7279" xr:uid="{00000000-0005-0000-0000-0000DB6A0000}"/>
    <cellStyle name="Millares 2 2 8" xfId="7280" xr:uid="{00000000-0005-0000-0000-0000DC6A0000}"/>
    <cellStyle name="Millares 2 2 9" xfId="7281" xr:uid="{00000000-0005-0000-0000-0000DD6A0000}"/>
    <cellStyle name="Millares 2 20" xfId="7282" xr:uid="{00000000-0005-0000-0000-0000DE6A0000}"/>
    <cellStyle name="Millares 2 21" xfId="7283" xr:uid="{00000000-0005-0000-0000-0000DF6A0000}"/>
    <cellStyle name="Millares 2 22" xfId="7284" xr:uid="{00000000-0005-0000-0000-0000E06A0000}"/>
    <cellStyle name="Millares 2 23" xfId="7285" xr:uid="{00000000-0005-0000-0000-0000E16A0000}"/>
    <cellStyle name="Millares 2 24" xfId="7286" xr:uid="{00000000-0005-0000-0000-0000E26A0000}"/>
    <cellStyle name="Millares 2 25" xfId="7287" xr:uid="{00000000-0005-0000-0000-0000E36A0000}"/>
    <cellStyle name="Millares 2 26" xfId="7288" xr:uid="{00000000-0005-0000-0000-0000E46A0000}"/>
    <cellStyle name="Millares 2 27" xfId="7289" xr:uid="{00000000-0005-0000-0000-0000E56A0000}"/>
    <cellStyle name="Millares 2 27 2" xfId="7290" xr:uid="{00000000-0005-0000-0000-0000E66A0000}"/>
    <cellStyle name="Millares 2 28" xfId="7291" xr:uid="{00000000-0005-0000-0000-0000E76A0000}"/>
    <cellStyle name="Millares 2 3" xfId="2534" xr:uid="{00000000-0005-0000-0000-0000E86A0000}"/>
    <cellStyle name="Millares 2 3 2" xfId="7292" xr:uid="{00000000-0005-0000-0000-0000E96A0000}"/>
    <cellStyle name="Millares 2 3 2 2 3" xfId="7293" xr:uid="{00000000-0005-0000-0000-0000EA6A0000}"/>
    <cellStyle name="Millares 2 3 3" xfId="7294" xr:uid="{00000000-0005-0000-0000-0000EB6A0000}"/>
    <cellStyle name="Millares 2 3 3 2" xfId="7295" xr:uid="{00000000-0005-0000-0000-0000EC6A0000}"/>
    <cellStyle name="Millares 2 3 4" xfId="7296" xr:uid="{00000000-0005-0000-0000-0000ED6A0000}"/>
    <cellStyle name="Millares 2 4" xfId="2535" xr:uid="{00000000-0005-0000-0000-0000EE6A0000}"/>
    <cellStyle name="Millares 2 4 2" xfId="7297" xr:uid="{00000000-0005-0000-0000-0000EF6A0000}"/>
    <cellStyle name="Millares 2 4 3" xfId="7298" xr:uid="{00000000-0005-0000-0000-0000F06A0000}"/>
    <cellStyle name="Millares 2 4 3 2" xfId="7299" xr:uid="{00000000-0005-0000-0000-0000F16A0000}"/>
    <cellStyle name="Millares 2 4 4" xfId="7300" xr:uid="{00000000-0005-0000-0000-0000F26A0000}"/>
    <cellStyle name="Millares 2 5" xfId="2536" xr:uid="{00000000-0005-0000-0000-0000F36A0000}"/>
    <cellStyle name="Millares 2 5 2" xfId="7301" xr:uid="{00000000-0005-0000-0000-0000F46A0000}"/>
    <cellStyle name="Millares 2 5 3" xfId="7302" xr:uid="{00000000-0005-0000-0000-0000F56A0000}"/>
    <cellStyle name="Millares 2 5 4" xfId="7303" xr:uid="{00000000-0005-0000-0000-0000F66A0000}"/>
    <cellStyle name="Millares 2 5 4 2" xfId="7304" xr:uid="{00000000-0005-0000-0000-0000F76A0000}"/>
    <cellStyle name="Millares 2 5 5" xfId="7305" xr:uid="{00000000-0005-0000-0000-0000F86A0000}"/>
    <cellStyle name="Millares 2 6" xfId="2537" xr:uid="{00000000-0005-0000-0000-0000F96A0000}"/>
    <cellStyle name="Millares 2 6 2" xfId="7306" xr:uid="{00000000-0005-0000-0000-0000FA6A0000}"/>
    <cellStyle name="Millares 2 6 2 2" xfId="7307" xr:uid="{00000000-0005-0000-0000-0000FB6A0000}"/>
    <cellStyle name="Millares 2 6 3" xfId="7308" xr:uid="{00000000-0005-0000-0000-0000FC6A0000}"/>
    <cellStyle name="Millares 2 7" xfId="3775" xr:uid="{00000000-0005-0000-0000-0000FD6A0000}"/>
    <cellStyle name="Millares 2 7 2" xfId="7309" xr:uid="{00000000-0005-0000-0000-0000FE6A0000}"/>
    <cellStyle name="Millares 2 7 2 2" xfId="7310" xr:uid="{00000000-0005-0000-0000-0000FF6A0000}"/>
    <cellStyle name="Millares 2 7 3" xfId="7311" xr:uid="{00000000-0005-0000-0000-0000006B0000}"/>
    <cellStyle name="Millares 2 8" xfId="7312" xr:uid="{00000000-0005-0000-0000-0000016B0000}"/>
    <cellStyle name="Millares 2 8 2" xfId="7313" xr:uid="{00000000-0005-0000-0000-0000026B0000}"/>
    <cellStyle name="Millares 2 9" xfId="7314" xr:uid="{00000000-0005-0000-0000-0000036B0000}"/>
    <cellStyle name="Millares 20" xfId="7315" xr:uid="{00000000-0005-0000-0000-0000046B0000}"/>
    <cellStyle name="Millares 21" xfId="7316" xr:uid="{00000000-0005-0000-0000-0000056B0000}"/>
    <cellStyle name="Millares 22" xfId="7317" xr:uid="{00000000-0005-0000-0000-0000066B0000}"/>
    <cellStyle name="Millares 23" xfId="7318" xr:uid="{00000000-0005-0000-0000-0000076B0000}"/>
    <cellStyle name="Millares 24" xfId="7319" xr:uid="{00000000-0005-0000-0000-0000086B0000}"/>
    <cellStyle name="Millares 25" xfId="7320" xr:uid="{00000000-0005-0000-0000-0000096B0000}"/>
    <cellStyle name="Millares 25 2" xfId="7321" xr:uid="{00000000-0005-0000-0000-00000A6B0000}"/>
    <cellStyle name="Millares 25 2 2" xfId="7322" xr:uid="{00000000-0005-0000-0000-00000B6B0000}"/>
    <cellStyle name="Millares 26" xfId="7323" xr:uid="{00000000-0005-0000-0000-00000C6B0000}"/>
    <cellStyle name="Millares 26 10" xfId="7324" xr:uid="{00000000-0005-0000-0000-00000D6B0000}"/>
    <cellStyle name="Millares 26 10 2" xfId="7325" xr:uid="{00000000-0005-0000-0000-00000E6B0000}"/>
    <cellStyle name="Millares 26 10 2 2" xfId="7326" xr:uid="{00000000-0005-0000-0000-00000F6B0000}"/>
    <cellStyle name="Millares 26 10 3" xfId="7327" xr:uid="{00000000-0005-0000-0000-0000106B0000}"/>
    <cellStyle name="Millares 26 11" xfId="7328" xr:uid="{00000000-0005-0000-0000-0000116B0000}"/>
    <cellStyle name="Millares 26 11 2" xfId="7329" xr:uid="{00000000-0005-0000-0000-0000126B0000}"/>
    <cellStyle name="Millares 26 12" xfId="7330" xr:uid="{00000000-0005-0000-0000-0000136B0000}"/>
    <cellStyle name="Millares 26 12 2" xfId="7331" xr:uid="{00000000-0005-0000-0000-0000146B0000}"/>
    <cellStyle name="Millares 26 13" xfId="7332" xr:uid="{00000000-0005-0000-0000-0000156B0000}"/>
    <cellStyle name="Millares 26 13 2" xfId="7333" xr:uid="{00000000-0005-0000-0000-0000166B0000}"/>
    <cellStyle name="Millares 26 14" xfId="7334" xr:uid="{00000000-0005-0000-0000-0000176B0000}"/>
    <cellStyle name="Millares 26 14 2" xfId="7335" xr:uid="{00000000-0005-0000-0000-0000186B0000}"/>
    <cellStyle name="Millares 26 15" xfId="7336" xr:uid="{00000000-0005-0000-0000-0000196B0000}"/>
    <cellStyle name="Millares 26 15 2" xfId="7337" xr:uid="{00000000-0005-0000-0000-00001A6B0000}"/>
    <cellStyle name="Millares 26 16" xfId="7338" xr:uid="{00000000-0005-0000-0000-00001B6B0000}"/>
    <cellStyle name="Millares 26 16 2" xfId="7339" xr:uid="{00000000-0005-0000-0000-00001C6B0000}"/>
    <cellStyle name="Millares 26 17" xfId="7340" xr:uid="{00000000-0005-0000-0000-00001D6B0000}"/>
    <cellStyle name="Millares 26 17 2" xfId="7341" xr:uid="{00000000-0005-0000-0000-00001E6B0000}"/>
    <cellStyle name="Millares 26 18" xfId="7342" xr:uid="{00000000-0005-0000-0000-00001F6B0000}"/>
    <cellStyle name="Millares 26 18 2" xfId="7343" xr:uid="{00000000-0005-0000-0000-0000206B0000}"/>
    <cellStyle name="Millares 26 19" xfId="7344" xr:uid="{00000000-0005-0000-0000-0000216B0000}"/>
    <cellStyle name="Millares 26 19 2" xfId="7345" xr:uid="{00000000-0005-0000-0000-0000226B0000}"/>
    <cellStyle name="Millares 26 2" xfId="7346" xr:uid="{00000000-0005-0000-0000-0000236B0000}"/>
    <cellStyle name="Millares 26 2 2" xfId="7347" xr:uid="{00000000-0005-0000-0000-0000246B0000}"/>
    <cellStyle name="Millares 26 20" xfId="7348" xr:uid="{00000000-0005-0000-0000-0000256B0000}"/>
    <cellStyle name="Millares 26 20 2" xfId="7349" xr:uid="{00000000-0005-0000-0000-0000266B0000}"/>
    <cellStyle name="Millares 26 3" xfId="7350" xr:uid="{00000000-0005-0000-0000-0000276B0000}"/>
    <cellStyle name="Millares 26 3 2" xfId="7351" xr:uid="{00000000-0005-0000-0000-0000286B0000}"/>
    <cellStyle name="Millares 26 4" xfId="7352" xr:uid="{00000000-0005-0000-0000-0000296B0000}"/>
    <cellStyle name="Millares 26 4 2" xfId="7353" xr:uid="{00000000-0005-0000-0000-00002A6B0000}"/>
    <cellStyle name="Millares 26 5" xfId="7354" xr:uid="{00000000-0005-0000-0000-00002B6B0000}"/>
    <cellStyle name="Millares 26 5 2" xfId="7355" xr:uid="{00000000-0005-0000-0000-00002C6B0000}"/>
    <cellStyle name="Millares 26 6" xfId="7356" xr:uid="{00000000-0005-0000-0000-00002D6B0000}"/>
    <cellStyle name="Millares 26 6 2" xfId="7357" xr:uid="{00000000-0005-0000-0000-00002E6B0000}"/>
    <cellStyle name="Millares 26 7" xfId="7358" xr:uid="{00000000-0005-0000-0000-00002F6B0000}"/>
    <cellStyle name="Millares 26 7 2" xfId="7359" xr:uid="{00000000-0005-0000-0000-0000306B0000}"/>
    <cellStyle name="Millares 26 8" xfId="7360" xr:uid="{00000000-0005-0000-0000-0000316B0000}"/>
    <cellStyle name="Millares 26 8 2" xfId="7361" xr:uid="{00000000-0005-0000-0000-0000326B0000}"/>
    <cellStyle name="Millares 26 9" xfId="7362" xr:uid="{00000000-0005-0000-0000-0000336B0000}"/>
    <cellStyle name="Millares 26 9 2" xfId="7363" xr:uid="{00000000-0005-0000-0000-0000346B0000}"/>
    <cellStyle name="Millares 27" xfId="7364" xr:uid="{00000000-0005-0000-0000-0000356B0000}"/>
    <cellStyle name="Millares 27 10" xfId="7365" xr:uid="{00000000-0005-0000-0000-0000366B0000}"/>
    <cellStyle name="Millares 27 10 2" xfId="7366" xr:uid="{00000000-0005-0000-0000-0000376B0000}"/>
    <cellStyle name="Millares 27 11" xfId="7367" xr:uid="{00000000-0005-0000-0000-0000386B0000}"/>
    <cellStyle name="Millares 27 11 2" xfId="7368" xr:uid="{00000000-0005-0000-0000-0000396B0000}"/>
    <cellStyle name="Millares 27 12" xfId="7369" xr:uid="{00000000-0005-0000-0000-00003A6B0000}"/>
    <cellStyle name="Millares 27 12 2" xfId="7370" xr:uid="{00000000-0005-0000-0000-00003B6B0000}"/>
    <cellStyle name="Millares 27 13" xfId="7371" xr:uid="{00000000-0005-0000-0000-00003C6B0000}"/>
    <cellStyle name="Millares 27 13 2" xfId="7372" xr:uid="{00000000-0005-0000-0000-00003D6B0000}"/>
    <cellStyle name="Millares 27 14" xfId="7373" xr:uid="{00000000-0005-0000-0000-00003E6B0000}"/>
    <cellStyle name="Millares 27 14 2" xfId="7374" xr:uid="{00000000-0005-0000-0000-00003F6B0000}"/>
    <cellStyle name="Millares 27 15" xfId="7375" xr:uid="{00000000-0005-0000-0000-0000406B0000}"/>
    <cellStyle name="Millares 27 15 2" xfId="7376" xr:uid="{00000000-0005-0000-0000-0000416B0000}"/>
    <cellStyle name="Millares 27 16" xfId="7377" xr:uid="{00000000-0005-0000-0000-0000426B0000}"/>
    <cellStyle name="Millares 27 16 2" xfId="7378" xr:uid="{00000000-0005-0000-0000-0000436B0000}"/>
    <cellStyle name="Millares 27 17" xfId="7379" xr:uid="{00000000-0005-0000-0000-0000446B0000}"/>
    <cellStyle name="Millares 27 17 2" xfId="7380" xr:uid="{00000000-0005-0000-0000-0000456B0000}"/>
    <cellStyle name="Millares 27 18" xfId="7381" xr:uid="{00000000-0005-0000-0000-0000466B0000}"/>
    <cellStyle name="Millares 27 18 2" xfId="7382" xr:uid="{00000000-0005-0000-0000-0000476B0000}"/>
    <cellStyle name="Millares 27 19" xfId="7383" xr:uid="{00000000-0005-0000-0000-0000486B0000}"/>
    <cellStyle name="Millares 27 19 2" xfId="7384" xr:uid="{00000000-0005-0000-0000-0000496B0000}"/>
    <cellStyle name="Millares 27 2" xfId="7385" xr:uid="{00000000-0005-0000-0000-00004A6B0000}"/>
    <cellStyle name="Millares 27 2 2" xfId="7386" xr:uid="{00000000-0005-0000-0000-00004B6B0000}"/>
    <cellStyle name="Millares 27 20" xfId="7387" xr:uid="{00000000-0005-0000-0000-00004C6B0000}"/>
    <cellStyle name="Millares 27 20 2" xfId="7388" xr:uid="{00000000-0005-0000-0000-00004D6B0000}"/>
    <cellStyle name="Millares 27 3" xfId="7389" xr:uid="{00000000-0005-0000-0000-00004E6B0000}"/>
    <cellStyle name="Millares 27 3 2" xfId="7390" xr:uid="{00000000-0005-0000-0000-00004F6B0000}"/>
    <cellStyle name="Millares 27 4" xfId="7391" xr:uid="{00000000-0005-0000-0000-0000506B0000}"/>
    <cellStyle name="Millares 27 4 2" xfId="7392" xr:uid="{00000000-0005-0000-0000-0000516B0000}"/>
    <cellStyle name="Millares 27 5" xfId="7393" xr:uid="{00000000-0005-0000-0000-0000526B0000}"/>
    <cellStyle name="Millares 27 5 2" xfId="7394" xr:uid="{00000000-0005-0000-0000-0000536B0000}"/>
    <cellStyle name="Millares 27 6" xfId="7395" xr:uid="{00000000-0005-0000-0000-0000546B0000}"/>
    <cellStyle name="Millares 27 6 2" xfId="7396" xr:uid="{00000000-0005-0000-0000-0000556B0000}"/>
    <cellStyle name="Millares 27 7" xfId="7397" xr:uid="{00000000-0005-0000-0000-0000566B0000}"/>
    <cellStyle name="Millares 27 7 2" xfId="7398" xr:uid="{00000000-0005-0000-0000-0000576B0000}"/>
    <cellStyle name="Millares 27 8" xfId="7399" xr:uid="{00000000-0005-0000-0000-0000586B0000}"/>
    <cellStyle name="Millares 27 8 2" xfId="7400" xr:uid="{00000000-0005-0000-0000-0000596B0000}"/>
    <cellStyle name="Millares 27 9" xfId="7401" xr:uid="{00000000-0005-0000-0000-00005A6B0000}"/>
    <cellStyle name="Millares 27 9 2" xfId="7402" xr:uid="{00000000-0005-0000-0000-00005B6B0000}"/>
    <cellStyle name="Millares 28" xfId="7403" xr:uid="{00000000-0005-0000-0000-00005C6B0000}"/>
    <cellStyle name="Millares 28 10" xfId="7404" xr:uid="{00000000-0005-0000-0000-00005D6B0000}"/>
    <cellStyle name="Millares 28 10 2" xfId="7405" xr:uid="{00000000-0005-0000-0000-00005E6B0000}"/>
    <cellStyle name="Millares 28 11" xfId="7406" xr:uid="{00000000-0005-0000-0000-00005F6B0000}"/>
    <cellStyle name="Millares 28 11 2" xfId="7407" xr:uid="{00000000-0005-0000-0000-0000606B0000}"/>
    <cellStyle name="Millares 28 12" xfId="7408" xr:uid="{00000000-0005-0000-0000-0000616B0000}"/>
    <cellStyle name="Millares 28 12 2" xfId="7409" xr:uid="{00000000-0005-0000-0000-0000626B0000}"/>
    <cellStyle name="Millares 28 13" xfId="7410" xr:uid="{00000000-0005-0000-0000-0000636B0000}"/>
    <cellStyle name="Millares 28 13 2" xfId="7411" xr:uid="{00000000-0005-0000-0000-0000646B0000}"/>
    <cellStyle name="Millares 28 14" xfId="7412" xr:uid="{00000000-0005-0000-0000-0000656B0000}"/>
    <cellStyle name="Millares 28 14 2" xfId="7413" xr:uid="{00000000-0005-0000-0000-0000666B0000}"/>
    <cellStyle name="Millares 28 15" xfId="7414" xr:uid="{00000000-0005-0000-0000-0000676B0000}"/>
    <cellStyle name="Millares 28 15 2" xfId="7415" xr:uid="{00000000-0005-0000-0000-0000686B0000}"/>
    <cellStyle name="Millares 28 16" xfId="7416" xr:uid="{00000000-0005-0000-0000-0000696B0000}"/>
    <cellStyle name="Millares 28 16 2" xfId="7417" xr:uid="{00000000-0005-0000-0000-00006A6B0000}"/>
    <cellStyle name="Millares 28 17" xfId="7418" xr:uid="{00000000-0005-0000-0000-00006B6B0000}"/>
    <cellStyle name="Millares 28 17 2" xfId="7419" xr:uid="{00000000-0005-0000-0000-00006C6B0000}"/>
    <cellStyle name="Millares 28 18" xfId="7420" xr:uid="{00000000-0005-0000-0000-00006D6B0000}"/>
    <cellStyle name="Millares 28 18 2" xfId="7421" xr:uid="{00000000-0005-0000-0000-00006E6B0000}"/>
    <cellStyle name="Millares 28 19" xfId="7422" xr:uid="{00000000-0005-0000-0000-00006F6B0000}"/>
    <cellStyle name="Millares 28 19 2" xfId="7423" xr:uid="{00000000-0005-0000-0000-0000706B0000}"/>
    <cellStyle name="Millares 28 2" xfId="7424" xr:uid="{00000000-0005-0000-0000-0000716B0000}"/>
    <cellStyle name="Millares 28 2 2" xfId="7425" xr:uid="{00000000-0005-0000-0000-0000726B0000}"/>
    <cellStyle name="Millares 28 20" xfId="7426" xr:uid="{00000000-0005-0000-0000-0000736B0000}"/>
    <cellStyle name="Millares 28 20 2" xfId="7427" xr:uid="{00000000-0005-0000-0000-0000746B0000}"/>
    <cellStyle name="Millares 28 3" xfId="7428" xr:uid="{00000000-0005-0000-0000-0000756B0000}"/>
    <cellStyle name="Millares 28 3 2" xfId="7429" xr:uid="{00000000-0005-0000-0000-0000766B0000}"/>
    <cellStyle name="Millares 28 4" xfId="7430" xr:uid="{00000000-0005-0000-0000-0000776B0000}"/>
    <cellStyle name="Millares 28 4 2" xfId="7431" xr:uid="{00000000-0005-0000-0000-0000786B0000}"/>
    <cellStyle name="Millares 28 5" xfId="7432" xr:uid="{00000000-0005-0000-0000-0000796B0000}"/>
    <cellStyle name="Millares 28 5 2" xfId="7433" xr:uid="{00000000-0005-0000-0000-00007A6B0000}"/>
    <cellStyle name="Millares 28 6" xfId="7434" xr:uid="{00000000-0005-0000-0000-00007B6B0000}"/>
    <cellStyle name="Millares 28 6 2" xfId="7435" xr:uid="{00000000-0005-0000-0000-00007C6B0000}"/>
    <cellStyle name="Millares 28 7" xfId="7436" xr:uid="{00000000-0005-0000-0000-00007D6B0000}"/>
    <cellStyle name="Millares 28 7 2" xfId="7437" xr:uid="{00000000-0005-0000-0000-00007E6B0000}"/>
    <cellStyle name="Millares 28 8" xfId="7438" xr:uid="{00000000-0005-0000-0000-00007F6B0000}"/>
    <cellStyle name="Millares 28 8 2" xfId="7439" xr:uid="{00000000-0005-0000-0000-0000806B0000}"/>
    <cellStyle name="Millares 28 9" xfId="7440" xr:uid="{00000000-0005-0000-0000-0000816B0000}"/>
    <cellStyle name="Millares 28 9 2" xfId="7441" xr:uid="{00000000-0005-0000-0000-0000826B0000}"/>
    <cellStyle name="Millares 29" xfId="7442" xr:uid="{00000000-0005-0000-0000-0000836B0000}"/>
    <cellStyle name="Millares 29 10" xfId="7443" xr:uid="{00000000-0005-0000-0000-0000846B0000}"/>
    <cellStyle name="Millares 29 10 2" xfId="7444" xr:uid="{00000000-0005-0000-0000-0000856B0000}"/>
    <cellStyle name="Millares 29 11" xfId="7445" xr:uid="{00000000-0005-0000-0000-0000866B0000}"/>
    <cellStyle name="Millares 29 11 2" xfId="7446" xr:uid="{00000000-0005-0000-0000-0000876B0000}"/>
    <cellStyle name="Millares 29 12" xfId="7447" xr:uid="{00000000-0005-0000-0000-0000886B0000}"/>
    <cellStyle name="Millares 29 12 2" xfId="7448" xr:uid="{00000000-0005-0000-0000-0000896B0000}"/>
    <cellStyle name="Millares 29 13" xfId="7449" xr:uid="{00000000-0005-0000-0000-00008A6B0000}"/>
    <cellStyle name="Millares 29 13 2" xfId="7450" xr:uid="{00000000-0005-0000-0000-00008B6B0000}"/>
    <cellStyle name="Millares 29 14" xfId="7451" xr:uid="{00000000-0005-0000-0000-00008C6B0000}"/>
    <cellStyle name="Millares 29 14 2" xfId="7452" xr:uid="{00000000-0005-0000-0000-00008D6B0000}"/>
    <cellStyle name="Millares 29 15" xfId="7453" xr:uid="{00000000-0005-0000-0000-00008E6B0000}"/>
    <cellStyle name="Millares 29 15 2" xfId="7454" xr:uid="{00000000-0005-0000-0000-00008F6B0000}"/>
    <cellStyle name="Millares 29 16" xfId="7455" xr:uid="{00000000-0005-0000-0000-0000906B0000}"/>
    <cellStyle name="Millares 29 16 2" xfId="7456" xr:uid="{00000000-0005-0000-0000-0000916B0000}"/>
    <cellStyle name="Millares 29 17" xfId="7457" xr:uid="{00000000-0005-0000-0000-0000926B0000}"/>
    <cellStyle name="Millares 29 17 2" xfId="7458" xr:uid="{00000000-0005-0000-0000-0000936B0000}"/>
    <cellStyle name="Millares 29 18" xfId="7459" xr:uid="{00000000-0005-0000-0000-0000946B0000}"/>
    <cellStyle name="Millares 29 18 2" xfId="7460" xr:uid="{00000000-0005-0000-0000-0000956B0000}"/>
    <cellStyle name="Millares 29 19" xfId="7461" xr:uid="{00000000-0005-0000-0000-0000966B0000}"/>
    <cellStyle name="Millares 29 19 2" xfId="7462" xr:uid="{00000000-0005-0000-0000-0000976B0000}"/>
    <cellStyle name="Millares 29 2" xfId="7463" xr:uid="{00000000-0005-0000-0000-0000986B0000}"/>
    <cellStyle name="Millares 29 2 2" xfId="7464" xr:uid="{00000000-0005-0000-0000-0000996B0000}"/>
    <cellStyle name="Millares 29 20" xfId="7465" xr:uid="{00000000-0005-0000-0000-00009A6B0000}"/>
    <cellStyle name="Millares 29 20 2" xfId="7466" xr:uid="{00000000-0005-0000-0000-00009B6B0000}"/>
    <cellStyle name="Millares 29 3" xfId="7467" xr:uid="{00000000-0005-0000-0000-00009C6B0000}"/>
    <cellStyle name="Millares 29 3 2" xfId="7468" xr:uid="{00000000-0005-0000-0000-00009D6B0000}"/>
    <cellStyle name="Millares 29 4" xfId="7469" xr:uid="{00000000-0005-0000-0000-00009E6B0000}"/>
    <cellStyle name="Millares 29 4 2" xfId="7470" xr:uid="{00000000-0005-0000-0000-00009F6B0000}"/>
    <cellStyle name="Millares 29 5" xfId="7471" xr:uid="{00000000-0005-0000-0000-0000A06B0000}"/>
    <cellStyle name="Millares 29 5 2" xfId="7472" xr:uid="{00000000-0005-0000-0000-0000A16B0000}"/>
    <cellStyle name="Millares 29 6" xfId="7473" xr:uid="{00000000-0005-0000-0000-0000A26B0000}"/>
    <cellStyle name="Millares 29 6 2" xfId="7474" xr:uid="{00000000-0005-0000-0000-0000A36B0000}"/>
    <cellStyle name="Millares 29 7" xfId="7475" xr:uid="{00000000-0005-0000-0000-0000A46B0000}"/>
    <cellStyle name="Millares 29 7 2" xfId="7476" xr:uid="{00000000-0005-0000-0000-0000A56B0000}"/>
    <cellStyle name="Millares 29 8" xfId="7477" xr:uid="{00000000-0005-0000-0000-0000A66B0000}"/>
    <cellStyle name="Millares 29 8 2" xfId="7478" xr:uid="{00000000-0005-0000-0000-0000A76B0000}"/>
    <cellStyle name="Millares 29 9" xfId="7479" xr:uid="{00000000-0005-0000-0000-0000A86B0000}"/>
    <cellStyle name="Millares 29 9 2" xfId="7480" xr:uid="{00000000-0005-0000-0000-0000A96B0000}"/>
    <cellStyle name="Millares 3" xfId="2538" xr:uid="{00000000-0005-0000-0000-0000AA6B0000}"/>
    <cellStyle name="Millares 3 10" xfId="16846" xr:uid="{00000000-0005-0000-0000-0000AB6B0000}"/>
    <cellStyle name="Millares 3 10 2" xfId="29757" xr:uid="{00000000-0005-0000-0000-0000AC6B0000}"/>
    <cellStyle name="Millares 3 11" xfId="20367" xr:uid="{00000000-0005-0000-0000-0000AD6B0000}"/>
    <cellStyle name="Millares 3 11 2" xfId="33278" xr:uid="{00000000-0005-0000-0000-0000AE6B0000}"/>
    <cellStyle name="Millares 3 12" xfId="23888" xr:uid="{00000000-0005-0000-0000-0000AF6B0000}"/>
    <cellStyle name="Millares 3 12 2" xfId="36799" xr:uid="{00000000-0005-0000-0000-0000B06B0000}"/>
    <cellStyle name="Millares 3 13" xfId="27409" xr:uid="{00000000-0005-0000-0000-0000B16B0000}"/>
    <cellStyle name="Millares 3 14" xfId="14490" xr:uid="{00000000-0005-0000-0000-0000B26B0000}"/>
    <cellStyle name="Millares 3 2" xfId="7481" xr:uid="{00000000-0005-0000-0000-0000B36B0000}"/>
    <cellStyle name="Millares 3 2 10" xfId="20423" xr:uid="{00000000-0005-0000-0000-0000B46B0000}"/>
    <cellStyle name="Millares 3 2 10 2" xfId="33334" xr:uid="{00000000-0005-0000-0000-0000B56B0000}"/>
    <cellStyle name="Millares 3 2 11" xfId="23944" xr:uid="{00000000-0005-0000-0000-0000B66B0000}"/>
    <cellStyle name="Millares 3 2 11 2" xfId="36855" xr:uid="{00000000-0005-0000-0000-0000B76B0000}"/>
    <cellStyle name="Millares 3 2 12" xfId="27465" xr:uid="{00000000-0005-0000-0000-0000B86B0000}"/>
    <cellStyle name="Millares 3 2 13" xfId="14550" xr:uid="{00000000-0005-0000-0000-0000B96B0000}"/>
    <cellStyle name="Millares 3 2 2" xfId="7482" xr:uid="{00000000-0005-0000-0000-0000BA6B0000}"/>
    <cellStyle name="Millares 3 2 2 2" xfId="14626" xr:uid="{00000000-0005-0000-0000-0000BB6B0000}"/>
    <cellStyle name="Millares 3 2 3" xfId="7483" xr:uid="{00000000-0005-0000-0000-0000BC6B0000}"/>
    <cellStyle name="Millares 3 2 3 2" xfId="7484" xr:uid="{00000000-0005-0000-0000-0000BD6B0000}"/>
    <cellStyle name="Millares 3 2 3 2 2" xfId="16403" xr:uid="{00000000-0005-0000-0000-0000BE6B0000}"/>
    <cellStyle name="Millares 3 2 3 2 2 2" xfId="18751" xr:uid="{00000000-0005-0000-0000-0000BF6B0000}"/>
    <cellStyle name="Millares 3 2 3 2 2 2 2" xfId="31662" xr:uid="{00000000-0005-0000-0000-0000C06B0000}"/>
    <cellStyle name="Millares 3 2 3 2 2 3" xfId="22272" xr:uid="{00000000-0005-0000-0000-0000C16B0000}"/>
    <cellStyle name="Millares 3 2 3 2 2 3 2" xfId="35183" xr:uid="{00000000-0005-0000-0000-0000C26B0000}"/>
    <cellStyle name="Millares 3 2 3 2 2 4" xfId="25793" xr:uid="{00000000-0005-0000-0000-0000C36B0000}"/>
    <cellStyle name="Millares 3 2 3 2 2 4 2" xfId="38704" xr:uid="{00000000-0005-0000-0000-0000C46B0000}"/>
    <cellStyle name="Millares 3 2 3 2 2 5" xfId="29314" xr:uid="{00000000-0005-0000-0000-0000C56B0000}"/>
    <cellStyle name="Millares 3 2 3 2 3" xfId="19924" xr:uid="{00000000-0005-0000-0000-0000C66B0000}"/>
    <cellStyle name="Millares 3 2 3 2 3 2" xfId="23445" xr:uid="{00000000-0005-0000-0000-0000C76B0000}"/>
    <cellStyle name="Millares 3 2 3 2 3 2 2" xfId="36356" xr:uid="{00000000-0005-0000-0000-0000C86B0000}"/>
    <cellStyle name="Millares 3 2 3 2 3 3" xfId="26966" xr:uid="{00000000-0005-0000-0000-0000C96B0000}"/>
    <cellStyle name="Millares 3 2 3 2 3 3 2" xfId="39877" xr:uid="{00000000-0005-0000-0000-0000CA6B0000}"/>
    <cellStyle name="Millares 3 2 3 2 3 4" xfId="32835" xr:uid="{00000000-0005-0000-0000-0000CB6B0000}"/>
    <cellStyle name="Millares 3 2 3 2 4" xfId="17576" xr:uid="{00000000-0005-0000-0000-0000CC6B0000}"/>
    <cellStyle name="Millares 3 2 3 2 4 2" xfId="30487" xr:uid="{00000000-0005-0000-0000-0000CD6B0000}"/>
    <cellStyle name="Millares 3 2 3 2 5" xfId="21097" xr:uid="{00000000-0005-0000-0000-0000CE6B0000}"/>
    <cellStyle name="Millares 3 2 3 2 5 2" xfId="34008" xr:uid="{00000000-0005-0000-0000-0000CF6B0000}"/>
    <cellStyle name="Millares 3 2 3 2 6" xfId="24618" xr:uid="{00000000-0005-0000-0000-0000D06B0000}"/>
    <cellStyle name="Millares 3 2 3 2 6 2" xfId="37529" xr:uid="{00000000-0005-0000-0000-0000D16B0000}"/>
    <cellStyle name="Millares 3 2 3 2 7" xfId="28139" xr:uid="{00000000-0005-0000-0000-0000D26B0000}"/>
    <cellStyle name="Millares 3 2 3 2 8" xfId="15228" xr:uid="{00000000-0005-0000-0000-0000D36B0000}"/>
    <cellStyle name="Millares 3 2 3 3" xfId="15904" xr:uid="{00000000-0005-0000-0000-0000D46B0000}"/>
    <cellStyle name="Millares 3 2 3 3 2" xfId="18252" xr:uid="{00000000-0005-0000-0000-0000D56B0000}"/>
    <cellStyle name="Millares 3 2 3 3 2 2" xfId="31163" xr:uid="{00000000-0005-0000-0000-0000D66B0000}"/>
    <cellStyle name="Millares 3 2 3 3 3" xfId="21773" xr:uid="{00000000-0005-0000-0000-0000D76B0000}"/>
    <cellStyle name="Millares 3 2 3 3 3 2" xfId="34684" xr:uid="{00000000-0005-0000-0000-0000D86B0000}"/>
    <cellStyle name="Millares 3 2 3 3 4" xfId="25294" xr:uid="{00000000-0005-0000-0000-0000D96B0000}"/>
    <cellStyle name="Millares 3 2 3 3 4 2" xfId="38205" xr:uid="{00000000-0005-0000-0000-0000DA6B0000}"/>
    <cellStyle name="Millares 3 2 3 3 5" xfId="28815" xr:uid="{00000000-0005-0000-0000-0000DB6B0000}"/>
    <cellStyle name="Millares 3 2 3 4" xfId="19425" xr:uid="{00000000-0005-0000-0000-0000DC6B0000}"/>
    <cellStyle name="Millares 3 2 3 4 2" xfId="22946" xr:uid="{00000000-0005-0000-0000-0000DD6B0000}"/>
    <cellStyle name="Millares 3 2 3 4 2 2" xfId="35857" xr:uid="{00000000-0005-0000-0000-0000DE6B0000}"/>
    <cellStyle name="Millares 3 2 3 4 3" xfId="26467" xr:uid="{00000000-0005-0000-0000-0000DF6B0000}"/>
    <cellStyle name="Millares 3 2 3 4 3 2" xfId="39378" xr:uid="{00000000-0005-0000-0000-0000E06B0000}"/>
    <cellStyle name="Millares 3 2 3 4 4" xfId="32336" xr:uid="{00000000-0005-0000-0000-0000E16B0000}"/>
    <cellStyle name="Millares 3 2 3 5" xfId="17077" xr:uid="{00000000-0005-0000-0000-0000E26B0000}"/>
    <cellStyle name="Millares 3 2 3 5 2" xfId="29988" xr:uid="{00000000-0005-0000-0000-0000E36B0000}"/>
    <cellStyle name="Millares 3 2 3 6" xfId="20598" xr:uid="{00000000-0005-0000-0000-0000E46B0000}"/>
    <cellStyle name="Millares 3 2 3 6 2" xfId="33509" xr:uid="{00000000-0005-0000-0000-0000E56B0000}"/>
    <cellStyle name="Millares 3 2 3 7" xfId="24119" xr:uid="{00000000-0005-0000-0000-0000E66B0000}"/>
    <cellStyle name="Millares 3 2 3 7 2" xfId="37030" xr:uid="{00000000-0005-0000-0000-0000E76B0000}"/>
    <cellStyle name="Millares 3 2 3 8" xfId="27640" xr:uid="{00000000-0005-0000-0000-0000E86B0000}"/>
    <cellStyle name="Millares 3 2 3 9" xfId="14728" xr:uid="{00000000-0005-0000-0000-0000E96B0000}"/>
    <cellStyle name="Millares 3 2 4" xfId="7485" xr:uid="{00000000-0005-0000-0000-0000EA6B0000}"/>
    <cellStyle name="Millares 3 2 4 2" xfId="15390" xr:uid="{00000000-0005-0000-0000-0000EB6B0000}"/>
    <cellStyle name="Millares 3 2 4 2 2" xfId="16565" xr:uid="{00000000-0005-0000-0000-0000EC6B0000}"/>
    <cellStyle name="Millares 3 2 4 2 2 2" xfId="18913" xr:uid="{00000000-0005-0000-0000-0000ED6B0000}"/>
    <cellStyle name="Millares 3 2 4 2 2 2 2" xfId="31824" xr:uid="{00000000-0005-0000-0000-0000EE6B0000}"/>
    <cellStyle name="Millares 3 2 4 2 2 3" xfId="22434" xr:uid="{00000000-0005-0000-0000-0000EF6B0000}"/>
    <cellStyle name="Millares 3 2 4 2 2 3 2" xfId="35345" xr:uid="{00000000-0005-0000-0000-0000F06B0000}"/>
    <cellStyle name="Millares 3 2 4 2 2 4" xfId="25955" xr:uid="{00000000-0005-0000-0000-0000F16B0000}"/>
    <cellStyle name="Millares 3 2 4 2 2 4 2" xfId="38866" xr:uid="{00000000-0005-0000-0000-0000F26B0000}"/>
    <cellStyle name="Millares 3 2 4 2 2 5" xfId="29476" xr:uid="{00000000-0005-0000-0000-0000F36B0000}"/>
    <cellStyle name="Millares 3 2 4 2 3" xfId="20086" xr:uid="{00000000-0005-0000-0000-0000F46B0000}"/>
    <cellStyle name="Millares 3 2 4 2 3 2" xfId="23607" xr:uid="{00000000-0005-0000-0000-0000F56B0000}"/>
    <cellStyle name="Millares 3 2 4 2 3 2 2" xfId="36518" xr:uid="{00000000-0005-0000-0000-0000F66B0000}"/>
    <cellStyle name="Millares 3 2 4 2 3 3" xfId="27128" xr:uid="{00000000-0005-0000-0000-0000F76B0000}"/>
    <cellStyle name="Millares 3 2 4 2 3 3 2" xfId="40039" xr:uid="{00000000-0005-0000-0000-0000F86B0000}"/>
    <cellStyle name="Millares 3 2 4 2 3 4" xfId="32997" xr:uid="{00000000-0005-0000-0000-0000F96B0000}"/>
    <cellStyle name="Millares 3 2 4 2 4" xfId="17738" xr:uid="{00000000-0005-0000-0000-0000FA6B0000}"/>
    <cellStyle name="Millares 3 2 4 2 4 2" xfId="30649" xr:uid="{00000000-0005-0000-0000-0000FB6B0000}"/>
    <cellStyle name="Millares 3 2 4 2 5" xfId="21259" xr:uid="{00000000-0005-0000-0000-0000FC6B0000}"/>
    <cellStyle name="Millares 3 2 4 2 5 2" xfId="34170" xr:uid="{00000000-0005-0000-0000-0000FD6B0000}"/>
    <cellStyle name="Millares 3 2 4 2 6" xfId="24780" xr:uid="{00000000-0005-0000-0000-0000FE6B0000}"/>
    <cellStyle name="Millares 3 2 4 2 6 2" xfId="37691" xr:uid="{00000000-0005-0000-0000-0000FF6B0000}"/>
    <cellStyle name="Millares 3 2 4 2 7" xfId="28301" xr:uid="{00000000-0005-0000-0000-0000006C0000}"/>
    <cellStyle name="Millares 3 2 4 3" xfId="16066" xr:uid="{00000000-0005-0000-0000-0000016C0000}"/>
    <cellStyle name="Millares 3 2 4 3 2" xfId="18414" xr:uid="{00000000-0005-0000-0000-0000026C0000}"/>
    <cellStyle name="Millares 3 2 4 3 2 2" xfId="31325" xr:uid="{00000000-0005-0000-0000-0000036C0000}"/>
    <cellStyle name="Millares 3 2 4 3 3" xfId="21935" xr:uid="{00000000-0005-0000-0000-0000046C0000}"/>
    <cellStyle name="Millares 3 2 4 3 3 2" xfId="34846" xr:uid="{00000000-0005-0000-0000-0000056C0000}"/>
    <cellStyle name="Millares 3 2 4 3 4" xfId="25456" xr:uid="{00000000-0005-0000-0000-0000066C0000}"/>
    <cellStyle name="Millares 3 2 4 3 4 2" xfId="38367" xr:uid="{00000000-0005-0000-0000-0000076C0000}"/>
    <cellStyle name="Millares 3 2 4 3 5" xfId="28977" xr:uid="{00000000-0005-0000-0000-0000086C0000}"/>
    <cellStyle name="Millares 3 2 4 4" xfId="19587" xr:uid="{00000000-0005-0000-0000-0000096C0000}"/>
    <cellStyle name="Millares 3 2 4 4 2" xfId="23108" xr:uid="{00000000-0005-0000-0000-00000A6C0000}"/>
    <cellStyle name="Millares 3 2 4 4 2 2" xfId="36019" xr:uid="{00000000-0005-0000-0000-00000B6C0000}"/>
    <cellStyle name="Millares 3 2 4 4 3" xfId="26629" xr:uid="{00000000-0005-0000-0000-00000C6C0000}"/>
    <cellStyle name="Millares 3 2 4 4 3 2" xfId="39540" xr:uid="{00000000-0005-0000-0000-00000D6C0000}"/>
    <cellStyle name="Millares 3 2 4 4 4" xfId="32498" xr:uid="{00000000-0005-0000-0000-00000E6C0000}"/>
    <cellStyle name="Millares 3 2 4 5" xfId="17239" xr:uid="{00000000-0005-0000-0000-00000F6C0000}"/>
    <cellStyle name="Millares 3 2 4 5 2" xfId="30150" xr:uid="{00000000-0005-0000-0000-0000106C0000}"/>
    <cellStyle name="Millares 3 2 4 6" xfId="20760" xr:uid="{00000000-0005-0000-0000-0000116C0000}"/>
    <cellStyle name="Millares 3 2 4 6 2" xfId="33671" xr:uid="{00000000-0005-0000-0000-0000126C0000}"/>
    <cellStyle name="Millares 3 2 4 7" xfId="24281" xr:uid="{00000000-0005-0000-0000-0000136C0000}"/>
    <cellStyle name="Millares 3 2 4 7 2" xfId="37192" xr:uid="{00000000-0005-0000-0000-0000146C0000}"/>
    <cellStyle name="Millares 3 2 4 8" xfId="27802" xr:uid="{00000000-0005-0000-0000-0000156C0000}"/>
    <cellStyle name="Millares 3 2 4 9" xfId="14891" xr:uid="{00000000-0005-0000-0000-0000166C0000}"/>
    <cellStyle name="Millares 3 2 5" xfId="15552" xr:uid="{00000000-0005-0000-0000-0000176C0000}"/>
    <cellStyle name="Millares 3 2 5 2" xfId="16727" xr:uid="{00000000-0005-0000-0000-0000186C0000}"/>
    <cellStyle name="Millares 3 2 5 2 2" xfId="19075" xr:uid="{00000000-0005-0000-0000-0000196C0000}"/>
    <cellStyle name="Millares 3 2 5 2 2 2" xfId="31986" xr:uid="{00000000-0005-0000-0000-00001A6C0000}"/>
    <cellStyle name="Millares 3 2 5 2 3" xfId="22596" xr:uid="{00000000-0005-0000-0000-00001B6C0000}"/>
    <cellStyle name="Millares 3 2 5 2 3 2" xfId="35507" xr:uid="{00000000-0005-0000-0000-00001C6C0000}"/>
    <cellStyle name="Millares 3 2 5 2 4" xfId="26117" xr:uid="{00000000-0005-0000-0000-00001D6C0000}"/>
    <cellStyle name="Millares 3 2 5 2 4 2" xfId="39028" xr:uid="{00000000-0005-0000-0000-00001E6C0000}"/>
    <cellStyle name="Millares 3 2 5 2 5" xfId="29638" xr:uid="{00000000-0005-0000-0000-00001F6C0000}"/>
    <cellStyle name="Millares 3 2 5 3" xfId="20248" xr:uid="{00000000-0005-0000-0000-0000206C0000}"/>
    <cellStyle name="Millares 3 2 5 3 2" xfId="23769" xr:uid="{00000000-0005-0000-0000-0000216C0000}"/>
    <cellStyle name="Millares 3 2 5 3 2 2" xfId="36680" xr:uid="{00000000-0005-0000-0000-0000226C0000}"/>
    <cellStyle name="Millares 3 2 5 3 3" xfId="27290" xr:uid="{00000000-0005-0000-0000-0000236C0000}"/>
    <cellStyle name="Millares 3 2 5 3 3 2" xfId="40201" xr:uid="{00000000-0005-0000-0000-0000246C0000}"/>
    <cellStyle name="Millares 3 2 5 3 4" xfId="33159" xr:uid="{00000000-0005-0000-0000-0000256C0000}"/>
    <cellStyle name="Millares 3 2 5 4" xfId="17900" xr:uid="{00000000-0005-0000-0000-0000266C0000}"/>
    <cellStyle name="Millares 3 2 5 4 2" xfId="30811" xr:uid="{00000000-0005-0000-0000-0000276C0000}"/>
    <cellStyle name="Millares 3 2 5 5" xfId="21421" xr:uid="{00000000-0005-0000-0000-0000286C0000}"/>
    <cellStyle name="Millares 3 2 5 5 2" xfId="34332" xr:uid="{00000000-0005-0000-0000-0000296C0000}"/>
    <cellStyle name="Millares 3 2 5 6" xfId="24942" xr:uid="{00000000-0005-0000-0000-00002A6C0000}"/>
    <cellStyle name="Millares 3 2 5 6 2" xfId="37853" xr:uid="{00000000-0005-0000-0000-00002B6C0000}"/>
    <cellStyle name="Millares 3 2 5 7" xfId="28463" xr:uid="{00000000-0005-0000-0000-00002C6C0000}"/>
    <cellStyle name="Millares 3 2 6" xfId="15053" xr:uid="{00000000-0005-0000-0000-00002D6C0000}"/>
    <cellStyle name="Millares 3 2 6 2" xfId="16228" xr:uid="{00000000-0005-0000-0000-00002E6C0000}"/>
    <cellStyle name="Millares 3 2 6 2 2" xfId="18576" xr:uid="{00000000-0005-0000-0000-00002F6C0000}"/>
    <cellStyle name="Millares 3 2 6 2 2 2" xfId="31487" xr:uid="{00000000-0005-0000-0000-0000306C0000}"/>
    <cellStyle name="Millares 3 2 6 2 3" xfId="22097" xr:uid="{00000000-0005-0000-0000-0000316C0000}"/>
    <cellStyle name="Millares 3 2 6 2 3 2" xfId="35008" xr:uid="{00000000-0005-0000-0000-0000326C0000}"/>
    <cellStyle name="Millares 3 2 6 2 4" xfId="25618" xr:uid="{00000000-0005-0000-0000-0000336C0000}"/>
    <cellStyle name="Millares 3 2 6 2 4 2" xfId="38529" xr:uid="{00000000-0005-0000-0000-0000346C0000}"/>
    <cellStyle name="Millares 3 2 6 2 5" xfId="29139" xr:uid="{00000000-0005-0000-0000-0000356C0000}"/>
    <cellStyle name="Millares 3 2 6 3" xfId="19749" xr:uid="{00000000-0005-0000-0000-0000366C0000}"/>
    <cellStyle name="Millares 3 2 6 3 2" xfId="23270" xr:uid="{00000000-0005-0000-0000-0000376C0000}"/>
    <cellStyle name="Millares 3 2 6 3 2 2" xfId="36181" xr:uid="{00000000-0005-0000-0000-0000386C0000}"/>
    <cellStyle name="Millares 3 2 6 3 3" xfId="26791" xr:uid="{00000000-0005-0000-0000-0000396C0000}"/>
    <cellStyle name="Millares 3 2 6 3 3 2" xfId="39702" xr:uid="{00000000-0005-0000-0000-00003A6C0000}"/>
    <cellStyle name="Millares 3 2 6 3 4" xfId="32660" xr:uid="{00000000-0005-0000-0000-00003B6C0000}"/>
    <cellStyle name="Millares 3 2 6 4" xfId="17401" xr:uid="{00000000-0005-0000-0000-00003C6C0000}"/>
    <cellStyle name="Millares 3 2 6 4 2" xfId="30312" xr:uid="{00000000-0005-0000-0000-00003D6C0000}"/>
    <cellStyle name="Millares 3 2 6 5" xfId="20922" xr:uid="{00000000-0005-0000-0000-00003E6C0000}"/>
    <cellStyle name="Millares 3 2 6 5 2" xfId="33833" xr:uid="{00000000-0005-0000-0000-00003F6C0000}"/>
    <cellStyle name="Millares 3 2 6 6" xfId="24443" xr:uid="{00000000-0005-0000-0000-0000406C0000}"/>
    <cellStyle name="Millares 3 2 6 6 2" xfId="37354" xr:uid="{00000000-0005-0000-0000-0000416C0000}"/>
    <cellStyle name="Millares 3 2 6 7" xfId="27964" xr:uid="{00000000-0005-0000-0000-0000426C0000}"/>
    <cellStyle name="Millares 3 2 7" xfId="15729" xr:uid="{00000000-0005-0000-0000-0000436C0000}"/>
    <cellStyle name="Millares 3 2 7 2" xfId="18077" xr:uid="{00000000-0005-0000-0000-0000446C0000}"/>
    <cellStyle name="Millares 3 2 7 2 2" xfId="30988" xr:uid="{00000000-0005-0000-0000-0000456C0000}"/>
    <cellStyle name="Millares 3 2 7 3" xfId="21598" xr:uid="{00000000-0005-0000-0000-0000466C0000}"/>
    <cellStyle name="Millares 3 2 7 3 2" xfId="34509" xr:uid="{00000000-0005-0000-0000-0000476C0000}"/>
    <cellStyle name="Millares 3 2 7 4" xfId="25119" xr:uid="{00000000-0005-0000-0000-0000486C0000}"/>
    <cellStyle name="Millares 3 2 7 4 2" xfId="38030" xr:uid="{00000000-0005-0000-0000-0000496C0000}"/>
    <cellStyle name="Millares 3 2 7 5" xfId="28640" xr:uid="{00000000-0005-0000-0000-00004A6C0000}"/>
    <cellStyle name="Millares 3 2 8" xfId="19250" xr:uid="{00000000-0005-0000-0000-00004B6C0000}"/>
    <cellStyle name="Millares 3 2 8 2" xfId="22771" xr:uid="{00000000-0005-0000-0000-00004C6C0000}"/>
    <cellStyle name="Millares 3 2 8 2 2" xfId="35682" xr:uid="{00000000-0005-0000-0000-00004D6C0000}"/>
    <cellStyle name="Millares 3 2 8 3" xfId="26292" xr:uid="{00000000-0005-0000-0000-00004E6C0000}"/>
    <cellStyle name="Millares 3 2 8 3 2" xfId="39203" xr:uid="{00000000-0005-0000-0000-00004F6C0000}"/>
    <cellStyle name="Millares 3 2 8 4" xfId="32161" xr:uid="{00000000-0005-0000-0000-0000506C0000}"/>
    <cellStyle name="Millares 3 2 9" xfId="16902" xr:uid="{00000000-0005-0000-0000-0000516C0000}"/>
    <cellStyle name="Millares 3 2 9 2" xfId="29813" xr:uid="{00000000-0005-0000-0000-0000526C0000}"/>
    <cellStyle name="Millares 3 3" xfId="7486" xr:uid="{00000000-0005-0000-0000-0000536C0000}"/>
    <cellStyle name="Millares 3 3 10" xfId="24003" xr:uid="{00000000-0005-0000-0000-0000546C0000}"/>
    <cellStyle name="Millares 3 3 10 2" xfId="36914" xr:uid="{00000000-0005-0000-0000-0000556C0000}"/>
    <cellStyle name="Millares 3 3 11" xfId="27524" xr:uid="{00000000-0005-0000-0000-0000566C0000}"/>
    <cellStyle name="Millares 3 3 12" xfId="14609" xr:uid="{00000000-0005-0000-0000-0000576C0000}"/>
    <cellStyle name="Millares 3 3 2" xfId="7487" xr:uid="{00000000-0005-0000-0000-0000586C0000}"/>
    <cellStyle name="Millares 3 3 2 2" xfId="7488" xr:uid="{00000000-0005-0000-0000-0000596C0000}"/>
    <cellStyle name="Millares 3 3 2 2 2" xfId="16462" xr:uid="{00000000-0005-0000-0000-00005A6C0000}"/>
    <cellStyle name="Millares 3 3 2 2 2 2" xfId="18810" xr:uid="{00000000-0005-0000-0000-00005B6C0000}"/>
    <cellStyle name="Millares 3 3 2 2 2 2 2" xfId="31721" xr:uid="{00000000-0005-0000-0000-00005C6C0000}"/>
    <cellStyle name="Millares 3 3 2 2 2 3" xfId="22331" xr:uid="{00000000-0005-0000-0000-00005D6C0000}"/>
    <cellStyle name="Millares 3 3 2 2 2 3 2" xfId="35242" xr:uid="{00000000-0005-0000-0000-00005E6C0000}"/>
    <cellStyle name="Millares 3 3 2 2 2 4" xfId="25852" xr:uid="{00000000-0005-0000-0000-00005F6C0000}"/>
    <cellStyle name="Millares 3 3 2 2 2 4 2" xfId="38763" xr:uid="{00000000-0005-0000-0000-0000606C0000}"/>
    <cellStyle name="Millares 3 3 2 2 2 5" xfId="29373" xr:uid="{00000000-0005-0000-0000-0000616C0000}"/>
    <cellStyle name="Millares 3 3 2 2 3" xfId="19983" xr:uid="{00000000-0005-0000-0000-0000626C0000}"/>
    <cellStyle name="Millares 3 3 2 2 3 2" xfId="23504" xr:uid="{00000000-0005-0000-0000-0000636C0000}"/>
    <cellStyle name="Millares 3 3 2 2 3 2 2" xfId="36415" xr:uid="{00000000-0005-0000-0000-0000646C0000}"/>
    <cellStyle name="Millares 3 3 2 2 3 3" xfId="27025" xr:uid="{00000000-0005-0000-0000-0000656C0000}"/>
    <cellStyle name="Millares 3 3 2 2 3 3 2" xfId="39936" xr:uid="{00000000-0005-0000-0000-0000666C0000}"/>
    <cellStyle name="Millares 3 3 2 2 3 4" xfId="32894" xr:uid="{00000000-0005-0000-0000-0000676C0000}"/>
    <cellStyle name="Millares 3 3 2 2 4" xfId="17635" xr:uid="{00000000-0005-0000-0000-0000686C0000}"/>
    <cellStyle name="Millares 3 3 2 2 4 2" xfId="30546" xr:uid="{00000000-0005-0000-0000-0000696C0000}"/>
    <cellStyle name="Millares 3 3 2 2 5" xfId="21156" xr:uid="{00000000-0005-0000-0000-00006A6C0000}"/>
    <cellStyle name="Millares 3 3 2 2 5 2" xfId="34067" xr:uid="{00000000-0005-0000-0000-00006B6C0000}"/>
    <cellStyle name="Millares 3 3 2 2 6" xfId="24677" xr:uid="{00000000-0005-0000-0000-00006C6C0000}"/>
    <cellStyle name="Millares 3 3 2 2 6 2" xfId="37588" xr:uid="{00000000-0005-0000-0000-00006D6C0000}"/>
    <cellStyle name="Millares 3 3 2 2 7" xfId="28198" xr:uid="{00000000-0005-0000-0000-00006E6C0000}"/>
    <cellStyle name="Millares 3 3 2 2 8" xfId="15287" xr:uid="{00000000-0005-0000-0000-00006F6C0000}"/>
    <cellStyle name="Millares 3 3 2 3" xfId="15963" xr:uid="{00000000-0005-0000-0000-0000706C0000}"/>
    <cellStyle name="Millares 3 3 2 3 2" xfId="18311" xr:uid="{00000000-0005-0000-0000-0000716C0000}"/>
    <cellStyle name="Millares 3 3 2 3 2 2" xfId="31222" xr:uid="{00000000-0005-0000-0000-0000726C0000}"/>
    <cellStyle name="Millares 3 3 2 3 3" xfId="21832" xr:uid="{00000000-0005-0000-0000-0000736C0000}"/>
    <cellStyle name="Millares 3 3 2 3 3 2" xfId="34743" xr:uid="{00000000-0005-0000-0000-0000746C0000}"/>
    <cellStyle name="Millares 3 3 2 3 4" xfId="25353" xr:uid="{00000000-0005-0000-0000-0000756C0000}"/>
    <cellStyle name="Millares 3 3 2 3 4 2" xfId="38264" xr:uid="{00000000-0005-0000-0000-0000766C0000}"/>
    <cellStyle name="Millares 3 3 2 3 5" xfId="28874" xr:uid="{00000000-0005-0000-0000-0000776C0000}"/>
    <cellStyle name="Millares 3 3 2 4" xfId="19484" xr:uid="{00000000-0005-0000-0000-0000786C0000}"/>
    <cellStyle name="Millares 3 3 2 4 2" xfId="23005" xr:uid="{00000000-0005-0000-0000-0000796C0000}"/>
    <cellStyle name="Millares 3 3 2 4 2 2" xfId="35916" xr:uid="{00000000-0005-0000-0000-00007A6C0000}"/>
    <cellStyle name="Millares 3 3 2 4 3" xfId="26526" xr:uid="{00000000-0005-0000-0000-00007B6C0000}"/>
    <cellStyle name="Millares 3 3 2 4 3 2" xfId="39437" xr:uid="{00000000-0005-0000-0000-00007C6C0000}"/>
    <cellStyle name="Millares 3 3 2 4 4" xfId="32395" xr:uid="{00000000-0005-0000-0000-00007D6C0000}"/>
    <cellStyle name="Millares 3 3 2 5" xfId="17136" xr:uid="{00000000-0005-0000-0000-00007E6C0000}"/>
    <cellStyle name="Millares 3 3 2 5 2" xfId="30047" xr:uid="{00000000-0005-0000-0000-00007F6C0000}"/>
    <cellStyle name="Millares 3 3 2 6" xfId="20657" xr:uid="{00000000-0005-0000-0000-0000806C0000}"/>
    <cellStyle name="Millares 3 3 2 6 2" xfId="33568" xr:uid="{00000000-0005-0000-0000-0000816C0000}"/>
    <cellStyle name="Millares 3 3 2 7" xfId="24178" xr:uid="{00000000-0005-0000-0000-0000826C0000}"/>
    <cellStyle name="Millares 3 3 2 7 2" xfId="37089" xr:uid="{00000000-0005-0000-0000-0000836C0000}"/>
    <cellStyle name="Millares 3 3 2 8" xfId="27699" xr:uid="{00000000-0005-0000-0000-0000846C0000}"/>
    <cellStyle name="Millares 3 3 2 9" xfId="14787" xr:uid="{00000000-0005-0000-0000-0000856C0000}"/>
    <cellStyle name="Millares 3 3 3" xfId="7489" xr:uid="{00000000-0005-0000-0000-0000866C0000}"/>
    <cellStyle name="Millares 3 3 3 2" xfId="15449" xr:uid="{00000000-0005-0000-0000-0000876C0000}"/>
    <cellStyle name="Millares 3 3 3 2 2" xfId="16624" xr:uid="{00000000-0005-0000-0000-0000886C0000}"/>
    <cellStyle name="Millares 3 3 3 2 2 2" xfId="18972" xr:uid="{00000000-0005-0000-0000-0000896C0000}"/>
    <cellStyle name="Millares 3 3 3 2 2 2 2" xfId="31883" xr:uid="{00000000-0005-0000-0000-00008A6C0000}"/>
    <cellStyle name="Millares 3 3 3 2 2 3" xfId="22493" xr:uid="{00000000-0005-0000-0000-00008B6C0000}"/>
    <cellStyle name="Millares 3 3 3 2 2 3 2" xfId="35404" xr:uid="{00000000-0005-0000-0000-00008C6C0000}"/>
    <cellStyle name="Millares 3 3 3 2 2 4" xfId="26014" xr:uid="{00000000-0005-0000-0000-00008D6C0000}"/>
    <cellStyle name="Millares 3 3 3 2 2 4 2" xfId="38925" xr:uid="{00000000-0005-0000-0000-00008E6C0000}"/>
    <cellStyle name="Millares 3 3 3 2 2 5" xfId="29535" xr:uid="{00000000-0005-0000-0000-00008F6C0000}"/>
    <cellStyle name="Millares 3 3 3 2 3" xfId="20145" xr:uid="{00000000-0005-0000-0000-0000906C0000}"/>
    <cellStyle name="Millares 3 3 3 2 3 2" xfId="23666" xr:uid="{00000000-0005-0000-0000-0000916C0000}"/>
    <cellStyle name="Millares 3 3 3 2 3 2 2" xfId="36577" xr:uid="{00000000-0005-0000-0000-0000926C0000}"/>
    <cellStyle name="Millares 3 3 3 2 3 3" xfId="27187" xr:uid="{00000000-0005-0000-0000-0000936C0000}"/>
    <cellStyle name="Millares 3 3 3 2 3 3 2" xfId="40098" xr:uid="{00000000-0005-0000-0000-0000946C0000}"/>
    <cellStyle name="Millares 3 3 3 2 3 4" xfId="33056" xr:uid="{00000000-0005-0000-0000-0000956C0000}"/>
    <cellStyle name="Millares 3 3 3 2 4" xfId="17797" xr:uid="{00000000-0005-0000-0000-0000966C0000}"/>
    <cellStyle name="Millares 3 3 3 2 4 2" xfId="30708" xr:uid="{00000000-0005-0000-0000-0000976C0000}"/>
    <cellStyle name="Millares 3 3 3 2 5" xfId="21318" xr:uid="{00000000-0005-0000-0000-0000986C0000}"/>
    <cellStyle name="Millares 3 3 3 2 5 2" xfId="34229" xr:uid="{00000000-0005-0000-0000-0000996C0000}"/>
    <cellStyle name="Millares 3 3 3 2 6" xfId="24839" xr:uid="{00000000-0005-0000-0000-00009A6C0000}"/>
    <cellStyle name="Millares 3 3 3 2 6 2" xfId="37750" xr:uid="{00000000-0005-0000-0000-00009B6C0000}"/>
    <cellStyle name="Millares 3 3 3 2 7" xfId="28360" xr:uid="{00000000-0005-0000-0000-00009C6C0000}"/>
    <cellStyle name="Millares 3 3 3 3" xfId="16125" xr:uid="{00000000-0005-0000-0000-00009D6C0000}"/>
    <cellStyle name="Millares 3 3 3 3 2" xfId="18473" xr:uid="{00000000-0005-0000-0000-00009E6C0000}"/>
    <cellStyle name="Millares 3 3 3 3 2 2" xfId="31384" xr:uid="{00000000-0005-0000-0000-00009F6C0000}"/>
    <cellStyle name="Millares 3 3 3 3 3" xfId="21994" xr:uid="{00000000-0005-0000-0000-0000A06C0000}"/>
    <cellStyle name="Millares 3 3 3 3 3 2" xfId="34905" xr:uid="{00000000-0005-0000-0000-0000A16C0000}"/>
    <cellStyle name="Millares 3 3 3 3 4" xfId="25515" xr:uid="{00000000-0005-0000-0000-0000A26C0000}"/>
    <cellStyle name="Millares 3 3 3 3 4 2" xfId="38426" xr:uid="{00000000-0005-0000-0000-0000A36C0000}"/>
    <cellStyle name="Millares 3 3 3 3 5" xfId="29036" xr:uid="{00000000-0005-0000-0000-0000A46C0000}"/>
    <cellStyle name="Millares 3 3 3 4" xfId="19646" xr:uid="{00000000-0005-0000-0000-0000A56C0000}"/>
    <cellStyle name="Millares 3 3 3 4 2" xfId="23167" xr:uid="{00000000-0005-0000-0000-0000A66C0000}"/>
    <cellStyle name="Millares 3 3 3 4 2 2" xfId="36078" xr:uid="{00000000-0005-0000-0000-0000A76C0000}"/>
    <cellStyle name="Millares 3 3 3 4 3" xfId="26688" xr:uid="{00000000-0005-0000-0000-0000A86C0000}"/>
    <cellStyle name="Millares 3 3 3 4 3 2" xfId="39599" xr:uid="{00000000-0005-0000-0000-0000A96C0000}"/>
    <cellStyle name="Millares 3 3 3 4 4" xfId="32557" xr:uid="{00000000-0005-0000-0000-0000AA6C0000}"/>
    <cellStyle name="Millares 3 3 3 5" xfId="17298" xr:uid="{00000000-0005-0000-0000-0000AB6C0000}"/>
    <cellStyle name="Millares 3 3 3 5 2" xfId="30209" xr:uid="{00000000-0005-0000-0000-0000AC6C0000}"/>
    <cellStyle name="Millares 3 3 3 6" xfId="20819" xr:uid="{00000000-0005-0000-0000-0000AD6C0000}"/>
    <cellStyle name="Millares 3 3 3 6 2" xfId="33730" xr:uid="{00000000-0005-0000-0000-0000AE6C0000}"/>
    <cellStyle name="Millares 3 3 3 7" xfId="24340" xr:uid="{00000000-0005-0000-0000-0000AF6C0000}"/>
    <cellStyle name="Millares 3 3 3 7 2" xfId="37251" xr:uid="{00000000-0005-0000-0000-0000B06C0000}"/>
    <cellStyle name="Millares 3 3 3 8" xfId="27861" xr:uid="{00000000-0005-0000-0000-0000B16C0000}"/>
    <cellStyle name="Millares 3 3 3 9" xfId="14950" xr:uid="{00000000-0005-0000-0000-0000B26C0000}"/>
    <cellStyle name="Millares 3 3 4" xfId="15611" xr:uid="{00000000-0005-0000-0000-0000B36C0000}"/>
    <cellStyle name="Millares 3 3 4 2" xfId="16786" xr:uid="{00000000-0005-0000-0000-0000B46C0000}"/>
    <cellStyle name="Millares 3 3 4 2 2" xfId="19134" xr:uid="{00000000-0005-0000-0000-0000B56C0000}"/>
    <cellStyle name="Millares 3 3 4 2 2 2" xfId="32045" xr:uid="{00000000-0005-0000-0000-0000B66C0000}"/>
    <cellStyle name="Millares 3 3 4 2 3" xfId="22655" xr:uid="{00000000-0005-0000-0000-0000B76C0000}"/>
    <cellStyle name="Millares 3 3 4 2 3 2" xfId="35566" xr:uid="{00000000-0005-0000-0000-0000B86C0000}"/>
    <cellStyle name="Millares 3 3 4 2 4" xfId="26176" xr:uid="{00000000-0005-0000-0000-0000B96C0000}"/>
    <cellStyle name="Millares 3 3 4 2 4 2" xfId="39087" xr:uid="{00000000-0005-0000-0000-0000BA6C0000}"/>
    <cellStyle name="Millares 3 3 4 2 5" xfId="29697" xr:uid="{00000000-0005-0000-0000-0000BB6C0000}"/>
    <cellStyle name="Millares 3 3 4 3" xfId="20307" xr:uid="{00000000-0005-0000-0000-0000BC6C0000}"/>
    <cellStyle name="Millares 3 3 4 3 2" xfId="23828" xr:uid="{00000000-0005-0000-0000-0000BD6C0000}"/>
    <cellStyle name="Millares 3 3 4 3 2 2" xfId="36739" xr:uid="{00000000-0005-0000-0000-0000BE6C0000}"/>
    <cellStyle name="Millares 3 3 4 3 3" xfId="27349" xr:uid="{00000000-0005-0000-0000-0000BF6C0000}"/>
    <cellStyle name="Millares 3 3 4 3 3 2" xfId="40260" xr:uid="{00000000-0005-0000-0000-0000C06C0000}"/>
    <cellStyle name="Millares 3 3 4 3 4" xfId="33218" xr:uid="{00000000-0005-0000-0000-0000C16C0000}"/>
    <cellStyle name="Millares 3 3 4 4" xfId="17959" xr:uid="{00000000-0005-0000-0000-0000C26C0000}"/>
    <cellStyle name="Millares 3 3 4 4 2" xfId="30870" xr:uid="{00000000-0005-0000-0000-0000C36C0000}"/>
    <cellStyle name="Millares 3 3 4 5" xfId="21480" xr:uid="{00000000-0005-0000-0000-0000C46C0000}"/>
    <cellStyle name="Millares 3 3 4 5 2" xfId="34391" xr:uid="{00000000-0005-0000-0000-0000C56C0000}"/>
    <cellStyle name="Millares 3 3 4 6" xfId="25001" xr:uid="{00000000-0005-0000-0000-0000C66C0000}"/>
    <cellStyle name="Millares 3 3 4 6 2" xfId="37912" xr:uid="{00000000-0005-0000-0000-0000C76C0000}"/>
    <cellStyle name="Millares 3 3 4 7" xfId="28522" xr:uid="{00000000-0005-0000-0000-0000C86C0000}"/>
    <cellStyle name="Millares 3 3 5" xfId="15112" xr:uid="{00000000-0005-0000-0000-0000C96C0000}"/>
    <cellStyle name="Millares 3 3 5 2" xfId="16287" xr:uid="{00000000-0005-0000-0000-0000CA6C0000}"/>
    <cellStyle name="Millares 3 3 5 2 2" xfId="18635" xr:uid="{00000000-0005-0000-0000-0000CB6C0000}"/>
    <cellStyle name="Millares 3 3 5 2 2 2" xfId="31546" xr:uid="{00000000-0005-0000-0000-0000CC6C0000}"/>
    <cellStyle name="Millares 3 3 5 2 3" xfId="22156" xr:uid="{00000000-0005-0000-0000-0000CD6C0000}"/>
    <cellStyle name="Millares 3 3 5 2 3 2" xfId="35067" xr:uid="{00000000-0005-0000-0000-0000CE6C0000}"/>
    <cellStyle name="Millares 3 3 5 2 4" xfId="25677" xr:uid="{00000000-0005-0000-0000-0000CF6C0000}"/>
    <cellStyle name="Millares 3 3 5 2 4 2" xfId="38588" xr:uid="{00000000-0005-0000-0000-0000D06C0000}"/>
    <cellStyle name="Millares 3 3 5 2 5" xfId="29198" xr:uid="{00000000-0005-0000-0000-0000D16C0000}"/>
    <cellStyle name="Millares 3 3 5 3" xfId="19808" xr:uid="{00000000-0005-0000-0000-0000D26C0000}"/>
    <cellStyle name="Millares 3 3 5 3 2" xfId="23329" xr:uid="{00000000-0005-0000-0000-0000D36C0000}"/>
    <cellStyle name="Millares 3 3 5 3 2 2" xfId="36240" xr:uid="{00000000-0005-0000-0000-0000D46C0000}"/>
    <cellStyle name="Millares 3 3 5 3 3" xfId="26850" xr:uid="{00000000-0005-0000-0000-0000D56C0000}"/>
    <cellStyle name="Millares 3 3 5 3 3 2" xfId="39761" xr:uid="{00000000-0005-0000-0000-0000D66C0000}"/>
    <cellStyle name="Millares 3 3 5 3 4" xfId="32719" xr:uid="{00000000-0005-0000-0000-0000D76C0000}"/>
    <cellStyle name="Millares 3 3 5 4" xfId="17460" xr:uid="{00000000-0005-0000-0000-0000D86C0000}"/>
    <cellStyle name="Millares 3 3 5 4 2" xfId="30371" xr:uid="{00000000-0005-0000-0000-0000D96C0000}"/>
    <cellStyle name="Millares 3 3 5 5" xfId="20981" xr:uid="{00000000-0005-0000-0000-0000DA6C0000}"/>
    <cellStyle name="Millares 3 3 5 5 2" xfId="33892" xr:uid="{00000000-0005-0000-0000-0000DB6C0000}"/>
    <cellStyle name="Millares 3 3 5 6" xfId="24502" xr:uid="{00000000-0005-0000-0000-0000DC6C0000}"/>
    <cellStyle name="Millares 3 3 5 6 2" xfId="37413" xr:uid="{00000000-0005-0000-0000-0000DD6C0000}"/>
    <cellStyle name="Millares 3 3 5 7" xfId="28023" xr:uid="{00000000-0005-0000-0000-0000DE6C0000}"/>
    <cellStyle name="Millares 3 3 6" xfId="15788" xr:uid="{00000000-0005-0000-0000-0000DF6C0000}"/>
    <cellStyle name="Millares 3 3 6 2" xfId="18136" xr:uid="{00000000-0005-0000-0000-0000E06C0000}"/>
    <cellStyle name="Millares 3 3 6 2 2" xfId="31047" xr:uid="{00000000-0005-0000-0000-0000E16C0000}"/>
    <cellStyle name="Millares 3 3 6 3" xfId="21657" xr:uid="{00000000-0005-0000-0000-0000E26C0000}"/>
    <cellStyle name="Millares 3 3 6 3 2" xfId="34568" xr:uid="{00000000-0005-0000-0000-0000E36C0000}"/>
    <cellStyle name="Millares 3 3 6 4" xfId="25178" xr:uid="{00000000-0005-0000-0000-0000E46C0000}"/>
    <cellStyle name="Millares 3 3 6 4 2" xfId="38089" xr:uid="{00000000-0005-0000-0000-0000E56C0000}"/>
    <cellStyle name="Millares 3 3 6 5" xfId="28699" xr:uid="{00000000-0005-0000-0000-0000E66C0000}"/>
    <cellStyle name="Millares 3 3 7" xfId="19309" xr:uid="{00000000-0005-0000-0000-0000E76C0000}"/>
    <cellStyle name="Millares 3 3 7 2" xfId="22830" xr:uid="{00000000-0005-0000-0000-0000E86C0000}"/>
    <cellStyle name="Millares 3 3 7 2 2" xfId="35741" xr:uid="{00000000-0005-0000-0000-0000E96C0000}"/>
    <cellStyle name="Millares 3 3 7 3" xfId="26351" xr:uid="{00000000-0005-0000-0000-0000EA6C0000}"/>
    <cellStyle name="Millares 3 3 7 3 2" xfId="39262" xr:uid="{00000000-0005-0000-0000-0000EB6C0000}"/>
    <cellStyle name="Millares 3 3 7 4" xfId="32220" xr:uid="{00000000-0005-0000-0000-0000EC6C0000}"/>
    <cellStyle name="Millares 3 3 8" xfId="16961" xr:uid="{00000000-0005-0000-0000-0000ED6C0000}"/>
    <cellStyle name="Millares 3 3 8 2" xfId="29872" xr:uid="{00000000-0005-0000-0000-0000EE6C0000}"/>
    <cellStyle name="Millares 3 3 9" xfId="20482" xr:uid="{00000000-0005-0000-0000-0000EF6C0000}"/>
    <cellStyle name="Millares 3 3 9 2" xfId="33393" xr:uid="{00000000-0005-0000-0000-0000F06C0000}"/>
    <cellStyle name="Millares 3 4" xfId="7490" xr:uid="{00000000-0005-0000-0000-0000F16C0000}"/>
    <cellStyle name="Millares 3 4 2" xfId="7491" xr:uid="{00000000-0005-0000-0000-0000F26C0000}"/>
    <cellStyle name="Millares 3 4 2 2" xfId="7492" xr:uid="{00000000-0005-0000-0000-0000F36C0000}"/>
    <cellStyle name="Millares 3 4 2 2 2" xfId="18695" xr:uid="{00000000-0005-0000-0000-0000F46C0000}"/>
    <cellStyle name="Millares 3 4 2 2 2 2" xfId="31606" xr:uid="{00000000-0005-0000-0000-0000F56C0000}"/>
    <cellStyle name="Millares 3 4 2 2 3" xfId="22216" xr:uid="{00000000-0005-0000-0000-0000F66C0000}"/>
    <cellStyle name="Millares 3 4 2 2 3 2" xfId="35127" xr:uid="{00000000-0005-0000-0000-0000F76C0000}"/>
    <cellStyle name="Millares 3 4 2 2 4" xfId="25737" xr:uid="{00000000-0005-0000-0000-0000F86C0000}"/>
    <cellStyle name="Millares 3 4 2 2 4 2" xfId="38648" xr:uid="{00000000-0005-0000-0000-0000F96C0000}"/>
    <cellStyle name="Millares 3 4 2 2 5" xfId="29258" xr:uid="{00000000-0005-0000-0000-0000FA6C0000}"/>
    <cellStyle name="Millares 3 4 2 2 6" xfId="16347" xr:uid="{00000000-0005-0000-0000-0000FB6C0000}"/>
    <cellStyle name="Millares 3 4 2 3" xfId="19868" xr:uid="{00000000-0005-0000-0000-0000FC6C0000}"/>
    <cellStyle name="Millares 3 4 2 3 2" xfId="23389" xr:uid="{00000000-0005-0000-0000-0000FD6C0000}"/>
    <cellStyle name="Millares 3 4 2 3 2 2" xfId="36300" xr:uid="{00000000-0005-0000-0000-0000FE6C0000}"/>
    <cellStyle name="Millares 3 4 2 3 3" xfId="26910" xr:uid="{00000000-0005-0000-0000-0000FF6C0000}"/>
    <cellStyle name="Millares 3 4 2 3 3 2" xfId="39821" xr:uid="{00000000-0005-0000-0000-0000006D0000}"/>
    <cellStyle name="Millares 3 4 2 3 4" xfId="32779" xr:uid="{00000000-0005-0000-0000-0000016D0000}"/>
    <cellStyle name="Millares 3 4 2 4" xfId="17520" xr:uid="{00000000-0005-0000-0000-0000026D0000}"/>
    <cellStyle name="Millares 3 4 2 4 2" xfId="30431" xr:uid="{00000000-0005-0000-0000-0000036D0000}"/>
    <cellStyle name="Millares 3 4 2 5" xfId="21041" xr:uid="{00000000-0005-0000-0000-0000046D0000}"/>
    <cellStyle name="Millares 3 4 2 5 2" xfId="33952" xr:uid="{00000000-0005-0000-0000-0000056D0000}"/>
    <cellStyle name="Millares 3 4 2 6" xfId="24562" xr:uid="{00000000-0005-0000-0000-0000066D0000}"/>
    <cellStyle name="Millares 3 4 2 6 2" xfId="37473" xr:uid="{00000000-0005-0000-0000-0000076D0000}"/>
    <cellStyle name="Millares 3 4 2 7" xfId="28083" xr:uid="{00000000-0005-0000-0000-0000086D0000}"/>
    <cellStyle name="Millares 3 4 2 8" xfId="15172" xr:uid="{00000000-0005-0000-0000-0000096D0000}"/>
    <cellStyle name="Millares 3 4 3" xfId="7493" xr:uid="{00000000-0005-0000-0000-00000A6D0000}"/>
    <cellStyle name="Millares 3 4 3 2" xfId="18196" xr:uid="{00000000-0005-0000-0000-00000B6D0000}"/>
    <cellStyle name="Millares 3 4 3 2 2" xfId="31107" xr:uid="{00000000-0005-0000-0000-00000C6D0000}"/>
    <cellStyle name="Millares 3 4 3 3" xfId="21717" xr:uid="{00000000-0005-0000-0000-00000D6D0000}"/>
    <cellStyle name="Millares 3 4 3 3 2" xfId="34628" xr:uid="{00000000-0005-0000-0000-00000E6D0000}"/>
    <cellStyle name="Millares 3 4 3 4" xfId="25238" xr:uid="{00000000-0005-0000-0000-00000F6D0000}"/>
    <cellStyle name="Millares 3 4 3 4 2" xfId="38149" xr:uid="{00000000-0005-0000-0000-0000106D0000}"/>
    <cellStyle name="Millares 3 4 3 5" xfId="28759" xr:uid="{00000000-0005-0000-0000-0000116D0000}"/>
    <cellStyle name="Millares 3 4 3 6" xfId="15848" xr:uid="{00000000-0005-0000-0000-0000126D0000}"/>
    <cellStyle name="Millares 3 4 4" xfId="19369" xr:uid="{00000000-0005-0000-0000-0000136D0000}"/>
    <cellStyle name="Millares 3 4 4 2" xfId="22890" xr:uid="{00000000-0005-0000-0000-0000146D0000}"/>
    <cellStyle name="Millares 3 4 4 2 2" xfId="35801" xr:uid="{00000000-0005-0000-0000-0000156D0000}"/>
    <cellStyle name="Millares 3 4 4 3" xfId="26411" xr:uid="{00000000-0005-0000-0000-0000166D0000}"/>
    <cellStyle name="Millares 3 4 4 3 2" xfId="39322" xr:uid="{00000000-0005-0000-0000-0000176D0000}"/>
    <cellStyle name="Millares 3 4 4 4" xfId="32280" xr:uid="{00000000-0005-0000-0000-0000186D0000}"/>
    <cellStyle name="Millares 3 4 5" xfId="17021" xr:uid="{00000000-0005-0000-0000-0000196D0000}"/>
    <cellStyle name="Millares 3 4 5 2" xfId="29932" xr:uid="{00000000-0005-0000-0000-00001A6D0000}"/>
    <cellStyle name="Millares 3 4 6" xfId="20542" xr:uid="{00000000-0005-0000-0000-00001B6D0000}"/>
    <cellStyle name="Millares 3 4 6 2" xfId="33453" xr:uid="{00000000-0005-0000-0000-00001C6D0000}"/>
    <cellStyle name="Millares 3 4 7" xfId="24063" xr:uid="{00000000-0005-0000-0000-00001D6D0000}"/>
    <cellStyle name="Millares 3 4 7 2" xfId="36974" xr:uid="{00000000-0005-0000-0000-00001E6D0000}"/>
    <cellStyle name="Millares 3 4 8" xfId="27584" xr:uid="{00000000-0005-0000-0000-00001F6D0000}"/>
    <cellStyle name="Millares 3 4 9" xfId="14672" xr:uid="{00000000-0005-0000-0000-0000206D0000}"/>
    <cellStyle name="Millares 3 5" xfId="7494" xr:uid="{00000000-0005-0000-0000-0000216D0000}"/>
    <cellStyle name="Millares 3 5 2" xfId="7495" xr:uid="{00000000-0005-0000-0000-0000226D0000}"/>
    <cellStyle name="Millares 3 5 2 2" xfId="7496" xr:uid="{00000000-0005-0000-0000-0000236D0000}"/>
    <cellStyle name="Millares 3 5 2 2 2" xfId="18857" xr:uid="{00000000-0005-0000-0000-0000246D0000}"/>
    <cellStyle name="Millares 3 5 2 2 2 2" xfId="31768" xr:uid="{00000000-0005-0000-0000-0000256D0000}"/>
    <cellStyle name="Millares 3 5 2 2 3" xfId="22378" xr:uid="{00000000-0005-0000-0000-0000266D0000}"/>
    <cellStyle name="Millares 3 5 2 2 3 2" xfId="35289" xr:uid="{00000000-0005-0000-0000-0000276D0000}"/>
    <cellStyle name="Millares 3 5 2 2 4" xfId="25899" xr:uid="{00000000-0005-0000-0000-0000286D0000}"/>
    <cellStyle name="Millares 3 5 2 2 4 2" xfId="38810" xr:uid="{00000000-0005-0000-0000-0000296D0000}"/>
    <cellStyle name="Millares 3 5 2 2 5" xfId="29420" xr:uid="{00000000-0005-0000-0000-00002A6D0000}"/>
    <cellStyle name="Millares 3 5 2 2 6" xfId="16509" xr:uid="{00000000-0005-0000-0000-00002B6D0000}"/>
    <cellStyle name="Millares 3 5 2 3" xfId="20030" xr:uid="{00000000-0005-0000-0000-00002C6D0000}"/>
    <cellStyle name="Millares 3 5 2 3 2" xfId="23551" xr:uid="{00000000-0005-0000-0000-00002D6D0000}"/>
    <cellStyle name="Millares 3 5 2 3 2 2" xfId="36462" xr:uid="{00000000-0005-0000-0000-00002E6D0000}"/>
    <cellStyle name="Millares 3 5 2 3 3" xfId="27072" xr:uid="{00000000-0005-0000-0000-00002F6D0000}"/>
    <cellStyle name="Millares 3 5 2 3 3 2" xfId="39983" xr:uid="{00000000-0005-0000-0000-0000306D0000}"/>
    <cellStyle name="Millares 3 5 2 3 4" xfId="32941" xr:uid="{00000000-0005-0000-0000-0000316D0000}"/>
    <cellStyle name="Millares 3 5 2 4" xfId="17682" xr:uid="{00000000-0005-0000-0000-0000326D0000}"/>
    <cellStyle name="Millares 3 5 2 4 2" xfId="30593" xr:uid="{00000000-0005-0000-0000-0000336D0000}"/>
    <cellStyle name="Millares 3 5 2 5" xfId="21203" xr:uid="{00000000-0005-0000-0000-0000346D0000}"/>
    <cellStyle name="Millares 3 5 2 5 2" xfId="34114" xr:uid="{00000000-0005-0000-0000-0000356D0000}"/>
    <cellStyle name="Millares 3 5 2 6" xfId="24724" xr:uid="{00000000-0005-0000-0000-0000366D0000}"/>
    <cellStyle name="Millares 3 5 2 6 2" xfId="37635" xr:uid="{00000000-0005-0000-0000-0000376D0000}"/>
    <cellStyle name="Millares 3 5 2 7" xfId="28245" xr:uid="{00000000-0005-0000-0000-0000386D0000}"/>
    <cellStyle name="Millares 3 5 2 8" xfId="15334" xr:uid="{00000000-0005-0000-0000-0000396D0000}"/>
    <cellStyle name="Millares 3 5 3" xfId="7497" xr:uid="{00000000-0005-0000-0000-00003A6D0000}"/>
    <cellStyle name="Millares 3 5 3 2" xfId="18358" xr:uid="{00000000-0005-0000-0000-00003B6D0000}"/>
    <cellStyle name="Millares 3 5 3 2 2" xfId="31269" xr:uid="{00000000-0005-0000-0000-00003C6D0000}"/>
    <cellStyle name="Millares 3 5 3 3" xfId="21879" xr:uid="{00000000-0005-0000-0000-00003D6D0000}"/>
    <cellStyle name="Millares 3 5 3 3 2" xfId="34790" xr:uid="{00000000-0005-0000-0000-00003E6D0000}"/>
    <cellStyle name="Millares 3 5 3 4" xfId="25400" xr:uid="{00000000-0005-0000-0000-00003F6D0000}"/>
    <cellStyle name="Millares 3 5 3 4 2" xfId="38311" xr:uid="{00000000-0005-0000-0000-0000406D0000}"/>
    <cellStyle name="Millares 3 5 3 5" xfId="28921" xr:uid="{00000000-0005-0000-0000-0000416D0000}"/>
    <cellStyle name="Millares 3 5 3 6" xfId="16010" xr:uid="{00000000-0005-0000-0000-0000426D0000}"/>
    <cellStyle name="Millares 3 5 4" xfId="19531" xr:uid="{00000000-0005-0000-0000-0000436D0000}"/>
    <cellStyle name="Millares 3 5 4 2" xfId="23052" xr:uid="{00000000-0005-0000-0000-0000446D0000}"/>
    <cellStyle name="Millares 3 5 4 2 2" xfId="35963" xr:uid="{00000000-0005-0000-0000-0000456D0000}"/>
    <cellStyle name="Millares 3 5 4 3" xfId="26573" xr:uid="{00000000-0005-0000-0000-0000466D0000}"/>
    <cellStyle name="Millares 3 5 4 3 2" xfId="39484" xr:uid="{00000000-0005-0000-0000-0000476D0000}"/>
    <cellStyle name="Millares 3 5 4 4" xfId="32442" xr:uid="{00000000-0005-0000-0000-0000486D0000}"/>
    <cellStyle name="Millares 3 5 5" xfId="17183" xr:uid="{00000000-0005-0000-0000-0000496D0000}"/>
    <cellStyle name="Millares 3 5 5 2" xfId="30094" xr:uid="{00000000-0005-0000-0000-00004A6D0000}"/>
    <cellStyle name="Millares 3 5 6" xfId="20704" xr:uid="{00000000-0005-0000-0000-00004B6D0000}"/>
    <cellStyle name="Millares 3 5 6 2" xfId="33615" xr:uid="{00000000-0005-0000-0000-00004C6D0000}"/>
    <cellStyle name="Millares 3 5 7" xfId="24225" xr:uid="{00000000-0005-0000-0000-00004D6D0000}"/>
    <cellStyle name="Millares 3 5 7 2" xfId="37136" xr:uid="{00000000-0005-0000-0000-00004E6D0000}"/>
    <cellStyle name="Millares 3 5 8" xfId="27746" xr:uid="{00000000-0005-0000-0000-00004F6D0000}"/>
    <cellStyle name="Millares 3 5 9" xfId="14835" xr:uid="{00000000-0005-0000-0000-0000506D0000}"/>
    <cellStyle name="Millares 3 6" xfId="7498" xr:uid="{00000000-0005-0000-0000-0000516D0000}"/>
    <cellStyle name="Millares 3 6 2" xfId="7499" xr:uid="{00000000-0005-0000-0000-0000526D0000}"/>
    <cellStyle name="Millares 3 6 2 2" xfId="7500" xr:uid="{00000000-0005-0000-0000-0000536D0000}"/>
    <cellStyle name="Millares 3 6 2 2 2" xfId="31930" xr:uid="{00000000-0005-0000-0000-0000546D0000}"/>
    <cellStyle name="Millares 3 6 2 2 3" xfId="19019" xr:uid="{00000000-0005-0000-0000-0000556D0000}"/>
    <cellStyle name="Millares 3 6 2 3" xfId="22540" xr:uid="{00000000-0005-0000-0000-0000566D0000}"/>
    <cellStyle name="Millares 3 6 2 3 2" xfId="35451" xr:uid="{00000000-0005-0000-0000-0000576D0000}"/>
    <cellStyle name="Millares 3 6 2 4" xfId="26061" xr:uid="{00000000-0005-0000-0000-0000586D0000}"/>
    <cellStyle name="Millares 3 6 2 4 2" xfId="38972" xr:uid="{00000000-0005-0000-0000-0000596D0000}"/>
    <cellStyle name="Millares 3 6 2 5" xfId="29582" xr:uid="{00000000-0005-0000-0000-00005A6D0000}"/>
    <cellStyle name="Millares 3 6 2 6" xfId="16671" xr:uid="{00000000-0005-0000-0000-00005B6D0000}"/>
    <cellStyle name="Millares 3 6 3" xfId="7501" xr:uid="{00000000-0005-0000-0000-00005C6D0000}"/>
    <cellStyle name="Millares 3 6 3 2" xfId="23713" xr:uid="{00000000-0005-0000-0000-00005D6D0000}"/>
    <cellStyle name="Millares 3 6 3 2 2" xfId="36624" xr:uid="{00000000-0005-0000-0000-00005E6D0000}"/>
    <cellStyle name="Millares 3 6 3 3" xfId="27234" xr:uid="{00000000-0005-0000-0000-00005F6D0000}"/>
    <cellStyle name="Millares 3 6 3 3 2" xfId="40145" xr:uid="{00000000-0005-0000-0000-0000606D0000}"/>
    <cellStyle name="Millares 3 6 3 4" xfId="33103" xr:uid="{00000000-0005-0000-0000-0000616D0000}"/>
    <cellStyle name="Millares 3 6 3 5" xfId="20192" xr:uid="{00000000-0005-0000-0000-0000626D0000}"/>
    <cellStyle name="Millares 3 6 4" xfId="17844" xr:uid="{00000000-0005-0000-0000-0000636D0000}"/>
    <cellStyle name="Millares 3 6 4 2" xfId="30755" xr:uid="{00000000-0005-0000-0000-0000646D0000}"/>
    <cellStyle name="Millares 3 6 5" xfId="21365" xr:uid="{00000000-0005-0000-0000-0000656D0000}"/>
    <cellStyle name="Millares 3 6 5 2" xfId="34276" xr:uid="{00000000-0005-0000-0000-0000666D0000}"/>
    <cellStyle name="Millares 3 6 6" xfId="24886" xr:uid="{00000000-0005-0000-0000-0000676D0000}"/>
    <cellStyle name="Millares 3 6 6 2" xfId="37797" xr:uid="{00000000-0005-0000-0000-0000686D0000}"/>
    <cellStyle name="Millares 3 6 7" xfId="28407" xr:uid="{00000000-0005-0000-0000-0000696D0000}"/>
    <cellStyle name="Millares 3 6 8" xfId="15496" xr:uid="{00000000-0005-0000-0000-00006A6D0000}"/>
    <cellStyle name="Millares 3 7" xfId="7502" xr:uid="{00000000-0005-0000-0000-00006B6D0000}"/>
    <cellStyle name="Millares 3 7 2" xfId="7503" xr:uid="{00000000-0005-0000-0000-00006C6D0000}"/>
    <cellStyle name="Millares 3 7 2 2" xfId="18520" xr:uid="{00000000-0005-0000-0000-00006D6D0000}"/>
    <cellStyle name="Millares 3 7 2 2 2" xfId="31431" xr:uid="{00000000-0005-0000-0000-00006E6D0000}"/>
    <cellStyle name="Millares 3 7 2 3" xfId="22041" xr:uid="{00000000-0005-0000-0000-00006F6D0000}"/>
    <cellStyle name="Millares 3 7 2 3 2" xfId="34952" xr:uid="{00000000-0005-0000-0000-0000706D0000}"/>
    <cellStyle name="Millares 3 7 2 4" xfId="25562" xr:uid="{00000000-0005-0000-0000-0000716D0000}"/>
    <cellStyle name="Millares 3 7 2 4 2" xfId="38473" xr:uid="{00000000-0005-0000-0000-0000726D0000}"/>
    <cellStyle name="Millares 3 7 2 5" xfId="29083" xr:uid="{00000000-0005-0000-0000-0000736D0000}"/>
    <cellStyle name="Millares 3 7 2 6" xfId="16172" xr:uid="{00000000-0005-0000-0000-0000746D0000}"/>
    <cellStyle name="Millares 3 7 3" xfId="19693" xr:uid="{00000000-0005-0000-0000-0000756D0000}"/>
    <cellStyle name="Millares 3 7 3 2" xfId="23214" xr:uid="{00000000-0005-0000-0000-0000766D0000}"/>
    <cellStyle name="Millares 3 7 3 2 2" xfId="36125" xr:uid="{00000000-0005-0000-0000-0000776D0000}"/>
    <cellStyle name="Millares 3 7 3 3" xfId="26735" xr:uid="{00000000-0005-0000-0000-0000786D0000}"/>
    <cellStyle name="Millares 3 7 3 3 2" xfId="39646" xr:uid="{00000000-0005-0000-0000-0000796D0000}"/>
    <cellStyle name="Millares 3 7 3 4" xfId="32604" xr:uid="{00000000-0005-0000-0000-00007A6D0000}"/>
    <cellStyle name="Millares 3 7 4" xfId="17345" xr:uid="{00000000-0005-0000-0000-00007B6D0000}"/>
    <cellStyle name="Millares 3 7 4 2" xfId="30256" xr:uid="{00000000-0005-0000-0000-00007C6D0000}"/>
    <cellStyle name="Millares 3 7 5" xfId="20866" xr:uid="{00000000-0005-0000-0000-00007D6D0000}"/>
    <cellStyle name="Millares 3 7 5 2" xfId="33777" xr:uid="{00000000-0005-0000-0000-00007E6D0000}"/>
    <cellStyle name="Millares 3 7 6" xfId="24387" xr:uid="{00000000-0005-0000-0000-00007F6D0000}"/>
    <cellStyle name="Millares 3 7 6 2" xfId="37298" xr:uid="{00000000-0005-0000-0000-0000806D0000}"/>
    <cellStyle name="Millares 3 7 7" xfId="27908" xr:uid="{00000000-0005-0000-0000-0000816D0000}"/>
    <cellStyle name="Millares 3 7 8" xfId="14997" xr:uid="{00000000-0005-0000-0000-0000826D0000}"/>
    <cellStyle name="Millares 3 8" xfId="7504" xr:uid="{00000000-0005-0000-0000-0000836D0000}"/>
    <cellStyle name="Millares 3 8 2" xfId="18021" xr:uid="{00000000-0005-0000-0000-0000846D0000}"/>
    <cellStyle name="Millares 3 8 2 2" xfId="30932" xr:uid="{00000000-0005-0000-0000-0000856D0000}"/>
    <cellStyle name="Millares 3 8 3" xfId="21542" xr:uid="{00000000-0005-0000-0000-0000866D0000}"/>
    <cellStyle name="Millares 3 8 3 2" xfId="34453" xr:uid="{00000000-0005-0000-0000-0000876D0000}"/>
    <cellStyle name="Millares 3 8 4" xfId="25063" xr:uid="{00000000-0005-0000-0000-0000886D0000}"/>
    <cellStyle name="Millares 3 8 4 2" xfId="37974" xr:uid="{00000000-0005-0000-0000-0000896D0000}"/>
    <cellStyle name="Millares 3 8 5" xfId="28584" xr:uid="{00000000-0005-0000-0000-00008A6D0000}"/>
    <cellStyle name="Millares 3 8 6" xfId="15673" xr:uid="{00000000-0005-0000-0000-00008B6D0000}"/>
    <cellStyle name="Millares 3 9" xfId="19194" xr:uid="{00000000-0005-0000-0000-00008C6D0000}"/>
    <cellStyle name="Millares 3 9 2" xfId="22715" xr:uid="{00000000-0005-0000-0000-00008D6D0000}"/>
    <cellStyle name="Millares 3 9 2 2" xfId="35626" xr:uid="{00000000-0005-0000-0000-00008E6D0000}"/>
    <cellStyle name="Millares 3 9 3" xfId="26236" xr:uid="{00000000-0005-0000-0000-00008F6D0000}"/>
    <cellStyle name="Millares 3 9 3 2" xfId="39147" xr:uid="{00000000-0005-0000-0000-0000906D0000}"/>
    <cellStyle name="Millares 3 9 4" xfId="32105" xr:uid="{00000000-0005-0000-0000-0000916D0000}"/>
    <cellStyle name="Millares 3_13.CONCILIACION PRODUBANCO 2009" xfId="7505" xr:uid="{00000000-0005-0000-0000-0000926D0000}"/>
    <cellStyle name="Millares 30" xfId="7506" xr:uid="{00000000-0005-0000-0000-0000936D0000}"/>
    <cellStyle name="Millares 30 10" xfId="7507" xr:uid="{00000000-0005-0000-0000-0000946D0000}"/>
    <cellStyle name="Millares 30 10 2" xfId="7508" xr:uid="{00000000-0005-0000-0000-0000956D0000}"/>
    <cellStyle name="Millares 30 11" xfId="7509" xr:uid="{00000000-0005-0000-0000-0000966D0000}"/>
    <cellStyle name="Millares 30 11 2" xfId="7510" xr:uid="{00000000-0005-0000-0000-0000976D0000}"/>
    <cellStyle name="Millares 30 12" xfId="7511" xr:uid="{00000000-0005-0000-0000-0000986D0000}"/>
    <cellStyle name="Millares 30 12 2" xfId="7512" xr:uid="{00000000-0005-0000-0000-0000996D0000}"/>
    <cellStyle name="Millares 30 13" xfId="7513" xr:uid="{00000000-0005-0000-0000-00009A6D0000}"/>
    <cellStyle name="Millares 30 13 2" xfId="7514" xr:uid="{00000000-0005-0000-0000-00009B6D0000}"/>
    <cellStyle name="Millares 30 14" xfId="7515" xr:uid="{00000000-0005-0000-0000-00009C6D0000}"/>
    <cellStyle name="Millares 30 14 2" xfId="7516" xr:uid="{00000000-0005-0000-0000-00009D6D0000}"/>
    <cellStyle name="Millares 30 15" xfId="7517" xr:uid="{00000000-0005-0000-0000-00009E6D0000}"/>
    <cellStyle name="Millares 30 15 2" xfId="7518" xr:uid="{00000000-0005-0000-0000-00009F6D0000}"/>
    <cellStyle name="Millares 30 16" xfId="7519" xr:uid="{00000000-0005-0000-0000-0000A06D0000}"/>
    <cellStyle name="Millares 30 16 2" xfId="7520" xr:uid="{00000000-0005-0000-0000-0000A16D0000}"/>
    <cellStyle name="Millares 30 17" xfId="7521" xr:uid="{00000000-0005-0000-0000-0000A26D0000}"/>
    <cellStyle name="Millares 30 17 2" xfId="7522" xr:uid="{00000000-0005-0000-0000-0000A36D0000}"/>
    <cellStyle name="Millares 30 18" xfId="7523" xr:uid="{00000000-0005-0000-0000-0000A46D0000}"/>
    <cellStyle name="Millares 30 18 2" xfId="7524" xr:uid="{00000000-0005-0000-0000-0000A56D0000}"/>
    <cellStyle name="Millares 30 19" xfId="7525" xr:uid="{00000000-0005-0000-0000-0000A66D0000}"/>
    <cellStyle name="Millares 30 19 2" xfId="7526" xr:uid="{00000000-0005-0000-0000-0000A76D0000}"/>
    <cellStyle name="Millares 30 2" xfId="7527" xr:uid="{00000000-0005-0000-0000-0000A86D0000}"/>
    <cellStyle name="Millares 30 2 2" xfId="7528" xr:uid="{00000000-0005-0000-0000-0000A96D0000}"/>
    <cellStyle name="Millares 30 20" xfId="7529" xr:uid="{00000000-0005-0000-0000-0000AA6D0000}"/>
    <cellStyle name="Millares 30 20 2" xfId="7530" xr:uid="{00000000-0005-0000-0000-0000AB6D0000}"/>
    <cellStyle name="Millares 30 3" xfId="7531" xr:uid="{00000000-0005-0000-0000-0000AC6D0000}"/>
    <cellStyle name="Millares 30 3 2" xfId="7532" xr:uid="{00000000-0005-0000-0000-0000AD6D0000}"/>
    <cellStyle name="Millares 30 4" xfId="7533" xr:uid="{00000000-0005-0000-0000-0000AE6D0000}"/>
    <cellStyle name="Millares 30 4 2" xfId="7534" xr:uid="{00000000-0005-0000-0000-0000AF6D0000}"/>
    <cellStyle name="Millares 30 5" xfId="7535" xr:uid="{00000000-0005-0000-0000-0000B06D0000}"/>
    <cellStyle name="Millares 30 5 2" xfId="7536" xr:uid="{00000000-0005-0000-0000-0000B16D0000}"/>
    <cellStyle name="Millares 30 6" xfId="7537" xr:uid="{00000000-0005-0000-0000-0000B26D0000}"/>
    <cellStyle name="Millares 30 6 2" xfId="7538" xr:uid="{00000000-0005-0000-0000-0000B36D0000}"/>
    <cellStyle name="Millares 30 7" xfId="7539" xr:uid="{00000000-0005-0000-0000-0000B46D0000}"/>
    <cellStyle name="Millares 30 7 2" xfId="7540" xr:uid="{00000000-0005-0000-0000-0000B56D0000}"/>
    <cellStyle name="Millares 30 8" xfId="7541" xr:uid="{00000000-0005-0000-0000-0000B66D0000}"/>
    <cellStyle name="Millares 30 8 2" xfId="7542" xr:uid="{00000000-0005-0000-0000-0000B76D0000}"/>
    <cellStyle name="Millares 30 9" xfId="7543" xr:uid="{00000000-0005-0000-0000-0000B86D0000}"/>
    <cellStyle name="Millares 30 9 2" xfId="7544" xr:uid="{00000000-0005-0000-0000-0000B96D0000}"/>
    <cellStyle name="Millares 31" xfId="7545" xr:uid="{00000000-0005-0000-0000-0000BA6D0000}"/>
    <cellStyle name="Millares 32" xfId="7546" xr:uid="{00000000-0005-0000-0000-0000BB6D0000}"/>
    <cellStyle name="Millares 32 2" xfId="7547" xr:uid="{00000000-0005-0000-0000-0000BC6D0000}"/>
    <cellStyle name="Millares 33" xfId="7548" xr:uid="{00000000-0005-0000-0000-0000BD6D0000}"/>
    <cellStyle name="Millares 33 2" xfId="7549" xr:uid="{00000000-0005-0000-0000-0000BE6D0000}"/>
    <cellStyle name="Millares 33 3" xfId="7550" xr:uid="{00000000-0005-0000-0000-0000BF6D0000}"/>
    <cellStyle name="Millares 34" xfId="7551" xr:uid="{00000000-0005-0000-0000-0000C06D0000}"/>
    <cellStyle name="Millares 34 2" xfId="7552" xr:uid="{00000000-0005-0000-0000-0000C16D0000}"/>
    <cellStyle name="Millares 35" xfId="7553" xr:uid="{00000000-0005-0000-0000-0000C26D0000}"/>
    <cellStyle name="Millares 35 2" xfId="7554" xr:uid="{00000000-0005-0000-0000-0000C36D0000}"/>
    <cellStyle name="Millares 36" xfId="7555" xr:uid="{00000000-0005-0000-0000-0000C46D0000}"/>
    <cellStyle name="Millares 36 2" xfId="7556" xr:uid="{00000000-0005-0000-0000-0000C56D0000}"/>
    <cellStyle name="Millares 37" xfId="7557" xr:uid="{00000000-0005-0000-0000-0000C66D0000}"/>
    <cellStyle name="Millares 37 2" xfId="7558" xr:uid="{00000000-0005-0000-0000-0000C76D0000}"/>
    <cellStyle name="Millares 38" xfId="7559" xr:uid="{00000000-0005-0000-0000-0000C86D0000}"/>
    <cellStyle name="Millares 38 2" xfId="7560" xr:uid="{00000000-0005-0000-0000-0000C96D0000}"/>
    <cellStyle name="Millares 39" xfId="7561" xr:uid="{00000000-0005-0000-0000-0000CA6D0000}"/>
    <cellStyle name="Millares 39 2" xfId="7562" xr:uid="{00000000-0005-0000-0000-0000CB6D0000}"/>
    <cellStyle name="Millares 4" xfId="2539" xr:uid="{00000000-0005-0000-0000-0000CC6D0000}"/>
    <cellStyle name="Millares 4 2" xfId="2540" xr:uid="{00000000-0005-0000-0000-0000CD6D0000}"/>
    <cellStyle name="Millares 4 2 10" xfId="24020" xr:uid="{00000000-0005-0000-0000-0000CE6D0000}"/>
    <cellStyle name="Millares 4 2 10 2" xfId="36931" xr:uid="{00000000-0005-0000-0000-0000CF6D0000}"/>
    <cellStyle name="Millares 4 2 11" xfId="27541" xr:uid="{00000000-0005-0000-0000-0000D06D0000}"/>
    <cellStyle name="Millares 4 2 12" xfId="14629" xr:uid="{00000000-0005-0000-0000-0000D16D0000}"/>
    <cellStyle name="Millares 4 2 2" xfId="7563" xr:uid="{00000000-0005-0000-0000-0000D26D0000}"/>
    <cellStyle name="Millares 4 2 2 2" xfId="15304" xr:uid="{00000000-0005-0000-0000-0000D36D0000}"/>
    <cellStyle name="Millares 4 2 2 2 2" xfId="16479" xr:uid="{00000000-0005-0000-0000-0000D46D0000}"/>
    <cellStyle name="Millares 4 2 2 2 2 2" xfId="18827" xr:uid="{00000000-0005-0000-0000-0000D56D0000}"/>
    <cellStyle name="Millares 4 2 2 2 2 2 2" xfId="31738" xr:uid="{00000000-0005-0000-0000-0000D66D0000}"/>
    <cellStyle name="Millares 4 2 2 2 2 3" xfId="22348" xr:uid="{00000000-0005-0000-0000-0000D76D0000}"/>
    <cellStyle name="Millares 4 2 2 2 2 3 2" xfId="35259" xr:uid="{00000000-0005-0000-0000-0000D86D0000}"/>
    <cellStyle name="Millares 4 2 2 2 2 4" xfId="25869" xr:uid="{00000000-0005-0000-0000-0000D96D0000}"/>
    <cellStyle name="Millares 4 2 2 2 2 4 2" xfId="38780" xr:uid="{00000000-0005-0000-0000-0000DA6D0000}"/>
    <cellStyle name="Millares 4 2 2 2 2 5" xfId="29390" xr:uid="{00000000-0005-0000-0000-0000DB6D0000}"/>
    <cellStyle name="Millares 4 2 2 2 3" xfId="20000" xr:uid="{00000000-0005-0000-0000-0000DC6D0000}"/>
    <cellStyle name="Millares 4 2 2 2 3 2" xfId="23521" xr:uid="{00000000-0005-0000-0000-0000DD6D0000}"/>
    <cellStyle name="Millares 4 2 2 2 3 2 2" xfId="36432" xr:uid="{00000000-0005-0000-0000-0000DE6D0000}"/>
    <cellStyle name="Millares 4 2 2 2 3 3" xfId="27042" xr:uid="{00000000-0005-0000-0000-0000DF6D0000}"/>
    <cellStyle name="Millares 4 2 2 2 3 3 2" xfId="39953" xr:uid="{00000000-0005-0000-0000-0000E06D0000}"/>
    <cellStyle name="Millares 4 2 2 2 3 4" xfId="32911" xr:uid="{00000000-0005-0000-0000-0000E16D0000}"/>
    <cellStyle name="Millares 4 2 2 2 4" xfId="17652" xr:uid="{00000000-0005-0000-0000-0000E26D0000}"/>
    <cellStyle name="Millares 4 2 2 2 4 2" xfId="30563" xr:uid="{00000000-0005-0000-0000-0000E36D0000}"/>
    <cellStyle name="Millares 4 2 2 2 5" xfId="21173" xr:uid="{00000000-0005-0000-0000-0000E46D0000}"/>
    <cellStyle name="Millares 4 2 2 2 5 2" xfId="34084" xr:uid="{00000000-0005-0000-0000-0000E56D0000}"/>
    <cellStyle name="Millares 4 2 2 2 6" xfId="24694" xr:uid="{00000000-0005-0000-0000-0000E66D0000}"/>
    <cellStyle name="Millares 4 2 2 2 6 2" xfId="37605" xr:uid="{00000000-0005-0000-0000-0000E76D0000}"/>
    <cellStyle name="Millares 4 2 2 2 7" xfId="28215" xr:uid="{00000000-0005-0000-0000-0000E86D0000}"/>
    <cellStyle name="Millares 4 2 2 3" xfId="15980" xr:uid="{00000000-0005-0000-0000-0000E96D0000}"/>
    <cellStyle name="Millares 4 2 2 3 2" xfId="18328" xr:uid="{00000000-0005-0000-0000-0000EA6D0000}"/>
    <cellStyle name="Millares 4 2 2 3 2 2" xfId="31239" xr:uid="{00000000-0005-0000-0000-0000EB6D0000}"/>
    <cellStyle name="Millares 4 2 2 3 3" xfId="21849" xr:uid="{00000000-0005-0000-0000-0000EC6D0000}"/>
    <cellStyle name="Millares 4 2 2 3 3 2" xfId="34760" xr:uid="{00000000-0005-0000-0000-0000ED6D0000}"/>
    <cellStyle name="Millares 4 2 2 3 4" xfId="25370" xr:uid="{00000000-0005-0000-0000-0000EE6D0000}"/>
    <cellStyle name="Millares 4 2 2 3 4 2" xfId="38281" xr:uid="{00000000-0005-0000-0000-0000EF6D0000}"/>
    <cellStyle name="Millares 4 2 2 3 5" xfId="28891" xr:uid="{00000000-0005-0000-0000-0000F06D0000}"/>
    <cellStyle name="Millares 4 2 2 4" xfId="19501" xr:uid="{00000000-0005-0000-0000-0000F16D0000}"/>
    <cellStyle name="Millares 4 2 2 4 2" xfId="23022" xr:uid="{00000000-0005-0000-0000-0000F26D0000}"/>
    <cellStyle name="Millares 4 2 2 4 2 2" xfId="35933" xr:uid="{00000000-0005-0000-0000-0000F36D0000}"/>
    <cellStyle name="Millares 4 2 2 4 3" xfId="26543" xr:uid="{00000000-0005-0000-0000-0000F46D0000}"/>
    <cellStyle name="Millares 4 2 2 4 3 2" xfId="39454" xr:uid="{00000000-0005-0000-0000-0000F56D0000}"/>
    <cellStyle name="Millares 4 2 2 4 4" xfId="32412" xr:uid="{00000000-0005-0000-0000-0000F66D0000}"/>
    <cellStyle name="Millares 4 2 2 5" xfId="17153" xr:uid="{00000000-0005-0000-0000-0000F76D0000}"/>
    <cellStyle name="Millares 4 2 2 5 2" xfId="30064" xr:uid="{00000000-0005-0000-0000-0000F86D0000}"/>
    <cellStyle name="Millares 4 2 2 6" xfId="20674" xr:uid="{00000000-0005-0000-0000-0000F96D0000}"/>
    <cellStyle name="Millares 4 2 2 6 2" xfId="33585" xr:uid="{00000000-0005-0000-0000-0000FA6D0000}"/>
    <cellStyle name="Millares 4 2 2 7" xfId="24195" xr:uid="{00000000-0005-0000-0000-0000FB6D0000}"/>
    <cellStyle name="Millares 4 2 2 7 2" xfId="37106" xr:uid="{00000000-0005-0000-0000-0000FC6D0000}"/>
    <cellStyle name="Millares 4 2 2 8" xfId="27716" xr:uid="{00000000-0005-0000-0000-0000FD6D0000}"/>
    <cellStyle name="Millares 4 2 2 9" xfId="14805" xr:uid="{00000000-0005-0000-0000-0000FE6D0000}"/>
    <cellStyle name="Millares 4 2 3" xfId="14967" xr:uid="{00000000-0005-0000-0000-0000FF6D0000}"/>
    <cellStyle name="Millares 4 2 3 2" xfId="15466" xr:uid="{00000000-0005-0000-0000-0000006E0000}"/>
    <cellStyle name="Millares 4 2 3 2 2" xfId="16641" xr:uid="{00000000-0005-0000-0000-0000016E0000}"/>
    <cellStyle name="Millares 4 2 3 2 2 2" xfId="18989" xr:uid="{00000000-0005-0000-0000-0000026E0000}"/>
    <cellStyle name="Millares 4 2 3 2 2 2 2" xfId="31900" xr:uid="{00000000-0005-0000-0000-0000036E0000}"/>
    <cellStyle name="Millares 4 2 3 2 2 3" xfId="22510" xr:uid="{00000000-0005-0000-0000-0000046E0000}"/>
    <cellStyle name="Millares 4 2 3 2 2 3 2" xfId="35421" xr:uid="{00000000-0005-0000-0000-0000056E0000}"/>
    <cellStyle name="Millares 4 2 3 2 2 4" xfId="26031" xr:uid="{00000000-0005-0000-0000-0000066E0000}"/>
    <cellStyle name="Millares 4 2 3 2 2 4 2" xfId="38942" xr:uid="{00000000-0005-0000-0000-0000076E0000}"/>
    <cellStyle name="Millares 4 2 3 2 2 5" xfId="29552" xr:uid="{00000000-0005-0000-0000-0000086E0000}"/>
    <cellStyle name="Millares 4 2 3 2 3" xfId="20162" xr:uid="{00000000-0005-0000-0000-0000096E0000}"/>
    <cellStyle name="Millares 4 2 3 2 3 2" xfId="23683" xr:uid="{00000000-0005-0000-0000-00000A6E0000}"/>
    <cellStyle name="Millares 4 2 3 2 3 2 2" xfId="36594" xr:uid="{00000000-0005-0000-0000-00000B6E0000}"/>
    <cellStyle name="Millares 4 2 3 2 3 3" xfId="27204" xr:uid="{00000000-0005-0000-0000-00000C6E0000}"/>
    <cellStyle name="Millares 4 2 3 2 3 3 2" xfId="40115" xr:uid="{00000000-0005-0000-0000-00000D6E0000}"/>
    <cellStyle name="Millares 4 2 3 2 3 4" xfId="33073" xr:uid="{00000000-0005-0000-0000-00000E6E0000}"/>
    <cellStyle name="Millares 4 2 3 2 4" xfId="17814" xr:uid="{00000000-0005-0000-0000-00000F6E0000}"/>
    <cellStyle name="Millares 4 2 3 2 4 2" xfId="30725" xr:uid="{00000000-0005-0000-0000-0000106E0000}"/>
    <cellStyle name="Millares 4 2 3 2 5" xfId="21335" xr:uid="{00000000-0005-0000-0000-0000116E0000}"/>
    <cellStyle name="Millares 4 2 3 2 5 2" xfId="34246" xr:uid="{00000000-0005-0000-0000-0000126E0000}"/>
    <cellStyle name="Millares 4 2 3 2 6" xfId="24856" xr:uid="{00000000-0005-0000-0000-0000136E0000}"/>
    <cellStyle name="Millares 4 2 3 2 6 2" xfId="37767" xr:uid="{00000000-0005-0000-0000-0000146E0000}"/>
    <cellStyle name="Millares 4 2 3 2 7" xfId="28377" xr:uid="{00000000-0005-0000-0000-0000156E0000}"/>
    <cellStyle name="Millares 4 2 3 3" xfId="16142" xr:uid="{00000000-0005-0000-0000-0000166E0000}"/>
    <cellStyle name="Millares 4 2 3 3 2" xfId="18490" xr:uid="{00000000-0005-0000-0000-0000176E0000}"/>
    <cellStyle name="Millares 4 2 3 3 2 2" xfId="31401" xr:uid="{00000000-0005-0000-0000-0000186E0000}"/>
    <cellStyle name="Millares 4 2 3 3 3" xfId="22011" xr:uid="{00000000-0005-0000-0000-0000196E0000}"/>
    <cellStyle name="Millares 4 2 3 3 3 2" xfId="34922" xr:uid="{00000000-0005-0000-0000-00001A6E0000}"/>
    <cellStyle name="Millares 4 2 3 3 4" xfId="25532" xr:uid="{00000000-0005-0000-0000-00001B6E0000}"/>
    <cellStyle name="Millares 4 2 3 3 4 2" xfId="38443" xr:uid="{00000000-0005-0000-0000-00001C6E0000}"/>
    <cellStyle name="Millares 4 2 3 3 5" xfId="29053" xr:uid="{00000000-0005-0000-0000-00001D6E0000}"/>
    <cellStyle name="Millares 4 2 3 4" xfId="19663" xr:uid="{00000000-0005-0000-0000-00001E6E0000}"/>
    <cellStyle name="Millares 4 2 3 4 2" xfId="23184" xr:uid="{00000000-0005-0000-0000-00001F6E0000}"/>
    <cellStyle name="Millares 4 2 3 4 2 2" xfId="36095" xr:uid="{00000000-0005-0000-0000-0000206E0000}"/>
    <cellStyle name="Millares 4 2 3 4 3" xfId="26705" xr:uid="{00000000-0005-0000-0000-0000216E0000}"/>
    <cellStyle name="Millares 4 2 3 4 3 2" xfId="39616" xr:uid="{00000000-0005-0000-0000-0000226E0000}"/>
    <cellStyle name="Millares 4 2 3 4 4" xfId="32574" xr:uid="{00000000-0005-0000-0000-0000236E0000}"/>
    <cellStyle name="Millares 4 2 3 5" xfId="17315" xr:uid="{00000000-0005-0000-0000-0000246E0000}"/>
    <cellStyle name="Millares 4 2 3 5 2" xfId="30226" xr:uid="{00000000-0005-0000-0000-0000256E0000}"/>
    <cellStyle name="Millares 4 2 3 6" xfId="20836" xr:uid="{00000000-0005-0000-0000-0000266E0000}"/>
    <cellStyle name="Millares 4 2 3 6 2" xfId="33747" xr:uid="{00000000-0005-0000-0000-0000276E0000}"/>
    <cellStyle name="Millares 4 2 3 7" xfId="24357" xr:uid="{00000000-0005-0000-0000-0000286E0000}"/>
    <cellStyle name="Millares 4 2 3 7 2" xfId="37268" xr:uid="{00000000-0005-0000-0000-0000296E0000}"/>
    <cellStyle name="Millares 4 2 3 8" xfId="27878" xr:uid="{00000000-0005-0000-0000-00002A6E0000}"/>
    <cellStyle name="Millares 4 2 4" xfId="15628" xr:uid="{00000000-0005-0000-0000-00002B6E0000}"/>
    <cellStyle name="Millares 4 2 4 2" xfId="16803" xr:uid="{00000000-0005-0000-0000-00002C6E0000}"/>
    <cellStyle name="Millares 4 2 4 2 2" xfId="19151" xr:uid="{00000000-0005-0000-0000-00002D6E0000}"/>
    <cellStyle name="Millares 4 2 4 2 2 2" xfId="32062" xr:uid="{00000000-0005-0000-0000-00002E6E0000}"/>
    <cellStyle name="Millares 4 2 4 2 3" xfId="22672" xr:uid="{00000000-0005-0000-0000-00002F6E0000}"/>
    <cellStyle name="Millares 4 2 4 2 3 2" xfId="35583" xr:uid="{00000000-0005-0000-0000-0000306E0000}"/>
    <cellStyle name="Millares 4 2 4 2 4" xfId="26193" xr:uid="{00000000-0005-0000-0000-0000316E0000}"/>
    <cellStyle name="Millares 4 2 4 2 4 2" xfId="39104" xr:uid="{00000000-0005-0000-0000-0000326E0000}"/>
    <cellStyle name="Millares 4 2 4 2 5" xfId="29714" xr:uid="{00000000-0005-0000-0000-0000336E0000}"/>
    <cellStyle name="Millares 4 2 4 3" xfId="20324" xr:uid="{00000000-0005-0000-0000-0000346E0000}"/>
    <cellStyle name="Millares 4 2 4 3 2" xfId="23845" xr:uid="{00000000-0005-0000-0000-0000356E0000}"/>
    <cellStyle name="Millares 4 2 4 3 2 2" xfId="36756" xr:uid="{00000000-0005-0000-0000-0000366E0000}"/>
    <cellStyle name="Millares 4 2 4 3 3" xfId="27366" xr:uid="{00000000-0005-0000-0000-0000376E0000}"/>
    <cellStyle name="Millares 4 2 4 3 3 2" xfId="40277" xr:uid="{00000000-0005-0000-0000-0000386E0000}"/>
    <cellStyle name="Millares 4 2 4 3 4" xfId="33235" xr:uid="{00000000-0005-0000-0000-0000396E0000}"/>
    <cellStyle name="Millares 4 2 4 4" xfId="17976" xr:uid="{00000000-0005-0000-0000-00003A6E0000}"/>
    <cellStyle name="Millares 4 2 4 4 2" xfId="30887" xr:uid="{00000000-0005-0000-0000-00003B6E0000}"/>
    <cellStyle name="Millares 4 2 4 5" xfId="21497" xr:uid="{00000000-0005-0000-0000-00003C6E0000}"/>
    <cellStyle name="Millares 4 2 4 5 2" xfId="34408" xr:uid="{00000000-0005-0000-0000-00003D6E0000}"/>
    <cellStyle name="Millares 4 2 4 6" xfId="25018" xr:uid="{00000000-0005-0000-0000-00003E6E0000}"/>
    <cellStyle name="Millares 4 2 4 6 2" xfId="37929" xr:uid="{00000000-0005-0000-0000-00003F6E0000}"/>
    <cellStyle name="Millares 4 2 4 7" xfId="28539" xr:uid="{00000000-0005-0000-0000-0000406E0000}"/>
    <cellStyle name="Millares 4 2 5" xfId="15129" xr:uid="{00000000-0005-0000-0000-0000416E0000}"/>
    <cellStyle name="Millares 4 2 5 2" xfId="16304" xr:uid="{00000000-0005-0000-0000-0000426E0000}"/>
    <cellStyle name="Millares 4 2 5 2 2" xfId="18652" xr:uid="{00000000-0005-0000-0000-0000436E0000}"/>
    <cellStyle name="Millares 4 2 5 2 2 2" xfId="31563" xr:uid="{00000000-0005-0000-0000-0000446E0000}"/>
    <cellStyle name="Millares 4 2 5 2 3" xfId="22173" xr:uid="{00000000-0005-0000-0000-0000456E0000}"/>
    <cellStyle name="Millares 4 2 5 2 3 2" xfId="35084" xr:uid="{00000000-0005-0000-0000-0000466E0000}"/>
    <cellStyle name="Millares 4 2 5 2 4" xfId="25694" xr:uid="{00000000-0005-0000-0000-0000476E0000}"/>
    <cellStyle name="Millares 4 2 5 2 4 2" xfId="38605" xr:uid="{00000000-0005-0000-0000-0000486E0000}"/>
    <cellStyle name="Millares 4 2 5 2 5" xfId="29215" xr:uid="{00000000-0005-0000-0000-0000496E0000}"/>
    <cellStyle name="Millares 4 2 5 3" xfId="19825" xr:uid="{00000000-0005-0000-0000-00004A6E0000}"/>
    <cellStyle name="Millares 4 2 5 3 2" xfId="23346" xr:uid="{00000000-0005-0000-0000-00004B6E0000}"/>
    <cellStyle name="Millares 4 2 5 3 2 2" xfId="36257" xr:uid="{00000000-0005-0000-0000-00004C6E0000}"/>
    <cellStyle name="Millares 4 2 5 3 3" xfId="26867" xr:uid="{00000000-0005-0000-0000-00004D6E0000}"/>
    <cellStyle name="Millares 4 2 5 3 3 2" xfId="39778" xr:uid="{00000000-0005-0000-0000-00004E6E0000}"/>
    <cellStyle name="Millares 4 2 5 3 4" xfId="32736" xr:uid="{00000000-0005-0000-0000-00004F6E0000}"/>
    <cellStyle name="Millares 4 2 5 4" xfId="17477" xr:uid="{00000000-0005-0000-0000-0000506E0000}"/>
    <cellStyle name="Millares 4 2 5 4 2" xfId="30388" xr:uid="{00000000-0005-0000-0000-0000516E0000}"/>
    <cellStyle name="Millares 4 2 5 5" xfId="20998" xr:uid="{00000000-0005-0000-0000-0000526E0000}"/>
    <cellStyle name="Millares 4 2 5 5 2" xfId="33909" xr:uid="{00000000-0005-0000-0000-0000536E0000}"/>
    <cellStyle name="Millares 4 2 5 6" xfId="24519" xr:uid="{00000000-0005-0000-0000-0000546E0000}"/>
    <cellStyle name="Millares 4 2 5 6 2" xfId="37430" xr:uid="{00000000-0005-0000-0000-0000556E0000}"/>
    <cellStyle name="Millares 4 2 5 7" xfId="28040" xr:uid="{00000000-0005-0000-0000-0000566E0000}"/>
    <cellStyle name="Millares 4 2 6" xfId="15805" xr:uid="{00000000-0005-0000-0000-0000576E0000}"/>
    <cellStyle name="Millares 4 2 6 2" xfId="18153" xr:uid="{00000000-0005-0000-0000-0000586E0000}"/>
    <cellStyle name="Millares 4 2 6 2 2" xfId="31064" xr:uid="{00000000-0005-0000-0000-0000596E0000}"/>
    <cellStyle name="Millares 4 2 6 3" xfId="21674" xr:uid="{00000000-0005-0000-0000-00005A6E0000}"/>
    <cellStyle name="Millares 4 2 6 3 2" xfId="34585" xr:uid="{00000000-0005-0000-0000-00005B6E0000}"/>
    <cellStyle name="Millares 4 2 6 4" xfId="25195" xr:uid="{00000000-0005-0000-0000-00005C6E0000}"/>
    <cellStyle name="Millares 4 2 6 4 2" xfId="38106" xr:uid="{00000000-0005-0000-0000-00005D6E0000}"/>
    <cellStyle name="Millares 4 2 6 5" xfId="28716" xr:uid="{00000000-0005-0000-0000-00005E6E0000}"/>
    <cellStyle name="Millares 4 2 7" xfId="19326" xr:uid="{00000000-0005-0000-0000-00005F6E0000}"/>
    <cellStyle name="Millares 4 2 7 2" xfId="22847" xr:uid="{00000000-0005-0000-0000-0000606E0000}"/>
    <cellStyle name="Millares 4 2 7 2 2" xfId="35758" xr:uid="{00000000-0005-0000-0000-0000616E0000}"/>
    <cellStyle name="Millares 4 2 7 3" xfId="26368" xr:uid="{00000000-0005-0000-0000-0000626E0000}"/>
    <cellStyle name="Millares 4 2 7 3 2" xfId="39279" xr:uid="{00000000-0005-0000-0000-0000636E0000}"/>
    <cellStyle name="Millares 4 2 7 4" xfId="32237" xr:uid="{00000000-0005-0000-0000-0000646E0000}"/>
    <cellStyle name="Millares 4 2 8" xfId="16978" xr:uid="{00000000-0005-0000-0000-0000656E0000}"/>
    <cellStyle name="Millares 4 2 8 2" xfId="29889" xr:uid="{00000000-0005-0000-0000-0000666E0000}"/>
    <cellStyle name="Millares 4 2 9" xfId="20499" xr:uid="{00000000-0005-0000-0000-0000676E0000}"/>
    <cellStyle name="Millares 4 2 9 2" xfId="33410" xr:uid="{00000000-0005-0000-0000-0000686E0000}"/>
    <cellStyle name="Millares 4 3" xfId="2541" xr:uid="{00000000-0005-0000-0000-0000696E0000}"/>
    <cellStyle name="Millares 4 3 2" xfId="7564" xr:uid="{00000000-0005-0000-0000-00006A6E0000}"/>
    <cellStyle name="Millares 4 3 2 2" xfId="7565" xr:uid="{00000000-0005-0000-0000-00006B6E0000}"/>
    <cellStyle name="Millares 4 3 3" xfId="7566" xr:uid="{00000000-0005-0000-0000-00006C6E0000}"/>
    <cellStyle name="Millares 4 4" xfId="2542" xr:uid="{00000000-0005-0000-0000-00006D6E0000}"/>
    <cellStyle name="Millares 4 4 2" xfId="7567" xr:uid="{00000000-0005-0000-0000-00006E6E0000}"/>
    <cellStyle name="Millares 4 5" xfId="2543" xr:uid="{00000000-0005-0000-0000-00006F6E0000}"/>
    <cellStyle name="Millares 4 6" xfId="2544" xr:uid="{00000000-0005-0000-0000-0000706E0000}"/>
    <cellStyle name="Millares 4 7" xfId="14520" xr:uid="{00000000-0005-0000-0000-0000716E0000}"/>
    <cellStyle name="Millares 40" xfId="7568" xr:uid="{00000000-0005-0000-0000-0000726E0000}"/>
    <cellStyle name="Millares 40 2" xfId="7569" xr:uid="{00000000-0005-0000-0000-0000736E0000}"/>
    <cellStyle name="Millares 41" xfId="7570" xr:uid="{00000000-0005-0000-0000-0000746E0000}"/>
    <cellStyle name="Millares 41 2" xfId="7571" xr:uid="{00000000-0005-0000-0000-0000756E0000}"/>
    <cellStyle name="Millares 42" xfId="7572" xr:uid="{00000000-0005-0000-0000-0000766E0000}"/>
    <cellStyle name="Millares 42 2" xfId="7573" xr:uid="{00000000-0005-0000-0000-0000776E0000}"/>
    <cellStyle name="Millares 43" xfId="7574" xr:uid="{00000000-0005-0000-0000-0000786E0000}"/>
    <cellStyle name="Millares 43 2" xfId="7575" xr:uid="{00000000-0005-0000-0000-0000796E0000}"/>
    <cellStyle name="Millares 44" xfId="7576" xr:uid="{00000000-0005-0000-0000-00007A6E0000}"/>
    <cellStyle name="Millares 44 2" xfId="7577" xr:uid="{00000000-0005-0000-0000-00007B6E0000}"/>
    <cellStyle name="Millares 45" xfId="7578" xr:uid="{00000000-0005-0000-0000-00007C6E0000}"/>
    <cellStyle name="Millares 45 2" xfId="7579" xr:uid="{00000000-0005-0000-0000-00007D6E0000}"/>
    <cellStyle name="Millares 46" xfId="7580" xr:uid="{00000000-0005-0000-0000-00007E6E0000}"/>
    <cellStyle name="Millares 46 2" xfId="7581" xr:uid="{00000000-0005-0000-0000-00007F6E0000}"/>
    <cellStyle name="Millares 47" xfId="7582" xr:uid="{00000000-0005-0000-0000-0000806E0000}"/>
    <cellStyle name="Millares 47 2" xfId="7583" xr:uid="{00000000-0005-0000-0000-0000816E0000}"/>
    <cellStyle name="Millares 48" xfId="7584" xr:uid="{00000000-0005-0000-0000-0000826E0000}"/>
    <cellStyle name="Millares 48 2" xfId="7585" xr:uid="{00000000-0005-0000-0000-0000836E0000}"/>
    <cellStyle name="Millares 48 2 2" xfId="7586" xr:uid="{00000000-0005-0000-0000-0000846E0000}"/>
    <cellStyle name="Millares 48 3" xfId="7587" xr:uid="{00000000-0005-0000-0000-0000856E0000}"/>
    <cellStyle name="Millares 49" xfId="7588" xr:uid="{00000000-0005-0000-0000-0000866E0000}"/>
    <cellStyle name="Millares 49 2" xfId="7589" xr:uid="{00000000-0005-0000-0000-0000876E0000}"/>
    <cellStyle name="Millares 49 2 2" xfId="7590" xr:uid="{00000000-0005-0000-0000-0000886E0000}"/>
    <cellStyle name="Millares 49 3" xfId="7591" xr:uid="{00000000-0005-0000-0000-0000896E0000}"/>
    <cellStyle name="Millares 5" xfId="2545" xr:uid="{00000000-0005-0000-0000-00008A6E0000}"/>
    <cellStyle name="Millares 5 2" xfId="2546" xr:uid="{00000000-0005-0000-0000-00008B6E0000}"/>
    <cellStyle name="Millares 5 2 2" xfId="7592" xr:uid="{00000000-0005-0000-0000-00008C6E0000}"/>
    <cellStyle name="Millares 5 2 3" xfId="7593" xr:uid="{00000000-0005-0000-0000-00008D6E0000}"/>
    <cellStyle name="Millares 5 3" xfId="2547" xr:uid="{00000000-0005-0000-0000-00008E6E0000}"/>
    <cellStyle name="Millares 5 4" xfId="2548" xr:uid="{00000000-0005-0000-0000-00008F6E0000}"/>
    <cellStyle name="Millares 5 5" xfId="2549" xr:uid="{00000000-0005-0000-0000-0000906E0000}"/>
    <cellStyle name="Millares 5 6" xfId="2550" xr:uid="{00000000-0005-0000-0000-0000916E0000}"/>
    <cellStyle name="Millares 5 7" xfId="40379" xr:uid="{00000000-0005-0000-0000-0000926E0000}"/>
    <cellStyle name="Millares 50" xfId="7594" xr:uid="{00000000-0005-0000-0000-0000936E0000}"/>
    <cellStyle name="Millares 50 2" xfId="7595" xr:uid="{00000000-0005-0000-0000-0000946E0000}"/>
    <cellStyle name="Millares 50 2 2" xfId="7596" xr:uid="{00000000-0005-0000-0000-0000956E0000}"/>
    <cellStyle name="Millares 50 3" xfId="7597" xr:uid="{00000000-0005-0000-0000-0000966E0000}"/>
    <cellStyle name="Millares 51" xfId="7598" xr:uid="{00000000-0005-0000-0000-0000976E0000}"/>
    <cellStyle name="Millares 51 2" xfId="7599" xr:uid="{00000000-0005-0000-0000-0000986E0000}"/>
    <cellStyle name="Millares 52" xfId="7600" xr:uid="{00000000-0005-0000-0000-0000996E0000}"/>
    <cellStyle name="Millares 52 2" xfId="7601" xr:uid="{00000000-0005-0000-0000-00009A6E0000}"/>
    <cellStyle name="Millares 53" xfId="7602" xr:uid="{00000000-0005-0000-0000-00009B6E0000}"/>
    <cellStyle name="Millares 53 2" xfId="7603" xr:uid="{00000000-0005-0000-0000-00009C6E0000}"/>
    <cellStyle name="Millares 54" xfId="7604" xr:uid="{00000000-0005-0000-0000-00009D6E0000}"/>
    <cellStyle name="Millares 54 2" xfId="7605" xr:uid="{00000000-0005-0000-0000-00009E6E0000}"/>
    <cellStyle name="Millares 55" xfId="7606" xr:uid="{00000000-0005-0000-0000-00009F6E0000}"/>
    <cellStyle name="Millares 55 2" xfId="7607" xr:uid="{00000000-0005-0000-0000-0000A06E0000}"/>
    <cellStyle name="Millares 56" xfId="7608" xr:uid="{00000000-0005-0000-0000-0000A16E0000}"/>
    <cellStyle name="Millares 56 2" xfId="7609" xr:uid="{00000000-0005-0000-0000-0000A26E0000}"/>
    <cellStyle name="Millares 57" xfId="7610" xr:uid="{00000000-0005-0000-0000-0000A36E0000}"/>
    <cellStyle name="Millares 57 2" xfId="7611" xr:uid="{00000000-0005-0000-0000-0000A46E0000}"/>
    <cellStyle name="Millares 58" xfId="7612" xr:uid="{00000000-0005-0000-0000-0000A56E0000}"/>
    <cellStyle name="Millares 58 2" xfId="7613" xr:uid="{00000000-0005-0000-0000-0000A66E0000}"/>
    <cellStyle name="Millares 59" xfId="7614" xr:uid="{00000000-0005-0000-0000-0000A76E0000}"/>
    <cellStyle name="Millares 59 2" xfId="7615" xr:uid="{00000000-0005-0000-0000-0000A86E0000}"/>
    <cellStyle name="Millares 6" xfId="2551" xr:uid="{00000000-0005-0000-0000-0000A96E0000}"/>
    <cellStyle name="Millares 6 2" xfId="7616" xr:uid="{00000000-0005-0000-0000-0000AA6E0000}"/>
    <cellStyle name="Millares 6 2 2" xfId="7617" xr:uid="{00000000-0005-0000-0000-0000AB6E0000}"/>
    <cellStyle name="Millares 6 2 3" xfId="3786" xr:uid="{00000000-0005-0000-0000-0000AC6E0000}"/>
    <cellStyle name="Millares 6 3" xfId="7618" xr:uid="{00000000-0005-0000-0000-0000AD6E0000}"/>
    <cellStyle name="Millares 60" xfId="7619" xr:uid="{00000000-0005-0000-0000-0000AE6E0000}"/>
    <cellStyle name="Millares 60 2" xfId="7620" xr:uid="{00000000-0005-0000-0000-0000AF6E0000}"/>
    <cellStyle name="Millares 61" xfId="7621" xr:uid="{00000000-0005-0000-0000-0000B06E0000}"/>
    <cellStyle name="Millares 61 2" xfId="7622" xr:uid="{00000000-0005-0000-0000-0000B16E0000}"/>
    <cellStyle name="Millares 62" xfId="7623" xr:uid="{00000000-0005-0000-0000-0000B26E0000}"/>
    <cellStyle name="Millares 62 2" xfId="7624" xr:uid="{00000000-0005-0000-0000-0000B36E0000}"/>
    <cellStyle name="Millares 63" xfId="7625" xr:uid="{00000000-0005-0000-0000-0000B46E0000}"/>
    <cellStyle name="Millares 63 2" xfId="7626" xr:uid="{00000000-0005-0000-0000-0000B56E0000}"/>
    <cellStyle name="Millares 64" xfId="7627" xr:uid="{00000000-0005-0000-0000-0000B66E0000}"/>
    <cellStyle name="Millares 64 2" xfId="7628" xr:uid="{00000000-0005-0000-0000-0000B76E0000}"/>
    <cellStyle name="Millares 65" xfId="7629" xr:uid="{00000000-0005-0000-0000-0000B86E0000}"/>
    <cellStyle name="Millares 65 2" xfId="7630" xr:uid="{00000000-0005-0000-0000-0000B96E0000}"/>
    <cellStyle name="Millares 66" xfId="7631" xr:uid="{00000000-0005-0000-0000-0000BA6E0000}"/>
    <cellStyle name="Millares 66 2" xfId="7632" xr:uid="{00000000-0005-0000-0000-0000BB6E0000}"/>
    <cellStyle name="Millares 67" xfId="7633" xr:uid="{00000000-0005-0000-0000-0000BC6E0000}"/>
    <cellStyle name="Millares 67 2" xfId="7634" xr:uid="{00000000-0005-0000-0000-0000BD6E0000}"/>
    <cellStyle name="Millares 68" xfId="7635" xr:uid="{00000000-0005-0000-0000-0000BE6E0000}"/>
    <cellStyle name="Millares 68 2" xfId="7636" xr:uid="{00000000-0005-0000-0000-0000BF6E0000}"/>
    <cellStyle name="Millares 69" xfId="7637" xr:uid="{00000000-0005-0000-0000-0000C06E0000}"/>
    <cellStyle name="Millares 69 2" xfId="7638" xr:uid="{00000000-0005-0000-0000-0000C16E0000}"/>
    <cellStyle name="Millares 7" xfId="2552" xr:uid="{00000000-0005-0000-0000-0000C26E0000}"/>
    <cellStyle name="Millares 7 2" xfId="2553" xr:uid="{00000000-0005-0000-0000-0000C36E0000}"/>
    <cellStyle name="Millares 7 3" xfId="2554" xr:uid="{00000000-0005-0000-0000-0000C46E0000}"/>
    <cellStyle name="Millares 7 4" xfId="2555" xr:uid="{00000000-0005-0000-0000-0000C56E0000}"/>
    <cellStyle name="Millares 7 5" xfId="2556" xr:uid="{00000000-0005-0000-0000-0000C66E0000}"/>
    <cellStyle name="Millares 7 6" xfId="2557" xr:uid="{00000000-0005-0000-0000-0000C76E0000}"/>
    <cellStyle name="Millares 70" xfId="7639" xr:uid="{00000000-0005-0000-0000-0000C86E0000}"/>
    <cellStyle name="Millares 71" xfId="7640" xr:uid="{00000000-0005-0000-0000-0000C96E0000}"/>
    <cellStyle name="Millares 72" xfId="7641" xr:uid="{00000000-0005-0000-0000-0000CA6E0000}"/>
    <cellStyle name="Millares 73" xfId="7642" xr:uid="{00000000-0005-0000-0000-0000CB6E0000}"/>
    <cellStyle name="Millares 74" xfId="7643" xr:uid="{00000000-0005-0000-0000-0000CC6E0000}"/>
    <cellStyle name="Millares 75" xfId="7644" xr:uid="{00000000-0005-0000-0000-0000CD6E0000}"/>
    <cellStyle name="Millares 76" xfId="7645" xr:uid="{00000000-0005-0000-0000-0000CE6E0000}"/>
    <cellStyle name="Millares 77" xfId="7646" xr:uid="{00000000-0005-0000-0000-0000CF6E0000}"/>
    <cellStyle name="Millares 78" xfId="7647" xr:uid="{00000000-0005-0000-0000-0000D06E0000}"/>
    <cellStyle name="Millares 79" xfId="7648" xr:uid="{00000000-0005-0000-0000-0000D16E0000}"/>
    <cellStyle name="Millares 8" xfId="2558" xr:uid="{00000000-0005-0000-0000-0000D26E0000}"/>
    <cellStyle name="Millares 8 10" xfId="7649" xr:uid="{00000000-0005-0000-0000-0000D36E0000}"/>
    <cellStyle name="Millares 8 10 2" xfId="7650" xr:uid="{00000000-0005-0000-0000-0000D46E0000}"/>
    <cellStyle name="Millares 8 11" xfId="7651" xr:uid="{00000000-0005-0000-0000-0000D56E0000}"/>
    <cellStyle name="Millares 8 11 2" xfId="7652" xr:uid="{00000000-0005-0000-0000-0000D66E0000}"/>
    <cellStyle name="Millares 8 12" xfId="7653" xr:uid="{00000000-0005-0000-0000-0000D76E0000}"/>
    <cellStyle name="Millares 8 12 2" xfId="7654" xr:uid="{00000000-0005-0000-0000-0000D86E0000}"/>
    <cellStyle name="Millares 8 13" xfId="7655" xr:uid="{00000000-0005-0000-0000-0000D96E0000}"/>
    <cellStyle name="Millares 8 13 2" xfId="7656" xr:uid="{00000000-0005-0000-0000-0000DA6E0000}"/>
    <cellStyle name="Millares 8 14" xfId="7657" xr:uid="{00000000-0005-0000-0000-0000DB6E0000}"/>
    <cellStyle name="Millares 8 14 2" xfId="7658" xr:uid="{00000000-0005-0000-0000-0000DC6E0000}"/>
    <cellStyle name="Millares 8 15" xfId="7659" xr:uid="{00000000-0005-0000-0000-0000DD6E0000}"/>
    <cellStyle name="Millares 8 15 2" xfId="7660" xr:uid="{00000000-0005-0000-0000-0000DE6E0000}"/>
    <cellStyle name="Millares 8 16" xfId="7661" xr:uid="{00000000-0005-0000-0000-0000DF6E0000}"/>
    <cellStyle name="Millares 8 16 2" xfId="7662" xr:uid="{00000000-0005-0000-0000-0000E06E0000}"/>
    <cellStyle name="Millares 8 17" xfId="7663" xr:uid="{00000000-0005-0000-0000-0000E16E0000}"/>
    <cellStyle name="Millares 8 17 2" xfId="7664" xr:uid="{00000000-0005-0000-0000-0000E26E0000}"/>
    <cellStyle name="Millares 8 18" xfId="7665" xr:uid="{00000000-0005-0000-0000-0000E36E0000}"/>
    <cellStyle name="Millares 8 18 2" xfId="7666" xr:uid="{00000000-0005-0000-0000-0000E46E0000}"/>
    <cellStyle name="Millares 8 19" xfId="7667" xr:uid="{00000000-0005-0000-0000-0000E56E0000}"/>
    <cellStyle name="Millares 8 19 2" xfId="7668" xr:uid="{00000000-0005-0000-0000-0000E66E0000}"/>
    <cellStyle name="Millares 8 2" xfId="2559" xr:uid="{00000000-0005-0000-0000-0000E76E0000}"/>
    <cellStyle name="Millares 8 2 2" xfId="7669" xr:uid="{00000000-0005-0000-0000-0000E86E0000}"/>
    <cellStyle name="Millares 8 20" xfId="7670" xr:uid="{00000000-0005-0000-0000-0000E96E0000}"/>
    <cellStyle name="Millares 8 20 2" xfId="7671" xr:uid="{00000000-0005-0000-0000-0000EA6E0000}"/>
    <cellStyle name="Millares 8 21" xfId="7672" xr:uid="{00000000-0005-0000-0000-0000EB6E0000}"/>
    <cellStyle name="Millares 8 21 2" xfId="7673" xr:uid="{00000000-0005-0000-0000-0000EC6E0000}"/>
    <cellStyle name="Millares 8 3" xfId="2560" xr:uid="{00000000-0005-0000-0000-0000ED6E0000}"/>
    <cellStyle name="Millares 8 3 2" xfId="7674" xr:uid="{00000000-0005-0000-0000-0000EE6E0000}"/>
    <cellStyle name="Millares 8 4" xfId="2561" xr:uid="{00000000-0005-0000-0000-0000EF6E0000}"/>
    <cellStyle name="Millares 8 4 2" xfId="7675" xr:uid="{00000000-0005-0000-0000-0000F06E0000}"/>
    <cellStyle name="Millares 8 5" xfId="2562" xr:uid="{00000000-0005-0000-0000-0000F16E0000}"/>
    <cellStyle name="Millares 8 5 2" xfId="7676" xr:uid="{00000000-0005-0000-0000-0000F26E0000}"/>
    <cellStyle name="Millares 8 6" xfId="2563" xr:uid="{00000000-0005-0000-0000-0000F36E0000}"/>
    <cellStyle name="Millares 8 6 2" xfId="7677" xr:uid="{00000000-0005-0000-0000-0000F46E0000}"/>
    <cellStyle name="Millares 8 7" xfId="7678" xr:uid="{00000000-0005-0000-0000-0000F56E0000}"/>
    <cellStyle name="Millares 8 7 2" xfId="7679" xr:uid="{00000000-0005-0000-0000-0000F66E0000}"/>
    <cellStyle name="Millares 8 8" xfId="7680" xr:uid="{00000000-0005-0000-0000-0000F76E0000}"/>
    <cellStyle name="Millares 8 8 2" xfId="7681" xr:uid="{00000000-0005-0000-0000-0000F86E0000}"/>
    <cellStyle name="Millares 8 9" xfId="7682" xr:uid="{00000000-0005-0000-0000-0000F96E0000}"/>
    <cellStyle name="Millares 8 9 2" xfId="7683" xr:uid="{00000000-0005-0000-0000-0000FA6E0000}"/>
    <cellStyle name="Millares 80" xfId="7684" xr:uid="{00000000-0005-0000-0000-0000FB6E0000}"/>
    <cellStyle name="Millares 81" xfId="7685" xr:uid="{00000000-0005-0000-0000-0000FC6E0000}"/>
    <cellStyle name="Millares 82" xfId="7686" xr:uid="{00000000-0005-0000-0000-0000FD6E0000}"/>
    <cellStyle name="Millares 83" xfId="7687" xr:uid="{00000000-0005-0000-0000-0000FE6E0000}"/>
    <cellStyle name="Millares 84" xfId="7688" xr:uid="{00000000-0005-0000-0000-0000FF6E0000}"/>
    <cellStyle name="Millares 85" xfId="7689" xr:uid="{00000000-0005-0000-0000-0000006F0000}"/>
    <cellStyle name="Millares 86" xfId="7690" xr:uid="{00000000-0005-0000-0000-0000016F0000}"/>
    <cellStyle name="Millares 87" xfId="7691" xr:uid="{00000000-0005-0000-0000-0000026F0000}"/>
    <cellStyle name="Millares 88" xfId="7692" xr:uid="{00000000-0005-0000-0000-0000036F0000}"/>
    <cellStyle name="Millares 88 2" xfId="7693" xr:uid="{00000000-0005-0000-0000-0000046F0000}"/>
    <cellStyle name="Millares 89" xfId="7694" xr:uid="{00000000-0005-0000-0000-0000056F0000}"/>
    <cellStyle name="Millares 9" xfId="2564" xr:uid="{00000000-0005-0000-0000-0000066F0000}"/>
    <cellStyle name="Millares 9 2" xfId="7695" xr:uid="{00000000-0005-0000-0000-0000076F0000}"/>
    <cellStyle name="Millares 9 2 2" xfId="7696" xr:uid="{00000000-0005-0000-0000-0000086F0000}"/>
    <cellStyle name="Millares 90" xfId="7697" xr:uid="{00000000-0005-0000-0000-0000096F0000}"/>
    <cellStyle name="Millares 91" xfId="3793" xr:uid="{00000000-0005-0000-0000-00000A6F0000}"/>
    <cellStyle name="Millares 92" xfId="14460" xr:uid="{00000000-0005-0000-0000-00000B6F0000}"/>
    <cellStyle name="Moeda [0]_AOL Staff and Price (23th june)" xfId="7698" xr:uid="{00000000-0005-0000-0000-00000C6F0000}"/>
    <cellStyle name="Moeda_AOL Staff and Price (23th june)" xfId="7699" xr:uid="{00000000-0005-0000-0000-00000D6F0000}"/>
    <cellStyle name="Moneda 2" xfId="3781" xr:uid="{00000000-0005-0000-0000-00000E6F0000}"/>
    <cellStyle name="Moneda 3" xfId="7700" xr:uid="{00000000-0005-0000-0000-00000F6F0000}"/>
    <cellStyle name="Moneda 3 2" xfId="7701" xr:uid="{00000000-0005-0000-0000-0000106F0000}"/>
    <cellStyle name="Moneda 4" xfId="7702" xr:uid="{00000000-0005-0000-0000-0000116F0000}"/>
    <cellStyle name="Moneda 5" xfId="7703" xr:uid="{00000000-0005-0000-0000-0000126F0000}"/>
    <cellStyle name="Moneda 6" xfId="7704" xr:uid="{00000000-0005-0000-0000-0000136F0000}"/>
    <cellStyle name="Monetario" xfId="7705" xr:uid="{00000000-0005-0000-0000-0000146F0000}"/>
    <cellStyle name="Monetario0" xfId="7706" xr:uid="{00000000-0005-0000-0000-0000156F0000}"/>
    <cellStyle name="n" xfId="7707" xr:uid="{00000000-0005-0000-0000-0000166F0000}"/>
    <cellStyle name="Neutral" xfId="14409" builtinId="28" customBuiltin="1"/>
    <cellStyle name="Neutral 2" xfId="2565" xr:uid="{00000000-0005-0000-0000-0000186F0000}"/>
    <cellStyle name="Neutral 2 10" xfId="7708" xr:uid="{00000000-0005-0000-0000-0000196F0000}"/>
    <cellStyle name="Neutral 2 11" xfId="7709" xr:uid="{00000000-0005-0000-0000-00001A6F0000}"/>
    <cellStyle name="Neutral 2 12" xfId="7710" xr:uid="{00000000-0005-0000-0000-00001B6F0000}"/>
    <cellStyle name="Neutral 2 13" xfId="7711" xr:uid="{00000000-0005-0000-0000-00001C6F0000}"/>
    <cellStyle name="Neutral 2 14" xfId="7712" xr:uid="{00000000-0005-0000-0000-00001D6F0000}"/>
    <cellStyle name="Neutral 2 15" xfId="7713" xr:uid="{00000000-0005-0000-0000-00001E6F0000}"/>
    <cellStyle name="Neutral 2 16" xfId="7714" xr:uid="{00000000-0005-0000-0000-00001F6F0000}"/>
    <cellStyle name="Neutral 2 17" xfId="7715" xr:uid="{00000000-0005-0000-0000-0000206F0000}"/>
    <cellStyle name="Neutral 2 18" xfId="7716" xr:uid="{00000000-0005-0000-0000-0000216F0000}"/>
    <cellStyle name="Neutral 2 19" xfId="7717" xr:uid="{00000000-0005-0000-0000-0000226F0000}"/>
    <cellStyle name="Neutral 2 2" xfId="7718" xr:uid="{00000000-0005-0000-0000-0000236F0000}"/>
    <cellStyle name="Neutral 2 2 10" xfId="7719" xr:uid="{00000000-0005-0000-0000-0000246F0000}"/>
    <cellStyle name="Neutral 2 2 11" xfId="7720" xr:uid="{00000000-0005-0000-0000-0000256F0000}"/>
    <cellStyle name="Neutral 2 2 12" xfId="7721" xr:uid="{00000000-0005-0000-0000-0000266F0000}"/>
    <cellStyle name="Neutral 2 2 13" xfId="7722" xr:uid="{00000000-0005-0000-0000-0000276F0000}"/>
    <cellStyle name="Neutral 2 2 14" xfId="7723" xr:uid="{00000000-0005-0000-0000-0000286F0000}"/>
    <cellStyle name="Neutral 2 2 15" xfId="7724" xr:uid="{00000000-0005-0000-0000-0000296F0000}"/>
    <cellStyle name="Neutral 2 2 16" xfId="7725" xr:uid="{00000000-0005-0000-0000-00002A6F0000}"/>
    <cellStyle name="Neutral 2 2 17" xfId="7726" xr:uid="{00000000-0005-0000-0000-00002B6F0000}"/>
    <cellStyle name="Neutral 2 2 18" xfId="7727" xr:uid="{00000000-0005-0000-0000-00002C6F0000}"/>
    <cellStyle name="Neutral 2 2 19" xfId="7728" xr:uid="{00000000-0005-0000-0000-00002D6F0000}"/>
    <cellStyle name="Neutral 2 2 2" xfId="7729" xr:uid="{00000000-0005-0000-0000-00002E6F0000}"/>
    <cellStyle name="Neutral 2 2 2 2" xfId="7730" xr:uid="{00000000-0005-0000-0000-00002F6F0000}"/>
    <cellStyle name="Neutral 2 2 2 2 2" xfId="7731" xr:uid="{00000000-0005-0000-0000-0000306F0000}"/>
    <cellStyle name="Neutral 2 2 2 2 3" xfId="7732" xr:uid="{00000000-0005-0000-0000-0000316F0000}"/>
    <cellStyle name="Neutral 2 2 2 3" xfId="7733" xr:uid="{00000000-0005-0000-0000-0000326F0000}"/>
    <cellStyle name="Neutral 2 2 20" xfId="7734" xr:uid="{00000000-0005-0000-0000-0000336F0000}"/>
    <cellStyle name="Neutral 2 2 21" xfId="7735" xr:uid="{00000000-0005-0000-0000-0000346F0000}"/>
    <cellStyle name="Neutral 2 2 22" xfId="7736" xr:uid="{00000000-0005-0000-0000-0000356F0000}"/>
    <cellStyle name="Neutral 2 2 23" xfId="7737" xr:uid="{00000000-0005-0000-0000-0000366F0000}"/>
    <cellStyle name="Neutral 2 2 24" xfId="7738" xr:uid="{00000000-0005-0000-0000-0000376F0000}"/>
    <cellStyle name="Neutral 2 2 3" xfId="7739" xr:uid="{00000000-0005-0000-0000-0000386F0000}"/>
    <cellStyle name="Neutral 2 2 4" xfId="7740" xr:uid="{00000000-0005-0000-0000-0000396F0000}"/>
    <cellStyle name="Neutral 2 2 5" xfId="7741" xr:uid="{00000000-0005-0000-0000-00003A6F0000}"/>
    <cellStyle name="Neutral 2 2 6" xfId="7742" xr:uid="{00000000-0005-0000-0000-00003B6F0000}"/>
    <cellStyle name="Neutral 2 2 7" xfId="7743" xr:uid="{00000000-0005-0000-0000-00003C6F0000}"/>
    <cellStyle name="Neutral 2 2 8" xfId="7744" xr:uid="{00000000-0005-0000-0000-00003D6F0000}"/>
    <cellStyle name="Neutral 2 2 9" xfId="7745" xr:uid="{00000000-0005-0000-0000-00003E6F0000}"/>
    <cellStyle name="Neutral 2 20" xfId="7746" xr:uid="{00000000-0005-0000-0000-00003F6F0000}"/>
    <cellStyle name="Neutral 2 21" xfId="7747" xr:uid="{00000000-0005-0000-0000-0000406F0000}"/>
    <cellStyle name="Neutral 2 22" xfId="7748" xr:uid="{00000000-0005-0000-0000-0000416F0000}"/>
    <cellStyle name="Neutral 2 23" xfId="7749" xr:uid="{00000000-0005-0000-0000-0000426F0000}"/>
    <cellStyle name="Neutral 2 24" xfId="7750" xr:uid="{00000000-0005-0000-0000-0000436F0000}"/>
    <cellStyle name="Neutral 2 3" xfId="7751" xr:uid="{00000000-0005-0000-0000-0000446F0000}"/>
    <cellStyle name="Neutral 2 3 2" xfId="7752" xr:uid="{00000000-0005-0000-0000-0000456F0000}"/>
    <cellStyle name="Neutral 2 3 2 2" xfId="7753" xr:uid="{00000000-0005-0000-0000-0000466F0000}"/>
    <cellStyle name="Neutral 2 3 2 3" xfId="7754" xr:uid="{00000000-0005-0000-0000-0000476F0000}"/>
    <cellStyle name="Neutral 2 3 3" xfId="7755" xr:uid="{00000000-0005-0000-0000-0000486F0000}"/>
    <cellStyle name="Neutral 2 4" xfId="7756" xr:uid="{00000000-0005-0000-0000-0000496F0000}"/>
    <cellStyle name="Neutral 2 5" xfId="7757" xr:uid="{00000000-0005-0000-0000-00004A6F0000}"/>
    <cellStyle name="Neutral 2 6" xfId="7758" xr:uid="{00000000-0005-0000-0000-00004B6F0000}"/>
    <cellStyle name="Neutral 2 7" xfId="7759" xr:uid="{00000000-0005-0000-0000-00004C6F0000}"/>
    <cellStyle name="Neutral 2 8" xfId="7760" xr:uid="{00000000-0005-0000-0000-00004D6F0000}"/>
    <cellStyle name="Neutral 2 9" xfId="7761" xr:uid="{00000000-0005-0000-0000-00004E6F0000}"/>
    <cellStyle name="Neutral 3" xfId="2566" xr:uid="{00000000-0005-0000-0000-00004F6F0000}"/>
    <cellStyle name="Neutral 4" xfId="2567" xr:uid="{00000000-0005-0000-0000-0000506F0000}"/>
    <cellStyle name="Neutral 5" xfId="2568" xr:uid="{00000000-0005-0000-0000-0000516F0000}"/>
    <cellStyle name="Neutral 6" xfId="2569" xr:uid="{00000000-0005-0000-0000-0000526F0000}"/>
    <cellStyle name="Neutral 7" xfId="7762" xr:uid="{00000000-0005-0000-0000-0000536F0000}"/>
    <cellStyle name="Neutral 8" xfId="7763" xr:uid="{00000000-0005-0000-0000-0000546F0000}"/>
    <cellStyle name="No Border" xfId="3656" xr:uid="{00000000-0005-0000-0000-0000556F0000}"/>
    <cellStyle name="no dec" xfId="3657" xr:uid="{00000000-0005-0000-0000-0000566F0000}"/>
    <cellStyle name="No-definido" xfId="7764" xr:uid="{00000000-0005-0000-0000-0000576F0000}"/>
    <cellStyle name="Normal" xfId="0" builtinId="0"/>
    <cellStyle name="Normal - Formatvorlage1" xfId="7765" xr:uid="{00000000-0005-0000-0000-0000596F0000}"/>
    <cellStyle name="Normal - Style1" xfId="3658" xr:uid="{00000000-0005-0000-0000-00005A6F0000}"/>
    <cellStyle name="Normal 10" xfId="2570" xr:uid="{00000000-0005-0000-0000-00005B6F0000}"/>
    <cellStyle name="Normal 10 10" xfId="7766" xr:uid="{00000000-0005-0000-0000-00005C6F0000}"/>
    <cellStyle name="Normal 10 10 2" xfId="7767" xr:uid="{00000000-0005-0000-0000-00005D6F0000}"/>
    <cellStyle name="Normal 10 10 2 2" xfId="7768" xr:uid="{00000000-0005-0000-0000-00005E6F0000}"/>
    <cellStyle name="Normal 10 10 3" xfId="7769" xr:uid="{00000000-0005-0000-0000-00005F6F0000}"/>
    <cellStyle name="Normal 10 11" xfId="7770" xr:uid="{00000000-0005-0000-0000-0000606F0000}"/>
    <cellStyle name="Normal 10 11 2" xfId="7771" xr:uid="{00000000-0005-0000-0000-0000616F0000}"/>
    <cellStyle name="Normal 10 11 2 2" xfId="7772" xr:uid="{00000000-0005-0000-0000-0000626F0000}"/>
    <cellStyle name="Normal 10 11 3" xfId="7773" xr:uid="{00000000-0005-0000-0000-0000636F0000}"/>
    <cellStyle name="Normal 10 12" xfId="7774" xr:uid="{00000000-0005-0000-0000-0000646F0000}"/>
    <cellStyle name="Normal 10 12 2" xfId="7775" xr:uid="{00000000-0005-0000-0000-0000656F0000}"/>
    <cellStyle name="Normal 10 12 2 2" xfId="7776" xr:uid="{00000000-0005-0000-0000-0000666F0000}"/>
    <cellStyle name="Normal 10 12 3" xfId="7777" xr:uid="{00000000-0005-0000-0000-0000676F0000}"/>
    <cellStyle name="Normal 10 13" xfId="7778" xr:uid="{00000000-0005-0000-0000-0000686F0000}"/>
    <cellStyle name="Normal 10 13 2" xfId="7779" xr:uid="{00000000-0005-0000-0000-0000696F0000}"/>
    <cellStyle name="Normal 10 13 2 2" xfId="7780" xr:uid="{00000000-0005-0000-0000-00006A6F0000}"/>
    <cellStyle name="Normal 10 13 3" xfId="7781" xr:uid="{00000000-0005-0000-0000-00006B6F0000}"/>
    <cellStyle name="Normal 10 14" xfId="7782" xr:uid="{00000000-0005-0000-0000-00006C6F0000}"/>
    <cellStyle name="Normal 10 14 2" xfId="7783" xr:uid="{00000000-0005-0000-0000-00006D6F0000}"/>
    <cellStyle name="Normal 10 14 2 2" xfId="7784" xr:uid="{00000000-0005-0000-0000-00006E6F0000}"/>
    <cellStyle name="Normal 10 14 3" xfId="7785" xr:uid="{00000000-0005-0000-0000-00006F6F0000}"/>
    <cellStyle name="Normal 10 15" xfId="7786" xr:uid="{00000000-0005-0000-0000-0000706F0000}"/>
    <cellStyle name="Normal 10 15 2" xfId="7787" xr:uid="{00000000-0005-0000-0000-0000716F0000}"/>
    <cellStyle name="Normal 10 15 2 2" xfId="7788" xr:uid="{00000000-0005-0000-0000-0000726F0000}"/>
    <cellStyle name="Normal 10 15 3" xfId="7789" xr:uid="{00000000-0005-0000-0000-0000736F0000}"/>
    <cellStyle name="Normal 10 16" xfId="7790" xr:uid="{00000000-0005-0000-0000-0000746F0000}"/>
    <cellStyle name="Normal 10 16 2" xfId="7791" xr:uid="{00000000-0005-0000-0000-0000756F0000}"/>
    <cellStyle name="Normal 10 16 2 2" xfId="7792" xr:uid="{00000000-0005-0000-0000-0000766F0000}"/>
    <cellStyle name="Normal 10 16 3" xfId="7793" xr:uid="{00000000-0005-0000-0000-0000776F0000}"/>
    <cellStyle name="Normal 10 17" xfId="7794" xr:uid="{00000000-0005-0000-0000-0000786F0000}"/>
    <cellStyle name="Normal 10 17 2" xfId="7795" xr:uid="{00000000-0005-0000-0000-0000796F0000}"/>
    <cellStyle name="Normal 10 17 2 2" xfId="7796" xr:uid="{00000000-0005-0000-0000-00007A6F0000}"/>
    <cellStyle name="Normal 10 17 3" xfId="7797" xr:uid="{00000000-0005-0000-0000-00007B6F0000}"/>
    <cellStyle name="Normal 10 18" xfId="7798" xr:uid="{00000000-0005-0000-0000-00007C6F0000}"/>
    <cellStyle name="Normal 10 18 2" xfId="7799" xr:uid="{00000000-0005-0000-0000-00007D6F0000}"/>
    <cellStyle name="Normal 10 18 2 2" xfId="7800" xr:uid="{00000000-0005-0000-0000-00007E6F0000}"/>
    <cellStyle name="Normal 10 18 3" xfId="7801" xr:uid="{00000000-0005-0000-0000-00007F6F0000}"/>
    <cellStyle name="Normal 10 19" xfId="7802" xr:uid="{00000000-0005-0000-0000-0000806F0000}"/>
    <cellStyle name="Normal 10 19 2" xfId="7803" xr:uid="{00000000-0005-0000-0000-0000816F0000}"/>
    <cellStyle name="Normal 10 19 2 2" xfId="7804" xr:uid="{00000000-0005-0000-0000-0000826F0000}"/>
    <cellStyle name="Normal 10 19 3" xfId="7805" xr:uid="{00000000-0005-0000-0000-0000836F0000}"/>
    <cellStyle name="Normal 10 2" xfId="2571" xr:uid="{00000000-0005-0000-0000-0000846F0000}"/>
    <cellStyle name="Normal 10 2 2" xfId="7806" xr:uid="{00000000-0005-0000-0000-0000856F0000}"/>
    <cellStyle name="Normal 10 2 2 2" xfId="7807" xr:uid="{00000000-0005-0000-0000-0000866F0000}"/>
    <cellStyle name="Normal 10 2 2 2 2" xfId="3783" xr:uid="{00000000-0005-0000-0000-0000876F0000}"/>
    <cellStyle name="Normal 10 2 3" xfId="7808" xr:uid="{00000000-0005-0000-0000-0000886F0000}"/>
    <cellStyle name="Normal 10 2 3 2" xfId="7809" xr:uid="{00000000-0005-0000-0000-0000896F0000}"/>
    <cellStyle name="Normal 10 2 4" xfId="7810" xr:uid="{00000000-0005-0000-0000-00008A6F0000}"/>
    <cellStyle name="Normal 10 2 4 2" xfId="7811" xr:uid="{00000000-0005-0000-0000-00008B6F0000}"/>
    <cellStyle name="Normal 10 20" xfId="7812" xr:uid="{00000000-0005-0000-0000-00008C6F0000}"/>
    <cellStyle name="Normal 10 20 2" xfId="7813" xr:uid="{00000000-0005-0000-0000-00008D6F0000}"/>
    <cellStyle name="Normal 10 20 2 2" xfId="7814" xr:uid="{00000000-0005-0000-0000-00008E6F0000}"/>
    <cellStyle name="Normal 10 20 3" xfId="7815" xr:uid="{00000000-0005-0000-0000-00008F6F0000}"/>
    <cellStyle name="Normal 10 21" xfId="7816" xr:uid="{00000000-0005-0000-0000-0000906F0000}"/>
    <cellStyle name="Normal 10 21 2" xfId="7817" xr:uid="{00000000-0005-0000-0000-0000916F0000}"/>
    <cellStyle name="Normal 10 21 2 2" xfId="7818" xr:uid="{00000000-0005-0000-0000-0000926F0000}"/>
    <cellStyle name="Normal 10 21 3" xfId="7819" xr:uid="{00000000-0005-0000-0000-0000936F0000}"/>
    <cellStyle name="Normal 10 22" xfId="7820" xr:uid="{00000000-0005-0000-0000-0000946F0000}"/>
    <cellStyle name="Normal 10 22 2" xfId="7821" xr:uid="{00000000-0005-0000-0000-0000956F0000}"/>
    <cellStyle name="Normal 10 22 2 2" xfId="7822" xr:uid="{00000000-0005-0000-0000-0000966F0000}"/>
    <cellStyle name="Normal 10 22 3" xfId="7823" xr:uid="{00000000-0005-0000-0000-0000976F0000}"/>
    <cellStyle name="Normal 10 23" xfId="7824" xr:uid="{00000000-0005-0000-0000-0000986F0000}"/>
    <cellStyle name="Normal 10 23 2" xfId="7825" xr:uid="{00000000-0005-0000-0000-0000996F0000}"/>
    <cellStyle name="Normal 10 23 2 2" xfId="7826" xr:uid="{00000000-0005-0000-0000-00009A6F0000}"/>
    <cellStyle name="Normal 10 23 3" xfId="7827" xr:uid="{00000000-0005-0000-0000-00009B6F0000}"/>
    <cellStyle name="Normal 10 24" xfId="7828" xr:uid="{00000000-0005-0000-0000-00009C6F0000}"/>
    <cellStyle name="Normal 10 24 2" xfId="7829" xr:uid="{00000000-0005-0000-0000-00009D6F0000}"/>
    <cellStyle name="Normal 10 24 2 2" xfId="7830" xr:uid="{00000000-0005-0000-0000-00009E6F0000}"/>
    <cellStyle name="Normal 10 24 3" xfId="7831" xr:uid="{00000000-0005-0000-0000-00009F6F0000}"/>
    <cellStyle name="Normal 10 25" xfId="7832" xr:uid="{00000000-0005-0000-0000-0000A06F0000}"/>
    <cellStyle name="Normal 10 26" xfId="7833" xr:uid="{00000000-0005-0000-0000-0000A16F0000}"/>
    <cellStyle name="Normal 10 26 2" xfId="7834" xr:uid="{00000000-0005-0000-0000-0000A26F0000}"/>
    <cellStyle name="Normal 10 27" xfId="7835" xr:uid="{00000000-0005-0000-0000-0000A36F0000}"/>
    <cellStyle name="Normal 10 27 2" xfId="7836" xr:uid="{00000000-0005-0000-0000-0000A46F0000}"/>
    <cellStyle name="Normal 10 27 2 2" xfId="7837" xr:uid="{00000000-0005-0000-0000-0000A56F0000}"/>
    <cellStyle name="Normal 10 27 3" xfId="7838" xr:uid="{00000000-0005-0000-0000-0000A66F0000}"/>
    <cellStyle name="Normal 10 28" xfId="7839" xr:uid="{00000000-0005-0000-0000-0000A76F0000}"/>
    <cellStyle name="Normal 10 29" xfId="7840" xr:uid="{00000000-0005-0000-0000-0000A86F0000}"/>
    <cellStyle name="Normal 10 29 2" xfId="7841" xr:uid="{00000000-0005-0000-0000-0000A96F0000}"/>
    <cellStyle name="Normal 10 3" xfId="2572" xr:uid="{00000000-0005-0000-0000-0000AA6F0000}"/>
    <cellStyle name="Normal 10 3 2" xfId="7842" xr:uid="{00000000-0005-0000-0000-0000AB6F0000}"/>
    <cellStyle name="Normal 10 3 2 2" xfId="7843" xr:uid="{00000000-0005-0000-0000-0000AC6F0000}"/>
    <cellStyle name="Normal 10 3 3" xfId="7844" xr:uid="{00000000-0005-0000-0000-0000AD6F0000}"/>
    <cellStyle name="Normal 10 4" xfId="2573" xr:uid="{00000000-0005-0000-0000-0000AE6F0000}"/>
    <cellStyle name="Normal 10 4 2" xfId="7845" xr:uid="{00000000-0005-0000-0000-0000AF6F0000}"/>
    <cellStyle name="Normal 10 4 2 2" xfId="7846" xr:uid="{00000000-0005-0000-0000-0000B06F0000}"/>
    <cellStyle name="Normal 10 4 3" xfId="7847" xr:uid="{00000000-0005-0000-0000-0000B16F0000}"/>
    <cellStyle name="Normal 10 5" xfId="2574" xr:uid="{00000000-0005-0000-0000-0000B26F0000}"/>
    <cellStyle name="Normal 10 5 2" xfId="7848" xr:uid="{00000000-0005-0000-0000-0000B36F0000}"/>
    <cellStyle name="Normal 10 5 2 2" xfId="7849" xr:uid="{00000000-0005-0000-0000-0000B46F0000}"/>
    <cellStyle name="Normal 10 5 3" xfId="7850" xr:uid="{00000000-0005-0000-0000-0000B56F0000}"/>
    <cellStyle name="Normal 10 6" xfId="2575" xr:uid="{00000000-0005-0000-0000-0000B66F0000}"/>
    <cellStyle name="Normal 10 6 2" xfId="7851" xr:uid="{00000000-0005-0000-0000-0000B76F0000}"/>
    <cellStyle name="Normal 10 6 2 2" xfId="7852" xr:uid="{00000000-0005-0000-0000-0000B86F0000}"/>
    <cellStyle name="Normal 10 6 3" xfId="7853" xr:uid="{00000000-0005-0000-0000-0000B96F0000}"/>
    <cellStyle name="Normal 10 7" xfId="7854" xr:uid="{00000000-0005-0000-0000-0000BA6F0000}"/>
    <cellStyle name="Normal 10 7 2" xfId="7855" xr:uid="{00000000-0005-0000-0000-0000BB6F0000}"/>
    <cellStyle name="Normal 10 7 2 2" xfId="7856" xr:uid="{00000000-0005-0000-0000-0000BC6F0000}"/>
    <cellStyle name="Normal 10 7 3" xfId="7857" xr:uid="{00000000-0005-0000-0000-0000BD6F0000}"/>
    <cellStyle name="Normal 10 8" xfId="7858" xr:uid="{00000000-0005-0000-0000-0000BE6F0000}"/>
    <cellStyle name="Normal 10 8 2" xfId="7859" xr:uid="{00000000-0005-0000-0000-0000BF6F0000}"/>
    <cellStyle name="Normal 10 8 2 2" xfId="7860" xr:uid="{00000000-0005-0000-0000-0000C06F0000}"/>
    <cellStyle name="Normal 10 8 3" xfId="7861" xr:uid="{00000000-0005-0000-0000-0000C16F0000}"/>
    <cellStyle name="Normal 10 9" xfId="7862" xr:uid="{00000000-0005-0000-0000-0000C26F0000}"/>
    <cellStyle name="Normal 10 9 2" xfId="7863" xr:uid="{00000000-0005-0000-0000-0000C36F0000}"/>
    <cellStyle name="Normal 10 9 2 2" xfId="7864" xr:uid="{00000000-0005-0000-0000-0000C46F0000}"/>
    <cellStyle name="Normal 10 9 3" xfId="7865" xr:uid="{00000000-0005-0000-0000-0000C56F0000}"/>
    <cellStyle name="Normal 100" xfId="7866" xr:uid="{00000000-0005-0000-0000-0000C66F0000}"/>
    <cellStyle name="Normal 101" xfId="7867" xr:uid="{00000000-0005-0000-0000-0000C76F0000}"/>
    <cellStyle name="Normal 102" xfId="7868" xr:uid="{00000000-0005-0000-0000-0000C86F0000}"/>
    <cellStyle name="Normal 103" xfId="7869" xr:uid="{00000000-0005-0000-0000-0000C96F0000}"/>
    <cellStyle name="Normal 104" xfId="7870" xr:uid="{00000000-0005-0000-0000-0000CA6F0000}"/>
    <cellStyle name="Normal 105" xfId="7871" xr:uid="{00000000-0005-0000-0000-0000CB6F0000}"/>
    <cellStyle name="Normal 106" xfId="7872" xr:uid="{00000000-0005-0000-0000-0000CC6F0000}"/>
    <cellStyle name="Normal 107" xfId="7873" xr:uid="{00000000-0005-0000-0000-0000CD6F0000}"/>
    <cellStyle name="Normal 108" xfId="7874" xr:uid="{00000000-0005-0000-0000-0000CE6F0000}"/>
    <cellStyle name="Normal 109" xfId="7875" xr:uid="{00000000-0005-0000-0000-0000CF6F0000}"/>
    <cellStyle name="Normal 109 10" xfId="7876" xr:uid="{00000000-0005-0000-0000-0000D06F0000}"/>
    <cellStyle name="Normal 109 10 2" xfId="7877" xr:uid="{00000000-0005-0000-0000-0000D16F0000}"/>
    <cellStyle name="Normal 109 11" xfId="7878" xr:uid="{00000000-0005-0000-0000-0000D26F0000}"/>
    <cellStyle name="Normal 109 11 2" xfId="7879" xr:uid="{00000000-0005-0000-0000-0000D36F0000}"/>
    <cellStyle name="Normal 109 12" xfId="7880" xr:uid="{00000000-0005-0000-0000-0000D46F0000}"/>
    <cellStyle name="Normal 109 12 2" xfId="7881" xr:uid="{00000000-0005-0000-0000-0000D56F0000}"/>
    <cellStyle name="Normal 109 13" xfId="7882" xr:uid="{00000000-0005-0000-0000-0000D66F0000}"/>
    <cellStyle name="Normal 109 13 2" xfId="7883" xr:uid="{00000000-0005-0000-0000-0000D76F0000}"/>
    <cellStyle name="Normal 109 14" xfId="7884" xr:uid="{00000000-0005-0000-0000-0000D86F0000}"/>
    <cellStyle name="Normal 109 14 2" xfId="7885" xr:uid="{00000000-0005-0000-0000-0000D96F0000}"/>
    <cellStyle name="Normal 109 15" xfId="7886" xr:uid="{00000000-0005-0000-0000-0000DA6F0000}"/>
    <cellStyle name="Normal 109 15 2" xfId="7887" xr:uid="{00000000-0005-0000-0000-0000DB6F0000}"/>
    <cellStyle name="Normal 109 16" xfId="7888" xr:uid="{00000000-0005-0000-0000-0000DC6F0000}"/>
    <cellStyle name="Normal 109 16 2" xfId="7889" xr:uid="{00000000-0005-0000-0000-0000DD6F0000}"/>
    <cellStyle name="Normal 109 17" xfId="7890" xr:uid="{00000000-0005-0000-0000-0000DE6F0000}"/>
    <cellStyle name="Normal 109 17 2" xfId="7891" xr:uid="{00000000-0005-0000-0000-0000DF6F0000}"/>
    <cellStyle name="Normal 109 18" xfId="7892" xr:uid="{00000000-0005-0000-0000-0000E06F0000}"/>
    <cellStyle name="Normal 109 18 2" xfId="7893" xr:uid="{00000000-0005-0000-0000-0000E16F0000}"/>
    <cellStyle name="Normal 109 19" xfId="7894" xr:uid="{00000000-0005-0000-0000-0000E26F0000}"/>
    <cellStyle name="Normal 109 19 2" xfId="7895" xr:uid="{00000000-0005-0000-0000-0000E36F0000}"/>
    <cellStyle name="Normal 109 2" xfId="7896" xr:uid="{00000000-0005-0000-0000-0000E46F0000}"/>
    <cellStyle name="Normal 109 2 2" xfId="7897" xr:uid="{00000000-0005-0000-0000-0000E56F0000}"/>
    <cellStyle name="Normal 109 20" xfId="7898" xr:uid="{00000000-0005-0000-0000-0000E66F0000}"/>
    <cellStyle name="Normal 109 20 2" xfId="7899" xr:uid="{00000000-0005-0000-0000-0000E76F0000}"/>
    <cellStyle name="Normal 109 21" xfId="7900" xr:uid="{00000000-0005-0000-0000-0000E86F0000}"/>
    <cellStyle name="Normal 109 21 2" xfId="7901" xr:uid="{00000000-0005-0000-0000-0000E96F0000}"/>
    <cellStyle name="Normal 109 22" xfId="7902" xr:uid="{00000000-0005-0000-0000-0000EA6F0000}"/>
    <cellStyle name="Normal 109 22 2" xfId="7903" xr:uid="{00000000-0005-0000-0000-0000EB6F0000}"/>
    <cellStyle name="Normal 109 23" xfId="7904" xr:uid="{00000000-0005-0000-0000-0000EC6F0000}"/>
    <cellStyle name="Normal 109 23 2" xfId="7905" xr:uid="{00000000-0005-0000-0000-0000ED6F0000}"/>
    <cellStyle name="Normal 109 24" xfId="7906" xr:uid="{00000000-0005-0000-0000-0000EE6F0000}"/>
    <cellStyle name="Normal 109 24 2" xfId="7907" xr:uid="{00000000-0005-0000-0000-0000EF6F0000}"/>
    <cellStyle name="Normal 109 25" xfId="7908" xr:uid="{00000000-0005-0000-0000-0000F06F0000}"/>
    <cellStyle name="Normal 109 3" xfId="7909" xr:uid="{00000000-0005-0000-0000-0000F16F0000}"/>
    <cellStyle name="Normal 109 3 2" xfId="7910" xr:uid="{00000000-0005-0000-0000-0000F26F0000}"/>
    <cellStyle name="Normal 109 4" xfId="7911" xr:uid="{00000000-0005-0000-0000-0000F36F0000}"/>
    <cellStyle name="Normal 109 4 2" xfId="7912" xr:uid="{00000000-0005-0000-0000-0000F46F0000}"/>
    <cellStyle name="Normal 109 5" xfId="7913" xr:uid="{00000000-0005-0000-0000-0000F56F0000}"/>
    <cellStyle name="Normal 109 5 2" xfId="7914" xr:uid="{00000000-0005-0000-0000-0000F66F0000}"/>
    <cellStyle name="Normal 109 6" xfId="7915" xr:uid="{00000000-0005-0000-0000-0000F76F0000}"/>
    <cellStyle name="Normal 109 6 2" xfId="7916" xr:uid="{00000000-0005-0000-0000-0000F86F0000}"/>
    <cellStyle name="Normal 109 7" xfId="7917" xr:uid="{00000000-0005-0000-0000-0000F96F0000}"/>
    <cellStyle name="Normal 109 7 2" xfId="7918" xr:uid="{00000000-0005-0000-0000-0000FA6F0000}"/>
    <cellStyle name="Normal 109 8" xfId="7919" xr:uid="{00000000-0005-0000-0000-0000FB6F0000}"/>
    <cellStyle name="Normal 109 8 2" xfId="7920" xr:uid="{00000000-0005-0000-0000-0000FC6F0000}"/>
    <cellStyle name="Normal 109 9" xfId="7921" xr:uid="{00000000-0005-0000-0000-0000FD6F0000}"/>
    <cellStyle name="Normal 109 9 2" xfId="7922" xr:uid="{00000000-0005-0000-0000-0000FE6F0000}"/>
    <cellStyle name="Normal 11" xfId="2576" xr:uid="{00000000-0005-0000-0000-0000FF6F0000}"/>
    <cellStyle name="Normal 11 10" xfId="7923" xr:uid="{00000000-0005-0000-0000-000000700000}"/>
    <cellStyle name="Normal 11 10 2" xfId="7924" xr:uid="{00000000-0005-0000-0000-000001700000}"/>
    <cellStyle name="Normal 11 10 2 2" xfId="7925" xr:uid="{00000000-0005-0000-0000-000002700000}"/>
    <cellStyle name="Normal 11 10 3" xfId="7926" xr:uid="{00000000-0005-0000-0000-000003700000}"/>
    <cellStyle name="Normal 11 11" xfId="7927" xr:uid="{00000000-0005-0000-0000-000004700000}"/>
    <cellStyle name="Normal 11 11 2" xfId="7928" xr:uid="{00000000-0005-0000-0000-000005700000}"/>
    <cellStyle name="Normal 11 11 2 2" xfId="7929" xr:uid="{00000000-0005-0000-0000-000006700000}"/>
    <cellStyle name="Normal 11 11 3" xfId="7930" xr:uid="{00000000-0005-0000-0000-000007700000}"/>
    <cellStyle name="Normal 11 12" xfId="7931" xr:uid="{00000000-0005-0000-0000-000008700000}"/>
    <cellStyle name="Normal 11 12 2" xfId="7932" xr:uid="{00000000-0005-0000-0000-000009700000}"/>
    <cellStyle name="Normal 11 12 2 2" xfId="7933" xr:uid="{00000000-0005-0000-0000-00000A700000}"/>
    <cellStyle name="Normal 11 12 3" xfId="7934" xr:uid="{00000000-0005-0000-0000-00000B700000}"/>
    <cellStyle name="Normal 11 13" xfId="7935" xr:uid="{00000000-0005-0000-0000-00000C700000}"/>
    <cellStyle name="Normal 11 13 2" xfId="7936" xr:uid="{00000000-0005-0000-0000-00000D700000}"/>
    <cellStyle name="Normal 11 13 2 2" xfId="7937" xr:uid="{00000000-0005-0000-0000-00000E700000}"/>
    <cellStyle name="Normal 11 13 3" xfId="7938" xr:uid="{00000000-0005-0000-0000-00000F700000}"/>
    <cellStyle name="Normal 11 14" xfId="7939" xr:uid="{00000000-0005-0000-0000-000010700000}"/>
    <cellStyle name="Normal 11 14 2" xfId="7940" xr:uid="{00000000-0005-0000-0000-000011700000}"/>
    <cellStyle name="Normal 11 14 2 2" xfId="7941" xr:uid="{00000000-0005-0000-0000-000012700000}"/>
    <cellStyle name="Normal 11 14 3" xfId="7942" xr:uid="{00000000-0005-0000-0000-000013700000}"/>
    <cellStyle name="Normal 11 15" xfId="7943" xr:uid="{00000000-0005-0000-0000-000014700000}"/>
    <cellStyle name="Normal 11 15 2" xfId="7944" xr:uid="{00000000-0005-0000-0000-000015700000}"/>
    <cellStyle name="Normal 11 15 2 2" xfId="7945" xr:uid="{00000000-0005-0000-0000-000016700000}"/>
    <cellStyle name="Normal 11 15 3" xfId="7946" xr:uid="{00000000-0005-0000-0000-000017700000}"/>
    <cellStyle name="Normal 11 16" xfId="7947" xr:uid="{00000000-0005-0000-0000-000018700000}"/>
    <cellStyle name="Normal 11 16 2" xfId="7948" xr:uid="{00000000-0005-0000-0000-000019700000}"/>
    <cellStyle name="Normal 11 16 2 2" xfId="7949" xr:uid="{00000000-0005-0000-0000-00001A700000}"/>
    <cellStyle name="Normal 11 16 3" xfId="7950" xr:uid="{00000000-0005-0000-0000-00001B700000}"/>
    <cellStyle name="Normal 11 17" xfId="7951" xr:uid="{00000000-0005-0000-0000-00001C700000}"/>
    <cellStyle name="Normal 11 17 2" xfId="7952" xr:uid="{00000000-0005-0000-0000-00001D700000}"/>
    <cellStyle name="Normal 11 17 2 2" xfId="7953" xr:uid="{00000000-0005-0000-0000-00001E700000}"/>
    <cellStyle name="Normal 11 17 3" xfId="7954" xr:uid="{00000000-0005-0000-0000-00001F700000}"/>
    <cellStyle name="Normal 11 18" xfId="7955" xr:uid="{00000000-0005-0000-0000-000020700000}"/>
    <cellStyle name="Normal 11 18 2" xfId="7956" xr:uid="{00000000-0005-0000-0000-000021700000}"/>
    <cellStyle name="Normal 11 18 2 2" xfId="7957" xr:uid="{00000000-0005-0000-0000-000022700000}"/>
    <cellStyle name="Normal 11 18 3" xfId="7958" xr:uid="{00000000-0005-0000-0000-000023700000}"/>
    <cellStyle name="Normal 11 19" xfId="7959" xr:uid="{00000000-0005-0000-0000-000024700000}"/>
    <cellStyle name="Normal 11 19 2" xfId="7960" xr:uid="{00000000-0005-0000-0000-000025700000}"/>
    <cellStyle name="Normal 11 19 2 2" xfId="7961" xr:uid="{00000000-0005-0000-0000-000026700000}"/>
    <cellStyle name="Normal 11 19 3" xfId="7962" xr:uid="{00000000-0005-0000-0000-000027700000}"/>
    <cellStyle name="Normal 11 2" xfId="2577" xr:uid="{00000000-0005-0000-0000-000028700000}"/>
    <cellStyle name="Normal 11 2 2" xfId="7963" xr:uid="{00000000-0005-0000-0000-000029700000}"/>
    <cellStyle name="Normal 11 2 2 2" xfId="7964" xr:uid="{00000000-0005-0000-0000-00002A700000}"/>
    <cellStyle name="Normal 11 2 3" xfId="7965" xr:uid="{00000000-0005-0000-0000-00002B700000}"/>
    <cellStyle name="Normal 11 2 3 2" xfId="7966" xr:uid="{00000000-0005-0000-0000-00002C700000}"/>
    <cellStyle name="Normal 11 2 4" xfId="7967" xr:uid="{00000000-0005-0000-0000-00002D700000}"/>
    <cellStyle name="Normal 11 20" xfId="7968" xr:uid="{00000000-0005-0000-0000-00002E700000}"/>
    <cellStyle name="Normal 11 20 2" xfId="7969" xr:uid="{00000000-0005-0000-0000-00002F700000}"/>
    <cellStyle name="Normal 11 20 2 2" xfId="7970" xr:uid="{00000000-0005-0000-0000-000030700000}"/>
    <cellStyle name="Normal 11 20 3" xfId="7971" xr:uid="{00000000-0005-0000-0000-000031700000}"/>
    <cellStyle name="Normal 11 21" xfId="7972" xr:uid="{00000000-0005-0000-0000-000032700000}"/>
    <cellStyle name="Normal 11 21 2" xfId="7973" xr:uid="{00000000-0005-0000-0000-000033700000}"/>
    <cellStyle name="Normal 11 21 2 2" xfId="7974" xr:uid="{00000000-0005-0000-0000-000034700000}"/>
    <cellStyle name="Normal 11 21 3" xfId="7975" xr:uid="{00000000-0005-0000-0000-000035700000}"/>
    <cellStyle name="Normal 11 22" xfId="7976" xr:uid="{00000000-0005-0000-0000-000036700000}"/>
    <cellStyle name="Normal 11 22 2" xfId="7977" xr:uid="{00000000-0005-0000-0000-000037700000}"/>
    <cellStyle name="Normal 11 22 2 2" xfId="7978" xr:uid="{00000000-0005-0000-0000-000038700000}"/>
    <cellStyle name="Normal 11 22 3" xfId="7979" xr:uid="{00000000-0005-0000-0000-000039700000}"/>
    <cellStyle name="Normal 11 23" xfId="7980" xr:uid="{00000000-0005-0000-0000-00003A700000}"/>
    <cellStyle name="Normal 11 23 2" xfId="7981" xr:uid="{00000000-0005-0000-0000-00003B700000}"/>
    <cellStyle name="Normal 11 23 2 2" xfId="7982" xr:uid="{00000000-0005-0000-0000-00003C700000}"/>
    <cellStyle name="Normal 11 23 3" xfId="7983" xr:uid="{00000000-0005-0000-0000-00003D700000}"/>
    <cellStyle name="Normal 11 24" xfId="7984" xr:uid="{00000000-0005-0000-0000-00003E700000}"/>
    <cellStyle name="Normal 11 24 2" xfId="7985" xr:uid="{00000000-0005-0000-0000-00003F700000}"/>
    <cellStyle name="Normal 11 24 2 2" xfId="7986" xr:uid="{00000000-0005-0000-0000-000040700000}"/>
    <cellStyle name="Normal 11 24 3" xfId="7987" xr:uid="{00000000-0005-0000-0000-000041700000}"/>
    <cellStyle name="Normal 11 25" xfId="7988" xr:uid="{00000000-0005-0000-0000-000042700000}"/>
    <cellStyle name="Normal 11 25 2" xfId="7989" xr:uid="{00000000-0005-0000-0000-000043700000}"/>
    <cellStyle name="Normal 11 26" xfId="7990" xr:uid="{00000000-0005-0000-0000-000044700000}"/>
    <cellStyle name="Normal 11 26 2" xfId="7991" xr:uid="{00000000-0005-0000-0000-000045700000}"/>
    <cellStyle name="Normal 11 3" xfId="2578" xr:uid="{00000000-0005-0000-0000-000046700000}"/>
    <cellStyle name="Normal 11 3 2" xfId="7992" xr:uid="{00000000-0005-0000-0000-000047700000}"/>
    <cellStyle name="Normal 11 3 2 2" xfId="7993" xr:uid="{00000000-0005-0000-0000-000048700000}"/>
    <cellStyle name="Normal 11 3 3" xfId="7994" xr:uid="{00000000-0005-0000-0000-000049700000}"/>
    <cellStyle name="Normal 11 4" xfId="2579" xr:uid="{00000000-0005-0000-0000-00004A700000}"/>
    <cellStyle name="Normal 11 4 2" xfId="7995" xr:uid="{00000000-0005-0000-0000-00004B700000}"/>
    <cellStyle name="Normal 11 4 2 2" xfId="7996" xr:uid="{00000000-0005-0000-0000-00004C700000}"/>
    <cellStyle name="Normal 11 4 3" xfId="7997" xr:uid="{00000000-0005-0000-0000-00004D700000}"/>
    <cellStyle name="Normal 11 5" xfId="2580" xr:uid="{00000000-0005-0000-0000-00004E700000}"/>
    <cellStyle name="Normal 11 5 2" xfId="7998" xr:uid="{00000000-0005-0000-0000-00004F700000}"/>
    <cellStyle name="Normal 11 5 2 2" xfId="7999" xr:uid="{00000000-0005-0000-0000-000050700000}"/>
    <cellStyle name="Normal 11 5 3" xfId="8000" xr:uid="{00000000-0005-0000-0000-000051700000}"/>
    <cellStyle name="Normal 11 6" xfId="2581" xr:uid="{00000000-0005-0000-0000-000052700000}"/>
    <cellStyle name="Normal 11 6 2" xfId="8001" xr:uid="{00000000-0005-0000-0000-000053700000}"/>
    <cellStyle name="Normal 11 6 2 2" xfId="8002" xr:uid="{00000000-0005-0000-0000-000054700000}"/>
    <cellStyle name="Normal 11 6 3" xfId="8003" xr:uid="{00000000-0005-0000-0000-000055700000}"/>
    <cellStyle name="Normal 11 7" xfId="8004" xr:uid="{00000000-0005-0000-0000-000056700000}"/>
    <cellStyle name="Normal 11 7 2" xfId="8005" xr:uid="{00000000-0005-0000-0000-000057700000}"/>
    <cellStyle name="Normal 11 7 2 2" xfId="8006" xr:uid="{00000000-0005-0000-0000-000058700000}"/>
    <cellStyle name="Normal 11 7 3" xfId="8007" xr:uid="{00000000-0005-0000-0000-000059700000}"/>
    <cellStyle name="Normal 11 8" xfId="8008" xr:uid="{00000000-0005-0000-0000-00005A700000}"/>
    <cellStyle name="Normal 11 8 2" xfId="8009" xr:uid="{00000000-0005-0000-0000-00005B700000}"/>
    <cellStyle name="Normal 11 8 2 2" xfId="8010" xr:uid="{00000000-0005-0000-0000-00005C700000}"/>
    <cellStyle name="Normal 11 8 3" xfId="8011" xr:uid="{00000000-0005-0000-0000-00005D700000}"/>
    <cellStyle name="Normal 11 9" xfId="8012" xr:uid="{00000000-0005-0000-0000-00005E700000}"/>
    <cellStyle name="Normal 11 9 2" xfId="8013" xr:uid="{00000000-0005-0000-0000-00005F700000}"/>
    <cellStyle name="Normal 11 9 2 2" xfId="8014" xr:uid="{00000000-0005-0000-0000-000060700000}"/>
    <cellStyle name="Normal 11 9 3" xfId="8015" xr:uid="{00000000-0005-0000-0000-000061700000}"/>
    <cellStyle name="Normal 110" xfId="8016" xr:uid="{00000000-0005-0000-0000-000062700000}"/>
    <cellStyle name="Normal 110 10" xfId="8017" xr:uid="{00000000-0005-0000-0000-000063700000}"/>
    <cellStyle name="Normal 110 10 2" xfId="8018" xr:uid="{00000000-0005-0000-0000-000064700000}"/>
    <cellStyle name="Normal 110 11" xfId="8019" xr:uid="{00000000-0005-0000-0000-000065700000}"/>
    <cellStyle name="Normal 110 11 2" xfId="8020" xr:uid="{00000000-0005-0000-0000-000066700000}"/>
    <cellStyle name="Normal 110 12" xfId="8021" xr:uid="{00000000-0005-0000-0000-000067700000}"/>
    <cellStyle name="Normal 110 12 2" xfId="8022" xr:uid="{00000000-0005-0000-0000-000068700000}"/>
    <cellStyle name="Normal 110 13" xfId="8023" xr:uid="{00000000-0005-0000-0000-000069700000}"/>
    <cellStyle name="Normal 110 13 2" xfId="8024" xr:uid="{00000000-0005-0000-0000-00006A700000}"/>
    <cellStyle name="Normal 110 14" xfId="8025" xr:uid="{00000000-0005-0000-0000-00006B700000}"/>
    <cellStyle name="Normal 110 14 2" xfId="8026" xr:uid="{00000000-0005-0000-0000-00006C700000}"/>
    <cellStyle name="Normal 110 15" xfId="8027" xr:uid="{00000000-0005-0000-0000-00006D700000}"/>
    <cellStyle name="Normal 110 15 2" xfId="8028" xr:uid="{00000000-0005-0000-0000-00006E700000}"/>
    <cellStyle name="Normal 110 16" xfId="8029" xr:uid="{00000000-0005-0000-0000-00006F700000}"/>
    <cellStyle name="Normal 110 16 2" xfId="8030" xr:uid="{00000000-0005-0000-0000-000070700000}"/>
    <cellStyle name="Normal 110 17" xfId="8031" xr:uid="{00000000-0005-0000-0000-000071700000}"/>
    <cellStyle name="Normal 110 17 2" xfId="8032" xr:uid="{00000000-0005-0000-0000-000072700000}"/>
    <cellStyle name="Normal 110 18" xfId="8033" xr:uid="{00000000-0005-0000-0000-000073700000}"/>
    <cellStyle name="Normal 110 18 2" xfId="8034" xr:uid="{00000000-0005-0000-0000-000074700000}"/>
    <cellStyle name="Normal 110 19" xfId="8035" xr:uid="{00000000-0005-0000-0000-000075700000}"/>
    <cellStyle name="Normal 110 19 2" xfId="8036" xr:uid="{00000000-0005-0000-0000-000076700000}"/>
    <cellStyle name="Normal 110 2" xfId="8037" xr:uid="{00000000-0005-0000-0000-000077700000}"/>
    <cellStyle name="Normal 110 2 2" xfId="8038" xr:uid="{00000000-0005-0000-0000-000078700000}"/>
    <cellStyle name="Normal 110 20" xfId="8039" xr:uid="{00000000-0005-0000-0000-000079700000}"/>
    <cellStyle name="Normal 110 20 2" xfId="8040" xr:uid="{00000000-0005-0000-0000-00007A700000}"/>
    <cellStyle name="Normal 110 21" xfId="8041" xr:uid="{00000000-0005-0000-0000-00007B700000}"/>
    <cellStyle name="Normal 110 21 2" xfId="8042" xr:uid="{00000000-0005-0000-0000-00007C700000}"/>
    <cellStyle name="Normal 110 22" xfId="8043" xr:uid="{00000000-0005-0000-0000-00007D700000}"/>
    <cellStyle name="Normal 110 22 2" xfId="8044" xr:uid="{00000000-0005-0000-0000-00007E700000}"/>
    <cellStyle name="Normal 110 23" xfId="8045" xr:uid="{00000000-0005-0000-0000-00007F700000}"/>
    <cellStyle name="Normal 110 23 2" xfId="8046" xr:uid="{00000000-0005-0000-0000-000080700000}"/>
    <cellStyle name="Normal 110 24" xfId="8047" xr:uid="{00000000-0005-0000-0000-000081700000}"/>
    <cellStyle name="Normal 110 24 2" xfId="8048" xr:uid="{00000000-0005-0000-0000-000082700000}"/>
    <cellStyle name="Normal 110 25" xfId="8049" xr:uid="{00000000-0005-0000-0000-000083700000}"/>
    <cellStyle name="Normal 110 3" xfId="8050" xr:uid="{00000000-0005-0000-0000-000084700000}"/>
    <cellStyle name="Normal 110 3 2" xfId="8051" xr:uid="{00000000-0005-0000-0000-000085700000}"/>
    <cellStyle name="Normal 110 4" xfId="8052" xr:uid="{00000000-0005-0000-0000-000086700000}"/>
    <cellStyle name="Normal 110 4 2" xfId="8053" xr:uid="{00000000-0005-0000-0000-000087700000}"/>
    <cellStyle name="Normal 110 5" xfId="8054" xr:uid="{00000000-0005-0000-0000-000088700000}"/>
    <cellStyle name="Normal 110 5 2" xfId="8055" xr:uid="{00000000-0005-0000-0000-000089700000}"/>
    <cellStyle name="Normal 110 6" xfId="8056" xr:uid="{00000000-0005-0000-0000-00008A700000}"/>
    <cellStyle name="Normal 110 6 2" xfId="8057" xr:uid="{00000000-0005-0000-0000-00008B700000}"/>
    <cellStyle name="Normal 110 7" xfId="8058" xr:uid="{00000000-0005-0000-0000-00008C700000}"/>
    <cellStyle name="Normal 110 7 2" xfId="8059" xr:uid="{00000000-0005-0000-0000-00008D700000}"/>
    <cellStyle name="Normal 110 8" xfId="8060" xr:uid="{00000000-0005-0000-0000-00008E700000}"/>
    <cellStyle name="Normal 110 8 2" xfId="8061" xr:uid="{00000000-0005-0000-0000-00008F700000}"/>
    <cellStyle name="Normal 110 9" xfId="8062" xr:uid="{00000000-0005-0000-0000-000090700000}"/>
    <cellStyle name="Normal 110 9 2" xfId="8063" xr:uid="{00000000-0005-0000-0000-000091700000}"/>
    <cellStyle name="Normal 111" xfId="8064" xr:uid="{00000000-0005-0000-0000-000092700000}"/>
    <cellStyle name="Normal 112" xfId="8065" xr:uid="{00000000-0005-0000-0000-000093700000}"/>
    <cellStyle name="Normal 112 10" xfId="8066" xr:uid="{00000000-0005-0000-0000-000094700000}"/>
    <cellStyle name="Normal 112 10 2" xfId="8067" xr:uid="{00000000-0005-0000-0000-000095700000}"/>
    <cellStyle name="Normal 112 11" xfId="8068" xr:uid="{00000000-0005-0000-0000-000096700000}"/>
    <cellStyle name="Normal 112 11 2" xfId="8069" xr:uid="{00000000-0005-0000-0000-000097700000}"/>
    <cellStyle name="Normal 112 12" xfId="8070" xr:uid="{00000000-0005-0000-0000-000098700000}"/>
    <cellStyle name="Normal 112 12 2" xfId="8071" xr:uid="{00000000-0005-0000-0000-000099700000}"/>
    <cellStyle name="Normal 112 13" xfId="8072" xr:uid="{00000000-0005-0000-0000-00009A700000}"/>
    <cellStyle name="Normal 112 13 2" xfId="8073" xr:uid="{00000000-0005-0000-0000-00009B700000}"/>
    <cellStyle name="Normal 112 14" xfId="8074" xr:uid="{00000000-0005-0000-0000-00009C700000}"/>
    <cellStyle name="Normal 112 14 2" xfId="8075" xr:uid="{00000000-0005-0000-0000-00009D700000}"/>
    <cellStyle name="Normal 112 15" xfId="8076" xr:uid="{00000000-0005-0000-0000-00009E700000}"/>
    <cellStyle name="Normal 112 15 2" xfId="8077" xr:uid="{00000000-0005-0000-0000-00009F700000}"/>
    <cellStyle name="Normal 112 16" xfId="8078" xr:uid="{00000000-0005-0000-0000-0000A0700000}"/>
    <cellStyle name="Normal 112 16 2" xfId="8079" xr:uid="{00000000-0005-0000-0000-0000A1700000}"/>
    <cellStyle name="Normal 112 17" xfId="8080" xr:uid="{00000000-0005-0000-0000-0000A2700000}"/>
    <cellStyle name="Normal 112 17 2" xfId="8081" xr:uid="{00000000-0005-0000-0000-0000A3700000}"/>
    <cellStyle name="Normal 112 18" xfId="8082" xr:uid="{00000000-0005-0000-0000-0000A4700000}"/>
    <cellStyle name="Normal 112 18 2" xfId="8083" xr:uid="{00000000-0005-0000-0000-0000A5700000}"/>
    <cellStyle name="Normal 112 19" xfId="8084" xr:uid="{00000000-0005-0000-0000-0000A6700000}"/>
    <cellStyle name="Normal 112 19 2" xfId="8085" xr:uid="{00000000-0005-0000-0000-0000A7700000}"/>
    <cellStyle name="Normal 112 2" xfId="8086" xr:uid="{00000000-0005-0000-0000-0000A8700000}"/>
    <cellStyle name="Normal 112 2 2" xfId="8087" xr:uid="{00000000-0005-0000-0000-0000A9700000}"/>
    <cellStyle name="Normal 112 20" xfId="8088" xr:uid="{00000000-0005-0000-0000-0000AA700000}"/>
    <cellStyle name="Normal 112 20 2" xfId="8089" xr:uid="{00000000-0005-0000-0000-0000AB700000}"/>
    <cellStyle name="Normal 112 21" xfId="8090" xr:uid="{00000000-0005-0000-0000-0000AC700000}"/>
    <cellStyle name="Normal 112 21 2" xfId="8091" xr:uid="{00000000-0005-0000-0000-0000AD700000}"/>
    <cellStyle name="Normal 112 22" xfId="8092" xr:uid="{00000000-0005-0000-0000-0000AE700000}"/>
    <cellStyle name="Normal 112 22 2" xfId="8093" xr:uid="{00000000-0005-0000-0000-0000AF700000}"/>
    <cellStyle name="Normal 112 23" xfId="8094" xr:uid="{00000000-0005-0000-0000-0000B0700000}"/>
    <cellStyle name="Normal 112 23 2" xfId="8095" xr:uid="{00000000-0005-0000-0000-0000B1700000}"/>
    <cellStyle name="Normal 112 24" xfId="8096" xr:uid="{00000000-0005-0000-0000-0000B2700000}"/>
    <cellStyle name="Normal 112 24 2" xfId="8097" xr:uid="{00000000-0005-0000-0000-0000B3700000}"/>
    <cellStyle name="Normal 112 25" xfId="8098" xr:uid="{00000000-0005-0000-0000-0000B4700000}"/>
    <cellStyle name="Normal 112 3" xfId="8099" xr:uid="{00000000-0005-0000-0000-0000B5700000}"/>
    <cellStyle name="Normal 112 3 2" xfId="8100" xr:uid="{00000000-0005-0000-0000-0000B6700000}"/>
    <cellStyle name="Normal 112 4" xfId="8101" xr:uid="{00000000-0005-0000-0000-0000B7700000}"/>
    <cellStyle name="Normal 112 4 2" xfId="8102" xr:uid="{00000000-0005-0000-0000-0000B8700000}"/>
    <cellStyle name="Normal 112 5" xfId="8103" xr:uid="{00000000-0005-0000-0000-0000B9700000}"/>
    <cellStyle name="Normal 112 5 2" xfId="8104" xr:uid="{00000000-0005-0000-0000-0000BA700000}"/>
    <cellStyle name="Normal 112 6" xfId="8105" xr:uid="{00000000-0005-0000-0000-0000BB700000}"/>
    <cellStyle name="Normal 112 6 2" xfId="8106" xr:uid="{00000000-0005-0000-0000-0000BC700000}"/>
    <cellStyle name="Normal 112 7" xfId="8107" xr:uid="{00000000-0005-0000-0000-0000BD700000}"/>
    <cellStyle name="Normal 112 7 2" xfId="8108" xr:uid="{00000000-0005-0000-0000-0000BE700000}"/>
    <cellStyle name="Normal 112 8" xfId="8109" xr:uid="{00000000-0005-0000-0000-0000BF700000}"/>
    <cellStyle name="Normal 112 8 2" xfId="8110" xr:uid="{00000000-0005-0000-0000-0000C0700000}"/>
    <cellStyle name="Normal 112 9" xfId="8111" xr:uid="{00000000-0005-0000-0000-0000C1700000}"/>
    <cellStyle name="Normal 112 9 2" xfId="8112" xr:uid="{00000000-0005-0000-0000-0000C2700000}"/>
    <cellStyle name="Normal 113" xfId="8113" xr:uid="{00000000-0005-0000-0000-0000C3700000}"/>
    <cellStyle name="Normal 113 10" xfId="8114" xr:uid="{00000000-0005-0000-0000-0000C4700000}"/>
    <cellStyle name="Normal 113 10 2" xfId="8115" xr:uid="{00000000-0005-0000-0000-0000C5700000}"/>
    <cellStyle name="Normal 113 11" xfId="8116" xr:uid="{00000000-0005-0000-0000-0000C6700000}"/>
    <cellStyle name="Normal 113 11 2" xfId="8117" xr:uid="{00000000-0005-0000-0000-0000C7700000}"/>
    <cellStyle name="Normal 113 12" xfId="8118" xr:uid="{00000000-0005-0000-0000-0000C8700000}"/>
    <cellStyle name="Normal 113 12 2" xfId="8119" xr:uid="{00000000-0005-0000-0000-0000C9700000}"/>
    <cellStyle name="Normal 113 13" xfId="8120" xr:uid="{00000000-0005-0000-0000-0000CA700000}"/>
    <cellStyle name="Normal 113 13 2" xfId="8121" xr:uid="{00000000-0005-0000-0000-0000CB700000}"/>
    <cellStyle name="Normal 113 14" xfId="8122" xr:uid="{00000000-0005-0000-0000-0000CC700000}"/>
    <cellStyle name="Normal 113 14 2" xfId="8123" xr:uid="{00000000-0005-0000-0000-0000CD700000}"/>
    <cellStyle name="Normal 113 15" xfId="8124" xr:uid="{00000000-0005-0000-0000-0000CE700000}"/>
    <cellStyle name="Normal 113 15 2" xfId="8125" xr:uid="{00000000-0005-0000-0000-0000CF700000}"/>
    <cellStyle name="Normal 113 16" xfId="8126" xr:uid="{00000000-0005-0000-0000-0000D0700000}"/>
    <cellStyle name="Normal 113 16 2" xfId="8127" xr:uid="{00000000-0005-0000-0000-0000D1700000}"/>
    <cellStyle name="Normal 113 17" xfId="8128" xr:uid="{00000000-0005-0000-0000-0000D2700000}"/>
    <cellStyle name="Normal 113 17 2" xfId="8129" xr:uid="{00000000-0005-0000-0000-0000D3700000}"/>
    <cellStyle name="Normal 113 18" xfId="8130" xr:uid="{00000000-0005-0000-0000-0000D4700000}"/>
    <cellStyle name="Normal 113 18 2" xfId="8131" xr:uid="{00000000-0005-0000-0000-0000D5700000}"/>
    <cellStyle name="Normal 113 19" xfId="8132" xr:uid="{00000000-0005-0000-0000-0000D6700000}"/>
    <cellStyle name="Normal 113 19 2" xfId="8133" xr:uid="{00000000-0005-0000-0000-0000D7700000}"/>
    <cellStyle name="Normal 113 2" xfId="8134" xr:uid="{00000000-0005-0000-0000-0000D8700000}"/>
    <cellStyle name="Normal 113 2 2" xfId="8135" xr:uid="{00000000-0005-0000-0000-0000D9700000}"/>
    <cellStyle name="Normal 113 20" xfId="8136" xr:uid="{00000000-0005-0000-0000-0000DA700000}"/>
    <cellStyle name="Normal 113 20 2" xfId="8137" xr:uid="{00000000-0005-0000-0000-0000DB700000}"/>
    <cellStyle name="Normal 113 21" xfId="8138" xr:uid="{00000000-0005-0000-0000-0000DC700000}"/>
    <cellStyle name="Normal 113 21 2" xfId="8139" xr:uid="{00000000-0005-0000-0000-0000DD700000}"/>
    <cellStyle name="Normal 113 22" xfId="8140" xr:uid="{00000000-0005-0000-0000-0000DE700000}"/>
    <cellStyle name="Normal 113 22 2" xfId="8141" xr:uid="{00000000-0005-0000-0000-0000DF700000}"/>
    <cellStyle name="Normal 113 23" xfId="8142" xr:uid="{00000000-0005-0000-0000-0000E0700000}"/>
    <cellStyle name="Normal 113 23 2" xfId="8143" xr:uid="{00000000-0005-0000-0000-0000E1700000}"/>
    <cellStyle name="Normal 113 24" xfId="8144" xr:uid="{00000000-0005-0000-0000-0000E2700000}"/>
    <cellStyle name="Normal 113 24 2" xfId="8145" xr:uid="{00000000-0005-0000-0000-0000E3700000}"/>
    <cellStyle name="Normal 113 25" xfId="8146" xr:uid="{00000000-0005-0000-0000-0000E4700000}"/>
    <cellStyle name="Normal 113 3" xfId="8147" xr:uid="{00000000-0005-0000-0000-0000E5700000}"/>
    <cellStyle name="Normal 113 3 2" xfId="8148" xr:uid="{00000000-0005-0000-0000-0000E6700000}"/>
    <cellStyle name="Normal 113 4" xfId="8149" xr:uid="{00000000-0005-0000-0000-0000E7700000}"/>
    <cellStyle name="Normal 113 4 2" xfId="8150" xr:uid="{00000000-0005-0000-0000-0000E8700000}"/>
    <cellStyle name="Normal 113 5" xfId="8151" xr:uid="{00000000-0005-0000-0000-0000E9700000}"/>
    <cellStyle name="Normal 113 5 2" xfId="8152" xr:uid="{00000000-0005-0000-0000-0000EA700000}"/>
    <cellStyle name="Normal 113 6" xfId="8153" xr:uid="{00000000-0005-0000-0000-0000EB700000}"/>
    <cellStyle name="Normal 113 6 2" xfId="8154" xr:uid="{00000000-0005-0000-0000-0000EC700000}"/>
    <cellStyle name="Normal 113 7" xfId="8155" xr:uid="{00000000-0005-0000-0000-0000ED700000}"/>
    <cellStyle name="Normal 113 7 2" xfId="8156" xr:uid="{00000000-0005-0000-0000-0000EE700000}"/>
    <cellStyle name="Normal 113 8" xfId="8157" xr:uid="{00000000-0005-0000-0000-0000EF700000}"/>
    <cellStyle name="Normal 113 8 2" xfId="8158" xr:uid="{00000000-0005-0000-0000-0000F0700000}"/>
    <cellStyle name="Normal 113 9" xfId="8159" xr:uid="{00000000-0005-0000-0000-0000F1700000}"/>
    <cellStyle name="Normal 113 9 2" xfId="8160" xr:uid="{00000000-0005-0000-0000-0000F2700000}"/>
    <cellStyle name="Normal 114" xfId="8161" xr:uid="{00000000-0005-0000-0000-0000F3700000}"/>
    <cellStyle name="Normal 114 10" xfId="8162" xr:uid="{00000000-0005-0000-0000-0000F4700000}"/>
    <cellStyle name="Normal 114 10 2" xfId="8163" xr:uid="{00000000-0005-0000-0000-0000F5700000}"/>
    <cellStyle name="Normal 114 11" xfId="8164" xr:uid="{00000000-0005-0000-0000-0000F6700000}"/>
    <cellStyle name="Normal 114 11 2" xfId="8165" xr:uid="{00000000-0005-0000-0000-0000F7700000}"/>
    <cellStyle name="Normal 114 12" xfId="8166" xr:uid="{00000000-0005-0000-0000-0000F8700000}"/>
    <cellStyle name="Normal 114 12 2" xfId="8167" xr:uid="{00000000-0005-0000-0000-0000F9700000}"/>
    <cellStyle name="Normal 114 13" xfId="8168" xr:uid="{00000000-0005-0000-0000-0000FA700000}"/>
    <cellStyle name="Normal 114 13 2" xfId="8169" xr:uid="{00000000-0005-0000-0000-0000FB700000}"/>
    <cellStyle name="Normal 114 14" xfId="8170" xr:uid="{00000000-0005-0000-0000-0000FC700000}"/>
    <cellStyle name="Normal 114 14 2" xfId="8171" xr:uid="{00000000-0005-0000-0000-0000FD700000}"/>
    <cellStyle name="Normal 114 15" xfId="8172" xr:uid="{00000000-0005-0000-0000-0000FE700000}"/>
    <cellStyle name="Normal 114 15 2" xfId="8173" xr:uid="{00000000-0005-0000-0000-0000FF700000}"/>
    <cellStyle name="Normal 114 16" xfId="8174" xr:uid="{00000000-0005-0000-0000-000000710000}"/>
    <cellStyle name="Normal 114 16 2" xfId="8175" xr:uid="{00000000-0005-0000-0000-000001710000}"/>
    <cellStyle name="Normal 114 17" xfId="8176" xr:uid="{00000000-0005-0000-0000-000002710000}"/>
    <cellStyle name="Normal 114 17 2" xfId="8177" xr:uid="{00000000-0005-0000-0000-000003710000}"/>
    <cellStyle name="Normal 114 18" xfId="8178" xr:uid="{00000000-0005-0000-0000-000004710000}"/>
    <cellStyle name="Normal 114 18 2" xfId="8179" xr:uid="{00000000-0005-0000-0000-000005710000}"/>
    <cellStyle name="Normal 114 19" xfId="8180" xr:uid="{00000000-0005-0000-0000-000006710000}"/>
    <cellStyle name="Normal 114 19 2" xfId="8181" xr:uid="{00000000-0005-0000-0000-000007710000}"/>
    <cellStyle name="Normal 114 2" xfId="8182" xr:uid="{00000000-0005-0000-0000-000008710000}"/>
    <cellStyle name="Normal 114 2 2" xfId="8183" xr:uid="{00000000-0005-0000-0000-000009710000}"/>
    <cellStyle name="Normal 114 20" xfId="8184" xr:uid="{00000000-0005-0000-0000-00000A710000}"/>
    <cellStyle name="Normal 114 20 2" xfId="8185" xr:uid="{00000000-0005-0000-0000-00000B710000}"/>
    <cellStyle name="Normal 114 21" xfId="8186" xr:uid="{00000000-0005-0000-0000-00000C710000}"/>
    <cellStyle name="Normal 114 21 2" xfId="8187" xr:uid="{00000000-0005-0000-0000-00000D710000}"/>
    <cellStyle name="Normal 114 22" xfId="8188" xr:uid="{00000000-0005-0000-0000-00000E710000}"/>
    <cellStyle name="Normal 114 22 2" xfId="8189" xr:uid="{00000000-0005-0000-0000-00000F710000}"/>
    <cellStyle name="Normal 114 23" xfId="8190" xr:uid="{00000000-0005-0000-0000-000010710000}"/>
    <cellStyle name="Normal 114 23 2" xfId="8191" xr:uid="{00000000-0005-0000-0000-000011710000}"/>
    <cellStyle name="Normal 114 24" xfId="8192" xr:uid="{00000000-0005-0000-0000-000012710000}"/>
    <cellStyle name="Normal 114 24 2" xfId="8193" xr:uid="{00000000-0005-0000-0000-000013710000}"/>
    <cellStyle name="Normal 114 25" xfId="8194" xr:uid="{00000000-0005-0000-0000-000014710000}"/>
    <cellStyle name="Normal 114 3" xfId="8195" xr:uid="{00000000-0005-0000-0000-000015710000}"/>
    <cellStyle name="Normal 114 3 2" xfId="8196" xr:uid="{00000000-0005-0000-0000-000016710000}"/>
    <cellStyle name="Normal 114 4" xfId="8197" xr:uid="{00000000-0005-0000-0000-000017710000}"/>
    <cellStyle name="Normal 114 4 2" xfId="8198" xr:uid="{00000000-0005-0000-0000-000018710000}"/>
    <cellStyle name="Normal 114 5" xfId="8199" xr:uid="{00000000-0005-0000-0000-000019710000}"/>
    <cellStyle name="Normal 114 5 2" xfId="8200" xr:uid="{00000000-0005-0000-0000-00001A710000}"/>
    <cellStyle name="Normal 114 6" xfId="8201" xr:uid="{00000000-0005-0000-0000-00001B710000}"/>
    <cellStyle name="Normal 114 6 2" xfId="8202" xr:uid="{00000000-0005-0000-0000-00001C710000}"/>
    <cellStyle name="Normal 114 7" xfId="8203" xr:uid="{00000000-0005-0000-0000-00001D710000}"/>
    <cellStyle name="Normal 114 7 2" xfId="8204" xr:uid="{00000000-0005-0000-0000-00001E710000}"/>
    <cellStyle name="Normal 114 8" xfId="8205" xr:uid="{00000000-0005-0000-0000-00001F710000}"/>
    <cellStyle name="Normal 114 8 2" xfId="8206" xr:uid="{00000000-0005-0000-0000-000020710000}"/>
    <cellStyle name="Normal 114 9" xfId="8207" xr:uid="{00000000-0005-0000-0000-000021710000}"/>
    <cellStyle name="Normal 114 9 2" xfId="8208" xr:uid="{00000000-0005-0000-0000-000022710000}"/>
    <cellStyle name="Normal 115" xfId="8209" xr:uid="{00000000-0005-0000-0000-000023710000}"/>
    <cellStyle name="Normal 116" xfId="8210" xr:uid="{00000000-0005-0000-0000-000024710000}"/>
    <cellStyle name="Normal 117" xfId="8211" xr:uid="{00000000-0005-0000-0000-000025710000}"/>
    <cellStyle name="Normal 117 10" xfId="8212" xr:uid="{00000000-0005-0000-0000-000026710000}"/>
    <cellStyle name="Normal 117 10 2" xfId="8213" xr:uid="{00000000-0005-0000-0000-000027710000}"/>
    <cellStyle name="Normal 117 11" xfId="8214" xr:uid="{00000000-0005-0000-0000-000028710000}"/>
    <cellStyle name="Normal 117 11 2" xfId="8215" xr:uid="{00000000-0005-0000-0000-000029710000}"/>
    <cellStyle name="Normal 117 12" xfId="8216" xr:uid="{00000000-0005-0000-0000-00002A710000}"/>
    <cellStyle name="Normal 117 12 2" xfId="8217" xr:uid="{00000000-0005-0000-0000-00002B710000}"/>
    <cellStyle name="Normal 117 13" xfId="8218" xr:uid="{00000000-0005-0000-0000-00002C710000}"/>
    <cellStyle name="Normal 117 13 2" xfId="8219" xr:uid="{00000000-0005-0000-0000-00002D710000}"/>
    <cellStyle name="Normal 117 14" xfId="8220" xr:uid="{00000000-0005-0000-0000-00002E710000}"/>
    <cellStyle name="Normal 117 14 2" xfId="8221" xr:uid="{00000000-0005-0000-0000-00002F710000}"/>
    <cellStyle name="Normal 117 15" xfId="8222" xr:uid="{00000000-0005-0000-0000-000030710000}"/>
    <cellStyle name="Normal 117 15 2" xfId="8223" xr:uid="{00000000-0005-0000-0000-000031710000}"/>
    <cellStyle name="Normal 117 16" xfId="8224" xr:uid="{00000000-0005-0000-0000-000032710000}"/>
    <cellStyle name="Normal 117 16 2" xfId="8225" xr:uid="{00000000-0005-0000-0000-000033710000}"/>
    <cellStyle name="Normal 117 17" xfId="8226" xr:uid="{00000000-0005-0000-0000-000034710000}"/>
    <cellStyle name="Normal 117 17 2" xfId="8227" xr:uid="{00000000-0005-0000-0000-000035710000}"/>
    <cellStyle name="Normal 117 18" xfId="8228" xr:uid="{00000000-0005-0000-0000-000036710000}"/>
    <cellStyle name="Normal 117 18 2" xfId="8229" xr:uid="{00000000-0005-0000-0000-000037710000}"/>
    <cellStyle name="Normal 117 19" xfId="8230" xr:uid="{00000000-0005-0000-0000-000038710000}"/>
    <cellStyle name="Normal 117 19 2" xfId="8231" xr:uid="{00000000-0005-0000-0000-000039710000}"/>
    <cellStyle name="Normal 117 2" xfId="8232" xr:uid="{00000000-0005-0000-0000-00003A710000}"/>
    <cellStyle name="Normal 117 2 2" xfId="8233" xr:uid="{00000000-0005-0000-0000-00003B710000}"/>
    <cellStyle name="Normal 117 20" xfId="8234" xr:uid="{00000000-0005-0000-0000-00003C710000}"/>
    <cellStyle name="Normal 117 20 2" xfId="8235" xr:uid="{00000000-0005-0000-0000-00003D710000}"/>
    <cellStyle name="Normal 117 21" xfId="8236" xr:uid="{00000000-0005-0000-0000-00003E710000}"/>
    <cellStyle name="Normal 117 21 2" xfId="8237" xr:uid="{00000000-0005-0000-0000-00003F710000}"/>
    <cellStyle name="Normal 117 22" xfId="8238" xr:uid="{00000000-0005-0000-0000-000040710000}"/>
    <cellStyle name="Normal 117 22 2" xfId="8239" xr:uid="{00000000-0005-0000-0000-000041710000}"/>
    <cellStyle name="Normal 117 23" xfId="8240" xr:uid="{00000000-0005-0000-0000-000042710000}"/>
    <cellStyle name="Normal 117 23 2" xfId="8241" xr:uid="{00000000-0005-0000-0000-000043710000}"/>
    <cellStyle name="Normal 117 24" xfId="8242" xr:uid="{00000000-0005-0000-0000-000044710000}"/>
    <cellStyle name="Normal 117 24 2" xfId="8243" xr:uid="{00000000-0005-0000-0000-000045710000}"/>
    <cellStyle name="Normal 117 25" xfId="8244" xr:uid="{00000000-0005-0000-0000-000046710000}"/>
    <cellStyle name="Normal 117 3" xfId="8245" xr:uid="{00000000-0005-0000-0000-000047710000}"/>
    <cellStyle name="Normal 117 3 2" xfId="8246" xr:uid="{00000000-0005-0000-0000-000048710000}"/>
    <cellStyle name="Normal 117 4" xfId="8247" xr:uid="{00000000-0005-0000-0000-000049710000}"/>
    <cellStyle name="Normal 117 4 2" xfId="8248" xr:uid="{00000000-0005-0000-0000-00004A710000}"/>
    <cellStyle name="Normal 117 5" xfId="8249" xr:uid="{00000000-0005-0000-0000-00004B710000}"/>
    <cellStyle name="Normal 117 5 2" xfId="8250" xr:uid="{00000000-0005-0000-0000-00004C710000}"/>
    <cellStyle name="Normal 117 6" xfId="8251" xr:uid="{00000000-0005-0000-0000-00004D710000}"/>
    <cellStyle name="Normal 117 6 2" xfId="8252" xr:uid="{00000000-0005-0000-0000-00004E710000}"/>
    <cellStyle name="Normal 117 7" xfId="8253" xr:uid="{00000000-0005-0000-0000-00004F710000}"/>
    <cellStyle name="Normal 117 7 2" xfId="8254" xr:uid="{00000000-0005-0000-0000-000050710000}"/>
    <cellStyle name="Normal 117 8" xfId="8255" xr:uid="{00000000-0005-0000-0000-000051710000}"/>
    <cellStyle name="Normal 117 8 2" xfId="8256" xr:uid="{00000000-0005-0000-0000-000052710000}"/>
    <cellStyle name="Normal 117 9" xfId="8257" xr:uid="{00000000-0005-0000-0000-000053710000}"/>
    <cellStyle name="Normal 117 9 2" xfId="8258" xr:uid="{00000000-0005-0000-0000-000054710000}"/>
    <cellStyle name="Normal 118" xfId="8259" xr:uid="{00000000-0005-0000-0000-000055710000}"/>
    <cellStyle name="Normal 119" xfId="8260" xr:uid="{00000000-0005-0000-0000-000056710000}"/>
    <cellStyle name="Normal 12" xfId="2582" xr:uid="{00000000-0005-0000-0000-000057710000}"/>
    <cellStyle name="Normal 12 10" xfId="8261" xr:uid="{00000000-0005-0000-0000-000058710000}"/>
    <cellStyle name="Normal 12 10 2" xfId="8262" xr:uid="{00000000-0005-0000-0000-000059710000}"/>
    <cellStyle name="Normal 12 10 2 2" xfId="8263" xr:uid="{00000000-0005-0000-0000-00005A710000}"/>
    <cellStyle name="Normal 12 10 3" xfId="8264" xr:uid="{00000000-0005-0000-0000-00005B710000}"/>
    <cellStyle name="Normal 12 11" xfId="8265" xr:uid="{00000000-0005-0000-0000-00005C710000}"/>
    <cellStyle name="Normal 12 11 2" xfId="8266" xr:uid="{00000000-0005-0000-0000-00005D710000}"/>
    <cellStyle name="Normal 12 11 2 2" xfId="8267" xr:uid="{00000000-0005-0000-0000-00005E710000}"/>
    <cellStyle name="Normal 12 11 3" xfId="8268" xr:uid="{00000000-0005-0000-0000-00005F710000}"/>
    <cellStyle name="Normal 12 12" xfId="8269" xr:uid="{00000000-0005-0000-0000-000060710000}"/>
    <cellStyle name="Normal 12 12 2" xfId="8270" xr:uid="{00000000-0005-0000-0000-000061710000}"/>
    <cellStyle name="Normal 12 12 2 2" xfId="8271" xr:uid="{00000000-0005-0000-0000-000062710000}"/>
    <cellStyle name="Normal 12 12 3" xfId="8272" xr:uid="{00000000-0005-0000-0000-000063710000}"/>
    <cellStyle name="Normal 12 13" xfId="8273" xr:uid="{00000000-0005-0000-0000-000064710000}"/>
    <cellStyle name="Normal 12 13 2" xfId="8274" xr:uid="{00000000-0005-0000-0000-000065710000}"/>
    <cellStyle name="Normal 12 13 2 2" xfId="8275" xr:uid="{00000000-0005-0000-0000-000066710000}"/>
    <cellStyle name="Normal 12 13 3" xfId="8276" xr:uid="{00000000-0005-0000-0000-000067710000}"/>
    <cellStyle name="Normal 12 14" xfId="8277" xr:uid="{00000000-0005-0000-0000-000068710000}"/>
    <cellStyle name="Normal 12 14 2" xfId="8278" xr:uid="{00000000-0005-0000-0000-000069710000}"/>
    <cellStyle name="Normal 12 14 2 2" xfId="8279" xr:uid="{00000000-0005-0000-0000-00006A710000}"/>
    <cellStyle name="Normal 12 14 3" xfId="8280" xr:uid="{00000000-0005-0000-0000-00006B710000}"/>
    <cellStyle name="Normal 12 15" xfId="8281" xr:uid="{00000000-0005-0000-0000-00006C710000}"/>
    <cellStyle name="Normal 12 15 2" xfId="8282" xr:uid="{00000000-0005-0000-0000-00006D710000}"/>
    <cellStyle name="Normal 12 15 2 2" xfId="8283" xr:uid="{00000000-0005-0000-0000-00006E710000}"/>
    <cellStyle name="Normal 12 15 3" xfId="8284" xr:uid="{00000000-0005-0000-0000-00006F710000}"/>
    <cellStyle name="Normal 12 16" xfId="8285" xr:uid="{00000000-0005-0000-0000-000070710000}"/>
    <cellStyle name="Normal 12 16 2" xfId="8286" xr:uid="{00000000-0005-0000-0000-000071710000}"/>
    <cellStyle name="Normal 12 16 2 2" xfId="8287" xr:uid="{00000000-0005-0000-0000-000072710000}"/>
    <cellStyle name="Normal 12 16 3" xfId="8288" xr:uid="{00000000-0005-0000-0000-000073710000}"/>
    <cellStyle name="Normal 12 17" xfId="8289" xr:uid="{00000000-0005-0000-0000-000074710000}"/>
    <cellStyle name="Normal 12 17 2" xfId="8290" xr:uid="{00000000-0005-0000-0000-000075710000}"/>
    <cellStyle name="Normal 12 17 2 2" xfId="8291" xr:uid="{00000000-0005-0000-0000-000076710000}"/>
    <cellStyle name="Normal 12 17 3" xfId="8292" xr:uid="{00000000-0005-0000-0000-000077710000}"/>
    <cellStyle name="Normal 12 18" xfId="8293" xr:uid="{00000000-0005-0000-0000-000078710000}"/>
    <cellStyle name="Normal 12 18 2" xfId="8294" xr:uid="{00000000-0005-0000-0000-000079710000}"/>
    <cellStyle name="Normal 12 18 2 2" xfId="8295" xr:uid="{00000000-0005-0000-0000-00007A710000}"/>
    <cellStyle name="Normal 12 18 3" xfId="8296" xr:uid="{00000000-0005-0000-0000-00007B710000}"/>
    <cellStyle name="Normal 12 19" xfId="8297" xr:uid="{00000000-0005-0000-0000-00007C710000}"/>
    <cellStyle name="Normal 12 19 2" xfId="8298" xr:uid="{00000000-0005-0000-0000-00007D710000}"/>
    <cellStyle name="Normal 12 19 2 2" xfId="8299" xr:uid="{00000000-0005-0000-0000-00007E710000}"/>
    <cellStyle name="Normal 12 19 3" xfId="8300" xr:uid="{00000000-0005-0000-0000-00007F710000}"/>
    <cellStyle name="Normal 12 2" xfId="8301" xr:uid="{00000000-0005-0000-0000-000080710000}"/>
    <cellStyle name="Normal 12 2 2" xfId="8302" xr:uid="{00000000-0005-0000-0000-000081710000}"/>
    <cellStyle name="Normal 12 2 2 2" xfId="8303" xr:uid="{00000000-0005-0000-0000-000082710000}"/>
    <cellStyle name="Normal 12 2 3" xfId="8304" xr:uid="{00000000-0005-0000-0000-000083710000}"/>
    <cellStyle name="Normal 12 2 3 2" xfId="8305" xr:uid="{00000000-0005-0000-0000-000084710000}"/>
    <cellStyle name="Normal 12 2 4" xfId="8306" xr:uid="{00000000-0005-0000-0000-000085710000}"/>
    <cellStyle name="Normal 12 20" xfId="8307" xr:uid="{00000000-0005-0000-0000-000086710000}"/>
    <cellStyle name="Normal 12 20 2" xfId="8308" xr:uid="{00000000-0005-0000-0000-000087710000}"/>
    <cellStyle name="Normal 12 20 2 2" xfId="8309" xr:uid="{00000000-0005-0000-0000-000088710000}"/>
    <cellStyle name="Normal 12 20 3" xfId="8310" xr:uid="{00000000-0005-0000-0000-000089710000}"/>
    <cellStyle name="Normal 12 21" xfId="8311" xr:uid="{00000000-0005-0000-0000-00008A710000}"/>
    <cellStyle name="Normal 12 21 2" xfId="8312" xr:uid="{00000000-0005-0000-0000-00008B710000}"/>
    <cellStyle name="Normal 12 21 2 2" xfId="8313" xr:uid="{00000000-0005-0000-0000-00008C710000}"/>
    <cellStyle name="Normal 12 21 3" xfId="8314" xr:uid="{00000000-0005-0000-0000-00008D710000}"/>
    <cellStyle name="Normal 12 22" xfId="8315" xr:uid="{00000000-0005-0000-0000-00008E710000}"/>
    <cellStyle name="Normal 12 22 2" xfId="8316" xr:uid="{00000000-0005-0000-0000-00008F710000}"/>
    <cellStyle name="Normal 12 22 2 2" xfId="8317" xr:uid="{00000000-0005-0000-0000-000090710000}"/>
    <cellStyle name="Normal 12 22 3" xfId="8318" xr:uid="{00000000-0005-0000-0000-000091710000}"/>
    <cellStyle name="Normal 12 23" xfId="8319" xr:uid="{00000000-0005-0000-0000-000092710000}"/>
    <cellStyle name="Normal 12 23 2" xfId="8320" xr:uid="{00000000-0005-0000-0000-000093710000}"/>
    <cellStyle name="Normal 12 23 2 2" xfId="8321" xr:uid="{00000000-0005-0000-0000-000094710000}"/>
    <cellStyle name="Normal 12 23 3" xfId="8322" xr:uid="{00000000-0005-0000-0000-000095710000}"/>
    <cellStyle name="Normal 12 24" xfId="8323" xr:uid="{00000000-0005-0000-0000-000096710000}"/>
    <cellStyle name="Normal 12 24 2" xfId="8324" xr:uid="{00000000-0005-0000-0000-000097710000}"/>
    <cellStyle name="Normal 12 24 2 2" xfId="8325" xr:uid="{00000000-0005-0000-0000-000098710000}"/>
    <cellStyle name="Normal 12 24 3" xfId="8326" xr:uid="{00000000-0005-0000-0000-000099710000}"/>
    <cellStyle name="Normal 12 25" xfId="8327" xr:uid="{00000000-0005-0000-0000-00009A710000}"/>
    <cellStyle name="Normal 12 25 2" xfId="8328" xr:uid="{00000000-0005-0000-0000-00009B710000}"/>
    <cellStyle name="Normal 12 26" xfId="8329" xr:uid="{00000000-0005-0000-0000-00009C710000}"/>
    <cellStyle name="Normal 12 26 2" xfId="8330" xr:uid="{00000000-0005-0000-0000-00009D710000}"/>
    <cellStyle name="Normal 12 3" xfId="8331" xr:uid="{00000000-0005-0000-0000-00009E710000}"/>
    <cellStyle name="Normal 12 3 2" xfId="8332" xr:uid="{00000000-0005-0000-0000-00009F710000}"/>
    <cellStyle name="Normal 12 3 2 2" xfId="8333" xr:uid="{00000000-0005-0000-0000-0000A0710000}"/>
    <cellStyle name="Normal 12 3 3" xfId="8334" xr:uid="{00000000-0005-0000-0000-0000A1710000}"/>
    <cellStyle name="Normal 12 4" xfId="8335" xr:uid="{00000000-0005-0000-0000-0000A2710000}"/>
    <cellStyle name="Normal 12 4 2" xfId="8336" xr:uid="{00000000-0005-0000-0000-0000A3710000}"/>
    <cellStyle name="Normal 12 4 2 2" xfId="8337" xr:uid="{00000000-0005-0000-0000-0000A4710000}"/>
    <cellStyle name="Normal 12 4 3" xfId="8338" xr:uid="{00000000-0005-0000-0000-0000A5710000}"/>
    <cellStyle name="Normal 12 5" xfId="8339" xr:uid="{00000000-0005-0000-0000-0000A6710000}"/>
    <cellStyle name="Normal 12 5 2" xfId="8340" xr:uid="{00000000-0005-0000-0000-0000A7710000}"/>
    <cellStyle name="Normal 12 5 2 2" xfId="8341" xr:uid="{00000000-0005-0000-0000-0000A8710000}"/>
    <cellStyle name="Normal 12 5 3" xfId="8342" xr:uid="{00000000-0005-0000-0000-0000A9710000}"/>
    <cellStyle name="Normal 12 6" xfId="8343" xr:uid="{00000000-0005-0000-0000-0000AA710000}"/>
    <cellStyle name="Normal 12 6 2" xfId="8344" xr:uid="{00000000-0005-0000-0000-0000AB710000}"/>
    <cellStyle name="Normal 12 6 2 2" xfId="8345" xr:uid="{00000000-0005-0000-0000-0000AC710000}"/>
    <cellStyle name="Normal 12 6 3" xfId="8346" xr:uid="{00000000-0005-0000-0000-0000AD710000}"/>
    <cellStyle name="Normal 12 7" xfId="8347" xr:uid="{00000000-0005-0000-0000-0000AE710000}"/>
    <cellStyle name="Normal 12 7 2" xfId="8348" xr:uid="{00000000-0005-0000-0000-0000AF710000}"/>
    <cellStyle name="Normal 12 7 2 2" xfId="8349" xr:uid="{00000000-0005-0000-0000-0000B0710000}"/>
    <cellStyle name="Normal 12 7 3" xfId="8350" xr:uid="{00000000-0005-0000-0000-0000B1710000}"/>
    <cellStyle name="Normal 12 8" xfId="8351" xr:uid="{00000000-0005-0000-0000-0000B2710000}"/>
    <cellStyle name="Normal 12 8 2" xfId="8352" xr:uid="{00000000-0005-0000-0000-0000B3710000}"/>
    <cellStyle name="Normal 12 8 2 2" xfId="8353" xr:uid="{00000000-0005-0000-0000-0000B4710000}"/>
    <cellStyle name="Normal 12 8 3" xfId="8354" xr:uid="{00000000-0005-0000-0000-0000B5710000}"/>
    <cellStyle name="Normal 12 9" xfId="8355" xr:uid="{00000000-0005-0000-0000-0000B6710000}"/>
    <cellStyle name="Normal 12 9 2" xfId="8356" xr:uid="{00000000-0005-0000-0000-0000B7710000}"/>
    <cellStyle name="Normal 12 9 2 2" xfId="8357" xr:uid="{00000000-0005-0000-0000-0000B8710000}"/>
    <cellStyle name="Normal 12 9 3" xfId="8358" xr:uid="{00000000-0005-0000-0000-0000B9710000}"/>
    <cellStyle name="Normal 120" xfId="8359" xr:uid="{00000000-0005-0000-0000-0000BA710000}"/>
    <cellStyle name="Normal 120 10" xfId="8360" xr:uid="{00000000-0005-0000-0000-0000BB710000}"/>
    <cellStyle name="Normal 120 10 2" xfId="8361" xr:uid="{00000000-0005-0000-0000-0000BC710000}"/>
    <cellStyle name="Normal 120 11" xfId="8362" xr:uid="{00000000-0005-0000-0000-0000BD710000}"/>
    <cellStyle name="Normal 120 11 2" xfId="8363" xr:uid="{00000000-0005-0000-0000-0000BE710000}"/>
    <cellStyle name="Normal 120 12" xfId="8364" xr:uid="{00000000-0005-0000-0000-0000BF710000}"/>
    <cellStyle name="Normal 120 12 2" xfId="8365" xr:uid="{00000000-0005-0000-0000-0000C0710000}"/>
    <cellStyle name="Normal 120 13" xfId="8366" xr:uid="{00000000-0005-0000-0000-0000C1710000}"/>
    <cellStyle name="Normal 120 13 2" xfId="8367" xr:uid="{00000000-0005-0000-0000-0000C2710000}"/>
    <cellStyle name="Normal 120 14" xfId="8368" xr:uid="{00000000-0005-0000-0000-0000C3710000}"/>
    <cellStyle name="Normal 120 14 2" xfId="8369" xr:uid="{00000000-0005-0000-0000-0000C4710000}"/>
    <cellStyle name="Normal 120 15" xfId="8370" xr:uid="{00000000-0005-0000-0000-0000C5710000}"/>
    <cellStyle name="Normal 120 15 2" xfId="8371" xr:uid="{00000000-0005-0000-0000-0000C6710000}"/>
    <cellStyle name="Normal 120 16" xfId="8372" xr:uid="{00000000-0005-0000-0000-0000C7710000}"/>
    <cellStyle name="Normal 120 16 2" xfId="8373" xr:uid="{00000000-0005-0000-0000-0000C8710000}"/>
    <cellStyle name="Normal 120 17" xfId="8374" xr:uid="{00000000-0005-0000-0000-0000C9710000}"/>
    <cellStyle name="Normal 120 17 2" xfId="8375" xr:uid="{00000000-0005-0000-0000-0000CA710000}"/>
    <cellStyle name="Normal 120 18" xfId="8376" xr:uid="{00000000-0005-0000-0000-0000CB710000}"/>
    <cellStyle name="Normal 120 18 2" xfId="8377" xr:uid="{00000000-0005-0000-0000-0000CC710000}"/>
    <cellStyle name="Normal 120 19" xfId="8378" xr:uid="{00000000-0005-0000-0000-0000CD710000}"/>
    <cellStyle name="Normal 120 19 2" xfId="8379" xr:uid="{00000000-0005-0000-0000-0000CE710000}"/>
    <cellStyle name="Normal 120 2" xfId="8380" xr:uid="{00000000-0005-0000-0000-0000CF710000}"/>
    <cellStyle name="Normal 120 2 2" xfId="8381" xr:uid="{00000000-0005-0000-0000-0000D0710000}"/>
    <cellStyle name="Normal 120 20" xfId="8382" xr:uid="{00000000-0005-0000-0000-0000D1710000}"/>
    <cellStyle name="Normal 120 20 2" xfId="8383" xr:uid="{00000000-0005-0000-0000-0000D2710000}"/>
    <cellStyle name="Normal 120 21" xfId="8384" xr:uid="{00000000-0005-0000-0000-0000D3710000}"/>
    <cellStyle name="Normal 120 21 2" xfId="8385" xr:uid="{00000000-0005-0000-0000-0000D4710000}"/>
    <cellStyle name="Normal 120 22" xfId="8386" xr:uid="{00000000-0005-0000-0000-0000D5710000}"/>
    <cellStyle name="Normal 120 22 2" xfId="8387" xr:uid="{00000000-0005-0000-0000-0000D6710000}"/>
    <cellStyle name="Normal 120 23" xfId="8388" xr:uid="{00000000-0005-0000-0000-0000D7710000}"/>
    <cellStyle name="Normal 120 23 2" xfId="8389" xr:uid="{00000000-0005-0000-0000-0000D8710000}"/>
    <cellStyle name="Normal 120 24" xfId="8390" xr:uid="{00000000-0005-0000-0000-0000D9710000}"/>
    <cellStyle name="Normal 120 24 2" xfId="8391" xr:uid="{00000000-0005-0000-0000-0000DA710000}"/>
    <cellStyle name="Normal 120 25" xfId="8392" xr:uid="{00000000-0005-0000-0000-0000DB710000}"/>
    <cellStyle name="Normal 120 3" xfId="8393" xr:uid="{00000000-0005-0000-0000-0000DC710000}"/>
    <cellStyle name="Normal 120 3 2" xfId="8394" xr:uid="{00000000-0005-0000-0000-0000DD710000}"/>
    <cellStyle name="Normal 120 4" xfId="8395" xr:uid="{00000000-0005-0000-0000-0000DE710000}"/>
    <cellStyle name="Normal 120 4 2" xfId="8396" xr:uid="{00000000-0005-0000-0000-0000DF710000}"/>
    <cellStyle name="Normal 120 5" xfId="8397" xr:uid="{00000000-0005-0000-0000-0000E0710000}"/>
    <cellStyle name="Normal 120 5 2" xfId="8398" xr:uid="{00000000-0005-0000-0000-0000E1710000}"/>
    <cellStyle name="Normal 120 6" xfId="8399" xr:uid="{00000000-0005-0000-0000-0000E2710000}"/>
    <cellStyle name="Normal 120 6 2" xfId="8400" xr:uid="{00000000-0005-0000-0000-0000E3710000}"/>
    <cellStyle name="Normal 120 7" xfId="8401" xr:uid="{00000000-0005-0000-0000-0000E4710000}"/>
    <cellStyle name="Normal 120 7 2" xfId="8402" xr:uid="{00000000-0005-0000-0000-0000E5710000}"/>
    <cellStyle name="Normal 120 8" xfId="8403" xr:uid="{00000000-0005-0000-0000-0000E6710000}"/>
    <cellStyle name="Normal 120 8 2" xfId="8404" xr:uid="{00000000-0005-0000-0000-0000E7710000}"/>
    <cellStyle name="Normal 120 9" xfId="8405" xr:uid="{00000000-0005-0000-0000-0000E8710000}"/>
    <cellStyle name="Normal 120 9 2" xfId="8406" xr:uid="{00000000-0005-0000-0000-0000E9710000}"/>
    <cellStyle name="Normal 121" xfId="8407" xr:uid="{00000000-0005-0000-0000-0000EA710000}"/>
    <cellStyle name="Normal 121 10" xfId="8408" xr:uid="{00000000-0005-0000-0000-0000EB710000}"/>
    <cellStyle name="Normal 121 10 2" xfId="8409" xr:uid="{00000000-0005-0000-0000-0000EC710000}"/>
    <cellStyle name="Normal 121 11" xfId="8410" xr:uid="{00000000-0005-0000-0000-0000ED710000}"/>
    <cellStyle name="Normal 121 11 2" xfId="8411" xr:uid="{00000000-0005-0000-0000-0000EE710000}"/>
    <cellStyle name="Normal 121 12" xfId="8412" xr:uid="{00000000-0005-0000-0000-0000EF710000}"/>
    <cellStyle name="Normal 121 12 2" xfId="8413" xr:uid="{00000000-0005-0000-0000-0000F0710000}"/>
    <cellStyle name="Normal 121 13" xfId="8414" xr:uid="{00000000-0005-0000-0000-0000F1710000}"/>
    <cellStyle name="Normal 121 13 2" xfId="8415" xr:uid="{00000000-0005-0000-0000-0000F2710000}"/>
    <cellStyle name="Normal 121 14" xfId="8416" xr:uid="{00000000-0005-0000-0000-0000F3710000}"/>
    <cellStyle name="Normal 121 14 2" xfId="8417" xr:uid="{00000000-0005-0000-0000-0000F4710000}"/>
    <cellStyle name="Normal 121 15" xfId="8418" xr:uid="{00000000-0005-0000-0000-0000F5710000}"/>
    <cellStyle name="Normal 121 15 2" xfId="8419" xr:uid="{00000000-0005-0000-0000-0000F6710000}"/>
    <cellStyle name="Normal 121 16" xfId="8420" xr:uid="{00000000-0005-0000-0000-0000F7710000}"/>
    <cellStyle name="Normal 121 16 2" xfId="8421" xr:uid="{00000000-0005-0000-0000-0000F8710000}"/>
    <cellStyle name="Normal 121 17" xfId="8422" xr:uid="{00000000-0005-0000-0000-0000F9710000}"/>
    <cellStyle name="Normal 121 17 2" xfId="8423" xr:uid="{00000000-0005-0000-0000-0000FA710000}"/>
    <cellStyle name="Normal 121 18" xfId="8424" xr:uid="{00000000-0005-0000-0000-0000FB710000}"/>
    <cellStyle name="Normal 121 18 2" xfId="8425" xr:uid="{00000000-0005-0000-0000-0000FC710000}"/>
    <cellStyle name="Normal 121 19" xfId="8426" xr:uid="{00000000-0005-0000-0000-0000FD710000}"/>
    <cellStyle name="Normal 121 19 2" xfId="8427" xr:uid="{00000000-0005-0000-0000-0000FE710000}"/>
    <cellStyle name="Normal 121 2" xfId="8428" xr:uid="{00000000-0005-0000-0000-0000FF710000}"/>
    <cellStyle name="Normal 121 2 2" xfId="8429" xr:uid="{00000000-0005-0000-0000-000000720000}"/>
    <cellStyle name="Normal 121 20" xfId="8430" xr:uid="{00000000-0005-0000-0000-000001720000}"/>
    <cellStyle name="Normal 121 20 2" xfId="8431" xr:uid="{00000000-0005-0000-0000-000002720000}"/>
    <cellStyle name="Normal 121 21" xfId="8432" xr:uid="{00000000-0005-0000-0000-000003720000}"/>
    <cellStyle name="Normal 121 21 2" xfId="8433" xr:uid="{00000000-0005-0000-0000-000004720000}"/>
    <cellStyle name="Normal 121 22" xfId="8434" xr:uid="{00000000-0005-0000-0000-000005720000}"/>
    <cellStyle name="Normal 121 22 2" xfId="8435" xr:uid="{00000000-0005-0000-0000-000006720000}"/>
    <cellStyle name="Normal 121 23" xfId="8436" xr:uid="{00000000-0005-0000-0000-000007720000}"/>
    <cellStyle name="Normal 121 23 2" xfId="8437" xr:uid="{00000000-0005-0000-0000-000008720000}"/>
    <cellStyle name="Normal 121 24" xfId="8438" xr:uid="{00000000-0005-0000-0000-000009720000}"/>
    <cellStyle name="Normal 121 24 2" xfId="8439" xr:uid="{00000000-0005-0000-0000-00000A720000}"/>
    <cellStyle name="Normal 121 25" xfId="8440" xr:uid="{00000000-0005-0000-0000-00000B720000}"/>
    <cellStyle name="Normal 121 3" xfId="8441" xr:uid="{00000000-0005-0000-0000-00000C720000}"/>
    <cellStyle name="Normal 121 3 2" xfId="8442" xr:uid="{00000000-0005-0000-0000-00000D720000}"/>
    <cellStyle name="Normal 121 4" xfId="8443" xr:uid="{00000000-0005-0000-0000-00000E720000}"/>
    <cellStyle name="Normal 121 4 2" xfId="8444" xr:uid="{00000000-0005-0000-0000-00000F720000}"/>
    <cellStyle name="Normal 121 5" xfId="8445" xr:uid="{00000000-0005-0000-0000-000010720000}"/>
    <cellStyle name="Normal 121 5 2" xfId="8446" xr:uid="{00000000-0005-0000-0000-000011720000}"/>
    <cellStyle name="Normal 121 6" xfId="8447" xr:uid="{00000000-0005-0000-0000-000012720000}"/>
    <cellStyle name="Normal 121 6 2" xfId="8448" xr:uid="{00000000-0005-0000-0000-000013720000}"/>
    <cellStyle name="Normal 121 7" xfId="8449" xr:uid="{00000000-0005-0000-0000-000014720000}"/>
    <cellStyle name="Normal 121 7 2" xfId="8450" xr:uid="{00000000-0005-0000-0000-000015720000}"/>
    <cellStyle name="Normal 121 8" xfId="8451" xr:uid="{00000000-0005-0000-0000-000016720000}"/>
    <cellStyle name="Normal 121 8 2" xfId="8452" xr:uid="{00000000-0005-0000-0000-000017720000}"/>
    <cellStyle name="Normal 121 9" xfId="8453" xr:uid="{00000000-0005-0000-0000-000018720000}"/>
    <cellStyle name="Normal 121 9 2" xfId="8454" xr:uid="{00000000-0005-0000-0000-000019720000}"/>
    <cellStyle name="Normal 122" xfId="8455" xr:uid="{00000000-0005-0000-0000-00001A720000}"/>
    <cellStyle name="Normal 122 2" xfId="8456" xr:uid="{00000000-0005-0000-0000-00001B720000}"/>
    <cellStyle name="Normal 122 2 2" xfId="8457" xr:uid="{00000000-0005-0000-0000-00001C720000}"/>
    <cellStyle name="Normal 122 3" xfId="8458" xr:uid="{00000000-0005-0000-0000-00001D720000}"/>
    <cellStyle name="Normal 123" xfId="8459" xr:uid="{00000000-0005-0000-0000-00001E720000}"/>
    <cellStyle name="Normal 123 2" xfId="8460" xr:uid="{00000000-0005-0000-0000-00001F720000}"/>
    <cellStyle name="Normal 123 2 2" xfId="8461" xr:uid="{00000000-0005-0000-0000-000020720000}"/>
    <cellStyle name="Normal 123 3" xfId="8462" xr:uid="{00000000-0005-0000-0000-000021720000}"/>
    <cellStyle name="Normal 124" xfId="8463" xr:uid="{00000000-0005-0000-0000-000022720000}"/>
    <cellStyle name="Normal 124 2" xfId="8464" xr:uid="{00000000-0005-0000-0000-000023720000}"/>
    <cellStyle name="Normal 124 2 2" xfId="8465" xr:uid="{00000000-0005-0000-0000-000024720000}"/>
    <cellStyle name="Normal 124 3" xfId="8466" xr:uid="{00000000-0005-0000-0000-000025720000}"/>
    <cellStyle name="Normal 125" xfId="8467" xr:uid="{00000000-0005-0000-0000-000026720000}"/>
    <cellStyle name="Normal 125 2" xfId="8468" xr:uid="{00000000-0005-0000-0000-000027720000}"/>
    <cellStyle name="Normal 125 2 2" xfId="8469" xr:uid="{00000000-0005-0000-0000-000028720000}"/>
    <cellStyle name="Normal 125 3" xfId="8470" xr:uid="{00000000-0005-0000-0000-000029720000}"/>
    <cellStyle name="Normal 126" xfId="8471" xr:uid="{00000000-0005-0000-0000-00002A720000}"/>
    <cellStyle name="Normal 127" xfId="8472" xr:uid="{00000000-0005-0000-0000-00002B720000}"/>
    <cellStyle name="Normal 128" xfId="8473" xr:uid="{00000000-0005-0000-0000-00002C720000}"/>
    <cellStyle name="Normal 129" xfId="8474" xr:uid="{00000000-0005-0000-0000-00002D720000}"/>
    <cellStyle name="Normal 13" xfId="2583" xr:uid="{00000000-0005-0000-0000-00002E720000}"/>
    <cellStyle name="Normal 13 10" xfId="8475" xr:uid="{00000000-0005-0000-0000-00002F720000}"/>
    <cellStyle name="Normal 13 10 2" xfId="8476" xr:uid="{00000000-0005-0000-0000-000030720000}"/>
    <cellStyle name="Normal 13 10 2 2" xfId="8477" xr:uid="{00000000-0005-0000-0000-000031720000}"/>
    <cellStyle name="Normal 13 10 3" xfId="8478" xr:uid="{00000000-0005-0000-0000-000032720000}"/>
    <cellStyle name="Normal 13 11" xfId="8479" xr:uid="{00000000-0005-0000-0000-000033720000}"/>
    <cellStyle name="Normal 13 11 2" xfId="8480" xr:uid="{00000000-0005-0000-0000-000034720000}"/>
    <cellStyle name="Normal 13 11 2 2" xfId="8481" xr:uid="{00000000-0005-0000-0000-000035720000}"/>
    <cellStyle name="Normal 13 11 3" xfId="8482" xr:uid="{00000000-0005-0000-0000-000036720000}"/>
    <cellStyle name="Normal 13 12" xfId="8483" xr:uid="{00000000-0005-0000-0000-000037720000}"/>
    <cellStyle name="Normal 13 12 2" xfId="8484" xr:uid="{00000000-0005-0000-0000-000038720000}"/>
    <cellStyle name="Normal 13 12 2 2" xfId="8485" xr:uid="{00000000-0005-0000-0000-000039720000}"/>
    <cellStyle name="Normal 13 12 3" xfId="8486" xr:uid="{00000000-0005-0000-0000-00003A720000}"/>
    <cellStyle name="Normal 13 13" xfId="8487" xr:uid="{00000000-0005-0000-0000-00003B720000}"/>
    <cellStyle name="Normal 13 13 2" xfId="8488" xr:uid="{00000000-0005-0000-0000-00003C720000}"/>
    <cellStyle name="Normal 13 13 2 2" xfId="8489" xr:uid="{00000000-0005-0000-0000-00003D720000}"/>
    <cellStyle name="Normal 13 13 3" xfId="8490" xr:uid="{00000000-0005-0000-0000-00003E720000}"/>
    <cellStyle name="Normal 13 14" xfId="8491" xr:uid="{00000000-0005-0000-0000-00003F720000}"/>
    <cellStyle name="Normal 13 14 2" xfId="8492" xr:uid="{00000000-0005-0000-0000-000040720000}"/>
    <cellStyle name="Normal 13 14 2 2" xfId="8493" xr:uid="{00000000-0005-0000-0000-000041720000}"/>
    <cellStyle name="Normal 13 14 3" xfId="8494" xr:uid="{00000000-0005-0000-0000-000042720000}"/>
    <cellStyle name="Normal 13 15" xfId="8495" xr:uid="{00000000-0005-0000-0000-000043720000}"/>
    <cellStyle name="Normal 13 15 2" xfId="8496" xr:uid="{00000000-0005-0000-0000-000044720000}"/>
    <cellStyle name="Normal 13 15 2 2" xfId="8497" xr:uid="{00000000-0005-0000-0000-000045720000}"/>
    <cellStyle name="Normal 13 15 3" xfId="8498" xr:uid="{00000000-0005-0000-0000-000046720000}"/>
    <cellStyle name="Normal 13 16" xfId="8499" xr:uid="{00000000-0005-0000-0000-000047720000}"/>
    <cellStyle name="Normal 13 16 2" xfId="8500" xr:uid="{00000000-0005-0000-0000-000048720000}"/>
    <cellStyle name="Normal 13 16 2 2" xfId="8501" xr:uid="{00000000-0005-0000-0000-000049720000}"/>
    <cellStyle name="Normal 13 16 3" xfId="8502" xr:uid="{00000000-0005-0000-0000-00004A720000}"/>
    <cellStyle name="Normal 13 17" xfId="8503" xr:uid="{00000000-0005-0000-0000-00004B720000}"/>
    <cellStyle name="Normal 13 17 2" xfId="8504" xr:uid="{00000000-0005-0000-0000-00004C720000}"/>
    <cellStyle name="Normal 13 17 2 2" xfId="8505" xr:uid="{00000000-0005-0000-0000-00004D720000}"/>
    <cellStyle name="Normal 13 17 3" xfId="8506" xr:uid="{00000000-0005-0000-0000-00004E720000}"/>
    <cellStyle name="Normal 13 18" xfId="8507" xr:uid="{00000000-0005-0000-0000-00004F720000}"/>
    <cellStyle name="Normal 13 18 2" xfId="8508" xr:uid="{00000000-0005-0000-0000-000050720000}"/>
    <cellStyle name="Normal 13 18 2 2" xfId="8509" xr:uid="{00000000-0005-0000-0000-000051720000}"/>
    <cellStyle name="Normal 13 18 3" xfId="8510" xr:uid="{00000000-0005-0000-0000-000052720000}"/>
    <cellStyle name="Normal 13 19" xfId="8511" xr:uid="{00000000-0005-0000-0000-000053720000}"/>
    <cellStyle name="Normal 13 19 2" xfId="8512" xr:uid="{00000000-0005-0000-0000-000054720000}"/>
    <cellStyle name="Normal 13 19 2 2" xfId="8513" xr:uid="{00000000-0005-0000-0000-000055720000}"/>
    <cellStyle name="Normal 13 19 3" xfId="8514" xr:uid="{00000000-0005-0000-0000-000056720000}"/>
    <cellStyle name="Normal 13 2" xfId="2584" xr:uid="{00000000-0005-0000-0000-000057720000}"/>
    <cellStyle name="Normal 13 2 2" xfId="8515" xr:uid="{00000000-0005-0000-0000-000058720000}"/>
    <cellStyle name="Normal 13 2 2 2" xfId="8516" xr:uid="{00000000-0005-0000-0000-000059720000}"/>
    <cellStyle name="Normal 13 2 3" xfId="8517" xr:uid="{00000000-0005-0000-0000-00005A720000}"/>
    <cellStyle name="Normal 13 2 3 2" xfId="8518" xr:uid="{00000000-0005-0000-0000-00005B720000}"/>
    <cellStyle name="Normal 13 2 4" xfId="8519" xr:uid="{00000000-0005-0000-0000-00005C720000}"/>
    <cellStyle name="Normal 13 20" xfId="8520" xr:uid="{00000000-0005-0000-0000-00005D720000}"/>
    <cellStyle name="Normal 13 20 2" xfId="8521" xr:uid="{00000000-0005-0000-0000-00005E720000}"/>
    <cellStyle name="Normal 13 20 2 2" xfId="8522" xr:uid="{00000000-0005-0000-0000-00005F720000}"/>
    <cellStyle name="Normal 13 20 3" xfId="8523" xr:uid="{00000000-0005-0000-0000-000060720000}"/>
    <cellStyle name="Normal 13 21" xfId="8524" xr:uid="{00000000-0005-0000-0000-000061720000}"/>
    <cellStyle name="Normal 13 21 2" xfId="8525" xr:uid="{00000000-0005-0000-0000-000062720000}"/>
    <cellStyle name="Normal 13 21 2 2" xfId="8526" xr:uid="{00000000-0005-0000-0000-000063720000}"/>
    <cellStyle name="Normal 13 21 3" xfId="8527" xr:uid="{00000000-0005-0000-0000-000064720000}"/>
    <cellStyle name="Normal 13 22" xfId="8528" xr:uid="{00000000-0005-0000-0000-000065720000}"/>
    <cellStyle name="Normal 13 22 2" xfId="8529" xr:uid="{00000000-0005-0000-0000-000066720000}"/>
    <cellStyle name="Normal 13 22 2 2" xfId="8530" xr:uid="{00000000-0005-0000-0000-000067720000}"/>
    <cellStyle name="Normal 13 22 3" xfId="8531" xr:uid="{00000000-0005-0000-0000-000068720000}"/>
    <cellStyle name="Normal 13 23" xfId="8532" xr:uid="{00000000-0005-0000-0000-000069720000}"/>
    <cellStyle name="Normal 13 23 2" xfId="8533" xr:uid="{00000000-0005-0000-0000-00006A720000}"/>
    <cellStyle name="Normal 13 23 2 2" xfId="8534" xr:uid="{00000000-0005-0000-0000-00006B720000}"/>
    <cellStyle name="Normal 13 23 3" xfId="8535" xr:uid="{00000000-0005-0000-0000-00006C720000}"/>
    <cellStyle name="Normal 13 24" xfId="8536" xr:uid="{00000000-0005-0000-0000-00006D720000}"/>
    <cellStyle name="Normal 13 24 2" xfId="8537" xr:uid="{00000000-0005-0000-0000-00006E720000}"/>
    <cellStyle name="Normal 13 24 2 2" xfId="8538" xr:uid="{00000000-0005-0000-0000-00006F720000}"/>
    <cellStyle name="Normal 13 24 3" xfId="8539" xr:uid="{00000000-0005-0000-0000-000070720000}"/>
    <cellStyle name="Normal 13 25" xfId="8540" xr:uid="{00000000-0005-0000-0000-000071720000}"/>
    <cellStyle name="Normal 13 25 2" xfId="8541" xr:uid="{00000000-0005-0000-0000-000072720000}"/>
    <cellStyle name="Normal 13 26" xfId="8542" xr:uid="{00000000-0005-0000-0000-000073720000}"/>
    <cellStyle name="Normal 13 26 2" xfId="8543" xr:uid="{00000000-0005-0000-0000-000074720000}"/>
    <cellStyle name="Normal 13 3" xfId="2585" xr:uid="{00000000-0005-0000-0000-000075720000}"/>
    <cellStyle name="Normal 13 3 2" xfId="8544" xr:uid="{00000000-0005-0000-0000-000076720000}"/>
    <cellStyle name="Normal 13 3 2 2" xfId="8545" xr:uid="{00000000-0005-0000-0000-000077720000}"/>
    <cellStyle name="Normal 13 3 3" xfId="8546" xr:uid="{00000000-0005-0000-0000-000078720000}"/>
    <cellStyle name="Normal 13 4" xfId="2586" xr:uid="{00000000-0005-0000-0000-000079720000}"/>
    <cellStyle name="Normal 13 4 2" xfId="8547" xr:uid="{00000000-0005-0000-0000-00007A720000}"/>
    <cellStyle name="Normal 13 4 2 2" xfId="8548" xr:uid="{00000000-0005-0000-0000-00007B720000}"/>
    <cellStyle name="Normal 13 4 3" xfId="8549" xr:uid="{00000000-0005-0000-0000-00007C720000}"/>
    <cellStyle name="Normal 13 5" xfId="2587" xr:uid="{00000000-0005-0000-0000-00007D720000}"/>
    <cellStyle name="Normal 13 5 2" xfId="8550" xr:uid="{00000000-0005-0000-0000-00007E720000}"/>
    <cellStyle name="Normal 13 5 2 2" xfId="8551" xr:uid="{00000000-0005-0000-0000-00007F720000}"/>
    <cellStyle name="Normal 13 5 3" xfId="8552" xr:uid="{00000000-0005-0000-0000-000080720000}"/>
    <cellStyle name="Normal 13 6" xfId="2588" xr:uid="{00000000-0005-0000-0000-000081720000}"/>
    <cellStyle name="Normal 13 6 2" xfId="8553" xr:uid="{00000000-0005-0000-0000-000082720000}"/>
    <cellStyle name="Normal 13 6 2 2" xfId="8554" xr:uid="{00000000-0005-0000-0000-000083720000}"/>
    <cellStyle name="Normal 13 6 3" xfId="8555" xr:uid="{00000000-0005-0000-0000-000084720000}"/>
    <cellStyle name="Normal 13 7" xfId="8556" xr:uid="{00000000-0005-0000-0000-000085720000}"/>
    <cellStyle name="Normal 13 7 2" xfId="8557" xr:uid="{00000000-0005-0000-0000-000086720000}"/>
    <cellStyle name="Normal 13 7 2 2" xfId="8558" xr:uid="{00000000-0005-0000-0000-000087720000}"/>
    <cellStyle name="Normal 13 7 3" xfId="8559" xr:uid="{00000000-0005-0000-0000-000088720000}"/>
    <cellStyle name="Normal 13 8" xfId="8560" xr:uid="{00000000-0005-0000-0000-000089720000}"/>
    <cellStyle name="Normal 13 8 2" xfId="8561" xr:uid="{00000000-0005-0000-0000-00008A720000}"/>
    <cellStyle name="Normal 13 8 2 2" xfId="8562" xr:uid="{00000000-0005-0000-0000-00008B720000}"/>
    <cellStyle name="Normal 13 8 3" xfId="8563" xr:uid="{00000000-0005-0000-0000-00008C720000}"/>
    <cellStyle name="Normal 13 9" xfId="8564" xr:uid="{00000000-0005-0000-0000-00008D720000}"/>
    <cellStyle name="Normal 13 9 2" xfId="8565" xr:uid="{00000000-0005-0000-0000-00008E720000}"/>
    <cellStyle name="Normal 13 9 2 2" xfId="8566" xr:uid="{00000000-0005-0000-0000-00008F720000}"/>
    <cellStyle name="Normal 13 9 3" xfId="8567" xr:uid="{00000000-0005-0000-0000-000090720000}"/>
    <cellStyle name="Normal 130" xfId="8568" xr:uid="{00000000-0005-0000-0000-000091720000}"/>
    <cellStyle name="Normal 131" xfId="8569" xr:uid="{00000000-0005-0000-0000-000092720000}"/>
    <cellStyle name="Normal 132" xfId="8570" xr:uid="{00000000-0005-0000-0000-000093720000}"/>
    <cellStyle name="Normal 133" xfId="8571" xr:uid="{00000000-0005-0000-0000-000094720000}"/>
    <cellStyle name="Normal 134" xfId="8572" xr:uid="{00000000-0005-0000-0000-000095720000}"/>
    <cellStyle name="Normal 135" xfId="8573" xr:uid="{00000000-0005-0000-0000-000096720000}"/>
    <cellStyle name="Normal 135 2" xfId="8574" xr:uid="{00000000-0005-0000-0000-000097720000}"/>
    <cellStyle name="Normal 135 2 2" xfId="8575" xr:uid="{00000000-0005-0000-0000-000098720000}"/>
    <cellStyle name="Normal 135 3" xfId="8576" xr:uid="{00000000-0005-0000-0000-000099720000}"/>
    <cellStyle name="Normal 136" xfId="8577" xr:uid="{00000000-0005-0000-0000-00009A720000}"/>
    <cellStyle name="Normal 136 2" xfId="8578" xr:uid="{00000000-0005-0000-0000-00009B720000}"/>
    <cellStyle name="Normal 136 2 2" xfId="8579" xr:uid="{00000000-0005-0000-0000-00009C720000}"/>
    <cellStyle name="Normal 136 3" xfId="8580" xr:uid="{00000000-0005-0000-0000-00009D720000}"/>
    <cellStyle name="Normal 137" xfId="8581" xr:uid="{00000000-0005-0000-0000-00009E720000}"/>
    <cellStyle name="Normal 138" xfId="8582" xr:uid="{00000000-0005-0000-0000-00009F720000}"/>
    <cellStyle name="Normal 138 2" xfId="8583" xr:uid="{00000000-0005-0000-0000-0000A0720000}"/>
    <cellStyle name="Normal 138 2 2" xfId="8584" xr:uid="{00000000-0005-0000-0000-0000A1720000}"/>
    <cellStyle name="Normal 138 3" xfId="8585" xr:uid="{00000000-0005-0000-0000-0000A2720000}"/>
    <cellStyle name="Normal 139" xfId="8586" xr:uid="{00000000-0005-0000-0000-0000A3720000}"/>
    <cellStyle name="Normal 139 2" xfId="8587" xr:uid="{00000000-0005-0000-0000-0000A4720000}"/>
    <cellStyle name="Normal 139 2 2" xfId="8588" xr:uid="{00000000-0005-0000-0000-0000A5720000}"/>
    <cellStyle name="Normal 139 3" xfId="8589" xr:uid="{00000000-0005-0000-0000-0000A6720000}"/>
    <cellStyle name="Normal 14" xfId="2589" xr:uid="{00000000-0005-0000-0000-0000A7720000}"/>
    <cellStyle name="Normal 14 10" xfId="8590" xr:uid="{00000000-0005-0000-0000-0000A8720000}"/>
    <cellStyle name="Normal 14 10 2" xfId="8591" xr:uid="{00000000-0005-0000-0000-0000A9720000}"/>
    <cellStyle name="Normal 14 10 2 2" xfId="8592" xr:uid="{00000000-0005-0000-0000-0000AA720000}"/>
    <cellStyle name="Normal 14 10 3" xfId="8593" xr:uid="{00000000-0005-0000-0000-0000AB720000}"/>
    <cellStyle name="Normal 14 11" xfId="8594" xr:uid="{00000000-0005-0000-0000-0000AC720000}"/>
    <cellStyle name="Normal 14 11 2" xfId="8595" xr:uid="{00000000-0005-0000-0000-0000AD720000}"/>
    <cellStyle name="Normal 14 11 2 2" xfId="8596" xr:uid="{00000000-0005-0000-0000-0000AE720000}"/>
    <cellStyle name="Normal 14 11 3" xfId="8597" xr:uid="{00000000-0005-0000-0000-0000AF720000}"/>
    <cellStyle name="Normal 14 12" xfId="8598" xr:uid="{00000000-0005-0000-0000-0000B0720000}"/>
    <cellStyle name="Normal 14 12 2" xfId="8599" xr:uid="{00000000-0005-0000-0000-0000B1720000}"/>
    <cellStyle name="Normal 14 12 2 2" xfId="8600" xr:uid="{00000000-0005-0000-0000-0000B2720000}"/>
    <cellStyle name="Normal 14 12 3" xfId="8601" xr:uid="{00000000-0005-0000-0000-0000B3720000}"/>
    <cellStyle name="Normal 14 13" xfId="8602" xr:uid="{00000000-0005-0000-0000-0000B4720000}"/>
    <cellStyle name="Normal 14 13 2" xfId="8603" xr:uid="{00000000-0005-0000-0000-0000B5720000}"/>
    <cellStyle name="Normal 14 13 2 2" xfId="8604" xr:uid="{00000000-0005-0000-0000-0000B6720000}"/>
    <cellStyle name="Normal 14 13 3" xfId="8605" xr:uid="{00000000-0005-0000-0000-0000B7720000}"/>
    <cellStyle name="Normal 14 14" xfId="8606" xr:uid="{00000000-0005-0000-0000-0000B8720000}"/>
    <cellStyle name="Normal 14 14 2" xfId="8607" xr:uid="{00000000-0005-0000-0000-0000B9720000}"/>
    <cellStyle name="Normal 14 14 2 2" xfId="8608" xr:uid="{00000000-0005-0000-0000-0000BA720000}"/>
    <cellStyle name="Normal 14 14 3" xfId="8609" xr:uid="{00000000-0005-0000-0000-0000BB720000}"/>
    <cellStyle name="Normal 14 15" xfId="8610" xr:uid="{00000000-0005-0000-0000-0000BC720000}"/>
    <cellStyle name="Normal 14 15 2" xfId="8611" xr:uid="{00000000-0005-0000-0000-0000BD720000}"/>
    <cellStyle name="Normal 14 15 2 2" xfId="8612" xr:uid="{00000000-0005-0000-0000-0000BE720000}"/>
    <cellStyle name="Normal 14 15 3" xfId="8613" xr:uid="{00000000-0005-0000-0000-0000BF720000}"/>
    <cellStyle name="Normal 14 16" xfId="8614" xr:uid="{00000000-0005-0000-0000-0000C0720000}"/>
    <cellStyle name="Normal 14 16 2" xfId="8615" xr:uid="{00000000-0005-0000-0000-0000C1720000}"/>
    <cellStyle name="Normal 14 16 2 2" xfId="8616" xr:uid="{00000000-0005-0000-0000-0000C2720000}"/>
    <cellStyle name="Normal 14 16 3" xfId="8617" xr:uid="{00000000-0005-0000-0000-0000C3720000}"/>
    <cellStyle name="Normal 14 17" xfId="8618" xr:uid="{00000000-0005-0000-0000-0000C4720000}"/>
    <cellStyle name="Normal 14 17 2" xfId="8619" xr:uid="{00000000-0005-0000-0000-0000C5720000}"/>
    <cellStyle name="Normal 14 17 2 2" xfId="8620" xr:uid="{00000000-0005-0000-0000-0000C6720000}"/>
    <cellStyle name="Normal 14 17 3" xfId="8621" xr:uid="{00000000-0005-0000-0000-0000C7720000}"/>
    <cellStyle name="Normal 14 18" xfId="8622" xr:uid="{00000000-0005-0000-0000-0000C8720000}"/>
    <cellStyle name="Normal 14 18 2" xfId="8623" xr:uid="{00000000-0005-0000-0000-0000C9720000}"/>
    <cellStyle name="Normal 14 18 2 2" xfId="8624" xr:uid="{00000000-0005-0000-0000-0000CA720000}"/>
    <cellStyle name="Normal 14 18 3" xfId="8625" xr:uid="{00000000-0005-0000-0000-0000CB720000}"/>
    <cellStyle name="Normal 14 19" xfId="8626" xr:uid="{00000000-0005-0000-0000-0000CC720000}"/>
    <cellStyle name="Normal 14 19 2" xfId="8627" xr:uid="{00000000-0005-0000-0000-0000CD720000}"/>
    <cellStyle name="Normal 14 19 2 2" xfId="8628" xr:uid="{00000000-0005-0000-0000-0000CE720000}"/>
    <cellStyle name="Normal 14 19 3" xfId="8629" xr:uid="{00000000-0005-0000-0000-0000CF720000}"/>
    <cellStyle name="Normal 14 2" xfId="2590" xr:uid="{00000000-0005-0000-0000-0000D0720000}"/>
    <cellStyle name="Normal 14 2 2" xfId="8630" xr:uid="{00000000-0005-0000-0000-0000D1720000}"/>
    <cellStyle name="Normal 14 2 2 2" xfId="8631" xr:uid="{00000000-0005-0000-0000-0000D2720000}"/>
    <cellStyle name="Normal 14 2 3" xfId="8632" xr:uid="{00000000-0005-0000-0000-0000D3720000}"/>
    <cellStyle name="Normal 14 2 3 2" xfId="8633" xr:uid="{00000000-0005-0000-0000-0000D4720000}"/>
    <cellStyle name="Normal 14 2 4" xfId="8634" xr:uid="{00000000-0005-0000-0000-0000D5720000}"/>
    <cellStyle name="Normal 14 20" xfId="8635" xr:uid="{00000000-0005-0000-0000-0000D6720000}"/>
    <cellStyle name="Normal 14 20 2" xfId="8636" xr:uid="{00000000-0005-0000-0000-0000D7720000}"/>
    <cellStyle name="Normal 14 20 2 2" xfId="8637" xr:uid="{00000000-0005-0000-0000-0000D8720000}"/>
    <cellStyle name="Normal 14 20 3" xfId="8638" xr:uid="{00000000-0005-0000-0000-0000D9720000}"/>
    <cellStyle name="Normal 14 21" xfId="8639" xr:uid="{00000000-0005-0000-0000-0000DA720000}"/>
    <cellStyle name="Normal 14 21 2" xfId="8640" xr:uid="{00000000-0005-0000-0000-0000DB720000}"/>
    <cellStyle name="Normal 14 21 2 2" xfId="8641" xr:uid="{00000000-0005-0000-0000-0000DC720000}"/>
    <cellStyle name="Normal 14 21 3" xfId="8642" xr:uid="{00000000-0005-0000-0000-0000DD720000}"/>
    <cellStyle name="Normal 14 22" xfId="8643" xr:uid="{00000000-0005-0000-0000-0000DE720000}"/>
    <cellStyle name="Normal 14 22 2" xfId="8644" xr:uid="{00000000-0005-0000-0000-0000DF720000}"/>
    <cellStyle name="Normal 14 22 2 2" xfId="8645" xr:uid="{00000000-0005-0000-0000-0000E0720000}"/>
    <cellStyle name="Normal 14 22 3" xfId="8646" xr:uid="{00000000-0005-0000-0000-0000E1720000}"/>
    <cellStyle name="Normal 14 23" xfId="8647" xr:uid="{00000000-0005-0000-0000-0000E2720000}"/>
    <cellStyle name="Normal 14 23 2" xfId="8648" xr:uid="{00000000-0005-0000-0000-0000E3720000}"/>
    <cellStyle name="Normal 14 23 2 2" xfId="8649" xr:uid="{00000000-0005-0000-0000-0000E4720000}"/>
    <cellStyle name="Normal 14 23 3" xfId="8650" xr:uid="{00000000-0005-0000-0000-0000E5720000}"/>
    <cellStyle name="Normal 14 24" xfId="8651" xr:uid="{00000000-0005-0000-0000-0000E6720000}"/>
    <cellStyle name="Normal 14 24 2" xfId="8652" xr:uid="{00000000-0005-0000-0000-0000E7720000}"/>
    <cellStyle name="Normal 14 24 2 2" xfId="8653" xr:uid="{00000000-0005-0000-0000-0000E8720000}"/>
    <cellStyle name="Normal 14 24 3" xfId="8654" xr:uid="{00000000-0005-0000-0000-0000E9720000}"/>
    <cellStyle name="Normal 14 25" xfId="8655" xr:uid="{00000000-0005-0000-0000-0000EA720000}"/>
    <cellStyle name="Normal 14 25 2" xfId="8656" xr:uid="{00000000-0005-0000-0000-0000EB720000}"/>
    <cellStyle name="Normal 14 26" xfId="8657" xr:uid="{00000000-0005-0000-0000-0000EC720000}"/>
    <cellStyle name="Normal 14 26 2" xfId="8658" xr:uid="{00000000-0005-0000-0000-0000ED720000}"/>
    <cellStyle name="Normal 14 3" xfId="2591" xr:uid="{00000000-0005-0000-0000-0000EE720000}"/>
    <cellStyle name="Normal 14 3 2" xfId="8659" xr:uid="{00000000-0005-0000-0000-0000EF720000}"/>
    <cellStyle name="Normal 14 3 2 2" xfId="8660" xr:uid="{00000000-0005-0000-0000-0000F0720000}"/>
    <cellStyle name="Normal 14 3 3" xfId="8661" xr:uid="{00000000-0005-0000-0000-0000F1720000}"/>
    <cellStyle name="Normal 14 4" xfId="2592" xr:uid="{00000000-0005-0000-0000-0000F2720000}"/>
    <cellStyle name="Normal 14 4 2" xfId="8662" xr:uid="{00000000-0005-0000-0000-0000F3720000}"/>
    <cellStyle name="Normal 14 4 2 2" xfId="8663" xr:uid="{00000000-0005-0000-0000-0000F4720000}"/>
    <cellStyle name="Normal 14 4 3" xfId="8664" xr:uid="{00000000-0005-0000-0000-0000F5720000}"/>
    <cellStyle name="Normal 14 5" xfId="2593" xr:uid="{00000000-0005-0000-0000-0000F6720000}"/>
    <cellStyle name="Normal 14 5 2" xfId="8665" xr:uid="{00000000-0005-0000-0000-0000F7720000}"/>
    <cellStyle name="Normal 14 5 2 2" xfId="8666" xr:uid="{00000000-0005-0000-0000-0000F8720000}"/>
    <cellStyle name="Normal 14 5 3" xfId="8667" xr:uid="{00000000-0005-0000-0000-0000F9720000}"/>
    <cellStyle name="Normal 14 6" xfId="2594" xr:uid="{00000000-0005-0000-0000-0000FA720000}"/>
    <cellStyle name="Normal 14 6 2" xfId="8668" xr:uid="{00000000-0005-0000-0000-0000FB720000}"/>
    <cellStyle name="Normal 14 6 2 2" xfId="8669" xr:uid="{00000000-0005-0000-0000-0000FC720000}"/>
    <cellStyle name="Normal 14 6 3" xfId="8670" xr:uid="{00000000-0005-0000-0000-0000FD720000}"/>
    <cellStyle name="Normal 14 7" xfId="8671" xr:uid="{00000000-0005-0000-0000-0000FE720000}"/>
    <cellStyle name="Normal 14 7 2" xfId="8672" xr:uid="{00000000-0005-0000-0000-0000FF720000}"/>
    <cellStyle name="Normal 14 7 2 2" xfId="8673" xr:uid="{00000000-0005-0000-0000-000000730000}"/>
    <cellStyle name="Normal 14 7 3" xfId="8674" xr:uid="{00000000-0005-0000-0000-000001730000}"/>
    <cellStyle name="Normal 14 8" xfId="8675" xr:uid="{00000000-0005-0000-0000-000002730000}"/>
    <cellStyle name="Normal 14 8 2" xfId="8676" xr:uid="{00000000-0005-0000-0000-000003730000}"/>
    <cellStyle name="Normal 14 8 2 2" xfId="8677" xr:uid="{00000000-0005-0000-0000-000004730000}"/>
    <cellStyle name="Normal 14 8 3" xfId="8678" xr:uid="{00000000-0005-0000-0000-000005730000}"/>
    <cellStyle name="Normal 14 9" xfId="8679" xr:uid="{00000000-0005-0000-0000-000006730000}"/>
    <cellStyle name="Normal 14 9 2" xfId="8680" xr:uid="{00000000-0005-0000-0000-000007730000}"/>
    <cellStyle name="Normal 14 9 2 2" xfId="8681" xr:uid="{00000000-0005-0000-0000-000008730000}"/>
    <cellStyle name="Normal 14 9 3" xfId="8682" xr:uid="{00000000-0005-0000-0000-000009730000}"/>
    <cellStyle name="Normal 140" xfId="8683" xr:uid="{00000000-0005-0000-0000-00000A730000}"/>
    <cellStyle name="Normal 140 2" xfId="8684" xr:uid="{00000000-0005-0000-0000-00000B730000}"/>
    <cellStyle name="Normal 140 2 2" xfId="8685" xr:uid="{00000000-0005-0000-0000-00000C730000}"/>
    <cellStyle name="Normal 140 3" xfId="8686" xr:uid="{00000000-0005-0000-0000-00000D730000}"/>
    <cellStyle name="Normal 141" xfId="8687" xr:uid="{00000000-0005-0000-0000-00000E730000}"/>
    <cellStyle name="Normal 141 2" xfId="8688" xr:uid="{00000000-0005-0000-0000-00000F730000}"/>
    <cellStyle name="Normal 141 2 2" xfId="8689" xr:uid="{00000000-0005-0000-0000-000010730000}"/>
    <cellStyle name="Normal 141 3" xfId="8690" xr:uid="{00000000-0005-0000-0000-000011730000}"/>
    <cellStyle name="Normal 142" xfId="8691" xr:uid="{00000000-0005-0000-0000-000012730000}"/>
    <cellStyle name="Normal 142 2" xfId="8692" xr:uid="{00000000-0005-0000-0000-000013730000}"/>
    <cellStyle name="Normal 142 2 2" xfId="8693" xr:uid="{00000000-0005-0000-0000-000014730000}"/>
    <cellStyle name="Normal 142 3" xfId="8694" xr:uid="{00000000-0005-0000-0000-000015730000}"/>
    <cellStyle name="Normal 143" xfId="8695" xr:uid="{00000000-0005-0000-0000-000016730000}"/>
    <cellStyle name="Normal 143 2" xfId="8696" xr:uid="{00000000-0005-0000-0000-000017730000}"/>
    <cellStyle name="Normal 143 2 2" xfId="8697" xr:uid="{00000000-0005-0000-0000-000018730000}"/>
    <cellStyle name="Normal 143 3" xfId="8698" xr:uid="{00000000-0005-0000-0000-000019730000}"/>
    <cellStyle name="Normal 144" xfId="8699" xr:uid="{00000000-0005-0000-0000-00001A730000}"/>
    <cellStyle name="Normal 144 2" xfId="8700" xr:uid="{00000000-0005-0000-0000-00001B730000}"/>
    <cellStyle name="Normal 144 2 2" xfId="8701" xr:uid="{00000000-0005-0000-0000-00001C730000}"/>
    <cellStyle name="Normal 144 3" xfId="8702" xr:uid="{00000000-0005-0000-0000-00001D730000}"/>
    <cellStyle name="Normal 145" xfId="8703" xr:uid="{00000000-0005-0000-0000-00001E730000}"/>
    <cellStyle name="Normal 146" xfId="8704" xr:uid="{00000000-0005-0000-0000-00001F730000}"/>
    <cellStyle name="Normal 147" xfId="8705" xr:uid="{00000000-0005-0000-0000-000020730000}"/>
    <cellStyle name="Normal 148" xfId="8706" xr:uid="{00000000-0005-0000-0000-000021730000}"/>
    <cellStyle name="Normal 149" xfId="8707" xr:uid="{00000000-0005-0000-0000-000022730000}"/>
    <cellStyle name="Normal 15" xfId="2595" xr:uid="{00000000-0005-0000-0000-000023730000}"/>
    <cellStyle name="Normal 15 10" xfId="8708" xr:uid="{00000000-0005-0000-0000-000024730000}"/>
    <cellStyle name="Normal 15 10 2" xfId="8709" xr:uid="{00000000-0005-0000-0000-000025730000}"/>
    <cellStyle name="Normal 15 10 2 2" xfId="8710" xr:uid="{00000000-0005-0000-0000-000026730000}"/>
    <cellStyle name="Normal 15 10 3" xfId="8711" xr:uid="{00000000-0005-0000-0000-000027730000}"/>
    <cellStyle name="Normal 15 11" xfId="8712" xr:uid="{00000000-0005-0000-0000-000028730000}"/>
    <cellStyle name="Normal 15 11 2" xfId="8713" xr:uid="{00000000-0005-0000-0000-000029730000}"/>
    <cellStyle name="Normal 15 11 2 2" xfId="8714" xr:uid="{00000000-0005-0000-0000-00002A730000}"/>
    <cellStyle name="Normal 15 11 3" xfId="8715" xr:uid="{00000000-0005-0000-0000-00002B730000}"/>
    <cellStyle name="Normal 15 12" xfId="8716" xr:uid="{00000000-0005-0000-0000-00002C730000}"/>
    <cellStyle name="Normal 15 12 2" xfId="8717" xr:uid="{00000000-0005-0000-0000-00002D730000}"/>
    <cellStyle name="Normal 15 12 2 2" xfId="8718" xr:uid="{00000000-0005-0000-0000-00002E730000}"/>
    <cellStyle name="Normal 15 12 3" xfId="8719" xr:uid="{00000000-0005-0000-0000-00002F730000}"/>
    <cellStyle name="Normal 15 13" xfId="8720" xr:uid="{00000000-0005-0000-0000-000030730000}"/>
    <cellStyle name="Normal 15 13 2" xfId="8721" xr:uid="{00000000-0005-0000-0000-000031730000}"/>
    <cellStyle name="Normal 15 13 2 2" xfId="8722" xr:uid="{00000000-0005-0000-0000-000032730000}"/>
    <cellStyle name="Normal 15 13 3" xfId="8723" xr:uid="{00000000-0005-0000-0000-000033730000}"/>
    <cellStyle name="Normal 15 14" xfId="8724" xr:uid="{00000000-0005-0000-0000-000034730000}"/>
    <cellStyle name="Normal 15 14 2" xfId="8725" xr:uid="{00000000-0005-0000-0000-000035730000}"/>
    <cellStyle name="Normal 15 14 2 2" xfId="8726" xr:uid="{00000000-0005-0000-0000-000036730000}"/>
    <cellStyle name="Normal 15 14 3" xfId="8727" xr:uid="{00000000-0005-0000-0000-000037730000}"/>
    <cellStyle name="Normal 15 15" xfId="8728" xr:uid="{00000000-0005-0000-0000-000038730000}"/>
    <cellStyle name="Normal 15 15 2" xfId="8729" xr:uid="{00000000-0005-0000-0000-000039730000}"/>
    <cellStyle name="Normal 15 15 2 2" xfId="8730" xr:uid="{00000000-0005-0000-0000-00003A730000}"/>
    <cellStyle name="Normal 15 15 3" xfId="8731" xr:uid="{00000000-0005-0000-0000-00003B730000}"/>
    <cellStyle name="Normal 15 16" xfId="8732" xr:uid="{00000000-0005-0000-0000-00003C730000}"/>
    <cellStyle name="Normal 15 16 2" xfId="8733" xr:uid="{00000000-0005-0000-0000-00003D730000}"/>
    <cellStyle name="Normal 15 16 2 2" xfId="8734" xr:uid="{00000000-0005-0000-0000-00003E730000}"/>
    <cellStyle name="Normal 15 16 3" xfId="8735" xr:uid="{00000000-0005-0000-0000-00003F730000}"/>
    <cellStyle name="Normal 15 17" xfId="8736" xr:uid="{00000000-0005-0000-0000-000040730000}"/>
    <cellStyle name="Normal 15 17 2" xfId="8737" xr:uid="{00000000-0005-0000-0000-000041730000}"/>
    <cellStyle name="Normal 15 17 2 2" xfId="8738" xr:uid="{00000000-0005-0000-0000-000042730000}"/>
    <cellStyle name="Normal 15 17 3" xfId="8739" xr:uid="{00000000-0005-0000-0000-000043730000}"/>
    <cellStyle name="Normal 15 18" xfId="8740" xr:uid="{00000000-0005-0000-0000-000044730000}"/>
    <cellStyle name="Normal 15 18 2" xfId="8741" xr:uid="{00000000-0005-0000-0000-000045730000}"/>
    <cellStyle name="Normal 15 18 2 2" xfId="8742" xr:uid="{00000000-0005-0000-0000-000046730000}"/>
    <cellStyle name="Normal 15 18 3" xfId="8743" xr:uid="{00000000-0005-0000-0000-000047730000}"/>
    <cellStyle name="Normal 15 19" xfId="8744" xr:uid="{00000000-0005-0000-0000-000048730000}"/>
    <cellStyle name="Normal 15 19 2" xfId="8745" xr:uid="{00000000-0005-0000-0000-000049730000}"/>
    <cellStyle name="Normal 15 19 2 2" xfId="8746" xr:uid="{00000000-0005-0000-0000-00004A730000}"/>
    <cellStyle name="Normal 15 19 3" xfId="8747" xr:uid="{00000000-0005-0000-0000-00004B730000}"/>
    <cellStyle name="Normal 15 2" xfId="2596" xr:uid="{00000000-0005-0000-0000-00004C730000}"/>
    <cellStyle name="Normal 15 2 2" xfId="8748" xr:uid="{00000000-0005-0000-0000-00004D730000}"/>
    <cellStyle name="Normal 15 2 2 2" xfId="8749" xr:uid="{00000000-0005-0000-0000-00004E730000}"/>
    <cellStyle name="Normal 15 2 3" xfId="8750" xr:uid="{00000000-0005-0000-0000-00004F730000}"/>
    <cellStyle name="Normal 15 2 3 2" xfId="8751" xr:uid="{00000000-0005-0000-0000-000050730000}"/>
    <cellStyle name="Normal 15 2 4" xfId="8752" xr:uid="{00000000-0005-0000-0000-000051730000}"/>
    <cellStyle name="Normal 15 20" xfId="8753" xr:uid="{00000000-0005-0000-0000-000052730000}"/>
    <cellStyle name="Normal 15 20 2" xfId="8754" xr:uid="{00000000-0005-0000-0000-000053730000}"/>
    <cellStyle name="Normal 15 20 2 2" xfId="8755" xr:uid="{00000000-0005-0000-0000-000054730000}"/>
    <cellStyle name="Normal 15 20 3" xfId="8756" xr:uid="{00000000-0005-0000-0000-000055730000}"/>
    <cellStyle name="Normal 15 21" xfId="8757" xr:uid="{00000000-0005-0000-0000-000056730000}"/>
    <cellStyle name="Normal 15 21 2" xfId="8758" xr:uid="{00000000-0005-0000-0000-000057730000}"/>
    <cellStyle name="Normal 15 21 2 2" xfId="8759" xr:uid="{00000000-0005-0000-0000-000058730000}"/>
    <cellStyle name="Normal 15 21 3" xfId="8760" xr:uid="{00000000-0005-0000-0000-000059730000}"/>
    <cellStyle name="Normal 15 22" xfId="8761" xr:uid="{00000000-0005-0000-0000-00005A730000}"/>
    <cellStyle name="Normal 15 22 2" xfId="8762" xr:uid="{00000000-0005-0000-0000-00005B730000}"/>
    <cellStyle name="Normal 15 22 2 2" xfId="8763" xr:uid="{00000000-0005-0000-0000-00005C730000}"/>
    <cellStyle name="Normal 15 22 3" xfId="8764" xr:uid="{00000000-0005-0000-0000-00005D730000}"/>
    <cellStyle name="Normal 15 23" xfId="8765" xr:uid="{00000000-0005-0000-0000-00005E730000}"/>
    <cellStyle name="Normal 15 23 2" xfId="8766" xr:uid="{00000000-0005-0000-0000-00005F730000}"/>
    <cellStyle name="Normal 15 23 2 2" xfId="8767" xr:uid="{00000000-0005-0000-0000-000060730000}"/>
    <cellStyle name="Normal 15 23 3" xfId="8768" xr:uid="{00000000-0005-0000-0000-000061730000}"/>
    <cellStyle name="Normal 15 24" xfId="8769" xr:uid="{00000000-0005-0000-0000-000062730000}"/>
    <cellStyle name="Normal 15 24 2" xfId="8770" xr:uid="{00000000-0005-0000-0000-000063730000}"/>
    <cellStyle name="Normal 15 24 2 2" xfId="8771" xr:uid="{00000000-0005-0000-0000-000064730000}"/>
    <cellStyle name="Normal 15 24 3" xfId="8772" xr:uid="{00000000-0005-0000-0000-000065730000}"/>
    <cellStyle name="Normal 15 25" xfId="8773" xr:uid="{00000000-0005-0000-0000-000066730000}"/>
    <cellStyle name="Normal 15 25 2" xfId="8774" xr:uid="{00000000-0005-0000-0000-000067730000}"/>
    <cellStyle name="Normal 15 26" xfId="8775" xr:uid="{00000000-0005-0000-0000-000068730000}"/>
    <cellStyle name="Normal 15 26 2" xfId="8776" xr:uid="{00000000-0005-0000-0000-000069730000}"/>
    <cellStyle name="Normal 15 3" xfId="2597" xr:uid="{00000000-0005-0000-0000-00006A730000}"/>
    <cellStyle name="Normal 15 3 2" xfId="8777" xr:uid="{00000000-0005-0000-0000-00006B730000}"/>
    <cellStyle name="Normal 15 3 2 2" xfId="8778" xr:uid="{00000000-0005-0000-0000-00006C730000}"/>
    <cellStyle name="Normal 15 3 3" xfId="8779" xr:uid="{00000000-0005-0000-0000-00006D730000}"/>
    <cellStyle name="Normal 15 4" xfId="2598" xr:uid="{00000000-0005-0000-0000-00006E730000}"/>
    <cellStyle name="Normal 15 4 2" xfId="8780" xr:uid="{00000000-0005-0000-0000-00006F730000}"/>
    <cellStyle name="Normal 15 4 2 2" xfId="8781" xr:uid="{00000000-0005-0000-0000-000070730000}"/>
    <cellStyle name="Normal 15 4 3" xfId="8782" xr:uid="{00000000-0005-0000-0000-000071730000}"/>
    <cellStyle name="Normal 15 5" xfId="2599" xr:uid="{00000000-0005-0000-0000-000072730000}"/>
    <cellStyle name="Normal 15 5 2" xfId="8783" xr:uid="{00000000-0005-0000-0000-000073730000}"/>
    <cellStyle name="Normal 15 5 2 2" xfId="8784" xr:uid="{00000000-0005-0000-0000-000074730000}"/>
    <cellStyle name="Normal 15 5 3" xfId="8785" xr:uid="{00000000-0005-0000-0000-000075730000}"/>
    <cellStyle name="Normal 15 6" xfId="2600" xr:uid="{00000000-0005-0000-0000-000076730000}"/>
    <cellStyle name="Normal 15 6 2" xfId="8786" xr:uid="{00000000-0005-0000-0000-000077730000}"/>
    <cellStyle name="Normal 15 6 2 2" xfId="8787" xr:uid="{00000000-0005-0000-0000-000078730000}"/>
    <cellStyle name="Normal 15 6 3" xfId="8788" xr:uid="{00000000-0005-0000-0000-000079730000}"/>
    <cellStyle name="Normal 15 7" xfId="8789" xr:uid="{00000000-0005-0000-0000-00007A730000}"/>
    <cellStyle name="Normal 15 7 2" xfId="8790" xr:uid="{00000000-0005-0000-0000-00007B730000}"/>
    <cellStyle name="Normal 15 7 2 2" xfId="8791" xr:uid="{00000000-0005-0000-0000-00007C730000}"/>
    <cellStyle name="Normal 15 7 3" xfId="8792" xr:uid="{00000000-0005-0000-0000-00007D730000}"/>
    <cellStyle name="Normal 15 8" xfId="8793" xr:uid="{00000000-0005-0000-0000-00007E730000}"/>
    <cellStyle name="Normal 15 8 2" xfId="8794" xr:uid="{00000000-0005-0000-0000-00007F730000}"/>
    <cellStyle name="Normal 15 8 2 2" xfId="8795" xr:uid="{00000000-0005-0000-0000-000080730000}"/>
    <cellStyle name="Normal 15 8 3" xfId="8796" xr:uid="{00000000-0005-0000-0000-000081730000}"/>
    <cellStyle name="Normal 15 9" xfId="8797" xr:uid="{00000000-0005-0000-0000-000082730000}"/>
    <cellStyle name="Normal 15 9 2" xfId="8798" xr:uid="{00000000-0005-0000-0000-000083730000}"/>
    <cellStyle name="Normal 15 9 2 2" xfId="8799" xr:uid="{00000000-0005-0000-0000-000084730000}"/>
    <cellStyle name="Normal 15 9 3" xfId="8800" xr:uid="{00000000-0005-0000-0000-000085730000}"/>
    <cellStyle name="Normal 150" xfId="8801" xr:uid="{00000000-0005-0000-0000-000086730000}"/>
    <cellStyle name="Normal 151" xfId="8802" xr:uid="{00000000-0005-0000-0000-000087730000}"/>
    <cellStyle name="Normal 152" xfId="8803" xr:uid="{00000000-0005-0000-0000-000088730000}"/>
    <cellStyle name="Normal 153" xfId="8804" xr:uid="{00000000-0005-0000-0000-000089730000}"/>
    <cellStyle name="Normal 154" xfId="8805" xr:uid="{00000000-0005-0000-0000-00008A730000}"/>
    <cellStyle name="Normal 155" xfId="8806" xr:uid="{00000000-0005-0000-0000-00008B730000}"/>
    <cellStyle name="Normal 156" xfId="8807" xr:uid="{00000000-0005-0000-0000-00008C730000}"/>
    <cellStyle name="Normal 157" xfId="8808" xr:uid="{00000000-0005-0000-0000-00008D730000}"/>
    <cellStyle name="Normal 158" xfId="8809" xr:uid="{00000000-0005-0000-0000-00008E730000}"/>
    <cellStyle name="Normal 159" xfId="8810" xr:uid="{00000000-0005-0000-0000-00008F730000}"/>
    <cellStyle name="Normal 16" xfId="2601" xr:uid="{00000000-0005-0000-0000-000090730000}"/>
    <cellStyle name="Normal 16 10" xfId="8811" xr:uid="{00000000-0005-0000-0000-000091730000}"/>
    <cellStyle name="Normal 16 10 2" xfId="8812" xr:uid="{00000000-0005-0000-0000-000092730000}"/>
    <cellStyle name="Normal 16 10 2 2" xfId="8813" xr:uid="{00000000-0005-0000-0000-000093730000}"/>
    <cellStyle name="Normal 16 10 3" xfId="8814" xr:uid="{00000000-0005-0000-0000-000094730000}"/>
    <cellStyle name="Normal 16 11" xfId="8815" xr:uid="{00000000-0005-0000-0000-000095730000}"/>
    <cellStyle name="Normal 16 11 2" xfId="8816" xr:uid="{00000000-0005-0000-0000-000096730000}"/>
    <cellStyle name="Normal 16 11 2 2" xfId="8817" xr:uid="{00000000-0005-0000-0000-000097730000}"/>
    <cellStyle name="Normal 16 11 3" xfId="8818" xr:uid="{00000000-0005-0000-0000-000098730000}"/>
    <cellStyle name="Normal 16 12" xfId="8819" xr:uid="{00000000-0005-0000-0000-000099730000}"/>
    <cellStyle name="Normal 16 12 2" xfId="8820" xr:uid="{00000000-0005-0000-0000-00009A730000}"/>
    <cellStyle name="Normal 16 12 2 2" xfId="8821" xr:uid="{00000000-0005-0000-0000-00009B730000}"/>
    <cellStyle name="Normal 16 12 3" xfId="8822" xr:uid="{00000000-0005-0000-0000-00009C730000}"/>
    <cellStyle name="Normal 16 13" xfId="8823" xr:uid="{00000000-0005-0000-0000-00009D730000}"/>
    <cellStyle name="Normal 16 13 2" xfId="8824" xr:uid="{00000000-0005-0000-0000-00009E730000}"/>
    <cellStyle name="Normal 16 13 2 2" xfId="8825" xr:uid="{00000000-0005-0000-0000-00009F730000}"/>
    <cellStyle name="Normal 16 13 3" xfId="8826" xr:uid="{00000000-0005-0000-0000-0000A0730000}"/>
    <cellStyle name="Normal 16 14" xfId="8827" xr:uid="{00000000-0005-0000-0000-0000A1730000}"/>
    <cellStyle name="Normal 16 14 2" xfId="8828" xr:uid="{00000000-0005-0000-0000-0000A2730000}"/>
    <cellStyle name="Normal 16 14 2 2" xfId="8829" xr:uid="{00000000-0005-0000-0000-0000A3730000}"/>
    <cellStyle name="Normal 16 14 3" xfId="8830" xr:uid="{00000000-0005-0000-0000-0000A4730000}"/>
    <cellStyle name="Normal 16 15" xfId="8831" xr:uid="{00000000-0005-0000-0000-0000A5730000}"/>
    <cellStyle name="Normal 16 15 2" xfId="8832" xr:uid="{00000000-0005-0000-0000-0000A6730000}"/>
    <cellStyle name="Normal 16 15 2 2" xfId="8833" xr:uid="{00000000-0005-0000-0000-0000A7730000}"/>
    <cellStyle name="Normal 16 15 3" xfId="8834" xr:uid="{00000000-0005-0000-0000-0000A8730000}"/>
    <cellStyle name="Normal 16 16" xfId="8835" xr:uid="{00000000-0005-0000-0000-0000A9730000}"/>
    <cellStyle name="Normal 16 16 2" xfId="8836" xr:uid="{00000000-0005-0000-0000-0000AA730000}"/>
    <cellStyle name="Normal 16 16 2 2" xfId="8837" xr:uid="{00000000-0005-0000-0000-0000AB730000}"/>
    <cellStyle name="Normal 16 16 3" xfId="8838" xr:uid="{00000000-0005-0000-0000-0000AC730000}"/>
    <cellStyle name="Normal 16 17" xfId="8839" xr:uid="{00000000-0005-0000-0000-0000AD730000}"/>
    <cellStyle name="Normal 16 17 2" xfId="8840" xr:uid="{00000000-0005-0000-0000-0000AE730000}"/>
    <cellStyle name="Normal 16 17 2 2" xfId="8841" xr:uid="{00000000-0005-0000-0000-0000AF730000}"/>
    <cellStyle name="Normal 16 17 3" xfId="8842" xr:uid="{00000000-0005-0000-0000-0000B0730000}"/>
    <cellStyle name="Normal 16 18" xfId="8843" xr:uid="{00000000-0005-0000-0000-0000B1730000}"/>
    <cellStyle name="Normal 16 18 2" xfId="8844" xr:uid="{00000000-0005-0000-0000-0000B2730000}"/>
    <cellStyle name="Normal 16 18 2 2" xfId="8845" xr:uid="{00000000-0005-0000-0000-0000B3730000}"/>
    <cellStyle name="Normal 16 18 3" xfId="8846" xr:uid="{00000000-0005-0000-0000-0000B4730000}"/>
    <cellStyle name="Normal 16 19" xfId="8847" xr:uid="{00000000-0005-0000-0000-0000B5730000}"/>
    <cellStyle name="Normal 16 19 2" xfId="8848" xr:uid="{00000000-0005-0000-0000-0000B6730000}"/>
    <cellStyle name="Normal 16 19 2 2" xfId="8849" xr:uid="{00000000-0005-0000-0000-0000B7730000}"/>
    <cellStyle name="Normal 16 19 3" xfId="8850" xr:uid="{00000000-0005-0000-0000-0000B8730000}"/>
    <cellStyle name="Normal 16 2" xfId="2602" xr:uid="{00000000-0005-0000-0000-0000B9730000}"/>
    <cellStyle name="Normal 16 2 2" xfId="8851" xr:uid="{00000000-0005-0000-0000-0000BA730000}"/>
    <cellStyle name="Normal 16 2 2 2" xfId="8852" xr:uid="{00000000-0005-0000-0000-0000BB730000}"/>
    <cellStyle name="Normal 16 2 3" xfId="8853" xr:uid="{00000000-0005-0000-0000-0000BC730000}"/>
    <cellStyle name="Normal 16 2 3 2" xfId="8854" xr:uid="{00000000-0005-0000-0000-0000BD730000}"/>
    <cellStyle name="Normal 16 2 4" xfId="8855" xr:uid="{00000000-0005-0000-0000-0000BE730000}"/>
    <cellStyle name="Normal 16 20" xfId="8856" xr:uid="{00000000-0005-0000-0000-0000BF730000}"/>
    <cellStyle name="Normal 16 20 2" xfId="8857" xr:uid="{00000000-0005-0000-0000-0000C0730000}"/>
    <cellStyle name="Normal 16 20 2 2" xfId="8858" xr:uid="{00000000-0005-0000-0000-0000C1730000}"/>
    <cellStyle name="Normal 16 20 3" xfId="8859" xr:uid="{00000000-0005-0000-0000-0000C2730000}"/>
    <cellStyle name="Normal 16 21" xfId="8860" xr:uid="{00000000-0005-0000-0000-0000C3730000}"/>
    <cellStyle name="Normal 16 21 2" xfId="8861" xr:uid="{00000000-0005-0000-0000-0000C4730000}"/>
    <cellStyle name="Normal 16 21 2 2" xfId="8862" xr:uid="{00000000-0005-0000-0000-0000C5730000}"/>
    <cellStyle name="Normal 16 21 3" xfId="8863" xr:uid="{00000000-0005-0000-0000-0000C6730000}"/>
    <cellStyle name="Normal 16 22" xfId="8864" xr:uid="{00000000-0005-0000-0000-0000C7730000}"/>
    <cellStyle name="Normal 16 22 2" xfId="8865" xr:uid="{00000000-0005-0000-0000-0000C8730000}"/>
    <cellStyle name="Normal 16 22 2 2" xfId="8866" xr:uid="{00000000-0005-0000-0000-0000C9730000}"/>
    <cellStyle name="Normal 16 22 3" xfId="8867" xr:uid="{00000000-0005-0000-0000-0000CA730000}"/>
    <cellStyle name="Normal 16 23" xfId="8868" xr:uid="{00000000-0005-0000-0000-0000CB730000}"/>
    <cellStyle name="Normal 16 23 2" xfId="8869" xr:uid="{00000000-0005-0000-0000-0000CC730000}"/>
    <cellStyle name="Normal 16 23 2 2" xfId="8870" xr:uid="{00000000-0005-0000-0000-0000CD730000}"/>
    <cellStyle name="Normal 16 23 3" xfId="8871" xr:uid="{00000000-0005-0000-0000-0000CE730000}"/>
    <cellStyle name="Normal 16 24" xfId="8872" xr:uid="{00000000-0005-0000-0000-0000CF730000}"/>
    <cellStyle name="Normal 16 24 2" xfId="8873" xr:uid="{00000000-0005-0000-0000-0000D0730000}"/>
    <cellStyle name="Normal 16 24 2 2" xfId="8874" xr:uid="{00000000-0005-0000-0000-0000D1730000}"/>
    <cellStyle name="Normal 16 24 3" xfId="8875" xr:uid="{00000000-0005-0000-0000-0000D2730000}"/>
    <cellStyle name="Normal 16 25" xfId="8876" xr:uid="{00000000-0005-0000-0000-0000D3730000}"/>
    <cellStyle name="Normal 16 25 2" xfId="8877" xr:uid="{00000000-0005-0000-0000-0000D4730000}"/>
    <cellStyle name="Normal 16 26" xfId="8878" xr:uid="{00000000-0005-0000-0000-0000D5730000}"/>
    <cellStyle name="Normal 16 26 2" xfId="8879" xr:uid="{00000000-0005-0000-0000-0000D6730000}"/>
    <cellStyle name="Normal 16 26 3" xfId="3784" xr:uid="{00000000-0005-0000-0000-0000D7730000}"/>
    <cellStyle name="Normal 16 3" xfId="2603" xr:uid="{00000000-0005-0000-0000-0000D8730000}"/>
    <cellStyle name="Normal 16 3 2" xfId="8880" xr:uid="{00000000-0005-0000-0000-0000D9730000}"/>
    <cellStyle name="Normal 16 3 2 2" xfId="8881" xr:uid="{00000000-0005-0000-0000-0000DA730000}"/>
    <cellStyle name="Normal 16 3 3" xfId="8882" xr:uid="{00000000-0005-0000-0000-0000DB730000}"/>
    <cellStyle name="Normal 16 4" xfId="2604" xr:uid="{00000000-0005-0000-0000-0000DC730000}"/>
    <cellStyle name="Normal 16 4 2" xfId="8883" xr:uid="{00000000-0005-0000-0000-0000DD730000}"/>
    <cellStyle name="Normal 16 4 2 2" xfId="8884" xr:uid="{00000000-0005-0000-0000-0000DE730000}"/>
    <cellStyle name="Normal 16 4 3" xfId="8885" xr:uid="{00000000-0005-0000-0000-0000DF730000}"/>
    <cellStyle name="Normal 16 5" xfId="2605" xr:uid="{00000000-0005-0000-0000-0000E0730000}"/>
    <cellStyle name="Normal 16 5 2" xfId="8886" xr:uid="{00000000-0005-0000-0000-0000E1730000}"/>
    <cellStyle name="Normal 16 5 2 2" xfId="8887" xr:uid="{00000000-0005-0000-0000-0000E2730000}"/>
    <cellStyle name="Normal 16 5 3" xfId="8888" xr:uid="{00000000-0005-0000-0000-0000E3730000}"/>
    <cellStyle name="Normal 16 6" xfId="2606" xr:uid="{00000000-0005-0000-0000-0000E4730000}"/>
    <cellStyle name="Normal 16 6 2" xfId="8889" xr:uid="{00000000-0005-0000-0000-0000E5730000}"/>
    <cellStyle name="Normal 16 6 2 2" xfId="8890" xr:uid="{00000000-0005-0000-0000-0000E6730000}"/>
    <cellStyle name="Normal 16 6 3" xfId="8891" xr:uid="{00000000-0005-0000-0000-0000E7730000}"/>
    <cellStyle name="Normal 16 7" xfId="8892" xr:uid="{00000000-0005-0000-0000-0000E8730000}"/>
    <cellStyle name="Normal 16 7 2" xfId="8893" xr:uid="{00000000-0005-0000-0000-0000E9730000}"/>
    <cellStyle name="Normal 16 7 2 2" xfId="8894" xr:uid="{00000000-0005-0000-0000-0000EA730000}"/>
    <cellStyle name="Normal 16 7 3" xfId="8895" xr:uid="{00000000-0005-0000-0000-0000EB730000}"/>
    <cellStyle name="Normal 16 8" xfId="8896" xr:uid="{00000000-0005-0000-0000-0000EC730000}"/>
    <cellStyle name="Normal 16 8 2" xfId="8897" xr:uid="{00000000-0005-0000-0000-0000ED730000}"/>
    <cellStyle name="Normal 16 8 2 2" xfId="8898" xr:uid="{00000000-0005-0000-0000-0000EE730000}"/>
    <cellStyle name="Normal 16 8 3" xfId="8899" xr:uid="{00000000-0005-0000-0000-0000EF730000}"/>
    <cellStyle name="Normal 16 9" xfId="8900" xr:uid="{00000000-0005-0000-0000-0000F0730000}"/>
    <cellStyle name="Normal 16 9 2" xfId="8901" xr:uid="{00000000-0005-0000-0000-0000F1730000}"/>
    <cellStyle name="Normal 16 9 2 2" xfId="8902" xr:uid="{00000000-0005-0000-0000-0000F2730000}"/>
    <cellStyle name="Normal 16 9 3" xfId="8903" xr:uid="{00000000-0005-0000-0000-0000F3730000}"/>
    <cellStyle name="Normal 160" xfId="8904" xr:uid="{00000000-0005-0000-0000-0000F4730000}"/>
    <cellStyle name="Normal 160 10" xfId="8905" xr:uid="{00000000-0005-0000-0000-0000F5730000}"/>
    <cellStyle name="Normal 160 10 2" xfId="8906" xr:uid="{00000000-0005-0000-0000-0000F6730000}"/>
    <cellStyle name="Normal 160 11" xfId="8907" xr:uid="{00000000-0005-0000-0000-0000F7730000}"/>
    <cellStyle name="Normal 160 11 2" xfId="8908" xr:uid="{00000000-0005-0000-0000-0000F8730000}"/>
    <cellStyle name="Normal 160 12" xfId="8909" xr:uid="{00000000-0005-0000-0000-0000F9730000}"/>
    <cellStyle name="Normal 160 12 2" xfId="8910" xr:uid="{00000000-0005-0000-0000-0000FA730000}"/>
    <cellStyle name="Normal 160 13" xfId="8911" xr:uid="{00000000-0005-0000-0000-0000FB730000}"/>
    <cellStyle name="Normal 160 13 2" xfId="8912" xr:uid="{00000000-0005-0000-0000-0000FC730000}"/>
    <cellStyle name="Normal 160 14" xfId="8913" xr:uid="{00000000-0005-0000-0000-0000FD730000}"/>
    <cellStyle name="Normal 160 14 2" xfId="8914" xr:uid="{00000000-0005-0000-0000-0000FE730000}"/>
    <cellStyle name="Normal 160 15" xfId="8915" xr:uid="{00000000-0005-0000-0000-0000FF730000}"/>
    <cellStyle name="Normal 160 15 2" xfId="8916" xr:uid="{00000000-0005-0000-0000-000000740000}"/>
    <cellStyle name="Normal 160 16" xfId="8917" xr:uid="{00000000-0005-0000-0000-000001740000}"/>
    <cellStyle name="Normal 160 16 2" xfId="8918" xr:uid="{00000000-0005-0000-0000-000002740000}"/>
    <cellStyle name="Normal 160 17" xfId="8919" xr:uid="{00000000-0005-0000-0000-000003740000}"/>
    <cellStyle name="Normal 160 17 2" xfId="8920" xr:uid="{00000000-0005-0000-0000-000004740000}"/>
    <cellStyle name="Normal 160 18" xfId="8921" xr:uid="{00000000-0005-0000-0000-000005740000}"/>
    <cellStyle name="Normal 160 18 2" xfId="8922" xr:uid="{00000000-0005-0000-0000-000006740000}"/>
    <cellStyle name="Normal 160 19" xfId="8923" xr:uid="{00000000-0005-0000-0000-000007740000}"/>
    <cellStyle name="Normal 160 19 2" xfId="8924" xr:uid="{00000000-0005-0000-0000-000008740000}"/>
    <cellStyle name="Normal 160 2" xfId="8925" xr:uid="{00000000-0005-0000-0000-000009740000}"/>
    <cellStyle name="Normal 160 2 2" xfId="8926" xr:uid="{00000000-0005-0000-0000-00000A740000}"/>
    <cellStyle name="Normal 160 20" xfId="8927" xr:uid="{00000000-0005-0000-0000-00000B740000}"/>
    <cellStyle name="Normal 160 20 2" xfId="8928" xr:uid="{00000000-0005-0000-0000-00000C740000}"/>
    <cellStyle name="Normal 160 21" xfId="8929" xr:uid="{00000000-0005-0000-0000-00000D740000}"/>
    <cellStyle name="Normal 160 3" xfId="8930" xr:uid="{00000000-0005-0000-0000-00000E740000}"/>
    <cellStyle name="Normal 160 3 2" xfId="8931" xr:uid="{00000000-0005-0000-0000-00000F740000}"/>
    <cellStyle name="Normal 160 4" xfId="8932" xr:uid="{00000000-0005-0000-0000-000010740000}"/>
    <cellStyle name="Normal 160 4 2" xfId="8933" xr:uid="{00000000-0005-0000-0000-000011740000}"/>
    <cellStyle name="Normal 160 5" xfId="8934" xr:uid="{00000000-0005-0000-0000-000012740000}"/>
    <cellStyle name="Normal 160 5 2" xfId="8935" xr:uid="{00000000-0005-0000-0000-000013740000}"/>
    <cellStyle name="Normal 160 6" xfId="8936" xr:uid="{00000000-0005-0000-0000-000014740000}"/>
    <cellStyle name="Normal 160 6 2" xfId="8937" xr:uid="{00000000-0005-0000-0000-000015740000}"/>
    <cellStyle name="Normal 160 7" xfId="8938" xr:uid="{00000000-0005-0000-0000-000016740000}"/>
    <cellStyle name="Normal 160 7 2" xfId="8939" xr:uid="{00000000-0005-0000-0000-000017740000}"/>
    <cellStyle name="Normal 160 8" xfId="8940" xr:uid="{00000000-0005-0000-0000-000018740000}"/>
    <cellStyle name="Normal 160 8 2" xfId="8941" xr:uid="{00000000-0005-0000-0000-000019740000}"/>
    <cellStyle name="Normal 160 9" xfId="8942" xr:uid="{00000000-0005-0000-0000-00001A740000}"/>
    <cellStyle name="Normal 160 9 2" xfId="8943" xr:uid="{00000000-0005-0000-0000-00001B740000}"/>
    <cellStyle name="Normal 161" xfId="8944" xr:uid="{00000000-0005-0000-0000-00001C740000}"/>
    <cellStyle name="Normal 161 10" xfId="8945" xr:uid="{00000000-0005-0000-0000-00001D740000}"/>
    <cellStyle name="Normal 161 10 2" xfId="8946" xr:uid="{00000000-0005-0000-0000-00001E740000}"/>
    <cellStyle name="Normal 161 11" xfId="8947" xr:uid="{00000000-0005-0000-0000-00001F740000}"/>
    <cellStyle name="Normal 161 11 2" xfId="8948" xr:uid="{00000000-0005-0000-0000-000020740000}"/>
    <cellStyle name="Normal 161 12" xfId="8949" xr:uid="{00000000-0005-0000-0000-000021740000}"/>
    <cellStyle name="Normal 161 12 2" xfId="8950" xr:uid="{00000000-0005-0000-0000-000022740000}"/>
    <cellStyle name="Normal 161 13" xfId="8951" xr:uid="{00000000-0005-0000-0000-000023740000}"/>
    <cellStyle name="Normal 161 13 2" xfId="8952" xr:uid="{00000000-0005-0000-0000-000024740000}"/>
    <cellStyle name="Normal 161 14" xfId="8953" xr:uid="{00000000-0005-0000-0000-000025740000}"/>
    <cellStyle name="Normal 161 14 2" xfId="8954" xr:uid="{00000000-0005-0000-0000-000026740000}"/>
    <cellStyle name="Normal 161 15" xfId="8955" xr:uid="{00000000-0005-0000-0000-000027740000}"/>
    <cellStyle name="Normal 161 15 2" xfId="8956" xr:uid="{00000000-0005-0000-0000-000028740000}"/>
    <cellStyle name="Normal 161 16" xfId="8957" xr:uid="{00000000-0005-0000-0000-000029740000}"/>
    <cellStyle name="Normal 161 16 2" xfId="8958" xr:uid="{00000000-0005-0000-0000-00002A740000}"/>
    <cellStyle name="Normal 161 17" xfId="8959" xr:uid="{00000000-0005-0000-0000-00002B740000}"/>
    <cellStyle name="Normal 161 17 2" xfId="8960" xr:uid="{00000000-0005-0000-0000-00002C740000}"/>
    <cellStyle name="Normal 161 18" xfId="8961" xr:uid="{00000000-0005-0000-0000-00002D740000}"/>
    <cellStyle name="Normal 161 18 2" xfId="8962" xr:uid="{00000000-0005-0000-0000-00002E740000}"/>
    <cellStyle name="Normal 161 19" xfId="8963" xr:uid="{00000000-0005-0000-0000-00002F740000}"/>
    <cellStyle name="Normal 161 19 2" xfId="8964" xr:uid="{00000000-0005-0000-0000-000030740000}"/>
    <cellStyle name="Normal 161 2" xfId="8965" xr:uid="{00000000-0005-0000-0000-000031740000}"/>
    <cellStyle name="Normal 161 2 2" xfId="8966" xr:uid="{00000000-0005-0000-0000-000032740000}"/>
    <cellStyle name="Normal 161 20" xfId="8967" xr:uid="{00000000-0005-0000-0000-000033740000}"/>
    <cellStyle name="Normal 161 20 2" xfId="8968" xr:uid="{00000000-0005-0000-0000-000034740000}"/>
    <cellStyle name="Normal 161 21" xfId="8969" xr:uid="{00000000-0005-0000-0000-000035740000}"/>
    <cellStyle name="Normal 161 3" xfId="8970" xr:uid="{00000000-0005-0000-0000-000036740000}"/>
    <cellStyle name="Normal 161 3 2" xfId="8971" xr:uid="{00000000-0005-0000-0000-000037740000}"/>
    <cellStyle name="Normal 161 4" xfId="8972" xr:uid="{00000000-0005-0000-0000-000038740000}"/>
    <cellStyle name="Normal 161 4 2" xfId="8973" xr:uid="{00000000-0005-0000-0000-000039740000}"/>
    <cellStyle name="Normal 161 5" xfId="8974" xr:uid="{00000000-0005-0000-0000-00003A740000}"/>
    <cellStyle name="Normal 161 5 2" xfId="8975" xr:uid="{00000000-0005-0000-0000-00003B740000}"/>
    <cellStyle name="Normal 161 6" xfId="8976" xr:uid="{00000000-0005-0000-0000-00003C740000}"/>
    <cellStyle name="Normal 161 6 2" xfId="8977" xr:uid="{00000000-0005-0000-0000-00003D740000}"/>
    <cellStyle name="Normal 161 7" xfId="8978" xr:uid="{00000000-0005-0000-0000-00003E740000}"/>
    <cellStyle name="Normal 161 7 2" xfId="8979" xr:uid="{00000000-0005-0000-0000-00003F740000}"/>
    <cellStyle name="Normal 161 8" xfId="8980" xr:uid="{00000000-0005-0000-0000-000040740000}"/>
    <cellStyle name="Normal 161 8 2" xfId="8981" xr:uid="{00000000-0005-0000-0000-000041740000}"/>
    <cellStyle name="Normal 161 9" xfId="8982" xr:uid="{00000000-0005-0000-0000-000042740000}"/>
    <cellStyle name="Normal 161 9 2" xfId="8983" xr:uid="{00000000-0005-0000-0000-000043740000}"/>
    <cellStyle name="Normal 162" xfId="8984" xr:uid="{00000000-0005-0000-0000-000044740000}"/>
    <cellStyle name="Normal 162 10" xfId="8985" xr:uid="{00000000-0005-0000-0000-000045740000}"/>
    <cellStyle name="Normal 162 10 2" xfId="8986" xr:uid="{00000000-0005-0000-0000-000046740000}"/>
    <cellStyle name="Normal 162 11" xfId="8987" xr:uid="{00000000-0005-0000-0000-000047740000}"/>
    <cellStyle name="Normal 162 11 2" xfId="8988" xr:uid="{00000000-0005-0000-0000-000048740000}"/>
    <cellStyle name="Normal 162 12" xfId="8989" xr:uid="{00000000-0005-0000-0000-000049740000}"/>
    <cellStyle name="Normal 162 12 2" xfId="8990" xr:uid="{00000000-0005-0000-0000-00004A740000}"/>
    <cellStyle name="Normal 162 13" xfId="8991" xr:uid="{00000000-0005-0000-0000-00004B740000}"/>
    <cellStyle name="Normal 162 13 2" xfId="8992" xr:uid="{00000000-0005-0000-0000-00004C740000}"/>
    <cellStyle name="Normal 162 14" xfId="8993" xr:uid="{00000000-0005-0000-0000-00004D740000}"/>
    <cellStyle name="Normal 162 14 2" xfId="8994" xr:uid="{00000000-0005-0000-0000-00004E740000}"/>
    <cellStyle name="Normal 162 15" xfId="8995" xr:uid="{00000000-0005-0000-0000-00004F740000}"/>
    <cellStyle name="Normal 162 15 2" xfId="8996" xr:uid="{00000000-0005-0000-0000-000050740000}"/>
    <cellStyle name="Normal 162 16" xfId="8997" xr:uid="{00000000-0005-0000-0000-000051740000}"/>
    <cellStyle name="Normal 162 16 2" xfId="8998" xr:uid="{00000000-0005-0000-0000-000052740000}"/>
    <cellStyle name="Normal 162 17" xfId="8999" xr:uid="{00000000-0005-0000-0000-000053740000}"/>
    <cellStyle name="Normal 162 17 2" xfId="9000" xr:uid="{00000000-0005-0000-0000-000054740000}"/>
    <cellStyle name="Normal 162 18" xfId="9001" xr:uid="{00000000-0005-0000-0000-000055740000}"/>
    <cellStyle name="Normal 162 18 2" xfId="9002" xr:uid="{00000000-0005-0000-0000-000056740000}"/>
    <cellStyle name="Normal 162 19" xfId="9003" xr:uid="{00000000-0005-0000-0000-000057740000}"/>
    <cellStyle name="Normal 162 19 2" xfId="9004" xr:uid="{00000000-0005-0000-0000-000058740000}"/>
    <cellStyle name="Normal 162 2" xfId="9005" xr:uid="{00000000-0005-0000-0000-000059740000}"/>
    <cellStyle name="Normal 162 2 2" xfId="9006" xr:uid="{00000000-0005-0000-0000-00005A740000}"/>
    <cellStyle name="Normal 162 20" xfId="9007" xr:uid="{00000000-0005-0000-0000-00005B740000}"/>
    <cellStyle name="Normal 162 20 2" xfId="9008" xr:uid="{00000000-0005-0000-0000-00005C740000}"/>
    <cellStyle name="Normal 162 21" xfId="9009" xr:uid="{00000000-0005-0000-0000-00005D740000}"/>
    <cellStyle name="Normal 162 3" xfId="9010" xr:uid="{00000000-0005-0000-0000-00005E740000}"/>
    <cellStyle name="Normal 162 3 2" xfId="9011" xr:uid="{00000000-0005-0000-0000-00005F740000}"/>
    <cellStyle name="Normal 162 4" xfId="9012" xr:uid="{00000000-0005-0000-0000-000060740000}"/>
    <cellStyle name="Normal 162 4 2" xfId="9013" xr:uid="{00000000-0005-0000-0000-000061740000}"/>
    <cellStyle name="Normal 162 5" xfId="9014" xr:uid="{00000000-0005-0000-0000-000062740000}"/>
    <cellStyle name="Normal 162 5 2" xfId="9015" xr:uid="{00000000-0005-0000-0000-000063740000}"/>
    <cellStyle name="Normal 162 6" xfId="9016" xr:uid="{00000000-0005-0000-0000-000064740000}"/>
    <cellStyle name="Normal 162 6 2" xfId="9017" xr:uid="{00000000-0005-0000-0000-000065740000}"/>
    <cellStyle name="Normal 162 7" xfId="9018" xr:uid="{00000000-0005-0000-0000-000066740000}"/>
    <cellStyle name="Normal 162 7 2" xfId="9019" xr:uid="{00000000-0005-0000-0000-000067740000}"/>
    <cellStyle name="Normal 162 8" xfId="9020" xr:uid="{00000000-0005-0000-0000-000068740000}"/>
    <cellStyle name="Normal 162 8 2" xfId="9021" xr:uid="{00000000-0005-0000-0000-000069740000}"/>
    <cellStyle name="Normal 162 9" xfId="9022" xr:uid="{00000000-0005-0000-0000-00006A740000}"/>
    <cellStyle name="Normal 162 9 2" xfId="9023" xr:uid="{00000000-0005-0000-0000-00006B740000}"/>
    <cellStyle name="Normal 163" xfId="9024" xr:uid="{00000000-0005-0000-0000-00006C740000}"/>
    <cellStyle name="Normal 163 10" xfId="9025" xr:uid="{00000000-0005-0000-0000-00006D740000}"/>
    <cellStyle name="Normal 163 10 2" xfId="9026" xr:uid="{00000000-0005-0000-0000-00006E740000}"/>
    <cellStyle name="Normal 163 11" xfId="9027" xr:uid="{00000000-0005-0000-0000-00006F740000}"/>
    <cellStyle name="Normal 163 11 2" xfId="9028" xr:uid="{00000000-0005-0000-0000-000070740000}"/>
    <cellStyle name="Normal 163 12" xfId="9029" xr:uid="{00000000-0005-0000-0000-000071740000}"/>
    <cellStyle name="Normal 163 12 2" xfId="9030" xr:uid="{00000000-0005-0000-0000-000072740000}"/>
    <cellStyle name="Normal 163 13" xfId="9031" xr:uid="{00000000-0005-0000-0000-000073740000}"/>
    <cellStyle name="Normal 163 13 2" xfId="9032" xr:uid="{00000000-0005-0000-0000-000074740000}"/>
    <cellStyle name="Normal 163 14" xfId="9033" xr:uid="{00000000-0005-0000-0000-000075740000}"/>
    <cellStyle name="Normal 163 14 2" xfId="9034" xr:uid="{00000000-0005-0000-0000-000076740000}"/>
    <cellStyle name="Normal 163 15" xfId="9035" xr:uid="{00000000-0005-0000-0000-000077740000}"/>
    <cellStyle name="Normal 163 15 2" xfId="9036" xr:uid="{00000000-0005-0000-0000-000078740000}"/>
    <cellStyle name="Normal 163 16" xfId="9037" xr:uid="{00000000-0005-0000-0000-000079740000}"/>
    <cellStyle name="Normal 163 16 2" xfId="9038" xr:uid="{00000000-0005-0000-0000-00007A740000}"/>
    <cellStyle name="Normal 163 17" xfId="9039" xr:uid="{00000000-0005-0000-0000-00007B740000}"/>
    <cellStyle name="Normal 163 17 2" xfId="9040" xr:uid="{00000000-0005-0000-0000-00007C740000}"/>
    <cellStyle name="Normal 163 18" xfId="9041" xr:uid="{00000000-0005-0000-0000-00007D740000}"/>
    <cellStyle name="Normal 163 18 2" xfId="9042" xr:uid="{00000000-0005-0000-0000-00007E740000}"/>
    <cellStyle name="Normal 163 19" xfId="9043" xr:uid="{00000000-0005-0000-0000-00007F740000}"/>
    <cellStyle name="Normal 163 19 2" xfId="9044" xr:uid="{00000000-0005-0000-0000-000080740000}"/>
    <cellStyle name="Normal 163 2" xfId="9045" xr:uid="{00000000-0005-0000-0000-000081740000}"/>
    <cellStyle name="Normal 163 2 2" xfId="9046" xr:uid="{00000000-0005-0000-0000-000082740000}"/>
    <cellStyle name="Normal 163 20" xfId="9047" xr:uid="{00000000-0005-0000-0000-000083740000}"/>
    <cellStyle name="Normal 163 20 2" xfId="9048" xr:uid="{00000000-0005-0000-0000-000084740000}"/>
    <cellStyle name="Normal 163 21" xfId="9049" xr:uid="{00000000-0005-0000-0000-000085740000}"/>
    <cellStyle name="Normal 163 3" xfId="9050" xr:uid="{00000000-0005-0000-0000-000086740000}"/>
    <cellStyle name="Normal 163 3 2" xfId="9051" xr:uid="{00000000-0005-0000-0000-000087740000}"/>
    <cellStyle name="Normal 163 4" xfId="9052" xr:uid="{00000000-0005-0000-0000-000088740000}"/>
    <cellStyle name="Normal 163 4 2" xfId="9053" xr:uid="{00000000-0005-0000-0000-000089740000}"/>
    <cellStyle name="Normal 163 5" xfId="9054" xr:uid="{00000000-0005-0000-0000-00008A740000}"/>
    <cellStyle name="Normal 163 5 2" xfId="9055" xr:uid="{00000000-0005-0000-0000-00008B740000}"/>
    <cellStyle name="Normal 163 6" xfId="9056" xr:uid="{00000000-0005-0000-0000-00008C740000}"/>
    <cellStyle name="Normal 163 6 2" xfId="9057" xr:uid="{00000000-0005-0000-0000-00008D740000}"/>
    <cellStyle name="Normal 163 7" xfId="9058" xr:uid="{00000000-0005-0000-0000-00008E740000}"/>
    <cellStyle name="Normal 163 7 2" xfId="9059" xr:uid="{00000000-0005-0000-0000-00008F740000}"/>
    <cellStyle name="Normal 163 8" xfId="9060" xr:uid="{00000000-0005-0000-0000-000090740000}"/>
    <cellStyle name="Normal 163 8 2" xfId="9061" xr:uid="{00000000-0005-0000-0000-000091740000}"/>
    <cellStyle name="Normal 163 9" xfId="9062" xr:uid="{00000000-0005-0000-0000-000092740000}"/>
    <cellStyle name="Normal 163 9 2" xfId="9063" xr:uid="{00000000-0005-0000-0000-000093740000}"/>
    <cellStyle name="Normal 164" xfId="9064" xr:uid="{00000000-0005-0000-0000-000094740000}"/>
    <cellStyle name="Normal 164 10" xfId="9065" xr:uid="{00000000-0005-0000-0000-000095740000}"/>
    <cellStyle name="Normal 164 10 2" xfId="9066" xr:uid="{00000000-0005-0000-0000-000096740000}"/>
    <cellStyle name="Normal 164 11" xfId="9067" xr:uid="{00000000-0005-0000-0000-000097740000}"/>
    <cellStyle name="Normal 164 11 2" xfId="9068" xr:uid="{00000000-0005-0000-0000-000098740000}"/>
    <cellStyle name="Normal 164 12" xfId="9069" xr:uid="{00000000-0005-0000-0000-000099740000}"/>
    <cellStyle name="Normal 164 12 2" xfId="9070" xr:uid="{00000000-0005-0000-0000-00009A740000}"/>
    <cellStyle name="Normal 164 13" xfId="9071" xr:uid="{00000000-0005-0000-0000-00009B740000}"/>
    <cellStyle name="Normal 164 13 2" xfId="9072" xr:uid="{00000000-0005-0000-0000-00009C740000}"/>
    <cellStyle name="Normal 164 14" xfId="9073" xr:uid="{00000000-0005-0000-0000-00009D740000}"/>
    <cellStyle name="Normal 164 14 2" xfId="9074" xr:uid="{00000000-0005-0000-0000-00009E740000}"/>
    <cellStyle name="Normal 164 15" xfId="9075" xr:uid="{00000000-0005-0000-0000-00009F740000}"/>
    <cellStyle name="Normal 164 15 2" xfId="9076" xr:uid="{00000000-0005-0000-0000-0000A0740000}"/>
    <cellStyle name="Normal 164 16" xfId="9077" xr:uid="{00000000-0005-0000-0000-0000A1740000}"/>
    <cellStyle name="Normal 164 16 2" xfId="9078" xr:uid="{00000000-0005-0000-0000-0000A2740000}"/>
    <cellStyle name="Normal 164 17" xfId="9079" xr:uid="{00000000-0005-0000-0000-0000A3740000}"/>
    <cellStyle name="Normal 164 17 2" xfId="9080" xr:uid="{00000000-0005-0000-0000-0000A4740000}"/>
    <cellStyle name="Normal 164 18" xfId="9081" xr:uid="{00000000-0005-0000-0000-0000A5740000}"/>
    <cellStyle name="Normal 164 18 2" xfId="9082" xr:uid="{00000000-0005-0000-0000-0000A6740000}"/>
    <cellStyle name="Normal 164 19" xfId="9083" xr:uid="{00000000-0005-0000-0000-0000A7740000}"/>
    <cellStyle name="Normal 164 19 2" xfId="9084" xr:uid="{00000000-0005-0000-0000-0000A8740000}"/>
    <cellStyle name="Normal 164 2" xfId="9085" xr:uid="{00000000-0005-0000-0000-0000A9740000}"/>
    <cellStyle name="Normal 164 2 2" xfId="9086" xr:uid="{00000000-0005-0000-0000-0000AA740000}"/>
    <cellStyle name="Normal 164 20" xfId="9087" xr:uid="{00000000-0005-0000-0000-0000AB740000}"/>
    <cellStyle name="Normal 164 20 2" xfId="9088" xr:uid="{00000000-0005-0000-0000-0000AC740000}"/>
    <cellStyle name="Normal 164 21" xfId="9089" xr:uid="{00000000-0005-0000-0000-0000AD740000}"/>
    <cellStyle name="Normal 164 3" xfId="9090" xr:uid="{00000000-0005-0000-0000-0000AE740000}"/>
    <cellStyle name="Normal 164 3 2" xfId="9091" xr:uid="{00000000-0005-0000-0000-0000AF740000}"/>
    <cellStyle name="Normal 164 4" xfId="9092" xr:uid="{00000000-0005-0000-0000-0000B0740000}"/>
    <cellStyle name="Normal 164 4 2" xfId="9093" xr:uid="{00000000-0005-0000-0000-0000B1740000}"/>
    <cellStyle name="Normal 164 5" xfId="9094" xr:uid="{00000000-0005-0000-0000-0000B2740000}"/>
    <cellStyle name="Normal 164 5 2" xfId="9095" xr:uid="{00000000-0005-0000-0000-0000B3740000}"/>
    <cellStyle name="Normal 164 6" xfId="9096" xr:uid="{00000000-0005-0000-0000-0000B4740000}"/>
    <cellStyle name="Normal 164 6 2" xfId="9097" xr:uid="{00000000-0005-0000-0000-0000B5740000}"/>
    <cellStyle name="Normal 164 7" xfId="9098" xr:uid="{00000000-0005-0000-0000-0000B6740000}"/>
    <cellStyle name="Normal 164 7 2" xfId="9099" xr:uid="{00000000-0005-0000-0000-0000B7740000}"/>
    <cellStyle name="Normal 164 8" xfId="9100" xr:uid="{00000000-0005-0000-0000-0000B8740000}"/>
    <cellStyle name="Normal 164 8 2" xfId="9101" xr:uid="{00000000-0005-0000-0000-0000B9740000}"/>
    <cellStyle name="Normal 164 9" xfId="9102" xr:uid="{00000000-0005-0000-0000-0000BA740000}"/>
    <cellStyle name="Normal 164 9 2" xfId="9103" xr:uid="{00000000-0005-0000-0000-0000BB740000}"/>
    <cellStyle name="Normal 165" xfId="9104" xr:uid="{00000000-0005-0000-0000-0000BC740000}"/>
    <cellStyle name="Normal 165 10" xfId="9105" xr:uid="{00000000-0005-0000-0000-0000BD740000}"/>
    <cellStyle name="Normal 165 10 2" xfId="9106" xr:uid="{00000000-0005-0000-0000-0000BE740000}"/>
    <cellStyle name="Normal 165 11" xfId="9107" xr:uid="{00000000-0005-0000-0000-0000BF740000}"/>
    <cellStyle name="Normal 165 11 2" xfId="9108" xr:uid="{00000000-0005-0000-0000-0000C0740000}"/>
    <cellStyle name="Normal 165 12" xfId="9109" xr:uid="{00000000-0005-0000-0000-0000C1740000}"/>
    <cellStyle name="Normal 165 12 2" xfId="9110" xr:uid="{00000000-0005-0000-0000-0000C2740000}"/>
    <cellStyle name="Normal 165 13" xfId="9111" xr:uid="{00000000-0005-0000-0000-0000C3740000}"/>
    <cellStyle name="Normal 165 13 2" xfId="9112" xr:uid="{00000000-0005-0000-0000-0000C4740000}"/>
    <cellStyle name="Normal 165 14" xfId="9113" xr:uid="{00000000-0005-0000-0000-0000C5740000}"/>
    <cellStyle name="Normal 165 14 2" xfId="9114" xr:uid="{00000000-0005-0000-0000-0000C6740000}"/>
    <cellStyle name="Normal 165 15" xfId="9115" xr:uid="{00000000-0005-0000-0000-0000C7740000}"/>
    <cellStyle name="Normal 165 15 2" xfId="9116" xr:uid="{00000000-0005-0000-0000-0000C8740000}"/>
    <cellStyle name="Normal 165 16" xfId="9117" xr:uid="{00000000-0005-0000-0000-0000C9740000}"/>
    <cellStyle name="Normal 165 16 2" xfId="9118" xr:uid="{00000000-0005-0000-0000-0000CA740000}"/>
    <cellStyle name="Normal 165 17" xfId="9119" xr:uid="{00000000-0005-0000-0000-0000CB740000}"/>
    <cellStyle name="Normal 165 17 2" xfId="9120" xr:uid="{00000000-0005-0000-0000-0000CC740000}"/>
    <cellStyle name="Normal 165 18" xfId="9121" xr:uid="{00000000-0005-0000-0000-0000CD740000}"/>
    <cellStyle name="Normal 165 18 2" xfId="9122" xr:uid="{00000000-0005-0000-0000-0000CE740000}"/>
    <cellStyle name="Normal 165 19" xfId="9123" xr:uid="{00000000-0005-0000-0000-0000CF740000}"/>
    <cellStyle name="Normal 165 19 2" xfId="9124" xr:uid="{00000000-0005-0000-0000-0000D0740000}"/>
    <cellStyle name="Normal 165 2" xfId="9125" xr:uid="{00000000-0005-0000-0000-0000D1740000}"/>
    <cellStyle name="Normal 165 2 2" xfId="9126" xr:uid="{00000000-0005-0000-0000-0000D2740000}"/>
    <cellStyle name="Normal 165 20" xfId="9127" xr:uid="{00000000-0005-0000-0000-0000D3740000}"/>
    <cellStyle name="Normal 165 20 2" xfId="9128" xr:uid="{00000000-0005-0000-0000-0000D4740000}"/>
    <cellStyle name="Normal 165 21" xfId="9129" xr:uid="{00000000-0005-0000-0000-0000D5740000}"/>
    <cellStyle name="Normal 165 3" xfId="9130" xr:uid="{00000000-0005-0000-0000-0000D6740000}"/>
    <cellStyle name="Normal 165 3 2" xfId="9131" xr:uid="{00000000-0005-0000-0000-0000D7740000}"/>
    <cellStyle name="Normal 165 4" xfId="9132" xr:uid="{00000000-0005-0000-0000-0000D8740000}"/>
    <cellStyle name="Normal 165 4 2" xfId="9133" xr:uid="{00000000-0005-0000-0000-0000D9740000}"/>
    <cellStyle name="Normal 165 5" xfId="9134" xr:uid="{00000000-0005-0000-0000-0000DA740000}"/>
    <cellStyle name="Normal 165 5 2" xfId="9135" xr:uid="{00000000-0005-0000-0000-0000DB740000}"/>
    <cellStyle name="Normal 165 6" xfId="9136" xr:uid="{00000000-0005-0000-0000-0000DC740000}"/>
    <cellStyle name="Normal 165 6 2" xfId="9137" xr:uid="{00000000-0005-0000-0000-0000DD740000}"/>
    <cellStyle name="Normal 165 7" xfId="9138" xr:uid="{00000000-0005-0000-0000-0000DE740000}"/>
    <cellStyle name="Normal 165 7 2" xfId="9139" xr:uid="{00000000-0005-0000-0000-0000DF740000}"/>
    <cellStyle name="Normal 165 8" xfId="9140" xr:uid="{00000000-0005-0000-0000-0000E0740000}"/>
    <cellStyle name="Normal 165 8 2" xfId="9141" xr:uid="{00000000-0005-0000-0000-0000E1740000}"/>
    <cellStyle name="Normal 165 9" xfId="9142" xr:uid="{00000000-0005-0000-0000-0000E2740000}"/>
    <cellStyle name="Normal 165 9 2" xfId="9143" xr:uid="{00000000-0005-0000-0000-0000E3740000}"/>
    <cellStyle name="Normal 166" xfId="9144" xr:uid="{00000000-0005-0000-0000-0000E4740000}"/>
    <cellStyle name="Normal 166 10" xfId="9145" xr:uid="{00000000-0005-0000-0000-0000E5740000}"/>
    <cellStyle name="Normal 166 10 2" xfId="9146" xr:uid="{00000000-0005-0000-0000-0000E6740000}"/>
    <cellStyle name="Normal 166 11" xfId="9147" xr:uid="{00000000-0005-0000-0000-0000E7740000}"/>
    <cellStyle name="Normal 166 11 2" xfId="9148" xr:uid="{00000000-0005-0000-0000-0000E8740000}"/>
    <cellStyle name="Normal 166 12" xfId="9149" xr:uid="{00000000-0005-0000-0000-0000E9740000}"/>
    <cellStyle name="Normal 166 12 2" xfId="9150" xr:uid="{00000000-0005-0000-0000-0000EA740000}"/>
    <cellStyle name="Normal 166 13" xfId="9151" xr:uid="{00000000-0005-0000-0000-0000EB740000}"/>
    <cellStyle name="Normal 166 13 2" xfId="9152" xr:uid="{00000000-0005-0000-0000-0000EC740000}"/>
    <cellStyle name="Normal 166 14" xfId="9153" xr:uid="{00000000-0005-0000-0000-0000ED740000}"/>
    <cellStyle name="Normal 166 14 2" xfId="9154" xr:uid="{00000000-0005-0000-0000-0000EE740000}"/>
    <cellStyle name="Normal 166 15" xfId="9155" xr:uid="{00000000-0005-0000-0000-0000EF740000}"/>
    <cellStyle name="Normal 166 15 2" xfId="9156" xr:uid="{00000000-0005-0000-0000-0000F0740000}"/>
    <cellStyle name="Normal 166 16" xfId="9157" xr:uid="{00000000-0005-0000-0000-0000F1740000}"/>
    <cellStyle name="Normal 166 16 2" xfId="9158" xr:uid="{00000000-0005-0000-0000-0000F2740000}"/>
    <cellStyle name="Normal 166 17" xfId="9159" xr:uid="{00000000-0005-0000-0000-0000F3740000}"/>
    <cellStyle name="Normal 166 17 2" xfId="9160" xr:uid="{00000000-0005-0000-0000-0000F4740000}"/>
    <cellStyle name="Normal 166 18" xfId="9161" xr:uid="{00000000-0005-0000-0000-0000F5740000}"/>
    <cellStyle name="Normal 166 18 2" xfId="9162" xr:uid="{00000000-0005-0000-0000-0000F6740000}"/>
    <cellStyle name="Normal 166 19" xfId="9163" xr:uid="{00000000-0005-0000-0000-0000F7740000}"/>
    <cellStyle name="Normal 166 19 2" xfId="9164" xr:uid="{00000000-0005-0000-0000-0000F8740000}"/>
    <cellStyle name="Normal 166 2" xfId="9165" xr:uid="{00000000-0005-0000-0000-0000F9740000}"/>
    <cellStyle name="Normal 166 2 2" xfId="9166" xr:uid="{00000000-0005-0000-0000-0000FA740000}"/>
    <cellStyle name="Normal 166 20" xfId="9167" xr:uid="{00000000-0005-0000-0000-0000FB740000}"/>
    <cellStyle name="Normal 166 20 2" xfId="9168" xr:uid="{00000000-0005-0000-0000-0000FC740000}"/>
    <cellStyle name="Normal 166 21" xfId="9169" xr:uid="{00000000-0005-0000-0000-0000FD740000}"/>
    <cellStyle name="Normal 166 3" xfId="9170" xr:uid="{00000000-0005-0000-0000-0000FE740000}"/>
    <cellStyle name="Normal 166 3 2" xfId="9171" xr:uid="{00000000-0005-0000-0000-0000FF740000}"/>
    <cellStyle name="Normal 166 4" xfId="9172" xr:uid="{00000000-0005-0000-0000-000000750000}"/>
    <cellStyle name="Normal 166 4 2" xfId="9173" xr:uid="{00000000-0005-0000-0000-000001750000}"/>
    <cellStyle name="Normal 166 5" xfId="9174" xr:uid="{00000000-0005-0000-0000-000002750000}"/>
    <cellStyle name="Normal 166 5 2" xfId="9175" xr:uid="{00000000-0005-0000-0000-000003750000}"/>
    <cellStyle name="Normal 166 6" xfId="9176" xr:uid="{00000000-0005-0000-0000-000004750000}"/>
    <cellStyle name="Normal 166 6 2" xfId="9177" xr:uid="{00000000-0005-0000-0000-000005750000}"/>
    <cellStyle name="Normal 166 7" xfId="9178" xr:uid="{00000000-0005-0000-0000-000006750000}"/>
    <cellStyle name="Normal 166 7 2" xfId="9179" xr:uid="{00000000-0005-0000-0000-000007750000}"/>
    <cellStyle name="Normal 166 8" xfId="9180" xr:uid="{00000000-0005-0000-0000-000008750000}"/>
    <cellStyle name="Normal 166 8 2" xfId="9181" xr:uid="{00000000-0005-0000-0000-000009750000}"/>
    <cellStyle name="Normal 166 9" xfId="9182" xr:uid="{00000000-0005-0000-0000-00000A750000}"/>
    <cellStyle name="Normal 166 9 2" xfId="9183" xr:uid="{00000000-0005-0000-0000-00000B750000}"/>
    <cellStyle name="Normal 167" xfId="9184" xr:uid="{00000000-0005-0000-0000-00000C750000}"/>
    <cellStyle name="Normal 167 10" xfId="9185" xr:uid="{00000000-0005-0000-0000-00000D750000}"/>
    <cellStyle name="Normal 167 10 2" xfId="9186" xr:uid="{00000000-0005-0000-0000-00000E750000}"/>
    <cellStyle name="Normal 167 11" xfId="9187" xr:uid="{00000000-0005-0000-0000-00000F750000}"/>
    <cellStyle name="Normal 167 11 2" xfId="9188" xr:uid="{00000000-0005-0000-0000-000010750000}"/>
    <cellStyle name="Normal 167 12" xfId="9189" xr:uid="{00000000-0005-0000-0000-000011750000}"/>
    <cellStyle name="Normal 167 12 2" xfId="9190" xr:uid="{00000000-0005-0000-0000-000012750000}"/>
    <cellStyle name="Normal 167 13" xfId="9191" xr:uid="{00000000-0005-0000-0000-000013750000}"/>
    <cellStyle name="Normal 167 13 2" xfId="9192" xr:uid="{00000000-0005-0000-0000-000014750000}"/>
    <cellStyle name="Normal 167 14" xfId="9193" xr:uid="{00000000-0005-0000-0000-000015750000}"/>
    <cellStyle name="Normal 167 14 2" xfId="9194" xr:uid="{00000000-0005-0000-0000-000016750000}"/>
    <cellStyle name="Normal 167 15" xfId="9195" xr:uid="{00000000-0005-0000-0000-000017750000}"/>
    <cellStyle name="Normal 167 15 2" xfId="9196" xr:uid="{00000000-0005-0000-0000-000018750000}"/>
    <cellStyle name="Normal 167 16" xfId="9197" xr:uid="{00000000-0005-0000-0000-000019750000}"/>
    <cellStyle name="Normal 167 16 2" xfId="9198" xr:uid="{00000000-0005-0000-0000-00001A750000}"/>
    <cellStyle name="Normal 167 17" xfId="9199" xr:uid="{00000000-0005-0000-0000-00001B750000}"/>
    <cellStyle name="Normal 167 17 2" xfId="9200" xr:uid="{00000000-0005-0000-0000-00001C750000}"/>
    <cellStyle name="Normal 167 18" xfId="9201" xr:uid="{00000000-0005-0000-0000-00001D750000}"/>
    <cellStyle name="Normal 167 18 2" xfId="9202" xr:uid="{00000000-0005-0000-0000-00001E750000}"/>
    <cellStyle name="Normal 167 19" xfId="9203" xr:uid="{00000000-0005-0000-0000-00001F750000}"/>
    <cellStyle name="Normal 167 19 2" xfId="9204" xr:uid="{00000000-0005-0000-0000-000020750000}"/>
    <cellStyle name="Normal 167 2" xfId="9205" xr:uid="{00000000-0005-0000-0000-000021750000}"/>
    <cellStyle name="Normal 167 2 2" xfId="9206" xr:uid="{00000000-0005-0000-0000-000022750000}"/>
    <cellStyle name="Normal 167 20" xfId="9207" xr:uid="{00000000-0005-0000-0000-000023750000}"/>
    <cellStyle name="Normal 167 20 2" xfId="9208" xr:uid="{00000000-0005-0000-0000-000024750000}"/>
    <cellStyle name="Normal 167 21" xfId="9209" xr:uid="{00000000-0005-0000-0000-000025750000}"/>
    <cellStyle name="Normal 167 3" xfId="9210" xr:uid="{00000000-0005-0000-0000-000026750000}"/>
    <cellStyle name="Normal 167 3 2" xfId="9211" xr:uid="{00000000-0005-0000-0000-000027750000}"/>
    <cellStyle name="Normal 167 4" xfId="9212" xr:uid="{00000000-0005-0000-0000-000028750000}"/>
    <cellStyle name="Normal 167 4 2" xfId="9213" xr:uid="{00000000-0005-0000-0000-000029750000}"/>
    <cellStyle name="Normal 167 5" xfId="9214" xr:uid="{00000000-0005-0000-0000-00002A750000}"/>
    <cellStyle name="Normal 167 5 2" xfId="9215" xr:uid="{00000000-0005-0000-0000-00002B750000}"/>
    <cellStyle name="Normal 167 6" xfId="9216" xr:uid="{00000000-0005-0000-0000-00002C750000}"/>
    <cellStyle name="Normal 167 6 2" xfId="9217" xr:uid="{00000000-0005-0000-0000-00002D750000}"/>
    <cellStyle name="Normal 167 7" xfId="9218" xr:uid="{00000000-0005-0000-0000-00002E750000}"/>
    <cellStyle name="Normal 167 7 2" xfId="9219" xr:uid="{00000000-0005-0000-0000-00002F750000}"/>
    <cellStyle name="Normal 167 8" xfId="9220" xr:uid="{00000000-0005-0000-0000-000030750000}"/>
    <cellStyle name="Normal 167 8 2" xfId="9221" xr:uid="{00000000-0005-0000-0000-000031750000}"/>
    <cellStyle name="Normal 167 9" xfId="9222" xr:uid="{00000000-0005-0000-0000-000032750000}"/>
    <cellStyle name="Normal 167 9 2" xfId="9223" xr:uid="{00000000-0005-0000-0000-000033750000}"/>
    <cellStyle name="Normal 168" xfId="9224" xr:uid="{00000000-0005-0000-0000-000034750000}"/>
    <cellStyle name="Normal 168 10" xfId="9225" xr:uid="{00000000-0005-0000-0000-000035750000}"/>
    <cellStyle name="Normal 168 10 2" xfId="9226" xr:uid="{00000000-0005-0000-0000-000036750000}"/>
    <cellStyle name="Normal 168 11" xfId="9227" xr:uid="{00000000-0005-0000-0000-000037750000}"/>
    <cellStyle name="Normal 168 11 2" xfId="9228" xr:uid="{00000000-0005-0000-0000-000038750000}"/>
    <cellStyle name="Normal 168 12" xfId="9229" xr:uid="{00000000-0005-0000-0000-000039750000}"/>
    <cellStyle name="Normal 168 12 2" xfId="9230" xr:uid="{00000000-0005-0000-0000-00003A750000}"/>
    <cellStyle name="Normal 168 13" xfId="9231" xr:uid="{00000000-0005-0000-0000-00003B750000}"/>
    <cellStyle name="Normal 168 13 2" xfId="9232" xr:uid="{00000000-0005-0000-0000-00003C750000}"/>
    <cellStyle name="Normal 168 14" xfId="9233" xr:uid="{00000000-0005-0000-0000-00003D750000}"/>
    <cellStyle name="Normal 168 14 2" xfId="9234" xr:uid="{00000000-0005-0000-0000-00003E750000}"/>
    <cellStyle name="Normal 168 15" xfId="9235" xr:uid="{00000000-0005-0000-0000-00003F750000}"/>
    <cellStyle name="Normal 168 15 2" xfId="9236" xr:uid="{00000000-0005-0000-0000-000040750000}"/>
    <cellStyle name="Normal 168 16" xfId="9237" xr:uid="{00000000-0005-0000-0000-000041750000}"/>
    <cellStyle name="Normal 168 16 2" xfId="9238" xr:uid="{00000000-0005-0000-0000-000042750000}"/>
    <cellStyle name="Normal 168 17" xfId="9239" xr:uid="{00000000-0005-0000-0000-000043750000}"/>
    <cellStyle name="Normal 168 17 2" xfId="9240" xr:uid="{00000000-0005-0000-0000-000044750000}"/>
    <cellStyle name="Normal 168 18" xfId="9241" xr:uid="{00000000-0005-0000-0000-000045750000}"/>
    <cellStyle name="Normal 168 18 2" xfId="9242" xr:uid="{00000000-0005-0000-0000-000046750000}"/>
    <cellStyle name="Normal 168 19" xfId="9243" xr:uid="{00000000-0005-0000-0000-000047750000}"/>
    <cellStyle name="Normal 168 19 2" xfId="9244" xr:uid="{00000000-0005-0000-0000-000048750000}"/>
    <cellStyle name="Normal 168 2" xfId="9245" xr:uid="{00000000-0005-0000-0000-000049750000}"/>
    <cellStyle name="Normal 168 2 2" xfId="9246" xr:uid="{00000000-0005-0000-0000-00004A750000}"/>
    <cellStyle name="Normal 168 20" xfId="9247" xr:uid="{00000000-0005-0000-0000-00004B750000}"/>
    <cellStyle name="Normal 168 20 2" xfId="9248" xr:uid="{00000000-0005-0000-0000-00004C750000}"/>
    <cellStyle name="Normal 168 21" xfId="9249" xr:uid="{00000000-0005-0000-0000-00004D750000}"/>
    <cellStyle name="Normal 168 3" xfId="9250" xr:uid="{00000000-0005-0000-0000-00004E750000}"/>
    <cellStyle name="Normal 168 3 2" xfId="9251" xr:uid="{00000000-0005-0000-0000-00004F750000}"/>
    <cellStyle name="Normal 168 4" xfId="9252" xr:uid="{00000000-0005-0000-0000-000050750000}"/>
    <cellStyle name="Normal 168 4 2" xfId="9253" xr:uid="{00000000-0005-0000-0000-000051750000}"/>
    <cellStyle name="Normal 168 5" xfId="9254" xr:uid="{00000000-0005-0000-0000-000052750000}"/>
    <cellStyle name="Normal 168 5 2" xfId="9255" xr:uid="{00000000-0005-0000-0000-000053750000}"/>
    <cellStyle name="Normal 168 6" xfId="9256" xr:uid="{00000000-0005-0000-0000-000054750000}"/>
    <cellStyle name="Normal 168 6 2" xfId="9257" xr:uid="{00000000-0005-0000-0000-000055750000}"/>
    <cellStyle name="Normal 168 7" xfId="9258" xr:uid="{00000000-0005-0000-0000-000056750000}"/>
    <cellStyle name="Normal 168 7 2" xfId="9259" xr:uid="{00000000-0005-0000-0000-000057750000}"/>
    <cellStyle name="Normal 168 8" xfId="9260" xr:uid="{00000000-0005-0000-0000-000058750000}"/>
    <cellStyle name="Normal 168 8 2" xfId="9261" xr:uid="{00000000-0005-0000-0000-000059750000}"/>
    <cellStyle name="Normal 168 9" xfId="9262" xr:uid="{00000000-0005-0000-0000-00005A750000}"/>
    <cellStyle name="Normal 168 9 2" xfId="9263" xr:uid="{00000000-0005-0000-0000-00005B750000}"/>
    <cellStyle name="Normal 169" xfId="9264" xr:uid="{00000000-0005-0000-0000-00005C750000}"/>
    <cellStyle name="Normal 169 2" xfId="9265" xr:uid="{00000000-0005-0000-0000-00005D750000}"/>
    <cellStyle name="Normal 169 2 2" xfId="9266" xr:uid="{00000000-0005-0000-0000-00005E750000}"/>
    <cellStyle name="Normal 169 3" xfId="9267" xr:uid="{00000000-0005-0000-0000-00005F750000}"/>
    <cellStyle name="Normal 17" xfId="2607" xr:uid="{00000000-0005-0000-0000-000060750000}"/>
    <cellStyle name="Normal 17 10" xfId="9268" xr:uid="{00000000-0005-0000-0000-000061750000}"/>
    <cellStyle name="Normal 17 10 2" xfId="9269" xr:uid="{00000000-0005-0000-0000-000062750000}"/>
    <cellStyle name="Normal 17 10 2 2" xfId="9270" xr:uid="{00000000-0005-0000-0000-000063750000}"/>
    <cellStyle name="Normal 17 10 3" xfId="9271" xr:uid="{00000000-0005-0000-0000-000064750000}"/>
    <cellStyle name="Normal 17 11" xfId="9272" xr:uid="{00000000-0005-0000-0000-000065750000}"/>
    <cellStyle name="Normal 17 11 2" xfId="9273" xr:uid="{00000000-0005-0000-0000-000066750000}"/>
    <cellStyle name="Normal 17 11 2 2" xfId="9274" xr:uid="{00000000-0005-0000-0000-000067750000}"/>
    <cellStyle name="Normal 17 11 3" xfId="9275" xr:uid="{00000000-0005-0000-0000-000068750000}"/>
    <cellStyle name="Normal 17 12" xfId="9276" xr:uid="{00000000-0005-0000-0000-000069750000}"/>
    <cellStyle name="Normal 17 12 2" xfId="9277" xr:uid="{00000000-0005-0000-0000-00006A750000}"/>
    <cellStyle name="Normal 17 12 2 2" xfId="9278" xr:uid="{00000000-0005-0000-0000-00006B750000}"/>
    <cellStyle name="Normal 17 12 3" xfId="9279" xr:uid="{00000000-0005-0000-0000-00006C750000}"/>
    <cellStyle name="Normal 17 13" xfId="9280" xr:uid="{00000000-0005-0000-0000-00006D750000}"/>
    <cellStyle name="Normal 17 13 2" xfId="9281" xr:uid="{00000000-0005-0000-0000-00006E750000}"/>
    <cellStyle name="Normal 17 13 2 2" xfId="9282" xr:uid="{00000000-0005-0000-0000-00006F750000}"/>
    <cellStyle name="Normal 17 13 3" xfId="9283" xr:uid="{00000000-0005-0000-0000-000070750000}"/>
    <cellStyle name="Normal 17 14" xfId="9284" xr:uid="{00000000-0005-0000-0000-000071750000}"/>
    <cellStyle name="Normal 17 14 2" xfId="9285" xr:uid="{00000000-0005-0000-0000-000072750000}"/>
    <cellStyle name="Normal 17 14 2 2" xfId="9286" xr:uid="{00000000-0005-0000-0000-000073750000}"/>
    <cellStyle name="Normal 17 14 3" xfId="9287" xr:uid="{00000000-0005-0000-0000-000074750000}"/>
    <cellStyle name="Normal 17 15" xfId="9288" xr:uid="{00000000-0005-0000-0000-000075750000}"/>
    <cellStyle name="Normal 17 15 2" xfId="9289" xr:uid="{00000000-0005-0000-0000-000076750000}"/>
    <cellStyle name="Normal 17 15 2 2" xfId="9290" xr:uid="{00000000-0005-0000-0000-000077750000}"/>
    <cellStyle name="Normal 17 15 3" xfId="9291" xr:uid="{00000000-0005-0000-0000-000078750000}"/>
    <cellStyle name="Normal 17 16" xfId="9292" xr:uid="{00000000-0005-0000-0000-000079750000}"/>
    <cellStyle name="Normal 17 16 2" xfId="9293" xr:uid="{00000000-0005-0000-0000-00007A750000}"/>
    <cellStyle name="Normal 17 16 2 2" xfId="9294" xr:uid="{00000000-0005-0000-0000-00007B750000}"/>
    <cellStyle name="Normal 17 16 3" xfId="9295" xr:uid="{00000000-0005-0000-0000-00007C750000}"/>
    <cellStyle name="Normal 17 17" xfId="9296" xr:uid="{00000000-0005-0000-0000-00007D750000}"/>
    <cellStyle name="Normal 17 17 2" xfId="9297" xr:uid="{00000000-0005-0000-0000-00007E750000}"/>
    <cellStyle name="Normal 17 17 2 2" xfId="9298" xr:uid="{00000000-0005-0000-0000-00007F750000}"/>
    <cellStyle name="Normal 17 17 3" xfId="9299" xr:uid="{00000000-0005-0000-0000-000080750000}"/>
    <cellStyle name="Normal 17 18" xfId="9300" xr:uid="{00000000-0005-0000-0000-000081750000}"/>
    <cellStyle name="Normal 17 18 2" xfId="9301" xr:uid="{00000000-0005-0000-0000-000082750000}"/>
    <cellStyle name="Normal 17 18 2 2" xfId="9302" xr:uid="{00000000-0005-0000-0000-000083750000}"/>
    <cellStyle name="Normal 17 18 3" xfId="9303" xr:uid="{00000000-0005-0000-0000-000084750000}"/>
    <cellStyle name="Normal 17 19" xfId="9304" xr:uid="{00000000-0005-0000-0000-000085750000}"/>
    <cellStyle name="Normal 17 19 2" xfId="9305" xr:uid="{00000000-0005-0000-0000-000086750000}"/>
    <cellStyle name="Normal 17 19 2 2" xfId="9306" xr:uid="{00000000-0005-0000-0000-000087750000}"/>
    <cellStyle name="Normal 17 19 3" xfId="9307" xr:uid="{00000000-0005-0000-0000-000088750000}"/>
    <cellStyle name="Normal 17 2" xfId="9308" xr:uid="{00000000-0005-0000-0000-000089750000}"/>
    <cellStyle name="Normal 17 2 2" xfId="9309" xr:uid="{00000000-0005-0000-0000-00008A750000}"/>
    <cellStyle name="Normal 17 2 2 2" xfId="9310" xr:uid="{00000000-0005-0000-0000-00008B750000}"/>
    <cellStyle name="Normal 17 2 3" xfId="9311" xr:uid="{00000000-0005-0000-0000-00008C750000}"/>
    <cellStyle name="Normal 17 2 3 2" xfId="9312" xr:uid="{00000000-0005-0000-0000-00008D750000}"/>
    <cellStyle name="Normal 17 2 4" xfId="9313" xr:uid="{00000000-0005-0000-0000-00008E750000}"/>
    <cellStyle name="Normal 17 20" xfId="9314" xr:uid="{00000000-0005-0000-0000-00008F750000}"/>
    <cellStyle name="Normal 17 20 2" xfId="9315" xr:uid="{00000000-0005-0000-0000-000090750000}"/>
    <cellStyle name="Normal 17 20 2 2" xfId="9316" xr:uid="{00000000-0005-0000-0000-000091750000}"/>
    <cellStyle name="Normal 17 20 3" xfId="9317" xr:uid="{00000000-0005-0000-0000-000092750000}"/>
    <cellStyle name="Normal 17 21" xfId="9318" xr:uid="{00000000-0005-0000-0000-000093750000}"/>
    <cellStyle name="Normal 17 21 2" xfId="9319" xr:uid="{00000000-0005-0000-0000-000094750000}"/>
    <cellStyle name="Normal 17 21 2 2" xfId="9320" xr:uid="{00000000-0005-0000-0000-000095750000}"/>
    <cellStyle name="Normal 17 21 3" xfId="9321" xr:uid="{00000000-0005-0000-0000-000096750000}"/>
    <cellStyle name="Normal 17 22" xfId="9322" xr:uid="{00000000-0005-0000-0000-000097750000}"/>
    <cellStyle name="Normal 17 22 2" xfId="9323" xr:uid="{00000000-0005-0000-0000-000098750000}"/>
    <cellStyle name="Normal 17 22 2 2" xfId="9324" xr:uid="{00000000-0005-0000-0000-000099750000}"/>
    <cellStyle name="Normal 17 22 3" xfId="9325" xr:uid="{00000000-0005-0000-0000-00009A750000}"/>
    <cellStyle name="Normal 17 23" xfId="9326" xr:uid="{00000000-0005-0000-0000-00009B750000}"/>
    <cellStyle name="Normal 17 23 2" xfId="9327" xr:uid="{00000000-0005-0000-0000-00009C750000}"/>
    <cellStyle name="Normal 17 23 2 2" xfId="9328" xr:uid="{00000000-0005-0000-0000-00009D750000}"/>
    <cellStyle name="Normal 17 23 3" xfId="9329" xr:uid="{00000000-0005-0000-0000-00009E750000}"/>
    <cellStyle name="Normal 17 24" xfId="9330" xr:uid="{00000000-0005-0000-0000-00009F750000}"/>
    <cellStyle name="Normal 17 24 2" xfId="9331" xr:uid="{00000000-0005-0000-0000-0000A0750000}"/>
    <cellStyle name="Normal 17 24 2 2" xfId="9332" xr:uid="{00000000-0005-0000-0000-0000A1750000}"/>
    <cellStyle name="Normal 17 24 3" xfId="9333" xr:uid="{00000000-0005-0000-0000-0000A2750000}"/>
    <cellStyle name="Normal 17 25" xfId="9334" xr:uid="{00000000-0005-0000-0000-0000A3750000}"/>
    <cellStyle name="Normal 17 25 2" xfId="9335" xr:uid="{00000000-0005-0000-0000-0000A4750000}"/>
    <cellStyle name="Normal 17 26" xfId="9336" xr:uid="{00000000-0005-0000-0000-0000A5750000}"/>
    <cellStyle name="Normal 17 26 2" xfId="9337" xr:uid="{00000000-0005-0000-0000-0000A6750000}"/>
    <cellStyle name="Normal 17 27" xfId="9338" xr:uid="{00000000-0005-0000-0000-0000A7750000}"/>
    <cellStyle name="Normal 17 27 2" xfId="9339" xr:uid="{00000000-0005-0000-0000-0000A8750000}"/>
    <cellStyle name="Normal 17 28" xfId="9340" xr:uid="{00000000-0005-0000-0000-0000A9750000}"/>
    <cellStyle name="Normal 17 3" xfId="9341" xr:uid="{00000000-0005-0000-0000-0000AA750000}"/>
    <cellStyle name="Normal 17 3 2" xfId="9342" xr:uid="{00000000-0005-0000-0000-0000AB750000}"/>
    <cellStyle name="Normal 17 3 2 2" xfId="9343" xr:uid="{00000000-0005-0000-0000-0000AC750000}"/>
    <cellStyle name="Normal 17 3 3" xfId="9344" xr:uid="{00000000-0005-0000-0000-0000AD750000}"/>
    <cellStyle name="Normal 17 4" xfId="9345" xr:uid="{00000000-0005-0000-0000-0000AE750000}"/>
    <cellStyle name="Normal 17 4 2" xfId="9346" xr:uid="{00000000-0005-0000-0000-0000AF750000}"/>
    <cellStyle name="Normal 17 4 2 2" xfId="9347" xr:uid="{00000000-0005-0000-0000-0000B0750000}"/>
    <cellStyle name="Normal 17 4 3" xfId="9348" xr:uid="{00000000-0005-0000-0000-0000B1750000}"/>
    <cellStyle name="Normal 17 5" xfId="9349" xr:uid="{00000000-0005-0000-0000-0000B2750000}"/>
    <cellStyle name="Normal 17 5 2" xfId="9350" xr:uid="{00000000-0005-0000-0000-0000B3750000}"/>
    <cellStyle name="Normal 17 5 2 2" xfId="9351" xr:uid="{00000000-0005-0000-0000-0000B4750000}"/>
    <cellStyle name="Normal 17 5 3" xfId="9352" xr:uid="{00000000-0005-0000-0000-0000B5750000}"/>
    <cellStyle name="Normal 17 6" xfId="9353" xr:uid="{00000000-0005-0000-0000-0000B6750000}"/>
    <cellStyle name="Normal 17 6 2" xfId="9354" xr:uid="{00000000-0005-0000-0000-0000B7750000}"/>
    <cellStyle name="Normal 17 6 2 2" xfId="9355" xr:uid="{00000000-0005-0000-0000-0000B8750000}"/>
    <cellStyle name="Normal 17 6 3" xfId="9356" xr:uid="{00000000-0005-0000-0000-0000B9750000}"/>
    <cellStyle name="Normal 17 7" xfId="9357" xr:uid="{00000000-0005-0000-0000-0000BA750000}"/>
    <cellStyle name="Normal 17 7 2" xfId="9358" xr:uid="{00000000-0005-0000-0000-0000BB750000}"/>
    <cellStyle name="Normal 17 7 2 2" xfId="9359" xr:uid="{00000000-0005-0000-0000-0000BC750000}"/>
    <cellStyle name="Normal 17 7 3" xfId="9360" xr:uid="{00000000-0005-0000-0000-0000BD750000}"/>
    <cellStyle name="Normal 17 8" xfId="9361" xr:uid="{00000000-0005-0000-0000-0000BE750000}"/>
    <cellStyle name="Normal 17 8 2" xfId="9362" xr:uid="{00000000-0005-0000-0000-0000BF750000}"/>
    <cellStyle name="Normal 17 8 2 2" xfId="9363" xr:uid="{00000000-0005-0000-0000-0000C0750000}"/>
    <cellStyle name="Normal 17 8 3" xfId="9364" xr:uid="{00000000-0005-0000-0000-0000C1750000}"/>
    <cellStyle name="Normal 17 9" xfId="9365" xr:uid="{00000000-0005-0000-0000-0000C2750000}"/>
    <cellStyle name="Normal 17 9 2" xfId="9366" xr:uid="{00000000-0005-0000-0000-0000C3750000}"/>
    <cellStyle name="Normal 17 9 2 2" xfId="9367" xr:uid="{00000000-0005-0000-0000-0000C4750000}"/>
    <cellStyle name="Normal 17 9 3" xfId="9368" xr:uid="{00000000-0005-0000-0000-0000C5750000}"/>
    <cellStyle name="Normal 170" xfId="9369" xr:uid="{00000000-0005-0000-0000-0000C6750000}"/>
    <cellStyle name="Normal 170 2" xfId="9370" xr:uid="{00000000-0005-0000-0000-0000C7750000}"/>
    <cellStyle name="Normal 171" xfId="9371" xr:uid="{00000000-0005-0000-0000-0000C8750000}"/>
    <cellStyle name="Normal 171 2" xfId="9372" xr:uid="{00000000-0005-0000-0000-0000C9750000}"/>
    <cellStyle name="Normal 172" xfId="9373" xr:uid="{00000000-0005-0000-0000-0000CA750000}"/>
    <cellStyle name="Normal 172 10" xfId="9374" xr:uid="{00000000-0005-0000-0000-0000CB750000}"/>
    <cellStyle name="Normal 172 10 2" xfId="9375" xr:uid="{00000000-0005-0000-0000-0000CC750000}"/>
    <cellStyle name="Normal 172 11" xfId="9376" xr:uid="{00000000-0005-0000-0000-0000CD750000}"/>
    <cellStyle name="Normal 172 11 2" xfId="9377" xr:uid="{00000000-0005-0000-0000-0000CE750000}"/>
    <cellStyle name="Normal 172 12" xfId="9378" xr:uid="{00000000-0005-0000-0000-0000CF750000}"/>
    <cellStyle name="Normal 172 12 2" xfId="9379" xr:uid="{00000000-0005-0000-0000-0000D0750000}"/>
    <cellStyle name="Normal 172 13" xfId="9380" xr:uid="{00000000-0005-0000-0000-0000D1750000}"/>
    <cellStyle name="Normal 172 13 2" xfId="9381" xr:uid="{00000000-0005-0000-0000-0000D2750000}"/>
    <cellStyle name="Normal 172 14" xfId="9382" xr:uid="{00000000-0005-0000-0000-0000D3750000}"/>
    <cellStyle name="Normal 172 14 2" xfId="9383" xr:uid="{00000000-0005-0000-0000-0000D4750000}"/>
    <cellStyle name="Normal 172 15" xfId="9384" xr:uid="{00000000-0005-0000-0000-0000D5750000}"/>
    <cellStyle name="Normal 172 15 2" xfId="9385" xr:uid="{00000000-0005-0000-0000-0000D6750000}"/>
    <cellStyle name="Normal 172 16" xfId="9386" xr:uid="{00000000-0005-0000-0000-0000D7750000}"/>
    <cellStyle name="Normal 172 16 2" xfId="9387" xr:uid="{00000000-0005-0000-0000-0000D8750000}"/>
    <cellStyle name="Normal 172 17" xfId="9388" xr:uid="{00000000-0005-0000-0000-0000D9750000}"/>
    <cellStyle name="Normal 172 17 2" xfId="9389" xr:uid="{00000000-0005-0000-0000-0000DA750000}"/>
    <cellStyle name="Normal 172 18" xfId="9390" xr:uid="{00000000-0005-0000-0000-0000DB750000}"/>
    <cellStyle name="Normal 172 18 2" xfId="9391" xr:uid="{00000000-0005-0000-0000-0000DC750000}"/>
    <cellStyle name="Normal 172 19" xfId="9392" xr:uid="{00000000-0005-0000-0000-0000DD750000}"/>
    <cellStyle name="Normal 172 19 2" xfId="9393" xr:uid="{00000000-0005-0000-0000-0000DE750000}"/>
    <cellStyle name="Normal 172 2" xfId="9394" xr:uid="{00000000-0005-0000-0000-0000DF750000}"/>
    <cellStyle name="Normal 172 2 2" xfId="9395" xr:uid="{00000000-0005-0000-0000-0000E0750000}"/>
    <cellStyle name="Normal 172 20" xfId="9396" xr:uid="{00000000-0005-0000-0000-0000E1750000}"/>
    <cellStyle name="Normal 172 20 2" xfId="9397" xr:uid="{00000000-0005-0000-0000-0000E2750000}"/>
    <cellStyle name="Normal 172 21" xfId="9398" xr:uid="{00000000-0005-0000-0000-0000E3750000}"/>
    <cellStyle name="Normal 172 3" xfId="9399" xr:uid="{00000000-0005-0000-0000-0000E4750000}"/>
    <cellStyle name="Normal 172 3 2" xfId="9400" xr:uid="{00000000-0005-0000-0000-0000E5750000}"/>
    <cellStyle name="Normal 172 4" xfId="9401" xr:uid="{00000000-0005-0000-0000-0000E6750000}"/>
    <cellStyle name="Normal 172 4 2" xfId="9402" xr:uid="{00000000-0005-0000-0000-0000E7750000}"/>
    <cellStyle name="Normal 172 5" xfId="9403" xr:uid="{00000000-0005-0000-0000-0000E8750000}"/>
    <cellStyle name="Normal 172 5 2" xfId="9404" xr:uid="{00000000-0005-0000-0000-0000E9750000}"/>
    <cellStyle name="Normal 172 6" xfId="9405" xr:uid="{00000000-0005-0000-0000-0000EA750000}"/>
    <cellStyle name="Normal 172 6 2" xfId="9406" xr:uid="{00000000-0005-0000-0000-0000EB750000}"/>
    <cellStyle name="Normal 172 7" xfId="9407" xr:uid="{00000000-0005-0000-0000-0000EC750000}"/>
    <cellStyle name="Normal 172 7 2" xfId="9408" xr:uid="{00000000-0005-0000-0000-0000ED750000}"/>
    <cellStyle name="Normal 172 8" xfId="9409" xr:uid="{00000000-0005-0000-0000-0000EE750000}"/>
    <cellStyle name="Normal 172 8 2" xfId="9410" xr:uid="{00000000-0005-0000-0000-0000EF750000}"/>
    <cellStyle name="Normal 172 9" xfId="9411" xr:uid="{00000000-0005-0000-0000-0000F0750000}"/>
    <cellStyle name="Normal 172 9 2" xfId="9412" xr:uid="{00000000-0005-0000-0000-0000F1750000}"/>
    <cellStyle name="Normal 173" xfId="9413" xr:uid="{00000000-0005-0000-0000-0000F2750000}"/>
    <cellStyle name="Normal 173 10" xfId="9414" xr:uid="{00000000-0005-0000-0000-0000F3750000}"/>
    <cellStyle name="Normal 173 10 2" xfId="9415" xr:uid="{00000000-0005-0000-0000-0000F4750000}"/>
    <cellStyle name="Normal 173 11" xfId="9416" xr:uid="{00000000-0005-0000-0000-0000F5750000}"/>
    <cellStyle name="Normal 173 11 2" xfId="9417" xr:uid="{00000000-0005-0000-0000-0000F6750000}"/>
    <cellStyle name="Normal 173 12" xfId="9418" xr:uid="{00000000-0005-0000-0000-0000F7750000}"/>
    <cellStyle name="Normal 173 12 2" xfId="9419" xr:uid="{00000000-0005-0000-0000-0000F8750000}"/>
    <cellStyle name="Normal 173 13" xfId="9420" xr:uid="{00000000-0005-0000-0000-0000F9750000}"/>
    <cellStyle name="Normal 173 13 2" xfId="9421" xr:uid="{00000000-0005-0000-0000-0000FA750000}"/>
    <cellStyle name="Normal 173 14" xfId="9422" xr:uid="{00000000-0005-0000-0000-0000FB750000}"/>
    <cellStyle name="Normal 173 14 2" xfId="9423" xr:uid="{00000000-0005-0000-0000-0000FC750000}"/>
    <cellStyle name="Normal 173 15" xfId="9424" xr:uid="{00000000-0005-0000-0000-0000FD750000}"/>
    <cellStyle name="Normal 173 15 2" xfId="9425" xr:uid="{00000000-0005-0000-0000-0000FE750000}"/>
    <cellStyle name="Normal 173 16" xfId="9426" xr:uid="{00000000-0005-0000-0000-0000FF750000}"/>
    <cellStyle name="Normal 173 16 2" xfId="9427" xr:uid="{00000000-0005-0000-0000-000000760000}"/>
    <cellStyle name="Normal 173 17" xfId="9428" xr:uid="{00000000-0005-0000-0000-000001760000}"/>
    <cellStyle name="Normal 173 17 2" xfId="9429" xr:uid="{00000000-0005-0000-0000-000002760000}"/>
    <cellStyle name="Normal 173 18" xfId="9430" xr:uid="{00000000-0005-0000-0000-000003760000}"/>
    <cellStyle name="Normal 173 18 2" xfId="9431" xr:uid="{00000000-0005-0000-0000-000004760000}"/>
    <cellStyle name="Normal 173 19" xfId="9432" xr:uid="{00000000-0005-0000-0000-000005760000}"/>
    <cellStyle name="Normal 173 19 2" xfId="9433" xr:uid="{00000000-0005-0000-0000-000006760000}"/>
    <cellStyle name="Normal 173 2" xfId="9434" xr:uid="{00000000-0005-0000-0000-000007760000}"/>
    <cellStyle name="Normal 173 2 2" xfId="9435" xr:uid="{00000000-0005-0000-0000-000008760000}"/>
    <cellStyle name="Normal 173 20" xfId="9436" xr:uid="{00000000-0005-0000-0000-000009760000}"/>
    <cellStyle name="Normal 173 20 2" xfId="9437" xr:uid="{00000000-0005-0000-0000-00000A760000}"/>
    <cellStyle name="Normal 173 21" xfId="9438" xr:uid="{00000000-0005-0000-0000-00000B760000}"/>
    <cellStyle name="Normal 173 3" xfId="9439" xr:uid="{00000000-0005-0000-0000-00000C760000}"/>
    <cellStyle name="Normal 173 3 2" xfId="9440" xr:uid="{00000000-0005-0000-0000-00000D760000}"/>
    <cellStyle name="Normal 173 4" xfId="9441" xr:uid="{00000000-0005-0000-0000-00000E760000}"/>
    <cellStyle name="Normal 173 4 2" xfId="9442" xr:uid="{00000000-0005-0000-0000-00000F760000}"/>
    <cellStyle name="Normal 173 5" xfId="9443" xr:uid="{00000000-0005-0000-0000-000010760000}"/>
    <cellStyle name="Normal 173 5 2" xfId="9444" xr:uid="{00000000-0005-0000-0000-000011760000}"/>
    <cellStyle name="Normal 173 6" xfId="9445" xr:uid="{00000000-0005-0000-0000-000012760000}"/>
    <cellStyle name="Normal 173 6 2" xfId="9446" xr:uid="{00000000-0005-0000-0000-000013760000}"/>
    <cellStyle name="Normal 173 7" xfId="9447" xr:uid="{00000000-0005-0000-0000-000014760000}"/>
    <cellStyle name="Normal 173 7 2" xfId="9448" xr:uid="{00000000-0005-0000-0000-000015760000}"/>
    <cellStyle name="Normal 173 8" xfId="9449" xr:uid="{00000000-0005-0000-0000-000016760000}"/>
    <cellStyle name="Normal 173 8 2" xfId="9450" xr:uid="{00000000-0005-0000-0000-000017760000}"/>
    <cellStyle name="Normal 173 9" xfId="9451" xr:uid="{00000000-0005-0000-0000-000018760000}"/>
    <cellStyle name="Normal 173 9 2" xfId="9452" xr:uid="{00000000-0005-0000-0000-000019760000}"/>
    <cellStyle name="Normal 174" xfId="9453" xr:uid="{00000000-0005-0000-0000-00001A760000}"/>
    <cellStyle name="Normal 174 10" xfId="9454" xr:uid="{00000000-0005-0000-0000-00001B760000}"/>
    <cellStyle name="Normal 174 10 2" xfId="9455" xr:uid="{00000000-0005-0000-0000-00001C760000}"/>
    <cellStyle name="Normal 174 11" xfId="9456" xr:uid="{00000000-0005-0000-0000-00001D760000}"/>
    <cellStyle name="Normal 174 11 2" xfId="9457" xr:uid="{00000000-0005-0000-0000-00001E760000}"/>
    <cellStyle name="Normal 174 12" xfId="9458" xr:uid="{00000000-0005-0000-0000-00001F760000}"/>
    <cellStyle name="Normal 174 12 2" xfId="9459" xr:uid="{00000000-0005-0000-0000-000020760000}"/>
    <cellStyle name="Normal 174 13" xfId="9460" xr:uid="{00000000-0005-0000-0000-000021760000}"/>
    <cellStyle name="Normal 174 13 2" xfId="9461" xr:uid="{00000000-0005-0000-0000-000022760000}"/>
    <cellStyle name="Normal 174 14" xfId="9462" xr:uid="{00000000-0005-0000-0000-000023760000}"/>
    <cellStyle name="Normal 174 14 2" xfId="9463" xr:uid="{00000000-0005-0000-0000-000024760000}"/>
    <cellStyle name="Normal 174 15" xfId="9464" xr:uid="{00000000-0005-0000-0000-000025760000}"/>
    <cellStyle name="Normal 174 15 2" xfId="9465" xr:uid="{00000000-0005-0000-0000-000026760000}"/>
    <cellStyle name="Normal 174 16" xfId="9466" xr:uid="{00000000-0005-0000-0000-000027760000}"/>
    <cellStyle name="Normal 174 16 2" xfId="9467" xr:uid="{00000000-0005-0000-0000-000028760000}"/>
    <cellStyle name="Normal 174 17" xfId="9468" xr:uid="{00000000-0005-0000-0000-000029760000}"/>
    <cellStyle name="Normal 174 17 2" xfId="9469" xr:uid="{00000000-0005-0000-0000-00002A760000}"/>
    <cellStyle name="Normal 174 18" xfId="9470" xr:uid="{00000000-0005-0000-0000-00002B760000}"/>
    <cellStyle name="Normal 174 18 2" xfId="9471" xr:uid="{00000000-0005-0000-0000-00002C760000}"/>
    <cellStyle name="Normal 174 19" xfId="9472" xr:uid="{00000000-0005-0000-0000-00002D760000}"/>
    <cellStyle name="Normal 174 19 2" xfId="9473" xr:uid="{00000000-0005-0000-0000-00002E760000}"/>
    <cellStyle name="Normal 174 2" xfId="9474" xr:uid="{00000000-0005-0000-0000-00002F760000}"/>
    <cellStyle name="Normal 174 2 2" xfId="9475" xr:uid="{00000000-0005-0000-0000-000030760000}"/>
    <cellStyle name="Normal 174 20" xfId="9476" xr:uid="{00000000-0005-0000-0000-000031760000}"/>
    <cellStyle name="Normal 174 20 2" xfId="9477" xr:uid="{00000000-0005-0000-0000-000032760000}"/>
    <cellStyle name="Normal 174 21" xfId="9478" xr:uid="{00000000-0005-0000-0000-000033760000}"/>
    <cellStyle name="Normal 174 3" xfId="9479" xr:uid="{00000000-0005-0000-0000-000034760000}"/>
    <cellStyle name="Normal 174 3 2" xfId="9480" xr:uid="{00000000-0005-0000-0000-000035760000}"/>
    <cellStyle name="Normal 174 4" xfId="9481" xr:uid="{00000000-0005-0000-0000-000036760000}"/>
    <cellStyle name="Normal 174 4 2" xfId="9482" xr:uid="{00000000-0005-0000-0000-000037760000}"/>
    <cellStyle name="Normal 174 5" xfId="9483" xr:uid="{00000000-0005-0000-0000-000038760000}"/>
    <cellStyle name="Normal 174 5 2" xfId="9484" xr:uid="{00000000-0005-0000-0000-000039760000}"/>
    <cellStyle name="Normal 174 6" xfId="9485" xr:uid="{00000000-0005-0000-0000-00003A760000}"/>
    <cellStyle name="Normal 174 6 2" xfId="9486" xr:uid="{00000000-0005-0000-0000-00003B760000}"/>
    <cellStyle name="Normal 174 7" xfId="9487" xr:uid="{00000000-0005-0000-0000-00003C760000}"/>
    <cellStyle name="Normal 174 7 2" xfId="9488" xr:uid="{00000000-0005-0000-0000-00003D760000}"/>
    <cellStyle name="Normal 174 8" xfId="9489" xr:uid="{00000000-0005-0000-0000-00003E760000}"/>
    <cellStyle name="Normal 174 8 2" xfId="9490" xr:uid="{00000000-0005-0000-0000-00003F760000}"/>
    <cellStyle name="Normal 174 9" xfId="9491" xr:uid="{00000000-0005-0000-0000-000040760000}"/>
    <cellStyle name="Normal 174 9 2" xfId="9492" xr:uid="{00000000-0005-0000-0000-000041760000}"/>
    <cellStyle name="Normal 175" xfId="9493" xr:uid="{00000000-0005-0000-0000-000042760000}"/>
    <cellStyle name="Normal 175 2" xfId="9494" xr:uid="{00000000-0005-0000-0000-000043760000}"/>
    <cellStyle name="Normal 176" xfId="9495" xr:uid="{00000000-0005-0000-0000-000044760000}"/>
    <cellStyle name="Normal 176 2" xfId="9496" xr:uid="{00000000-0005-0000-0000-000045760000}"/>
    <cellStyle name="Normal 176 3" xfId="9497" xr:uid="{00000000-0005-0000-0000-000046760000}"/>
    <cellStyle name="Normal 177" xfId="9498" xr:uid="{00000000-0005-0000-0000-000047760000}"/>
    <cellStyle name="Normal 177 2" xfId="9499" xr:uid="{00000000-0005-0000-0000-000048760000}"/>
    <cellStyle name="Normal 178" xfId="9500" xr:uid="{00000000-0005-0000-0000-000049760000}"/>
    <cellStyle name="Normal 178 2" xfId="9501" xr:uid="{00000000-0005-0000-0000-00004A760000}"/>
    <cellStyle name="Normal 179" xfId="9502" xr:uid="{00000000-0005-0000-0000-00004B760000}"/>
    <cellStyle name="Normal 179 2" xfId="9503" xr:uid="{00000000-0005-0000-0000-00004C760000}"/>
    <cellStyle name="Normal 18" xfId="2608" xr:uid="{00000000-0005-0000-0000-00004D760000}"/>
    <cellStyle name="Normal 18 10" xfId="9504" xr:uid="{00000000-0005-0000-0000-00004E760000}"/>
    <cellStyle name="Normal 18 10 2" xfId="9505" xr:uid="{00000000-0005-0000-0000-00004F760000}"/>
    <cellStyle name="Normal 18 10 2 2" xfId="9506" xr:uid="{00000000-0005-0000-0000-000050760000}"/>
    <cellStyle name="Normal 18 10 3" xfId="9507" xr:uid="{00000000-0005-0000-0000-000051760000}"/>
    <cellStyle name="Normal 18 11" xfId="9508" xr:uid="{00000000-0005-0000-0000-000052760000}"/>
    <cellStyle name="Normal 18 11 2" xfId="9509" xr:uid="{00000000-0005-0000-0000-000053760000}"/>
    <cellStyle name="Normal 18 11 2 2" xfId="9510" xr:uid="{00000000-0005-0000-0000-000054760000}"/>
    <cellStyle name="Normal 18 11 3" xfId="9511" xr:uid="{00000000-0005-0000-0000-000055760000}"/>
    <cellStyle name="Normal 18 12" xfId="9512" xr:uid="{00000000-0005-0000-0000-000056760000}"/>
    <cellStyle name="Normal 18 12 2" xfId="9513" xr:uid="{00000000-0005-0000-0000-000057760000}"/>
    <cellStyle name="Normal 18 12 2 2" xfId="9514" xr:uid="{00000000-0005-0000-0000-000058760000}"/>
    <cellStyle name="Normal 18 12 3" xfId="9515" xr:uid="{00000000-0005-0000-0000-000059760000}"/>
    <cellStyle name="Normal 18 13" xfId="9516" xr:uid="{00000000-0005-0000-0000-00005A760000}"/>
    <cellStyle name="Normal 18 13 2" xfId="9517" xr:uid="{00000000-0005-0000-0000-00005B760000}"/>
    <cellStyle name="Normal 18 13 2 2" xfId="9518" xr:uid="{00000000-0005-0000-0000-00005C760000}"/>
    <cellStyle name="Normal 18 13 3" xfId="9519" xr:uid="{00000000-0005-0000-0000-00005D760000}"/>
    <cellStyle name="Normal 18 14" xfId="9520" xr:uid="{00000000-0005-0000-0000-00005E760000}"/>
    <cellStyle name="Normal 18 14 2" xfId="9521" xr:uid="{00000000-0005-0000-0000-00005F760000}"/>
    <cellStyle name="Normal 18 14 2 2" xfId="9522" xr:uid="{00000000-0005-0000-0000-000060760000}"/>
    <cellStyle name="Normal 18 14 3" xfId="9523" xr:uid="{00000000-0005-0000-0000-000061760000}"/>
    <cellStyle name="Normal 18 15" xfId="9524" xr:uid="{00000000-0005-0000-0000-000062760000}"/>
    <cellStyle name="Normal 18 15 2" xfId="9525" xr:uid="{00000000-0005-0000-0000-000063760000}"/>
    <cellStyle name="Normal 18 15 2 2" xfId="9526" xr:uid="{00000000-0005-0000-0000-000064760000}"/>
    <cellStyle name="Normal 18 15 3" xfId="9527" xr:uid="{00000000-0005-0000-0000-000065760000}"/>
    <cellStyle name="Normal 18 16" xfId="9528" xr:uid="{00000000-0005-0000-0000-000066760000}"/>
    <cellStyle name="Normal 18 16 2" xfId="9529" xr:uid="{00000000-0005-0000-0000-000067760000}"/>
    <cellStyle name="Normal 18 16 2 2" xfId="9530" xr:uid="{00000000-0005-0000-0000-000068760000}"/>
    <cellStyle name="Normal 18 16 3" xfId="9531" xr:uid="{00000000-0005-0000-0000-000069760000}"/>
    <cellStyle name="Normal 18 17" xfId="9532" xr:uid="{00000000-0005-0000-0000-00006A760000}"/>
    <cellStyle name="Normal 18 17 2" xfId="9533" xr:uid="{00000000-0005-0000-0000-00006B760000}"/>
    <cellStyle name="Normal 18 17 2 2" xfId="9534" xr:uid="{00000000-0005-0000-0000-00006C760000}"/>
    <cellStyle name="Normal 18 17 3" xfId="9535" xr:uid="{00000000-0005-0000-0000-00006D760000}"/>
    <cellStyle name="Normal 18 18" xfId="9536" xr:uid="{00000000-0005-0000-0000-00006E760000}"/>
    <cellStyle name="Normal 18 18 2" xfId="9537" xr:uid="{00000000-0005-0000-0000-00006F760000}"/>
    <cellStyle name="Normal 18 18 2 2" xfId="9538" xr:uid="{00000000-0005-0000-0000-000070760000}"/>
    <cellStyle name="Normal 18 18 3" xfId="9539" xr:uid="{00000000-0005-0000-0000-000071760000}"/>
    <cellStyle name="Normal 18 19" xfId="9540" xr:uid="{00000000-0005-0000-0000-000072760000}"/>
    <cellStyle name="Normal 18 19 2" xfId="9541" xr:uid="{00000000-0005-0000-0000-000073760000}"/>
    <cellStyle name="Normal 18 19 2 2" xfId="9542" xr:uid="{00000000-0005-0000-0000-000074760000}"/>
    <cellStyle name="Normal 18 19 3" xfId="9543" xr:uid="{00000000-0005-0000-0000-000075760000}"/>
    <cellStyle name="Normal 18 2" xfId="2609" xr:uid="{00000000-0005-0000-0000-000076760000}"/>
    <cellStyle name="Normal 18 2 2" xfId="9544" xr:uid="{00000000-0005-0000-0000-000077760000}"/>
    <cellStyle name="Normal 18 2 2 2" xfId="9545" xr:uid="{00000000-0005-0000-0000-000078760000}"/>
    <cellStyle name="Normal 18 2 3" xfId="9546" xr:uid="{00000000-0005-0000-0000-000079760000}"/>
    <cellStyle name="Normal 18 2 3 2" xfId="9547" xr:uid="{00000000-0005-0000-0000-00007A760000}"/>
    <cellStyle name="Normal 18 2 4" xfId="9548" xr:uid="{00000000-0005-0000-0000-00007B760000}"/>
    <cellStyle name="Normal 18 20" xfId="9549" xr:uid="{00000000-0005-0000-0000-00007C760000}"/>
    <cellStyle name="Normal 18 20 2" xfId="9550" xr:uid="{00000000-0005-0000-0000-00007D760000}"/>
    <cellStyle name="Normal 18 20 2 2" xfId="9551" xr:uid="{00000000-0005-0000-0000-00007E760000}"/>
    <cellStyle name="Normal 18 20 3" xfId="9552" xr:uid="{00000000-0005-0000-0000-00007F760000}"/>
    <cellStyle name="Normal 18 21" xfId="9553" xr:uid="{00000000-0005-0000-0000-000080760000}"/>
    <cellStyle name="Normal 18 21 2" xfId="9554" xr:uid="{00000000-0005-0000-0000-000081760000}"/>
    <cellStyle name="Normal 18 21 2 2" xfId="9555" xr:uid="{00000000-0005-0000-0000-000082760000}"/>
    <cellStyle name="Normal 18 21 3" xfId="9556" xr:uid="{00000000-0005-0000-0000-000083760000}"/>
    <cellStyle name="Normal 18 22" xfId="9557" xr:uid="{00000000-0005-0000-0000-000084760000}"/>
    <cellStyle name="Normal 18 22 2" xfId="9558" xr:uid="{00000000-0005-0000-0000-000085760000}"/>
    <cellStyle name="Normal 18 22 2 2" xfId="9559" xr:uid="{00000000-0005-0000-0000-000086760000}"/>
    <cellStyle name="Normal 18 22 3" xfId="9560" xr:uid="{00000000-0005-0000-0000-000087760000}"/>
    <cellStyle name="Normal 18 23" xfId="9561" xr:uid="{00000000-0005-0000-0000-000088760000}"/>
    <cellStyle name="Normal 18 23 2" xfId="9562" xr:uid="{00000000-0005-0000-0000-000089760000}"/>
    <cellStyle name="Normal 18 23 2 2" xfId="9563" xr:uid="{00000000-0005-0000-0000-00008A760000}"/>
    <cellStyle name="Normal 18 23 3" xfId="9564" xr:uid="{00000000-0005-0000-0000-00008B760000}"/>
    <cellStyle name="Normal 18 24" xfId="9565" xr:uid="{00000000-0005-0000-0000-00008C760000}"/>
    <cellStyle name="Normal 18 24 2" xfId="9566" xr:uid="{00000000-0005-0000-0000-00008D760000}"/>
    <cellStyle name="Normal 18 24 2 2" xfId="9567" xr:uid="{00000000-0005-0000-0000-00008E760000}"/>
    <cellStyle name="Normal 18 24 3" xfId="9568" xr:uid="{00000000-0005-0000-0000-00008F760000}"/>
    <cellStyle name="Normal 18 25" xfId="9569" xr:uid="{00000000-0005-0000-0000-000090760000}"/>
    <cellStyle name="Normal 18 25 2" xfId="9570" xr:uid="{00000000-0005-0000-0000-000091760000}"/>
    <cellStyle name="Normal 18 26" xfId="9571" xr:uid="{00000000-0005-0000-0000-000092760000}"/>
    <cellStyle name="Normal 18 26 2" xfId="9572" xr:uid="{00000000-0005-0000-0000-000093760000}"/>
    <cellStyle name="Normal 18 27" xfId="9573" xr:uid="{00000000-0005-0000-0000-000094760000}"/>
    <cellStyle name="Normal 18 27 2" xfId="9574" xr:uid="{00000000-0005-0000-0000-000095760000}"/>
    <cellStyle name="Normal 18 28" xfId="9575" xr:uid="{00000000-0005-0000-0000-000096760000}"/>
    <cellStyle name="Normal 18 3" xfId="2610" xr:uid="{00000000-0005-0000-0000-000097760000}"/>
    <cellStyle name="Normal 18 3 2" xfId="9576" xr:uid="{00000000-0005-0000-0000-000098760000}"/>
    <cellStyle name="Normal 18 3 2 2" xfId="9577" xr:uid="{00000000-0005-0000-0000-000099760000}"/>
    <cellStyle name="Normal 18 3 3" xfId="9578" xr:uid="{00000000-0005-0000-0000-00009A760000}"/>
    <cellStyle name="Normal 18 4" xfId="2611" xr:uid="{00000000-0005-0000-0000-00009B760000}"/>
    <cellStyle name="Normal 18 4 2" xfId="9579" xr:uid="{00000000-0005-0000-0000-00009C760000}"/>
    <cellStyle name="Normal 18 4 2 2" xfId="9580" xr:uid="{00000000-0005-0000-0000-00009D760000}"/>
    <cellStyle name="Normal 18 4 3" xfId="9581" xr:uid="{00000000-0005-0000-0000-00009E760000}"/>
    <cellStyle name="Normal 18 5" xfId="2612" xr:uid="{00000000-0005-0000-0000-00009F760000}"/>
    <cellStyle name="Normal 18 5 2" xfId="9582" xr:uid="{00000000-0005-0000-0000-0000A0760000}"/>
    <cellStyle name="Normal 18 5 2 2" xfId="9583" xr:uid="{00000000-0005-0000-0000-0000A1760000}"/>
    <cellStyle name="Normal 18 5 3" xfId="9584" xr:uid="{00000000-0005-0000-0000-0000A2760000}"/>
    <cellStyle name="Normal 18 6" xfId="2613" xr:uid="{00000000-0005-0000-0000-0000A3760000}"/>
    <cellStyle name="Normal 18 6 2" xfId="9585" xr:uid="{00000000-0005-0000-0000-0000A4760000}"/>
    <cellStyle name="Normal 18 6 2 2" xfId="9586" xr:uid="{00000000-0005-0000-0000-0000A5760000}"/>
    <cellStyle name="Normal 18 6 3" xfId="9587" xr:uid="{00000000-0005-0000-0000-0000A6760000}"/>
    <cellStyle name="Normal 18 7" xfId="9588" xr:uid="{00000000-0005-0000-0000-0000A7760000}"/>
    <cellStyle name="Normal 18 7 2" xfId="9589" xr:uid="{00000000-0005-0000-0000-0000A8760000}"/>
    <cellStyle name="Normal 18 7 2 2" xfId="9590" xr:uid="{00000000-0005-0000-0000-0000A9760000}"/>
    <cellStyle name="Normal 18 7 3" xfId="9591" xr:uid="{00000000-0005-0000-0000-0000AA760000}"/>
    <cellStyle name="Normal 18 8" xfId="9592" xr:uid="{00000000-0005-0000-0000-0000AB760000}"/>
    <cellStyle name="Normal 18 8 2" xfId="9593" xr:uid="{00000000-0005-0000-0000-0000AC760000}"/>
    <cellStyle name="Normal 18 8 2 2" xfId="9594" xr:uid="{00000000-0005-0000-0000-0000AD760000}"/>
    <cellStyle name="Normal 18 8 3" xfId="9595" xr:uid="{00000000-0005-0000-0000-0000AE760000}"/>
    <cellStyle name="Normal 18 9" xfId="9596" xr:uid="{00000000-0005-0000-0000-0000AF760000}"/>
    <cellStyle name="Normal 18 9 2" xfId="9597" xr:uid="{00000000-0005-0000-0000-0000B0760000}"/>
    <cellStyle name="Normal 18 9 2 2" xfId="9598" xr:uid="{00000000-0005-0000-0000-0000B1760000}"/>
    <cellStyle name="Normal 18 9 3" xfId="9599" xr:uid="{00000000-0005-0000-0000-0000B2760000}"/>
    <cellStyle name="Normal 180" xfId="9600" xr:uid="{00000000-0005-0000-0000-0000B3760000}"/>
    <cellStyle name="Normal 180 10" xfId="9601" xr:uid="{00000000-0005-0000-0000-0000B4760000}"/>
    <cellStyle name="Normal 180 10 2" xfId="9602" xr:uid="{00000000-0005-0000-0000-0000B5760000}"/>
    <cellStyle name="Normal 180 11" xfId="9603" xr:uid="{00000000-0005-0000-0000-0000B6760000}"/>
    <cellStyle name="Normal 180 11 2" xfId="9604" xr:uid="{00000000-0005-0000-0000-0000B7760000}"/>
    <cellStyle name="Normal 180 12" xfId="9605" xr:uid="{00000000-0005-0000-0000-0000B8760000}"/>
    <cellStyle name="Normal 180 12 2" xfId="9606" xr:uid="{00000000-0005-0000-0000-0000B9760000}"/>
    <cellStyle name="Normal 180 13" xfId="9607" xr:uid="{00000000-0005-0000-0000-0000BA760000}"/>
    <cellStyle name="Normal 180 13 2" xfId="9608" xr:uid="{00000000-0005-0000-0000-0000BB760000}"/>
    <cellStyle name="Normal 180 14" xfId="9609" xr:uid="{00000000-0005-0000-0000-0000BC760000}"/>
    <cellStyle name="Normal 180 14 2" xfId="9610" xr:uid="{00000000-0005-0000-0000-0000BD760000}"/>
    <cellStyle name="Normal 180 15" xfId="9611" xr:uid="{00000000-0005-0000-0000-0000BE760000}"/>
    <cellStyle name="Normal 180 15 2" xfId="9612" xr:uid="{00000000-0005-0000-0000-0000BF760000}"/>
    <cellStyle name="Normal 180 16" xfId="9613" xr:uid="{00000000-0005-0000-0000-0000C0760000}"/>
    <cellStyle name="Normal 180 16 2" xfId="9614" xr:uid="{00000000-0005-0000-0000-0000C1760000}"/>
    <cellStyle name="Normal 180 17" xfId="9615" xr:uid="{00000000-0005-0000-0000-0000C2760000}"/>
    <cellStyle name="Normal 180 17 2" xfId="9616" xr:uid="{00000000-0005-0000-0000-0000C3760000}"/>
    <cellStyle name="Normal 180 18" xfId="9617" xr:uid="{00000000-0005-0000-0000-0000C4760000}"/>
    <cellStyle name="Normal 180 18 2" xfId="9618" xr:uid="{00000000-0005-0000-0000-0000C5760000}"/>
    <cellStyle name="Normal 180 19" xfId="9619" xr:uid="{00000000-0005-0000-0000-0000C6760000}"/>
    <cellStyle name="Normal 180 19 2" xfId="9620" xr:uid="{00000000-0005-0000-0000-0000C7760000}"/>
    <cellStyle name="Normal 180 2" xfId="9621" xr:uid="{00000000-0005-0000-0000-0000C8760000}"/>
    <cellStyle name="Normal 180 2 2" xfId="9622" xr:uid="{00000000-0005-0000-0000-0000C9760000}"/>
    <cellStyle name="Normal 180 20" xfId="9623" xr:uid="{00000000-0005-0000-0000-0000CA760000}"/>
    <cellStyle name="Normal 180 20 2" xfId="9624" xr:uid="{00000000-0005-0000-0000-0000CB760000}"/>
    <cellStyle name="Normal 180 21" xfId="9625" xr:uid="{00000000-0005-0000-0000-0000CC760000}"/>
    <cellStyle name="Normal 180 3" xfId="9626" xr:uid="{00000000-0005-0000-0000-0000CD760000}"/>
    <cellStyle name="Normal 180 3 2" xfId="9627" xr:uid="{00000000-0005-0000-0000-0000CE760000}"/>
    <cellStyle name="Normal 180 4" xfId="9628" xr:uid="{00000000-0005-0000-0000-0000CF760000}"/>
    <cellStyle name="Normal 180 4 2" xfId="9629" xr:uid="{00000000-0005-0000-0000-0000D0760000}"/>
    <cellStyle name="Normal 180 5" xfId="9630" xr:uid="{00000000-0005-0000-0000-0000D1760000}"/>
    <cellStyle name="Normal 180 5 2" xfId="9631" xr:uid="{00000000-0005-0000-0000-0000D2760000}"/>
    <cellStyle name="Normal 180 6" xfId="9632" xr:uid="{00000000-0005-0000-0000-0000D3760000}"/>
    <cellStyle name="Normal 180 6 2" xfId="9633" xr:uid="{00000000-0005-0000-0000-0000D4760000}"/>
    <cellStyle name="Normal 180 7" xfId="9634" xr:uid="{00000000-0005-0000-0000-0000D5760000}"/>
    <cellStyle name="Normal 180 7 2" xfId="9635" xr:uid="{00000000-0005-0000-0000-0000D6760000}"/>
    <cellStyle name="Normal 180 8" xfId="9636" xr:uid="{00000000-0005-0000-0000-0000D7760000}"/>
    <cellStyle name="Normal 180 8 2" xfId="9637" xr:uid="{00000000-0005-0000-0000-0000D8760000}"/>
    <cellStyle name="Normal 180 9" xfId="9638" xr:uid="{00000000-0005-0000-0000-0000D9760000}"/>
    <cellStyle name="Normal 180 9 2" xfId="9639" xr:uid="{00000000-0005-0000-0000-0000DA760000}"/>
    <cellStyle name="Normal 181" xfId="9640" xr:uid="{00000000-0005-0000-0000-0000DB760000}"/>
    <cellStyle name="Normal 181 10" xfId="9641" xr:uid="{00000000-0005-0000-0000-0000DC760000}"/>
    <cellStyle name="Normal 181 10 2" xfId="9642" xr:uid="{00000000-0005-0000-0000-0000DD760000}"/>
    <cellStyle name="Normal 181 11" xfId="9643" xr:uid="{00000000-0005-0000-0000-0000DE760000}"/>
    <cellStyle name="Normal 181 11 2" xfId="9644" xr:uid="{00000000-0005-0000-0000-0000DF760000}"/>
    <cellStyle name="Normal 181 12" xfId="9645" xr:uid="{00000000-0005-0000-0000-0000E0760000}"/>
    <cellStyle name="Normal 181 12 2" xfId="9646" xr:uid="{00000000-0005-0000-0000-0000E1760000}"/>
    <cellStyle name="Normal 181 13" xfId="9647" xr:uid="{00000000-0005-0000-0000-0000E2760000}"/>
    <cellStyle name="Normal 181 13 2" xfId="9648" xr:uid="{00000000-0005-0000-0000-0000E3760000}"/>
    <cellStyle name="Normal 181 14" xfId="9649" xr:uid="{00000000-0005-0000-0000-0000E4760000}"/>
    <cellStyle name="Normal 181 14 2" xfId="9650" xr:uid="{00000000-0005-0000-0000-0000E5760000}"/>
    <cellStyle name="Normal 181 15" xfId="9651" xr:uid="{00000000-0005-0000-0000-0000E6760000}"/>
    <cellStyle name="Normal 181 15 2" xfId="9652" xr:uid="{00000000-0005-0000-0000-0000E7760000}"/>
    <cellStyle name="Normal 181 16" xfId="9653" xr:uid="{00000000-0005-0000-0000-0000E8760000}"/>
    <cellStyle name="Normal 181 16 2" xfId="9654" xr:uid="{00000000-0005-0000-0000-0000E9760000}"/>
    <cellStyle name="Normal 181 17" xfId="9655" xr:uid="{00000000-0005-0000-0000-0000EA760000}"/>
    <cellStyle name="Normal 181 17 2" xfId="9656" xr:uid="{00000000-0005-0000-0000-0000EB760000}"/>
    <cellStyle name="Normal 181 18" xfId="9657" xr:uid="{00000000-0005-0000-0000-0000EC760000}"/>
    <cellStyle name="Normal 181 18 2" xfId="9658" xr:uid="{00000000-0005-0000-0000-0000ED760000}"/>
    <cellStyle name="Normal 181 19" xfId="9659" xr:uid="{00000000-0005-0000-0000-0000EE760000}"/>
    <cellStyle name="Normal 181 19 2" xfId="9660" xr:uid="{00000000-0005-0000-0000-0000EF760000}"/>
    <cellStyle name="Normal 181 2" xfId="9661" xr:uid="{00000000-0005-0000-0000-0000F0760000}"/>
    <cellStyle name="Normal 181 2 2" xfId="9662" xr:uid="{00000000-0005-0000-0000-0000F1760000}"/>
    <cellStyle name="Normal 181 20" xfId="9663" xr:uid="{00000000-0005-0000-0000-0000F2760000}"/>
    <cellStyle name="Normal 181 20 2" xfId="9664" xr:uid="{00000000-0005-0000-0000-0000F3760000}"/>
    <cellStyle name="Normal 181 21" xfId="9665" xr:uid="{00000000-0005-0000-0000-0000F4760000}"/>
    <cellStyle name="Normal 181 3" xfId="9666" xr:uid="{00000000-0005-0000-0000-0000F5760000}"/>
    <cellStyle name="Normal 181 3 2" xfId="9667" xr:uid="{00000000-0005-0000-0000-0000F6760000}"/>
    <cellStyle name="Normal 181 4" xfId="9668" xr:uid="{00000000-0005-0000-0000-0000F7760000}"/>
    <cellStyle name="Normal 181 4 2" xfId="9669" xr:uid="{00000000-0005-0000-0000-0000F8760000}"/>
    <cellStyle name="Normal 181 5" xfId="9670" xr:uid="{00000000-0005-0000-0000-0000F9760000}"/>
    <cellStyle name="Normal 181 5 2" xfId="9671" xr:uid="{00000000-0005-0000-0000-0000FA760000}"/>
    <cellStyle name="Normal 181 6" xfId="9672" xr:uid="{00000000-0005-0000-0000-0000FB760000}"/>
    <cellStyle name="Normal 181 6 2" xfId="9673" xr:uid="{00000000-0005-0000-0000-0000FC760000}"/>
    <cellStyle name="Normal 181 7" xfId="9674" xr:uid="{00000000-0005-0000-0000-0000FD760000}"/>
    <cellStyle name="Normal 181 7 2" xfId="9675" xr:uid="{00000000-0005-0000-0000-0000FE760000}"/>
    <cellStyle name="Normal 181 8" xfId="9676" xr:uid="{00000000-0005-0000-0000-0000FF760000}"/>
    <cellStyle name="Normal 181 8 2" xfId="9677" xr:uid="{00000000-0005-0000-0000-000000770000}"/>
    <cellStyle name="Normal 181 9" xfId="9678" xr:uid="{00000000-0005-0000-0000-000001770000}"/>
    <cellStyle name="Normal 181 9 2" xfId="9679" xr:uid="{00000000-0005-0000-0000-000002770000}"/>
    <cellStyle name="Normal 182" xfId="9680" xr:uid="{00000000-0005-0000-0000-000003770000}"/>
    <cellStyle name="Normal 182 10" xfId="9681" xr:uid="{00000000-0005-0000-0000-000004770000}"/>
    <cellStyle name="Normal 182 10 2" xfId="9682" xr:uid="{00000000-0005-0000-0000-000005770000}"/>
    <cellStyle name="Normal 182 11" xfId="9683" xr:uid="{00000000-0005-0000-0000-000006770000}"/>
    <cellStyle name="Normal 182 11 2" xfId="9684" xr:uid="{00000000-0005-0000-0000-000007770000}"/>
    <cellStyle name="Normal 182 12" xfId="9685" xr:uid="{00000000-0005-0000-0000-000008770000}"/>
    <cellStyle name="Normal 182 12 2" xfId="9686" xr:uid="{00000000-0005-0000-0000-000009770000}"/>
    <cellStyle name="Normal 182 13" xfId="9687" xr:uid="{00000000-0005-0000-0000-00000A770000}"/>
    <cellStyle name="Normal 182 13 2" xfId="9688" xr:uid="{00000000-0005-0000-0000-00000B770000}"/>
    <cellStyle name="Normal 182 14" xfId="9689" xr:uid="{00000000-0005-0000-0000-00000C770000}"/>
    <cellStyle name="Normal 182 14 2" xfId="9690" xr:uid="{00000000-0005-0000-0000-00000D770000}"/>
    <cellStyle name="Normal 182 15" xfId="9691" xr:uid="{00000000-0005-0000-0000-00000E770000}"/>
    <cellStyle name="Normal 182 15 2" xfId="9692" xr:uid="{00000000-0005-0000-0000-00000F770000}"/>
    <cellStyle name="Normal 182 16" xfId="9693" xr:uid="{00000000-0005-0000-0000-000010770000}"/>
    <cellStyle name="Normal 182 16 2" xfId="9694" xr:uid="{00000000-0005-0000-0000-000011770000}"/>
    <cellStyle name="Normal 182 17" xfId="9695" xr:uid="{00000000-0005-0000-0000-000012770000}"/>
    <cellStyle name="Normal 182 17 2" xfId="9696" xr:uid="{00000000-0005-0000-0000-000013770000}"/>
    <cellStyle name="Normal 182 18" xfId="9697" xr:uid="{00000000-0005-0000-0000-000014770000}"/>
    <cellStyle name="Normal 182 18 2" xfId="9698" xr:uid="{00000000-0005-0000-0000-000015770000}"/>
    <cellStyle name="Normal 182 19" xfId="9699" xr:uid="{00000000-0005-0000-0000-000016770000}"/>
    <cellStyle name="Normal 182 19 2" xfId="9700" xr:uid="{00000000-0005-0000-0000-000017770000}"/>
    <cellStyle name="Normal 182 2" xfId="9701" xr:uid="{00000000-0005-0000-0000-000018770000}"/>
    <cellStyle name="Normal 182 2 2" xfId="9702" xr:uid="{00000000-0005-0000-0000-000019770000}"/>
    <cellStyle name="Normal 182 20" xfId="9703" xr:uid="{00000000-0005-0000-0000-00001A770000}"/>
    <cellStyle name="Normal 182 20 2" xfId="9704" xr:uid="{00000000-0005-0000-0000-00001B770000}"/>
    <cellStyle name="Normal 182 21" xfId="9705" xr:uid="{00000000-0005-0000-0000-00001C770000}"/>
    <cellStyle name="Normal 182 3" xfId="9706" xr:uid="{00000000-0005-0000-0000-00001D770000}"/>
    <cellStyle name="Normal 182 3 2" xfId="9707" xr:uid="{00000000-0005-0000-0000-00001E770000}"/>
    <cellStyle name="Normal 182 4" xfId="9708" xr:uid="{00000000-0005-0000-0000-00001F770000}"/>
    <cellStyle name="Normal 182 4 2" xfId="9709" xr:uid="{00000000-0005-0000-0000-000020770000}"/>
    <cellStyle name="Normal 182 5" xfId="9710" xr:uid="{00000000-0005-0000-0000-000021770000}"/>
    <cellStyle name="Normal 182 5 2" xfId="9711" xr:uid="{00000000-0005-0000-0000-000022770000}"/>
    <cellStyle name="Normal 182 6" xfId="9712" xr:uid="{00000000-0005-0000-0000-000023770000}"/>
    <cellStyle name="Normal 182 6 2" xfId="9713" xr:uid="{00000000-0005-0000-0000-000024770000}"/>
    <cellStyle name="Normal 182 7" xfId="9714" xr:uid="{00000000-0005-0000-0000-000025770000}"/>
    <cellStyle name="Normal 182 7 2" xfId="9715" xr:uid="{00000000-0005-0000-0000-000026770000}"/>
    <cellStyle name="Normal 182 8" xfId="9716" xr:uid="{00000000-0005-0000-0000-000027770000}"/>
    <cellStyle name="Normal 182 8 2" xfId="9717" xr:uid="{00000000-0005-0000-0000-000028770000}"/>
    <cellStyle name="Normal 182 9" xfId="9718" xr:uid="{00000000-0005-0000-0000-000029770000}"/>
    <cellStyle name="Normal 182 9 2" xfId="9719" xr:uid="{00000000-0005-0000-0000-00002A770000}"/>
    <cellStyle name="Normal 183" xfId="9720" xr:uid="{00000000-0005-0000-0000-00002B770000}"/>
    <cellStyle name="Normal 183 10" xfId="9721" xr:uid="{00000000-0005-0000-0000-00002C770000}"/>
    <cellStyle name="Normal 183 10 2" xfId="9722" xr:uid="{00000000-0005-0000-0000-00002D770000}"/>
    <cellStyle name="Normal 183 11" xfId="9723" xr:uid="{00000000-0005-0000-0000-00002E770000}"/>
    <cellStyle name="Normal 183 11 2" xfId="9724" xr:uid="{00000000-0005-0000-0000-00002F770000}"/>
    <cellStyle name="Normal 183 12" xfId="9725" xr:uid="{00000000-0005-0000-0000-000030770000}"/>
    <cellStyle name="Normal 183 12 2" xfId="9726" xr:uid="{00000000-0005-0000-0000-000031770000}"/>
    <cellStyle name="Normal 183 13" xfId="9727" xr:uid="{00000000-0005-0000-0000-000032770000}"/>
    <cellStyle name="Normal 183 13 2" xfId="9728" xr:uid="{00000000-0005-0000-0000-000033770000}"/>
    <cellStyle name="Normal 183 14" xfId="9729" xr:uid="{00000000-0005-0000-0000-000034770000}"/>
    <cellStyle name="Normal 183 14 2" xfId="9730" xr:uid="{00000000-0005-0000-0000-000035770000}"/>
    <cellStyle name="Normal 183 15" xfId="9731" xr:uid="{00000000-0005-0000-0000-000036770000}"/>
    <cellStyle name="Normal 183 15 2" xfId="9732" xr:uid="{00000000-0005-0000-0000-000037770000}"/>
    <cellStyle name="Normal 183 16" xfId="9733" xr:uid="{00000000-0005-0000-0000-000038770000}"/>
    <cellStyle name="Normal 183 16 2" xfId="9734" xr:uid="{00000000-0005-0000-0000-000039770000}"/>
    <cellStyle name="Normal 183 17" xfId="9735" xr:uid="{00000000-0005-0000-0000-00003A770000}"/>
    <cellStyle name="Normal 183 17 2" xfId="9736" xr:uid="{00000000-0005-0000-0000-00003B770000}"/>
    <cellStyle name="Normal 183 18" xfId="9737" xr:uid="{00000000-0005-0000-0000-00003C770000}"/>
    <cellStyle name="Normal 183 18 2" xfId="9738" xr:uid="{00000000-0005-0000-0000-00003D770000}"/>
    <cellStyle name="Normal 183 19" xfId="9739" xr:uid="{00000000-0005-0000-0000-00003E770000}"/>
    <cellStyle name="Normal 183 19 2" xfId="9740" xr:uid="{00000000-0005-0000-0000-00003F770000}"/>
    <cellStyle name="Normal 183 2" xfId="9741" xr:uid="{00000000-0005-0000-0000-000040770000}"/>
    <cellStyle name="Normal 183 2 2" xfId="9742" xr:uid="{00000000-0005-0000-0000-000041770000}"/>
    <cellStyle name="Normal 183 20" xfId="9743" xr:uid="{00000000-0005-0000-0000-000042770000}"/>
    <cellStyle name="Normal 183 20 2" xfId="9744" xr:uid="{00000000-0005-0000-0000-000043770000}"/>
    <cellStyle name="Normal 183 21" xfId="9745" xr:uid="{00000000-0005-0000-0000-000044770000}"/>
    <cellStyle name="Normal 183 3" xfId="9746" xr:uid="{00000000-0005-0000-0000-000045770000}"/>
    <cellStyle name="Normal 183 3 2" xfId="9747" xr:uid="{00000000-0005-0000-0000-000046770000}"/>
    <cellStyle name="Normal 183 4" xfId="9748" xr:uid="{00000000-0005-0000-0000-000047770000}"/>
    <cellStyle name="Normal 183 4 2" xfId="9749" xr:uid="{00000000-0005-0000-0000-000048770000}"/>
    <cellStyle name="Normal 183 5" xfId="9750" xr:uid="{00000000-0005-0000-0000-000049770000}"/>
    <cellStyle name="Normal 183 5 2" xfId="9751" xr:uid="{00000000-0005-0000-0000-00004A770000}"/>
    <cellStyle name="Normal 183 6" xfId="9752" xr:uid="{00000000-0005-0000-0000-00004B770000}"/>
    <cellStyle name="Normal 183 6 2" xfId="9753" xr:uid="{00000000-0005-0000-0000-00004C770000}"/>
    <cellStyle name="Normal 183 7" xfId="9754" xr:uid="{00000000-0005-0000-0000-00004D770000}"/>
    <cellStyle name="Normal 183 7 2" xfId="9755" xr:uid="{00000000-0005-0000-0000-00004E770000}"/>
    <cellStyle name="Normal 183 8" xfId="9756" xr:uid="{00000000-0005-0000-0000-00004F770000}"/>
    <cellStyle name="Normal 183 8 2" xfId="9757" xr:uid="{00000000-0005-0000-0000-000050770000}"/>
    <cellStyle name="Normal 183 9" xfId="9758" xr:uid="{00000000-0005-0000-0000-000051770000}"/>
    <cellStyle name="Normal 183 9 2" xfId="9759" xr:uid="{00000000-0005-0000-0000-000052770000}"/>
    <cellStyle name="Normal 184" xfId="9760" xr:uid="{00000000-0005-0000-0000-000053770000}"/>
    <cellStyle name="Normal 184 10" xfId="9761" xr:uid="{00000000-0005-0000-0000-000054770000}"/>
    <cellStyle name="Normal 184 10 2" xfId="9762" xr:uid="{00000000-0005-0000-0000-000055770000}"/>
    <cellStyle name="Normal 184 11" xfId="9763" xr:uid="{00000000-0005-0000-0000-000056770000}"/>
    <cellStyle name="Normal 184 11 2" xfId="9764" xr:uid="{00000000-0005-0000-0000-000057770000}"/>
    <cellStyle name="Normal 184 12" xfId="9765" xr:uid="{00000000-0005-0000-0000-000058770000}"/>
    <cellStyle name="Normal 184 12 2" xfId="9766" xr:uid="{00000000-0005-0000-0000-000059770000}"/>
    <cellStyle name="Normal 184 13" xfId="9767" xr:uid="{00000000-0005-0000-0000-00005A770000}"/>
    <cellStyle name="Normal 184 13 2" xfId="9768" xr:uid="{00000000-0005-0000-0000-00005B770000}"/>
    <cellStyle name="Normal 184 14" xfId="9769" xr:uid="{00000000-0005-0000-0000-00005C770000}"/>
    <cellStyle name="Normal 184 14 2" xfId="9770" xr:uid="{00000000-0005-0000-0000-00005D770000}"/>
    <cellStyle name="Normal 184 15" xfId="9771" xr:uid="{00000000-0005-0000-0000-00005E770000}"/>
    <cellStyle name="Normal 184 15 2" xfId="9772" xr:uid="{00000000-0005-0000-0000-00005F770000}"/>
    <cellStyle name="Normal 184 16" xfId="9773" xr:uid="{00000000-0005-0000-0000-000060770000}"/>
    <cellStyle name="Normal 184 16 2" xfId="9774" xr:uid="{00000000-0005-0000-0000-000061770000}"/>
    <cellStyle name="Normal 184 17" xfId="9775" xr:uid="{00000000-0005-0000-0000-000062770000}"/>
    <cellStyle name="Normal 184 17 2" xfId="9776" xr:uid="{00000000-0005-0000-0000-000063770000}"/>
    <cellStyle name="Normal 184 18" xfId="9777" xr:uid="{00000000-0005-0000-0000-000064770000}"/>
    <cellStyle name="Normal 184 18 2" xfId="9778" xr:uid="{00000000-0005-0000-0000-000065770000}"/>
    <cellStyle name="Normal 184 19" xfId="9779" xr:uid="{00000000-0005-0000-0000-000066770000}"/>
    <cellStyle name="Normal 184 19 2" xfId="9780" xr:uid="{00000000-0005-0000-0000-000067770000}"/>
    <cellStyle name="Normal 184 2" xfId="9781" xr:uid="{00000000-0005-0000-0000-000068770000}"/>
    <cellStyle name="Normal 184 2 2" xfId="9782" xr:uid="{00000000-0005-0000-0000-000069770000}"/>
    <cellStyle name="Normal 184 20" xfId="9783" xr:uid="{00000000-0005-0000-0000-00006A770000}"/>
    <cellStyle name="Normal 184 20 2" xfId="9784" xr:uid="{00000000-0005-0000-0000-00006B770000}"/>
    <cellStyle name="Normal 184 21" xfId="9785" xr:uid="{00000000-0005-0000-0000-00006C770000}"/>
    <cellStyle name="Normal 184 3" xfId="9786" xr:uid="{00000000-0005-0000-0000-00006D770000}"/>
    <cellStyle name="Normal 184 3 2" xfId="9787" xr:uid="{00000000-0005-0000-0000-00006E770000}"/>
    <cellStyle name="Normal 184 4" xfId="9788" xr:uid="{00000000-0005-0000-0000-00006F770000}"/>
    <cellStyle name="Normal 184 4 2" xfId="9789" xr:uid="{00000000-0005-0000-0000-000070770000}"/>
    <cellStyle name="Normal 184 5" xfId="9790" xr:uid="{00000000-0005-0000-0000-000071770000}"/>
    <cellStyle name="Normal 184 5 2" xfId="9791" xr:uid="{00000000-0005-0000-0000-000072770000}"/>
    <cellStyle name="Normal 184 6" xfId="9792" xr:uid="{00000000-0005-0000-0000-000073770000}"/>
    <cellStyle name="Normal 184 6 2" xfId="9793" xr:uid="{00000000-0005-0000-0000-000074770000}"/>
    <cellStyle name="Normal 184 7" xfId="9794" xr:uid="{00000000-0005-0000-0000-000075770000}"/>
    <cellStyle name="Normal 184 7 2" xfId="9795" xr:uid="{00000000-0005-0000-0000-000076770000}"/>
    <cellStyle name="Normal 184 8" xfId="9796" xr:uid="{00000000-0005-0000-0000-000077770000}"/>
    <cellStyle name="Normal 184 8 2" xfId="9797" xr:uid="{00000000-0005-0000-0000-000078770000}"/>
    <cellStyle name="Normal 184 9" xfId="9798" xr:uid="{00000000-0005-0000-0000-000079770000}"/>
    <cellStyle name="Normal 184 9 2" xfId="9799" xr:uid="{00000000-0005-0000-0000-00007A770000}"/>
    <cellStyle name="Normal 185" xfId="9800" xr:uid="{00000000-0005-0000-0000-00007B770000}"/>
    <cellStyle name="Normal 185 10" xfId="9801" xr:uid="{00000000-0005-0000-0000-00007C770000}"/>
    <cellStyle name="Normal 185 10 2" xfId="9802" xr:uid="{00000000-0005-0000-0000-00007D770000}"/>
    <cellStyle name="Normal 185 11" xfId="9803" xr:uid="{00000000-0005-0000-0000-00007E770000}"/>
    <cellStyle name="Normal 185 11 2" xfId="9804" xr:uid="{00000000-0005-0000-0000-00007F770000}"/>
    <cellStyle name="Normal 185 12" xfId="9805" xr:uid="{00000000-0005-0000-0000-000080770000}"/>
    <cellStyle name="Normal 185 12 2" xfId="9806" xr:uid="{00000000-0005-0000-0000-000081770000}"/>
    <cellStyle name="Normal 185 13" xfId="9807" xr:uid="{00000000-0005-0000-0000-000082770000}"/>
    <cellStyle name="Normal 185 13 2" xfId="9808" xr:uid="{00000000-0005-0000-0000-000083770000}"/>
    <cellStyle name="Normal 185 14" xfId="9809" xr:uid="{00000000-0005-0000-0000-000084770000}"/>
    <cellStyle name="Normal 185 14 2" xfId="9810" xr:uid="{00000000-0005-0000-0000-000085770000}"/>
    <cellStyle name="Normal 185 15" xfId="9811" xr:uid="{00000000-0005-0000-0000-000086770000}"/>
    <cellStyle name="Normal 185 15 2" xfId="9812" xr:uid="{00000000-0005-0000-0000-000087770000}"/>
    <cellStyle name="Normal 185 16" xfId="9813" xr:uid="{00000000-0005-0000-0000-000088770000}"/>
    <cellStyle name="Normal 185 16 2" xfId="9814" xr:uid="{00000000-0005-0000-0000-000089770000}"/>
    <cellStyle name="Normal 185 17" xfId="9815" xr:uid="{00000000-0005-0000-0000-00008A770000}"/>
    <cellStyle name="Normal 185 17 2" xfId="9816" xr:uid="{00000000-0005-0000-0000-00008B770000}"/>
    <cellStyle name="Normal 185 18" xfId="9817" xr:uid="{00000000-0005-0000-0000-00008C770000}"/>
    <cellStyle name="Normal 185 18 2" xfId="9818" xr:uid="{00000000-0005-0000-0000-00008D770000}"/>
    <cellStyle name="Normal 185 19" xfId="9819" xr:uid="{00000000-0005-0000-0000-00008E770000}"/>
    <cellStyle name="Normal 185 19 2" xfId="9820" xr:uid="{00000000-0005-0000-0000-00008F770000}"/>
    <cellStyle name="Normal 185 2" xfId="9821" xr:uid="{00000000-0005-0000-0000-000090770000}"/>
    <cellStyle name="Normal 185 2 2" xfId="9822" xr:uid="{00000000-0005-0000-0000-000091770000}"/>
    <cellStyle name="Normal 185 20" xfId="9823" xr:uid="{00000000-0005-0000-0000-000092770000}"/>
    <cellStyle name="Normal 185 20 2" xfId="9824" xr:uid="{00000000-0005-0000-0000-000093770000}"/>
    <cellStyle name="Normal 185 21" xfId="9825" xr:uid="{00000000-0005-0000-0000-000094770000}"/>
    <cellStyle name="Normal 185 3" xfId="9826" xr:uid="{00000000-0005-0000-0000-000095770000}"/>
    <cellStyle name="Normal 185 3 2" xfId="9827" xr:uid="{00000000-0005-0000-0000-000096770000}"/>
    <cellStyle name="Normal 185 4" xfId="9828" xr:uid="{00000000-0005-0000-0000-000097770000}"/>
    <cellStyle name="Normal 185 4 2" xfId="9829" xr:uid="{00000000-0005-0000-0000-000098770000}"/>
    <cellStyle name="Normal 185 5" xfId="9830" xr:uid="{00000000-0005-0000-0000-000099770000}"/>
    <cellStyle name="Normal 185 5 2" xfId="9831" xr:uid="{00000000-0005-0000-0000-00009A770000}"/>
    <cellStyle name="Normal 185 6" xfId="9832" xr:uid="{00000000-0005-0000-0000-00009B770000}"/>
    <cellStyle name="Normal 185 6 2" xfId="9833" xr:uid="{00000000-0005-0000-0000-00009C770000}"/>
    <cellStyle name="Normal 185 7" xfId="9834" xr:uid="{00000000-0005-0000-0000-00009D770000}"/>
    <cellStyle name="Normal 185 7 2" xfId="9835" xr:uid="{00000000-0005-0000-0000-00009E770000}"/>
    <cellStyle name="Normal 185 8" xfId="9836" xr:uid="{00000000-0005-0000-0000-00009F770000}"/>
    <cellStyle name="Normal 185 8 2" xfId="9837" xr:uid="{00000000-0005-0000-0000-0000A0770000}"/>
    <cellStyle name="Normal 185 9" xfId="9838" xr:uid="{00000000-0005-0000-0000-0000A1770000}"/>
    <cellStyle name="Normal 185 9 2" xfId="9839" xr:uid="{00000000-0005-0000-0000-0000A2770000}"/>
    <cellStyle name="Normal 186" xfId="9840" xr:uid="{00000000-0005-0000-0000-0000A3770000}"/>
    <cellStyle name="Normal 186 10" xfId="9841" xr:uid="{00000000-0005-0000-0000-0000A4770000}"/>
    <cellStyle name="Normal 186 10 2" xfId="9842" xr:uid="{00000000-0005-0000-0000-0000A5770000}"/>
    <cellStyle name="Normal 186 11" xfId="9843" xr:uid="{00000000-0005-0000-0000-0000A6770000}"/>
    <cellStyle name="Normal 186 11 2" xfId="9844" xr:uid="{00000000-0005-0000-0000-0000A7770000}"/>
    <cellStyle name="Normal 186 12" xfId="9845" xr:uid="{00000000-0005-0000-0000-0000A8770000}"/>
    <cellStyle name="Normal 186 12 2" xfId="9846" xr:uid="{00000000-0005-0000-0000-0000A9770000}"/>
    <cellStyle name="Normal 186 13" xfId="9847" xr:uid="{00000000-0005-0000-0000-0000AA770000}"/>
    <cellStyle name="Normal 186 13 2" xfId="9848" xr:uid="{00000000-0005-0000-0000-0000AB770000}"/>
    <cellStyle name="Normal 186 14" xfId="9849" xr:uid="{00000000-0005-0000-0000-0000AC770000}"/>
    <cellStyle name="Normal 186 14 2" xfId="9850" xr:uid="{00000000-0005-0000-0000-0000AD770000}"/>
    <cellStyle name="Normal 186 15" xfId="9851" xr:uid="{00000000-0005-0000-0000-0000AE770000}"/>
    <cellStyle name="Normal 186 15 2" xfId="9852" xr:uid="{00000000-0005-0000-0000-0000AF770000}"/>
    <cellStyle name="Normal 186 16" xfId="9853" xr:uid="{00000000-0005-0000-0000-0000B0770000}"/>
    <cellStyle name="Normal 186 16 2" xfId="9854" xr:uid="{00000000-0005-0000-0000-0000B1770000}"/>
    <cellStyle name="Normal 186 17" xfId="9855" xr:uid="{00000000-0005-0000-0000-0000B2770000}"/>
    <cellStyle name="Normal 186 17 2" xfId="9856" xr:uid="{00000000-0005-0000-0000-0000B3770000}"/>
    <cellStyle name="Normal 186 18" xfId="9857" xr:uid="{00000000-0005-0000-0000-0000B4770000}"/>
    <cellStyle name="Normal 186 18 2" xfId="9858" xr:uid="{00000000-0005-0000-0000-0000B5770000}"/>
    <cellStyle name="Normal 186 19" xfId="9859" xr:uid="{00000000-0005-0000-0000-0000B6770000}"/>
    <cellStyle name="Normal 186 19 2" xfId="9860" xr:uid="{00000000-0005-0000-0000-0000B7770000}"/>
    <cellStyle name="Normal 186 2" xfId="9861" xr:uid="{00000000-0005-0000-0000-0000B8770000}"/>
    <cellStyle name="Normal 186 2 2" xfId="9862" xr:uid="{00000000-0005-0000-0000-0000B9770000}"/>
    <cellStyle name="Normal 186 20" xfId="9863" xr:uid="{00000000-0005-0000-0000-0000BA770000}"/>
    <cellStyle name="Normal 186 20 2" xfId="9864" xr:uid="{00000000-0005-0000-0000-0000BB770000}"/>
    <cellStyle name="Normal 186 21" xfId="9865" xr:uid="{00000000-0005-0000-0000-0000BC770000}"/>
    <cellStyle name="Normal 186 3" xfId="9866" xr:uid="{00000000-0005-0000-0000-0000BD770000}"/>
    <cellStyle name="Normal 186 3 2" xfId="9867" xr:uid="{00000000-0005-0000-0000-0000BE770000}"/>
    <cellStyle name="Normal 186 4" xfId="9868" xr:uid="{00000000-0005-0000-0000-0000BF770000}"/>
    <cellStyle name="Normal 186 4 2" xfId="9869" xr:uid="{00000000-0005-0000-0000-0000C0770000}"/>
    <cellStyle name="Normal 186 5" xfId="9870" xr:uid="{00000000-0005-0000-0000-0000C1770000}"/>
    <cellStyle name="Normal 186 5 2" xfId="9871" xr:uid="{00000000-0005-0000-0000-0000C2770000}"/>
    <cellStyle name="Normal 186 6" xfId="9872" xr:uid="{00000000-0005-0000-0000-0000C3770000}"/>
    <cellStyle name="Normal 186 6 2" xfId="9873" xr:uid="{00000000-0005-0000-0000-0000C4770000}"/>
    <cellStyle name="Normal 186 7" xfId="9874" xr:uid="{00000000-0005-0000-0000-0000C5770000}"/>
    <cellStyle name="Normal 186 7 2" xfId="9875" xr:uid="{00000000-0005-0000-0000-0000C6770000}"/>
    <cellStyle name="Normal 186 8" xfId="9876" xr:uid="{00000000-0005-0000-0000-0000C7770000}"/>
    <cellStyle name="Normal 186 8 2" xfId="9877" xr:uid="{00000000-0005-0000-0000-0000C8770000}"/>
    <cellStyle name="Normal 186 9" xfId="9878" xr:uid="{00000000-0005-0000-0000-0000C9770000}"/>
    <cellStyle name="Normal 186 9 2" xfId="9879" xr:uid="{00000000-0005-0000-0000-0000CA770000}"/>
    <cellStyle name="Normal 187" xfId="9880" xr:uid="{00000000-0005-0000-0000-0000CB770000}"/>
    <cellStyle name="Normal 187 10" xfId="9881" xr:uid="{00000000-0005-0000-0000-0000CC770000}"/>
    <cellStyle name="Normal 187 10 2" xfId="9882" xr:uid="{00000000-0005-0000-0000-0000CD770000}"/>
    <cellStyle name="Normal 187 11" xfId="9883" xr:uid="{00000000-0005-0000-0000-0000CE770000}"/>
    <cellStyle name="Normal 187 11 2" xfId="9884" xr:uid="{00000000-0005-0000-0000-0000CF770000}"/>
    <cellStyle name="Normal 187 12" xfId="9885" xr:uid="{00000000-0005-0000-0000-0000D0770000}"/>
    <cellStyle name="Normal 187 12 2" xfId="9886" xr:uid="{00000000-0005-0000-0000-0000D1770000}"/>
    <cellStyle name="Normal 187 13" xfId="9887" xr:uid="{00000000-0005-0000-0000-0000D2770000}"/>
    <cellStyle name="Normal 187 13 2" xfId="9888" xr:uid="{00000000-0005-0000-0000-0000D3770000}"/>
    <cellStyle name="Normal 187 14" xfId="9889" xr:uid="{00000000-0005-0000-0000-0000D4770000}"/>
    <cellStyle name="Normal 187 14 2" xfId="9890" xr:uid="{00000000-0005-0000-0000-0000D5770000}"/>
    <cellStyle name="Normal 187 15" xfId="9891" xr:uid="{00000000-0005-0000-0000-0000D6770000}"/>
    <cellStyle name="Normal 187 15 2" xfId="9892" xr:uid="{00000000-0005-0000-0000-0000D7770000}"/>
    <cellStyle name="Normal 187 16" xfId="9893" xr:uid="{00000000-0005-0000-0000-0000D8770000}"/>
    <cellStyle name="Normal 187 16 2" xfId="9894" xr:uid="{00000000-0005-0000-0000-0000D9770000}"/>
    <cellStyle name="Normal 187 17" xfId="9895" xr:uid="{00000000-0005-0000-0000-0000DA770000}"/>
    <cellStyle name="Normal 187 17 2" xfId="9896" xr:uid="{00000000-0005-0000-0000-0000DB770000}"/>
    <cellStyle name="Normal 187 18" xfId="9897" xr:uid="{00000000-0005-0000-0000-0000DC770000}"/>
    <cellStyle name="Normal 187 18 2" xfId="9898" xr:uid="{00000000-0005-0000-0000-0000DD770000}"/>
    <cellStyle name="Normal 187 19" xfId="9899" xr:uid="{00000000-0005-0000-0000-0000DE770000}"/>
    <cellStyle name="Normal 187 19 2" xfId="9900" xr:uid="{00000000-0005-0000-0000-0000DF770000}"/>
    <cellStyle name="Normal 187 2" xfId="9901" xr:uid="{00000000-0005-0000-0000-0000E0770000}"/>
    <cellStyle name="Normal 187 2 2" xfId="9902" xr:uid="{00000000-0005-0000-0000-0000E1770000}"/>
    <cellStyle name="Normal 187 20" xfId="9903" xr:uid="{00000000-0005-0000-0000-0000E2770000}"/>
    <cellStyle name="Normal 187 20 2" xfId="9904" xr:uid="{00000000-0005-0000-0000-0000E3770000}"/>
    <cellStyle name="Normal 187 21" xfId="9905" xr:uid="{00000000-0005-0000-0000-0000E4770000}"/>
    <cellStyle name="Normal 187 3" xfId="9906" xr:uid="{00000000-0005-0000-0000-0000E5770000}"/>
    <cellStyle name="Normal 187 3 2" xfId="9907" xr:uid="{00000000-0005-0000-0000-0000E6770000}"/>
    <cellStyle name="Normal 187 4" xfId="9908" xr:uid="{00000000-0005-0000-0000-0000E7770000}"/>
    <cellStyle name="Normal 187 4 2" xfId="9909" xr:uid="{00000000-0005-0000-0000-0000E8770000}"/>
    <cellStyle name="Normal 187 5" xfId="9910" xr:uid="{00000000-0005-0000-0000-0000E9770000}"/>
    <cellStyle name="Normal 187 5 2" xfId="9911" xr:uid="{00000000-0005-0000-0000-0000EA770000}"/>
    <cellStyle name="Normal 187 6" xfId="9912" xr:uid="{00000000-0005-0000-0000-0000EB770000}"/>
    <cellStyle name="Normal 187 6 2" xfId="9913" xr:uid="{00000000-0005-0000-0000-0000EC770000}"/>
    <cellStyle name="Normal 187 7" xfId="9914" xr:uid="{00000000-0005-0000-0000-0000ED770000}"/>
    <cellStyle name="Normal 187 7 2" xfId="9915" xr:uid="{00000000-0005-0000-0000-0000EE770000}"/>
    <cellStyle name="Normal 187 8" xfId="9916" xr:uid="{00000000-0005-0000-0000-0000EF770000}"/>
    <cellStyle name="Normal 187 8 2" xfId="9917" xr:uid="{00000000-0005-0000-0000-0000F0770000}"/>
    <cellStyle name="Normal 187 9" xfId="9918" xr:uid="{00000000-0005-0000-0000-0000F1770000}"/>
    <cellStyle name="Normal 187 9 2" xfId="9919" xr:uid="{00000000-0005-0000-0000-0000F2770000}"/>
    <cellStyle name="Normal 188" xfId="9920" xr:uid="{00000000-0005-0000-0000-0000F3770000}"/>
    <cellStyle name="Normal 188 10" xfId="9921" xr:uid="{00000000-0005-0000-0000-0000F4770000}"/>
    <cellStyle name="Normal 188 10 2" xfId="9922" xr:uid="{00000000-0005-0000-0000-0000F5770000}"/>
    <cellStyle name="Normal 188 11" xfId="9923" xr:uid="{00000000-0005-0000-0000-0000F6770000}"/>
    <cellStyle name="Normal 188 11 2" xfId="9924" xr:uid="{00000000-0005-0000-0000-0000F7770000}"/>
    <cellStyle name="Normal 188 12" xfId="9925" xr:uid="{00000000-0005-0000-0000-0000F8770000}"/>
    <cellStyle name="Normal 188 12 2" xfId="9926" xr:uid="{00000000-0005-0000-0000-0000F9770000}"/>
    <cellStyle name="Normal 188 13" xfId="9927" xr:uid="{00000000-0005-0000-0000-0000FA770000}"/>
    <cellStyle name="Normal 188 13 2" xfId="9928" xr:uid="{00000000-0005-0000-0000-0000FB770000}"/>
    <cellStyle name="Normal 188 14" xfId="9929" xr:uid="{00000000-0005-0000-0000-0000FC770000}"/>
    <cellStyle name="Normal 188 14 2" xfId="9930" xr:uid="{00000000-0005-0000-0000-0000FD770000}"/>
    <cellStyle name="Normal 188 15" xfId="9931" xr:uid="{00000000-0005-0000-0000-0000FE770000}"/>
    <cellStyle name="Normal 188 15 2" xfId="9932" xr:uid="{00000000-0005-0000-0000-0000FF770000}"/>
    <cellStyle name="Normal 188 16" xfId="9933" xr:uid="{00000000-0005-0000-0000-000000780000}"/>
    <cellStyle name="Normal 188 16 2" xfId="9934" xr:uid="{00000000-0005-0000-0000-000001780000}"/>
    <cellStyle name="Normal 188 17" xfId="9935" xr:uid="{00000000-0005-0000-0000-000002780000}"/>
    <cellStyle name="Normal 188 17 2" xfId="9936" xr:uid="{00000000-0005-0000-0000-000003780000}"/>
    <cellStyle name="Normal 188 18" xfId="9937" xr:uid="{00000000-0005-0000-0000-000004780000}"/>
    <cellStyle name="Normal 188 18 2" xfId="9938" xr:uid="{00000000-0005-0000-0000-000005780000}"/>
    <cellStyle name="Normal 188 19" xfId="9939" xr:uid="{00000000-0005-0000-0000-000006780000}"/>
    <cellStyle name="Normal 188 19 2" xfId="9940" xr:uid="{00000000-0005-0000-0000-000007780000}"/>
    <cellStyle name="Normal 188 2" xfId="9941" xr:uid="{00000000-0005-0000-0000-000008780000}"/>
    <cellStyle name="Normal 188 2 2" xfId="9942" xr:uid="{00000000-0005-0000-0000-000009780000}"/>
    <cellStyle name="Normal 188 20" xfId="9943" xr:uid="{00000000-0005-0000-0000-00000A780000}"/>
    <cellStyle name="Normal 188 20 2" xfId="9944" xr:uid="{00000000-0005-0000-0000-00000B780000}"/>
    <cellStyle name="Normal 188 21" xfId="9945" xr:uid="{00000000-0005-0000-0000-00000C780000}"/>
    <cellStyle name="Normal 188 3" xfId="9946" xr:uid="{00000000-0005-0000-0000-00000D780000}"/>
    <cellStyle name="Normal 188 3 2" xfId="9947" xr:uid="{00000000-0005-0000-0000-00000E780000}"/>
    <cellStyle name="Normal 188 4" xfId="9948" xr:uid="{00000000-0005-0000-0000-00000F780000}"/>
    <cellStyle name="Normal 188 4 2" xfId="9949" xr:uid="{00000000-0005-0000-0000-000010780000}"/>
    <cellStyle name="Normal 188 5" xfId="9950" xr:uid="{00000000-0005-0000-0000-000011780000}"/>
    <cellStyle name="Normal 188 5 2" xfId="9951" xr:uid="{00000000-0005-0000-0000-000012780000}"/>
    <cellStyle name="Normal 188 6" xfId="9952" xr:uid="{00000000-0005-0000-0000-000013780000}"/>
    <cellStyle name="Normal 188 6 2" xfId="9953" xr:uid="{00000000-0005-0000-0000-000014780000}"/>
    <cellStyle name="Normal 188 7" xfId="9954" xr:uid="{00000000-0005-0000-0000-000015780000}"/>
    <cellStyle name="Normal 188 7 2" xfId="9955" xr:uid="{00000000-0005-0000-0000-000016780000}"/>
    <cellStyle name="Normal 188 8" xfId="9956" xr:uid="{00000000-0005-0000-0000-000017780000}"/>
    <cellStyle name="Normal 188 8 2" xfId="9957" xr:uid="{00000000-0005-0000-0000-000018780000}"/>
    <cellStyle name="Normal 188 9" xfId="9958" xr:uid="{00000000-0005-0000-0000-000019780000}"/>
    <cellStyle name="Normal 188 9 2" xfId="9959" xr:uid="{00000000-0005-0000-0000-00001A780000}"/>
    <cellStyle name="Normal 189" xfId="9960" xr:uid="{00000000-0005-0000-0000-00001B780000}"/>
    <cellStyle name="Normal 189 2" xfId="9961" xr:uid="{00000000-0005-0000-0000-00001C780000}"/>
    <cellStyle name="Normal 19" xfId="2614" xr:uid="{00000000-0005-0000-0000-00001D780000}"/>
    <cellStyle name="Normal 19 10" xfId="9962" xr:uid="{00000000-0005-0000-0000-00001E780000}"/>
    <cellStyle name="Normal 19 10 2" xfId="9963" xr:uid="{00000000-0005-0000-0000-00001F780000}"/>
    <cellStyle name="Normal 19 10 2 2" xfId="9964" xr:uid="{00000000-0005-0000-0000-000020780000}"/>
    <cellStyle name="Normal 19 10 3" xfId="9965" xr:uid="{00000000-0005-0000-0000-000021780000}"/>
    <cellStyle name="Normal 19 11" xfId="9966" xr:uid="{00000000-0005-0000-0000-000022780000}"/>
    <cellStyle name="Normal 19 11 2" xfId="9967" xr:uid="{00000000-0005-0000-0000-000023780000}"/>
    <cellStyle name="Normal 19 11 2 2" xfId="9968" xr:uid="{00000000-0005-0000-0000-000024780000}"/>
    <cellStyle name="Normal 19 11 3" xfId="9969" xr:uid="{00000000-0005-0000-0000-000025780000}"/>
    <cellStyle name="Normal 19 12" xfId="9970" xr:uid="{00000000-0005-0000-0000-000026780000}"/>
    <cellStyle name="Normal 19 12 2" xfId="9971" xr:uid="{00000000-0005-0000-0000-000027780000}"/>
    <cellStyle name="Normal 19 12 2 2" xfId="9972" xr:uid="{00000000-0005-0000-0000-000028780000}"/>
    <cellStyle name="Normal 19 12 3" xfId="9973" xr:uid="{00000000-0005-0000-0000-000029780000}"/>
    <cellStyle name="Normal 19 13" xfId="9974" xr:uid="{00000000-0005-0000-0000-00002A780000}"/>
    <cellStyle name="Normal 19 13 2" xfId="9975" xr:uid="{00000000-0005-0000-0000-00002B780000}"/>
    <cellStyle name="Normal 19 13 2 2" xfId="9976" xr:uid="{00000000-0005-0000-0000-00002C780000}"/>
    <cellStyle name="Normal 19 13 3" xfId="9977" xr:uid="{00000000-0005-0000-0000-00002D780000}"/>
    <cellStyle name="Normal 19 14" xfId="9978" xr:uid="{00000000-0005-0000-0000-00002E780000}"/>
    <cellStyle name="Normal 19 14 2" xfId="9979" xr:uid="{00000000-0005-0000-0000-00002F780000}"/>
    <cellStyle name="Normal 19 14 2 2" xfId="9980" xr:uid="{00000000-0005-0000-0000-000030780000}"/>
    <cellStyle name="Normal 19 14 3" xfId="9981" xr:uid="{00000000-0005-0000-0000-000031780000}"/>
    <cellStyle name="Normal 19 15" xfId="9982" xr:uid="{00000000-0005-0000-0000-000032780000}"/>
    <cellStyle name="Normal 19 15 2" xfId="9983" xr:uid="{00000000-0005-0000-0000-000033780000}"/>
    <cellStyle name="Normal 19 15 2 2" xfId="9984" xr:uid="{00000000-0005-0000-0000-000034780000}"/>
    <cellStyle name="Normal 19 15 3" xfId="9985" xr:uid="{00000000-0005-0000-0000-000035780000}"/>
    <cellStyle name="Normal 19 16" xfId="9986" xr:uid="{00000000-0005-0000-0000-000036780000}"/>
    <cellStyle name="Normal 19 16 2" xfId="9987" xr:uid="{00000000-0005-0000-0000-000037780000}"/>
    <cellStyle name="Normal 19 16 2 2" xfId="9988" xr:uid="{00000000-0005-0000-0000-000038780000}"/>
    <cellStyle name="Normal 19 16 3" xfId="9989" xr:uid="{00000000-0005-0000-0000-000039780000}"/>
    <cellStyle name="Normal 19 17" xfId="9990" xr:uid="{00000000-0005-0000-0000-00003A780000}"/>
    <cellStyle name="Normal 19 17 2" xfId="9991" xr:uid="{00000000-0005-0000-0000-00003B780000}"/>
    <cellStyle name="Normal 19 17 2 2" xfId="9992" xr:uid="{00000000-0005-0000-0000-00003C780000}"/>
    <cellStyle name="Normal 19 17 3" xfId="9993" xr:uid="{00000000-0005-0000-0000-00003D780000}"/>
    <cellStyle name="Normal 19 18" xfId="9994" xr:uid="{00000000-0005-0000-0000-00003E780000}"/>
    <cellStyle name="Normal 19 18 2" xfId="9995" xr:uid="{00000000-0005-0000-0000-00003F780000}"/>
    <cellStyle name="Normal 19 18 2 2" xfId="9996" xr:uid="{00000000-0005-0000-0000-000040780000}"/>
    <cellStyle name="Normal 19 18 3" xfId="9997" xr:uid="{00000000-0005-0000-0000-000041780000}"/>
    <cellStyle name="Normal 19 19" xfId="9998" xr:uid="{00000000-0005-0000-0000-000042780000}"/>
    <cellStyle name="Normal 19 19 2" xfId="9999" xr:uid="{00000000-0005-0000-0000-000043780000}"/>
    <cellStyle name="Normal 19 19 2 2" xfId="10000" xr:uid="{00000000-0005-0000-0000-000044780000}"/>
    <cellStyle name="Normal 19 19 3" xfId="10001" xr:uid="{00000000-0005-0000-0000-000045780000}"/>
    <cellStyle name="Normal 19 2" xfId="2615" xr:uid="{00000000-0005-0000-0000-000046780000}"/>
    <cellStyle name="Normal 19 2 2" xfId="10002" xr:uid="{00000000-0005-0000-0000-000047780000}"/>
    <cellStyle name="Normal 19 2 2 2" xfId="10003" xr:uid="{00000000-0005-0000-0000-000048780000}"/>
    <cellStyle name="Normal 19 2 3" xfId="10004" xr:uid="{00000000-0005-0000-0000-000049780000}"/>
    <cellStyle name="Normal 19 2 3 2" xfId="10005" xr:uid="{00000000-0005-0000-0000-00004A780000}"/>
    <cellStyle name="Normal 19 2 4" xfId="10006" xr:uid="{00000000-0005-0000-0000-00004B780000}"/>
    <cellStyle name="Normal 19 20" xfId="10007" xr:uid="{00000000-0005-0000-0000-00004C780000}"/>
    <cellStyle name="Normal 19 20 2" xfId="10008" xr:uid="{00000000-0005-0000-0000-00004D780000}"/>
    <cellStyle name="Normal 19 20 2 2" xfId="10009" xr:uid="{00000000-0005-0000-0000-00004E780000}"/>
    <cellStyle name="Normal 19 20 3" xfId="10010" xr:uid="{00000000-0005-0000-0000-00004F780000}"/>
    <cellStyle name="Normal 19 21" xfId="10011" xr:uid="{00000000-0005-0000-0000-000050780000}"/>
    <cellStyle name="Normal 19 21 2" xfId="10012" xr:uid="{00000000-0005-0000-0000-000051780000}"/>
    <cellStyle name="Normal 19 21 2 2" xfId="10013" xr:uid="{00000000-0005-0000-0000-000052780000}"/>
    <cellStyle name="Normal 19 21 3" xfId="10014" xr:uid="{00000000-0005-0000-0000-000053780000}"/>
    <cellStyle name="Normal 19 22" xfId="10015" xr:uid="{00000000-0005-0000-0000-000054780000}"/>
    <cellStyle name="Normal 19 22 2" xfId="10016" xr:uid="{00000000-0005-0000-0000-000055780000}"/>
    <cellStyle name="Normal 19 22 2 2" xfId="10017" xr:uid="{00000000-0005-0000-0000-000056780000}"/>
    <cellStyle name="Normal 19 22 3" xfId="10018" xr:uid="{00000000-0005-0000-0000-000057780000}"/>
    <cellStyle name="Normal 19 23" xfId="10019" xr:uid="{00000000-0005-0000-0000-000058780000}"/>
    <cellStyle name="Normal 19 23 2" xfId="10020" xr:uid="{00000000-0005-0000-0000-000059780000}"/>
    <cellStyle name="Normal 19 23 2 2" xfId="10021" xr:uid="{00000000-0005-0000-0000-00005A780000}"/>
    <cellStyle name="Normal 19 23 3" xfId="10022" xr:uid="{00000000-0005-0000-0000-00005B780000}"/>
    <cellStyle name="Normal 19 24" xfId="10023" xr:uid="{00000000-0005-0000-0000-00005C780000}"/>
    <cellStyle name="Normal 19 24 2" xfId="10024" xr:uid="{00000000-0005-0000-0000-00005D780000}"/>
    <cellStyle name="Normal 19 24 2 2" xfId="10025" xr:uid="{00000000-0005-0000-0000-00005E780000}"/>
    <cellStyle name="Normal 19 24 3" xfId="10026" xr:uid="{00000000-0005-0000-0000-00005F780000}"/>
    <cellStyle name="Normal 19 25" xfId="10027" xr:uid="{00000000-0005-0000-0000-000060780000}"/>
    <cellStyle name="Normal 19 25 2" xfId="10028" xr:uid="{00000000-0005-0000-0000-000061780000}"/>
    <cellStyle name="Normal 19 26" xfId="10029" xr:uid="{00000000-0005-0000-0000-000062780000}"/>
    <cellStyle name="Normal 19 26 2" xfId="10030" xr:uid="{00000000-0005-0000-0000-000063780000}"/>
    <cellStyle name="Normal 19 3" xfId="2616" xr:uid="{00000000-0005-0000-0000-000064780000}"/>
    <cellStyle name="Normal 19 3 2" xfId="10031" xr:uid="{00000000-0005-0000-0000-000065780000}"/>
    <cellStyle name="Normal 19 3 2 2" xfId="10032" xr:uid="{00000000-0005-0000-0000-000066780000}"/>
    <cellStyle name="Normal 19 3 3" xfId="10033" xr:uid="{00000000-0005-0000-0000-000067780000}"/>
    <cellStyle name="Normal 19 4" xfId="2617" xr:uid="{00000000-0005-0000-0000-000068780000}"/>
    <cellStyle name="Normal 19 4 2" xfId="10034" xr:uid="{00000000-0005-0000-0000-000069780000}"/>
    <cellStyle name="Normal 19 4 2 2" xfId="10035" xr:uid="{00000000-0005-0000-0000-00006A780000}"/>
    <cellStyle name="Normal 19 4 3" xfId="10036" xr:uid="{00000000-0005-0000-0000-00006B780000}"/>
    <cellStyle name="Normal 19 5" xfId="2618" xr:uid="{00000000-0005-0000-0000-00006C780000}"/>
    <cellStyle name="Normal 19 5 2" xfId="10037" xr:uid="{00000000-0005-0000-0000-00006D780000}"/>
    <cellStyle name="Normal 19 5 2 2" xfId="10038" xr:uid="{00000000-0005-0000-0000-00006E780000}"/>
    <cellStyle name="Normal 19 5 3" xfId="10039" xr:uid="{00000000-0005-0000-0000-00006F780000}"/>
    <cellStyle name="Normal 19 6" xfId="2619" xr:uid="{00000000-0005-0000-0000-000070780000}"/>
    <cellStyle name="Normal 19 6 2" xfId="10040" xr:uid="{00000000-0005-0000-0000-000071780000}"/>
    <cellStyle name="Normal 19 6 2 2" xfId="10041" xr:uid="{00000000-0005-0000-0000-000072780000}"/>
    <cellStyle name="Normal 19 6 3" xfId="10042" xr:uid="{00000000-0005-0000-0000-000073780000}"/>
    <cellStyle name="Normal 19 7" xfId="10043" xr:uid="{00000000-0005-0000-0000-000074780000}"/>
    <cellStyle name="Normal 19 7 2" xfId="10044" xr:uid="{00000000-0005-0000-0000-000075780000}"/>
    <cellStyle name="Normal 19 7 2 2" xfId="10045" xr:uid="{00000000-0005-0000-0000-000076780000}"/>
    <cellStyle name="Normal 19 7 3" xfId="10046" xr:uid="{00000000-0005-0000-0000-000077780000}"/>
    <cellStyle name="Normal 19 8" xfId="10047" xr:uid="{00000000-0005-0000-0000-000078780000}"/>
    <cellStyle name="Normal 19 8 2" xfId="10048" xr:uid="{00000000-0005-0000-0000-000079780000}"/>
    <cellStyle name="Normal 19 8 2 2" xfId="10049" xr:uid="{00000000-0005-0000-0000-00007A780000}"/>
    <cellStyle name="Normal 19 8 3" xfId="10050" xr:uid="{00000000-0005-0000-0000-00007B780000}"/>
    <cellStyle name="Normal 19 9" xfId="10051" xr:uid="{00000000-0005-0000-0000-00007C780000}"/>
    <cellStyle name="Normal 19 9 2" xfId="10052" xr:uid="{00000000-0005-0000-0000-00007D780000}"/>
    <cellStyle name="Normal 19 9 2 2" xfId="10053" xr:uid="{00000000-0005-0000-0000-00007E780000}"/>
    <cellStyle name="Normal 19 9 3" xfId="10054" xr:uid="{00000000-0005-0000-0000-00007F780000}"/>
    <cellStyle name="Normal 190" xfId="10055" xr:uid="{00000000-0005-0000-0000-000080780000}"/>
    <cellStyle name="Normal 190 2" xfId="10056" xr:uid="{00000000-0005-0000-0000-000081780000}"/>
    <cellStyle name="Normal 191" xfId="10057" xr:uid="{00000000-0005-0000-0000-000082780000}"/>
    <cellStyle name="Normal 191 2" xfId="10058" xr:uid="{00000000-0005-0000-0000-000083780000}"/>
    <cellStyle name="Normal 192" xfId="10059" xr:uid="{00000000-0005-0000-0000-000084780000}"/>
    <cellStyle name="Normal 192 2" xfId="10060" xr:uid="{00000000-0005-0000-0000-000085780000}"/>
    <cellStyle name="Normal 193" xfId="10061" xr:uid="{00000000-0005-0000-0000-000086780000}"/>
    <cellStyle name="Normal 193 2" xfId="10062" xr:uid="{00000000-0005-0000-0000-000087780000}"/>
    <cellStyle name="Normal 194" xfId="10063" xr:uid="{00000000-0005-0000-0000-000088780000}"/>
    <cellStyle name="Normal 194 2" xfId="10064" xr:uid="{00000000-0005-0000-0000-000089780000}"/>
    <cellStyle name="Normal 195" xfId="10065" xr:uid="{00000000-0005-0000-0000-00008A780000}"/>
    <cellStyle name="Normal 195 2" xfId="10066" xr:uid="{00000000-0005-0000-0000-00008B780000}"/>
    <cellStyle name="Normal 196" xfId="10067" xr:uid="{00000000-0005-0000-0000-00008C780000}"/>
    <cellStyle name="Normal 196 2" xfId="10068" xr:uid="{00000000-0005-0000-0000-00008D780000}"/>
    <cellStyle name="Normal 197" xfId="10069" xr:uid="{00000000-0005-0000-0000-00008E780000}"/>
    <cellStyle name="Normal 197 2" xfId="10070" xr:uid="{00000000-0005-0000-0000-00008F780000}"/>
    <cellStyle name="Normal 198" xfId="10071" xr:uid="{00000000-0005-0000-0000-000090780000}"/>
    <cellStyle name="Normal 198 2" xfId="10072" xr:uid="{00000000-0005-0000-0000-000091780000}"/>
    <cellStyle name="Normal 199" xfId="10073" xr:uid="{00000000-0005-0000-0000-000092780000}"/>
    <cellStyle name="Normal 199 2" xfId="10074" xr:uid="{00000000-0005-0000-0000-000093780000}"/>
    <cellStyle name="Normal 2" xfId="3" xr:uid="{00000000-0005-0000-0000-000094780000}"/>
    <cellStyle name="Normal 2 10" xfId="2620" xr:uid="{00000000-0005-0000-0000-000095780000}"/>
    <cellStyle name="Normal 2 10 2" xfId="17992" xr:uid="{00000000-0005-0000-0000-000096780000}"/>
    <cellStyle name="Normal 2 10 2 2" xfId="30903" xr:uid="{00000000-0005-0000-0000-000097780000}"/>
    <cellStyle name="Normal 2 10 3" xfId="21513" xr:uid="{00000000-0005-0000-0000-000098780000}"/>
    <cellStyle name="Normal 2 10 3 2" xfId="34424" xr:uid="{00000000-0005-0000-0000-000099780000}"/>
    <cellStyle name="Normal 2 10 4" xfId="25034" xr:uid="{00000000-0005-0000-0000-00009A780000}"/>
    <cellStyle name="Normal 2 10 4 2" xfId="37945" xr:uid="{00000000-0005-0000-0000-00009B780000}"/>
    <cellStyle name="Normal 2 10 5" xfId="28555" xr:uid="{00000000-0005-0000-0000-00009C780000}"/>
    <cellStyle name="Normal 2 10 6" xfId="15644" xr:uid="{00000000-0005-0000-0000-00009D780000}"/>
    <cellStyle name="Normal 2 11" xfId="3774" xr:uid="{00000000-0005-0000-0000-00009E780000}"/>
    <cellStyle name="Normal 2 11 2" xfId="22686" xr:uid="{00000000-0005-0000-0000-00009F780000}"/>
    <cellStyle name="Normal 2 11 2 2" xfId="35597" xr:uid="{00000000-0005-0000-0000-0000A0780000}"/>
    <cellStyle name="Normal 2 11 3" xfId="26207" xr:uid="{00000000-0005-0000-0000-0000A1780000}"/>
    <cellStyle name="Normal 2 11 3 2" xfId="39118" xr:uid="{00000000-0005-0000-0000-0000A2780000}"/>
    <cellStyle name="Normal 2 11 4" xfId="32076" xr:uid="{00000000-0005-0000-0000-0000A3780000}"/>
    <cellStyle name="Normal 2 11 5" xfId="19165" xr:uid="{00000000-0005-0000-0000-0000A4780000}"/>
    <cellStyle name="Normal 2 12" xfId="10075" xr:uid="{00000000-0005-0000-0000-0000A5780000}"/>
    <cellStyle name="Normal 2 12 2" xfId="29728" xr:uid="{00000000-0005-0000-0000-0000A6780000}"/>
    <cellStyle name="Normal 2 12 3" xfId="16817" xr:uid="{00000000-0005-0000-0000-0000A7780000}"/>
    <cellStyle name="Normal 2 13" xfId="10076" xr:uid="{00000000-0005-0000-0000-0000A8780000}"/>
    <cellStyle name="Normal 2 13 2" xfId="33249" xr:uid="{00000000-0005-0000-0000-0000A9780000}"/>
    <cellStyle name="Normal 2 13 3" xfId="20338" xr:uid="{00000000-0005-0000-0000-0000AA780000}"/>
    <cellStyle name="Normal 2 14" xfId="10077" xr:uid="{00000000-0005-0000-0000-0000AB780000}"/>
    <cellStyle name="Normal 2 14 2" xfId="36770" xr:uid="{00000000-0005-0000-0000-0000AC780000}"/>
    <cellStyle name="Normal 2 14 3" xfId="23859" xr:uid="{00000000-0005-0000-0000-0000AD780000}"/>
    <cellStyle name="Normal 2 15" xfId="10078" xr:uid="{00000000-0005-0000-0000-0000AE780000}"/>
    <cellStyle name="Normal 2 15 2" xfId="27380" xr:uid="{00000000-0005-0000-0000-0000AF780000}"/>
    <cellStyle name="Normal 2 15 3" xfId="40381" xr:uid="{A67FF665-8123-4AA2-91B7-DA39E34FC813}"/>
    <cellStyle name="Normal 2 16" xfId="10079" xr:uid="{00000000-0005-0000-0000-0000B0780000}"/>
    <cellStyle name="Normal 2 17" xfId="10080" xr:uid="{00000000-0005-0000-0000-0000B1780000}"/>
    <cellStyle name="Normal 2 18" xfId="10081" xr:uid="{00000000-0005-0000-0000-0000B2780000}"/>
    <cellStyle name="Normal 2 19" xfId="10082" xr:uid="{00000000-0005-0000-0000-0000B3780000}"/>
    <cellStyle name="Normal 2 2" xfId="2621" xr:uid="{00000000-0005-0000-0000-0000B4780000}"/>
    <cellStyle name="Normal 2 2 10" xfId="3659" xr:uid="{00000000-0005-0000-0000-0000B5780000}"/>
    <cellStyle name="Normal 2 2 10 2" xfId="10083" xr:uid="{00000000-0005-0000-0000-0000B6780000}"/>
    <cellStyle name="Normal 2 2 10 2 2" xfId="30904" xr:uid="{00000000-0005-0000-0000-0000B7780000}"/>
    <cellStyle name="Normal 2 2 10 2 3" xfId="17993" xr:uid="{00000000-0005-0000-0000-0000B8780000}"/>
    <cellStyle name="Normal 2 2 10 3" xfId="21514" xr:uid="{00000000-0005-0000-0000-0000B9780000}"/>
    <cellStyle name="Normal 2 2 10 3 2" xfId="34425" xr:uid="{00000000-0005-0000-0000-0000BA780000}"/>
    <cellStyle name="Normal 2 2 10 4" xfId="25035" xr:uid="{00000000-0005-0000-0000-0000BB780000}"/>
    <cellStyle name="Normal 2 2 10 4 2" xfId="37946" xr:uid="{00000000-0005-0000-0000-0000BC780000}"/>
    <cellStyle name="Normal 2 2 10 5" xfId="28556" xr:uid="{00000000-0005-0000-0000-0000BD780000}"/>
    <cellStyle name="Normal 2 2 10 6" xfId="15645" xr:uid="{00000000-0005-0000-0000-0000BE780000}"/>
    <cellStyle name="Normal 2 2 11" xfId="3660" xr:uid="{00000000-0005-0000-0000-0000BF780000}"/>
    <cellStyle name="Normal 2 2 11 2" xfId="10084" xr:uid="{00000000-0005-0000-0000-0000C0780000}"/>
    <cellStyle name="Normal 2 2 11 2 2" xfId="35598" xr:uid="{00000000-0005-0000-0000-0000C1780000}"/>
    <cellStyle name="Normal 2 2 11 2 3" xfId="22687" xr:uid="{00000000-0005-0000-0000-0000C2780000}"/>
    <cellStyle name="Normal 2 2 11 3" xfId="26208" xr:uid="{00000000-0005-0000-0000-0000C3780000}"/>
    <cellStyle name="Normal 2 2 11 3 2" xfId="39119" xr:uid="{00000000-0005-0000-0000-0000C4780000}"/>
    <cellStyle name="Normal 2 2 11 4" xfId="32077" xr:uid="{00000000-0005-0000-0000-0000C5780000}"/>
    <cellStyle name="Normal 2 2 11 5" xfId="19166" xr:uid="{00000000-0005-0000-0000-0000C6780000}"/>
    <cellStyle name="Normal 2 2 12" xfId="10085" xr:uid="{00000000-0005-0000-0000-0000C7780000}"/>
    <cellStyle name="Normal 2 2 12 2" xfId="10086" xr:uid="{00000000-0005-0000-0000-0000C8780000}"/>
    <cellStyle name="Normal 2 2 12 2 2" xfId="29729" xr:uid="{00000000-0005-0000-0000-0000C9780000}"/>
    <cellStyle name="Normal 2 2 12 3" xfId="16818" xr:uid="{00000000-0005-0000-0000-0000CA780000}"/>
    <cellStyle name="Normal 2 2 13" xfId="10087" xr:uid="{00000000-0005-0000-0000-0000CB780000}"/>
    <cellStyle name="Normal 2 2 13 2" xfId="10088" xr:uid="{00000000-0005-0000-0000-0000CC780000}"/>
    <cellStyle name="Normal 2 2 13 2 2" xfId="33250" xr:uid="{00000000-0005-0000-0000-0000CD780000}"/>
    <cellStyle name="Normal 2 2 13 3" xfId="20339" xr:uid="{00000000-0005-0000-0000-0000CE780000}"/>
    <cellStyle name="Normal 2 2 14" xfId="10089" xr:uid="{00000000-0005-0000-0000-0000CF780000}"/>
    <cellStyle name="Normal 2 2 14 2" xfId="10090" xr:uid="{00000000-0005-0000-0000-0000D0780000}"/>
    <cellStyle name="Normal 2 2 14 2 2" xfId="36771" xr:uid="{00000000-0005-0000-0000-0000D1780000}"/>
    <cellStyle name="Normal 2 2 14 3" xfId="23860" xr:uid="{00000000-0005-0000-0000-0000D2780000}"/>
    <cellStyle name="Normal 2 2 15" xfId="10091" xr:uid="{00000000-0005-0000-0000-0000D3780000}"/>
    <cellStyle name="Normal 2 2 15 2" xfId="10092" xr:uid="{00000000-0005-0000-0000-0000D4780000}"/>
    <cellStyle name="Normal 2 2 15 3" xfId="27381" xr:uid="{00000000-0005-0000-0000-0000D5780000}"/>
    <cellStyle name="Normal 2 2 16" xfId="10093" xr:uid="{00000000-0005-0000-0000-0000D6780000}"/>
    <cellStyle name="Normal 2 2 16 2" xfId="10094" xr:uid="{00000000-0005-0000-0000-0000D7780000}"/>
    <cellStyle name="Normal 2 2 17" xfId="10095" xr:uid="{00000000-0005-0000-0000-0000D8780000}"/>
    <cellStyle name="Normal 2 2 17 2" xfId="10096" xr:uid="{00000000-0005-0000-0000-0000D9780000}"/>
    <cellStyle name="Normal 2 2 18" xfId="10097" xr:uid="{00000000-0005-0000-0000-0000DA780000}"/>
    <cellStyle name="Normal 2 2 18 2" xfId="10098" xr:uid="{00000000-0005-0000-0000-0000DB780000}"/>
    <cellStyle name="Normal 2 2 19" xfId="10099" xr:uid="{00000000-0005-0000-0000-0000DC780000}"/>
    <cellStyle name="Normal 2 2 19 2" xfId="10100" xr:uid="{00000000-0005-0000-0000-0000DD780000}"/>
    <cellStyle name="Normal 2 2 2" xfId="2622" xr:uid="{00000000-0005-0000-0000-0000DE780000}"/>
    <cellStyle name="Normal 2 2 2 2" xfId="2623" xr:uid="{00000000-0005-0000-0000-0000DF780000}"/>
    <cellStyle name="Normal 2 2 2 2 2" xfId="2624" xr:uid="{00000000-0005-0000-0000-0000E0780000}"/>
    <cellStyle name="Normal 2 2 2 2 2 2" xfId="2625" xr:uid="{00000000-0005-0000-0000-0000E1780000}"/>
    <cellStyle name="Normal 2 2 2 2 2 2 2" xfId="2626" xr:uid="{00000000-0005-0000-0000-0000E2780000}"/>
    <cellStyle name="Normal 2 2 2 2 2 2 2 2" xfId="2627" xr:uid="{00000000-0005-0000-0000-0000E3780000}"/>
    <cellStyle name="Normal 2 2 2 2 2 2 2 2 2" xfId="2628" xr:uid="{00000000-0005-0000-0000-0000E4780000}"/>
    <cellStyle name="Normal 2 2 2 2 2 2 2 2 3" xfId="2629" xr:uid="{00000000-0005-0000-0000-0000E5780000}"/>
    <cellStyle name="Normal 2 2 2 2 2 2 2 3" xfId="2630" xr:uid="{00000000-0005-0000-0000-0000E6780000}"/>
    <cellStyle name="Normal 2 2 2 2 2 2 2 4" xfId="2631" xr:uid="{00000000-0005-0000-0000-0000E7780000}"/>
    <cellStyle name="Normal 2 2 2 2 2 2 2 5" xfId="2632" xr:uid="{00000000-0005-0000-0000-0000E8780000}"/>
    <cellStyle name="Normal 2 2 2 2 2 2 3" xfId="2633" xr:uid="{00000000-0005-0000-0000-0000E9780000}"/>
    <cellStyle name="Normal 2 2 2 2 2 2 3 2" xfId="2634" xr:uid="{00000000-0005-0000-0000-0000EA780000}"/>
    <cellStyle name="Normal 2 2 2 2 2 2 3 3" xfId="2635" xr:uid="{00000000-0005-0000-0000-0000EB780000}"/>
    <cellStyle name="Normal 2 2 2 2 2 2 4" xfId="2636" xr:uid="{00000000-0005-0000-0000-0000EC780000}"/>
    <cellStyle name="Normal 2 2 2 2 2 2 5" xfId="2637" xr:uid="{00000000-0005-0000-0000-0000ED780000}"/>
    <cellStyle name="Normal 2 2 2 2 2 3" xfId="2638" xr:uid="{00000000-0005-0000-0000-0000EE780000}"/>
    <cellStyle name="Normal 2 2 2 2 2 4" xfId="2639" xr:uid="{00000000-0005-0000-0000-0000EF780000}"/>
    <cellStyle name="Normal 2 2 2 2 2 5" xfId="2640" xr:uid="{00000000-0005-0000-0000-0000F0780000}"/>
    <cellStyle name="Normal 2 2 2 2 2 5 2" xfId="2641" xr:uid="{00000000-0005-0000-0000-0000F1780000}"/>
    <cellStyle name="Normal 2 2 2 2 2 5 3" xfId="2642" xr:uid="{00000000-0005-0000-0000-0000F2780000}"/>
    <cellStyle name="Normal 2 2 2 2 2 6" xfId="2643" xr:uid="{00000000-0005-0000-0000-0000F3780000}"/>
    <cellStyle name="Normal 2 2 2 2 2 7" xfId="2644" xr:uid="{00000000-0005-0000-0000-0000F4780000}"/>
    <cellStyle name="Normal 2 2 2 2 3" xfId="2645" xr:uid="{00000000-0005-0000-0000-0000F5780000}"/>
    <cellStyle name="Normal 2 2 2 2 3 2" xfId="2646" xr:uid="{00000000-0005-0000-0000-0000F6780000}"/>
    <cellStyle name="Normal 2 2 2 2 4" xfId="2647" xr:uid="{00000000-0005-0000-0000-0000F7780000}"/>
    <cellStyle name="Normal 2 2 2 2 5" xfId="2648" xr:uid="{00000000-0005-0000-0000-0000F8780000}"/>
    <cellStyle name="Normal 2 2 2 2 5 2" xfId="2649" xr:uid="{00000000-0005-0000-0000-0000F9780000}"/>
    <cellStyle name="Normal 2 2 2 2 5 3" xfId="2650" xr:uid="{00000000-0005-0000-0000-0000FA780000}"/>
    <cellStyle name="Normal 2 2 2 2 6" xfId="2651" xr:uid="{00000000-0005-0000-0000-0000FB780000}"/>
    <cellStyle name="Normal 2 2 2 2 7" xfId="2652" xr:uid="{00000000-0005-0000-0000-0000FC780000}"/>
    <cellStyle name="Normal 2 2 2 2 8" xfId="40350" xr:uid="{00000000-0005-0000-0000-0000FD780000}"/>
    <cellStyle name="Normal 2 2 2 3" xfId="2653" xr:uid="{00000000-0005-0000-0000-0000FE780000}"/>
    <cellStyle name="Normal 2 2 2 3 2" xfId="2654" xr:uid="{00000000-0005-0000-0000-0000FF780000}"/>
    <cellStyle name="Normal 2 2 2 3 3" xfId="40358" xr:uid="{00000000-0005-0000-0000-000000790000}"/>
    <cellStyle name="Normal 2 2 2 4" xfId="2655" xr:uid="{00000000-0005-0000-0000-000001790000}"/>
    <cellStyle name="Normal 2 2 2 5" xfId="2656" xr:uid="{00000000-0005-0000-0000-000002790000}"/>
    <cellStyle name="Normal 2 2 2 5 2" xfId="2657" xr:uid="{00000000-0005-0000-0000-000003790000}"/>
    <cellStyle name="Normal 2 2 2 5 3" xfId="2658" xr:uid="{00000000-0005-0000-0000-000004790000}"/>
    <cellStyle name="Normal 2 2 2 6" xfId="2659" xr:uid="{00000000-0005-0000-0000-000005790000}"/>
    <cellStyle name="Normal 2 2 2 7" xfId="2660" xr:uid="{00000000-0005-0000-0000-000006790000}"/>
    <cellStyle name="Normal 2 2 2 8" xfId="40342" xr:uid="{00000000-0005-0000-0000-000007790000}"/>
    <cellStyle name="Normal 2 2 20" xfId="10101" xr:uid="{00000000-0005-0000-0000-000008790000}"/>
    <cellStyle name="Normal 2 2 20 2" xfId="10102" xr:uid="{00000000-0005-0000-0000-000009790000}"/>
    <cellStyle name="Normal 2 2 21" xfId="10103" xr:uid="{00000000-0005-0000-0000-00000A790000}"/>
    <cellStyle name="Normal 2 2 21 2" xfId="10104" xr:uid="{00000000-0005-0000-0000-00000B790000}"/>
    <cellStyle name="Normal 2 2 22" xfId="10105" xr:uid="{00000000-0005-0000-0000-00000C790000}"/>
    <cellStyle name="Normal 2 2 22 2" xfId="10106" xr:uid="{00000000-0005-0000-0000-00000D790000}"/>
    <cellStyle name="Normal 2 2 23" xfId="10107" xr:uid="{00000000-0005-0000-0000-00000E790000}"/>
    <cellStyle name="Normal 2 2 23 2" xfId="10108" xr:uid="{00000000-0005-0000-0000-00000F790000}"/>
    <cellStyle name="Normal 2 2 24" xfId="10109" xr:uid="{00000000-0005-0000-0000-000010790000}"/>
    <cellStyle name="Normal 2 2 24 2" xfId="10110" xr:uid="{00000000-0005-0000-0000-000011790000}"/>
    <cellStyle name="Normal 2 2 25" xfId="14462" xr:uid="{00000000-0005-0000-0000-000012790000}"/>
    <cellStyle name="Normal 2 2 26" xfId="40338" xr:uid="{00000000-0005-0000-0000-000013790000}"/>
    <cellStyle name="Normal 2 2 3" xfId="2661" xr:uid="{00000000-0005-0000-0000-000014790000}"/>
    <cellStyle name="Normal 2 2 3 10" xfId="20395" xr:uid="{00000000-0005-0000-0000-000015790000}"/>
    <cellStyle name="Normal 2 2 3 10 2" xfId="33306" xr:uid="{00000000-0005-0000-0000-000016790000}"/>
    <cellStyle name="Normal 2 2 3 11" xfId="23916" xr:uid="{00000000-0005-0000-0000-000017790000}"/>
    <cellStyle name="Normal 2 2 3 11 2" xfId="36827" xr:uid="{00000000-0005-0000-0000-000018790000}"/>
    <cellStyle name="Normal 2 2 3 12" xfId="27437" xr:uid="{00000000-0005-0000-0000-000019790000}"/>
    <cellStyle name="Normal 2 2 3 13" xfId="14522" xr:uid="{00000000-0005-0000-0000-00001A790000}"/>
    <cellStyle name="Normal 2 2 3 14" xfId="40346" xr:uid="{00000000-0005-0000-0000-00001B790000}"/>
    <cellStyle name="Normal 2 2 3 2" xfId="10111" xr:uid="{00000000-0005-0000-0000-00001C790000}"/>
    <cellStyle name="Normal 2 2 3 2 10" xfId="24005" xr:uid="{00000000-0005-0000-0000-00001D790000}"/>
    <cellStyle name="Normal 2 2 3 2 10 2" xfId="36916" xr:uid="{00000000-0005-0000-0000-00001E790000}"/>
    <cellStyle name="Normal 2 2 3 2 11" xfId="27526" xr:uid="{00000000-0005-0000-0000-00001F790000}"/>
    <cellStyle name="Normal 2 2 3 2 12" xfId="14611" xr:uid="{00000000-0005-0000-0000-000020790000}"/>
    <cellStyle name="Normal 2 2 3 2 2" xfId="14789" xr:uid="{00000000-0005-0000-0000-000021790000}"/>
    <cellStyle name="Normal 2 2 3 2 2 2" xfId="15289" xr:uid="{00000000-0005-0000-0000-000022790000}"/>
    <cellStyle name="Normal 2 2 3 2 2 2 2" xfId="16464" xr:uid="{00000000-0005-0000-0000-000023790000}"/>
    <cellStyle name="Normal 2 2 3 2 2 2 2 2" xfId="18812" xr:uid="{00000000-0005-0000-0000-000024790000}"/>
    <cellStyle name="Normal 2 2 3 2 2 2 2 2 2" xfId="31723" xr:uid="{00000000-0005-0000-0000-000025790000}"/>
    <cellStyle name="Normal 2 2 3 2 2 2 2 3" xfId="22333" xr:uid="{00000000-0005-0000-0000-000026790000}"/>
    <cellStyle name="Normal 2 2 3 2 2 2 2 3 2" xfId="35244" xr:uid="{00000000-0005-0000-0000-000027790000}"/>
    <cellStyle name="Normal 2 2 3 2 2 2 2 4" xfId="25854" xr:uid="{00000000-0005-0000-0000-000028790000}"/>
    <cellStyle name="Normal 2 2 3 2 2 2 2 4 2" xfId="38765" xr:uid="{00000000-0005-0000-0000-000029790000}"/>
    <cellStyle name="Normal 2 2 3 2 2 2 2 5" xfId="29375" xr:uid="{00000000-0005-0000-0000-00002A790000}"/>
    <cellStyle name="Normal 2 2 3 2 2 2 3" xfId="19985" xr:uid="{00000000-0005-0000-0000-00002B790000}"/>
    <cellStyle name="Normal 2 2 3 2 2 2 3 2" xfId="23506" xr:uid="{00000000-0005-0000-0000-00002C790000}"/>
    <cellStyle name="Normal 2 2 3 2 2 2 3 2 2" xfId="36417" xr:uid="{00000000-0005-0000-0000-00002D790000}"/>
    <cellStyle name="Normal 2 2 3 2 2 2 3 3" xfId="27027" xr:uid="{00000000-0005-0000-0000-00002E790000}"/>
    <cellStyle name="Normal 2 2 3 2 2 2 3 3 2" xfId="39938" xr:uid="{00000000-0005-0000-0000-00002F790000}"/>
    <cellStyle name="Normal 2 2 3 2 2 2 3 4" xfId="32896" xr:uid="{00000000-0005-0000-0000-000030790000}"/>
    <cellStyle name="Normal 2 2 3 2 2 2 4" xfId="17637" xr:uid="{00000000-0005-0000-0000-000031790000}"/>
    <cellStyle name="Normal 2 2 3 2 2 2 4 2" xfId="30548" xr:uid="{00000000-0005-0000-0000-000032790000}"/>
    <cellStyle name="Normal 2 2 3 2 2 2 5" xfId="21158" xr:uid="{00000000-0005-0000-0000-000033790000}"/>
    <cellStyle name="Normal 2 2 3 2 2 2 5 2" xfId="34069" xr:uid="{00000000-0005-0000-0000-000034790000}"/>
    <cellStyle name="Normal 2 2 3 2 2 2 6" xfId="24679" xr:uid="{00000000-0005-0000-0000-000035790000}"/>
    <cellStyle name="Normal 2 2 3 2 2 2 6 2" xfId="37590" xr:uid="{00000000-0005-0000-0000-000036790000}"/>
    <cellStyle name="Normal 2 2 3 2 2 2 7" xfId="28200" xr:uid="{00000000-0005-0000-0000-000037790000}"/>
    <cellStyle name="Normal 2 2 3 2 2 3" xfId="15965" xr:uid="{00000000-0005-0000-0000-000038790000}"/>
    <cellStyle name="Normal 2 2 3 2 2 3 2" xfId="18313" xr:uid="{00000000-0005-0000-0000-000039790000}"/>
    <cellStyle name="Normal 2 2 3 2 2 3 2 2" xfId="31224" xr:uid="{00000000-0005-0000-0000-00003A790000}"/>
    <cellStyle name="Normal 2 2 3 2 2 3 3" xfId="21834" xr:uid="{00000000-0005-0000-0000-00003B790000}"/>
    <cellStyle name="Normal 2 2 3 2 2 3 3 2" xfId="34745" xr:uid="{00000000-0005-0000-0000-00003C790000}"/>
    <cellStyle name="Normal 2 2 3 2 2 3 4" xfId="25355" xr:uid="{00000000-0005-0000-0000-00003D790000}"/>
    <cellStyle name="Normal 2 2 3 2 2 3 4 2" xfId="38266" xr:uid="{00000000-0005-0000-0000-00003E790000}"/>
    <cellStyle name="Normal 2 2 3 2 2 3 5" xfId="28876" xr:uid="{00000000-0005-0000-0000-00003F790000}"/>
    <cellStyle name="Normal 2 2 3 2 2 4" xfId="19486" xr:uid="{00000000-0005-0000-0000-000040790000}"/>
    <cellStyle name="Normal 2 2 3 2 2 4 2" xfId="23007" xr:uid="{00000000-0005-0000-0000-000041790000}"/>
    <cellStyle name="Normal 2 2 3 2 2 4 2 2" xfId="35918" xr:uid="{00000000-0005-0000-0000-000042790000}"/>
    <cellStyle name="Normal 2 2 3 2 2 4 3" xfId="26528" xr:uid="{00000000-0005-0000-0000-000043790000}"/>
    <cellStyle name="Normal 2 2 3 2 2 4 3 2" xfId="39439" xr:uid="{00000000-0005-0000-0000-000044790000}"/>
    <cellStyle name="Normal 2 2 3 2 2 4 4" xfId="32397" xr:uid="{00000000-0005-0000-0000-000045790000}"/>
    <cellStyle name="Normal 2 2 3 2 2 5" xfId="17138" xr:uid="{00000000-0005-0000-0000-000046790000}"/>
    <cellStyle name="Normal 2 2 3 2 2 5 2" xfId="30049" xr:uid="{00000000-0005-0000-0000-000047790000}"/>
    <cellStyle name="Normal 2 2 3 2 2 6" xfId="20659" xr:uid="{00000000-0005-0000-0000-000048790000}"/>
    <cellStyle name="Normal 2 2 3 2 2 6 2" xfId="33570" xr:uid="{00000000-0005-0000-0000-000049790000}"/>
    <cellStyle name="Normal 2 2 3 2 2 7" xfId="24180" xr:uid="{00000000-0005-0000-0000-00004A790000}"/>
    <cellStyle name="Normal 2 2 3 2 2 7 2" xfId="37091" xr:uid="{00000000-0005-0000-0000-00004B790000}"/>
    <cellStyle name="Normal 2 2 3 2 2 8" xfId="27701" xr:uid="{00000000-0005-0000-0000-00004C790000}"/>
    <cellStyle name="Normal 2 2 3 2 3" xfId="14952" xr:uid="{00000000-0005-0000-0000-00004D790000}"/>
    <cellStyle name="Normal 2 2 3 2 3 2" xfId="15451" xr:uid="{00000000-0005-0000-0000-00004E790000}"/>
    <cellStyle name="Normal 2 2 3 2 3 2 2" xfId="16626" xr:uid="{00000000-0005-0000-0000-00004F790000}"/>
    <cellStyle name="Normal 2 2 3 2 3 2 2 2" xfId="18974" xr:uid="{00000000-0005-0000-0000-000050790000}"/>
    <cellStyle name="Normal 2 2 3 2 3 2 2 2 2" xfId="31885" xr:uid="{00000000-0005-0000-0000-000051790000}"/>
    <cellStyle name="Normal 2 2 3 2 3 2 2 3" xfId="22495" xr:uid="{00000000-0005-0000-0000-000052790000}"/>
    <cellStyle name="Normal 2 2 3 2 3 2 2 3 2" xfId="35406" xr:uid="{00000000-0005-0000-0000-000053790000}"/>
    <cellStyle name="Normal 2 2 3 2 3 2 2 4" xfId="26016" xr:uid="{00000000-0005-0000-0000-000054790000}"/>
    <cellStyle name="Normal 2 2 3 2 3 2 2 4 2" xfId="38927" xr:uid="{00000000-0005-0000-0000-000055790000}"/>
    <cellStyle name="Normal 2 2 3 2 3 2 2 5" xfId="29537" xr:uid="{00000000-0005-0000-0000-000056790000}"/>
    <cellStyle name="Normal 2 2 3 2 3 2 3" xfId="20147" xr:uid="{00000000-0005-0000-0000-000057790000}"/>
    <cellStyle name="Normal 2 2 3 2 3 2 3 2" xfId="23668" xr:uid="{00000000-0005-0000-0000-000058790000}"/>
    <cellStyle name="Normal 2 2 3 2 3 2 3 2 2" xfId="36579" xr:uid="{00000000-0005-0000-0000-000059790000}"/>
    <cellStyle name="Normal 2 2 3 2 3 2 3 3" xfId="27189" xr:uid="{00000000-0005-0000-0000-00005A790000}"/>
    <cellStyle name="Normal 2 2 3 2 3 2 3 3 2" xfId="40100" xr:uid="{00000000-0005-0000-0000-00005B790000}"/>
    <cellStyle name="Normal 2 2 3 2 3 2 3 4" xfId="33058" xr:uid="{00000000-0005-0000-0000-00005C790000}"/>
    <cellStyle name="Normal 2 2 3 2 3 2 4" xfId="17799" xr:uid="{00000000-0005-0000-0000-00005D790000}"/>
    <cellStyle name="Normal 2 2 3 2 3 2 4 2" xfId="30710" xr:uid="{00000000-0005-0000-0000-00005E790000}"/>
    <cellStyle name="Normal 2 2 3 2 3 2 5" xfId="21320" xr:uid="{00000000-0005-0000-0000-00005F790000}"/>
    <cellStyle name="Normal 2 2 3 2 3 2 5 2" xfId="34231" xr:uid="{00000000-0005-0000-0000-000060790000}"/>
    <cellStyle name="Normal 2 2 3 2 3 2 6" xfId="24841" xr:uid="{00000000-0005-0000-0000-000061790000}"/>
    <cellStyle name="Normal 2 2 3 2 3 2 6 2" xfId="37752" xr:uid="{00000000-0005-0000-0000-000062790000}"/>
    <cellStyle name="Normal 2 2 3 2 3 2 7" xfId="28362" xr:uid="{00000000-0005-0000-0000-000063790000}"/>
    <cellStyle name="Normal 2 2 3 2 3 3" xfId="16127" xr:uid="{00000000-0005-0000-0000-000064790000}"/>
    <cellStyle name="Normal 2 2 3 2 3 3 2" xfId="18475" xr:uid="{00000000-0005-0000-0000-000065790000}"/>
    <cellStyle name="Normal 2 2 3 2 3 3 2 2" xfId="31386" xr:uid="{00000000-0005-0000-0000-000066790000}"/>
    <cellStyle name="Normal 2 2 3 2 3 3 3" xfId="21996" xr:uid="{00000000-0005-0000-0000-000067790000}"/>
    <cellStyle name="Normal 2 2 3 2 3 3 3 2" xfId="34907" xr:uid="{00000000-0005-0000-0000-000068790000}"/>
    <cellStyle name="Normal 2 2 3 2 3 3 4" xfId="25517" xr:uid="{00000000-0005-0000-0000-000069790000}"/>
    <cellStyle name="Normal 2 2 3 2 3 3 4 2" xfId="38428" xr:uid="{00000000-0005-0000-0000-00006A790000}"/>
    <cellStyle name="Normal 2 2 3 2 3 3 5" xfId="29038" xr:uid="{00000000-0005-0000-0000-00006B790000}"/>
    <cellStyle name="Normal 2 2 3 2 3 4" xfId="19648" xr:uid="{00000000-0005-0000-0000-00006C790000}"/>
    <cellStyle name="Normal 2 2 3 2 3 4 2" xfId="23169" xr:uid="{00000000-0005-0000-0000-00006D790000}"/>
    <cellStyle name="Normal 2 2 3 2 3 4 2 2" xfId="36080" xr:uid="{00000000-0005-0000-0000-00006E790000}"/>
    <cellStyle name="Normal 2 2 3 2 3 4 3" xfId="26690" xr:uid="{00000000-0005-0000-0000-00006F790000}"/>
    <cellStyle name="Normal 2 2 3 2 3 4 3 2" xfId="39601" xr:uid="{00000000-0005-0000-0000-000070790000}"/>
    <cellStyle name="Normal 2 2 3 2 3 4 4" xfId="32559" xr:uid="{00000000-0005-0000-0000-000071790000}"/>
    <cellStyle name="Normal 2 2 3 2 3 5" xfId="17300" xr:uid="{00000000-0005-0000-0000-000072790000}"/>
    <cellStyle name="Normal 2 2 3 2 3 5 2" xfId="30211" xr:uid="{00000000-0005-0000-0000-000073790000}"/>
    <cellStyle name="Normal 2 2 3 2 3 6" xfId="20821" xr:uid="{00000000-0005-0000-0000-000074790000}"/>
    <cellStyle name="Normal 2 2 3 2 3 6 2" xfId="33732" xr:uid="{00000000-0005-0000-0000-000075790000}"/>
    <cellStyle name="Normal 2 2 3 2 3 7" xfId="24342" xr:uid="{00000000-0005-0000-0000-000076790000}"/>
    <cellStyle name="Normal 2 2 3 2 3 7 2" xfId="37253" xr:uid="{00000000-0005-0000-0000-000077790000}"/>
    <cellStyle name="Normal 2 2 3 2 3 8" xfId="27863" xr:uid="{00000000-0005-0000-0000-000078790000}"/>
    <cellStyle name="Normal 2 2 3 2 4" xfId="15613" xr:uid="{00000000-0005-0000-0000-000079790000}"/>
    <cellStyle name="Normal 2 2 3 2 4 2" xfId="16788" xr:uid="{00000000-0005-0000-0000-00007A790000}"/>
    <cellStyle name="Normal 2 2 3 2 4 2 2" xfId="19136" xr:uid="{00000000-0005-0000-0000-00007B790000}"/>
    <cellStyle name="Normal 2 2 3 2 4 2 2 2" xfId="32047" xr:uid="{00000000-0005-0000-0000-00007C790000}"/>
    <cellStyle name="Normal 2 2 3 2 4 2 3" xfId="22657" xr:uid="{00000000-0005-0000-0000-00007D790000}"/>
    <cellStyle name="Normal 2 2 3 2 4 2 3 2" xfId="35568" xr:uid="{00000000-0005-0000-0000-00007E790000}"/>
    <cellStyle name="Normal 2 2 3 2 4 2 4" xfId="26178" xr:uid="{00000000-0005-0000-0000-00007F790000}"/>
    <cellStyle name="Normal 2 2 3 2 4 2 4 2" xfId="39089" xr:uid="{00000000-0005-0000-0000-000080790000}"/>
    <cellStyle name="Normal 2 2 3 2 4 2 5" xfId="29699" xr:uid="{00000000-0005-0000-0000-000081790000}"/>
    <cellStyle name="Normal 2 2 3 2 4 3" xfId="20309" xr:uid="{00000000-0005-0000-0000-000082790000}"/>
    <cellStyle name="Normal 2 2 3 2 4 3 2" xfId="23830" xr:uid="{00000000-0005-0000-0000-000083790000}"/>
    <cellStyle name="Normal 2 2 3 2 4 3 2 2" xfId="36741" xr:uid="{00000000-0005-0000-0000-000084790000}"/>
    <cellStyle name="Normal 2 2 3 2 4 3 3" xfId="27351" xr:uid="{00000000-0005-0000-0000-000085790000}"/>
    <cellStyle name="Normal 2 2 3 2 4 3 3 2" xfId="40262" xr:uid="{00000000-0005-0000-0000-000086790000}"/>
    <cellStyle name="Normal 2 2 3 2 4 3 4" xfId="33220" xr:uid="{00000000-0005-0000-0000-000087790000}"/>
    <cellStyle name="Normal 2 2 3 2 4 4" xfId="17961" xr:uid="{00000000-0005-0000-0000-000088790000}"/>
    <cellStyle name="Normal 2 2 3 2 4 4 2" xfId="30872" xr:uid="{00000000-0005-0000-0000-000089790000}"/>
    <cellStyle name="Normal 2 2 3 2 4 5" xfId="21482" xr:uid="{00000000-0005-0000-0000-00008A790000}"/>
    <cellStyle name="Normal 2 2 3 2 4 5 2" xfId="34393" xr:uid="{00000000-0005-0000-0000-00008B790000}"/>
    <cellStyle name="Normal 2 2 3 2 4 6" xfId="25003" xr:uid="{00000000-0005-0000-0000-00008C790000}"/>
    <cellStyle name="Normal 2 2 3 2 4 6 2" xfId="37914" xr:uid="{00000000-0005-0000-0000-00008D790000}"/>
    <cellStyle name="Normal 2 2 3 2 4 7" xfId="28524" xr:uid="{00000000-0005-0000-0000-00008E790000}"/>
    <cellStyle name="Normal 2 2 3 2 5" xfId="15114" xr:uid="{00000000-0005-0000-0000-00008F790000}"/>
    <cellStyle name="Normal 2 2 3 2 5 2" xfId="16289" xr:uid="{00000000-0005-0000-0000-000090790000}"/>
    <cellStyle name="Normal 2 2 3 2 5 2 2" xfId="18637" xr:uid="{00000000-0005-0000-0000-000091790000}"/>
    <cellStyle name="Normal 2 2 3 2 5 2 2 2" xfId="31548" xr:uid="{00000000-0005-0000-0000-000092790000}"/>
    <cellStyle name="Normal 2 2 3 2 5 2 3" xfId="22158" xr:uid="{00000000-0005-0000-0000-000093790000}"/>
    <cellStyle name="Normal 2 2 3 2 5 2 3 2" xfId="35069" xr:uid="{00000000-0005-0000-0000-000094790000}"/>
    <cellStyle name="Normal 2 2 3 2 5 2 4" xfId="25679" xr:uid="{00000000-0005-0000-0000-000095790000}"/>
    <cellStyle name="Normal 2 2 3 2 5 2 4 2" xfId="38590" xr:uid="{00000000-0005-0000-0000-000096790000}"/>
    <cellStyle name="Normal 2 2 3 2 5 2 5" xfId="29200" xr:uid="{00000000-0005-0000-0000-000097790000}"/>
    <cellStyle name="Normal 2 2 3 2 5 3" xfId="19810" xr:uid="{00000000-0005-0000-0000-000098790000}"/>
    <cellStyle name="Normal 2 2 3 2 5 3 2" xfId="23331" xr:uid="{00000000-0005-0000-0000-000099790000}"/>
    <cellStyle name="Normal 2 2 3 2 5 3 2 2" xfId="36242" xr:uid="{00000000-0005-0000-0000-00009A790000}"/>
    <cellStyle name="Normal 2 2 3 2 5 3 3" xfId="26852" xr:uid="{00000000-0005-0000-0000-00009B790000}"/>
    <cellStyle name="Normal 2 2 3 2 5 3 3 2" xfId="39763" xr:uid="{00000000-0005-0000-0000-00009C790000}"/>
    <cellStyle name="Normal 2 2 3 2 5 3 4" xfId="32721" xr:uid="{00000000-0005-0000-0000-00009D790000}"/>
    <cellStyle name="Normal 2 2 3 2 5 4" xfId="17462" xr:uid="{00000000-0005-0000-0000-00009E790000}"/>
    <cellStyle name="Normal 2 2 3 2 5 4 2" xfId="30373" xr:uid="{00000000-0005-0000-0000-00009F790000}"/>
    <cellStyle name="Normal 2 2 3 2 5 5" xfId="20983" xr:uid="{00000000-0005-0000-0000-0000A0790000}"/>
    <cellStyle name="Normal 2 2 3 2 5 5 2" xfId="33894" xr:uid="{00000000-0005-0000-0000-0000A1790000}"/>
    <cellStyle name="Normal 2 2 3 2 5 6" xfId="24504" xr:uid="{00000000-0005-0000-0000-0000A2790000}"/>
    <cellStyle name="Normal 2 2 3 2 5 6 2" xfId="37415" xr:uid="{00000000-0005-0000-0000-0000A3790000}"/>
    <cellStyle name="Normal 2 2 3 2 5 7" xfId="28025" xr:uid="{00000000-0005-0000-0000-0000A4790000}"/>
    <cellStyle name="Normal 2 2 3 2 6" xfId="15790" xr:uid="{00000000-0005-0000-0000-0000A5790000}"/>
    <cellStyle name="Normal 2 2 3 2 6 2" xfId="18138" xr:uid="{00000000-0005-0000-0000-0000A6790000}"/>
    <cellStyle name="Normal 2 2 3 2 6 2 2" xfId="31049" xr:uid="{00000000-0005-0000-0000-0000A7790000}"/>
    <cellStyle name="Normal 2 2 3 2 6 3" xfId="21659" xr:uid="{00000000-0005-0000-0000-0000A8790000}"/>
    <cellStyle name="Normal 2 2 3 2 6 3 2" xfId="34570" xr:uid="{00000000-0005-0000-0000-0000A9790000}"/>
    <cellStyle name="Normal 2 2 3 2 6 4" xfId="25180" xr:uid="{00000000-0005-0000-0000-0000AA790000}"/>
    <cellStyle name="Normal 2 2 3 2 6 4 2" xfId="38091" xr:uid="{00000000-0005-0000-0000-0000AB790000}"/>
    <cellStyle name="Normal 2 2 3 2 6 5" xfId="28701" xr:uid="{00000000-0005-0000-0000-0000AC790000}"/>
    <cellStyle name="Normal 2 2 3 2 7" xfId="19311" xr:uid="{00000000-0005-0000-0000-0000AD790000}"/>
    <cellStyle name="Normal 2 2 3 2 7 2" xfId="22832" xr:uid="{00000000-0005-0000-0000-0000AE790000}"/>
    <cellStyle name="Normal 2 2 3 2 7 2 2" xfId="35743" xr:uid="{00000000-0005-0000-0000-0000AF790000}"/>
    <cellStyle name="Normal 2 2 3 2 7 3" xfId="26353" xr:uid="{00000000-0005-0000-0000-0000B0790000}"/>
    <cellStyle name="Normal 2 2 3 2 7 3 2" xfId="39264" xr:uid="{00000000-0005-0000-0000-0000B1790000}"/>
    <cellStyle name="Normal 2 2 3 2 7 4" xfId="32222" xr:uid="{00000000-0005-0000-0000-0000B2790000}"/>
    <cellStyle name="Normal 2 2 3 2 8" xfId="16963" xr:uid="{00000000-0005-0000-0000-0000B3790000}"/>
    <cellStyle name="Normal 2 2 3 2 8 2" xfId="29874" xr:uid="{00000000-0005-0000-0000-0000B4790000}"/>
    <cellStyle name="Normal 2 2 3 2 9" xfId="20484" xr:uid="{00000000-0005-0000-0000-0000B5790000}"/>
    <cellStyle name="Normal 2 2 3 2 9 2" xfId="33395" xr:uid="{00000000-0005-0000-0000-0000B6790000}"/>
    <cellStyle name="Normal 2 2 3 3" xfId="14700" xr:uid="{00000000-0005-0000-0000-0000B7790000}"/>
    <cellStyle name="Normal 2 2 3 3 2" xfId="15200" xr:uid="{00000000-0005-0000-0000-0000B8790000}"/>
    <cellStyle name="Normal 2 2 3 3 2 2" xfId="16375" xr:uid="{00000000-0005-0000-0000-0000B9790000}"/>
    <cellStyle name="Normal 2 2 3 3 2 2 2" xfId="18723" xr:uid="{00000000-0005-0000-0000-0000BA790000}"/>
    <cellStyle name="Normal 2 2 3 3 2 2 2 2" xfId="31634" xr:uid="{00000000-0005-0000-0000-0000BB790000}"/>
    <cellStyle name="Normal 2 2 3 3 2 2 3" xfId="22244" xr:uid="{00000000-0005-0000-0000-0000BC790000}"/>
    <cellStyle name="Normal 2 2 3 3 2 2 3 2" xfId="35155" xr:uid="{00000000-0005-0000-0000-0000BD790000}"/>
    <cellStyle name="Normal 2 2 3 3 2 2 4" xfId="25765" xr:uid="{00000000-0005-0000-0000-0000BE790000}"/>
    <cellStyle name="Normal 2 2 3 3 2 2 4 2" xfId="38676" xr:uid="{00000000-0005-0000-0000-0000BF790000}"/>
    <cellStyle name="Normal 2 2 3 3 2 2 5" xfId="29286" xr:uid="{00000000-0005-0000-0000-0000C0790000}"/>
    <cellStyle name="Normal 2 2 3 3 2 3" xfId="19896" xr:uid="{00000000-0005-0000-0000-0000C1790000}"/>
    <cellStyle name="Normal 2 2 3 3 2 3 2" xfId="23417" xr:uid="{00000000-0005-0000-0000-0000C2790000}"/>
    <cellStyle name="Normal 2 2 3 3 2 3 2 2" xfId="36328" xr:uid="{00000000-0005-0000-0000-0000C3790000}"/>
    <cellStyle name="Normal 2 2 3 3 2 3 3" xfId="26938" xr:uid="{00000000-0005-0000-0000-0000C4790000}"/>
    <cellStyle name="Normal 2 2 3 3 2 3 3 2" xfId="39849" xr:uid="{00000000-0005-0000-0000-0000C5790000}"/>
    <cellStyle name="Normal 2 2 3 3 2 3 4" xfId="32807" xr:uid="{00000000-0005-0000-0000-0000C6790000}"/>
    <cellStyle name="Normal 2 2 3 3 2 4" xfId="17548" xr:uid="{00000000-0005-0000-0000-0000C7790000}"/>
    <cellStyle name="Normal 2 2 3 3 2 4 2" xfId="30459" xr:uid="{00000000-0005-0000-0000-0000C8790000}"/>
    <cellStyle name="Normal 2 2 3 3 2 5" xfId="21069" xr:uid="{00000000-0005-0000-0000-0000C9790000}"/>
    <cellStyle name="Normal 2 2 3 3 2 5 2" xfId="33980" xr:uid="{00000000-0005-0000-0000-0000CA790000}"/>
    <cellStyle name="Normal 2 2 3 3 2 6" xfId="24590" xr:uid="{00000000-0005-0000-0000-0000CB790000}"/>
    <cellStyle name="Normal 2 2 3 3 2 6 2" xfId="37501" xr:uid="{00000000-0005-0000-0000-0000CC790000}"/>
    <cellStyle name="Normal 2 2 3 3 2 7" xfId="28111" xr:uid="{00000000-0005-0000-0000-0000CD790000}"/>
    <cellStyle name="Normal 2 2 3 3 3" xfId="15876" xr:uid="{00000000-0005-0000-0000-0000CE790000}"/>
    <cellStyle name="Normal 2 2 3 3 3 2" xfId="18224" xr:uid="{00000000-0005-0000-0000-0000CF790000}"/>
    <cellStyle name="Normal 2 2 3 3 3 2 2" xfId="31135" xr:uid="{00000000-0005-0000-0000-0000D0790000}"/>
    <cellStyle name="Normal 2 2 3 3 3 3" xfId="21745" xr:uid="{00000000-0005-0000-0000-0000D1790000}"/>
    <cellStyle name="Normal 2 2 3 3 3 3 2" xfId="34656" xr:uid="{00000000-0005-0000-0000-0000D2790000}"/>
    <cellStyle name="Normal 2 2 3 3 3 4" xfId="25266" xr:uid="{00000000-0005-0000-0000-0000D3790000}"/>
    <cellStyle name="Normal 2 2 3 3 3 4 2" xfId="38177" xr:uid="{00000000-0005-0000-0000-0000D4790000}"/>
    <cellStyle name="Normal 2 2 3 3 3 5" xfId="28787" xr:uid="{00000000-0005-0000-0000-0000D5790000}"/>
    <cellStyle name="Normal 2 2 3 3 4" xfId="19397" xr:uid="{00000000-0005-0000-0000-0000D6790000}"/>
    <cellStyle name="Normal 2 2 3 3 4 2" xfId="22918" xr:uid="{00000000-0005-0000-0000-0000D7790000}"/>
    <cellStyle name="Normal 2 2 3 3 4 2 2" xfId="35829" xr:uid="{00000000-0005-0000-0000-0000D8790000}"/>
    <cellStyle name="Normal 2 2 3 3 4 3" xfId="26439" xr:uid="{00000000-0005-0000-0000-0000D9790000}"/>
    <cellStyle name="Normal 2 2 3 3 4 3 2" xfId="39350" xr:uid="{00000000-0005-0000-0000-0000DA790000}"/>
    <cellStyle name="Normal 2 2 3 3 4 4" xfId="32308" xr:uid="{00000000-0005-0000-0000-0000DB790000}"/>
    <cellStyle name="Normal 2 2 3 3 5" xfId="17049" xr:uid="{00000000-0005-0000-0000-0000DC790000}"/>
    <cellStyle name="Normal 2 2 3 3 5 2" xfId="29960" xr:uid="{00000000-0005-0000-0000-0000DD790000}"/>
    <cellStyle name="Normal 2 2 3 3 6" xfId="20570" xr:uid="{00000000-0005-0000-0000-0000DE790000}"/>
    <cellStyle name="Normal 2 2 3 3 6 2" xfId="33481" xr:uid="{00000000-0005-0000-0000-0000DF790000}"/>
    <cellStyle name="Normal 2 2 3 3 7" xfId="24091" xr:uid="{00000000-0005-0000-0000-0000E0790000}"/>
    <cellStyle name="Normal 2 2 3 3 7 2" xfId="37002" xr:uid="{00000000-0005-0000-0000-0000E1790000}"/>
    <cellStyle name="Normal 2 2 3 3 8" xfId="27612" xr:uid="{00000000-0005-0000-0000-0000E2790000}"/>
    <cellStyle name="Normal 2 2 3 4" xfId="14863" xr:uid="{00000000-0005-0000-0000-0000E3790000}"/>
    <cellStyle name="Normal 2 2 3 4 2" xfId="15362" xr:uid="{00000000-0005-0000-0000-0000E4790000}"/>
    <cellStyle name="Normal 2 2 3 4 2 2" xfId="16537" xr:uid="{00000000-0005-0000-0000-0000E5790000}"/>
    <cellStyle name="Normal 2 2 3 4 2 2 2" xfId="18885" xr:uid="{00000000-0005-0000-0000-0000E6790000}"/>
    <cellStyle name="Normal 2 2 3 4 2 2 2 2" xfId="31796" xr:uid="{00000000-0005-0000-0000-0000E7790000}"/>
    <cellStyle name="Normal 2 2 3 4 2 2 3" xfId="22406" xr:uid="{00000000-0005-0000-0000-0000E8790000}"/>
    <cellStyle name="Normal 2 2 3 4 2 2 3 2" xfId="35317" xr:uid="{00000000-0005-0000-0000-0000E9790000}"/>
    <cellStyle name="Normal 2 2 3 4 2 2 4" xfId="25927" xr:uid="{00000000-0005-0000-0000-0000EA790000}"/>
    <cellStyle name="Normal 2 2 3 4 2 2 4 2" xfId="38838" xr:uid="{00000000-0005-0000-0000-0000EB790000}"/>
    <cellStyle name="Normal 2 2 3 4 2 2 5" xfId="29448" xr:uid="{00000000-0005-0000-0000-0000EC790000}"/>
    <cellStyle name="Normal 2 2 3 4 2 3" xfId="20058" xr:uid="{00000000-0005-0000-0000-0000ED790000}"/>
    <cellStyle name="Normal 2 2 3 4 2 3 2" xfId="23579" xr:uid="{00000000-0005-0000-0000-0000EE790000}"/>
    <cellStyle name="Normal 2 2 3 4 2 3 2 2" xfId="36490" xr:uid="{00000000-0005-0000-0000-0000EF790000}"/>
    <cellStyle name="Normal 2 2 3 4 2 3 3" xfId="27100" xr:uid="{00000000-0005-0000-0000-0000F0790000}"/>
    <cellStyle name="Normal 2 2 3 4 2 3 3 2" xfId="40011" xr:uid="{00000000-0005-0000-0000-0000F1790000}"/>
    <cellStyle name="Normal 2 2 3 4 2 3 4" xfId="32969" xr:uid="{00000000-0005-0000-0000-0000F2790000}"/>
    <cellStyle name="Normal 2 2 3 4 2 4" xfId="17710" xr:uid="{00000000-0005-0000-0000-0000F3790000}"/>
    <cellStyle name="Normal 2 2 3 4 2 4 2" xfId="30621" xr:uid="{00000000-0005-0000-0000-0000F4790000}"/>
    <cellStyle name="Normal 2 2 3 4 2 5" xfId="21231" xr:uid="{00000000-0005-0000-0000-0000F5790000}"/>
    <cellStyle name="Normal 2 2 3 4 2 5 2" xfId="34142" xr:uid="{00000000-0005-0000-0000-0000F6790000}"/>
    <cellStyle name="Normal 2 2 3 4 2 6" xfId="24752" xr:uid="{00000000-0005-0000-0000-0000F7790000}"/>
    <cellStyle name="Normal 2 2 3 4 2 6 2" xfId="37663" xr:uid="{00000000-0005-0000-0000-0000F8790000}"/>
    <cellStyle name="Normal 2 2 3 4 2 7" xfId="28273" xr:uid="{00000000-0005-0000-0000-0000F9790000}"/>
    <cellStyle name="Normal 2 2 3 4 3" xfId="16038" xr:uid="{00000000-0005-0000-0000-0000FA790000}"/>
    <cellStyle name="Normal 2 2 3 4 3 2" xfId="18386" xr:uid="{00000000-0005-0000-0000-0000FB790000}"/>
    <cellStyle name="Normal 2 2 3 4 3 2 2" xfId="31297" xr:uid="{00000000-0005-0000-0000-0000FC790000}"/>
    <cellStyle name="Normal 2 2 3 4 3 3" xfId="21907" xr:uid="{00000000-0005-0000-0000-0000FD790000}"/>
    <cellStyle name="Normal 2 2 3 4 3 3 2" xfId="34818" xr:uid="{00000000-0005-0000-0000-0000FE790000}"/>
    <cellStyle name="Normal 2 2 3 4 3 4" xfId="25428" xr:uid="{00000000-0005-0000-0000-0000FF790000}"/>
    <cellStyle name="Normal 2 2 3 4 3 4 2" xfId="38339" xr:uid="{00000000-0005-0000-0000-0000007A0000}"/>
    <cellStyle name="Normal 2 2 3 4 3 5" xfId="28949" xr:uid="{00000000-0005-0000-0000-0000017A0000}"/>
    <cellStyle name="Normal 2 2 3 4 4" xfId="19559" xr:uid="{00000000-0005-0000-0000-0000027A0000}"/>
    <cellStyle name="Normal 2 2 3 4 4 2" xfId="23080" xr:uid="{00000000-0005-0000-0000-0000037A0000}"/>
    <cellStyle name="Normal 2 2 3 4 4 2 2" xfId="35991" xr:uid="{00000000-0005-0000-0000-0000047A0000}"/>
    <cellStyle name="Normal 2 2 3 4 4 3" xfId="26601" xr:uid="{00000000-0005-0000-0000-0000057A0000}"/>
    <cellStyle name="Normal 2 2 3 4 4 3 2" xfId="39512" xr:uid="{00000000-0005-0000-0000-0000067A0000}"/>
    <cellStyle name="Normal 2 2 3 4 4 4" xfId="32470" xr:uid="{00000000-0005-0000-0000-0000077A0000}"/>
    <cellStyle name="Normal 2 2 3 4 5" xfId="17211" xr:uid="{00000000-0005-0000-0000-0000087A0000}"/>
    <cellStyle name="Normal 2 2 3 4 5 2" xfId="30122" xr:uid="{00000000-0005-0000-0000-0000097A0000}"/>
    <cellStyle name="Normal 2 2 3 4 6" xfId="20732" xr:uid="{00000000-0005-0000-0000-00000A7A0000}"/>
    <cellStyle name="Normal 2 2 3 4 6 2" xfId="33643" xr:uid="{00000000-0005-0000-0000-00000B7A0000}"/>
    <cellStyle name="Normal 2 2 3 4 7" xfId="24253" xr:uid="{00000000-0005-0000-0000-00000C7A0000}"/>
    <cellStyle name="Normal 2 2 3 4 7 2" xfId="37164" xr:uid="{00000000-0005-0000-0000-00000D7A0000}"/>
    <cellStyle name="Normal 2 2 3 4 8" xfId="27774" xr:uid="{00000000-0005-0000-0000-00000E7A0000}"/>
    <cellStyle name="Normal 2 2 3 5" xfId="15524" xr:uid="{00000000-0005-0000-0000-00000F7A0000}"/>
    <cellStyle name="Normal 2 2 3 5 2" xfId="16699" xr:uid="{00000000-0005-0000-0000-0000107A0000}"/>
    <cellStyle name="Normal 2 2 3 5 2 2" xfId="19047" xr:uid="{00000000-0005-0000-0000-0000117A0000}"/>
    <cellStyle name="Normal 2 2 3 5 2 2 2" xfId="31958" xr:uid="{00000000-0005-0000-0000-0000127A0000}"/>
    <cellStyle name="Normal 2 2 3 5 2 3" xfId="22568" xr:uid="{00000000-0005-0000-0000-0000137A0000}"/>
    <cellStyle name="Normal 2 2 3 5 2 3 2" xfId="35479" xr:uid="{00000000-0005-0000-0000-0000147A0000}"/>
    <cellStyle name="Normal 2 2 3 5 2 4" xfId="26089" xr:uid="{00000000-0005-0000-0000-0000157A0000}"/>
    <cellStyle name="Normal 2 2 3 5 2 4 2" xfId="39000" xr:uid="{00000000-0005-0000-0000-0000167A0000}"/>
    <cellStyle name="Normal 2 2 3 5 2 5" xfId="29610" xr:uid="{00000000-0005-0000-0000-0000177A0000}"/>
    <cellStyle name="Normal 2 2 3 5 3" xfId="20220" xr:uid="{00000000-0005-0000-0000-0000187A0000}"/>
    <cellStyle name="Normal 2 2 3 5 3 2" xfId="23741" xr:uid="{00000000-0005-0000-0000-0000197A0000}"/>
    <cellStyle name="Normal 2 2 3 5 3 2 2" xfId="36652" xr:uid="{00000000-0005-0000-0000-00001A7A0000}"/>
    <cellStyle name="Normal 2 2 3 5 3 3" xfId="27262" xr:uid="{00000000-0005-0000-0000-00001B7A0000}"/>
    <cellStyle name="Normal 2 2 3 5 3 3 2" xfId="40173" xr:uid="{00000000-0005-0000-0000-00001C7A0000}"/>
    <cellStyle name="Normal 2 2 3 5 3 4" xfId="33131" xr:uid="{00000000-0005-0000-0000-00001D7A0000}"/>
    <cellStyle name="Normal 2 2 3 5 4" xfId="17872" xr:uid="{00000000-0005-0000-0000-00001E7A0000}"/>
    <cellStyle name="Normal 2 2 3 5 4 2" xfId="30783" xr:uid="{00000000-0005-0000-0000-00001F7A0000}"/>
    <cellStyle name="Normal 2 2 3 5 5" xfId="21393" xr:uid="{00000000-0005-0000-0000-0000207A0000}"/>
    <cellStyle name="Normal 2 2 3 5 5 2" xfId="34304" xr:uid="{00000000-0005-0000-0000-0000217A0000}"/>
    <cellStyle name="Normal 2 2 3 5 6" xfId="24914" xr:uid="{00000000-0005-0000-0000-0000227A0000}"/>
    <cellStyle name="Normal 2 2 3 5 6 2" xfId="37825" xr:uid="{00000000-0005-0000-0000-0000237A0000}"/>
    <cellStyle name="Normal 2 2 3 5 7" xfId="28435" xr:uid="{00000000-0005-0000-0000-0000247A0000}"/>
    <cellStyle name="Normal 2 2 3 6" xfId="15025" xr:uid="{00000000-0005-0000-0000-0000257A0000}"/>
    <cellStyle name="Normal 2 2 3 6 2" xfId="16200" xr:uid="{00000000-0005-0000-0000-0000267A0000}"/>
    <cellStyle name="Normal 2 2 3 6 2 2" xfId="18548" xr:uid="{00000000-0005-0000-0000-0000277A0000}"/>
    <cellStyle name="Normal 2 2 3 6 2 2 2" xfId="31459" xr:uid="{00000000-0005-0000-0000-0000287A0000}"/>
    <cellStyle name="Normal 2 2 3 6 2 3" xfId="22069" xr:uid="{00000000-0005-0000-0000-0000297A0000}"/>
    <cellStyle name="Normal 2 2 3 6 2 3 2" xfId="34980" xr:uid="{00000000-0005-0000-0000-00002A7A0000}"/>
    <cellStyle name="Normal 2 2 3 6 2 4" xfId="25590" xr:uid="{00000000-0005-0000-0000-00002B7A0000}"/>
    <cellStyle name="Normal 2 2 3 6 2 4 2" xfId="38501" xr:uid="{00000000-0005-0000-0000-00002C7A0000}"/>
    <cellStyle name="Normal 2 2 3 6 2 5" xfId="29111" xr:uid="{00000000-0005-0000-0000-00002D7A0000}"/>
    <cellStyle name="Normal 2 2 3 6 3" xfId="19721" xr:uid="{00000000-0005-0000-0000-00002E7A0000}"/>
    <cellStyle name="Normal 2 2 3 6 3 2" xfId="23242" xr:uid="{00000000-0005-0000-0000-00002F7A0000}"/>
    <cellStyle name="Normal 2 2 3 6 3 2 2" xfId="36153" xr:uid="{00000000-0005-0000-0000-0000307A0000}"/>
    <cellStyle name="Normal 2 2 3 6 3 3" xfId="26763" xr:uid="{00000000-0005-0000-0000-0000317A0000}"/>
    <cellStyle name="Normal 2 2 3 6 3 3 2" xfId="39674" xr:uid="{00000000-0005-0000-0000-0000327A0000}"/>
    <cellStyle name="Normal 2 2 3 6 3 4" xfId="32632" xr:uid="{00000000-0005-0000-0000-0000337A0000}"/>
    <cellStyle name="Normal 2 2 3 6 4" xfId="17373" xr:uid="{00000000-0005-0000-0000-0000347A0000}"/>
    <cellStyle name="Normal 2 2 3 6 4 2" xfId="30284" xr:uid="{00000000-0005-0000-0000-0000357A0000}"/>
    <cellStyle name="Normal 2 2 3 6 5" xfId="20894" xr:uid="{00000000-0005-0000-0000-0000367A0000}"/>
    <cellStyle name="Normal 2 2 3 6 5 2" xfId="33805" xr:uid="{00000000-0005-0000-0000-0000377A0000}"/>
    <cellStyle name="Normal 2 2 3 6 6" xfId="24415" xr:uid="{00000000-0005-0000-0000-0000387A0000}"/>
    <cellStyle name="Normal 2 2 3 6 6 2" xfId="37326" xr:uid="{00000000-0005-0000-0000-0000397A0000}"/>
    <cellStyle name="Normal 2 2 3 6 7" xfId="27936" xr:uid="{00000000-0005-0000-0000-00003A7A0000}"/>
    <cellStyle name="Normal 2 2 3 7" xfId="15701" xr:uid="{00000000-0005-0000-0000-00003B7A0000}"/>
    <cellStyle name="Normal 2 2 3 7 2" xfId="18049" xr:uid="{00000000-0005-0000-0000-00003C7A0000}"/>
    <cellStyle name="Normal 2 2 3 7 2 2" xfId="30960" xr:uid="{00000000-0005-0000-0000-00003D7A0000}"/>
    <cellStyle name="Normal 2 2 3 7 3" xfId="21570" xr:uid="{00000000-0005-0000-0000-00003E7A0000}"/>
    <cellStyle name="Normal 2 2 3 7 3 2" xfId="34481" xr:uid="{00000000-0005-0000-0000-00003F7A0000}"/>
    <cellStyle name="Normal 2 2 3 7 4" xfId="25091" xr:uid="{00000000-0005-0000-0000-0000407A0000}"/>
    <cellStyle name="Normal 2 2 3 7 4 2" xfId="38002" xr:uid="{00000000-0005-0000-0000-0000417A0000}"/>
    <cellStyle name="Normal 2 2 3 7 5" xfId="28612" xr:uid="{00000000-0005-0000-0000-0000427A0000}"/>
    <cellStyle name="Normal 2 2 3 8" xfId="19222" xr:uid="{00000000-0005-0000-0000-0000437A0000}"/>
    <cellStyle name="Normal 2 2 3 8 2" xfId="22743" xr:uid="{00000000-0005-0000-0000-0000447A0000}"/>
    <cellStyle name="Normal 2 2 3 8 2 2" xfId="35654" xr:uid="{00000000-0005-0000-0000-0000457A0000}"/>
    <cellStyle name="Normal 2 2 3 8 3" xfId="26264" xr:uid="{00000000-0005-0000-0000-0000467A0000}"/>
    <cellStyle name="Normal 2 2 3 8 3 2" xfId="39175" xr:uid="{00000000-0005-0000-0000-0000477A0000}"/>
    <cellStyle name="Normal 2 2 3 8 4" xfId="32133" xr:uid="{00000000-0005-0000-0000-0000487A0000}"/>
    <cellStyle name="Normal 2 2 3 9" xfId="16874" xr:uid="{00000000-0005-0000-0000-0000497A0000}"/>
    <cellStyle name="Normal 2 2 3 9 2" xfId="29785" xr:uid="{00000000-0005-0000-0000-00004A7A0000}"/>
    <cellStyle name="Normal 2 2 4" xfId="2662" xr:uid="{00000000-0005-0000-0000-00004B7A0000}"/>
    <cellStyle name="Normal 2 2 4 10" xfId="23975" xr:uid="{00000000-0005-0000-0000-00004C7A0000}"/>
    <cellStyle name="Normal 2 2 4 10 2" xfId="36886" xr:uid="{00000000-0005-0000-0000-00004D7A0000}"/>
    <cellStyle name="Normal 2 2 4 11" xfId="27496" xr:uid="{00000000-0005-0000-0000-00004E7A0000}"/>
    <cellStyle name="Normal 2 2 4 12" xfId="14581" xr:uid="{00000000-0005-0000-0000-00004F7A0000}"/>
    <cellStyle name="Normal 2 2 4 13" xfId="40354" xr:uid="{00000000-0005-0000-0000-0000507A0000}"/>
    <cellStyle name="Normal 2 2 4 2" xfId="2663" xr:uid="{00000000-0005-0000-0000-0000517A0000}"/>
    <cellStyle name="Normal 2 2 4 2 2" xfId="15259" xr:uid="{00000000-0005-0000-0000-0000527A0000}"/>
    <cellStyle name="Normal 2 2 4 2 2 2" xfId="16434" xr:uid="{00000000-0005-0000-0000-0000537A0000}"/>
    <cellStyle name="Normal 2 2 4 2 2 2 2" xfId="18782" xr:uid="{00000000-0005-0000-0000-0000547A0000}"/>
    <cellStyle name="Normal 2 2 4 2 2 2 2 2" xfId="31693" xr:uid="{00000000-0005-0000-0000-0000557A0000}"/>
    <cellStyle name="Normal 2 2 4 2 2 2 3" xfId="22303" xr:uid="{00000000-0005-0000-0000-0000567A0000}"/>
    <cellStyle name="Normal 2 2 4 2 2 2 3 2" xfId="35214" xr:uid="{00000000-0005-0000-0000-0000577A0000}"/>
    <cellStyle name="Normal 2 2 4 2 2 2 4" xfId="25824" xr:uid="{00000000-0005-0000-0000-0000587A0000}"/>
    <cellStyle name="Normal 2 2 4 2 2 2 4 2" xfId="38735" xr:uid="{00000000-0005-0000-0000-0000597A0000}"/>
    <cellStyle name="Normal 2 2 4 2 2 2 5" xfId="29345" xr:uid="{00000000-0005-0000-0000-00005A7A0000}"/>
    <cellStyle name="Normal 2 2 4 2 2 3" xfId="19955" xr:uid="{00000000-0005-0000-0000-00005B7A0000}"/>
    <cellStyle name="Normal 2 2 4 2 2 3 2" xfId="23476" xr:uid="{00000000-0005-0000-0000-00005C7A0000}"/>
    <cellStyle name="Normal 2 2 4 2 2 3 2 2" xfId="36387" xr:uid="{00000000-0005-0000-0000-00005D7A0000}"/>
    <cellStyle name="Normal 2 2 4 2 2 3 3" xfId="26997" xr:uid="{00000000-0005-0000-0000-00005E7A0000}"/>
    <cellStyle name="Normal 2 2 4 2 2 3 3 2" xfId="39908" xr:uid="{00000000-0005-0000-0000-00005F7A0000}"/>
    <cellStyle name="Normal 2 2 4 2 2 3 4" xfId="32866" xr:uid="{00000000-0005-0000-0000-0000607A0000}"/>
    <cellStyle name="Normal 2 2 4 2 2 4" xfId="17607" xr:uid="{00000000-0005-0000-0000-0000617A0000}"/>
    <cellStyle name="Normal 2 2 4 2 2 4 2" xfId="30518" xr:uid="{00000000-0005-0000-0000-0000627A0000}"/>
    <cellStyle name="Normal 2 2 4 2 2 5" xfId="21128" xr:uid="{00000000-0005-0000-0000-0000637A0000}"/>
    <cellStyle name="Normal 2 2 4 2 2 5 2" xfId="34039" xr:uid="{00000000-0005-0000-0000-0000647A0000}"/>
    <cellStyle name="Normal 2 2 4 2 2 6" xfId="24649" xr:uid="{00000000-0005-0000-0000-0000657A0000}"/>
    <cellStyle name="Normal 2 2 4 2 2 6 2" xfId="37560" xr:uid="{00000000-0005-0000-0000-0000667A0000}"/>
    <cellStyle name="Normal 2 2 4 2 2 7" xfId="28170" xr:uid="{00000000-0005-0000-0000-0000677A0000}"/>
    <cellStyle name="Normal 2 2 4 2 3" xfId="15935" xr:uid="{00000000-0005-0000-0000-0000687A0000}"/>
    <cellStyle name="Normal 2 2 4 2 3 2" xfId="18283" xr:uid="{00000000-0005-0000-0000-0000697A0000}"/>
    <cellStyle name="Normal 2 2 4 2 3 2 2" xfId="31194" xr:uid="{00000000-0005-0000-0000-00006A7A0000}"/>
    <cellStyle name="Normal 2 2 4 2 3 3" xfId="21804" xr:uid="{00000000-0005-0000-0000-00006B7A0000}"/>
    <cellStyle name="Normal 2 2 4 2 3 3 2" xfId="34715" xr:uid="{00000000-0005-0000-0000-00006C7A0000}"/>
    <cellStyle name="Normal 2 2 4 2 3 4" xfId="25325" xr:uid="{00000000-0005-0000-0000-00006D7A0000}"/>
    <cellStyle name="Normal 2 2 4 2 3 4 2" xfId="38236" xr:uid="{00000000-0005-0000-0000-00006E7A0000}"/>
    <cellStyle name="Normal 2 2 4 2 3 5" xfId="28846" xr:uid="{00000000-0005-0000-0000-00006F7A0000}"/>
    <cellStyle name="Normal 2 2 4 2 4" xfId="19456" xr:uid="{00000000-0005-0000-0000-0000707A0000}"/>
    <cellStyle name="Normal 2 2 4 2 4 2" xfId="22977" xr:uid="{00000000-0005-0000-0000-0000717A0000}"/>
    <cellStyle name="Normal 2 2 4 2 4 2 2" xfId="35888" xr:uid="{00000000-0005-0000-0000-0000727A0000}"/>
    <cellStyle name="Normal 2 2 4 2 4 3" xfId="26498" xr:uid="{00000000-0005-0000-0000-0000737A0000}"/>
    <cellStyle name="Normal 2 2 4 2 4 3 2" xfId="39409" xr:uid="{00000000-0005-0000-0000-0000747A0000}"/>
    <cellStyle name="Normal 2 2 4 2 4 4" xfId="32367" xr:uid="{00000000-0005-0000-0000-0000757A0000}"/>
    <cellStyle name="Normal 2 2 4 2 5" xfId="17108" xr:uid="{00000000-0005-0000-0000-0000767A0000}"/>
    <cellStyle name="Normal 2 2 4 2 5 2" xfId="30019" xr:uid="{00000000-0005-0000-0000-0000777A0000}"/>
    <cellStyle name="Normal 2 2 4 2 6" xfId="20629" xr:uid="{00000000-0005-0000-0000-0000787A0000}"/>
    <cellStyle name="Normal 2 2 4 2 6 2" xfId="33540" xr:uid="{00000000-0005-0000-0000-0000797A0000}"/>
    <cellStyle name="Normal 2 2 4 2 7" xfId="24150" xr:uid="{00000000-0005-0000-0000-00007A7A0000}"/>
    <cellStyle name="Normal 2 2 4 2 7 2" xfId="37061" xr:uid="{00000000-0005-0000-0000-00007B7A0000}"/>
    <cellStyle name="Normal 2 2 4 2 8" xfId="27671" xr:uid="{00000000-0005-0000-0000-00007C7A0000}"/>
    <cellStyle name="Normal 2 2 4 2 9" xfId="14759" xr:uid="{00000000-0005-0000-0000-00007D7A0000}"/>
    <cellStyle name="Normal 2 2 4 3" xfId="10112" xr:uid="{00000000-0005-0000-0000-00007E7A0000}"/>
    <cellStyle name="Normal 2 2 4 3 2" xfId="15421" xr:uid="{00000000-0005-0000-0000-00007F7A0000}"/>
    <cellStyle name="Normal 2 2 4 3 2 2" xfId="16596" xr:uid="{00000000-0005-0000-0000-0000807A0000}"/>
    <cellStyle name="Normal 2 2 4 3 2 2 2" xfId="18944" xr:uid="{00000000-0005-0000-0000-0000817A0000}"/>
    <cellStyle name="Normal 2 2 4 3 2 2 2 2" xfId="31855" xr:uid="{00000000-0005-0000-0000-0000827A0000}"/>
    <cellStyle name="Normal 2 2 4 3 2 2 3" xfId="22465" xr:uid="{00000000-0005-0000-0000-0000837A0000}"/>
    <cellStyle name="Normal 2 2 4 3 2 2 3 2" xfId="35376" xr:uid="{00000000-0005-0000-0000-0000847A0000}"/>
    <cellStyle name="Normal 2 2 4 3 2 2 4" xfId="25986" xr:uid="{00000000-0005-0000-0000-0000857A0000}"/>
    <cellStyle name="Normal 2 2 4 3 2 2 4 2" xfId="38897" xr:uid="{00000000-0005-0000-0000-0000867A0000}"/>
    <cellStyle name="Normal 2 2 4 3 2 2 5" xfId="29507" xr:uid="{00000000-0005-0000-0000-0000877A0000}"/>
    <cellStyle name="Normal 2 2 4 3 2 3" xfId="20117" xr:uid="{00000000-0005-0000-0000-0000887A0000}"/>
    <cellStyle name="Normal 2 2 4 3 2 3 2" xfId="23638" xr:uid="{00000000-0005-0000-0000-0000897A0000}"/>
    <cellStyle name="Normal 2 2 4 3 2 3 2 2" xfId="36549" xr:uid="{00000000-0005-0000-0000-00008A7A0000}"/>
    <cellStyle name="Normal 2 2 4 3 2 3 3" xfId="27159" xr:uid="{00000000-0005-0000-0000-00008B7A0000}"/>
    <cellStyle name="Normal 2 2 4 3 2 3 3 2" xfId="40070" xr:uid="{00000000-0005-0000-0000-00008C7A0000}"/>
    <cellStyle name="Normal 2 2 4 3 2 3 4" xfId="33028" xr:uid="{00000000-0005-0000-0000-00008D7A0000}"/>
    <cellStyle name="Normal 2 2 4 3 2 4" xfId="17769" xr:uid="{00000000-0005-0000-0000-00008E7A0000}"/>
    <cellStyle name="Normal 2 2 4 3 2 4 2" xfId="30680" xr:uid="{00000000-0005-0000-0000-00008F7A0000}"/>
    <cellStyle name="Normal 2 2 4 3 2 5" xfId="21290" xr:uid="{00000000-0005-0000-0000-0000907A0000}"/>
    <cellStyle name="Normal 2 2 4 3 2 5 2" xfId="34201" xr:uid="{00000000-0005-0000-0000-0000917A0000}"/>
    <cellStyle name="Normal 2 2 4 3 2 6" xfId="24811" xr:uid="{00000000-0005-0000-0000-0000927A0000}"/>
    <cellStyle name="Normal 2 2 4 3 2 6 2" xfId="37722" xr:uid="{00000000-0005-0000-0000-0000937A0000}"/>
    <cellStyle name="Normal 2 2 4 3 2 7" xfId="28332" xr:uid="{00000000-0005-0000-0000-0000947A0000}"/>
    <cellStyle name="Normal 2 2 4 3 3" xfId="16097" xr:uid="{00000000-0005-0000-0000-0000957A0000}"/>
    <cellStyle name="Normal 2 2 4 3 3 2" xfId="18445" xr:uid="{00000000-0005-0000-0000-0000967A0000}"/>
    <cellStyle name="Normal 2 2 4 3 3 2 2" xfId="31356" xr:uid="{00000000-0005-0000-0000-0000977A0000}"/>
    <cellStyle name="Normal 2 2 4 3 3 3" xfId="21966" xr:uid="{00000000-0005-0000-0000-0000987A0000}"/>
    <cellStyle name="Normal 2 2 4 3 3 3 2" xfId="34877" xr:uid="{00000000-0005-0000-0000-0000997A0000}"/>
    <cellStyle name="Normal 2 2 4 3 3 4" xfId="25487" xr:uid="{00000000-0005-0000-0000-00009A7A0000}"/>
    <cellStyle name="Normal 2 2 4 3 3 4 2" xfId="38398" xr:uid="{00000000-0005-0000-0000-00009B7A0000}"/>
    <cellStyle name="Normal 2 2 4 3 3 5" xfId="29008" xr:uid="{00000000-0005-0000-0000-00009C7A0000}"/>
    <cellStyle name="Normal 2 2 4 3 4" xfId="19618" xr:uid="{00000000-0005-0000-0000-00009D7A0000}"/>
    <cellStyle name="Normal 2 2 4 3 4 2" xfId="23139" xr:uid="{00000000-0005-0000-0000-00009E7A0000}"/>
    <cellStyle name="Normal 2 2 4 3 4 2 2" xfId="36050" xr:uid="{00000000-0005-0000-0000-00009F7A0000}"/>
    <cellStyle name="Normal 2 2 4 3 4 3" xfId="26660" xr:uid="{00000000-0005-0000-0000-0000A07A0000}"/>
    <cellStyle name="Normal 2 2 4 3 4 3 2" xfId="39571" xr:uid="{00000000-0005-0000-0000-0000A17A0000}"/>
    <cellStyle name="Normal 2 2 4 3 4 4" xfId="32529" xr:uid="{00000000-0005-0000-0000-0000A27A0000}"/>
    <cellStyle name="Normal 2 2 4 3 5" xfId="17270" xr:uid="{00000000-0005-0000-0000-0000A37A0000}"/>
    <cellStyle name="Normal 2 2 4 3 5 2" xfId="30181" xr:uid="{00000000-0005-0000-0000-0000A47A0000}"/>
    <cellStyle name="Normal 2 2 4 3 6" xfId="20791" xr:uid="{00000000-0005-0000-0000-0000A57A0000}"/>
    <cellStyle name="Normal 2 2 4 3 6 2" xfId="33702" xr:uid="{00000000-0005-0000-0000-0000A67A0000}"/>
    <cellStyle name="Normal 2 2 4 3 7" xfId="24312" xr:uid="{00000000-0005-0000-0000-0000A77A0000}"/>
    <cellStyle name="Normal 2 2 4 3 7 2" xfId="37223" xr:uid="{00000000-0005-0000-0000-0000A87A0000}"/>
    <cellStyle name="Normal 2 2 4 3 8" xfId="27833" xr:uid="{00000000-0005-0000-0000-0000A97A0000}"/>
    <cellStyle name="Normal 2 2 4 3 9" xfId="14922" xr:uid="{00000000-0005-0000-0000-0000AA7A0000}"/>
    <cellStyle name="Normal 2 2 4 4" xfId="15583" xr:uid="{00000000-0005-0000-0000-0000AB7A0000}"/>
    <cellStyle name="Normal 2 2 4 4 2" xfId="16758" xr:uid="{00000000-0005-0000-0000-0000AC7A0000}"/>
    <cellStyle name="Normal 2 2 4 4 2 2" xfId="19106" xr:uid="{00000000-0005-0000-0000-0000AD7A0000}"/>
    <cellStyle name="Normal 2 2 4 4 2 2 2" xfId="32017" xr:uid="{00000000-0005-0000-0000-0000AE7A0000}"/>
    <cellStyle name="Normal 2 2 4 4 2 3" xfId="22627" xr:uid="{00000000-0005-0000-0000-0000AF7A0000}"/>
    <cellStyle name="Normal 2 2 4 4 2 3 2" xfId="35538" xr:uid="{00000000-0005-0000-0000-0000B07A0000}"/>
    <cellStyle name="Normal 2 2 4 4 2 4" xfId="26148" xr:uid="{00000000-0005-0000-0000-0000B17A0000}"/>
    <cellStyle name="Normal 2 2 4 4 2 4 2" xfId="39059" xr:uid="{00000000-0005-0000-0000-0000B27A0000}"/>
    <cellStyle name="Normal 2 2 4 4 2 5" xfId="29669" xr:uid="{00000000-0005-0000-0000-0000B37A0000}"/>
    <cellStyle name="Normal 2 2 4 4 3" xfId="20279" xr:uid="{00000000-0005-0000-0000-0000B47A0000}"/>
    <cellStyle name="Normal 2 2 4 4 3 2" xfId="23800" xr:uid="{00000000-0005-0000-0000-0000B57A0000}"/>
    <cellStyle name="Normal 2 2 4 4 3 2 2" xfId="36711" xr:uid="{00000000-0005-0000-0000-0000B67A0000}"/>
    <cellStyle name="Normal 2 2 4 4 3 3" xfId="27321" xr:uid="{00000000-0005-0000-0000-0000B77A0000}"/>
    <cellStyle name="Normal 2 2 4 4 3 3 2" xfId="40232" xr:uid="{00000000-0005-0000-0000-0000B87A0000}"/>
    <cellStyle name="Normal 2 2 4 4 3 4" xfId="33190" xr:uid="{00000000-0005-0000-0000-0000B97A0000}"/>
    <cellStyle name="Normal 2 2 4 4 4" xfId="17931" xr:uid="{00000000-0005-0000-0000-0000BA7A0000}"/>
    <cellStyle name="Normal 2 2 4 4 4 2" xfId="30842" xr:uid="{00000000-0005-0000-0000-0000BB7A0000}"/>
    <cellStyle name="Normal 2 2 4 4 5" xfId="21452" xr:uid="{00000000-0005-0000-0000-0000BC7A0000}"/>
    <cellStyle name="Normal 2 2 4 4 5 2" xfId="34363" xr:uid="{00000000-0005-0000-0000-0000BD7A0000}"/>
    <cellStyle name="Normal 2 2 4 4 6" xfId="24973" xr:uid="{00000000-0005-0000-0000-0000BE7A0000}"/>
    <cellStyle name="Normal 2 2 4 4 6 2" xfId="37884" xr:uid="{00000000-0005-0000-0000-0000BF7A0000}"/>
    <cellStyle name="Normal 2 2 4 4 7" xfId="28494" xr:uid="{00000000-0005-0000-0000-0000C07A0000}"/>
    <cellStyle name="Normal 2 2 4 5" xfId="15084" xr:uid="{00000000-0005-0000-0000-0000C17A0000}"/>
    <cellStyle name="Normal 2 2 4 5 2" xfId="16259" xr:uid="{00000000-0005-0000-0000-0000C27A0000}"/>
    <cellStyle name="Normal 2 2 4 5 2 2" xfId="18607" xr:uid="{00000000-0005-0000-0000-0000C37A0000}"/>
    <cellStyle name="Normal 2 2 4 5 2 2 2" xfId="31518" xr:uid="{00000000-0005-0000-0000-0000C47A0000}"/>
    <cellStyle name="Normal 2 2 4 5 2 3" xfId="22128" xr:uid="{00000000-0005-0000-0000-0000C57A0000}"/>
    <cellStyle name="Normal 2 2 4 5 2 3 2" xfId="35039" xr:uid="{00000000-0005-0000-0000-0000C67A0000}"/>
    <cellStyle name="Normal 2 2 4 5 2 4" xfId="25649" xr:uid="{00000000-0005-0000-0000-0000C77A0000}"/>
    <cellStyle name="Normal 2 2 4 5 2 4 2" xfId="38560" xr:uid="{00000000-0005-0000-0000-0000C87A0000}"/>
    <cellStyle name="Normal 2 2 4 5 2 5" xfId="29170" xr:uid="{00000000-0005-0000-0000-0000C97A0000}"/>
    <cellStyle name="Normal 2 2 4 5 3" xfId="19780" xr:uid="{00000000-0005-0000-0000-0000CA7A0000}"/>
    <cellStyle name="Normal 2 2 4 5 3 2" xfId="23301" xr:uid="{00000000-0005-0000-0000-0000CB7A0000}"/>
    <cellStyle name="Normal 2 2 4 5 3 2 2" xfId="36212" xr:uid="{00000000-0005-0000-0000-0000CC7A0000}"/>
    <cellStyle name="Normal 2 2 4 5 3 3" xfId="26822" xr:uid="{00000000-0005-0000-0000-0000CD7A0000}"/>
    <cellStyle name="Normal 2 2 4 5 3 3 2" xfId="39733" xr:uid="{00000000-0005-0000-0000-0000CE7A0000}"/>
    <cellStyle name="Normal 2 2 4 5 3 4" xfId="32691" xr:uid="{00000000-0005-0000-0000-0000CF7A0000}"/>
    <cellStyle name="Normal 2 2 4 5 4" xfId="17432" xr:uid="{00000000-0005-0000-0000-0000D07A0000}"/>
    <cellStyle name="Normal 2 2 4 5 4 2" xfId="30343" xr:uid="{00000000-0005-0000-0000-0000D17A0000}"/>
    <cellStyle name="Normal 2 2 4 5 5" xfId="20953" xr:uid="{00000000-0005-0000-0000-0000D27A0000}"/>
    <cellStyle name="Normal 2 2 4 5 5 2" xfId="33864" xr:uid="{00000000-0005-0000-0000-0000D37A0000}"/>
    <cellStyle name="Normal 2 2 4 5 6" xfId="24474" xr:uid="{00000000-0005-0000-0000-0000D47A0000}"/>
    <cellStyle name="Normal 2 2 4 5 6 2" xfId="37385" xr:uid="{00000000-0005-0000-0000-0000D57A0000}"/>
    <cellStyle name="Normal 2 2 4 5 7" xfId="27995" xr:uid="{00000000-0005-0000-0000-0000D67A0000}"/>
    <cellStyle name="Normal 2 2 4 6" xfId="15760" xr:uid="{00000000-0005-0000-0000-0000D77A0000}"/>
    <cellStyle name="Normal 2 2 4 6 2" xfId="18108" xr:uid="{00000000-0005-0000-0000-0000D87A0000}"/>
    <cellStyle name="Normal 2 2 4 6 2 2" xfId="31019" xr:uid="{00000000-0005-0000-0000-0000D97A0000}"/>
    <cellStyle name="Normal 2 2 4 6 3" xfId="21629" xr:uid="{00000000-0005-0000-0000-0000DA7A0000}"/>
    <cellStyle name="Normal 2 2 4 6 3 2" xfId="34540" xr:uid="{00000000-0005-0000-0000-0000DB7A0000}"/>
    <cellStyle name="Normal 2 2 4 6 4" xfId="25150" xr:uid="{00000000-0005-0000-0000-0000DC7A0000}"/>
    <cellStyle name="Normal 2 2 4 6 4 2" xfId="38061" xr:uid="{00000000-0005-0000-0000-0000DD7A0000}"/>
    <cellStyle name="Normal 2 2 4 6 5" xfId="28671" xr:uid="{00000000-0005-0000-0000-0000DE7A0000}"/>
    <cellStyle name="Normal 2 2 4 7" xfId="19281" xr:uid="{00000000-0005-0000-0000-0000DF7A0000}"/>
    <cellStyle name="Normal 2 2 4 7 2" xfId="22802" xr:uid="{00000000-0005-0000-0000-0000E07A0000}"/>
    <cellStyle name="Normal 2 2 4 7 2 2" xfId="35713" xr:uid="{00000000-0005-0000-0000-0000E17A0000}"/>
    <cellStyle name="Normal 2 2 4 7 3" xfId="26323" xr:uid="{00000000-0005-0000-0000-0000E27A0000}"/>
    <cellStyle name="Normal 2 2 4 7 3 2" xfId="39234" xr:uid="{00000000-0005-0000-0000-0000E37A0000}"/>
    <cellStyle name="Normal 2 2 4 7 4" xfId="32192" xr:uid="{00000000-0005-0000-0000-0000E47A0000}"/>
    <cellStyle name="Normal 2 2 4 8" xfId="16933" xr:uid="{00000000-0005-0000-0000-0000E57A0000}"/>
    <cellStyle name="Normal 2 2 4 8 2" xfId="29844" xr:uid="{00000000-0005-0000-0000-0000E67A0000}"/>
    <cellStyle name="Normal 2 2 4 9" xfId="20454" xr:uid="{00000000-0005-0000-0000-0000E77A0000}"/>
    <cellStyle name="Normal 2 2 4 9 2" xfId="33365" xr:uid="{00000000-0005-0000-0000-0000E87A0000}"/>
    <cellStyle name="Normal 2 2 5" xfId="2664" xr:uid="{00000000-0005-0000-0000-0000E97A0000}"/>
    <cellStyle name="Normal 2 2 5 2" xfId="10113" xr:uid="{00000000-0005-0000-0000-0000EA7A0000}"/>
    <cellStyle name="Normal 2 2 5 2 2" xfId="16319" xr:uid="{00000000-0005-0000-0000-0000EB7A0000}"/>
    <cellStyle name="Normal 2 2 5 2 2 2" xfId="18667" xr:uid="{00000000-0005-0000-0000-0000EC7A0000}"/>
    <cellStyle name="Normal 2 2 5 2 2 2 2" xfId="31578" xr:uid="{00000000-0005-0000-0000-0000ED7A0000}"/>
    <cellStyle name="Normal 2 2 5 2 2 3" xfId="22188" xr:uid="{00000000-0005-0000-0000-0000EE7A0000}"/>
    <cellStyle name="Normal 2 2 5 2 2 3 2" xfId="35099" xr:uid="{00000000-0005-0000-0000-0000EF7A0000}"/>
    <cellStyle name="Normal 2 2 5 2 2 4" xfId="25709" xr:uid="{00000000-0005-0000-0000-0000F07A0000}"/>
    <cellStyle name="Normal 2 2 5 2 2 4 2" xfId="38620" xr:uid="{00000000-0005-0000-0000-0000F17A0000}"/>
    <cellStyle name="Normal 2 2 5 2 2 5" xfId="29230" xr:uid="{00000000-0005-0000-0000-0000F27A0000}"/>
    <cellStyle name="Normal 2 2 5 2 3" xfId="19840" xr:uid="{00000000-0005-0000-0000-0000F37A0000}"/>
    <cellStyle name="Normal 2 2 5 2 3 2" xfId="23361" xr:uid="{00000000-0005-0000-0000-0000F47A0000}"/>
    <cellStyle name="Normal 2 2 5 2 3 2 2" xfId="36272" xr:uid="{00000000-0005-0000-0000-0000F57A0000}"/>
    <cellStyle name="Normal 2 2 5 2 3 3" xfId="26882" xr:uid="{00000000-0005-0000-0000-0000F67A0000}"/>
    <cellStyle name="Normal 2 2 5 2 3 3 2" xfId="39793" xr:uid="{00000000-0005-0000-0000-0000F77A0000}"/>
    <cellStyle name="Normal 2 2 5 2 3 4" xfId="32751" xr:uid="{00000000-0005-0000-0000-0000F87A0000}"/>
    <cellStyle name="Normal 2 2 5 2 4" xfId="17492" xr:uid="{00000000-0005-0000-0000-0000F97A0000}"/>
    <cellStyle name="Normal 2 2 5 2 4 2" xfId="30403" xr:uid="{00000000-0005-0000-0000-0000FA7A0000}"/>
    <cellStyle name="Normal 2 2 5 2 5" xfId="21013" xr:uid="{00000000-0005-0000-0000-0000FB7A0000}"/>
    <cellStyle name="Normal 2 2 5 2 5 2" xfId="33924" xr:uid="{00000000-0005-0000-0000-0000FC7A0000}"/>
    <cellStyle name="Normal 2 2 5 2 6" xfId="24534" xr:uid="{00000000-0005-0000-0000-0000FD7A0000}"/>
    <cellStyle name="Normal 2 2 5 2 6 2" xfId="37445" xr:uid="{00000000-0005-0000-0000-0000FE7A0000}"/>
    <cellStyle name="Normal 2 2 5 2 7" xfId="28055" xr:uid="{00000000-0005-0000-0000-0000FF7A0000}"/>
    <cellStyle name="Normal 2 2 5 2 8" xfId="15144" xr:uid="{00000000-0005-0000-0000-0000007B0000}"/>
    <cellStyle name="Normal 2 2 5 3" xfId="15820" xr:uid="{00000000-0005-0000-0000-0000017B0000}"/>
    <cellStyle name="Normal 2 2 5 3 2" xfId="18168" xr:uid="{00000000-0005-0000-0000-0000027B0000}"/>
    <cellStyle name="Normal 2 2 5 3 2 2" xfId="31079" xr:uid="{00000000-0005-0000-0000-0000037B0000}"/>
    <cellStyle name="Normal 2 2 5 3 3" xfId="21689" xr:uid="{00000000-0005-0000-0000-0000047B0000}"/>
    <cellStyle name="Normal 2 2 5 3 3 2" xfId="34600" xr:uid="{00000000-0005-0000-0000-0000057B0000}"/>
    <cellStyle name="Normal 2 2 5 3 4" xfId="25210" xr:uid="{00000000-0005-0000-0000-0000067B0000}"/>
    <cellStyle name="Normal 2 2 5 3 4 2" xfId="38121" xr:uid="{00000000-0005-0000-0000-0000077B0000}"/>
    <cellStyle name="Normal 2 2 5 3 5" xfId="28731" xr:uid="{00000000-0005-0000-0000-0000087B0000}"/>
    <cellStyle name="Normal 2 2 5 4" xfId="19341" xr:uid="{00000000-0005-0000-0000-0000097B0000}"/>
    <cellStyle name="Normal 2 2 5 4 2" xfId="22862" xr:uid="{00000000-0005-0000-0000-00000A7B0000}"/>
    <cellStyle name="Normal 2 2 5 4 2 2" xfId="35773" xr:uid="{00000000-0005-0000-0000-00000B7B0000}"/>
    <cellStyle name="Normal 2 2 5 4 3" xfId="26383" xr:uid="{00000000-0005-0000-0000-00000C7B0000}"/>
    <cellStyle name="Normal 2 2 5 4 3 2" xfId="39294" xr:uid="{00000000-0005-0000-0000-00000D7B0000}"/>
    <cellStyle name="Normal 2 2 5 4 4" xfId="32252" xr:uid="{00000000-0005-0000-0000-00000E7B0000}"/>
    <cellStyle name="Normal 2 2 5 5" xfId="16993" xr:uid="{00000000-0005-0000-0000-00000F7B0000}"/>
    <cellStyle name="Normal 2 2 5 5 2" xfId="29904" xr:uid="{00000000-0005-0000-0000-0000107B0000}"/>
    <cellStyle name="Normal 2 2 5 6" xfId="20514" xr:uid="{00000000-0005-0000-0000-0000117B0000}"/>
    <cellStyle name="Normal 2 2 5 6 2" xfId="33425" xr:uid="{00000000-0005-0000-0000-0000127B0000}"/>
    <cellStyle name="Normal 2 2 5 7" xfId="24035" xr:uid="{00000000-0005-0000-0000-0000137B0000}"/>
    <cellStyle name="Normal 2 2 5 7 2" xfId="36946" xr:uid="{00000000-0005-0000-0000-0000147B0000}"/>
    <cellStyle name="Normal 2 2 5 8" xfId="27556" xr:uid="{00000000-0005-0000-0000-0000157B0000}"/>
    <cellStyle name="Normal 2 2 5 9" xfId="14644" xr:uid="{00000000-0005-0000-0000-0000167B0000}"/>
    <cellStyle name="Normal 2 2 6" xfId="2665" xr:uid="{00000000-0005-0000-0000-0000177B0000}"/>
    <cellStyle name="Normal 2 2 6 2" xfId="2666" xr:uid="{00000000-0005-0000-0000-0000187B0000}"/>
    <cellStyle name="Normal 2 2 6 2 2" xfId="16481" xr:uid="{00000000-0005-0000-0000-0000197B0000}"/>
    <cellStyle name="Normal 2 2 6 2 2 2" xfId="18829" xr:uid="{00000000-0005-0000-0000-00001A7B0000}"/>
    <cellStyle name="Normal 2 2 6 2 2 2 2" xfId="31740" xr:uid="{00000000-0005-0000-0000-00001B7B0000}"/>
    <cellStyle name="Normal 2 2 6 2 2 3" xfId="22350" xr:uid="{00000000-0005-0000-0000-00001C7B0000}"/>
    <cellStyle name="Normal 2 2 6 2 2 3 2" xfId="35261" xr:uid="{00000000-0005-0000-0000-00001D7B0000}"/>
    <cellStyle name="Normal 2 2 6 2 2 4" xfId="25871" xr:uid="{00000000-0005-0000-0000-00001E7B0000}"/>
    <cellStyle name="Normal 2 2 6 2 2 4 2" xfId="38782" xr:uid="{00000000-0005-0000-0000-00001F7B0000}"/>
    <cellStyle name="Normal 2 2 6 2 2 5" xfId="29392" xr:uid="{00000000-0005-0000-0000-0000207B0000}"/>
    <cellStyle name="Normal 2 2 6 2 3" xfId="20002" xr:uid="{00000000-0005-0000-0000-0000217B0000}"/>
    <cellStyle name="Normal 2 2 6 2 3 2" xfId="23523" xr:uid="{00000000-0005-0000-0000-0000227B0000}"/>
    <cellStyle name="Normal 2 2 6 2 3 2 2" xfId="36434" xr:uid="{00000000-0005-0000-0000-0000237B0000}"/>
    <cellStyle name="Normal 2 2 6 2 3 3" xfId="27044" xr:uid="{00000000-0005-0000-0000-0000247B0000}"/>
    <cellStyle name="Normal 2 2 6 2 3 3 2" xfId="39955" xr:uid="{00000000-0005-0000-0000-0000257B0000}"/>
    <cellStyle name="Normal 2 2 6 2 3 4" xfId="32913" xr:uid="{00000000-0005-0000-0000-0000267B0000}"/>
    <cellStyle name="Normal 2 2 6 2 4" xfId="17654" xr:uid="{00000000-0005-0000-0000-0000277B0000}"/>
    <cellStyle name="Normal 2 2 6 2 4 2" xfId="30565" xr:uid="{00000000-0005-0000-0000-0000287B0000}"/>
    <cellStyle name="Normal 2 2 6 2 5" xfId="21175" xr:uid="{00000000-0005-0000-0000-0000297B0000}"/>
    <cellStyle name="Normal 2 2 6 2 5 2" xfId="34086" xr:uid="{00000000-0005-0000-0000-00002A7B0000}"/>
    <cellStyle name="Normal 2 2 6 2 6" xfId="24696" xr:uid="{00000000-0005-0000-0000-00002B7B0000}"/>
    <cellStyle name="Normal 2 2 6 2 6 2" xfId="37607" xr:uid="{00000000-0005-0000-0000-00002C7B0000}"/>
    <cellStyle name="Normal 2 2 6 2 7" xfId="28217" xr:uid="{00000000-0005-0000-0000-00002D7B0000}"/>
    <cellStyle name="Normal 2 2 6 2 8" xfId="15306" xr:uid="{00000000-0005-0000-0000-00002E7B0000}"/>
    <cellStyle name="Normal 2 2 6 3" xfId="2667" xr:uid="{00000000-0005-0000-0000-00002F7B0000}"/>
    <cellStyle name="Normal 2 2 6 3 2" xfId="18330" xr:uid="{00000000-0005-0000-0000-0000307B0000}"/>
    <cellStyle name="Normal 2 2 6 3 2 2" xfId="31241" xr:uid="{00000000-0005-0000-0000-0000317B0000}"/>
    <cellStyle name="Normal 2 2 6 3 3" xfId="21851" xr:uid="{00000000-0005-0000-0000-0000327B0000}"/>
    <cellStyle name="Normal 2 2 6 3 3 2" xfId="34762" xr:uid="{00000000-0005-0000-0000-0000337B0000}"/>
    <cellStyle name="Normal 2 2 6 3 4" xfId="25372" xr:uid="{00000000-0005-0000-0000-0000347B0000}"/>
    <cellStyle name="Normal 2 2 6 3 4 2" xfId="38283" xr:uid="{00000000-0005-0000-0000-0000357B0000}"/>
    <cellStyle name="Normal 2 2 6 3 5" xfId="28893" xr:uid="{00000000-0005-0000-0000-0000367B0000}"/>
    <cellStyle name="Normal 2 2 6 3 6" xfId="15982" xr:uid="{00000000-0005-0000-0000-0000377B0000}"/>
    <cellStyle name="Normal 2 2 6 4" xfId="19503" xr:uid="{00000000-0005-0000-0000-0000387B0000}"/>
    <cellStyle name="Normal 2 2 6 4 2" xfId="23024" xr:uid="{00000000-0005-0000-0000-0000397B0000}"/>
    <cellStyle name="Normal 2 2 6 4 2 2" xfId="35935" xr:uid="{00000000-0005-0000-0000-00003A7B0000}"/>
    <cellStyle name="Normal 2 2 6 4 3" xfId="26545" xr:uid="{00000000-0005-0000-0000-00003B7B0000}"/>
    <cellStyle name="Normal 2 2 6 4 3 2" xfId="39456" xr:uid="{00000000-0005-0000-0000-00003C7B0000}"/>
    <cellStyle name="Normal 2 2 6 4 4" xfId="32414" xr:uid="{00000000-0005-0000-0000-00003D7B0000}"/>
    <cellStyle name="Normal 2 2 6 5" xfId="17155" xr:uid="{00000000-0005-0000-0000-00003E7B0000}"/>
    <cellStyle name="Normal 2 2 6 5 2" xfId="30066" xr:uid="{00000000-0005-0000-0000-00003F7B0000}"/>
    <cellStyle name="Normal 2 2 6 6" xfId="20676" xr:uid="{00000000-0005-0000-0000-0000407B0000}"/>
    <cellStyle name="Normal 2 2 6 6 2" xfId="33587" xr:uid="{00000000-0005-0000-0000-0000417B0000}"/>
    <cellStyle name="Normal 2 2 6 7" xfId="24197" xr:uid="{00000000-0005-0000-0000-0000427B0000}"/>
    <cellStyle name="Normal 2 2 6 7 2" xfId="37108" xr:uid="{00000000-0005-0000-0000-0000437B0000}"/>
    <cellStyle name="Normal 2 2 6 8" xfId="27718" xr:uid="{00000000-0005-0000-0000-0000447B0000}"/>
    <cellStyle name="Normal 2 2 6 9" xfId="14807" xr:uid="{00000000-0005-0000-0000-0000457B0000}"/>
    <cellStyle name="Normal 2 2 7" xfId="2668" xr:uid="{00000000-0005-0000-0000-0000467B0000}"/>
    <cellStyle name="Normal 2 2 7 2" xfId="10114" xr:uid="{00000000-0005-0000-0000-0000477B0000}"/>
    <cellStyle name="Normal 2 2 7 2 2" xfId="18991" xr:uid="{00000000-0005-0000-0000-0000487B0000}"/>
    <cellStyle name="Normal 2 2 7 2 2 2" xfId="31902" xr:uid="{00000000-0005-0000-0000-0000497B0000}"/>
    <cellStyle name="Normal 2 2 7 2 3" xfId="22512" xr:uid="{00000000-0005-0000-0000-00004A7B0000}"/>
    <cellStyle name="Normal 2 2 7 2 3 2" xfId="35423" xr:uid="{00000000-0005-0000-0000-00004B7B0000}"/>
    <cellStyle name="Normal 2 2 7 2 4" xfId="26033" xr:uid="{00000000-0005-0000-0000-00004C7B0000}"/>
    <cellStyle name="Normal 2 2 7 2 4 2" xfId="38944" xr:uid="{00000000-0005-0000-0000-00004D7B0000}"/>
    <cellStyle name="Normal 2 2 7 2 5" xfId="29554" xr:uid="{00000000-0005-0000-0000-00004E7B0000}"/>
    <cellStyle name="Normal 2 2 7 2 6" xfId="16643" xr:uid="{00000000-0005-0000-0000-00004F7B0000}"/>
    <cellStyle name="Normal 2 2 7 3" xfId="20164" xr:uid="{00000000-0005-0000-0000-0000507B0000}"/>
    <cellStyle name="Normal 2 2 7 3 2" xfId="23685" xr:uid="{00000000-0005-0000-0000-0000517B0000}"/>
    <cellStyle name="Normal 2 2 7 3 2 2" xfId="36596" xr:uid="{00000000-0005-0000-0000-0000527B0000}"/>
    <cellStyle name="Normal 2 2 7 3 3" xfId="27206" xr:uid="{00000000-0005-0000-0000-0000537B0000}"/>
    <cellStyle name="Normal 2 2 7 3 3 2" xfId="40117" xr:uid="{00000000-0005-0000-0000-0000547B0000}"/>
    <cellStyle name="Normal 2 2 7 3 4" xfId="33075" xr:uid="{00000000-0005-0000-0000-0000557B0000}"/>
    <cellStyle name="Normal 2 2 7 4" xfId="17816" xr:uid="{00000000-0005-0000-0000-0000567B0000}"/>
    <cellStyle name="Normal 2 2 7 4 2" xfId="30727" xr:uid="{00000000-0005-0000-0000-0000577B0000}"/>
    <cellStyle name="Normal 2 2 7 5" xfId="21337" xr:uid="{00000000-0005-0000-0000-0000587B0000}"/>
    <cellStyle name="Normal 2 2 7 5 2" xfId="34248" xr:uid="{00000000-0005-0000-0000-0000597B0000}"/>
    <cellStyle name="Normal 2 2 7 6" xfId="24858" xr:uid="{00000000-0005-0000-0000-00005A7B0000}"/>
    <cellStyle name="Normal 2 2 7 6 2" xfId="37769" xr:uid="{00000000-0005-0000-0000-00005B7B0000}"/>
    <cellStyle name="Normal 2 2 7 7" xfId="28379" xr:uid="{00000000-0005-0000-0000-00005C7B0000}"/>
    <cellStyle name="Normal 2 2 7 8" xfId="15468" xr:uid="{00000000-0005-0000-0000-00005D7B0000}"/>
    <cellStyle name="Normal 2 2 8" xfId="2669" xr:uid="{00000000-0005-0000-0000-00005E7B0000}"/>
    <cellStyle name="Normal 2 2 8 2" xfId="10115" xr:uid="{00000000-0005-0000-0000-00005F7B0000}"/>
    <cellStyle name="Normal 2 2 8 2 2" xfId="18492" xr:uid="{00000000-0005-0000-0000-0000607B0000}"/>
    <cellStyle name="Normal 2 2 8 2 2 2" xfId="31403" xr:uid="{00000000-0005-0000-0000-0000617B0000}"/>
    <cellStyle name="Normal 2 2 8 2 3" xfId="22013" xr:uid="{00000000-0005-0000-0000-0000627B0000}"/>
    <cellStyle name="Normal 2 2 8 2 3 2" xfId="34924" xr:uid="{00000000-0005-0000-0000-0000637B0000}"/>
    <cellStyle name="Normal 2 2 8 2 4" xfId="25534" xr:uid="{00000000-0005-0000-0000-0000647B0000}"/>
    <cellStyle name="Normal 2 2 8 2 4 2" xfId="38445" xr:uid="{00000000-0005-0000-0000-0000657B0000}"/>
    <cellStyle name="Normal 2 2 8 2 5" xfId="29055" xr:uid="{00000000-0005-0000-0000-0000667B0000}"/>
    <cellStyle name="Normal 2 2 8 2 6" xfId="16144" xr:uid="{00000000-0005-0000-0000-0000677B0000}"/>
    <cellStyle name="Normal 2 2 8 3" xfId="19665" xr:uid="{00000000-0005-0000-0000-0000687B0000}"/>
    <cellStyle name="Normal 2 2 8 3 2" xfId="23186" xr:uid="{00000000-0005-0000-0000-0000697B0000}"/>
    <cellStyle name="Normal 2 2 8 3 2 2" xfId="36097" xr:uid="{00000000-0005-0000-0000-00006A7B0000}"/>
    <cellStyle name="Normal 2 2 8 3 3" xfId="26707" xr:uid="{00000000-0005-0000-0000-00006B7B0000}"/>
    <cellStyle name="Normal 2 2 8 3 3 2" xfId="39618" xr:uid="{00000000-0005-0000-0000-00006C7B0000}"/>
    <cellStyle name="Normal 2 2 8 3 4" xfId="32576" xr:uid="{00000000-0005-0000-0000-00006D7B0000}"/>
    <cellStyle name="Normal 2 2 8 4" xfId="17317" xr:uid="{00000000-0005-0000-0000-00006E7B0000}"/>
    <cellStyle name="Normal 2 2 8 4 2" xfId="30228" xr:uid="{00000000-0005-0000-0000-00006F7B0000}"/>
    <cellStyle name="Normal 2 2 8 5" xfId="20838" xr:uid="{00000000-0005-0000-0000-0000707B0000}"/>
    <cellStyle name="Normal 2 2 8 5 2" xfId="33749" xr:uid="{00000000-0005-0000-0000-0000717B0000}"/>
    <cellStyle name="Normal 2 2 8 6" xfId="24359" xr:uid="{00000000-0005-0000-0000-0000727B0000}"/>
    <cellStyle name="Normal 2 2 8 6 2" xfId="37270" xr:uid="{00000000-0005-0000-0000-0000737B0000}"/>
    <cellStyle name="Normal 2 2 8 7" xfId="27880" xr:uid="{00000000-0005-0000-0000-0000747B0000}"/>
    <cellStyle name="Normal 2 2 8 8" xfId="14969" xr:uid="{00000000-0005-0000-0000-0000757B0000}"/>
    <cellStyle name="Normal 2 2 9" xfId="3661" xr:uid="{00000000-0005-0000-0000-0000767B0000}"/>
    <cellStyle name="Normal 2 2 9 2" xfId="10116" xr:uid="{00000000-0005-0000-0000-0000777B0000}"/>
    <cellStyle name="Normal 2 2 9 2 2" xfId="30902" xr:uid="{00000000-0005-0000-0000-0000787B0000}"/>
    <cellStyle name="Normal 2 2 9 2 3" xfId="17991" xr:uid="{00000000-0005-0000-0000-0000797B0000}"/>
    <cellStyle name="Normal 2 2 9 3" xfId="21512" xr:uid="{00000000-0005-0000-0000-00007A7B0000}"/>
    <cellStyle name="Normal 2 2 9 3 2" xfId="34423" xr:uid="{00000000-0005-0000-0000-00007B7B0000}"/>
    <cellStyle name="Normal 2 2 9 4" xfId="25033" xr:uid="{00000000-0005-0000-0000-00007C7B0000}"/>
    <cellStyle name="Normal 2 2 9 4 2" xfId="37944" xr:uid="{00000000-0005-0000-0000-00007D7B0000}"/>
    <cellStyle name="Normal 2 2 9 5" xfId="28554" xr:uid="{00000000-0005-0000-0000-00007E7B0000}"/>
    <cellStyle name="Normal 2 2 9 6" xfId="15643" xr:uid="{00000000-0005-0000-0000-00007F7B0000}"/>
    <cellStyle name="Normal 2 20" xfId="10117" xr:uid="{00000000-0005-0000-0000-0000807B0000}"/>
    <cellStyle name="Normal 2 21" xfId="10118" xr:uid="{00000000-0005-0000-0000-0000817B0000}"/>
    <cellStyle name="Normal 2 22" xfId="10119" xr:uid="{00000000-0005-0000-0000-0000827B0000}"/>
    <cellStyle name="Normal 2 23" xfId="10120" xr:uid="{00000000-0005-0000-0000-0000837B0000}"/>
    <cellStyle name="Normal 2 24" xfId="10121" xr:uid="{00000000-0005-0000-0000-0000847B0000}"/>
    <cellStyle name="Normal 2 25" xfId="10122" xr:uid="{00000000-0005-0000-0000-0000857B0000}"/>
    <cellStyle name="Normal 2 25 2" xfId="10123" xr:uid="{00000000-0005-0000-0000-0000867B0000}"/>
    <cellStyle name="Normal 2 25 3" xfId="10124" xr:uid="{00000000-0005-0000-0000-0000877B0000}"/>
    <cellStyle name="Normal 2 26" xfId="10125" xr:uid="{00000000-0005-0000-0000-0000887B0000}"/>
    <cellStyle name="Normal 2 27" xfId="10126" xr:uid="{00000000-0005-0000-0000-0000897B0000}"/>
    <cellStyle name="Normal 2 27 2" xfId="10127" xr:uid="{00000000-0005-0000-0000-00008A7B0000}"/>
    <cellStyle name="Normal 2 28" xfId="10128" xr:uid="{00000000-0005-0000-0000-00008B7B0000}"/>
    <cellStyle name="Normal 2 29" xfId="14461" xr:uid="{00000000-0005-0000-0000-00008C7B0000}"/>
    <cellStyle name="Normal 2 3" xfId="2670" xr:uid="{00000000-0005-0000-0000-00008D7B0000}"/>
    <cellStyle name="Normal 2 3 10" xfId="10129" xr:uid="{00000000-0005-0000-0000-00008E7B0000}"/>
    <cellStyle name="Normal 2 3 10 2" xfId="10130" xr:uid="{00000000-0005-0000-0000-00008F7B0000}"/>
    <cellStyle name="Normal 2 3 10 2 2" xfId="33305" xr:uid="{00000000-0005-0000-0000-0000907B0000}"/>
    <cellStyle name="Normal 2 3 10 3" xfId="20394" xr:uid="{00000000-0005-0000-0000-0000917B0000}"/>
    <cellStyle name="Normal 2 3 11" xfId="10131" xr:uid="{00000000-0005-0000-0000-0000927B0000}"/>
    <cellStyle name="Normal 2 3 11 2" xfId="10132" xr:uid="{00000000-0005-0000-0000-0000937B0000}"/>
    <cellStyle name="Normal 2 3 11 2 2" xfId="36826" xr:uid="{00000000-0005-0000-0000-0000947B0000}"/>
    <cellStyle name="Normal 2 3 11 3" xfId="23915" xr:uid="{00000000-0005-0000-0000-0000957B0000}"/>
    <cellStyle name="Normal 2 3 12" xfId="10133" xr:uid="{00000000-0005-0000-0000-0000967B0000}"/>
    <cellStyle name="Normal 2 3 12 2" xfId="10134" xr:uid="{00000000-0005-0000-0000-0000977B0000}"/>
    <cellStyle name="Normal 2 3 12 3" xfId="27436" xr:uid="{00000000-0005-0000-0000-0000987B0000}"/>
    <cellStyle name="Normal 2 3 13" xfId="10135" xr:uid="{00000000-0005-0000-0000-0000997B0000}"/>
    <cellStyle name="Normal 2 3 13 2" xfId="10136" xr:uid="{00000000-0005-0000-0000-00009A7B0000}"/>
    <cellStyle name="Normal 2 3 14" xfId="10137" xr:uid="{00000000-0005-0000-0000-00009B7B0000}"/>
    <cellStyle name="Normal 2 3 14 2" xfId="10138" xr:uid="{00000000-0005-0000-0000-00009C7B0000}"/>
    <cellStyle name="Normal 2 3 15" xfId="10139" xr:uid="{00000000-0005-0000-0000-00009D7B0000}"/>
    <cellStyle name="Normal 2 3 15 2" xfId="10140" xr:uid="{00000000-0005-0000-0000-00009E7B0000}"/>
    <cellStyle name="Normal 2 3 16" xfId="10141" xr:uid="{00000000-0005-0000-0000-00009F7B0000}"/>
    <cellStyle name="Normal 2 3 16 2" xfId="10142" xr:uid="{00000000-0005-0000-0000-0000A07B0000}"/>
    <cellStyle name="Normal 2 3 17" xfId="10143" xr:uid="{00000000-0005-0000-0000-0000A17B0000}"/>
    <cellStyle name="Normal 2 3 17 2" xfId="10144" xr:uid="{00000000-0005-0000-0000-0000A27B0000}"/>
    <cellStyle name="Normal 2 3 18" xfId="10145" xr:uid="{00000000-0005-0000-0000-0000A37B0000}"/>
    <cellStyle name="Normal 2 3 18 2" xfId="10146" xr:uid="{00000000-0005-0000-0000-0000A47B0000}"/>
    <cellStyle name="Normal 2 3 19" xfId="10147" xr:uid="{00000000-0005-0000-0000-0000A57B0000}"/>
    <cellStyle name="Normal 2 3 19 2" xfId="10148" xr:uid="{00000000-0005-0000-0000-0000A67B0000}"/>
    <cellStyle name="Normal 2 3 2" xfId="10149" xr:uid="{00000000-0005-0000-0000-0000A77B0000}"/>
    <cellStyle name="Normal 2 3 2 10" xfId="10150" xr:uid="{00000000-0005-0000-0000-0000A87B0000}"/>
    <cellStyle name="Normal 2 3 2 10 2" xfId="10151" xr:uid="{00000000-0005-0000-0000-0000A97B0000}"/>
    <cellStyle name="Normal 2 3 2 10 2 2" xfId="36915" xr:uid="{00000000-0005-0000-0000-0000AA7B0000}"/>
    <cellStyle name="Normal 2 3 2 10 3" xfId="24004" xr:uid="{00000000-0005-0000-0000-0000AB7B0000}"/>
    <cellStyle name="Normal 2 3 2 11" xfId="10152" xr:uid="{00000000-0005-0000-0000-0000AC7B0000}"/>
    <cellStyle name="Normal 2 3 2 11 2" xfId="10153" xr:uid="{00000000-0005-0000-0000-0000AD7B0000}"/>
    <cellStyle name="Normal 2 3 2 11 3" xfId="27525" xr:uid="{00000000-0005-0000-0000-0000AE7B0000}"/>
    <cellStyle name="Normal 2 3 2 12" xfId="10154" xr:uid="{00000000-0005-0000-0000-0000AF7B0000}"/>
    <cellStyle name="Normal 2 3 2 12 2" xfId="10155" xr:uid="{00000000-0005-0000-0000-0000B07B0000}"/>
    <cellStyle name="Normal 2 3 2 13" xfId="10156" xr:uid="{00000000-0005-0000-0000-0000B17B0000}"/>
    <cellStyle name="Normal 2 3 2 13 2" xfId="10157" xr:uid="{00000000-0005-0000-0000-0000B27B0000}"/>
    <cellStyle name="Normal 2 3 2 14" xfId="10158" xr:uid="{00000000-0005-0000-0000-0000B37B0000}"/>
    <cellStyle name="Normal 2 3 2 14 2" xfId="10159" xr:uid="{00000000-0005-0000-0000-0000B47B0000}"/>
    <cellStyle name="Normal 2 3 2 15" xfId="10160" xr:uid="{00000000-0005-0000-0000-0000B57B0000}"/>
    <cellStyle name="Normal 2 3 2 15 2" xfId="10161" xr:uid="{00000000-0005-0000-0000-0000B67B0000}"/>
    <cellStyle name="Normal 2 3 2 16" xfId="10162" xr:uid="{00000000-0005-0000-0000-0000B77B0000}"/>
    <cellStyle name="Normal 2 3 2 16 2" xfId="10163" xr:uid="{00000000-0005-0000-0000-0000B87B0000}"/>
    <cellStyle name="Normal 2 3 2 17" xfId="10164" xr:uid="{00000000-0005-0000-0000-0000B97B0000}"/>
    <cellStyle name="Normal 2 3 2 17 2" xfId="10165" xr:uid="{00000000-0005-0000-0000-0000BA7B0000}"/>
    <cellStyle name="Normal 2 3 2 18" xfId="10166" xr:uid="{00000000-0005-0000-0000-0000BB7B0000}"/>
    <cellStyle name="Normal 2 3 2 18 2" xfId="10167" xr:uid="{00000000-0005-0000-0000-0000BC7B0000}"/>
    <cellStyle name="Normal 2 3 2 19" xfId="10168" xr:uid="{00000000-0005-0000-0000-0000BD7B0000}"/>
    <cellStyle name="Normal 2 3 2 19 2" xfId="10169" xr:uid="{00000000-0005-0000-0000-0000BE7B0000}"/>
    <cellStyle name="Normal 2 3 2 2" xfId="10170" xr:uid="{00000000-0005-0000-0000-0000BF7B0000}"/>
    <cellStyle name="Normal 2 3 2 2 2" xfId="15288" xr:uid="{00000000-0005-0000-0000-0000C07B0000}"/>
    <cellStyle name="Normal 2 3 2 2 2 2" xfId="16463" xr:uid="{00000000-0005-0000-0000-0000C17B0000}"/>
    <cellStyle name="Normal 2 3 2 2 2 2 2" xfId="18811" xr:uid="{00000000-0005-0000-0000-0000C27B0000}"/>
    <cellStyle name="Normal 2 3 2 2 2 2 2 2" xfId="31722" xr:uid="{00000000-0005-0000-0000-0000C37B0000}"/>
    <cellStyle name="Normal 2 3 2 2 2 2 3" xfId="22332" xr:uid="{00000000-0005-0000-0000-0000C47B0000}"/>
    <cellStyle name="Normal 2 3 2 2 2 2 3 2" xfId="35243" xr:uid="{00000000-0005-0000-0000-0000C57B0000}"/>
    <cellStyle name="Normal 2 3 2 2 2 2 4" xfId="25853" xr:uid="{00000000-0005-0000-0000-0000C67B0000}"/>
    <cellStyle name="Normal 2 3 2 2 2 2 4 2" xfId="38764" xr:uid="{00000000-0005-0000-0000-0000C77B0000}"/>
    <cellStyle name="Normal 2 3 2 2 2 2 5" xfId="29374" xr:uid="{00000000-0005-0000-0000-0000C87B0000}"/>
    <cellStyle name="Normal 2 3 2 2 2 3" xfId="19984" xr:uid="{00000000-0005-0000-0000-0000C97B0000}"/>
    <cellStyle name="Normal 2 3 2 2 2 3 2" xfId="23505" xr:uid="{00000000-0005-0000-0000-0000CA7B0000}"/>
    <cellStyle name="Normal 2 3 2 2 2 3 2 2" xfId="36416" xr:uid="{00000000-0005-0000-0000-0000CB7B0000}"/>
    <cellStyle name="Normal 2 3 2 2 2 3 3" xfId="27026" xr:uid="{00000000-0005-0000-0000-0000CC7B0000}"/>
    <cellStyle name="Normal 2 3 2 2 2 3 3 2" xfId="39937" xr:uid="{00000000-0005-0000-0000-0000CD7B0000}"/>
    <cellStyle name="Normal 2 3 2 2 2 3 4" xfId="32895" xr:uid="{00000000-0005-0000-0000-0000CE7B0000}"/>
    <cellStyle name="Normal 2 3 2 2 2 4" xfId="17636" xr:uid="{00000000-0005-0000-0000-0000CF7B0000}"/>
    <cellStyle name="Normal 2 3 2 2 2 4 2" xfId="30547" xr:uid="{00000000-0005-0000-0000-0000D07B0000}"/>
    <cellStyle name="Normal 2 3 2 2 2 5" xfId="21157" xr:uid="{00000000-0005-0000-0000-0000D17B0000}"/>
    <cellStyle name="Normal 2 3 2 2 2 5 2" xfId="34068" xr:uid="{00000000-0005-0000-0000-0000D27B0000}"/>
    <cellStyle name="Normal 2 3 2 2 2 6" xfId="24678" xr:uid="{00000000-0005-0000-0000-0000D37B0000}"/>
    <cellStyle name="Normal 2 3 2 2 2 6 2" xfId="37589" xr:uid="{00000000-0005-0000-0000-0000D47B0000}"/>
    <cellStyle name="Normal 2 3 2 2 2 7" xfId="28199" xr:uid="{00000000-0005-0000-0000-0000D57B0000}"/>
    <cellStyle name="Normal 2 3 2 2 3" xfId="15964" xr:uid="{00000000-0005-0000-0000-0000D67B0000}"/>
    <cellStyle name="Normal 2 3 2 2 3 2" xfId="18312" xr:uid="{00000000-0005-0000-0000-0000D77B0000}"/>
    <cellStyle name="Normal 2 3 2 2 3 2 2" xfId="31223" xr:uid="{00000000-0005-0000-0000-0000D87B0000}"/>
    <cellStyle name="Normal 2 3 2 2 3 3" xfId="21833" xr:uid="{00000000-0005-0000-0000-0000D97B0000}"/>
    <cellStyle name="Normal 2 3 2 2 3 3 2" xfId="34744" xr:uid="{00000000-0005-0000-0000-0000DA7B0000}"/>
    <cellStyle name="Normal 2 3 2 2 3 4" xfId="25354" xr:uid="{00000000-0005-0000-0000-0000DB7B0000}"/>
    <cellStyle name="Normal 2 3 2 2 3 4 2" xfId="38265" xr:uid="{00000000-0005-0000-0000-0000DC7B0000}"/>
    <cellStyle name="Normal 2 3 2 2 3 5" xfId="28875" xr:uid="{00000000-0005-0000-0000-0000DD7B0000}"/>
    <cellStyle name="Normal 2 3 2 2 4" xfId="19485" xr:uid="{00000000-0005-0000-0000-0000DE7B0000}"/>
    <cellStyle name="Normal 2 3 2 2 4 2" xfId="23006" xr:uid="{00000000-0005-0000-0000-0000DF7B0000}"/>
    <cellStyle name="Normal 2 3 2 2 4 2 2" xfId="35917" xr:uid="{00000000-0005-0000-0000-0000E07B0000}"/>
    <cellStyle name="Normal 2 3 2 2 4 3" xfId="26527" xr:uid="{00000000-0005-0000-0000-0000E17B0000}"/>
    <cellStyle name="Normal 2 3 2 2 4 3 2" xfId="39438" xr:uid="{00000000-0005-0000-0000-0000E27B0000}"/>
    <cellStyle name="Normal 2 3 2 2 4 4" xfId="32396" xr:uid="{00000000-0005-0000-0000-0000E37B0000}"/>
    <cellStyle name="Normal 2 3 2 2 5" xfId="17137" xr:uid="{00000000-0005-0000-0000-0000E47B0000}"/>
    <cellStyle name="Normal 2 3 2 2 5 2" xfId="30048" xr:uid="{00000000-0005-0000-0000-0000E57B0000}"/>
    <cellStyle name="Normal 2 3 2 2 6" xfId="20658" xr:uid="{00000000-0005-0000-0000-0000E67B0000}"/>
    <cellStyle name="Normal 2 3 2 2 6 2" xfId="33569" xr:uid="{00000000-0005-0000-0000-0000E77B0000}"/>
    <cellStyle name="Normal 2 3 2 2 7" xfId="24179" xr:uid="{00000000-0005-0000-0000-0000E87B0000}"/>
    <cellStyle name="Normal 2 3 2 2 7 2" xfId="37090" xr:uid="{00000000-0005-0000-0000-0000E97B0000}"/>
    <cellStyle name="Normal 2 3 2 2 8" xfId="27700" xr:uid="{00000000-0005-0000-0000-0000EA7B0000}"/>
    <cellStyle name="Normal 2 3 2 2 9" xfId="14788" xr:uid="{00000000-0005-0000-0000-0000EB7B0000}"/>
    <cellStyle name="Normal 2 3 2 20" xfId="10171" xr:uid="{00000000-0005-0000-0000-0000EC7B0000}"/>
    <cellStyle name="Normal 2 3 2 20 2" xfId="10172" xr:uid="{00000000-0005-0000-0000-0000ED7B0000}"/>
    <cellStyle name="Normal 2 3 2 21" xfId="10173" xr:uid="{00000000-0005-0000-0000-0000EE7B0000}"/>
    <cellStyle name="Normal 2 3 2 21 2" xfId="10174" xr:uid="{00000000-0005-0000-0000-0000EF7B0000}"/>
    <cellStyle name="Normal 2 3 2 22" xfId="10175" xr:uid="{00000000-0005-0000-0000-0000F07B0000}"/>
    <cellStyle name="Normal 2 3 2 22 2" xfId="10176" xr:uid="{00000000-0005-0000-0000-0000F17B0000}"/>
    <cellStyle name="Normal 2 3 2 23" xfId="10177" xr:uid="{00000000-0005-0000-0000-0000F27B0000}"/>
    <cellStyle name="Normal 2 3 2 23 2" xfId="10178" xr:uid="{00000000-0005-0000-0000-0000F37B0000}"/>
    <cellStyle name="Normal 2 3 2 24" xfId="10179" xr:uid="{00000000-0005-0000-0000-0000F47B0000}"/>
    <cellStyle name="Normal 2 3 2 24 2" xfId="10180" xr:uid="{00000000-0005-0000-0000-0000F57B0000}"/>
    <cellStyle name="Normal 2 3 2 25" xfId="10181" xr:uid="{00000000-0005-0000-0000-0000F67B0000}"/>
    <cellStyle name="Normal 2 3 2 26" xfId="14610" xr:uid="{00000000-0005-0000-0000-0000F77B0000}"/>
    <cellStyle name="Normal 2 3 2 27" xfId="40348" xr:uid="{00000000-0005-0000-0000-0000F87B0000}"/>
    <cellStyle name="Normal 2 3 2 3" xfId="10182" xr:uid="{00000000-0005-0000-0000-0000F97B0000}"/>
    <cellStyle name="Normal 2 3 2 3 2" xfId="10183" xr:uid="{00000000-0005-0000-0000-0000FA7B0000}"/>
    <cellStyle name="Normal 2 3 2 3 2 2" xfId="16625" xr:uid="{00000000-0005-0000-0000-0000FB7B0000}"/>
    <cellStyle name="Normal 2 3 2 3 2 2 2" xfId="18973" xr:uid="{00000000-0005-0000-0000-0000FC7B0000}"/>
    <cellStyle name="Normal 2 3 2 3 2 2 2 2" xfId="31884" xr:uid="{00000000-0005-0000-0000-0000FD7B0000}"/>
    <cellStyle name="Normal 2 3 2 3 2 2 3" xfId="22494" xr:uid="{00000000-0005-0000-0000-0000FE7B0000}"/>
    <cellStyle name="Normal 2 3 2 3 2 2 3 2" xfId="35405" xr:uid="{00000000-0005-0000-0000-0000FF7B0000}"/>
    <cellStyle name="Normal 2 3 2 3 2 2 4" xfId="26015" xr:uid="{00000000-0005-0000-0000-0000007C0000}"/>
    <cellStyle name="Normal 2 3 2 3 2 2 4 2" xfId="38926" xr:uid="{00000000-0005-0000-0000-0000017C0000}"/>
    <cellStyle name="Normal 2 3 2 3 2 2 5" xfId="29536" xr:uid="{00000000-0005-0000-0000-0000027C0000}"/>
    <cellStyle name="Normal 2 3 2 3 2 3" xfId="20146" xr:uid="{00000000-0005-0000-0000-0000037C0000}"/>
    <cellStyle name="Normal 2 3 2 3 2 3 2" xfId="23667" xr:uid="{00000000-0005-0000-0000-0000047C0000}"/>
    <cellStyle name="Normal 2 3 2 3 2 3 2 2" xfId="36578" xr:uid="{00000000-0005-0000-0000-0000057C0000}"/>
    <cellStyle name="Normal 2 3 2 3 2 3 3" xfId="27188" xr:uid="{00000000-0005-0000-0000-0000067C0000}"/>
    <cellStyle name="Normal 2 3 2 3 2 3 3 2" xfId="40099" xr:uid="{00000000-0005-0000-0000-0000077C0000}"/>
    <cellStyle name="Normal 2 3 2 3 2 3 4" xfId="33057" xr:uid="{00000000-0005-0000-0000-0000087C0000}"/>
    <cellStyle name="Normal 2 3 2 3 2 4" xfId="17798" xr:uid="{00000000-0005-0000-0000-0000097C0000}"/>
    <cellStyle name="Normal 2 3 2 3 2 4 2" xfId="30709" xr:uid="{00000000-0005-0000-0000-00000A7C0000}"/>
    <cellStyle name="Normal 2 3 2 3 2 5" xfId="21319" xr:uid="{00000000-0005-0000-0000-00000B7C0000}"/>
    <cellStyle name="Normal 2 3 2 3 2 5 2" xfId="34230" xr:uid="{00000000-0005-0000-0000-00000C7C0000}"/>
    <cellStyle name="Normal 2 3 2 3 2 6" xfId="24840" xr:uid="{00000000-0005-0000-0000-00000D7C0000}"/>
    <cellStyle name="Normal 2 3 2 3 2 6 2" xfId="37751" xr:uid="{00000000-0005-0000-0000-00000E7C0000}"/>
    <cellStyle name="Normal 2 3 2 3 2 7" xfId="28361" xr:uid="{00000000-0005-0000-0000-00000F7C0000}"/>
    <cellStyle name="Normal 2 3 2 3 2 8" xfId="15450" xr:uid="{00000000-0005-0000-0000-0000107C0000}"/>
    <cellStyle name="Normal 2 3 2 3 3" xfId="16126" xr:uid="{00000000-0005-0000-0000-0000117C0000}"/>
    <cellStyle name="Normal 2 3 2 3 3 2" xfId="18474" xr:uid="{00000000-0005-0000-0000-0000127C0000}"/>
    <cellStyle name="Normal 2 3 2 3 3 2 2" xfId="31385" xr:uid="{00000000-0005-0000-0000-0000137C0000}"/>
    <cellStyle name="Normal 2 3 2 3 3 3" xfId="21995" xr:uid="{00000000-0005-0000-0000-0000147C0000}"/>
    <cellStyle name="Normal 2 3 2 3 3 3 2" xfId="34906" xr:uid="{00000000-0005-0000-0000-0000157C0000}"/>
    <cellStyle name="Normal 2 3 2 3 3 4" xfId="25516" xr:uid="{00000000-0005-0000-0000-0000167C0000}"/>
    <cellStyle name="Normal 2 3 2 3 3 4 2" xfId="38427" xr:uid="{00000000-0005-0000-0000-0000177C0000}"/>
    <cellStyle name="Normal 2 3 2 3 3 5" xfId="29037" xr:uid="{00000000-0005-0000-0000-0000187C0000}"/>
    <cellStyle name="Normal 2 3 2 3 4" xfId="19647" xr:uid="{00000000-0005-0000-0000-0000197C0000}"/>
    <cellStyle name="Normal 2 3 2 3 4 2" xfId="23168" xr:uid="{00000000-0005-0000-0000-00001A7C0000}"/>
    <cellStyle name="Normal 2 3 2 3 4 2 2" xfId="36079" xr:uid="{00000000-0005-0000-0000-00001B7C0000}"/>
    <cellStyle name="Normal 2 3 2 3 4 3" xfId="26689" xr:uid="{00000000-0005-0000-0000-00001C7C0000}"/>
    <cellStyle name="Normal 2 3 2 3 4 3 2" xfId="39600" xr:uid="{00000000-0005-0000-0000-00001D7C0000}"/>
    <cellStyle name="Normal 2 3 2 3 4 4" xfId="32558" xr:uid="{00000000-0005-0000-0000-00001E7C0000}"/>
    <cellStyle name="Normal 2 3 2 3 5" xfId="17299" xr:uid="{00000000-0005-0000-0000-00001F7C0000}"/>
    <cellStyle name="Normal 2 3 2 3 5 2" xfId="30210" xr:uid="{00000000-0005-0000-0000-0000207C0000}"/>
    <cellStyle name="Normal 2 3 2 3 6" xfId="20820" xr:uid="{00000000-0005-0000-0000-0000217C0000}"/>
    <cellStyle name="Normal 2 3 2 3 6 2" xfId="33731" xr:uid="{00000000-0005-0000-0000-0000227C0000}"/>
    <cellStyle name="Normal 2 3 2 3 7" xfId="24341" xr:uid="{00000000-0005-0000-0000-0000237C0000}"/>
    <cellStyle name="Normal 2 3 2 3 7 2" xfId="37252" xr:uid="{00000000-0005-0000-0000-0000247C0000}"/>
    <cellStyle name="Normal 2 3 2 3 8" xfId="27862" xr:uid="{00000000-0005-0000-0000-0000257C0000}"/>
    <cellStyle name="Normal 2 3 2 3 9" xfId="14951" xr:uid="{00000000-0005-0000-0000-0000267C0000}"/>
    <cellStyle name="Normal 2 3 2 4" xfId="10184" xr:uid="{00000000-0005-0000-0000-0000277C0000}"/>
    <cellStyle name="Normal 2 3 2 4 2" xfId="10185" xr:uid="{00000000-0005-0000-0000-0000287C0000}"/>
    <cellStyle name="Normal 2 3 2 4 2 2" xfId="19135" xr:uid="{00000000-0005-0000-0000-0000297C0000}"/>
    <cellStyle name="Normal 2 3 2 4 2 2 2" xfId="32046" xr:uid="{00000000-0005-0000-0000-00002A7C0000}"/>
    <cellStyle name="Normal 2 3 2 4 2 3" xfId="22656" xr:uid="{00000000-0005-0000-0000-00002B7C0000}"/>
    <cellStyle name="Normal 2 3 2 4 2 3 2" xfId="35567" xr:uid="{00000000-0005-0000-0000-00002C7C0000}"/>
    <cellStyle name="Normal 2 3 2 4 2 4" xfId="26177" xr:uid="{00000000-0005-0000-0000-00002D7C0000}"/>
    <cellStyle name="Normal 2 3 2 4 2 4 2" xfId="39088" xr:uid="{00000000-0005-0000-0000-00002E7C0000}"/>
    <cellStyle name="Normal 2 3 2 4 2 5" xfId="29698" xr:uid="{00000000-0005-0000-0000-00002F7C0000}"/>
    <cellStyle name="Normal 2 3 2 4 2 6" xfId="16787" xr:uid="{00000000-0005-0000-0000-0000307C0000}"/>
    <cellStyle name="Normal 2 3 2 4 3" xfId="20308" xr:uid="{00000000-0005-0000-0000-0000317C0000}"/>
    <cellStyle name="Normal 2 3 2 4 3 2" xfId="23829" xr:uid="{00000000-0005-0000-0000-0000327C0000}"/>
    <cellStyle name="Normal 2 3 2 4 3 2 2" xfId="36740" xr:uid="{00000000-0005-0000-0000-0000337C0000}"/>
    <cellStyle name="Normal 2 3 2 4 3 3" xfId="27350" xr:uid="{00000000-0005-0000-0000-0000347C0000}"/>
    <cellStyle name="Normal 2 3 2 4 3 3 2" xfId="40261" xr:uid="{00000000-0005-0000-0000-0000357C0000}"/>
    <cellStyle name="Normal 2 3 2 4 3 4" xfId="33219" xr:uid="{00000000-0005-0000-0000-0000367C0000}"/>
    <cellStyle name="Normal 2 3 2 4 4" xfId="17960" xr:uid="{00000000-0005-0000-0000-0000377C0000}"/>
    <cellStyle name="Normal 2 3 2 4 4 2" xfId="30871" xr:uid="{00000000-0005-0000-0000-0000387C0000}"/>
    <cellStyle name="Normal 2 3 2 4 5" xfId="21481" xr:uid="{00000000-0005-0000-0000-0000397C0000}"/>
    <cellStyle name="Normal 2 3 2 4 5 2" xfId="34392" xr:uid="{00000000-0005-0000-0000-00003A7C0000}"/>
    <cellStyle name="Normal 2 3 2 4 6" xfId="25002" xr:uid="{00000000-0005-0000-0000-00003B7C0000}"/>
    <cellStyle name="Normal 2 3 2 4 6 2" xfId="37913" xr:uid="{00000000-0005-0000-0000-00003C7C0000}"/>
    <cellStyle name="Normal 2 3 2 4 7" xfId="28523" xr:uid="{00000000-0005-0000-0000-00003D7C0000}"/>
    <cellStyle name="Normal 2 3 2 4 8" xfId="15612" xr:uid="{00000000-0005-0000-0000-00003E7C0000}"/>
    <cellStyle name="Normal 2 3 2 5" xfId="10186" xr:uid="{00000000-0005-0000-0000-00003F7C0000}"/>
    <cellStyle name="Normal 2 3 2 5 2" xfId="10187" xr:uid="{00000000-0005-0000-0000-0000407C0000}"/>
    <cellStyle name="Normal 2 3 2 5 2 2" xfId="18636" xr:uid="{00000000-0005-0000-0000-0000417C0000}"/>
    <cellStyle name="Normal 2 3 2 5 2 2 2" xfId="31547" xr:uid="{00000000-0005-0000-0000-0000427C0000}"/>
    <cellStyle name="Normal 2 3 2 5 2 3" xfId="22157" xr:uid="{00000000-0005-0000-0000-0000437C0000}"/>
    <cellStyle name="Normal 2 3 2 5 2 3 2" xfId="35068" xr:uid="{00000000-0005-0000-0000-0000447C0000}"/>
    <cellStyle name="Normal 2 3 2 5 2 4" xfId="25678" xr:uid="{00000000-0005-0000-0000-0000457C0000}"/>
    <cellStyle name="Normal 2 3 2 5 2 4 2" xfId="38589" xr:uid="{00000000-0005-0000-0000-0000467C0000}"/>
    <cellStyle name="Normal 2 3 2 5 2 5" xfId="29199" xr:uid="{00000000-0005-0000-0000-0000477C0000}"/>
    <cellStyle name="Normal 2 3 2 5 2 6" xfId="16288" xr:uid="{00000000-0005-0000-0000-0000487C0000}"/>
    <cellStyle name="Normal 2 3 2 5 3" xfId="19809" xr:uid="{00000000-0005-0000-0000-0000497C0000}"/>
    <cellStyle name="Normal 2 3 2 5 3 2" xfId="23330" xr:uid="{00000000-0005-0000-0000-00004A7C0000}"/>
    <cellStyle name="Normal 2 3 2 5 3 2 2" xfId="36241" xr:uid="{00000000-0005-0000-0000-00004B7C0000}"/>
    <cellStyle name="Normal 2 3 2 5 3 3" xfId="26851" xr:uid="{00000000-0005-0000-0000-00004C7C0000}"/>
    <cellStyle name="Normal 2 3 2 5 3 3 2" xfId="39762" xr:uid="{00000000-0005-0000-0000-00004D7C0000}"/>
    <cellStyle name="Normal 2 3 2 5 3 4" xfId="32720" xr:uid="{00000000-0005-0000-0000-00004E7C0000}"/>
    <cellStyle name="Normal 2 3 2 5 4" xfId="17461" xr:uid="{00000000-0005-0000-0000-00004F7C0000}"/>
    <cellStyle name="Normal 2 3 2 5 4 2" xfId="30372" xr:uid="{00000000-0005-0000-0000-0000507C0000}"/>
    <cellStyle name="Normal 2 3 2 5 5" xfId="20982" xr:uid="{00000000-0005-0000-0000-0000517C0000}"/>
    <cellStyle name="Normal 2 3 2 5 5 2" xfId="33893" xr:uid="{00000000-0005-0000-0000-0000527C0000}"/>
    <cellStyle name="Normal 2 3 2 5 6" xfId="24503" xr:uid="{00000000-0005-0000-0000-0000537C0000}"/>
    <cellStyle name="Normal 2 3 2 5 6 2" xfId="37414" xr:uid="{00000000-0005-0000-0000-0000547C0000}"/>
    <cellStyle name="Normal 2 3 2 5 7" xfId="28024" xr:uid="{00000000-0005-0000-0000-0000557C0000}"/>
    <cellStyle name="Normal 2 3 2 5 8" xfId="15113" xr:uid="{00000000-0005-0000-0000-0000567C0000}"/>
    <cellStyle name="Normal 2 3 2 6" xfId="10188" xr:uid="{00000000-0005-0000-0000-0000577C0000}"/>
    <cellStyle name="Normal 2 3 2 6 2" xfId="10189" xr:uid="{00000000-0005-0000-0000-0000587C0000}"/>
    <cellStyle name="Normal 2 3 2 6 2 2" xfId="31048" xr:uid="{00000000-0005-0000-0000-0000597C0000}"/>
    <cellStyle name="Normal 2 3 2 6 2 3" xfId="18137" xr:uid="{00000000-0005-0000-0000-00005A7C0000}"/>
    <cellStyle name="Normal 2 3 2 6 3" xfId="21658" xr:uid="{00000000-0005-0000-0000-00005B7C0000}"/>
    <cellStyle name="Normal 2 3 2 6 3 2" xfId="34569" xr:uid="{00000000-0005-0000-0000-00005C7C0000}"/>
    <cellStyle name="Normal 2 3 2 6 4" xfId="25179" xr:uid="{00000000-0005-0000-0000-00005D7C0000}"/>
    <cellStyle name="Normal 2 3 2 6 4 2" xfId="38090" xr:uid="{00000000-0005-0000-0000-00005E7C0000}"/>
    <cellStyle name="Normal 2 3 2 6 5" xfId="28700" xr:uid="{00000000-0005-0000-0000-00005F7C0000}"/>
    <cellStyle name="Normal 2 3 2 6 6" xfId="15789" xr:uid="{00000000-0005-0000-0000-0000607C0000}"/>
    <cellStyle name="Normal 2 3 2 7" xfId="10190" xr:uid="{00000000-0005-0000-0000-0000617C0000}"/>
    <cellStyle name="Normal 2 3 2 7 2" xfId="10191" xr:uid="{00000000-0005-0000-0000-0000627C0000}"/>
    <cellStyle name="Normal 2 3 2 7 2 2" xfId="35742" xr:uid="{00000000-0005-0000-0000-0000637C0000}"/>
    <cellStyle name="Normal 2 3 2 7 2 3" xfId="22831" xr:uid="{00000000-0005-0000-0000-0000647C0000}"/>
    <cellStyle name="Normal 2 3 2 7 3" xfId="26352" xr:uid="{00000000-0005-0000-0000-0000657C0000}"/>
    <cellStyle name="Normal 2 3 2 7 3 2" xfId="39263" xr:uid="{00000000-0005-0000-0000-0000667C0000}"/>
    <cellStyle name="Normal 2 3 2 7 4" xfId="32221" xr:uid="{00000000-0005-0000-0000-0000677C0000}"/>
    <cellStyle name="Normal 2 3 2 7 5" xfId="19310" xr:uid="{00000000-0005-0000-0000-0000687C0000}"/>
    <cellStyle name="Normal 2 3 2 8" xfId="10192" xr:uid="{00000000-0005-0000-0000-0000697C0000}"/>
    <cellStyle name="Normal 2 3 2 8 2" xfId="10193" xr:uid="{00000000-0005-0000-0000-00006A7C0000}"/>
    <cellStyle name="Normal 2 3 2 8 2 2" xfId="29873" xr:uid="{00000000-0005-0000-0000-00006B7C0000}"/>
    <cellStyle name="Normal 2 3 2 8 3" xfId="16962" xr:uid="{00000000-0005-0000-0000-00006C7C0000}"/>
    <cellStyle name="Normal 2 3 2 9" xfId="10194" xr:uid="{00000000-0005-0000-0000-00006D7C0000}"/>
    <cellStyle name="Normal 2 3 2 9 2" xfId="10195" xr:uid="{00000000-0005-0000-0000-00006E7C0000}"/>
    <cellStyle name="Normal 2 3 2 9 2 2" xfId="33394" xr:uid="{00000000-0005-0000-0000-00006F7C0000}"/>
    <cellStyle name="Normal 2 3 2 9 3" xfId="20483" xr:uid="{00000000-0005-0000-0000-0000707C0000}"/>
    <cellStyle name="Normal 2 3 20" xfId="10196" xr:uid="{00000000-0005-0000-0000-0000717C0000}"/>
    <cellStyle name="Normal 2 3 20 2" xfId="10197" xr:uid="{00000000-0005-0000-0000-0000727C0000}"/>
    <cellStyle name="Normal 2 3 21" xfId="10198" xr:uid="{00000000-0005-0000-0000-0000737C0000}"/>
    <cellStyle name="Normal 2 3 21 2" xfId="10199" xr:uid="{00000000-0005-0000-0000-0000747C0000}"/>
    <cellStyle name="Normal 2 3 22" xfId="10200" xr:uid="{00000000-0005-0000-0000-0000757C0000}"/>
    <cellStyle name="Normal 2 3 22 2" xfId="10201" xr:uid="{00000000-0005-0000-0000-0000767C0000}"/>
    <cellStyle name="Normal 2 3 23" xfId="10202" xr:uid="{00000000-0005-0000-0000-0000777C0000}"/>
    <cellStyle name="Normal 2 3 23 2" xfId="10203" xr:uid="{00000000-0005-0000-0000-0000787C0000}"/>
    <cellStyle name="Normal 2 3 24" xfId="10204" xr:uid="{00000000-0005-0000-0000-0000797C0000}"/>
    <cellStyle name="Normal 2 3 24 2" xfId="10205" xr:uid="{00000000-0005-0000-0000-00007A7C0000}"/>
    <cellStyle name="Normal 2 3 25" xfId="10206" xr:uid="{00000000-0005-0000-0000-00007B7C0000}"/>
    <cellStyle name="Normal 2 3 25 2" xfId="10207" xr:uid="{00000000-0005-0000-0000-00007C7C0000}"/>
    <cellStyle name="Normal 2 3 26" xfId="14521" xr:uid="{00000000-0005-0000-0000-00007D7C0000}"/>
    <cellStyle name="Normal 2 3 27" xfId="40340" xr:uid="{00000000-0005-0000-0000-00007E7C0000}"/>
    <cellStyle name="Normal 2 3 3" xfId="10208" xr:uid="{00000000-0005-0000-0000-00007F7C0000}"/>
    <cellStyle name="Normal 2 3 3 10" xfId="40356" xr:uid="{00000000-0005-0000-0000-0000807C0000}"/>
    <cellStyle name="Normal 2 3 3 2" xfId="10209" xr:uid="{00000000-0005-0000-0000-0000817C0000}"/>
    <cellStyle name="Normal 2 3 3 2 2" xfId="16374" xr:uid="{00000000-0005-0000-0000-0000827C0000}"/>
    <cellStyle name="Normal 2 3 3 2 2 2" xfId="18722" xr:uid="{00000000-0005-0000-0000-0000837C0000}"/>
    <cellStyle name="Normal 2 3 3 2 2 2 2" xfId="31633" xr:uid="{00000000-0005-0000-0000-0000847C0000}"/>
    <cellStyle name="Normal 2 3 3 2 2 3" xfId="22243" xr:uid="{00000000-0005-0000-0000-0000857C0000}"/>
    <cellStyle name="Normal 2 3 3 2 2 3 2" xfId="35154" xr:uid="{00000000-0005-0000-0000-0000867C0000}"/>
    <cellStyle name="Normal 2 3 3 2 2 4" xfId="25764" xr:uid="{00000000-0005-0000-0000-0000877C0000}"/>
    <cellStyle name="Normal 2 3 3 2 2 4 2" xfId="38675" xr:uid="{00000000-0005-0000-0000-0000887C0000}"/>
    <cellStyle name="Normal 2 3 3 2 2 5" xfId="29285" xr:uid="{00000000-0005-0000-0000-0000897C0000}"/>
    <cellStyle name="Normal 2 3 3 2 3" xfId="19895" xr:uid="{00000000-0005-0000-0000-00008A7C0000}"/>
    <cellStyle name="Normal 2 3 3 2 3 2" xfId="23416" xr:uid="{00000000-0005-0000-0000-00008B7C0000}"/>
    <cellStyle name="Normal 2 3 3 2 3 2 2" xfId="36327" xr:uid="{00000000-0005-0000-0000-00008C7C0000}"/>
    <cellStyle name="Normal 2 3 3 2 3 3" xfId="26937" xr:uid="{00000000-0005-0000-0000-00008D7C0000}"/>
    <cellStyle name="Normal 2 3 3 2 3 3 2" xfId="39848" xr:uid="{00000000-0005-0000-0000-00008E7C0000}"/>
    <cellStyle name="Normal 2 3 3 2 3 4" xfId="32806" xr:uid="{00000000-0005-0000-0000-00008F7C0000}"/>
    <cellStyle name="Normal 2 3 3 2 4" xfId="17547" xr:uid="{00000000-0005-0000-0000-0000907C0000}"/>
    <cellStyle name="Normal 2 3 3 2 4 2" xfId="30458" xr:uid="{00000000-0005-0000-0000-0000917C0000}"/>
    <cellStyle name="Normal 2 3 3 2 5" xfId="21068" xr:uid="{00000000-0005-0000-0000-0000927C0000}"/>
    <cellStyle name="Normal 2 3 3 2 5 2" xfId="33979" xr:uid="{00000000-0005-0000-0000-0000937C0000}"/>
    <cellStyle name="Normal 2 3 3 2 6" xfId="24589" xr:uid="{00000000-0005-0000-0000-0000947C0000}"/>
    <cellStyle name="Normal 2 3 3 2 6 2" xfId="37500" xr:uid="{00000000-0005-0000-0000-0000957C0000}"/>
    <cellStyle name="Normal 2 3 3 2 7" xfId="28110" xr:uid="{00000000-0005-0000-0000-0000967C0000}"/>
    <cellStyle name="Normal 2 3 3 2 8" xfId="15199" xr:uid="{00000000-0005-0000-0000-0000977C0000}"/>
    <cellStyle name="Normal 2 3 3 3" xfId="15875" xr:uid="{00000000-0005-0000-0000-0000987C0000}"/>
    <cellStyle name="Normal 2 3 3 3 2" xfId="18223" xr:uid="{00000000-0005-0000-0000-0000997C0000}"/>
    <cellStyle name="Normal 2 3 3 3 2 2" xfId="31134" xr:uid="{00000000-0005-0000-0000-00009A7C0000}"/>
    <cellStyle name="Normal 2 3 3 3 3" xfId="21744" xr:uid="{00000000-0005-0000-0000-00009B7C0000}"/>
    <cellStyle name="Normal 2 3 3 3 3 2" xfId="34655" xr:uid="{00000000-0005-0000-0000-00009C7C0000}"/>
    <cellStyle name="Normal 2 3 3 3 4" xfId="25265" xr:uid="{00000000-0005-0000-0000-00009D7C0000}"/>
    <cellStyle name="Normal 2 3 3 3 4 2" xfId="38176" xr:uid="{00000000-0005-0000-0000-00009E7C0000}"/>
    <cellStyle name="Normal 2 3 3 3 5" xfId="28786" xr:uid="{00000000-0005-0000-0000-00009F7C0000}"/>
    <cellStyle name="Normal 2 3 3 4" xfId="19396" xr:uid="{00000000-0005-0000-0000-0000A07C0000}"/>
    <cellStyle name="Normal 2 3 3 4 2" xfId="22917" xr:uid="{00000000-0005-0000-0000-0000A17C0000}"/>
    <cellStyle name="Normal 2 3 3 4 2 2" xfId="35828" xr:uid="{00000000-0005-0000-0000-0000A27C0000}"/>
    <cellStyle name="Normal 2 3 3 4 3" xfId="26438" xr:uid="{00000000-0005-0000-0000-0000A37C0000}"/>
    <cellStyle name="Normal 2 3 3 4 3 2" xfId="39349" xr:uid="{00000000-0005-0000-0000-0000A47C0000}"/>
    <cellStyle name="Normal 2 3 3 4 4" xfId="32307" xr:uid="{00000000-0005-0000-0000-0000A57C0000}"/>
    <cellStyle name="Normal 2 3 3 5" xfId="17048" xr:uid="{00000000-0005-0000-0000-0000A67C0000}"/>
    <cellStyle name="Normal 2 3 3 5 2" xfId="29959" xr:uid="{00000000-0005-0000-0000-0000A77C0000}"/>
    <cellStyle name="Normal 2 3 3 6" xfId="20569" xr:uid="{00000000-0005-0000-0000-0000A87C0000}"/>
    <cellStyle name="Normal 2 3 3 6 2" xfId="33480" xr:uid="{00000000-0005-0000-0000-0000A97C0000}"/>
    <cellStyle name="Normal 2 3 3 7" xfId="24090" xr:uid="{00000000-0005-0000-0000-0000AA7C0000}"/>
    <cellStyle name="Normal 2 3 3 7 2" xfId="37001" xr:uid="{00000000-0005-0000-0000-0000AB7C0000}"/>
    <cellStyle name="Normal 2 3 3 8" xfId="27611" xr:uid="{00000000-0005-0000-0000-0000AC7C0000}"/>
    <cellStyle name="Normal 2 3 3 9" xfId="14699" xr:uid="{00000000-0005-0000-0000-0000AD7C0000}"/>
    <cellStyle name="Normal 2 3 4" xfId="10210" xr:uid="{00000000-0005-0000-0000-0000AE7C0000}"/>
    <cellStyle name="Normal 2 3 4 2" xfId="10211" xr:uid="{00000000-0005-0000-0000-0000AF7C0000}"/>
    <cellStyle name="Normal 2 3 4 2 2" xfId="16536" xr:uid="{00000000-0005-0000-0000-0000B07C0000}"/>
    <cellStyle name="Normal 2 3 4 2 2 2" xfId="18884" xr:uid="{00000000-0005-0000-0000-0000B17C0000}"/>
    <cellStyle name="Normal 2 3 4 2 2 2 2" xfId="31795" xr:uid="{00000000-0005-0000-0000-0000B27C0000}"/>
    <cellStyle name="Normal 2 3 4 2 2 3" xfId="22405" xr:uid="{00000000-0005-0000-0000-0000B37C0000}"/>
    <cellStyle name="Normal 2 3 4 2 2 3 2" xfId="35316" xr:uid="{00000000-0005-0000-0000-0000B47C0000}"/>
    <cellStyle name="Normal 2 3 4 2 2 4" xfId="25926" xr:uid="{00000000-0005-0000-0000-0000B57C0000}"/>
    <cellStyle name="Normal 2 3 4 2 2 4 2" xfId="38837" xr:uid="{00000000-0005-0000-0000-0000B67C0000}"/>
    <cellStyle name="Normal 2 3 4 2 2 5" xfId="29447" xr:uid="{00000000-0005-0000-0000-0000B77C0000}"/>
    <cellStyle name="Normal 2 3 4 2 3" xfId="20057" xr:uid="{00000000-0005-0000-0000-0000B87C0000}"/>
    <cellStyle name="Normal 2 3 4 2 3 2" xfId="23578" xr:uid="{00000000-0005-0000-0000-0000B97C0000}"/>
    <cellStyle name="Normal 2 3 4 2 3 2 2" xfId="36489" xr:uid="{00000000-0005-0000-0000-0000BA7C0000}"/>
    <cellStyle name="Normal 2 3 4 2 3 3" xfId="27099" xr:uid="{00000000-0005-0000-0000-0000BB7C0000}"/>
    <cellStyle name="Normal 2 3 4 2 3 3 2" xfId="40010" xr:uid="{00000000-0005-0000-0000-0000BC7C0000}"/>
    <cellStyle name="Normal 2 3 4 2 3 4" xfId="32968" xr:uid="{00000000-0005-0000-0000-0000BD7C0000}"/>
    <cellStyle name="Normal 2 3 4 2 4" xfId="17709" xr:uid="{00000000-0005-0000-0000-0000BE7C0000}"/>
    <cellStyle name="Normal 2 3 4 2 4 2" xfId="30620" xr:uid="{00000000-0005-0000-0000-0000BF7C0000}"/>
    <cellStyle name="Normal 2 3 4 2 5" xfId="21230" xr:uid="{00000000-0005-0000-0000-0000C07C0000}"/>
    <cellStyle name="Normal 2 3 4 2 5 2" xfId="34141" xr:uid="{00000000-0005-0000-0000-0000C17C0000}"/>
    <cellStyle name="Normal 2 3 4 2 6" xfId="24751" xr:uid="{00000000-0005-0000-0000-0000C27C0000}"/>
    <cellStyle name="Normal 2 3 4 2 6 2" xfId="37662" xr:uid="{00000000-0005-0000-0000-0000C37C0000}"/>
    <cellStyle name="Normal 2 3 4 2 7" xfId="28272" xr:uid="{00000000-0005-0000-0000-0000C47C0000}"/>
    <cellStyle name="Normal 2 3 4 2 8" xfId="15361" xr:uid="{00000000-0005-0000-0000-0000C57C0000}"/>
    <cellStyle name="Normal 2 3 4 3" xfId="16037" xr:uid="{00000000-0005-0000-0000-0000C67C0000}"/>
    <cellStyle name="Normal 2 3 4 3 2" xfId="18385" xr:uid="{00000000-0005-0000-0000-0000C77C0000}"/>
    <cellStyle name="Normal 2 3 4 3 2 2" xfId="31296" xr:uid="{00000000-0005-0000-0000-0000C87C0000}"/>
    <cellStyle name="Normal 2 3 4 3 3" xfId="21906" xr:uid="{00000000-0005-0000-0000-0000C97C0000}"/>
    <cellStyle name="Normal 2 3 4 3 3 2" xfId="34817" xr:uid="{00000000-0005-0000-0000-0000CA7C0000}"/>
    <cellStyle name="Normal 2 3 4 3 4" xfId="25427" xr:uid="{00000000-0005-0000-0000-0000CB7C0000}"/>
    <cellStyle name="Normal 2 3 4 3 4 2" xfId="38338" xr:uid="{00000000-0005-0000-0000-0000CC7C0000}"/>
    <cellStyle name="Normal 2 3 4 3 5" xfId="28948" xr:uid="{00000000-0005-0000-0000-0000CD7C0000}"/>
    <cellStyle name="Normal 2 3 4 4" xfId="19558" xr:uid="{00000000-0005-0000-0000-0000CE7C0000}"/>
    <cellStyle name="Normal 2 3 4 4 2" xfId="23079" xr:uid="{00000000-0005-0000-0000-0000CF7C0000}"/>
    <cellStyle name="Normal 2 3 4 4 2 2" xfId="35990" xr:uid="{00000000-0005-0000-0000-0000D07C0000}"/>
    <cellStyle name="Normal 2 3 4 4 3" xfId="26600" xr:uid="{00000000-0005-0000-0000-0000D17C0000}"/>
    <cellStyle name="Normal 2 3 4 4 3 2" xfId="39511" xr:uid="{00000000-0005-0000-0000-0000D27C0000}"/>
    <cellStyle name="Normal 2 3 4 4 4" xfId="32469" xr:uid="{00000000-0005-0000-0000-0000D37C0000}"/>
    <cellStyle name="Normal 2 3 4 5" xfId="17210" xr:uid="{00000000-0005-0000-0000-0000D47C0000}"/>
    <cellStyle name="Normal 2 3 4 5 2" xfId="30121" xr:uid="{00000000-0005-0000-0000-0000D57C0000}"/>
    <cellStyle name="Normal 2 3 4 6" xfId="20731" xr:uid="{00000000-0005-0000-0000-0000D67C0000}"/>
    <cellStyle name="Normal 2 3 4 6 2" xfId="33642" xr:uid="{00000000-0005-0000-0000-0000D77C0000}"/>
    <cellStyle name="Normal 2 3 4 7" xfId="24252" xr:uid="{00000000-0005-0000-0000-0000D87C0000}"/>
    <cellStyle name="Normal 2 3 4 7 2" xfId="37163" xr:uid="{00000000-0005-0000-0000-0000D97C0000}"/>
    <cellStyle name="Normal 2 3 4 8" xfId="27773" xr:uid="{00000000-0005-0000-0000-0000DA7C0000}"/>
    <cellStyle name="Normal 2 3 4 9" xfId="14862" xr:uid="{00000000-0005-0000-0000-0000DB7C0000}"/>
    <cellStyle name="Normal 2 3 5" xfId="10212" xr:uid="{00000000-0005-0000-0000-0000DC7C0000}"/>
    <cellStyle name="Normal 2 3 5 2" xfId="10213" xr:uid="{00000000-0005-0000-0000-0000DD7C0000}"/>
    <cellStyle name="Normal 2 3 5 2 2" xfId="19046" xr:uid="{00000000-0005-0000-0000-0000DE7C0000}"/>
    <cellStyle name="Normal 2 3 5 2 2 2" xfId="31957" xr:uid="{00000000-0005-0000-0000-0000DF7C0000}"/>
    <cellStyle name="Normal 2 3 5 2 3" xfId="22567" xr:uid="{00000000-0005-0000-0000-0000E07C0000}"/>
    <cellStyle name="Normal 2 3 5 2 3 2" xfId="35478" xr:uid="{00000000-0005-0000-0000-0000E17C0000}"/>
    <cellStyle name="Normal 2 3 5 2 4" xfId="26088" xr:uid="{00000000-0005-0000-0000-0000E27C0000}"/>
    <cellStyle name="Normal 2 3 5 2 4 2" xfId="38999" xr:uid="{00000000-0005-0000-0000-0000E37C0000}"/>
    <cellStyle name="Normal 2 3 5 2 5" xfId="29609" xr:uid="{00000000-0005-0000-0000-0000E47C0000}"/>
    <cellStyle name="Normal 2 3 5 2 6" xfId="16698" xr:uid="{00000000-0005-0000-0000-0000E57C0000}"/>
    <cellStyle name="Normal 2 3 5 3" xfId="20219" xr:uid="{00000000-0005-0000-0000-0000E67C0000}"/>
    <cellStyle name="Normal 2 3 5 3 2" xfId="23740" xr:uid="{00000000-0005-0000-0000-0000E77C0000}"/>
    <cellStyle name="Normal 2 3 5 3 2 2" xfId="36651" xr:uid="{00000000-0005-0000-0000-0000E87C0000}"/>
    <cellStyle name="Normal 2 3 5 3 3" xfId="27261" xr:uid="{00000000-0005-0000-0000-0000E97C0000}"/>
    <cellStyle name="Normal 2 3 5 3 3 2" xfId="40172" xr:uid="{00000000-0005-0000-0000-0000EA7C0000}"/>
    <cellStyle name="Normal 2 3 5 3 4" xfId="33130" xr:uid="{00000000-0005-0000-0000-0000EB7C0000}"/>
    <cellStyle name="Normal 2 3 5 4" xfId="17871" xr:uid="{00000000-0005-0000-0000-0000EC7C0000}"/>
    <cellStyle name="Normal 2 3 5 4 2" xfId="30782" xr:uid="{00000000-0005-0000-0000-0000ED7C0000}"/>
    <cellStyle name="Normal 2 3 5 5" xfId="21392" xr:uid="{00000000-0005-0000-0000-0000EE7C0000}"/>
    <cellStyle name="Normal 2 3 5 5 2" xfId="34303" xr:uid="{00000000-0005-0000-0000-0000EF7C0000}"/>
    <cellStyle name="Normal 2 3 5 6" xfId="24913" xr:uid="{00000000-0005-0000-0000-0000F07C0000}"/>
    <cellStyle name="Normal 2 3 5 6 2" xfId="37824" xr:uid="{00000000-0005-0000-0000-0000F17C0000}"/>
    <cellStyle name="Normal 2 3 5 7" xfId="28434" xr:uid="{00000000-0005-0000-0000-0000F27C0000}"/>
    <cellStyle name="Normal 2 3 5 8" xfId="15523" xr:uid="{00000000-0005-0000-0000-0000F37C0000}"/>
    <cellStyle name="Normal 2 3 6" xfId="10214" xr:uid="{00000000-0005-0000-0000-0000F47C0000}"/>
    <cellStyle name="Normal 2 3 6 2" xfId="10215" xr:uid="{00000000-0005-0000-0000-0000F57C0000}"/>
    <cellStyle name="Normal 2 3 6 2 2" xfId="18547" xr:uid="{00000000-0005-0000-0000-0000F67C0000}"/>
    <cellStyle name="Normal 2 3 6 2 2 2" xfId="31458" xr:uid="{00000000-0005-0000-0000-0000F77C0000}"/>
    <cellStyle name="Normal 2 3 6 2 3" xfId="22068" xr:uid="{00000000-0005-0000-0000-0000F87C0000}"/>
    <cellStyle name="Normal 2 3 6 2 3 2" xfId="34979" xr:uid="{00000000-0005-0000-0000-0000F97C0000}"/>
    <cellStyle name="Normal 2 3 6 2 4" xfId="25589" xr:uid="{00000000-0005-0000-0000-0000FA7C0000}"/>
    <cellStyle name="Normal 2 3 6 2 4 2" xfId="38500" xr:uid="{00000000-0005-0000-0000-0000FB7C0000}"/>
    <cellStyle name="Normal 2 3 6 2 5" xfId="29110" xr:uid="{00000000-0005-0000-0000-0000FC7C0000}"/>
    <cellStyle name="Normal 2 3 6 2 6" xfId="16199" xr:uid="{00000000-0005-0000-0000-0000FD7C0000}"/>
    <cellStyle name="Normal 2 3 6 3" xfId="19720" xr:uid="{00000000-0005-0000-0000-0000FE7C0000}"/>
    <cellStyle name="Normal 2 3 6 3 2" xfId="23241" xr:uid="{00000000-0005-0000-0000-0000FF7C0000}"/>
    <cellStyle name="Normal 2 3 6 3 2 2" xfId="36152" xr:uid="{00000000-0005-0000-0000-0000007D0000}"/>
    <cellStyle name="Normal 2 3 6 3 3" xfId="26762" xr:uid="{00000000-0005-0000-0000-0000017D0000}"/>
    <cellStyle name="Normal 2 3 6 3 3 2" xfId="39673" xr:uid="{00000000-0005-0000-0000-0000027D0000}"/>
    <cellStyle name="Normal 2 3 6 3 4" xfId="32631" xr:uid="{00000000-0005-0000-0000-0000037D0000}"/>
    <cellStyle name="Normal 2 3 6 4" xfId="17372" xr:uid="{00000000-0005-0000-0000-0000047D0000}"/>
    <cellStyle name="Normal 2 3 6 4 2" xfId="30283" xr:uid="{00000000-0005-0000-0000-0000057D0000}"/>
    <cellStyle name="Normal 2 3 6 5" xfId="20893" xr:uid="{00000000-0005-0000-0000-0000067D0000}"/>
    <cellStyle name="Normal 2 3 6 5 2" xfId="33804" xr:uid="{00000000-0005-0000-0000-0000077D0000}"/>
    <cellStyle name="Normal 2 3 6 6" xfId="24414" xr:uid="{00000000-0005-0000-0000-0000087D0000}"/>
    <cellStyle name="Normal 2 3 6 6 2" xfId="37325" xr:uid="{00000000-0005-0000-0000-0000097D0000}"/>
    <cellStyle name="Normal 2 3 6 7" xfId="27935" xr:uid="{00000000-0005-0000-0000-00000A7D0000}"/>
    <cellStyle name="Normal 2 3 6 8" xfId="15024" xr:uid="{00000000-0005-0000-0000-00000B7D0000}"/>
    <cellStyle name="Normal 2 3 7" xfId="10216" xr:uid="{00000000-0005-0000-0000-00000C7D0000}"/>
    <cellStyle name="Normal 2 3 7 2" xfId="10217" xr:uid="{00000000-0005-0000-0000-00000D7D0000}"/>
    <cellStyle name="Normal 2 3 7 2 2" xfId="30959" xr:uid="{00000000-0005-0000-0000-00000E7D0000}"/>
    <cellStyle name="Normal 2 3 7 2 3" xfId="18048" xr:uid="{00000000-0005-0000-0000-00000F7D0000}"/>
    <cellStyle name="Normal 2 3 7 3" xfId="21569" xr:uid="{00000000-0005-0000-0000-0000107D0000}"/>
    <cellStyle name="Normal 2 3 7 3 2" xfId="34480" xr:uid="{00000000-0005-0000-0000-0000117D0000}"/>
    <cellStyle name="Normal 2 3 7 4" xfId="25090" xr:uid="{00000000-0005-0000-0000-0000127D0000}"/>
    <cellStyle name="Normal 2 3 7 4 2" xfId="38001" xr:uid="{00000000-0005-0000-0000-0000137D0000}"/>
    <cellStyle name="Normal 2 3 7 5" xfId="28611" xr:uid="{00000000-0005-0000-0000-0000147D0000}"/>
    <cellStyle name="Normal 2 3 7 6" xfId="15700" xr:uid="{00000000-0005-0000-0000-0000157D0000}"/>
    <cellStyle name="Normal 2 3 8" xfId="10218" xr:uid="{00000000-0005-0000-0000-0000167D0000}"/>
    <cellStyle name="Normal 2 3 8 2" xfId="10219" xr:uid="{00000000-0005-0000-0000-0000177D0000}"/>
    <cellStyle name="Normal 2 3 8 2 2" xfId="35653" xr:uid="{00000000-0005-0000-0000-0000187D0000}"/>
    <cellStyle name="Normal 2 3 8 2 3" xfId="22742" xr:uid="{00000000-0005-0000-0000-0000197D0000}"/>
    <cellStyle name="Normal 2 3 8 3" xfId="26263" xr:uid="{00000000-0005-0000-0000-00001A7D0000}"/>
    <cellStyle name="Normal 2 3 8 3 2" xfId="39174" xr:uid="{00000000-0005-0000-0000-00001B7D0000}"/>
    <cellStyle name="Normal 2 3 8 4" xfId="32132" xr:uid="{00000000-0005-0000-0000-00001C7D0000}"/>
    <cellStyle name="Normal 2 3 8 5" xfId="19221" xr:uid="{00000000-0005-0000-0000-00001D7D0000}"/>
    <cellStyle name="Normal 2 3 9" xfId="10220" xr:uid="{00000000-0005-0000-0000-00001E7D0000}"/>
    <cellStyle name="Normal 2 3 9 2" xfId="10221" xr:uid="{00000000-0005-0000-0000-00001F7D0000}"/>
    <cellStyle name="Normal 2 3 9 2 2" xfId="29784" xr:uid="{00000000-0005-0000-0000-0000207D0000}"/>
    <cellStyle name="Normal 2 3 9 3" xfId="16873" xr:uid="{00000000-0005-0000-0000-0000217D0000}"/>
    <cellStyle name="Normal 2 30" xfId="40331" xr:uid="{00000000-0005-0000-0000-0000227D0000}"/>
    <cellStyle name="Normal 2 31" xfId="40336" xr:uid="{00000000-0005-0000-0000-0000237D0000}"/>
    <cellStyle name="Normal 2 4" xfId="2671" xr:uid="{00000000-0005-0000-0000-0000247D0000}"/>
    <cellStyle name="Normal 2 4 10" xfId="23974" xr:uid="{00000000-0005-0000-0000-0000257D0000}"/>
    <cellStyle name="Normal 2 4 10 2" xfId="36885" xr:uid="{00000000-0005-0000-0000-0000267D0000}"/>
    <cellStyle name="Normal 2 4 11" xfId="27495" xr:uid="{00000000-0005-0000-0000-0000277D0000}"/>
    <cellStyle name="Normal 2 4 12" xfId="14580" xr:uid="{00000000-0005-0000-0000-0000287D0000}"/>
    <cellStyle name="Normal 2 4 13" xfId="40344" xr:uid="{00000000-0005-0000-0000-0000297D0000}"/>
    <cellStyle name="Normal 2 4 2" xfId="10222" xr:uid="{00000000-0005-0000-0000-00002A7D0000}"/>
    <cellStyle name="Normal 2 4 2 2" xfId="15258" xr:uid="{00000000-0005-0000-0000-00002B7D0000}"/>
    <cellStyle name="Normal 2 4 2 2 2" xfId="16433" xr:uid="{00000000-0005-0000-0000-00002C7D0000}"/>
    <cellStyle name="Normal 2 4 2 2 2 2" xfId="18781" xr:uid="{00000000-0005-0000-0000-00002D7D0000}"/>
    <cellStyle name="Normal 2 4 2 2 2 2 2" xfId="31692" xr:uid="{00000000-0005-0000-0000-00002E7D0000}"/>
    <cellStyle name="Normal 2 4 2 2 2 3" xfId="22302" xr:uid="{00000000-0005-0000-0000-00002F7D0000}"/>
    <cellStyle name="Normal 2 4 2 2 2 3 2" xfId="35213" xr:uid="{00000000-0005-0000-0000-0000307D0000}"/>
    <cellStyle name="Normal 2 4 2 2 2 4" xfId="25823" xr:uid="{00000000-0005-0000-0000-0000317D0000}"/>
    <cellStyle name="Normal 2 4 2 2 2 4 2" xfId="38734" xr:uid="{00000000-0005-0000-0000-0000327D0000}"/>
    <cellStyle name="Normal 2 4 2 2 2 5" xfId="29344" xr:uid="{00000000-0005-0000-0000-0000337D0000}"/>
    <cellStyle name="Normal 2 4 2 2 3" xfId="19954" xr:uid="{00000000-0005-0000-0000-0000347D0000}"/>
    <cellStyle name="Normal 2 4 2 2 3 2" xfId="23475" xr:uid="{00000000-0005-0000-0000-0000357D0000}"/>
    <cellStyle name="Normal 2 4 2 2 3 2 2" xfId="36386" xr:uid="{00000000-0005-0000-0000-0000367D0000}"/>
    <cellStyle name="Normal 2 4 2 2 3 3" xfId="26996" xr:uid="{00000000-0005-0000-0000-0000377D0000}"/>
    <cellStyle name="Normal 2 4 2 2 3 3 2" xfId="39907" xr:uid="{00000000-0005-0000-0000-0000387D0000}"/>
    <cellStyle name="Normal 2 4 2 2 3 4" xfId="32865" xr:uid="{00000000-0005-0000-0000-0000397D0000}"/>
    <cellStyle name="Normal 2 4 2 2 4" xfId="17606" xr:uid="{00000000-0005-0000-0000-00003A7D0000}"/>
    <cellStyle name="Normal 2 4 2 2 4 2" xfId="30517" xr:uid="{00000000-0005-0000-0000-00003B7D0000}"/>
    <cellStyle name="Normal 2 4 2 2 5" xfId="21127" xr:uid="{00000000-0005-0000-0000-00003C7D0000}"/>
    <cellStyle name="Normal 2 4 2 2 5 2" xfId="34038" xr:uid="{00000000-0005-0000-0000-00003D7D0000}"/>
    <cellStyle name="Normal 2 4 2 2 6" xfId="24648" xr:uid="{00000000-0005-0000-0000-00003E7D0000}"/>
    <cellStyle name="Normal 2 4 2 2 6 2" xfId="37559" xr:uid="{00000000-0005-0000-0000-00003F7D0000}"/>
    <cellStyle name="Normal 2 4 2 2 7" xfId="28169" xr:uid="{00000000-0005-0000-0000-0000407D0000}"/>
    <cellStyle name="Normal 2 4 2 3" xfId="15934" xr:uid="{00000000-0005-0000-0000-0000417D0000}"/>
    <cellStyle name="Normal 2 4 2 3 2" xfId="18282" xr:uid="{00000000-0005-0000-0000-0000427D0000}"/>
    <cellStyle name="Normal 2 4 2 3 2 2" xfId="31193" xr:uid="{00000000-0005-0000-0000-0000437D0000}"/>
    <cellStyle name="Normal 2 4 2 3 3" xfId="21803" xr:uid="{00000000-0005-0000-0000-0000447D0000}"/>
    <cellStyle name="Normal 2 4 2 3 3 2" xfId="34714" xr:uid="{00000000-0005-0000-0000-0000457D0000}"/>
    <cellStyle name="Normal 2 4 2 3 4" xfId="25324" xr:uid="{00000000-0005-0000-0000-0000467D0000}"/>
    <cellStyle name="Normal 2 4 2 3 4 2" xfId="38235" xr:uid="{00000000-0005-0000-0000-0000477D0000}"/>
    <cellStyle name="Normal 2 4 2 3 5" xfId="28845" xr:uid="{00000000-0005-0000-0000-0000487D0000}"/>
    <cellStyle name="Normal 2 4 2 4" xfId="19455" xr:uid="{00000000-0005-0000-0000-0000497D0000}"/>
    <cellStyle name="Normal 2 4 2 4 2" xfId="22976" xr:uid="{00000000-0005-0000-0000-00004A7D0000}"/>
    <cellStyle name="Normal 2 4 2 4 2 2" xfId="35887" xr:uid="{00000000-0005-0000-0000-00004B7D0000}"/>
    <cellStyle name="Normal 2 4 2 4 3" xfId="26497" xr:uid="{00000000-0005-0000-0000-00004C7D0000}"/>
    <cellStyle name="Normal 2 4 2 4 3 2" xfId="39408" xr:uid="{00000000-0005-0000-0000-00004D7D0000}"/>
    <cellStyle name="Normal 2 4 2 4 4" xfId="32366" xr:uid="{00000000-0005-0000-0000-00004E7D0000}"/>
    <cellStyle name="Normal 2 4 2 5" xfId="17107" xr:uid="{00000000-0005-0000-0000-00004F7D0000}"/>
    <cellStyle name="Normal 2 4 2 5 2" xfId="30018" xr:uid="{00000000-0005-0000-0000-0000507D0000}"/>
    <cellStyle name="Normal 2 4 2 6" xfId="20628" xr:uid="{00000000-0005-0000-0000-0000517D0000}"/>
    <cellStyle name="Normal 2 4 2 6 2" xfId="33539" xr:uid="{00000000-0005-0000-0000-0000527D0000}"/>
    <cellStyle name="Normal 2 4 2 7" xfId="24149" xr:uid="{00000000-0005-0000-0000-0000537D0000}"/>
    <cellStyle name="Normal 2 4 2 7 2" xfId="37060" xr:uid="{00000000-0005-0000-0000-0000547D0000}"/>
    <cellStyle name="Normal 2 4 2 8" xfId="27670" xr:uid="{00000000-0005-0000-0000-0000557D0000}"/>
    <cellStyle name="Normal 2 4 2 9" xfId="14758" xr:uid="{00000000-0005-0000-0000-0000567D0000}"/>
    <cellStyle name="Normal 2 4 3" xfId="10223" xr:uid="{00000000-0005-0000-0000-0000577D0000}"/>
    <cellStyle name="Normal 2 4 3 2" xfId="15420" xr:uid="{00000000-0005-0000-0000-0000587D0000}"/>
    <cellStyle name="Normal 2 4 3 2 2" xfId="16595" xr:uid="{00000000-0005-0000-0000-0000597D0000}"/>
    <cellStyle name="Normal 2 4 3 2 2 2" xfId="18943" xr:uid="{00000000-0005-0000-0000-00005A7D0000}"/>
    <cellStyle name="Normal 2 4 3 2 2 2 2" xfId="31854" xr:uid="{00000000-0005-0000-0000-00005B7D0000}"/>
    <cellStyle name="Normal 2 4 3 2 2 3" xfId="22464" xr:uid="{00000000-0005-0000-0000-00005C7D0000}"/>
    <cellStyle name="Normal 2 4 3 2 2 3 2" xfId="35375" xr:uid="{00000000-0005-0000-0000-00005D7D0000}"/>
    <cellStyle name="Normal 2 4 3 2 2 4" xfId="25985" xr:uid="{00000000-0005-0000-0000-00005E7D0000}"/>
    <cellStyle name="Normal 2 4 3 2 2 4 2" xfId="38896" xr:uid="{00000000-0005-0000-0000-00005F7D0000}"/>
    <cellStyle name="Normal 2 4 3 2 2 5" xfId="29506" xr:uid="{00000000-0005-0000-0000-0000607D0000}"/>
    <cellStyle name="Normal 2 4 3 2 3" xfId="20116" xr:uid="{00000000-0005-0000-0000-0000617D0000}"/>
    <cellStyle name="Normal 2 4 3 2 3 2" xfId="23637" xr:uid="{00000000-0005-0000-0000-0000627D0000}"/>
    <cellStyle name="Normal 2 4 3 2 3 2 2" xfId="36548" xr:uid="{00000000-0005-0000-0000-0000637D0000}"/>
    <cellStyle name="Normal 2 4 3 2 3 3" xfId="27158" xr:uid="{00000000-0005-0000-0000-0000647D0000}"/>
    <cellStyle name="Normal 2 4 3 2 3 3 2" xfId="40069" xr:uid="{00000000-0005-0000-0000-0000657D0000}"/>
    <cellStyle name="Normal 2 4 3 2 3 4" xfId="33027" xr:uid="{00000000-0005-0000-0000-0000667D0000}"/>
    <cellStyle name="Normal 2 4 3 2 4" xfId="17768" xr:uid="{00000000-0005-0000-0000-0000677D0000}"/>
    <cellStyle name="Normal 2 4 3 2 4 2" xfId="30679" xr:uid="{00000000-0005-0000-0000-0000687D0000}"/>
    <cellStyle name="Normal 2 4 3 2 5" xfId="21289" xr:uid="{00000000-0005-0000-0000-0000697D0000}"/>
    <cellStyle name="Normal 2 4 3 2 5 2" xfId="34200" xr:uid="{00000000-0005-0000-0000-00006A7D0000}"/>
    <cellStyle name="Normal 2 4 3 2 6" xfId="24810" xr:uid="{00000000-0005-0000-0000-00006B7D0000}"/>
    <cellStyle name="Normal 2 4 3 2 6 2" xfId="37721" xr:uid="{00000000-0005-0000-0000-00006C7D0000}"/>
    <cellStyle name="Normal 2 4 3 2 7" xfId="28331" xr:uid="{00000000-0005-0000-0000-00006D7D0000}"/>
    <cellStyle name="Normal 2 4 3 3" xfId="16096" xr:uid="{00000000-0005-0000-0000-00006E7D0000}"/>
    <cellStyle name="Normal 2 4 3 3 2" xfId="18444" xr:uid="{00000000-0005-0000-0000-00006F7D0000}"/>
    <cellStyle name="Normal 2 4 3 3 2 2" xfId="31355" xr:uid="{00000000-0005-0000-0000-0000707D0000}"/>
    <cellStyle name="Normal 2 4 3 3 3" xfId="21965" xr:uid="{00000000-0005-0000-0000-0000717D0000}"/>
    <cellStyle name="Normal 2 4 3 3 3 2" xfId="34876" xr:uid="{00000000-0005-0000-0000-0000727D0000}"/>
    <cellStyle name="Normal 2 4 3 3 4" xfId="25486" xr:uid="{00000000-0005-0000-0000-0000737D0000}"/>
    <cellStyle name="Normal 2 4 3 3 4 2" xfId="38397" xr:uid="{00000000-0005-0000-0000-0000747D0000}"/>
    <cellStyle name="Normal 2 4 3 3 5" xfId="29007" xr:uid="{00000000-0005-0000-0000-0000757D0000}"/>
    <cellStyle name="Normal 2 4 3 4" xfId="19617" xr:uid="{00000000-0005-0000-0000-0000767D0000}"/>
    <cellStyle name="Normal 2 4 3 4 2" xfId="23138" xr:uid="{00000000-0005-0000-0000-0000777D0000}"/>
    <cellStyle name="Normal 2 4 3 4 2 2" xfId="36049" xr:uid="{00000000-0005-0000-0000-0000787D0000}"/>
    <cellStyle name="Normal 2 4 3 4 3" xfId="26659" xr:uid="{00000000-0005-0000-0000-0000797D0000}"/>
    <cellStyle name="Normal 2 4 3 4 3 2" xfId="39570" xr:uid="{00000000-0005-0000-0000-00007A7D0000}"/>
    <cellStyle name="Normal 2 4 3 4 4" xfId="32528" xr:uid="{00000000-0005-0000-0000-00007B7D0000}"/>
    <cellStyle name="Normal 2 4 3 5" xfId="17269" xr:uid="{00000000-0005-0000-0000-00007C7D0000}"/>
    <cellStyle name="Normal 2 4 3 5 2" xfId="30180" xr:uid="{00000000-0005-0000-0000-00007D7D0000}"/>
    <cellStyle name="Normal 2 4 3 6" xfId="20790" xr:uid="{00000000-0005-0000-0000-00007E7D0000}"/>
    <cellStyle name="Normal 2 4 3 6 2" xfId="33701" xr:uid="{00000000-0005-0000-0000-00007F7D0000}"/>
    <cellStyle name="Normal 2 4 3 7" xfId="24311" xr:uid="{00000000-0005-0000-0000-0000807D0000}"/>
    <cellStyle name="Normal 2 4 3 7 2" xfId="37222" xr:uid="{00000000-0005-0000-0000-0000817D0000}"/>
    <cellStyle name="Normal 2 4 3 8" xfId="27832" xr:uid="{00000000-0005-0000-0000-0000827D0000}"/>
    <cellStyle name="Normal 2 4 3 9" xfId="14921" xr:uid="{00000000-0005-0000-0000-0000837D0000}"/>
    <cellStyle name="Normal 2 4 4" xfId="15582" xr:uid="{00000000-0005-0000-0000-0000847D0000}"/>
    <cellStyle name="Normal 2 4 4 2" xfId="16757" xr:uid="{00000000-0005-0000-0000-0000857D0000}"/>
    <cellStyle name="Normal 2 4 4 2 2" xfId="19105" xr:uid="{00000000-0005-0000-0000-0000867D0000}"/>
    <cellStyle name="Normal 2 4 4 2 2 2" xfId="32016" xr:uid="{00000000-0005-0000-0000-0000877D0000}"/>
    <cellStyle name="Normal 2 4 4 2 3" xfId="22626" xr:uid="{00000000-0005-0000-0000-0000887D0000}"/>
    <cellStyle name="Normal 2 4 4 2 3 2" xfId="35537" xr:uid="{00000000-0005-0000-0000-0000897D0000}"/>
    <cellStyle name="Normal 2 4 4 2 4" xfId="26147" xr:uid="{00000000-0005-0000-0000-00008A7D0000}"/>
    <cellStyle name="Normal 2 4 4 2 4 2" xfId="39058" xr:uid="{00000000-0005-0000-0000-00008B7D0000}"/>
    <cellStyle name="Normal 2 4 4 2 5" xfId="29668" xr:uid="{00000000-0005-0000-0000-00008C7D0000}"/>
    <cellStyle name="Normal 2 4 4 3" xfId="20278" xr:uid="{00000000-0005-0000-0000-00008D7D0000}"/>
    <cellStyle name="Normal 2 4 4 3 2" xfId="23799" xr:uid="{00000000-0005-0000-0000-00008E7D0000}"/>
    <cellStyle name="Normal 2 4 4 3 2 2" xfId="36710" xr:uid="{00000000-0005-0000-0000-00008F7D0000}"/>
    <cellStyle name="Normal 2 4 4 3 3" xfId="27320" xr:uid="{00000000-0005-0000-0000-0000907D0000}"/>
    <cellStyle name="Normal 2 4 4 3 3 2" xfId="40231" xr:uid="{00000000-0005-0000-0000-0000917D0000}"/>
    <cellStyle name="Normal 2 4 4 3 4" xfId="33189" xr:uid="{00000000-0005-0000-0000-0000927D0000}"/>
    <cellStyle name="Normal 2 4 4 4" xfId="17930" xr:uid="{00000000-0005-0000-0000-0000937D0000}"/>
    <cellStyle name="Normal 2 4 4 4 2" xfId="30841" xr:uid="{00000000-0005-0000-0000-0000947D0000}"/>
    <cellStyle name="Normal 2 4 4 5" xfId="21451" xr:uid="{00000000-0005-0000-0000-0000957D0000}"/>
    <cellStyle name="Normal 2 4 4 5 2" xfId="34362" xr:uid="{00000000-0005-0000-0000-0000967D0000}"/>
    <cellStyle name="Normal 2 4 4 6" xfId="24972" xr:uid="{00000000-0005-0000-0000-0000977D0000}"/>
    <cellStyle name="Normal 2 4 4 6 2" xfId="37883" xr:uid="{00000000-0005-0000-0000-0000987D0000}"/>
    <cellStyle name="Normal 2 4 4 7" xfId="28493" xr:uid="{00000000-0005-0000-0000-0000997D0000}"/>
    <cellStyle name="Normal 2 4 5" xfId="15083" xr:uid="{00000000-0005-0000-0000-00009A7D0000}"/>
    <cellStyle name="Normal 2 4 5 2" xfId="16258" xr:uid="{00000000-0005-0000-0000-00009B7D0000}"/>
    <cellStyle name="Normal 2 4 5 2 2" xfId="18606" xr:uid="{00000000-0005-0000-0000-00009C7D0000}"/>
    <cellStyle name="Normal 2 4 5 2 2 2" xfId="31517" xr:uid="{00000000-0005-0000-0000-00009D7D0000}"/>
    <cellStyle name="Normal 2 4 5 2 3" xfId="22127" xr:uid="{00000000-0005-0000-0000-00009E7D0000}"/>
    <cellStyle name="Normal 2 4 5 2 3 2" xfId="35038" xr:uid="{00000000-0005-0000-0000-00009F7D0000}"/>
    <cellStyle name="Normal 2 4 5 2 4" xfId="25648" xr:uid="{00000000-0005-0000-0000-0000A07D0000}"/>
    <cellStyle name="Normal 2 4 5 2 4 2" xfId="38559" xr:uid="{00000000-0005-0000-0000-0000A17D0000}"/>
    <cellStyle name="Normal 2 4 5 2 5" xfId="29169" xr:uid="{00000000-0005-0000-0000-0000A27D0000}"/>
    <cellStyle name="Normal 2 4 5 3" xfId="19779" xr:uid="{00000000-0005-0000-0000-0000A37D0000}"/>
    <cellStyle name="Normal 2 4 5 3 2" xfId="23300" xr:uid="{00000000-0005-0000-0000-0000A47D0000}"/>
    <cellStyle name="Normal 2 4 5 3 2 2" xfId="36211" xr:uid="{00000000-0005-0000-0000-0000A57D0000}"/>
    <cellStyle name="Normal 2 4 5 3 3" xfId="26821" xr:uid="{00000000-0005-0000-0000-0000A67D0000}"/>
    <cellStyle name="Normal 2 4 5 3 3 2" xfId="39732" xr:uid="{00000000-0005-0000-0000-0000A77D0000}"/>
    <cellStyle name="Normal 2 4 5 3 4" xfId="32690" xr:uid="{00000000-0005-0000-0000-0000A87D0000}"/>
    <cellStyle name="Normal 2 4 5 4" xfId="17431" xr:uid="{00000000-0005-0000-0000-0000A97D0000}"/>
    <cellStyle name="Normal 2 4 5 4 2" xfId="30342" xr:uid="{00000000-0005-0000-0000-0000AA7D0000}"/>
    <cellStyle name="Normal 2 4 5 5" xfId="20952" xr:uid="{00000000-0005-0000-0000-0000AB7D0000}"/>
    <cellStyle name="Normal 2 4 5 5 2" xfId="33863" xr:uid="{00000000-0005-0000-0000-0000AC7D0000}"/>
    <cellStyle name="Normal 2 4 5 6" xfId="24473" xr:uid="{00000000-0005-0000-0000-0000AD7D0000}"/>
    <cellStyle name="Normal 2 4 5 6 2" xfId="37384" xr:uid="{00000000-0005-0000-0000-0000AE7D0000}"/>
    <cellStyle name="Normal 2 4 5 7" xfId="27994" xr:uid="{00000000-0005-0000-0000-0000AF7D0000}"/>
    <cellStyle name="Normal 2 4 6" xfId="15759" xr:uid="{00000000-0005-0000-0000-0000B07D0000}"/>
    <cellStyle name="Normal 2 4 6 2" xfId="18107" xr:uid="{00000000-0005-0000-0000-0000B17D0000}"/>
    <cellStyle name="Normal 2 4 6 2 2" xfId="31018" xr:uid="{00000000-0005-0000-0000-0000B27D0000}"/>
    <cellStyle name="Normal 2 4 6 3" xfId="21628" xr:uid="{00000000-0005-0000-0000-0000B37D0000}"/>
    <cellStyle name="Normal 2 4 6 3 2" xfId="34539" xr:uid="{00000000-0005-0000-0000-0000B47D0000}"/>
    <cellStyle name="Normal 2 4 6 4" xfId="25149" xr:uid="{00000000-0005-0000-0000-0000B57D0000}"/>
    <cellStyle name="Normal 2 4 6 4 2" xfId="38060" xr:uid="{00000000-0005-0000-0000-0000B67D0000}"/>
    <cellStyle name="Normal 2 4 6 5" xfId="28670" xr:uid="{00000000-0005-0000-0000-0000B77D0000}"/>
    <cellStyle name="Normal 2 4 7" xfId="19280" xr:uid="{00000000-0005-0000-0000-0000B87D0000}"/>
    <cellStyle name="Normal 2 4 7 2" xfId="22801" xr:uid="{00000000-0005-0000-0000-0000B97D0000}"/>
    <cellStyle name="Normal 2 4 7 2 2" xfId="35712" xr:uid="{00000000-0005-0000-0000-0000BA7D0000}"/>
    <cellStyle name="Normal 2 4 7 3" xfId="26322" xr:uid="{00000000-0005-0000-0000-0000BB7D0000}"/>
    <cellStyle name="Normal 2 4 7 3 2" xfId="39233" xr:uid="{00000000-0005-0000-0000-0000BC7D0000}"/>
    <cellStyle name="Normal 2 4 7 4" xfId="32191" xr:uid="{00000000-0005-0000-0000-0000BD7D0000}"/>
    <cellStyle name="Normal 2 4 8" xfId="16932" xr:uid="{00000000-0005-0000-0000-0000BE7D0000}"/>
    <cellStyle name="Normal 2 4 8 2" xfId="29843" xr:uid="{00000000-0005-0000-0000-0000BF7D0000}"/>
    <cellStyle name="Normal 2 4 9" xfId="20453" xr:uid="{00000000-0005-0000-0000-0000C07D0000}"/>
    <cellStyle name="Normal 2 4 9 2" xfId="33364" xr:uid="{00000000-0005-0000-0000-0000C17D0000}"/>
    <cellStyle name="Normal 2 5" xfId="2672" xr:uid="{00000000-0005-0000-0000-0000C27D0000}"/>
    <cellStyle name="Normal 2 5 10" xfId="40352" xr:uid="{00000000-0005-0000-0000-0000C37D0000}"/>
    <cellStyle name="Normal 2 5 2" xfId="2673" xr:uid="{00000000-0005-0000-0000-0000C47D0000}"/>
    <cellStyle name="Normal 2 5 2 2" xfId="16318" xr:uid="{00000000-0005-0000-0000-0000C57D0000}"/>
    <cellStyle name="Normal 2 5 2 2 2" xfId="18666" xr:uid="{00000000-0005-0000-0000-0000C67D0000}"/>
    <cellStyle name="Normal 2 5 2 2 2 2" xfId="31577" xr:uid="{00000000-0005-0000-0000-0000C77D0000}"/>
    <cellStyle name="Normal 2 5 2 2 3" xfId="22187" xr:uid="{00000000-0005-0000-0000-0000C87D0000}"/>
    <cellStyle name="Normal 2 5 2 2 3 2" xfId="35098" xr:uid="{00000000-0005-0000-0000-0000C97D0000}"/>
    <cellStyle name="Normal 2 5 2 2 4" xfId="25708" xr:uid="{00000000-0005-0000-0000-0000CA7D0000}"/>
    <cellStyle name="Normal 2 5 2 2 4 2" xfId="38619" xr:uid="{00000000-0005-0000-0000-0000CB7D0000}"/>
    <cellStyle name="Normal 2 5 2 2 5" xfId="29229" xr:uid="{00000000-0005-0000-0000-0000CC7D0000}"/>
    <cellStyle name="Normal 2 5 2 3" xfId="19839" xr:uid="{00000000-0005-0000-0000-0000CD7D0000}"/>
    <cellStyle name="Normal 2 5 2 3 2" xfId="23360" xr:uid="{00000000-0005-0000-0000-0000CE7D0000}"/>
    <cellStyle name="Normal 2 5 2 3 2 2" xfId="36271" xr:uid="{00000000-0005-0000-0000-0000CF7D0000}"/>
    <cellStyle name="Normal 2 5 2 3 3" xfId="26881" xr:uid="{00000000-0005-0000-0000-0000D07D0000}"/>
    <cellStyle name="Normal 2 5 2 3 3 2" xfId="39792" xr:uid="{00000000-0005-0000-0000-0000D17D0000}"/>
    <cellStyle name="Normal 2 5 2 3 4" xfId="32750" xr:uid="{00000000-0005-0000-0000-0000D27D0000}"/>
    <cellStyle name="Normal 2 5 2 4" xfId="17491" xr:uid="{00000000-0005-0000-0000-0000D37D0000}"/>
    <cellStyle name="Normal 2 5 2 4 2" xfId="30402" xr:uid="{00000000-0005-0000-0000-0000D47D0000}"/>
    <cellStyle name="Normal 2 5 2 5" xfId="21012" xr:uid="{00000000-0005-0000-0000-0000D57D0000}"/>
    <cellStyle name="Normal 2 5 2 5 2" xfId="33923" xr:uid="{00000000-0005-0000-0000-0000D67D0000}"/>
    <cellStyle name="Normal 2 5 2 6" xfId="24533" xr:uid="{00000000-0005-0000-0000-0000D77D0000}"/>
    <cellStyle name="Normal 2 5 2 6 2" xfId="37444" xr:uid="{00000000-0005-0000-0000-0000D87D0000}"/>
    <cellStyle name="Normal 2 5 2 7" xfId="28054" xr:uid="{00000000-0005-0000-0000-0000D97D0000}"/>
    <cellStyle name="Normal 2 5 2 8" xfId="15143" xr:uid="{00000000-0005-0000-0000-0000DA7D0000}"/>
    <cellStyle name="Normal 2 5 3" xfId="15819" xr:uid="{00000000-0005-0000-0000-0000DB7D0000}"/>
    <cellStyle name="Normal 2 5 3 2" xfId="18167" xr:uid="{00000000-0005-0000-0000-0000DC7D0000}"/>
    <cellStyle name="Normal 2 5 3 2 2" xfId="31078" xr:uid="{00000000-0005-0000-0000-0000DD7D0000}"/>
    <cellStyle name="Normal 2 5 3 3" xfId="21688" xr:uid="{00000000-0005-0000-0000-0000DE7D0000}"/>
    <cellStyle name="Normal 2 5 3 3 2" xfId="34599" xr:uid="{00000000-0005-0000-0000-0000DF7D0000}"/>
    <cellStyle name="Normal 2 5 3 4" xfId="25209" xr:uid="{00000000-0005-0000-0000-0000E07D0000}"/>
    <cellStyle name="Normal 2 5 3 4 2" xfId="38120" xr:uid="{00000000-0005-0000-0000-0000E17D0000}"/>
    <cellStyle name="Normal 2 5 3 5" xfId="28730" xr:uid="{00000000-0005-0000-0000-0000E27D0000}"/>
    <cellStyle name="Normal 2 5 4" xfId="19340" xr:uid="{00000000-0005-0000-0000-0000E37D0000}"/>
    <cellStyle name="Normal 2 5 4 2" xfId="22861" xr:uid="{00000000-0005-0000-0000-0000E47D0000}"/>
    <cellStyle name="Normal 2 5 4 2 2" xfId="35772" xr:uid="{00000000-0005-0000-0000-0000E57D0000}"/>
    <cellStyle name="Normal 2 5 4 3" xfId="26382" xr:uid="{00000000-0005-0000-0000-0000E67D0000}"/>
    <cellStyle name="Normal 2 5 4 3 2" xfId="39293" xr:uid="{00000000-0005-0000-0000-0000E77D0000}"/>
    <cellStyle name="Normal 2 5 4 4" xfId="32251" xr:uid="{00000000-0005-0000-0000-0000E87D0000}"/>
    <cellStyle name="Normal 2 5 5" xfId="16992" xr:uid="{00000000-0005-0000-0000-0000E97D0000}"/>
    <cellStyle name="Normal 2 5 5 2" xfId="29903" xr:uid="{00000000-0005-0000-0000-0000EA7D0000}"/>
    <cellStyle name="Normal 2 5 6" xfId="20513" xr:uid="{00000000-0005-0000-0000-0000EB7D0000}"/>
    <cellStyle name="Normal 2 5 6 2" xfId="33424" xr:uid="{00000000-0005-0000-0000-0000EC7D0000}"/>
    <cellStyle name="Normal 2 5 7" xfId="24034" xr:uid="{00000000-0005-0000-0000-0000ED7D0000}"/>
    <cellStyle name="Normal 2 5 7 2" xfId="36945" xr:uid="{00000000-0005-0000-0000-0000EE7D0000}"/>
    <cellStyle name="Normal 2 5 8" xfId="27555" xr:uid="{00000000-0005-0000-0000-0000EF7D0000}"/>
    <cellStyle name="Normal 2 5 9" xfId="14643" xr:uid="{00000000-0005-0000-0000-0000F07D0000}"/>
    <cellStyle name="Normal 2 6" xfId="2674" xr:uid="{00000000-0005-0000-0000-0000F17D0000}"/>
    <cellStyle name="Normal 2 6 10" xfId="40362" xr:uid="{00000000-0005-0000-0000-0000F27D0000}"/>
    <cellStyle name="Normal 2 6 2" xfId="2675" xr:uid="{00000000-0005-0000-0000-0000F37D0000}"/>
    <cellStyle name="Normal 2 6 2 2" xfId="16480" xr:uid="{00000000-0005-0000-0000-0000F47D0000}"/>
    <cellStyle name="Normal 2 6 2 2 2" xfId="18828" xr:uid="{00000000-0005-0000-0000-0000F57D0000}"/>
    <cellStyle name="Normal 2 6 2 2 2 2" xfId="31739" xr:uid="{00000000-0005-0000-0000-0000F67D0000}"/>
    <cellStyle name="Normal 2 6 2 2 3" xfId="22349" xr:uid="{00000000-0005-0000-0000-0000F77D0000}"/>
    <cellStyle name="Normal 2 6 2 2 3 2" xfId="35260" xr:uid="{00000000-0005-0000-0000-0000F87D0000}"/>
    <cellStyle name="Normal 2 6 2 2 4" xfId="25870" xr:uid="{00000000-0005-0000-0000-0000F97D0000}"/>
    <cellStyle name="Normal 2 6 2 2 4 2" xfId="38781" xr:uid="{00000000-0005-0000-0000-0000FA7D0000}"/>
    <cellStyle name="Normal 2 6 2 2 5" xfId="29391" xr:uid="{00000000-0005-0000-0000-0000FB7D0000}"/>
    <cellStyle name="Normal 2 6 2 3" xfId="20001" xr:uid="{00000000-0005-0000-0000-0000FC7D0000}"/>
    <cellStyle name="Normal 2 6 2 3 2" xfId="23522" xr:uid="{00000000-0005-0000-0000-0000FD7D0000}"/>
    <cellStyle name="Normal 2 6 2 3 2 2" xfId="36433" xr:uid="{00000000-0005-0000-0000-0000FE7D0000}"/>
    <cellStyle name="Normal 2 6 2 3 3" xfId="27043" xr:uid="{00000000-0005-0000-0000-0000FF7D0000}"/>
    <cellStyle name="Normal 2 6 2 3 3 2" xfId="39954" xr:uid="{00000000-0005-0000-0000-0000007E0000}"/>
    <cellStyle name="Normal 2 6 2 3 4" xfId="32912" xr:uid="{00000000-0005-0000-0000-0000017E0000}"/>
    <cellStyle name="Normal 2 6 2 4" xfId="17653" xr:uid="{00000000-0005-0000-0000-0000027E0000}"/>
    <cellStyle name="Normal 2 6 2 4 2" xfId="30564" xr:uid="{00000000-0005-0000-0000-0000037E0000}"/>
    <cellStyle name="Normal 2 6 2 5" xfId="21174" xr:uid="{00000000-0005-0000-0000-0000047E0000}"/>
    <cellStyle name="Normal 2 6 2 5 2" xfId="34085" xr:uid="{00000000-0005-0000-0000-0000057E0000}"/>
    <cellStyle name="Normal 2 6 2 6" xfId="24695" xr:uid="{00000000-0005-0000-0000-0000067E0000}"/>
    <cellStyle name="Normal 2 6 2 6 2" xfId="37606" xr:uid="{00000000-0005-0000-0000-0000077E0000}"/>
    <cellStyle name="Normal 2 6 2 7" xfId="28216" xr:uid="{00000000-0005-0000-0000-0000087E0000}"/>
    <cellStyle name="Normal 2 6 2 8" xfId="15305" xr:uid="{00000000-0005-0000-0000-0000097E0000}"/>
    <cellStyle name="Normal 2 6 3" xfId="2676" xr:uid="{00000000-0005-0000-0000-00000A7E0000}"/>
    <cellStyle name="Normal 2 6 3 2" xfId="18329" xr:uid="{00000000-0005-0000-0000-00000B7E0000}"/>
    <cellStyle name="Normal 2 6 3 2 2" xfId="31240" xr:uid="{00000000-0005-0000-0000-00000C7E0000}"/>
    <cellStyle name="Normal 2 6 3 3" xfId="21850" xr:uid="{00000000-0005-0000-0000-00000D7E0000}"/>
    <cellStyle name="Normal 2 6 3 3 2" xfId="34761" xr:uid="{00000000-0005-0000-0000-00000E7E0000}"/>
    <cellStyle name="Normal 2 6 3 4" xfId="25371" xr:uid="{00000000-0005-0000-0000-00000F7E0000}"/>
    <cellStyle name="Normal 2 6 3 4 2" xfId="38282" xr:uid="{00000000-0005-0000-0000-0000107E0000}"/>
    <cellStyle name="Normal 2 6 3 5" xfId="28892" xr:uid="{00000000-0005-0000-0000-0000117E0000}"/>
    <cellStyle name="Normal 2 6 3 6" xfId="15981" xr:uid="{00000000-0005-0000-0000-0000127E0000}"/>
    <cellStyle name="Normal 2 6 4" xfId="2677" xr:uid="{00000000-0005-0000-0000-0000137E0000}"/>
    <cellStyle name="Normal 2 6 4 2" xfId="23023" xr:uid="{00000000-0005-0000-0000-0000147E0000}"/>
    <cellStyle name="Normal 2 6 4 2 2" xfId="35934" xr:uid="{00000000-0005-0000-0000-0000157E0000}"/>
    <cellStyle name="Normal 2 6 4 3" xfId="26544" xr:uid="{00000000-0005-0000-0000-0000167E0000}"/>
    <cellStyle name="Normal 2 6 4 3 2" xfId="39455" xr:uid="{00000000-0005-0000-0000-0000177E0000}"/>
    <cellStyle name="Normal 2 6 4 4" xfId="32413" xr:uid="{00000000-0005-0000-0000-0000187E0000}"/>
    <cellStyle name="Normal 2 6 4 5" xfId="19502" xr:uid="{00000000-0005-0000-0000-0000197E0000}"/>
    <cellStyle name="Normal 2 6 5" xfId="17154" xr:uid="{00000000-0005-0000-0000-00001A7E0000}"/>
    <cellStyle name="Normal 2 6 5 2" xfId="30065" xr:uid="{00000000-0005-0000-0000-00001B7E0000}"/>
    <cellStyle name="Normal 2 6 6" xfId="20675" xr:uid="{00000000-0005-0000-0000-00001C7E0000}"/>
    <cellStyle name="Normal 2 6 6 2" xfId="33586" xr:uid="{00000000-0005-0000-0000-00001D7E0000}"/>
    <cellStyle name="Normal 2 6 7" xfId="24196" xr:uid="{00000000-0005-0000-0000-00001E7E0000}"/>
    <cellStyle name="Normal 2 6 7 2" xfId="37107" xr:uid="{00000000-0005-0000-0000-00001F7E0000}"/>
    <cellStyle name="Normal 2 6 8" xfId="27717" xr:uid="{00000000-0005-0000-0000-0000207E0000}"/>
    <cellStyle name="Normal 2 6 9" xfId="14806" xr:uid="{00000000-0005-0000-0000-0000217E0000}"/>
    <cellStyle name="Normal 2 7" xfId="2678" xr:uid="{00000000-0005-0000-0000-0000227E0000}"/>
    <cellStyle name="Normal 2 7 2" xfId="16642" xr:uid="{00000000-0005-0000-0000-0000237E0000}"/>
    <cellStyle name="Normal 2 7 2 2" xfId="18990" xr:uid="{00000000-0005-0000-0000-0000247E0000}"/>
    <cellStyle name="Normal 2 7 2 2 2" xfId="31901" xr:uid="{00000000-0005-0000-0000-0000257E0000}"/>
    <cellStyle name="Normal 2 7 2 3" xfId="22511" xr:uid="{00000000-0005-0000-0000-0000267E0000}"/>
    <cellStyle name="Normal 2 7 2 3 2" xfId="35422" xr:uid="{00000000-0005-0000-0000-0000277E0000}"/>
    <cellStyle name="Normal 2 7 2 4" xfId="26032" xr:uid="{00000000-0005-0000-0000-0000287E0000}"/>
    <cellStyle name="Normal 2 7 2 4 2" xfId="38943" xr:uid="{00000000-0005-0000-0000-0000297E0000}"/>
    <cellStyle name="Normal 2 7 2 5" xfId="29553" xr:uid="{00000000-0005-0000-0000-00002A7E0000}"/>
    <cellStyle name="Normal 2 7 3" xfId="20163" xr:uid="{00000000-0005-0000-0000-00002B7E0000}"/>
    <cellStyle name="Normal 2 7 3 2" xfId="23684" xr:uid="{00000000-0005-0000-0000-00002C7E0000}"/>
    <cellStyle name="Normal 2 7 3 2 2" xfId="36595" xr:uid="{00000000-0005-0000-0000-00002D7E0000}"/>
    <cellStyle name="Normal 2 7 3 3" xfId="27205" xr:uid="{00000000-0005-0000-0000-00002E7E0000}"/>
    <cellStyle name="Normal 2 7 3 3 2" xfId="40116" xr:uid="{00000000-0005-0000-0000-00002F7E0000}"/>
    <cellStyle name="Normal 2 7 3 4" xfId="33074" xr:uid="{00000000-0005-0000-0000-0000307E0000}"/>
    <cellStyle name="Normal 2 7 4" xfId="17815" xr:uid="{00000000-0005-0000-0000-0000317E0000}"/>
    <cellStyle name="Normal 2 7 4 2" xfId="30726" xr:uid="{00000000-0005-0000-0000-0000327E0000}"/>
    <cellStyle name="Normal 2 7 5" xfId="21336" xr:uid="{00000000-0005-0000-0000-0000337E0000}"/>
    <cellStyle name="Normal 2 7 5 2" xfId="34247" xr:uid="{00000000-0005-0000-0000-0000347E0000}"/>
    <cellStyle name="Normal 2 7 6" xfId="24857" xr:uid="{00000000-0005-0000-0000-0000357E0000}"/>
    <cellStyle name="Normal 2 7 6 2" xfId="37768" xr:uid="{00000000-0005-0000-0000-0000367E0000}"/>
    <cellStyle name="Normal 2 7 7" xfId="28378" xr:uid="{00000000-0005-0000-0000-0000377E0000}"/>
    <cellStyle name="Normal 2 7 8" xfId="15467" xr:uid="{00000000-0005-0000-0000-0000387E0000}"/>
    <cellStyle name="Normal 2 8" xfId="2679" xr:uid="{00000000-0005-0000-0000-0000397E0000}"/>
    <cellStyle name="Normal 2 8 2" xfId="16143" xr:uid="{00000000-0005-0000-0000-00003A7E0000}"/>
    <cellStyle name="Normal 2 8 2 2" xfId="18491" xr:uid="{00000000-0005-0000-0000-00003B7E0000}"/>
    <cellStyle name="Normal 2 8 2 2 2" xfId="31402" xr:uid="{00000000-0005-0000-0000-00003C7E0000}"/>
    <cellStyle name="Normal 2 8 2 3" xfId="22012" xr:uid="{00000000-0005-0000-0000-00003D7E0000}"/>
    <cellStyle name="Normal 2 8 2 3 2" xfId="34923" xr:uid="{00000000-0005-0000-0000-00003E7E0000}"/>
    <cellStyle name="Normal 2 8 2 4" xfId="25533" xr:uid="{00000000-0005-0000-0000-00003F7E0000}"/>
    <cellStyle name="Normal 2 8 2 4 2" xfId="38444" xr:uid="{00000000-0005-0000-0000-0000407E0000}"/>
    <cellStyle name="Normal 2 8 2 5" xfId="29054" xr:uid="{00000000-0005-0000-0000-0000417E0000}"/>
    <cellStyle name="Normal 2 8 3" xfId="19664" xr:uid="{00000000-0005-0000-0000-0000427E0000}"/>
    <cellStyle name="Normal 2 8 3 2" xfId="23185" xr:uid="{00000000-0005-0000-0000-0000437E0000}"/>
    <cellStyle name="Normal 2 8 3 2 2" xfId="36096" xr:uid="{00000000-0005-0000-0000-0000447E0000}"/>
    <cellStyle name="Normal 2 8 3 3" xfId="26706" xr:uid="{00000000-0005-0000-0000-0000457E0000}"/>
    <cellStyle name="Normal 2 8 3 3 2" xfId="39617" xr:uid="{00000000-0005-0000-0000-0000467E0000}"/>
    <cellStyle name="Normal 2 8 3 4" xfId="32575" xr:uid="{00000000-0005-0000-0000-0000477E0000}"/>
    <cellStyle name="Normal 2 8 4" xfId="17316" xr:uid="{00000000-0005-0000-0000-0000487E0000}"/>
    <cellStyle name="Normal 2 8 4 2" xfId="30227" xr:uid="{00000000-0005-0000-0000-0000497E0000}"/>
    <cellStyle name="Normal 2 8 5" xfId="20837" xr:uid="{00000000-0005-0000-0000-00004A7E0000}"/>
    <cellStyle name="Normal 2 8 5 2" xfId="33748" xr:uid="{00000000-0005-0000-0000-00004B7E0000}"/>
    <cellStyle name="Normal 2 8 6" xfId="24358" xr:uid="{00000000-0005-0000-0000-00004C7E0000}"/>
    <cellStyle name="Normal 2 8 6 2" xfId="37269" xr:uid="{00000000-0005-0000-0000-00004D7E0000}"/>
    <cellStyle name="Normal 2 8 7" xfId="27879" xr:uid="{00000000-0005-0000-0000-00004E7E0000}"/>
    <cellStyle name="Normal 2 8 8" xfId="14968" xr:uid="{00000000-0005-0000-0000-00004F7E0000}"/>
    <cellStyle name="Normal 2 9" xfId="2680" xr:uid="{00000000-0005-0000-0000-0000507E0000}"/>
    <cellStyle name="Normal 2 9 2" xfId="17990" xr:uid="{00000000-0005-0000-0000-0000517E0000}"/>
    <cellStyle name="Normal 2 9 2 2" xfId="30901" xr:uid="{00000000-0005-0000-0000-0000527E0000}"/>
    <cellStyle name="Normal 2 9 3" xfId="21511" xr:uid="{00000000-0005-0000-0000-0000537E0000}"/>
    <cellStyle name="Normal 2 9 3 2" xfId="34422" xr:uid="{00000000-0005-0000-0000-0000547E0000}"/>
    <cellStyle name="Normal 2 9 4" xfId="25032" xr:uid="{00000000-0005-0000-0000-0000557E0000}"/>
    <cellStyle name="Normal 2 9 4 2" xfId="37943" xr:uid="{00000000-0005-0000-0000-0000567E0000}"/>
    <cellStyle name="Normal 2 9 5" xfId="28553" xr:uid="{00000000-0005-0000-0000-0000577E0000}"/>
    <cellStyle name="Normal 2 9 6" xfId="15642" xr:uid="{00000000-0005-0000-0000-0000587E0000}"/>
    <cellStyle name="Normal 2_A-1-10-Confirmaciones Custodio Emisor de Valores-A-1-11" xfId="10224" xr:uid="{00000000-0005-0000-0000-0000597E0000}"/>
    <cellStyle name="Normal 20" xfId="2681" xr:uid="{00000000-0005-0000-0000-00005A7E0000}"/>
    <cellStyle name="Normal 20 10" xfId="10225" xr:uid="{00000000-0005-0000-0000-00005B7E0000}"/>
    <cellStyle name="Normal 20 10 2" xfId="10226" xr:uid="{00000000-0005-0000-0000-00005C7E0000}"/>
    <cellStyle name="Normal 20 10 2 2" xfId="10227" xr:uid="{00000000-0005-0000-0000-00005D7E0000}"/>
    <cellStyle name="Normal 20 10 3" xfId="10228" xr:uid="{00000000-0005-0000-0000-00005E7E0000}"/>
    <cellStyle name="Normal 20 11" xfId="10229" xr:uid="{00000000-0005-0000-0000-00005F7E0000}"/>
    <cellStyle name="Normal 20 11 2" xfId="10230" xr:uid="{00000000-0005-0000-0000-0000607E0000}"/>
    <cellStyle name="Normal 20 11 2 2" xfId="10231" xr:uid="{00000000-0005-0000-0000-0000617E0000}"/>
    <cellStyle name="Normal 20 11 3" xfId="10232" xr:uid="{00000000-0005-0000-0000-0000627E0000}"/>
    <cellStyle name="Normal 20 12" xfId="10233" xr:uid="{00000000-0005-0000-0000-0000637E0000}"/>
    <cellStyle name="Normal 20 12 2" xfId="10234" xr:uid="{00000000-0005-0000-0000-0000647E0000}"/>
    <cellStyle name="Normal 20 12 2 2" xfId="10235" xr:uid="{00000000-0005-0000-0000-0000657E0000}"/>
    <cellStyle name="Normal 20 12 3" xfId="10236" xr:uid="{00000000-0005-0000-0000-0000667E0000}"/>
    <cellStyle name="Normal 20 13" xfId="10237" xr:uid="{00000000-0005-0000-0000-0000677E0000}"/>
    <cellStyle name="Normal 20 13 2" xfId="10238" xr:uid="{00000000-0005-0000-0000-0000687E0000}"/>
    <cellStyle name="Normal 20 13 2 2" xfId="10239" xr:uid="{00000000-0005-0000-0000-0000697E0000}"/>
    <cellStyle name="Normal 20 13 3" xfId="10240" xr:uid="{00000000-0005-0000-0000-00006A7E0000}"/>
    <cellStyle name="Normal 20 14" xfId="10241" xr:uid="{00000000-0005-0000-0000-00006B7E0000}"/>
    <cellStyle name="Normal 20 14 2" xfId="10242" xr:uid="{00000000-0005-0000-0000-00006C7E0000}"/>
    <cellStyle name="Normal 20 14 2 2" xfId="10243" xr:uid="{00000000-0005-0000-0000-00006D7E0000}"/>
    <cellStyle name="Normal 20 14 3" xfId="10244" xr:uid="{00000000-0005-0000-0000-00006E7E0000}"/>
    <cellStyle name="Normal 20 15" xfId="10245" xr:uid="{00000000-0005-0000-0000-00006F7E0000}"/>
    <cellStyle name="Normal 20 15 2" xfId="10246" xr:uid="{00000000-0005-0000-0000-0000707E0000}"/>
    <cellStyle name="Normal 20 15 2 2" xfId="10247" xr:uid="{00000000-0005-0000-0000-0000717E0000}"/>
    <cellStyle name="Normal 20 15 3" xfId="10248" xr:uid="{00000000-0005-0000-0000-0000727E0000}"/>
    <cellStyle name="Normal 20 16" xfId="10249" xr:uid="{00000000-0005-0000-0000-0000737E0000}"/>
    <cellStyle name="Normal 20 16 2" xfId="10250" xr:uid="{00000000-0005-0000-0000-0000747E0000}"/>
    <cellStyle name="Normal 20 16 2 2" xfId="10251" xr:uid="{00000000-0005-0000-0000-0000757E0000}"/>
    <cellStyle name="Normal 20 16 3" xfId="10252" xr:uid="{00000000-0005-0000-0000-0000767E0000}"/>
    <cellStyle name="Normal 20 17" xfId="10253" xr:uid="{00000000-0005-0000-0000-0000777E0000}"/>
    <cellStyle name="Normal 20 17 2" xfId="10254" xr:uid="{00000000-0005-0000-0000-0000787E0000}"/>
    <cellStyle name="Normal 20 17 2 2" xfId="10255" xr:uid="{00000000-0005-0000-0000-0000797E0000}"/>
    <cellStyle name="Normal 20 17 3" xfId="10256" xr:uid="{00000000-0005-0000-0000-00007A7E0000}"/>
    <cellStyle name="Normal 20 18" xfId="10257" xr:uid="{00000000-0005-0000-0000-00007B7E0000}"/>
    <cellStyle name="Normal 20 18 2" xfId="10258" xr:uid="{00000000-0005-0000-0000-00007C7E0000}"/>
    <cellStyle name="Normal 20 18 2 2" xfId="10259" xr:uid="{00000000-0005-0000-0000-00007D7E0000}"/>
    <cellStyle name="Normal 20 18 3" xfId="10260" xr:uid="{00000000-0005-0000-0000-00007E7E0000}"/>
    <cellStyle name="Normal 20 19" xfId="10261" xr:uid="{00000000-0005-0000-0000-00007F7E0000}"/>
    <cellStyle name="Normal 20 19 2" xfId="10262" xr:uid="{00000000-0005-0000-0000-0000807E0000}"/>
    <cellStyle name="Normal 20 19 2 2" xfId="10263" xr:uid="{00000000-0005-0000-0000-0000817E0000}"/>
    <cellStyle name="Normal 20 19 3" xfId="10264" xr:uid="{00000000-0005-0000-0000-0000827E0000}"/>
    <cellStyle name="Normal 20 2" xfId="10265" xr:uid="{00000000-0005-0000-0000-0000837E0000}"/>
    <cellStyle name="Normal 20 2 2" xfId="10266" xr:uid="{00000000-0005-0000-0000-0000847E0000}"/>
    <cellStyle name="Normal 20 2 2 2" xfId="10267" xr:uid="{00000000-0005-0000-0000-0000857E0000}"/>
    <cellStyle name="Normal 20 2 3" xfId="10268" xr:uid="{00000000-0005-0000-0000-0000867E0000}"/>
    <cellStyle name="Normal 20 2 3 2" xfId="10269" xr:uid="{00000000-0005-0000-0000-0000877E0000}"/>
    <cellStyle name="Normal 20 2 4" xfId="10270" xr:uid="{00000000-0005-0000-0000-0000887E0000}"/>
    <cellStyle name="Normal 20 20" xfId="10271" xr:uid="{00000000-0005-0000-0000-0000897E0000}"/>
    <cellStyle name="Normal 20 20 2" xfId="10272" xr:uid="{00000000-0005-0000-0000-00008A7E0000}"/>
    <cellStyle name="Normal 20 20 2 2" xfId="10273" xr:uid="{00000000-0005-0000-0000-00008B7E0000}"/>
    <cellStyle name="Normal 20 20 3" xfId="10274" xr:uid="{00000000-0005-0000-0000-00008C7E0000}"/>
    <cellStyle name="Normal 20 21" xfId="10275" xr:uid="{00000000-0005-0000-0000-00008D7E0000}"/>
    <cellStyle name="Normal 20 21 2" xfId="10276" xr:uid="{00000000-0005-0000-0000-00008E7E0000}"/>
    <cellStyle name="Normal 20 21 2 2" xfId="10277" xr:uid="{00000000-0005-0000-0000-00008F7E0000}"/>
    <cellStyle name="Normal 20 21 3" xfId="10278" xr:uid="{00000000-0005-0000-0000-0000907E0000}"/>
    <cellStyle name="Normal 20 22" xfId="10279" xr:uid="{00000000-0005-0000-0000-0000917E0000}"/>
    <cellStyle name="Normal 20 22 2" xfId="10280" xr:uid="{00000000-0005-0000-0000-0000927E0000}"/>
    <cellStyle name="Normal 20 22 2 2" xfId="10281" xr:uid="{00000000-0005-0000-0000-0000937E0000}"/>
    <cellStyle name="Normal 20 22 3" xfId="10282" xr:uid="{00000000-0005-0000-0000-0000947E0000}"/>
    <cellStyle name="Normal 20 23" xfId="10283" xr:uid="{00000000-0005-0000-0000-0000957E0000}"/>
    <cellStyle name="Normal 20 23 2" xfId="10284" xr:uid="{00000000-0005-0000-0000-0000967E0000}"/>
    <cellStyle name="Normal 20 23 2 2" xfId="10285" xr:uid="{00000000-0005-0000-0000-0000977E0000}"/>
    <cellStyle name="Normal 20 23 3" xfId="10286" xr:uid="{00000000-0005-0000-0000-0000987E0000}"/>
    <cellStyle name="Normal 20 24" xfId="10287" xr:uid="{00000000-0005-0000-0000-0000997E0000}"/>
    <cellStyle name="Normal 20 24 2" xfId="10288" xr:uid="{00000000-0005-0000-0000-00009A7E0000}"/>
    <cellStyle name="Normal 20 24 2 2" xfId="10289" xr:uid="{00000000-0005-0000-0000-00009B7E0000}"/>
    <cellStyle name="Normal 20 24 3" xfId="10290" xr:uid="{00000000-0005-0000-0000-00009C7E0000}"/>
    <cellStyle name="Normal 20 25" xfId="10291" xr:uid="{00000000-0005-0000-0000-00009D7E0000}"/>
    <cellStyle name="Normal 20 25 2" xfId="10292" xr:uid="{00000000-0005-0000-0000-00009E7E0000}"/>
    <cellStyle name="Normal 20 26" xfId="10293" xr:uid="{00000000-0005-0000-0000-00009F7E0000}"/>
    <cellStyle name="Normal 20 27" xfId="10294" xr:uid="{00000000-0005-0000-0000-0000A07E0000}"/>
    <cellStyle name="Normal 20 27 2" xfId="10295" xr:uid="{00000000-0005-0000-0000-0000A17E0000}"/>
    <cellStyle name="Normal 20 3" xfId="10296" xr:uid="{00000000-0005-0000-0000-0000A27E0000}"/>
    <cellStyle name="Normal 20 3 2" xfId="10297" xr:uid="{00000000-0005-0000-0000-0000A37E0000}"/>
    <cellStyle name="Normal 20 3 2 2" xfId="10298" xr:uid="{00000000-0005-0000-0000-0000A47E0000}"/>
    <cellStyle name="Normal 20 3 3" xfId="10299" xr:uid="{00000000-0005-0000-0000-0000A57E0000}"/>
    <cellStyle name="Normal 20 4" xfId="10300" xr:uid="{00000000-0005-0000-0000-0000A67E0000}"/>
    <cellStyle name="Normal 20 4 2" xfId="10301" xr:uid="{00000000-0005-0000-0000-0000A77E0000}"/>
    <cellStyle name="Normal 20 4 2 2" xfId="10302" xr:uid="{00000000-0005-0000-0000-0000A87E0000}"/>
    <cellStyle name="Normal 20 4 3" xfId="10303" xr:uid="{00000000-0005-0000-0000-0000A97E0000}"/>
    <cellStyle name="Normal 20 5" xfId="10304" xr:uid="{00000000-0005-0000-0000-0000AA7E0000}"/>
    <cellStyle name="Normal 20 5 2" xfId="10305" xr:uid="{00000000-0005-0000-0000-0000AB7E0000}"/>
    <cellStyle name="Normal 20 5 2 2" xfId="10306" xr:uid="{00000000-0005-0000-0000-0000AC7E0000}"/>
    <cellStyle name="Normal 20 5 3" xfId="10307" xr:uid="{00000000-0005-0000-0000-0000AD7E0000}"/>
    <cellStyle name="Normal 20 6" xfId="10308" xr:uid="{00000000-0005-0000-0000-0000AE7E0000}"/>
    <cellStyle name="Normal 20 6 2" xfId="10309" xr:uid="{00000000-0005-0000-0000-0000AF7E0000}"/>
    <cellStyle name="Normal 20 6 2 2" xfId="10310" xr:uid="{00000000-0005-0000-0000-0000B07E0000}"/>
    <cellStyle name="Normal 20 6 3" xfId="10311" xr:uid="{00000000-0005-0000-0000-0000B17E0000}"/>
    <cellStyle name="Normal 20 7" xfId="10312" xr:uid="{00000000-0005-0000-0000-0000B27E0000}"/>
    <cellStyle name="Normal 20 7 2" xfId="10313" xr:uid="{00000000-0005-0000-0000-0000B37E0000}"/>
    <cellStyle name="Normal 20 7 2 2" xfId="10314" xr:uid="{00000000-0005-0000-0000-0000B47E0000}"/>
    <cellStyle name="Normal 20 7 3" xfId="10315" xr:uid="{00000000-0005-0000-0000-0000B57E0000}"/>
    <cellStyle name="Normal 20 8" xfId="10316" xr:uid="{00000000-0005-0000-0000-0000B67E0000}"/>
    <cellStyle name="Normal 20 8 2" xfId="10317" xr:uid="{00000000-0005-0000-0000-0000B77E0000}"/>
    <cellStyle name="Normal 20 8 2 2" xfId="10318" xr:uid="{00000000-0005-0000-0000-0000B87E0000}"/>
    <cellStyle name="Normal 20 8 3" xfId="10319" xr:uid="{00000000-0005-0000-0000-0000B97E0000}"/>
    <cellStyle name="Normal 20 9" xfId="10320" xr:uid="{00000000-0005-0000-0000-0000BA7E0000}"/>
    <cellStyle name="Normal 20 9 2" xfId="10321" xr:uid="{00000000-0005-0000-0000-0000BB7E0000}"/>
    <cellStyle name="Normal 20 9 2 2" xfId="10322" xr:uid="{00000000-0005-0000-0000-0000BC7E0000}"/>
    <cellStyle name="Normal 20 9 3" xfId="10323" xr:uid="{00000000-0005-0000-0000-0000BD7E0000}"/>
    <cellStyle name="Normal 200" xfId="10324" xr:uid="{00000000-0005-0000-0000-0000BE7E0000}"/>
    <cellStyle name="Normal 200 2" xfId="10325" xr:uid="{00000000-0005-0000-0000-0000BF7E0000}"/>
    <cellStyle name="Normal 201" xfId="10326" xr:uid="{00000000-0005-0000-0000-0000C07E0000}"/>
    <cellStyle name="Normal 201 2" xfId="10327" xr:uid="{00000000-0005-0000-0000-0000C17E0000}"/>
    <cellStyle name="Normal 202" xfId="10328" xr:uid="{00000000-0005-0000-0000-0000C27E0000}"/>
    <cellStyle name="Normal 202 2" xfId="10329" xr:uid="{00000000-0005-0000-0000-0000C37E0000}"/>
    <cellStyle name="Normal 203" xfId="10330" xr:uid="{00000000-0005-0000-0000-0000C47E0000}"/>
    <cellStyle name="Normal 203 2" xfId="10331" xr:uid="{00000000-0005-0000-0000-0000C57E0000}"/>
    <cellStyle name="Normal 204" xfId="10332" xr:uid="{00000000-0005-0000-0000-0000C67E0000}"/>
    <cellStyle name="Normal 204 2" xfId="10333" xr:uid="{00000000-0005-0000-0000-0000C77E0000}"/>
    <cellStyle name="Normal 205" xfId="10334" xr:uid="{00000000-0005-0000-0000-0000C87E0000}"/>
    <cellStyle name="Normal 205 2" xfId="10335" xr:uid="{00000000-0005-0000-0000-0000C97E0000}"/>
    <cellStyle name="Normal 206" xfId="10336" xr:uid="{00000000-0005-0000-0000-0000CA7E0000}"/>
    <cellStyle name="Normal 206 2" xfId="10337" xr:uid="{00000000-0005-0000-0000-0000CB7E0000}"/>
    <cellStyle name="Normal 207" xfId="10338" xr:uid="{00000000-0005-0000-0000-0000CC7E0000}"/>
    <cellStyle name="Normal 207 2" xfId="10339" xr:uid="{00000000-0005-0000-0000-0000CD7E0000}"/>
    <cellStyle name="Normal 208" xfId="10340" xr:uid="{00000000-0005-0000-0000-0000CE7E0000}"/>
    <cellStyle name="Normal 208 2" xfId="10341" xr:uid="{00000000-0005-0000-0000-0000CF7E0000}"/>
    <cellStyle name="Normal 209" xfId="10342" xr:uid="{00000000-0005-0000-0000-0000D07E0000}"/>
    <cellStyle name="Normal 209 2" xfId="10343" xr:uid="{00000000-0005-0000-0000-0000D17E0000}"/>
    <cellStyle name="Normal 21" xfId="2682" xr:uid="{00000000-0005-0000-0000-0000D27E0000}"/>
    <cellStyle name="Normal 21 10" xfId="10344" xr:uid="{00000000-0005-0000-0000-0000D37E0000}"/>
    <cellStyle name="Normal 21 10 2" xfId="10345" xr:uid="{00000000-0005-0000-0000-0000D47E0000}"/>
    <cellStyle name="Normal 21 10 2 2" xfId="10346" xr:uid="{00000000-0005-0000-0000-0000D57E0000}"/>
    <cellStyle name="Normal 21 10 3" xfId="10347" xr:uid="{00000000-0005-0000-0000-0000D67E0000}"/>
    <cellStyle name="Normal 21 11" xfId="10348" xr:uid="{00000000-0005-0000-0000-0000D77E0000}"/>
    <cellStyle name="Normal 21 11 2" xfId="10349" xr:uid="{00000000-0005-0000-0000-0000D87E0000}"/>
    <cellStyle name="Normal 21 11 2 2" xfId="10350" xr:uid="{00000000-0005-0000-0000-0000D97E0000}"/>
    <cellStyle name="Normal 21 11 3" xfId="10351" xr:uid="{00000000-0005-0000-0000-0000DA7E0000}"/>
    <cellStyle name="Normal 21 12" xfId="10352" xr:uid="{00000000-0005-0000-0000-0000DB7E0000}"/>
    <cellStyle name="Normal 21 12 2" xfId="10353" xr:uid="{00000000-0005-0000-0000-0000DC7E0000}"/>
    <cellStyle name="Normal 21 12 2 2" xfId="10354" xr:uid="{00000000-0005-0000-0000-0000DD7E0000}"/>
    <cellStyle name="Normal 21 12 3" xfId="10355" xr:uid="{00000000-0005-0000-0000-0000DE7E0000}"/>
    <cellStyle name="Normal 21 13" xfId="10356" xr:uid="{00000000-0005-0000-0000-0000DF7E0000}"/>
    <cellStyle name="Normal 21 13 2" xfId="10357" xr:uid="{00000000-0005-0000-0000-0000E07E0000}"/>
    <cellStyle name="Normal 21 13 2 2" xfId="10358" xr:uid="{00000000-0005-0000-0000-0000E17E0000}"/>
    <cellStyle name="Normal 21 13 3" xfId="10359" xr:uid="{00000000-0005-0000-0000-0000E27E0000}"/>
    <cellStyle name="Normal 21 14" xfId="10360" xr:uid="{00000000-0005-0000-0000-0000E37E0000}"/>
    <cellStyle name="Normal 21 14 2" xfId="10361" xr:uid="{00000000-0005-0000-0000-0000E47E0000}"/>
    <cellStyle name="Normal 21 14 2 2" xfId="10362" xr:uid="{00000000-0005-0000-0000-0000E57E0000}"/>
    <cellStyle name="Normal 21 14 3" xfId="10363" xr:uid="{00000000-0005-0000-0000-0000E67E0000}"/>
    <cellStyle name="Normal 21 15" xfId="10364" xr:uid="{00000000-0005-0000-0000-0000E77E0000}"/>
    <cellStyle name="Normal 21 15 2" xfId="10365" xr:uid="{00000000-0005-0000-0000-0000E87E0000}"/>
    <cellStyle name="Normal 21 15 2 2" xfId="10366" xr:uid="{00000000-0005-0000-0000-0000E97E0000}"/>
    <cellStyle name="Normal 21 15 3" xfId="10367" xr:uid="{00000000-0005-0000-0000-0000EA7E0000}"/>
    <cellStyle name="Normal 21 16" xfId="10368" xr:uid="{00000000-0005-0000-0000-0000EB7E0000}"/>
    <cellStyle name="Normal 21 16 2" xfId="10369" xr:uid="{00000000-0005-0000-0000-0000EC7E0000}"/>
    <cellStyle name="Normal 21 16 2 2" xfId="10370" xr:uid="{00000000-0005-0000-0000-0000ED7E0000}"/>
    <cellStyle name="Normal 21 16 3" xfId="10371" xr:uid="{00000000-0005-0000-0000-0000EE7E0000}"/>
    <cellStyle name="Normal 21 17" xfId="10372" xr:uid="{00000000-0005-0000-0000-0000EF7E0000}"/>
    <cellStyle name="Normal 21 17 2" xfId="10373" xr:uid="{00000000-0005-0000-0000-0000F07E0000}"/>
    <cellStyle name="Normal 21 17 2 2" xfId="10374" xr:uid="{00000000-0005-0000-0000-0000F17E0000}"/>
    <cellStyle name="Normal 21 17 3" xfId="10375" xr:uid="{00000000-0005-0000-0000-0000F27E0000}"/>
    <cellStyle name="Normal 21 18" xfId="10376" xr:uid="{00000000-0005-0000-0000-0000F37E0000}"/>
    <cellStyle name="Normal 21 18 2" xfId="10377" xr:uid="{00000000-0005-0000-0000-0000F47E0000}"/>
    <cellStyle name="Normal 21 18 2 2" xfId="10378" xr:uid="{00000000-0005-0000-0000-0000F57E0000}"/>
    <cellStyle name="Normal 21 18 3" xfId="10379" xr:uid="{00000000-0005-0000-0000-0000F67E0000}"/>
    <cellStyle name="Normal 21 19" xfId="10380" xr:uid="{00000000-0005-0000-0000-0000F77E0000}"/>
    <cellStyle name="Normal 21 19 2" xfId="10381" xr:uid="{00000000-0005-0000-0000-0000F87E0000}"/>
    <cellStyle name="Normal 21 19 2 2" xfId="10382" xr:uid="{00000000-0005-0000-0000-0000F97E0000}"/>
    <cellStyle name="Normal 21 19 3" xfId="10383" xr:uid="{00000000-0005-0000-0000-0000FA7E0000}"/>
    <cellStyle name="Normal 21 2" xfId="10384" xr:uid="{00000000-0005-0000-0000-0000FB7E0000}"/>
    <cellStyle name="Normal 21 2 2" xfId="10385" xr:uid="{00000000-0005-0000-0000-0000FC7E0000}"/>
    <cellStyle name="Normal 21 2 2 2" xfId="10386" xr:uid="{00000000-0005-0000-0000-0000FD7E0000}"/>
    <cellStyle name="Normal 21 2 3" xfId="10387" xr:uid="{00000000-0005-0000-0000-0000FE7E0000}"/>
    <cellStyle name="Normal 21 2 3 2" xfId="10388" xr:uid="{00000000-0005-0000-0000-0000FF7E0000}"/>
    <cellStyle name="Normal 21 2 4" xfId="10389" xr:uid="{00000000-0005-0000-0000-0000007F0000}"/>
    <cellStyle name="Normal 21 20" xfId="10390" xr:uid="{00000000-0005-0000-0000-0000017F0000}"/>
    <cellStyle name="Normal 21 20 2" xfId="10391" xr:uid="{00000000-0005-0000-0000-0000027F0000}"/>
    <cellStyle name="Normal 21 20 2 2" xfId="10392" xr:uid="{00000000-0005-0000-0000-0000037F0000}"/>
    <cellStyle name="Normal 21 20 3" xfId="10393" xr:uid="{00000000-0005-0000-0000-0000047F0000}"/>
    <cellStyle name="Normal 21 21" xfId="10394" xr:uid="{00000000-0005-0000-0000-0000057F0000}"/>
    <cellStyle name="Normal 21 21 2" xfId="10395" xr:uid="{00000000-0005-0000-0000-0000067F0000}"/>
    <cellStyle name="Normal 21 21 2 2" xfId="10396" xr:uid="{00000000-0005-0000-0000-0000077F0000}"/>
    <cellStyle name="Normal 21 21 3" xfId="10397" xr:uid="{00000000-0005-0000-0000-0000087F0000}"/>
    <cellStyle name="Normal 21 22" xfId="10398" xr:uid="{00000000-0005-0000-0000-0000097F0000}"/>
    <cellStyle name="Normal 21 22 2" xfId="10399" xr:uid="{00000000-0005-0000-0000-00000A7F0000}"/>
    <cellStyle name="Normal 21 22 2 2" xfId="10400" xr:uid="{00000000-0005-0000-0000-00000B7F0000}"/>
    <cellStyle name="Normal 21 22 3" xfId="10401" xr:uid="{00000000-0005-0000-0000-00000C7F0000}"/>
    <cellStyle name="Normal 21 23" xfId="10402" xr:uid="{00000000-0005-0000-0000-00000D7F0000}"/>
    <cellStyle name="Normal 21 23 2" xfId="10403" xr:uid="{00000000-0005-0000-0000-00000E7F0000}"/>
    <cellStyle name="Normal 21 23 2 2" xfId="10404" xr:uid="{00000000-0005-0000-0000-00000F7F0000}"/>
    <cellStyle name="Normal 21 23 3" xfId="10405" xr:uid="{00000000-0005-0000-0000-0000107F0000}"/>
    <cellStyle name="Normal 21 24" xfId="10406" xr:uid="{00000000-0005-0000-0000-0000117F0000}"/>
    <cellStyle name="Normal 21 24 2" xfId="10407" xr:uid="{00000000-0005-0000-0000-0000127F0000}"/>
    <cellStyle name="Normal 21 24 2 2" xfId="10408" xr:uid="{00000000-0005-0000-0000-0000137F0000}"/>
    <cellStyle name="Normal 21 24 3" xfId="10409" xr:uid="{00000000-0005-0000-0000-0000147F0000}"/>
    <cellStyle name="Normal 21 25" xfId="10410" xr:uid="{00000000-0005-0000-0000-0000157F0000}"/>
    <cellStyle name="Normal 21 25 2" xfId="10411" xr:uid="{00000000-0005-0000-0000-0000167F0000}"/>
    <cellStyle name="Normal 21 26" xfId="10412" xr:uid="{00000000-0005-0000-0000-0000177F0000}"/>
    <cellStyle name="Normal 21 27" xfId="10413" xr:uid="{00000000-0005-0000-0000-0000187F0000}"/>
    <cellStyle name="Normal 21 27 2" xfId="10414" xr:uid="{00000000-0005-0000-0000-0000197F0000}"/>
    <cellStyle name="Normal 21 3" xfId="10415" xr:uid="{00000000-0005-0000-0000-00001A7F0000}"/>
    <cellStyle name="Normal 21 3 2" xfId="10416" xr:uid="{00000000-0005-0000-0000-00001B7F0000}"/>
    <cellStyle name="Normal 21 3 2 2" xfId="10417" xr:uid="{00000000-0005-0000-0000-00001C7F0000}"/>
    <cellStyle name="Normal 21 3 3" xfId="10418" xr:uid="{00000000-0005-0000-0000-00001D7F0000}"/>
    <cellStyle name="Normal 21 4" xfId="10419" xr:uid="{00000000-0005-0000-0000-00001E7F0000}"/>
    <cellStyle name="Normal 21 4 2" xfId="10420" xr:uid="{00000000-0005-0000-0000-00001F7F0000}"/>
    <cellStyle name="Normal 21 4 2 2" xfId="10421" xr:uid="{00000000-0005-0000-0000-0000207F0000}"/>
    <cellStyle name="Normal 21 4 3" xfId="10422" xr:uid="{00000000-0005-0000-0000-0000217F0000}"/>
    <cellStyle name="Normal 21 5" xfId="10423" xr:uid="{00000000-0005-0000-0000-0000227F0000}"/>
    <cellStyle name="Normal 21 5 2" xfId="10424" xr:uid="{00000000-0005-0000-0000-0000237F0000}"/>
    <cellStyle name="Normal 21 5 2 2" xfId="10425" xr:uid="{00000000-0005-0000-0000-0000247F0000}"/>
    <cellStyle name="Normal 21 5 3" xfId="10426" xr:uid="{00000000-0005-0000-0000-0000257F0000}"/>
    <cellStyle name="Normal 21 6" xfId="10427" xr:uid="{00000000-0005-0000-0000-0000267F0000}"/>
    <cellStyle name="Normal 21 6 2" xfId="10428" xr:uid="{00000000-0005-0000-0000-0000277F0000}"/>
    <cellStyle name="Normal 21 6 2 2" xfId="10429" xr:uid="{00000000-0005-0000-0000-0000287F0000}"/>
    <cellStyle name="Normal 21 6 3" xfId="10430" xr:uid="{00000000-0005-0000-0000-0000297F0000}"/>
    <cellStyle name="Normal 21 7" xfId="10431" xr:uid="{00000000-0005-0000-0000-00002A7F0000}"/>
    <cellStyle name="Normal 21 7 2" xfId="10432" xr:uid="{00000000-0005-0000-0000-00002B7F0000}"/>
    <cellStyle name="Normal 21 7 2 2" xfId="10433" xr:uid="{00000000-0005-0000-0000-00002C7F0000}"/>
    <cellStyle name="Normal 21 7 3" xfId="10434" xr:uid="{00000000-0005-0000-0000-00002D7F0000}"/>
    <cellStyle name="Normal 21 8" xfId="10435" xr:uid="{00000000-0005-0000-0000-00002E7F0000}"/>
    <cellStyle name="Normal 21 8 2" xfId="10436" xr:uid="{00000000-0005-0000-0000-00002F7F0000}"/>
    <cellStyle name="Normal 21 8 2 2" xfId="10437" xr:uid="{00000000-0005-0000-0000-0000307F0000}"/>
    <cellStyle name="Normal 21 8 3" xfId="10438" xr:uid="{00000000-0005-0000-0000-0000317F0000}"/>
    <cellStyle name="Normal 21 9" xfId="10439" xr:uid="{00000000-0005-0000-0000-0000327F0000}"/>
    <cellStyle name="Normal 21 9 2" xfId="10440" xr:uid="{00000000-0005-0000-0000-0000337F0000}"/>
    <cellStyle name="Normal 21 9 2 2" xfId="10441" xr:uid="{00000000-0005-0000-0000-0000347F0000}"/>
    <cellStyle name="Normal 21 9 3" xfId="10442" xr:uid="{00000000-0005-0000-0000-0000357F0000}"/>
    <cellStyle name="Normal 210" xfId="10443" xr:uid="{00000000-0005-0000-0000-0000367F0000}"/>
    <cellStyle name="Normal 210 2" xfId="10444" xr:uid="{00000000-0005-0000-0000-0000377F0000}"/>
    <cellStyle name="Normal 211" xfId="10445" xr:uid="{00000000-0005-0000-0000-0000387F0000}"/>
    <cellStyle name="Normal 211 2" xfId="10446" xr:uid="{00000000-0005-0000-0000-0000397F0000}"/>
    <cellStyle name="Normal 212" xfId="10447" xr:uid="{00000000-0005-0000-0000-00003A7F0000}"/>
    <cellStyle name="Normal 213" xfId="10448" xr:uid="{00000000-0005-0000-0000-00003B7F0000}"/>
    <cellStyle name="Normal 213 2" xfId="10449" xr:uid="{00000000-0005-0000-0000-00003C7F0000}"/>
    <cellStyle name="Normal 213 2 2" xfId="10450" xr:uid="{00000000-0005-0000-0000-00003D7F0000}"/>
    <cellStyle name="Normal 213 3" xfId="10451" xr:uid="{00000000-0005-0000-0000-00003E7F0000}"/>
    <cellStyle name="Normal 214" xfId="10452" xr:uid="{00000000-0005-0000-0000-00003F7F0000}"/>
    <cellStyle name="Normal 214 2" xfId="10453" xr:uid="{00000000-0005-0000-0000-0000407F0000}"/>
    <cellStyle name="Normal 214 2 2" xfId="10454" xr:uid="{00000000-0005-0000-0000-0000417F0000}"/>
    <cellStyle name="Normal 214 3" xfId="10455" xr:uid="{00000000-0005-0000-0000-0000427F0000}"/>
    <cellStyle name="Normal 215" xfId="10456" xr:uid="{00000000-0005-0000-0000-0000437F0000}"/>
    <cellStyle name="Normal 215 2" xfId="10457" xr:uid="{00000000-0005-0000-0000-0000447F0000}"/>
    <cellStyle name="Normal 215 2 2" xfId="10458" xr:uid="{00000000-0005-0000-0000-0000457F0000}"/>
    <cellStyle name="Normal 215 3" xfId="10459" xr:uid="{00000000-0005-0000-0000-0000467F0000}"/>
    <cellStyle name="Normal 216" xfId="10460" xr:uid="{00000000-0005-0000-0000-0000477F0000}"/>
    <cellStyle name="Normal 216 2" xfId="10461" xr:uid="{00000000-0005-0000-0000-0000487F0000}"/>
    <cellStyle name="Normal 217" xfId="10462" xr:uid="{00000000-0005-0000-0000-0000497F0000}"/>
    <cellStyle name="Normal 217 2" xfId="10463" xr:uid="{00000000-0005-0000-0000-00004A7F0000}"/>
    <cellStyle name="Normal 218" xfId="10464" xr:uid="{00000000-0005-0000-0000-00004B7F0000}"/>
    <cellStyle name="Normal 218 2" xfId="10465" xr:uid="{00000000-0005-0000-0000-00004C7F0000}"/>
    <cellStyle name="Normal 219" xfId="10466" xr:uid="{00000000-0005-0000-0000-00004D7F0000}"/>
    <cellStyle name="Normal 219 2" xfId="10467" xr:uid="{00000000-0005-0000-0000-00004E7F0000}"/>
    <cellStyle name="Normal 22" xfId="2683" xr:uid="{00000000-0005-0000-0000-00004F7F0000}"/>
    <cellStyle name="Normal 22 10" xfId="10468" xr:uid="{00000000-0005-0000-0000-0000507F0000}"/>
    <cellStyle name="Normal 22 10 2" xfId="10469" xr:uid="{00000000-0005-0000-0000-0000517F0000}"/>
    <cellStyle name="Normal 22 10 2 2" xfId="10470" xr:uid="{00000000-0005-0000-0000-0000527F0000}"/>
    <cellStyle name="Normal 22 10 3" xfId="10471" xr:uid="{00000000-0005-0000-0000-0000537F0000}"/>
    <cellStyle name="Normal 22 11" xfId="10472" xr:uid="{00000000-0005-0000-0000-0000547F0000}"/>
    <cellStyle name="Normal 22 11 2" xfId="10473" xr:uid="{00000000-0005-0000-0000-0000557F0000}"/>
    <cellStyle name="Normal 22 11 2 2" xfId="10474" xr:uid="{00000000-0005-0000-0000-0000567F0000}"/>
    <cellStyle name="Normal 22 11 3" xfId="10475" xr:uid="{00000000-0005-0000-0000-0000577F0000}"/>
    <cellStyle name="Normal 22 12" xfId="10476" xr:uid="{00000000-0005-0000-0000-0000587F0000}"/>
    <cellStyle name="Normal 22 12 2" xfId="10477" xr:uid="{00000000-0005-0000-0000-0000597F0000}"/>
    <cellStyle name="Normal 22 12 2 2" xfId="10478" xr:uid="{00000000-0005-0000-0000-00005A7F0000}"/>
    <cellStyle name="Normal 22 12 3" xfId="10479" xr:uid="{00000000-0005-0000-0000-00005B7F0000}"/>
    <cellStyle name="Normal 22 13" xfId="10480" xr:uid="{00000000-0005-0000-0000-00005C7F0000}"/>
    <cellStyle name="Normal 22 13 2" xfId="10481" xr:uid="{00000000-0005-0000-0000-00005D7F0000}"/>
    <cellStyle name="Normal 22 13 2 2" xfId="10482" xr:uid="{00000000-0005-0000-0000-00005E7F0000}"/>
    <cellStyle name="Normal 22 13 3" xfId="10483" xr:uid="{00000000-0005-0000-0000-00005F7F0000}"/>
    <cellStyle name="Normal 22 14" xfId="10484" xr:uid="{00000000-0005-0000-0000-0000607F0000}"/>
    <cellStyle name="Normal 22 14 2" xfId="10485" xr:uid="{00000000-0005-0000-0000-0000617F0000}"/>
    <cellStyle name="Normal 22 14 2 2" xfId="10486" xr:uid="{00000000-0005-0000-0000-0000627F0000}"/>
    <cellStyle name="Normal 22 14 3" xfId="10487" xr:uid="{00000000-0005-0000-0000-0000637F0000}"/>
    <cellStyle name="Normal 22 15" xfId="10488" xr:uid="{00000000-0005-0000-0000-0000647F0000}"/>
    <cellStyle name="Normal 22 15 2" xfId="10489" xr:uid="{00000000-0005-0000-0000-0000657F0000}"/>
    <cellStyle name="Normal 22 15 2 2" xfId="10490" xr:uid="{00000000-0005-0000-0000-0000667F0000}"/>
    <cellStyle name="Normal 22 15 3" xfId="10491" xr:uid="{00000000-0005-0000-0000-0000677F0000}"/>
    <cellStyle name="Normal 22 16" xfId="10492" xr:uid="{00000000-0005-0000-0000-0000687F0000}"/>
    <cellStyle name="Normal 22 16 2" xfId="10493" xr:uid="{00000000-0005-0000-0000-0000697F0000}"/>
    <cellStyle name="Normal 22 16 2 2" xfId="10494" xr:uid="{00000000-0005-0000-0000-00006A7F0000}"/>
    <cellStyle name="Normal 22 16 3" xfId="10495" xr:uid="{00000000-0005-0000-0000-00006B7F0000}"/>
    <cellStyle name="Normal 22 17" xfId="10496" xr:uid="{00000000-0005-0000-0000-00006C7F0000}"/>
    <cellStyle name="Normal 22 17 2" xfId="10497" xr:uid="{00000000-0005-0000-0000-00006D7F0000}"/>
    <cellStyle name="Normal 22 17 2 2" xfId="10498" xr:uid="{00000000-0005-0000-0000-00006E7F0000}"/>
    <cellStyle name="Normal 22 17 3" xfId="10499" xr:uid="{00000000-0005-0000-0000-00006F7F0000}"/>
    <cellStyle name="Normal 22 18" xfId="10500" xr:uid="{00000000-0005-0000-0000-0000707F0000}"/>
    <cellStyle name="Normal 22 18 2" xfId="10501" xr:uid="{00000000-0005-0000-0000-0000717F0000}"/>
    <cellStyle name="Normal 22 18 2 2" xfId="10502" xr:uid="{00000000-0005-0000-0000-0000727F0000}"/>
    <cellStyle name="Normal 22 18 3" xfId="10503" xr:uid="{00000000-0005-0000-0000-0000737F0000}"/>
    <cellStyle name="Normal 22 19" xfId="10504" xr:uid="{00000000-0005-0000-0000-0000747F0000}"/>
    <cellStyle name="Normal 22 19 2" xfId="10505" xr:uid="{00000000-0005-0000-0000-0000757F0000}"/>
    <cellStyle name="Normal 22 19 2 2" xfId="10506" xr:uid="{00000000-0005-0000-0000-0000767F0000}"/>
    <cellStyle name="Normal 22 19 3" xfId="10507" xr:uid="{00000000-0005-0000-0000-0000777F0000}"/>
    <cellStyle name="Normal 22 2" xfId="2684" xr:uid="{00000000-0005-0000-0000-0000787F0000}"/>
    <cellStyle name="Normal 22 2 2" xfId="10508" xr:uid="{00000000-0005-0000-0000-0000797F0000}"/>
    <cellStyle name="Normal 22 2 2 2" xfId="10509" xr:uid="{00000000-0005-0000-0000-00007A7F0000}"/>
    <cellStyle name="Normal 22 2 3" xfId="10510" xr:uid="{00000000-0005-0000-0000-00007B7F0000}"/>
    <cellStyle name="Normal 22 2 3 2" xfId="10511" xr:uid="{00000000-0005-0000-0000-00007C7F0000}"/>
    <cellStyle name="Normal 22 2 4" xfId="10512" xr:uid="{00000000-0005-0000-0000-00007D7F0000}"/>
    <cellStyle name="Normal 22 20" xfId="10513" xr:uid="{00000000-0005-0000-0000-00007E7F0000}"/>
    <cellStyle name="Normal 22 20 2" xfId="10514" xr:uid="{00000000-0005-0000-0000-00007F7F0000}"/>
    <cellStyle name="Normal 22 20 2 2" xfId="10515" xr:uid="{00000000-0005-0000-0000-0000807F0000}"/>
    <cellStyle name="Normal 22 20 3" xfId="10516" xr:uid="{00000000-0005-0000-0000-0000817F0000}"/>
    <cellStyle name="Normal 22 21" xfId="10517" xr:uid="{00000000-0005-0000-0000-0000827F0000}"/>
    <cellStyle name="Normal 22 21 2" xfId="10518" xr:uid="{00000000-0005-0000-0000-0000837F0000}"/>
    <cellStyle name="Normal 22 21 2 2" xfId="10519" xr:uid="{00000000-0005-0000-0000-0000847F0000}"/>
    <cellStyle name="Normal 22 21 3" xfId="10520" xr:uid="{00000000-0005-0000-0000-0000857F0000}"/>
    <cellStyle name="Normal 22 22" xfId="10521" xr:uid="{00000000-0005-0000-0000-0000867F0000}"/>
    <cellStyle name="Normal 22 22 2" xfId="10522" xr:uid="{00000000-0005-0000-0000-0000877F0000}"/>
    <cellStyle name="Normal 22 22 2 2" xfId="10523" xr:uid="{00000000-0005-0000-0000-0000887F0000}"/>
    <cellStyle name="Normal 22 22 3" xfId="10524" xr:uid="{00000000-0005-0000-0000-0000897F0000}"/>
    <cellStyle name="Normal 22 23" xfId="10525" xr:uid="{00000000-0005-0000-0000-00008A7F0000}"/>
    <cellStyle name="Normal 22 23 2" xfId="10526" xr:uid="{00000000-0005-0000-0000-00008B7F0000}"/>
    <cellStyle name="Normal 22 23 2 2" xfId="10527" xr:uid="{00000000-0005-0000-0000-00008C7F0000}"/>
    <cellStyle name="Normal 22 23 3" xfId="10528" xr:uid="{00000000-0005-0000-0000-00008D7F0000}"/>
    <cellStyle name="Normal 22 24" xfId="10529" xr:uid="{00000000-0005-0000-0000-00008E7F0000}"/>
    <cellStyle name="Normal 22 24 2" xfId="10530" xr:uid="{00000000-0005-0000-0000-00008F7F0000}"/>
    <cellStyle name="Normal 22 24 2 2" xfId="10531" xr:uid="{00000000-0005-0000-0000-0000907F0000}"/>
    <cellStyle name="Normal 22 24 3" xfId="10532" xr:uid="{00000000-0005-0000-0000-0000917F0000}"/>
    <cellStyle name="Normal 22 25" xfId="10533" xr:uid="{00000000-0005-0000-0000-0000927F0000}"/>
    <cellStyle name="Normal 22 25 2" xfId="10534" xr:uid="{00000000-0005-0000-0000-0000937F0000}"/>
    <cellStyle name="Normal 22 26" xfId="10535" xr:uid="{00000000-0005-0000-0000-0000947F0000}"/>
    <cellStyle name="Normal 22 26 2" xfId="10536" xr:uid="{00000000-0005-0000-0000-0000957F0000}"/>
    <cellStyle name="Normal 22 3" xfId="2685" xr:uid="{00000000-0005-0000-0000-0000967F0000}"/>
    <cellStyle name="Normal 22 3 2" xfId="10537" xr:uid="{00000000-0005-0000-0000-0000977F0000}"/>
    <cellStyle name="Normal 22 3 2 2" xfId="10538" xr:uid="{00000000-0005-0000-0000-0000987F0000}"/>
    <cellStyle name="Normal 22 3 3" xfId="10539" xr:uid="{00000000-0005-0000-0000-0000997F0000}"/>
    <cellStyle name="Normal 22 4" xfId="2686" xr:uid="{00000000-0005-0000-0000-00009A7F0000}"/>
    <cellStyle name="Normal 22 4 2" xfId="10540" xr:uid="{00000000-0005-0000-0000-00009B7F0000}"/>
    <cellStyle name="Normal 22 4 2 2" xfId="10541" xr:uid="{00000000-0005-0000-0000-00009C7F0000}"/>
    <cellStyle name="Normal 22 4 3" xfId="10542" xr:uid="{00000000-0005-0000-0000-00009D7F0000}"/>
    <cellStyle name="Normal 22 5" xfId="2687" xr:uid="{00000000-0005-0000-0000-00009E7F0000}"/>
    <cellStyle name="Normal 22 5 2" xfId="10543" xr:uid="{00000000-0005-0000-0000-00009F7F0000}"/>
    <cellStyle name="Normal 22 5 2 2" xfId="10544" xr:uid="{00000000-0005-0000-0000-0000A07F0000}"/>
    <cellStyle name="Normal 22 5 3" xfId="10545" xr:uid="{00000000-0005-0000-0000-0000A17F0000}"/>
    <cellStyle name="Normal 22 6" xfId="10546" xr:uid="{00000000-0005-0000-0000-0000A27F0000}"/>
    <cellStyle name="Normal 22 6 2" xfId="10547" xr:uid="{00000000-0005-0000-0000-0000A37F0000}"/>
    <cellStyle name="Normal 22 6 2 2" xfId="10548" xr:uid="{00000000-0005-0000-0000-0000A47F0000}"/>
    <cellStyle name="Normal 22 6 3" xfId="10549" xr:uid="{00000000-0005-0000-0000-0000A57F0000}"/>
    <cellStyle name="Normal 22 7" xfId="10550" xr:uid="{00000000-0005-0000-0000-0000A67F0000}"/>
    <cellStyle name="Normal 22 7 2" xfId="10551" xr:uid="{00000000-0005-0000-0000-0000A77F0000}"/>
    <cellStyle name="Normal 22 7 2 2" xfId="10552" xr:uid="{00000000-0005-0000-0000-0000A87F0000}"/>
    <cellStyle name="Normal 22 7 3" xfId="10553" xr:uid="{00000000-0005-0000-0000-0000A97F0000}"/>
    <cellStyle name="Normal 22 8" xfId="10554" xr:uid="{00000000-0005-0000-0000-0000AA7F0000}"/>
    <cellStyle name="Normal 22 8 2" xfId="10555" xr:uid="{00000000-0005-0000-0000-0000AB7F0000}"/>
    <cellStyle name="Normal 22 8 2 2" xfId="10556" xr:uid="{00000000-0005-0000-0000-0000AC7F0000}"/>
    <cellStyle name="Normal 22 8 3" xfId="10557" xr:uid="{00000000-0005-0000-0000-0000AD7F0000}"/>
    <cellStyle name="Normal 22 9" xfId="10558" xr:uid="{00000000-0005-0000-0000-0000AE7F0000}"/>
    <cellStyle name="Normal 22 9 2" xfId="10559" xr:uid="{00000000-0005-0000-0000-0000AF7F0000}"/>
    <cellStyle name="Normal 22 9 2 2" xfId="10560" xr:uid="{00000000-0005-0000-0000-0000B07F0000}"/>
    <cellStyle name="Normal 22 9 3" xfId="10561" xr:uid="{00000000-0005-0000-0000-0000B17F0000}"/>
    <cellStyle name="Normal 220" xfId="10562" xr:uid="{00000000-0005-0000-0000-0000B27F0000}"/>
    <cellStyle name="Normal 220 2" xfId="10563" xr:uid="{00000000-0005-0000-0000-0000B37F0000}"/>
    <cellStyle name="Normal 221" xfId="10564" xr:uid="{00000000-0005-0000-0000-0000B47F0000}"/>
    <cellStyle name="Normal 221 2" xfId="10565" xr:uid="{00000000-0005-0000-0000-0000B57F0000}"/>
    <cellStyle name="Normal 222" xfId="10566" xr:uid="{00000000-0005-0000-0000-0000B67F0000}"/>
    <cellStyle name="Normal 222 2" xfId="10567" xr:uid="{00000000-0005-0000-0000-0000B77F0000}"/>
    <cellStyle name="Normal 223" xfId="10568" xr:uid="{00000000-0005-0000-0000-0000B87F0000}"/>
    <cellStyle name="Normal 223 2" xfId="10569" xr:uid="{00000000-0005-0000-0000-0000B97F0000}"/>
    <cellStyle name="Normal 224" xfId="10570" xr:uid="{00000000-0005-0000-0000-0000BA7F0000}"/>
    <cellStyle name="Normal 224 2" xfId="10571" xr:uid="{00000000-0005-0000-0000-0000BB7F0000}"/>
    <cellStyle name="Normal 224 2 2" xfId="10572" xr:uid="{00000000-0005-0000-0000-0000BC7F0000}"/>
    <cellStyle name="Normal 224 3" xfId="10573" xr:uid="{00000000-0005-0000-0000-0000BD7F0000}"/>
    <cellStyle name="Normal 225" xfId="10574" xr:uid="{00000000-0005-0000-0000-0000BE7F0000}"/>
    <cellStyle name="Normal 225 2" xfId="10575" xr:uid="{00000000-0005-0000-0000-0000BF7F0000}"/>
    <cellStyle name="Normal 226" xfId="10576" xr:uid="{00000000-0005-0000-0000-0000C07F0000}"/>
    <cellStyle name="Normal 226 2" xfId="10577" xr:uid="{00000000-0005-0000-0000-0000C17F0000}"/>
    <cellStyle name="Normal 227" xfId="10578" xr:uid="{00000000-0005-0000-0000-0000C27F0000}"/>
    <cellStyle name="Normal 227 2" xfId="10579" xr:uid="{00000000-0005-0000-0000-0000C37F0000}"/>
    <cellStyle name="Normal 228" xfId="10580" xr:uid="{00000000-0005-0000-0000-0000C47F0000}"/>
    <cellStyle name="Normal 228 2" xfId="10581" xr:uid="{00000000-0005-0000-0000-0000C57F0000}"/>
    <cellStyle name="Normal 229" xfId="10582" xr:uid="{00000000-0005-0000-0000-0000C67F0000}"/>
    <cellStyle name="Normal 229 2" xfId="10583" xr:uid="{00000000-0005-0000-0000-0000C77F0000}"/>
    <cellStyle name="Normal 23" xfId="2688" xr:uid="{00000000-0005-0000-0000-0000C87F0000}"/>
    <cellStyle name="Normal 23 10" xfId="10584" xr:uid="{00000000-0005-0000-0000-0000C97F0000}"/>
    <cellStyle name="Normal 23 10 2" xfId="10585" xr:uid="{00000000-0005-0000-0000-0000CA7F0000}"/>
    <cellStyle name="Normal 23 10 2 2" xfId="10586" xr:uid="{00000000-0005-0000-0000-0000CB7F0000}"/>
    <cellStyle name="Normal 23 10 3" xfId="10587" xr:uid="{00000000-0005-0000-0000-0000CC7F0000}"/>
    <cellStyle name="Normal 23 11" xfId="10588" xr:uid="{00000000-0005-0000-0000-0000CD7F0000}"/>
    <cellStyle name="Normal 23 11 2" xfId="10589" xr:uid="{00000000-0005-0000-0000-0000CE7F0000}"/>
    <cellStyle name="Normal 23 11 2 2" xfId="10590" xr:uid="{00000000-0005-0000-0000-0000CF7F0000}"/>
    <cellStyle name="Normal 23 11 3" xfId="10591" xr:uid="{00000000-0005-0000-0000-0000D07F0000}"/>
    <cellStyle name="Normal 23 12" xfId="10592" xr:uid="{00000000-0005-0000-0000-0000D17F0000}"/>
    <cellStyle name="Normal 23 12 2" xfId="10593" xr:uid="{00000000-0005-0000-0000-0000D27F0000}"/>
    <cellStyle name="Normal 23 12 2 2" xfId="10594" xr:uid="{00000000-0005-0000-0000-0000D37F0000}"/>
    <cellStyle name="Normal 23 12 3" xfId="10595" xr:uid="{00000000-0005-0000-0000-0000D47F0000}"/>
    <cellStyle name="Normal 23 13" xfId="10596" xr:uid="{00000000-0005-0000-0000-0000D57F0000}"/>
    <cellStyle name="Normal 23 13 2" xfId="10597" xr:uid="{00000000-0005-0000-0000-0000D67F0000}"/>
    <cellStyle name="Normal 23 13 2 2" xfId="10598" xr:uid="{00000000-0005-0000-0000-0000D77F0000}"/>
    <cellStyle name="Normal 23 13 3" xfId="10599" xr:uid="{00000000-0005-0000-0000-0000D87F0000}"/>
    <cellStyle name="Normal 23 14" xfId="10600" xr:uid="{00000000-0005-0000-0000-0000D97F0000}"/>
    <cellStyle name="Normal 23 14 2" xfId="10601" xr:uid="{00000000-0005-0000-0000-0000DA7F0000}"/>
    <cellStyle name="Normal 23 14 2 2" xfId="10602" xr:uid="{00000000-0005-0000-0000-0000DB7F0000}"/>
    <cellStyle name="Normal 23 14 3" xfId="10603" xr:uid="{00000000-0005-0000-0000-0000DC7F0000}"/>
    <cellStyle name="Normal 23 15" xfId="10604" xr:uid="{00000000-0005-0000-0000-0000DD7F0000}"/>
    <cellStyle name="Normal 23 15 2" xfId="10605" xr:uid="{00000000-0005-0000-0000-0000DE7F0000}"/>
    <cellStyle name="Normal 23 15 2 2" xfId="10606" xr:uid="{00000000-0005-0000-0000-0000DF7F0000}"/>
    <cellStyle name="Normal 23 15 3" xfId="10607" xr:uid="{00000000-0005-0000-0000-0000E07F0000}"/>
    <cellStyle name="Normal 23 16" xfId="10608" xr:uid="{00000000-0005-0000-0000-0000E17F0000}"/>
    <cellStyle name="Normal 23 16 2" xfId="10609" xr:uid="{00000000-0005-0000-0000-0000E27F0000}"/>
    <cellStyle name="Normal 23 16 2 2" xfId="10610" xr:uid="{00000000-0005-0000-0000-0000E37F0000}"/>
    <cellStyle name="Normal 23 16 3" xfId="10611" xr:uid="{00000000-0005-0000-0000-0000E47F0000}"/>
    <cellStyle name="Normal 23 17" xfId="10612" xr:uid="{00000000-0005-0000-0000-0000E57F0000}"/>
    <cellStyle name="Normal 23 17 2" xfId="10613" xr:uid="{00000000-0005-0000-0000-0000E67F0000}"/>
    <cellStyle name="Normal 23 17 2 2" xfId="10614" xr:uid="{00000000-0005-0000-0000-0000E77F0000}"/>
    <cellStyle name="Normal 23 17 3" xfId="10615" xr:uid="{00000000-0005-0000-0000-0000E87F0000}"/>
    <cellStyle name="Normal 23 18" xfId="10616" xr:uid="{00000000-0005-0000-0000-0000E97F0000}"/>
    <cellStyle name="Normal 23 18 2" xfId="10617" xr:uid="{00000000-0005-0000-0000-0000EA7F0000}"/>
    <cellStyle name="Normal 23 18 2 2" xfId="10618" xr:uid="{00000000-0005-0000-0000-0000EB7F0000}"/>
    <cellStyle name="Normal 23 18 3" xfId="10619" xr:uid="{00000000-0005-0000-0000-0000EC7F0000}"/>
    <cellStyle name="Normal 23 19" xfId="10620" xr:uid="{00000000-0005-0000-0000-0000ED7F0000}"/>
    <cellStyle name="Normal 23 19 2" xfId="10621" xr:uid="{00000000-0005-0000-0000-0000EE7F0000}"/>
    <cellStyle name="Normal 23 19 2 2" xfId="10622" xr:uid="{00000000-0005-0000-0000-0000EF7F0000}"/>
    <cellStyle name="Normal 23 19 3" xfId="10623" xr:uid="{00000000-0005-0000-0000-0000F07F0000}"/>
    <cellStyle name="Normal 23 2" xfId="2689" xr:uid="{00000000-0005-0000-0000-0000F17F0000}"/>
    <cellStyle name="Normal 23 2 2" xfId="10624" xr:uid="{00000000-0005-0000-0000-0000F27F0000}"/>
    <cellStyle name="Normal 23 2 2 2" xfId="10625" xr:uid="{00000000-0005-0000-0000-0000F37F0000}"/>
    <cellStyle name="Normal 23 2 3" xfId="10626" xr:uid="{00000000-0005-0000-0000-0000F47F0000}"/>
    <cellStyle name="Normal 23 20" xfId="10627" xr:uid="{00000000-0005-0000-0000-0000F57F0000}"/>
    <cellStyle name="Normal 23 20 2" xfId="10628" xr:uid="{00000000-0005-0000-0000-0000F67F0000}"/>
    <cellStyle name="Normal 23 20 2 2" xfId="10629" xr:uid="{00000000-0005-0000-0000-0000F77F0000}"/>
    <cellStyle name="Normal 23 20 3" xfId="10630" xr:uid="{00000000-0005-0000-0000-0000F87F0000}"/>
    <cellStyle name="Normal 23 21" xfId="10631" xr:uid="{00000000-0005-0000-0000-0000F97F0000}"/>
    <cellStyle name="Normal 23 21 2" xfId="10632" xr:uid="{00000000-0005-0000-0000-0000FA7F0000}"/>
    <cellStyle name="Normal 23 21 2 2" xfId="10633" xr:uid="{00000000-0005-0000-0000-0000FB7F0000}"/>
    <cellStyle name="Normal 23 21 3" xfId="10634" xr:uid="{00000000-0005-0000-0000-0000FC7F0000}"/>
    <cellStyle name="Normal 23 22" xfId="10635" xr:uid="{00000000-0005-0000-0000-0000FD7F0000}"/>
    <cellStyle name="Normal 23 22 2" xfId="10636" xr:uid="{00000000-0005-0000-0000-0000FE7F0000}"/>
    <cellStyle name="Normal 23 22 2 2" xfId="10637" xr:uid="{00000000-0005-0000-0000-0000FF7F0000}"/>
    <cellStyle name="Normal 23 22 3" xfId="10638" xr:uid="{00000000-0005-0000-0000-000000800000}"/>
    <cellStyle name="Normal 23 23" xfId="10639" xr:uid="{00000000-0005-0000-0000-000001800000}"/>
    <cellStyle name="Normal 23 23 2" xfId="10640" xr:uid="{00000000-0005-0000-0000-000002800000}"/>
    <cellStyle name="Normal 23 23 2 2" xfId="10641" xr:uid="{00000000-0005-0000-0000-000003800000}"/>
    <cellStyle name="Normal 23 23 3" xfId="10642" xr:uid="{00000000-0005-0000-0000-000004800000}"/>
    <cellStyle name="Normal 23 24" xfId="10643" xr:uid="{00000000-0005-0000-0000-000005800000}"/>
    <cellStyle name="Normal 23 24 2" xfId="10644" xr:uid="{00000000-0005-0000-0000-000006800000}"/>
    <cellStyle name="Normal 23 24 2 2" xfId="10645" xr:uid="{00000000-0005-0000-0000-000007800000}"/>
    <cellStyle name="Normal 23 24 3" xfId="10646" xr:uid="{00000000-0005-0000-0000-000008800000}"/>
    <cellStyle name="Normal 23 25" xfId="10647" xr:uid="{00000000-0005-0000-0000-000009800000}"/>
    <cellStyle name="Normal 23 25 2" xfId="10648" xr:uid="{00000000-0005-0000-0000-00000A800000}"/>
    <cellStyle name="Normal 23 26" xfId="10649" xr:uid="{00000000-0005-0000-0000-00000B800000}"/>
    <cellStyle name="Normal 23 26 2" xfId="10650" xr:uid="{00000000-0005-0000-0000-00000C800000}"/>
    <cellStyle name="Normal 23 3" xfId="10651" xr:uid="{00000000-0005-0000-0000-00000D800000}"/>
    <cellStyle name="Normal 23 3 2" xfId="10652" xr:uid="{00000000-0005-0000-0000-00000E800000}"/>
    <cellStyle name="Normal 23 3 2 2" xfId="10653" xr:uid="{00000000-0005-0000-0000-00000F800000}"/>
    <cellStyle name="Normal 23 3 3" xfId="10654" xr:uid="{00000000-0005-0000-0000-000010800000}"/>
    <cellStyle name="Normal 23 4" xfId="10655" xr:uid="{00000000-0005-0000-0000-000011800000}"/>
    <cellStyle name="Normal 23 4 2" xfId="10656" xr:uid="{00000000-0005-0000-0000-000012800000}"/>
    <cellStyle name="Normal 23 4 2 2" xfId="10657" xr:uid="{00000000-0005-0000-0000-000013800000}"/>
    <cellStyle name="Normal 23 4 3" xfId="10658" xr:uid="{00000000-0005-0000-0000-000014800000}"/>
    <cellStyle name="Normal 23 5" xfId="10659" xr:uid="{00000000-0005-0000-0000-000015800000}"/>
    <cellStyle name="Normal 23 5 2" xfId="10660" xr:uid="{00000000-0005-0000-0000-000016800000}"/>
    <cellStyle name="Normal 23 5 2 2" xfId="10661" xr:uid="{00000000-0005-0000-0000-000017800000}"/>
    <cellStyle name="Normal 23 5 3" xfId="10662" xr:uid="{00000000-0005-0000-0000-000018800000}"/>
    <cellStyle name="Normal 23 6" xfId="10663" xr:uid="{00000000-0005-0000-0000-000019800000}"/>
    <cellStyle name="Normal 23 6 2" xfId="10664" xr:uid="{00000000-0005-0000-0000-00001A800000}"/>
    <cellStyle name="Normal 23 6 2 2" xfId="10665" xr:uid="{00000000-0005-0000-0000-00001B800000}"/>
    <cellStyle name="Normal 23 6 3" xfId="10666" xr:uid="{00000000-0005-0000-0000-00001C800000}"/>
    <cellStyle name="Normal 23 7" xfId="10667" xr:uid="{00000000-0005-0000-0000-00001D800000}"/>
    <cellStyle name="Normal 23 7 2" xfId="10668" xr:uid="{00000000-0005-0000-0000-00001E800000}"/>
    <cellStyle name="Normal 23 7 2 2" xfId="10669" xr:uid="{00000000-0005-0000-0000-00001F800000}"/>
    <cellStyle name="Normal 23 7 3" xfId="10670" xr:uid="{00000000-0005-0000-0000-000020800000}"/>
    <cellStyle name="Normal 23 8" xfId="10671" xr:uid="{00000000-0005-0000-0000-000021800000}"/>
    <cellStyle name="Normal 23 8 2" xfId="10672" xr:uid="{00000000-0005-0000-0000-000022800000}"/>
    <cellStyle name="Normal 23 8 2 2" xfId="10673" xr:uid="{00000000-0005-0000-0000-000023800000}"/>
    <cellStyle name="Normal 23 8 3" xfId="10674" xr:uid="{00000000-0005-0000-0000-000024800000}"/>
    <cellStyle name="Normal 23 9" xfId="10675" xr:uid="{00000000-0005-0000-0000-000025800000}"/>
    <cellStyle name="Normal 23 9 2" xfId="10676" xr:uid="{00000000-0005-0000-0000-000026800000}"/>
    <cellStyle name="Normal 23 9 2 2" xfId="10677" xr:uid="{00000000-0005-0000-0000-000027800000}"/>
    <cellStyle name="Normal 23 9 3" xfId="10678" xr:uid="{00000000-0005-0000-0000-000028800000}"/>
    <cellStyle name="Normal 230" xfId="10679" xr:uid="{00000000-0005-0000-0000-000029800000}"/>
    <cellStyle name="Normal 230 2" xfId="10680" xr:uid="{00000000-0005-0000-0000-00002A800000}"/>
    <cellStyle name="Normal 231" xfId="10681" xr:uid="{00000000-0005-0000-0000-00002B800000}"/>
    <cellStyle name="Normal 231 2" xfId="10682" xr:uid="{00000000-0005-0000-0000-00002C800000}"/>
    <cellStyle name="Normal 232" xfId="10683" xr:uid="{00000000-0005-0000-0000-00002D800000}"/>
    <cellStyle name="Normal 232 2" xfId="10684" xr:uid="{00000000-0005-0000-0000-00002E800000}"/>
    <cellStyle name="Normal 233" xfId="10685" xr:uid="{00000000-0005-0000-0000-00002F800000}"/>
    <cellStyle name="Normal 233 2" xfId="10686" xr:uid="{00000000-0005-0000-0000-000030800000}"/>
    <cellStyle name="Normal 234" xfId="10687" xr:uid="{00000000-0005-0000-0000-000031800000}"/>
    <cellStyle name="Normal 234 2" xfId="10688" xr:uid="{00000000-0005-0000-0000-000032800000}"/>
    <cellStyle name="Normal 235" xfId="10689" xr:uid="{00000000-0005-0000-0000-000033800000}"/>
    <cellStyle name="Normal 235 2" xfId="10690" xr:uid="{00000000-0005-0000-0000-000034800000}"/>
    <cellStyle name="Normal 236" xfId="10691" xr:uid="{00000000-0005-0000-0000-000035800000}"/>
    <cellStyle name="Normal 236 2" xfId="10692" xr:uid="{00000000-0005-0000-0000-000036800000}"/>
    <cellStyle name="Normal 237" xfId="10693" xr:uid="{00000000-0005-0000-0000-000037800000}"/>
    <cellStyle name="Normal 237 2" xfId="10694" xr:uid="{00000000-0005-0000-0000-000038800000}"/>
    <cellStyle name="Normal 238" xfId="10695" xr:uid="{00000000-0005-0000-0000-000039800000}"/>
    <cellStyle name="Normal 238 2" xfId="10696" xr:uid="{00000000-0005-0000-0000-00003A800000}"/>
    <cellStyle name="Normal 239" xfId="10697" xr:uid="{00000000-0005-0000-0000-00003B800000}"/>
    <cellStyle name="Normal 239 2" xfId="10698" xr:uid="{00000000-0005-0000-0000-00003C800000}"/>
    <cellStyle name="Normal 24" xfId="2690" xr:uid="{00000000-0005-0000-0000-00003D800000}"/>
    <cellStyle name="Normal 24 10" xfId="10699" xr:uid="{00000000-0005-0000-0000-00003E800000}"/>
    <cellStyle name="Normal 24 10 2" xfId="10700" xr:uid="{00000000-0005-0000-0000-00003F800000}"/>
    <cellStyle name="Normal 24 10 2 2" xfId="10701" xr:uid="{00000000-0005-0000-0000-000040800000}"/>
    <cellStyle name="Normal 24 10 3" xfId="10702" xr:uid="{00000000-0005-0000-0000-000041800000}"/>
    <cellStyle name="Normal 24 11" xfId="10703" xr:uid="{00000000-0005-0000-0000-000042800000}"/>
    <cellStyle name="Normal 24 11 2" xfId="10704" xr:uid="{00000000-0005-0000-0000-000043800000}"/>
    <cellStyle name="Normal 24 11 2 2" xfId="10705" xr:uid="{00000000-0005-0000-0000-000044800000}"/>
    <cellStyle name="Normal 24 11 3" xfId="10706" xr:uid="{00000000-0005-0000-0000-000045800000}"/>
    <cellStyle name="Normal 24 12" xfId="10707" xr:uid="{00000000-0005-0000-0000-000046800000}"/>
    <cellStyle name="Normal 24 12 2" xfId="10708" xr:uid="{00000000-0005-0000-0000-000047800000}"/>
    <cellStyle name="Normal 24 12 2 2" xfId="10709" xr:uid="{00000000-0005-0000-0000-000048800000}"/>
    <cellStyle name="Normal 24 12 3" xfId="10710" xr:uid="{00000000-0005-0000-0000-000049800000}"/>
    <cellStyle name="Normal 24 13" xfId="10711" xr:uid="{00000000-0005-0000-0000-00004A800000}"/>
    <cellStyle name="Normal 24 13 2" xfId="10712" xr:uid="{00000000-0005-0000-0000-00004B800000}"/>
    <cellStyle name="Normal 24 13 2 2" xfId="10713" xr:uid="{00000000-0005-0000-0000-00004C800000}"/>
    <cellStyle name="Normal 24 13 3" xfId="10714" xr:uid="{00000000-0005-0000-0000-00004D800000}"/>
    <cellStyle name="Normal 24 14" xfId="10715" xr:uid="{00000000-0005-0000-0000-00004E800000}"/>
    <cellStyle name="Normal 24 14 2" xfId="10716" xr:uid="{00000000-0005-0000-0000-00004F800000}"/>
    <cellStyle name="Normal 24 14 2 2" xfId="10717" xr:uid="{00000000-0005-0000-0000-000050800000}"/>
    <cellStyle name="Normal 24 14 3" xfId="10718" xr:uid="{00000000-0005-0000-0000-000051800000}"/>
    <cellStyle name="Normal 24 15" xfId="10719" xr:uid="{00000000-0005-0000-0000-000052800000}"/>
    <cellStyle name="Normal 24 15 2" xfId="10720" xr:uid="{00000000-0005-0000-0000-000053800000}"/>
    <cellStyle name="Normal 24 15 2 2" xfId="10721" xr:uid="{00000000-0005-0000-0000-000054800000}"/>
    <cellStyle name="Normal 24 15 3" xfId="10722" xr:uid="{00000000-0005-0000-0000-000055800000}"/>
    <cellStyle name="Normal 24 16" xfId="10723" xr:uid="{00000000-0005-0000-0000-000056800000}"/>
    <cellStyle name="Normal 24 16 2" xfId="10724" xr:uid="{00000000-0005-0000-0000-000057800000}"/>
    <cellStyle name="Normal 24 16 2 2" xfId="10725" xr:uid="{00000000-0005-0000-0000-000058800000}"/>
    <cellStyle name="Normal 24 16 3" xfId="10726" xr:uid="{00000000-0005-0000-0000-000059800000}"/>
    <cellStyle name="Normal 24 17" xfId="10727" xr:uid="{00000000-0005-0000-0000-00005A800000}"/>
    <cellStyle name="Normal 24 17 2" xfId="10728" xr:uid="{00000000-0005-0000-0000-00005B800000}"/>
    <cellStyle name="Normal 24 17 2 2" xfId="10729" xr:uid="{00000000-0005-0000-0000-00005C800000}"/>
    <cellStyle name="Normal 24 17 3" xfId="10730" xr:uid="{00000000-0005-0000-0000-00005D800000}"/>
    <cellStyle name="Normal 24 18" xfId="10731" xr:uid="{00000000-0005-0000-0000-00005E800000}"/>
    <cellStyle name="Normal 24 18 2" xfId="10732" xr:uid="{00000000-0005-0000-0000-00005F800000}"/>
    <cellStyle name="Normal 24 18 2 2" xfId="10733" xr:uid="{00000000-0005-0000-0000-000060800000}"/>
    <cellStyle name="Normal 24 18 3" xfId="10734" xr:uid="{00000000-0005-0000-0000-000061800000}"/>
    <cellStyle name="Normal 24 19" xfId="10735" xr:uid="{00000000-0005-0000-0000-000062800000}"/>
    <cellStyle name="Normal 24 19 2" xfId="10736" xr:uid="{00000000-0005-0000-0000-000063800000}"/>
    <cellStyle name="Normal 24 19 2 2" xfId="10737" xr:uid="{00000000-0005-0000-0000-000064800000}"/>
    <cellStyle name="Normal 24 19 3" xfId="10738" xr:uid="{00000000-0005-0000-0000-000065800000}"/>
    <cellStyle name="Normal 24 2" xfId="2691" xr:uid="{00000000-0005-0000-0000-000066800000}"/>
    <cellStyle name="Normal 24 2 2" xfId="10739" xr:uid="{00000000-0005-0000-0000-000067800000}"/>
    <cellStyle name="Normal 24 2 2 2" xfId="10740" xr:uid="{00000000-0005-0000-0000-000068800000}"/>
    <cellStyle name="Normal 24 2 3" xfId="10741" xr:uid="{00000000-0005-0000-0000-000069800000}"/>
    <cellStyle name="Normal 24 20" xfId="10742" xr:uid="{00000000-0005-0000-0000-00006A800000}"/>
    <cellStyle name="Normal 24 20 2" xfId="10743" xr:uid="{00000000-0005-0000-0000-00006B800000}"/>
    <cellStyle name="Normal 24 20 2 2" xfId="10744" xr:uid="{00000000-0005-0000-0000-00006C800000}"/>
    <cellStyle name="Normal 24 20 3" xfId="10745" xr:uid="{00000000-0005-0000-0000-00006D800000}"/>
    <cellStyle name="Normal 24 21" xfId="10746" xr:uid="{00000000-0005-0000-0000-00006E800000}"/>
    <cellStyle name="Normal 24 21 2" xfId="10747" xr:uid="{00000000-0005-0000-0000-00006F800000}"/>
    <cellStyle name="Normal 24 21 2 2" xfId="10748" xr:uid="{00000000-0005-0000-0000-000070800000}"/>
    <cellStyle name="Normal 24 21 3" xfId="10749" xr:uid="{00000000-0005-0000-0000-000071800000}"/>
    <cellStyle name="Normal 24 22" xfId="10750" xr:uid="{00000000-0005-0000-0000-000072800000}"/>
    <cellStyle name="Normal 24 22 2" xfId="10751" xr:uid="{00000000-0005-0000-0000-000073800000}"/>
    <cellStyle name="Normal 24 22 2 2" xfId="10752" xr:uid="{00000000-0005-0000-0000-000074800000}"/>
    <cellStyle name="Normal 24 22 3" xfId="10753" xr:uid="{00000000-0005-0000-0000-000075800000}"/>
    <cellStyle name="Normal 24 23" xfId="10754" xr:uid="{00000000-0005-0000-0000-000076800000}"/>
    <cellStyle name="Normal 24 23 2" xfId="10755" xr:uid="{00000000-0005-0000-0000-000077800000}"/>
    <cellStyle name="Normal 24 23 2 2" xfId="10756" xr:uid="{00000000-0005-0000-0000-000078800000}"/>
    <cellStyle name="Normal 24 23 3" xfId="10757" xr:uid="{00000000-0005-0000-0000-000079800000}"/>
    <cellStyle name="Normal 24 24" xfId="10758" xr:uid="{00000000-0005-0000-0000-00007A800000}"/>
    <cellStyle name="Normal 24 24 2" xfId="10759" xr:uid="{00000000-0005-0000-0000-00007B800000}"/>
    <cellStyle name="Normal 24 24 2 2" xfId="10760" xr:uid="{00000000-0005-0000-0000-00007C800000}"/>
    <cellStyle name="Normal 24 24 3" xfId="10761" xr:uid="{00000000-0005-0000-0000-00007D800000}"/>
    <cellStyle name="Normal 24 25" xfId="10762" xr:uid="{00000000-0005-0000-0000-00007E800000}"/>
    <cellStyle name="Normal 24 25 2" xfId="10763" xr:uid="{00000000-0005-0000-0000-00007F800000}"/>
    <cellStyle name="Normal 24 26" xfId="10764" xr:uid="{00000000-0005-0000-0000-000080800000}"/>
    <cellStyle name="Normal 24 3" xfId="2692" xr:uid="{00000000-0005-0000-0000-000081800000}"/>
    <cellStyle name="Normal 24 3 2" xfId="10765" xr:uid="{00000000-0005-0000-0000-000082800000}"/>
    <cellStyle name="Normal 24 3 2 2" xfId="10766" xr:uid="{00000000-0005-0000-0000-000083800000}"/>
    <cellStyle name="Normal 24 3 3" xfId="10767" xr:uid="{00000000-0005-0000-0000-000084800000}"/>
    <cellStyle name="Normal 24 4" xfId="2693" xr:uid="{00000000-0005-0000-0000-000085800000}"/>
    <cellStyle name="Normal 24 4 2" xfId="10768" xr:uid="{00000000-0005-0000-0000-000086800000}"/>
    <cellStyle name="Normal 24 4 2 2" xfId="10769" xr:uid="{00000000-0005-0000-0000-000087800000}"/>
    <cellStyle name="Normal 24 4 3" xfId="10770" xr:uid="{00000000-0005-0000-0000-000088800000}"/>
    <cellStyle name="Normal 24 5" xfId="10771" xr:uid="{00000000-0005-0000-0000-000089800000}"/>
    <cellStyle name="Normal 24 5 2" xfId="10772" xr:uid="{00000000-0005-0000-0000-00008A800000}"/>
    <cellStyle name="Normal 24 5 2 2" xfId="10773" xr:uid="{00000000-0005-0000-0000-00008B800000}"/>
    <cellStyle name="Normal 24 5 3" xfId="10774" xr:uid="{00000000-0005-0000-0000-00008C800000}"/>
    <cellStyle name="Normal 24 6" xfId="10775" xr:uid="{00000000-0005-0000-0000-00008D800000}"/>
    <cellStyle name="Normal 24 6 2" xfId="10776" xr:uid="{00000000-0005-0000-0000-00008E800000}"/>
    <cellStyle name="Normal 24 6 2 2" xfId="10777" xr:uid="{00000000-0005-0000-0000-00008F800000}"/>
    <cellStyle name="Normal 24 6 3" xfId="10778" xr:uid="{00000000-0005-0000-0000-000090800000}"/>
    <cellStyle name="Normal 24 7" xfId="10779" xr:uid="{00000000-0005-0000-0000-000091800000}"/>
    <cellStyle name="Normal 24 7 2" xfId="10780" xr:uid="{00000000-0005-0000-0000-000092800000}"/>
    <cellStyle name="Normal 24 7 2 2" xfId="10781" xr:uid="{00000000-0005-0000-0000-000093800000}"/>
    <cellStyle name="Normal 24 7 3" xfId="10782" xr:uid="{00000000-0005-0000-0000-000094800000}"/>
    <cellStyle name="Normal 24 8" xfId="10783" xr:uid="{00000000-0005-0000-0000-000095800000}"/>
    <cellStyle name="Normal 24 8 2" xfId="10784" xr:uid="{00000000-0005-0000-0000-000096800000}"/>
    <cellStyle name="Normal 24 8 2 2" xfId="10785" xr:uid="{00000000-0005-0000-0000-000097800000}"/>
    <cellStyle name="Normal 24 8 3" xfId="10786" xr:uid="{00000000-0005-0000-0000-000098800000}"/>
    <cellStyle name="Normal 24 9" xfId="10787" xr:uid="{00000000-0005-0000-0000-000099800000}"/>
    <cellStyle name="Normal 24 9 2" xfId="10788" xr:uid="{00000000-0005-0000-0000-00009A800000}"/>
    <cellStyle name="Normal 24 9 2 2" xfId="10789" xr:uid="{00000000-0005-0000-0000-00009B800000}"/>
    <cellStyle name="Normal 24 9 3" xfId="10790" xr:uid="{00000000-0005-0000-0000-00009C800000}"/>
    <cellStyle name="Normal 240" xfId="10791" xr:uid="{00000000-0005-0000-0000-00009D800000}"/>
    <cellStyle name="Normal 240 2" xfId="10792" xr:uid="{00000000-0005-0000-0000-00009E800000}"/>
    <cellStyle name="Normal 241" xfId="10793" xr:uid="{00000000-0005-0000-0000-00009F800000}"/>
    <cellStyle name="Normal 241 2" xfId="10794" xr:uid="{00000000-0005-0000-0000-0000A0800000}"/>
    <cellStyle name="Normal 242" xfId="10795" xr:uid="{00000000-0005-0000-0000-0000A1800000}"/>
    <cellStyle name="Normal 242 2" xfId="10796" xr:uid="{00000000-0005-0000-0000-0000A2800000}"/>
    <cellStyle name="Normal 243" xfId="10797" xr:uid="{00000000-0005-0000-0000-0000A3800000}"/>
    <cellStyle name="Normal 243 2" xfId="10798" xr:uid="{00000000-0005-0000-0000-0000A4800000}"/>
    <cellStyle name="Normal 244" xfId="10799" xr:uid="{00000000-0005-0000-0000-0000A5800000}"/>
    <cellStyle name="Normal 244 2" xfId="10800" xr:uid="{00000000-0005-0000-0000-0000A6800000}"/>
    <cellStyle name="Normal 245" xfId="10801" xr:uid="{00000000-0005-0000-0000-0000A7800000}"/>
    <cellStyle name="Normal 245 2" xfId="10802" xr:uid="{00000000-0005-0000-0000-0000A8800000}"/>
    <cellStyle name="Normal 246" xfId="10803" xr:uid="{00000000-0005-0000-0000-0000A9800000}"/>
    <cellStyle name="Normal 246 2" xfId="10804" xr:uid="{00000000-0005-0000-0000-0000AA800000}"/>
    <cellStyle name="Normal 247" xfId="10805" xr:uid="{00000000-0005-0000-0000-0000AB800000}"/>
    <cellStyle name="Normal 248" xfId="10806" xr:uid="{00000000-0005-0000-0000-0000AC800000}"/>
    <cellStyle name="Normal 249" xfId="10807" xr:uid="{00000000-0005-0000-0000-0000AD800000}"/>
    <cellStyle name="Normal 25" xfId="2694" xr:uid="{00000000-0005-0000-0000-0000AE800000}"/>
    <cellStyle name="Normal 25 10" xfId="10808" xr:uid="{00000000-0005-0000-0000-0000AF800000}"/>
    <cellStyle name="Normal 25 10 2" xfId="10809" xr:uid="{00000000-0005-0000-0000-0000B0800000}"/>
    <cellStyle name="Normal 25 10 2 2" xfId="10810" xr:uid="{00000000-0005-0000-0000-0000B1800000}"/>
    <cellStyle name="Normal 25 10 3" xfId="10811" xr:uid="{00000000-0005-0000-0000-0000B2800000}"/>
    <cellStyle name="Normal 25 11" xfId="10812" xr:uid="{00000000-0005-0000-0000-0000B3800000}"/>
    <cellStyle name="Normal 25 11 2" xfId="10813" xr:uid="{00000000-0005-0000-0000-0000B4800000}"/>
    <cellStyle name="Normal 25 11 2 2" xfId="10814" xr:uid="{00000000-0005-0000-0000-0000B5800000}"/>
    <cellStyle name="Normal 25 11 3" xfId="10815" xr:uid="{00000000-0005-0000-0000-0000B6800000}"/>
    <cellStyle name="Normal 25 12" xfId="10816" xr:uid="{00000000-0005-0000-0000-0000B7800000}"/>
    <cellStyle name="Normal 25 12 2" xfId="10817" xr:uid="{00000000-0005-0000-0000-0000B8800000}"/>
    <cellStyle name="Normal 25 12 2 2" xfId="10818" xr:uid="{00000000-0005-0000-0000-0000B9800000}"/>
    <cellStyle name="Normal 25 12 3" xfId="10819" xr:uid="{00000000-0005-0000-0000-0000BA800000}"/>
    <cellStyle name="Normal 25 13" xfId="10820" xr:uid="{00000000-0005-0000-0000-0000BB800000}"/>
    <cellStyle name="Normal 25 13 2" xfId="10821" xr:uid="{00000000-0005-0000-0000-0000BC800000}"/>
    <cellStyle name="Normal 25 13 2 2" xfId="10822" xr:uid="{00000000-0005-0000-0000-0000BD800000}"/>
    <cellStyle name="Normal 25 13 3" xfId="10823" xr:uid="{00000000-0005-0000-0000-0000BE800000}"/>
    <cellStyle name="Normal 25 14" xfId="10824" xr:uid="{00000000-0005-0000-0000-0000BF800000}"/>
    <cellStyle name="Normal 25 14 2" xfId="10825" xr:uid="{00000000-0005-0000-0000-0000C0800000}"/>
    <cellStyle name="Normal 25 14 2 2" xfId="10826" xr:uid="{00000000-0005-0000-0000-0000C1800000}"/>
    <cellStyle name="Normal 25 14 3" xfId="10827" xr:uid="{00000000-0005-0000-0000-0000C2800000}"/>
    <cellStyle name="Normal 25 15" xfId="10828" xr:uid="{00000000-0005-0000-0000-0000C3800000}"/>
    <cellStyle name="Normal 25 15 2" xfId="10829" xr:uid="{00000000-0005-0000-0000-0000C4800000}"/>
    <cellStyle name="Normal 25 15 2 2" xfId="10830" xr:uid="{00000000-0005-0000-0000-0000C5800000}"/>
    <cellStyle name="Normal 25 15 3" xfId="10831" xr:uid="{00000000-0005-0000-0000-0000C6800000}"/>
    <cellStyle name="Normal 25 16" xfId="10832" xr:uid="{00000000-0005-0000-0000-0000C7800000}"/>
    <cellStyle name="Normal 25 16 2" xfId="10833" xr:uid="{00000000-0005-0000-0000-0000C8800000}"/>
    <cellStyle name="Normal 25 16 2 2" xfId="10834" xr:uid="{00000000-0005-0000-0000-0000C9800000}"/>
    <cellStyle name="Normal 25 16 3" xfId="10835" xr:uid="{00000000-0005-0000-0000-0000CA800000}"/>
    <cellStyle name="Normal 25 17" xfId="10836" xr:uid="{00000000-0005-0000-0000-0000CB800000}"/>
    <cellStyle name="Normal 25 17 2" xfId="10837" xr:uid="{00000000-0005-0000-0000-0000CC800000}"/>
    <cellStyle name="Normal 25 17 2 2" xfId="10838" xr:uid="{00000000-0005-0000-0000-0000CD800000}"/>
    <cellStyle name="Normal 25 17 3" xfId="10839" xr:uid="{00000000-0005-0000-0000-0000CE800000}"/>
    <cellStyle name="Normal 25 18" xfId="10840" xr:uid="{00000000-0005-0000-0000-0000CF800000}"/>
    <cellStyle name="Normal 25 18 2" xfId="10841" xr:uid="{00000000-0005-0000-0000-0000D0800000}"/>
    <cellStyle name="Normal 25 18 2 2" xfId="10842" xr:uid="{00000000-0005-0000-0000-0000D1800000}"/>
    <cellStyle name="Normal 25 18 3" xfId="10843" xr:uid="{00000000-0005-0000-0000-0000D2800000}"/>
    <cellStyle name="Normal 25 19" xfId="10844" xr:uid="{00000000-0005-0000-0000-0000D3800000}"/>
    <cellStyle name="Normal 25 19 2" xfId="10845" xr:uid="{00000000-0005-0000-0000-0000D4800000}"/>
    <cellStyle name="Normal 25 19 2 2" xfId="10846" xr:uid="{00000000-0005-0000-0000-0000D5800000}"/>
    <cellStyle name="Normal 25 19 3" xfId="10847" xr:uid="{00000000-0005-0000-0000-0000D6800000}"/>
    <cellStyle name="Normal 25 2" xfId="2695" xr:uid="{00000000-0005-0000-0000-0000D7800000}"/>
    <cellStyle name="Normal 25 2 2" xfId="10848" xr:uid="{00000000-0005-0000-0000-0000D8800000}"/>
    <cellStyle name="Normal 25 2 2 2" xfId="10849" xr:uid="{00000000-0005-0000-0000-0000D9800000}"/>
    <cellStyle name="Normal 25 2 3" xfId="10850" xr:uid="{00000000-0005-0000-0000-0000DA800000}"/>
    <cellStyle name="Normal 25 20" xfId="10851" xr:uid="{00000000-0005-0000-0000-0000DB800000}"/>
    <cellStyle name="Normal 25 20 2" xfId="10852" xr:uid="{00000000-0005-0000-0000-0000DC800000}"/>
    <cellStyle name="Normal 25 20 2 2" xfId="10853" xr:uid="{00000000-0005-0000-0000-0000DD800000}"/>
    <cellStyle name="Normal 25 20 3" xfId="10854" xr:uid="{00000000-0005-0000-0000-0000DE800000}"/>
    <cellStyle name="Normal 25 21" xfId="10855" xr:uid="{00000000-0005-0000-0000-0000DF800000}"/>
    <cellStyle name="Normal 25 21 2" xfId="10856" xr:uid="{00000000-0005-0000-0000-0000E0800000}"/>
    <cellStyle name="Normal 25 21 2 2" xfId="10857" xr:uid="{00000000-0005-0000-0000-0000E1800000}"/>
    <cellStyle name="Normal 25 21 3" xfId="10858" xr:uid="{00000000-0005-0000-0000-0000E2800000}"/>
    <cellStyle name="Normal 25 22" xfId="10859" xr:uid="{00000000-0005-0000-0000-0000E3800000}"/>
    <cellStyle name="Normal 25 22 2" xfId="10860" xr:uid="{00000000-0005-0000-0000-0000E4800000}"/>
    <cellStyle name="Normal 25 22 2 2" xfId="10861" xr:uid="{00000000-0005-0000-0000-0000E5800000}"/>
    <cellStyle name="Normal 25 22 3" xfId="10862" xr:uid="{00000000-0005-0000-0000-0000E6800000}"/>
    <cellStyle name="Normal 25 23" xfId="10863" xr:uid="{00000000-0005-0000-0000-0000E7800000}"/>
    <cellStyle name="Normal 25 23 2" xfId="10864" xr:uid="{00000000-0005-0000-0000-0000E8800000}"/>
    <cellStyle name="Normal 25 23 2 2" xfId="10865" xr:uid="{00000000-0005-0000-0000-0000E9800000}"/>
    <cellStyle name="Normal 25 23 3" xfId="10866" xr:uid="{00000000-0005-0000-0000-0000EA800000}"/>
    <cellStyle name="Normal 25 24" xfId="10867" xr:uid="{00000000-0005-0000-0000-0000EB800000}"/>
    <cellStyle name="Normal 25 24 2" xfId="10868" xr:uid="{00000000-0005-0000-0000-0000EC800000}"/>
    <cellStyle name="Normal 25 24 2 2" xfId="10869" xr:uid="{00000000-0005-0000-0000-0000ED800000}"/>
    <cellStyle name="Normal 25 24 3" xfId="10870" xr:uid="{00000000-0005-0000-0000-0000EE800000}"/>
    <cellStyle name="Normal 25 25" xfId="10871" xr:uid="{00000000-0005-0000-0000-0000EF800000}"/>
    <cellStyle name="Normal 25 25 2" xfId="10872" xr:uid="{00000000-0005-0000-0000-0000F0800000}"/>
    <cellStyle name="Normal 25 26" xfId="10873" xr:uid="{00000000-0005-0000-0000-0000F1800000}"/>
    <cellStyle name="Normal 25 26 2" xfId="10874" xr:uid="{00000000-0005-0000-0000-0000F2800000}"/>
    <cellStyle name="Normal 25 3" xfId="2696" xr:uid="{00000000-0005-0000-0000-0000F3800000}"/>
    <cellStyle name="Normal 25 3 2" xfId="10875" xr:uid="{00000000-0005-0000-0000-0000F4800000}"/>
    <cellStyle name="Normal 25 3 2 2" xfId="10876" xr:uid="{00000000-0005-0000-0000-0000F5800000}"/>
    <cellStyle name="Normal 25 3 3" xfId="10877" xr:uid="{00000000-0005-0000-0000-0000F6800000}"/>
    <cellStyle name="Normal 25 4" xfId="2697" xr:uid="{00000000-0005-0000-0000-0000F7800000}"/>
    <cellStyle name="Normal 25 4 2" xfId="10878" xr:uid="{00000000-0005-0000-0000-0000F8800000}"/>
    <cellStyle name="Normal 25 4 2 2" xfId="10879" xr:uid="{00000000-0005-0000-0000-0000F9800000}"/>
    <cellStyle name="Normal 25 4 3" xfId="10880" xr:uid="{00000000-0005-0000-0000-0000FA800000}"/>
    <cellStyle name="Normal 25 5" xfId="10881" xr:uid="{00000000-0005-0000-0000-0000FB800000}"/>
    <cellStyle name="Normal 25 5 2" xfId="10882" xr:uid="{00000000-0005-0000-0000-0000FC800000}"/>
    <cellStyle name="Normal 25 5 2 2" xfId="10883" xr:uid="{00000000-0005-0000-0000-0000FD800000}"/>
    <cellStyle name="Normal 25 5 3" xfId="10884" xr:uid="{00000000-0005-0000-0000-0000FE800000}"/>
    <cellStyle name="Normal 25 6" xfId="10885" xr:uid="{00000000-0005-0000-0000-0000FF800000}"/>
    <cellStyle name="Normal 25 6 2" xfId="10886" xr:uid="{00000000-0005-0000-0000-000000810000}"/>
    <cellStyle name="Normal 25 6 2 2" xfId="10887" xr:uid="{00000000-0005-0000-0000-000001810000}"/>
    <cellStyle name="Normal 25 6 3" xfId="10888" xr:uid="{00000000-0005-0000-0000-000002810000}"/>
    <cellStyle name="Normal 25 7" xfId="10889" xr:uid="{00000000-0005-0000-0000-000003810000}"/>
    <cellStyle name="Normal 25 7 2" xfId="10890" xr:uid="{00000000-0005-0000-0000-000004810000}"/>
    <cellStyle name="Normal 25 7 2 2" xfId="10891" xr:uid="{00000000-0005-0000-0000-000005810000}"/>
    <cellStyle name="Normal 25 7 3" xfId="10892" xr:uid="{00000000-0005-0000-0000-000006810000}"/>
    <cellStyle name="Normal 25 8" xfId="10893" xr:uid="{00000000-0005-0000-0000-000007810000}"/>
    <cellStyle name="Normal 25 8 2" xfId="10894" xr:uid="{00000000-0005-0000-0000-000008810000}"/>
    <cellStyle name="Normal 25 8 2 2" xfId="10895" xr:uid="{00000000-0005-0000-0000-000009810000}"/>
    <cellStyle name="Normal 25 8 3" xfId="10896" xr:uid="{00000000-0005-0000-0000-00000A810000}"/>
    <cellStyle name="Normal 25 9" xfId="10897" xr:uid="{00000000-0005-0000-0000-00000B810000}"/>
    <cellStyle name="Normal 25 9 2" xfId="10898" xr:uid="{00000000-0005-0000-0000-00000C810000}"/>
    <cellStyle name="Normal 25 9 2 2" xfId="10899" xr:uid="{00000000-0005-0000-0000-00000D810000}"/>
    <cellStyle name="Normal 25 9 3" xfId="10900" xr:uid="{00000000-0005-0000-0000-00000E810000}"/>
    <cellStyle name="Normal 250" xfId="10901" xr:uid="{00000000-0005-0000-0000-00000F810000}"/>
    <cellStyle name="Normal 251" xfId="10902" xr:uid="{00000000-0005-0000-0000-000010810000}"/>
    <cellStyle name="Normal 252" xfId="10903" xr:uid="{00000000-0005-0000-0000-000011810000}"/>
    <cellStyle name="Normal 253" xfId="10904" xr:uid="{00000000-0005-0000-0000-000012810000}"/>
    <cellStyle name="Normal 254" xfId="10905" xr:uid="{00000000-0005-0000-0000-000013810000}"/>
    <cellStyle name="Normal 255" xfId="10906" xr:uid="{00000000-0005-0000-0000-000014810000}"/>
    <cellStyle name="Normal 256" xfId="10907" xr:uid="{00000000-0005-0000-0000-000015810000}"/>
    <cellStyle name="Normal 257" xfId="10908" xr:uid="{00000000-0005-0000-0000-000016810000}"/>
    <cellStyle name="Normal 258" xfId="10909" xr:uid="{00000000-0005-0000-0000-000017810000}"/>
    <cellStyle name="Normal 259" xfId="10910" xr:uid="{00000000-0005-0000-0000-000018810000}"/>
    <cellStyle name="Normal 26" xfId="2698" xr:uid="{00000000-0005-0000-0000-000019810000}"/>
    <cellStyle name="Normal 26 10" xfId="10911" xr:uid="{00000000-0005-0000-0000-00001A810000}"/>
    <cellStyle name="Normal 26 10 2" xfId="10912" xr:uid="{00000000-0005-0000-0000-00001B810000}"/>
    <cellStyle name="Normal 26 10 2 2" xfId="10913" xr:uid="{00000000-0005-0000-0000-00001C810000}"/>
    <cellStyle name="Normal 26 10 3" xfId="10914" xr:uid="{00000000-0005-0000-0000-00001D810000}"/>
    <cellStyle name="Normal 26 11" xfId="10915" xr:uid="{00000000-0005-0000-0000-00001E810000}"/>
    <cellStyle name="Normal 26 11 2" xfId="10916" xr:uid="{00000000-0005-0000-0000-00001F810000}"/>
    <cellStyle name="Normal 26 11 2 2" xfId="10917" xr:uid="{00000000-0005-0000-0000-000020810000}"/>
    <cellStyle name="Normal 26 11 3" xfId="10918" xr:uid="{00000000-0005-0000-0000-000021810000}"/>
    <cellStyle name="Normal 26 12" xfId="10919" xr:uid="{00000000-0005-0000-0000-000022810000}"/>
    <cellStyle name="Normal 26 12 2" xfId="10920" xr:uid="{00000000-0005-0000-0000-000023810000}"/>
    <cellStyle name="Normal 26 12 2 2" xfId="10921" xr:uid="{00000000-0005-0000-0000-000024810000}"/>
    <cellStyle name="Normal 26 12 3" xfId="10922" xr:uid="{00000000-0005-0000-0000-000025810000}"/>
    <cellStyle name="Normal 26 13" xfId="10923" xr:uid="{00000000-0005-0000-0000-000026810000}"/>
    <cellStyle name="Normal 26 13 2" xfId="10924" xr:uid="{00000000-0005-0000-0000-000027810000}"/>
    <cellStyle name="Normal 26 13 2 2" xfId="10925" xr:uid="{00000000-0005-0000-0000-000028810000}"/>
    <cellStyle name="Normal 26 13 3" xfId="10926" xr:uid="{00000000-0005-0000-0000-000029810000}"/>
    <cellStyle name="Normal 26 14" xfId="10927" xr:uid="{00000000-0005-0000-0000-00002A810000}"/>
    <cellStyle name="Normal 26 14 2" xfId="10928" xr:uid="{00000000-0005-0000-0000-00002B810000}"/>
    <cellStyle name="Normal 26 14 2 2" xfId="10929" xr:uid="{00000000-0005-0000-0000-00002C810000}"/>
    <cellStyle name="Normal 26 14 3" xfId="10930" xr:uid="{00000000-0005-0000-0000-00002D810000}"/>
    <cellStyle name="Normal 26 15" xfId="10931" xr:uid="{00000000-0005-0000-0000-00002E810000}"/>
    <cellStyle name="Normal 26 15 2" xfId="10932" xr:uid="{00000000-0005-0000-0000-00002F810000}"/>
    <cellStyle name="Normal 26 15 2 2" xfId="10933" xr:uid="{00000000-0005-0000-0000-000030810000}"/>
    <cellStyle name="Normal 26 15 3" xfId="10934" xr:uid="{00000000-0005-0000-0000-000031810000}"/>
    <cellStyle name="Normal 26 16" xfId="10935" xr:uid="{00000000-0005-0000-0000-000032810000}"/>
    <cellStyle name="Normal 26 16 2" xfId="10936" xr:uid="{00000000-0005-0000-0000-000033810000}"/>
    <cellStyle name="Normal 26 16 2 2" xfId="10937" xr:uid="{00000000-0005-0000-0000-000034810000}"/>
    <cellStyle name="Normal 26 16 3" xfId="10938" xr:uid="{00000000-0005-0000-0000-000035810000}"/>
    <cellStyle name="Normal 26 17" xfId="10939" xr:uid="{00000000-0005-0000-0000-000036810000}"/>
    <cellStyle name="Normal 26 17 2" xfId="10940" xr:uid="{00000000-0005-0000-0000-000037810000}"/>
    <cellStyle name="Normal 26 17 2 2" xfId="10941" xr:uid="{00000000-0005-0000-0000-000038810000}"/>
    <cellStyle name="Normal 26 17 3" xfId="10942" xr:uid="{00000000-0005-0000-0000-000039810000}"/>
    <cellStyle name="Normal 26 18" xfId="10943" xr:uid="{00000000-0005-0000-0000-00003A810000}"/>
    <cellStyle name="Normal 26 18 2" xfId="10944" xr:uid="{00000000-0005-0000-0000-00003B810000}"/>
    <cellStyle name="Normal 26 18 2 2" xfId="10945" xr:uid="{00000000-0005-0000-0000-00003C810000}"/>
    <cellStyle name="Normal 26 18 3" xfId="10946" xr:uid="{00000000-0005-0000-0000-00003D810000}"/>
    <cellStyle name="Normal 26 19" xfId="10947" xr:uid="{00000000-0005-0000-0000-00003E810000}"/>
    <cellStyle name="Normal 26 19 2" xfId="10948" xr:uid="{00000000-0005-0000-0000-00003F810000}"/>
    <cellStyle name="Normal 26 19 2 2" xfId="10949" xr:uid="{00000000-0005-0000-0000-000040810000}"/>
    <cellStyle name="Normal 26 19 3" xfId="10950" xr:uid="{00000000-0005-0000-0000-000041810000}"/>
    <cellStyle name="Normal 26 2" xfId="10951" xr:uid="{00000000-0005-0000-0000-000042810000}"/>
    <cellStyle name="Normal 26 2 2" xfId="10952" xr:uid="{00000000-0005-0000-0000-000043810000}"/>
    <cellStyle name="Normal 26 2 2 2" xfId="10953" xr:uid="{00000000-0005-0000-0000-000044810000}"/>
    <cellStyle name="Normal 26 2 3" xfId="10954" xr:uid="{00000000-0005-0000-0000-000045810000}"/>
    <cellStyle name="Normal 26 20" xfId="10955" xr:uid="{00000000-0005-0000-0000-000046810000}"/>
    <cellStyle name="Normal 26 20 2" xfId="10956" xr:uid="{00000000-0005-0000-0000-000047810000}"/>
    <cellStyle name="Normal 26 20 2 2" xfId="10957" xr:uid="{00000000-0005-0000-0000-000048810000}"/>
    <cellStyle name="Normal 26 20 3" xfId="10958" xr:uid="{00000000-0005-0000-0000-000049810000}"/>
    <cellStyle name="Normal 26 21" xfId="10959" xr:uid="{00000000-0005-0000-0000-00004A810000}"/>
    <cellStyle name="Normal 26 21 2" xfId="10960" xr:uid="{00000000-0005-0000-0000-00004B810000}"/>
    <cellStyle name="Normal 26 21 2 2" xfId="10961" xr:uid="{00000000-0005-0000-0000-00004C810000}"/>
    <cellStyle name="Normal 26 21 3" xfId="10962" xr:uid="{00000000-0005-0000-0000-00004D810000}"/>
    <cellStyle name="Normal 26 22" xfId="10963" xr:uid="{00000000-0005-0000-0000-00004E810000}"/>
    <cellStyle name="Normal 26 22 2" xfId="10964" xr:uid="{00000000-0005-0000-0000-00004F810000}"/>
    <cellStyle name="Normal 26 22 2 2" xfId="10965" xr:uid="{00000000-0005-0000-0000-000050810000}"/>
    <cellStyle name="Normal 26 22 3" xfId="10966" xr:uid="{00000000-0005-0000-0000-000051810000}"/>
    <cellStyle name="Normal 26 23" xfId="10967" xr:uid="{00000000-0005-0000-0000-000052810000}"/>
    <cellStyle name="Normal 26 23 2" xfId="10968" xr:uid="{00000000-0005-0000-0000-000053810000}"/>
    <cellStyle name="Normal 26 23 2 2" xfId="10969" xr:uid="{00000000-0005-0000-0000-000054810000}"/>
    <cellStyle name="Normal 26 23 3" xfId="10970" xr:uid="{00000000-0005-0000-0000-000055810000}"/>
    <cellStyle name="Normal 26 24" xfId="10971" xr:uid="{00000000-0005-0000-0000-000056810000}"/>
    <cellStyle name="Normal 26 24 2" xfId="10972" xr:uid="{00000000-0005-0000-0000-000057810000}"/>
    <cellStyle name="Normal 26 24 2 2" xfId="10973" xr:uid="{00000000-0005-0000-0000-000058810000}"/>
    <cellStyle name="Normal 26 24 3" xfId="10974" xr:uid="{00000000-0005-0000-0000-000059810000}"/>
    <cellStyle name="Normal 26 25" xfId="10975" xr:uid="{00000000-0005-0000-0000-00005A810000}"/>
    <cellStyle name="Normal 26 25 2" xfId="10976" xr:uid="{00000000-0005-0000-0000-00005B810000}"/>
    <cellStyle name="Normal 26 3" xfId="10977" xr:uid="{00000000-0005-0000-0000-00005C810000}"/>
    <cellStyle name="Normal 26 3 2" xfId="10978" xr:uid="{00000000-0005-0000-0000-00005D810000}"/>
    <cellStyle name="Normal 26 3 2 2" xfId="10979" xr:uid="{00000000-0005-0000-0000-00005E810000}"/>
    <cellStyle name="Normal 26 3 3" xfId="10980" xr:uid="{00000000-0005-0000-0000-00005F810000}"/>
    <cellStyle name="Normal 26 4" xfId="10981" xr:uid="{00000000-0005-0000-0000-000060810000}"/>
    <cellStyle name="Normal 26 4 2" xfId="10982" xr:uid="{00000000-0005-0000-0000-000061810000}"/>
    <cellStyle name="Normal 26 4 2 2" xfId="10983" xr:uid="{00000000-0005-0000-0000-000062810000}"/>
    <cellStyle name="Normal 26 4 3" xfId="10984" xr:uid="{00000000-0005-0000-0000-000063810000}"/>
    <cellStyle name="Normal 26 5" xfId="10985" xr:uid="{00000000-0005-0000-0000-000064810000}"/>
    <cellStyle name="Normal 26 5 2" xfId="10986" xr:uid="{00000000-0005-0000-0000-000065810000}"/>
    <cellStyle name="Normal 26 5 2 2" xfId="10987" xr:uid="{00000000-0005-0000-0000-000066810000}"/>
    <cellStyle name="Normal 26 5 3" xfId="10988" xr:uid="{00000000-0005-0000-0000-000067810000}"/>
    <cellStyle name="Normal 26 6" xfId="10989" xr:uid="{00000000-0005-0000-0000-000068810000}"/>
    <cellStyle name="Normal 26 6 2" xfId="10990" xr:uid="{00000000-0005-0000-0000-000069810000}"/>
    <cellStyle name="Normal 26 6 2 2" xfId="10991" xr:uid="{00000000-0005-0000-0000-00006A810000}"/>
    <cellStyle name="Normal 26 6 3" xfId="10992" xr:uid="{00000000-0005-0000-0000-00006B810000}"/>
    <cellStyle name="Normal 26 7" xfId="10993" xr:uid="{00000000-0005-0000-0000-00006C810000}"/>
    <cellStyle name="Normal 26 7 2" xfId="10994" xr:uid="{00000000-0005-0000-0000-00006D810000}"/>
    <cellStyle name="Normal 26 7 2 2" xfId="10995" xr:uid="{00000000-0005-0000-0000-00006E810000}"/>
    <cellStyle name="Normal 26 7 3" xfId="10996" xr:uid="{00000000-0005-0000-0000-00006F810000}"/>
    <cellStyle name="Normal 26 8" xfId="10997" xr:uid="{00000000-0005-0000-0000-000070810000}"/>
    <cellStyle name="Normal 26 8 2" xfId="10998" xr:uid="{00000000-0005-0000-0000-000071810000}"/>
    <cellStyle name="Normal 26 8 2 2" xfId="10999" xr:uid="{00000000-0005-0000-0000-000072810000}"/>
    <cellStyle name="Normal 26 8 3" xfId="11000" xr:uid="{00000000-0005-0000-0000-000073810000}"/>
    <cellStyle name="Normal 26 9" xfId="11001" xr:uid="{00000000-0005-0000-0000-000074810000}"/>
    <cellStyle name="Normal 26 9 2" xfId="11002" xr:uid="{00000000-0005-0000-0000-000075810000}"/>
    <cellStyle name="Normal 26 9 2 2" xfId="11003" xr:uid="{00000000-0005-0000-0000-000076810000}"/>
    <cellStyle name="Normal 26 9 3" xfId="11004" xr:uid="{00000000-0005-0000-0000-000077810000}"/>
    <cellStyle name="Normal 260" xfId="11005" xr:uid="{00000000-0005-0000-0000-000078810000}"/>
    <cellStyle name="Normal 261" xfId="11006" xr:uid="{00000000-0005-0000-0000-000079810000}"/>
    <cellStyle name="Normal 262" xfId="11007" xr:uid="{00000000-0005-0000-0000-00007A810000}"/>
    <cellStyle name="Normal 263" xfId="11008" xr:uid="{00000000-0005-0000-0000-00007B810000}"/>
    <cellStyle name="Normal 264" xfId="11009" xr:uid="{00000000-0005-0000-0000-00007C810000}"/>
    <cellStyle name="Normal 265" xfId="11010" xr:uid="{00000000-0005-0000-0000-00007D810000}"/>
    <cellStyle name="Normal 265 2" xfId="11011" xr:uid="{00000000-0005-0000-0000-00007E810000}"/>
    <cellStyle name="Normal 266" xfId="11012" xr:uid="{00000000-0005-0000-0000-00007F810000}"/>
    <cellStyle name="Normal 267" xfId="11013" xr:uid="{00000000-0005-0000-0000-000080810000}"/>
    <cellStyle name="Normal 268" xfId="11014" xr:uid="{00000000-0005-0000-0000-000081810000}"/>
    <cellStyle name="Normal 269" xfId="11015" xr:uid="{00000000-0005-0000-0000-000082810000}"/>
    <cellStyle name="Normal 27" xfId="2699" xr:uid="{00000000-0005-0000-0000-000083810000}"/>
    <cellStyle name="Normal 27 10" xfId="11016" xr:uid="{00000000-0005-0000-0000-000084810000}"/>
    <cellStyle name="Normal 27 10 2" xfId="11017" xr:uid="{00000000-0005-0000-0000-000085810000}"/>
    <cellStyle name="Normal 27 10 2 2" xfId="11018" xr:uid="{00000000-0005-0000-0000-000086810000}"/>
    <cellStyle name="Normal 27 10 3" xfId="11019" xr:uid="{00000000-0005-0000-0000-000087810000}"/>
    <cellStyle name="Normal 27 11" xfId="11020" xr:uid="{00000000-0005-0000-0000-000088810000}"/>
    <cellStyle name="Normal 27 11 2" xfId="11021" xr:uid="{00000000-0005-0000-0000-000089810000}"/>
    <cellStyle name="Normal 27 11 2 2" xfId="11022" xr:uid="{00000000-0005-0000-0000-00008A810000}"/>
    <cellStyle name="Normal 27 11 3" xfId="11023" xr:uid="{00000000-0005-0000-0000-00008B810000}"/>
    <cellStyle name="Normal 27 12" xfId="11024" xr:uid="{00000000-0005-0000-0000-00008C810000}"/>
    <cellStyle name="Normal 27 12 2" xfId="11025" xr:uid="{00000000-0005-0000-0000-00008D810000}"/>
    <cellStyle name="Normal 27 12 2 2" xfId="11026" xr:uid="{00000000-0005-0000-0000-00008E810000}"/>
    <cellStyle name="Normal 27 12 3" xfId="11027" xr:uid="{00000000-0005-0000-0000-00008F810000}"/>
    <cellStyle name="Normal 27 13" xfId="11028" xr:uid="{00000000-0005-0000-0000-000090810000}"/>
    <cellStyle name="Normal 27 13 2" xfId="11029" xr:uid="{00000000-0005-0000-0000-000091810000}"/>
    <cellStyle name="Normal 27 13 2 2" xfId="11030" xr:uid="{00000000-0005-0000-0000-000092810000}"/>
    <cellStyle name="Normal 27 13 3" xfId="11031" xr:uid="{00000000-0005-0000-0000-000093810000}"/>
    <cellStyle name="Normal 27 14" xfId="11032" xr:uid="{00000000-0005-0000-0000-000094810000}"/>
    <cellStyle name="Normal 27 14 2" xfId="11033" xr:uid="{00000000-0005-0000-0000-000095810000}"/>
    <cellStyle name="Normal 27 14 2 2" xfId="11034" xr:uid="{00000000-0005-0000-0000-000096810000}"/>
    <cellStyle name="Normal 27 14 3" xfId="11035" xr:uid="{00000000-0005-0000-0000-000097810000}"/>
    <cellStyle name="Normal 27 15" xfId="11036" xr:uid="{00000000-0005-0000-0000-000098810000}"/>
    <cellStyle name="Normal 27 15 2" xfId="11037" xr:uid="{00000000-0005-0000-0000-000099810000}"/>
    <cellStyle name="Normal 27 15 2 2" xfId="11038" xr:uid="{00000000-0005-0000-0000-00009A810000}"/>
    <cellStyle name="Normal 27 15 3" xfId="11039" xr:uid="{00000000-0005-0000-0000-00009B810000}"/>
    <cellStyle name="Normal 27 16" xfId="11040" xr:uid="{00000000-0005-0000-0000-00009C810000}"/>
    <cellStyle name="Normal 27 16 2" xfId="11041" xr:uid="{00000000-0005-0000-0000-00009D810000}"/>
    <cellStyle name="Normal 27 16 2 2" xfId="11042" xr:uid="{00000000-0005-0000-0000-00009E810000}"/>
    <cellStyle name="Normal 27 16 3" xfId="11043" xr:uid="{00000000-0005-0000-0000-00009F810000}"/>
    <cellStyle name="Normal 27 17" xfId="11044" xr:uid="{00000000-0005-0000-0000-0000A0810000}"/>
    <cellStyle name="Normal 27 17 2" xfId="11045" xr:uid="{00000000-0005-0000-0000-0000A1810000}"/>
    <cellStyle name="Normal 27 17 2 2" xfId="11046" xr:uid="{00000000-0005-0000-0000-0000A2810000}"/>
    <cellStyle name="Normal 27 17 3" xfId="11047" xr:uid="{00000000-0005-0000-0000-0000A3810000}"/>
    <cellStyle name="Normal 27 18" xfId="11048" xr:uid="{00000000-0005-0000-0000-0000A4810000}"/>
    <cellStyle name="Normal 27 18 2" xfId="11049" xr:uid="{00000000-0005-0000-0000-0000A5810000}"/>
    <cellStyle name="Normal 27 18 2 2" xfId="11050" xr:uid="{00000000-0005-0000-0000-0000A6810000}"/>
    <cellStyle name="Normal 27 18 3" xfId="11051" xr:uid="{00000000-0005-0000-0000-0000A7810000}"/>
    <cellStyle name="Normal 27 19" xfId="11052" xr:uid="{00000000-0005-0000-0000-0000A8810000}"/>
    <cellStyle name="Normal 27 19 2" xfId="11053" xr:uid="{00000000-0005-0000-0000-0000A9810000}"/>
    <cellStyle name="Normal 27 19 2 2" xfId="11054" xr:uid="{00000000-0005-0000-0000-0000AA810000}"/>
    <cellStyle name="Normal 27 19 3" xfId="11055" xr:uid="{00000000-0005-0000-0000-0000AB810000}"/>
    <cellStyle name="Normal 27 2" xfId="2700" xr:uid="{00000000-0005-0000-0000-0000AC810000}"/>
    <cellStyle name="Normal 27 2 2" xfId="11056" xr:uid="{00000000-0005-0000-0000-0000AD810000}"/>
    <cellStyle name="Normal 27 2 2 2" xfId="11057" xr:uid="{00000000-0005-0000-0000-0000AE810000}"/>
    <cellStyle name="Normal 27 2 3" xfId="11058" xr:uid="{00000000-0005-0000-0000-0000AF810000}"/>
    <cellStyle name="Normal 27 20" xfId="11059" xr:uid="{00000000-0005-0000-0000-0000B0810000}"/>
    <cellStyle name="Normal 27 20 2" xfId="11060" xr:uid="{00000000-0005-0000-0000-0000B1810000}"/>
    <cellStyle name="Normal 27 20 2 2" xfId="11061" xr:uid="{00000000-0005-0000-0000-0000B2810000}"/>
    <cellStyle name="Normal 27 20 3" xfId="11062" xr:uid="{00000000-0005-0000-0000-0000B3810000}"/>
    <cellStyle name="Normal 27 21" xfId="11063" xr:uid="{00000000-0005-0000-0000-0000B4810000}"/>
    <cellStyle name="Normal 27 21 2" xfId="11064" xr:uid="{00000000-0005-0000-0000-0000B5810000}"/>
    <cellStyle name="Normal 27 21 2 2" xfId="11065" xr:uid="{00000000-0005-0000-0000-0000B6810000}"/>
    <cellStyle name="Normal 27 21 3" xfId="11066" xr:uid="{00000000-0005-0000-0000-0000B7810000}"/>
    <cellStyle name="Normal 27 22" xfId="11067" xr:uid="{00000000-0005-0000-0000-0000B8810000}"/>
    <cellStyle name="Normal 27 22 2" xfId="11068" xr:uid="{00000000-0005-0000-0000-0000B9810000}"/>
    <cellStyle name="Normal 27 22 2 2" xfId="11069" xr:uid="{00000000-0005-0000-0000-0000BA810000}"/>
    <cellStyle name="Normal 27 22 3" xfId="11070" xr:uid="{00000000-0005-0000-0000-0000BB810000}"/>
    <cellStyle name="Normal 27 23" xfId="11071" xr:uid="{00000000-0005-0000-0000-0000BC810000}"/>
    <cellStyle name="Normal 27 23 2" xfId="11072" xr:uid="{00000000-0005-0000-0000-0000BD810000}"/>
    <cellStyle name="Normal 27 23 2 2" xfId="11073" xr:uid="{00000000-0005-0000-0000-0000BE810000}"/>
    <cellStyle name="Normal 27 23 3" xfId="11074" xr:uid="{00000000-0005-0000-0000-0000BF810000}"/>
    <cellStyle name="Normal 27 24" xfId="11075" xr:uid="{00000000-0005-0000-0000-0000C0810000}"/>
    <cellStyle name="Normal 27 24 2" xfId="11076" xr:uid="{00000000-0005-0000-0000-0000C1810000}"/>
    <cellStyle name="Normal 27 24 2 2" xfId="11077" xr:uid="{00000000-0005-0000-0000-0000C2810000}"/>
    <cellStyle name="Normal 27 24 3" xfId="11078" xr:uid="{00000000-0005-0000-0000-0000C3810000}"/>
    <cellStyle name="Normal 27 25" xfId="11079" xr:uid="{00000000-0005-0000-0000-0000C4810000}"/>
    <cellStyle name="Normal 27 25 2" xfId="11080" xr:uid="{00000000-0005-0000-0000-0000C5810000}"/>
    <cellStyle name="Normal 27 3" xfId="2701" xr:uid="{00000000-0005-0000-0000-0000C6810000}"/>
    <cellStyle name="Normal 27 3 2" xfId="11081" xr:uid="{00000000-0005-0000-0000-0000C7810000}"/>
    <cellStyle name="Normal 27 3 2 2" xfId="11082" xr:uid="{00000000-0005-0000-0000-0000C8810000}"/>
    <cellStyle name="Normal 27 3 3" xfId="11083" xr:uid="{00000000-0005-0000-0000-0000C9810000}"/>
    <cellStyle name="Normal 27 4" xfId="2702" xr:uid="{00000000-0005-0000-0000-0000CA810000}"/>
    <cellStyle name="Normal 27 4 2" xfId="11084" xr:uid="{00000000-0005-0000-0000-0000CB810000}"/>
    <cellStyle name="Normal 27 4 2 2" xfId="11085" xr:uid="{00000000-0005-0000-0000-0000CC810000}"/>
    <cellStyle name="Normal 27 4 3" xfId="11086" xr:uid="{00000000-0005-0000-0000-0000CD810000}"/>
    <cellStyle name="Normal 27 5" xfId="11087" xr:uid="{00000000-0005-0000-0000-0000CE810000}"/>
    <cellStyle name="Normal 27 5 2" xfId="11088" xr:uid="{00000000-0005-0000-0000-0000CF810000}"/>
    <cellStyle name="Normal 27 5 2 2" xfId="11089" xr:uid="{00000000-0005-0000-0000-0000D0810000}"/>
    <cellStyle name="Normal 27 5 3" xfId="11090" xr:uid="{00000000-0005-0000-0000-0000D1810000}"/>
    <cellStyle name="Normal 27 6" xfId="11091" xr:uid="{00000000-0005-0000-0000-0000D2810000}"/>
    <cellStyle name="Normal 27 6 2" xfId="11092" xr:uid="{00000000-0005-0000-0000-0000D3810000}"/>
    <cellStyle name="Normal 27 6 2 2" xfId="11093" xr:uid="{00000000-0005-0000-0000-0000D4810000}"/>
    <cellStyle name="Normal 27 6 3" xfId="11094" xr:uid="{00000000-0005-0000-0000-0000D5810000}"/>
    <cellStyle name="Normal 27 7" xfId="11095" xr:uid="{00000000-0005-0000-0000-0000D6810000}"/>
    <cellStyle name="Normal 27 7 2" xfId="11096" xr:uid="{00000000-0005-0000-0000-0000D7810000}"/>
    <cellStyle name="Normal 27 7 2 2" xfId="11097" xr:uid="{00000000-0005-0000-0000-0000D8810000}"/>
    <cellStyle name="Normal 27 7 3" xfId="11098" xr:uid="{00000000-0005-0000-0000-0000D9810000}"/>
    <cellStyle name="Normal 27 8" xfId="11099" xr:uid="{00000000-0005-0000-0000-0000DA810000}"/>
    <cellStyle name="Normal 27 8 2" xfId="11100" xr:uid="{00000000-0005-0000-0000-0000DB810000}"/>
    <cellStyle name="Normal 27 8 2 2" xfId="11101" xr:uid="{00000000-0005-0000-0000-0000DC810000}"/>
    <cellStyle name="Normal 27 8 3" xfId="11102" xr:uid="{00000000-0005-0000-0000-0000DD810000}"/>
    <cellStyle name="Normal 27 9" xfId="11103" xr:uid="{00000000-0005-0000-0000-0000DE810000}"/>
    <cellStyle name="Normal 27 9 2" xfId="11104" xr:uid="{00000000-0005-0000-0000-0000DF810000}"/>
    <cellStyle name="Normal 27 9 2 2" xfId="11105" xr:uid="{00000000-0005-0000-0000-0000E0810000}"/>
    <cellStyle name="Normal 27 9 3" xfId="11106" xr:uid="{00000000-0005-0000-0000-0000E1810000}"/>
    <cellStyle name="Normal 270" xfId="3782" xr:uid="{00000000-0005-0000-0000-0000E2810000}"/>
    <cellStyle name="Normal 270 2" xfId="3785" xr:uid="{00000000-0005-0000-0000-0000E3810000}"/>
    <cellStyle name="Normal 271" xfId="14405" xr:uid="{00000000-0005-0000-0000-0000E4810000}"/>
    <cellStyle name="Normal 272" xfId="14415" xr:uid="{00000000-0005-0000-0000-0000E5810000}"/>
    <cellStyle name="Normal 273" xfId="11107" xr:uid="{00000000-0005-0000-0000-0000E6810000}"/>
    <cellStyle name="Normal 274" xfId="14457" xr:uid="{00000000-0005-0000-0000-0000E7810000}"/>
    <cellStyle name="Normal 275" xfId="14459" xr:uid="{00000000-0005-0000-0000-0000E8810000}"/>
    <cellStyle name="Normal 276" xfId="40330" xr:uid="{00000000-0005-0000-0000-0000E9810000}"/>
    <cellStyle name="Normal 277" xfId="40334" xr:uid="{00000000-0005-0000-0000-0000EA810000}"/>
    <cellStyle name="Normal 278" xfId="40335" xr:uid="{00000000-0005-0000-0000-0000EB810000}"/>
    <cellStyle name="Normal 279" xfId="40363" xr:uid="{00000000-0005-0000-0000-0000EC810000}"/>
    <cellStyle name="Normal 28" xfId="2703" xr:uid="{00000000-0005-0000-0000-0000ED810000}"/>
    <cellStyle name="Normal 28 10" xfId="11108" xr:uid="{00000000-0005-0000-0000-0000EE810000}"/>
    <cellStyle name="Normal 28 10 2" xfId="11109" xr:uid="{00000000-0005-0000-0000-0000EF810000}"/>
    <cellStyle name="Normal 28 10 2 2" xfId="11110" xr:uid="{00000000-0005-0000-0000-0000F0810000}"/>
    <cellStyle name="Normal 28 10 3" xfId="11111" xr:uid="{00000000-0005-0000-0000-0000F1810000}"/>
    <cellStyle name="Normal 28 11" xfId="11112" xr:uid="{00000000-0005-0000-0000-0000F2810000}"/>
    <cellStyle name="Normal 28 11 2" xfId="11113" xr:uid="{00000000-0005-0000-0000-0000F3810000}"/>
    <cellStyle name="Normal 28 11 2 2" xfId="11114" xr:uid="{00000000-0005-0000-0000-0000F4810000}"/>
    <cellStyle name="Normal 28 11 3" xfId="11115" xr:uid="{00000000-0005-0000-0000-0000F5810000}"/>
    <cellStyle name="Normal 28 12" xfId="11116" xr:uid="{00000000-0005-0000-0000-0000F6810000}"/>
    <cellStyle name="Normal 28 12 2" xfId="11117" xr:uid="{00000000-0005-0000-0000-0000F7810000}"/>
    <cellStyle name="Normal 28 12 2 2" xfId="11118" xr:uid="{00000000-0005-0000-0000-0000F8810000}"/>
    <cellStyle name="Normal 28 12 3" xfId="11119" xr:uid="{00000000-0005-0000-0000-0000F9810000}"/>
    <cellStyle name="Normal 28 13" xfId="11120" xr:uid="{00000000-0005-0000-0000-0000FA810000}"/>
    <cellStyle name="Normal 28 13 2" xfId="11121" xr:uid="{00000000-0005-0000-0000-0000FB810000}"/>
    <cellStyle name="Normal 28 13 2 2" xfId="11122" xr:uid="{00000000-0005-0000-0000-0000FC810000}"/>
    <cellStyle name="Normal 28 13 3" xfId="11123" xr:uid="{00000000-0005-0000-0000-0000FD810000}"/>
    <cellStyle name="Normal 28 14" xfId="11124" xr:uid="{00000000-0005-0000-0000-0000FE810000}"/>
    <cellStyle name="Normal 28 14 2" xfId="11125" xr:uid="{00000000-0005-0000-0000-0000FF810000}"/>
    <cellStyle name="Normal 28 14 2 2" xfId="11126" xr:uid="{00000000-0005-0000-0000-000000820000}"/>
    <cellStyle name="Normal 28 14 3" xfId="11127" xr:uid="{00000000-0005-0000-0000-000001820000}"/>
    <cellStyle name="Normal 28 15" xfId="11128" xr:uid="{00000000-0005-0000-0000-000002820000}"/>
    <cellStyle name="Normal 28 15 2" xfId="11129" xr:uid="{00000000-0005-0000-0000-000003820000}"/>
    <cellStyle name="Normal 28 15 2 2" xfId="11130" xr:uid="{00000000-0005-0000-0000-000004820000}"/>
    <cellStyle name="Normal 28 15 3" xfId="11131" xr:uid="{00000000-0005-0000-0000-000005820000}"/>
    <cellStyle name="Normal 28 16" xfId="11132" xr:uid="{00000000-0005-0000-0000-000006820000}"/>
    <cellStyle name="Normal 28 16 2" xfId="11133" xr:uid="{00000000-0005-0000-0000-000007820000}"/>
    <cellStyle name="Normal 28 16 2 2" xfId="11134" xr:uid="{00000000-0005-0000-0000-000008820000}"/>
    <cellStyle name="Normal 28 16 3" xfId="11135" xr:uid="{00000000-0005-0000-0000-000009820000}"/>
    <cellStyle name="Normal 28 17" xfId="11136" xr:uid="{00000000-0005-0000-0000-00000A820000}"/>
    <cellStyle name="Normal 28 17 2" xfId="11137" xr:uid="{00000000-0005-0000-0000-00000B820000}"/>
    <cellStyle name="Normal 28 17 2 2" xfId="11138" xr:uid="{00000000-0005-0000-0000-00000C820000}"/>
    <cellStyle name="Normal 28 17 3" xfId="11139" xr:uid="{00000000-0005-0000-0000-00000D820000}"/>
    <cellStyle name="Normal 28 18" xfId="11140" xr:uid="{00000000-0005-0000-0000-00000E820000}"/>
    <cellStyle name="Normal 28 18 2" xfId="11141" xr:uid="{00000000-0005-0000-0000-00000F820000}"/>
    <cellStyle name="Normal 28 18 2 2" xfId="11142" xr:uid="{00000000-0005-0000-0000-000010820000}"/>
    <cellStyle name="Normal 28 18 3" xfId="11143" xr:uid="{00000000-0005-0000-0000-000011820000}"/>
    <cellStyle name="Normal 28 19" xfId="11144" xr:uid="{00000000-0005-0000-0000-000012820000}"/>
    <cellStyle name="Normal 28 19 2" xfId="11145" xr:uid="{00000000-0005-0000-0000-000013820000}"/>
    <cellStyle name="Normal 28 19 2 2" xfId="11146" xr:uid="{00000000-0005-0000-0000-000014820000}"/>
    <cellStyle name="Normal 28 19 3" xfId="11147" xr:uid="{00000000-0005-0000-0000-000015820000}"/>
    <cellStyle name="Normal 28 2" xfId="11148" xr:uid="{00000000-0005-0000-0000-000016820000}"/>
    <cellStyle name="Normal 28 2 2" xfId="11149" xr:uid="{00000000-0005-0000-0000-000017820000}"/>
    <cellStyle name="Normal 28 2 2 2" xfId="11150" xr:uid="{00000000-0005-0000-0000-000018820000}"/>
    <cellStyle name="Normal 28 2 3" xfId="11151" xr:uid="{00000000-0005-0000-0000-000019820000}"/>
    <cellStyle name="Normal 28 20" xfId="11152" xr:uid="{00000000-0005-0000-0000-00001A820000}"/>
    <cellStyle name="Normal 28 20 2" xfId="11153" xr:uid="{00000000-0005-0000-0000-00001B820000}"/>
    <cellStyle name="Normal 28 20 2 2" xfId="11154" xr:uid="{00000000-0005-0000-0000-00001C820000}"/>
    <cellStyle name="Normal 28 20 3" xfId="11155" xr:uid="{00000000-0005-0000-0000-00001D820000}"/>
    <cellStyle name="Normal 28 21" xfId="11156" xr:uid="{00000000-0005-0000-0000-00001E820000}"/>
    <cellStyle name="Normal 28 21 2" xfId="11157" xr:uid="{00000000-0005-0000-0000-00001F820000}"/>
    <cellStyle name="Normal 28 21 2 2" xfId="11158" xr:uid="{00000000-0005-0000-0000-000020820000}"/>
    <cellStyle name="Normal 28 21 3" xfId="11159" xr:uid="{00000000-0005-0000-0000-000021820000}"/>
    <cellStyle name="Normal 28 22" xfId="11160" xr:uid="{00000000-0005-0000-0000-000022820000}"/>
    <cellStyle name="Normal 28 22 2" xfId="11161" xr:uid="{00000000-0005-0000-0000-000023820000}"/>
    <cellStyle name="Normal 28 22 2 2" xfId="11162" xr:uid="{00000000-0005-0000-0000-000024820000}"/>
    <cellStyle name="Normal 28 22 3" xfId="11163" xr:uid="{00000000-0005-0000-0000-000025820000}"/>
    <cellStyle name="Normal 28 23" xfId="11164" xr:uid="{00000000-0005-0000-0000-000026820000}"/>
    <cellStyle name="Normal 28 23 2" xfId="11165" xr:uid="{00000000-0005-0000-0000-000027820000}"/>
    <cellStyle name="Normal 28 23 2 2" xfId="11166" xr:uid="{00000000-0005-0000-0000-000028820000}"/>
    <cellStyle name="Normal 28 23 3" xfId="11167" xr:uid="{00000000-0005-0000-0000-000029820000}"/>
    <cellStyle name="Normal 28 24" xfId="11168" xr:uid="{00000000-0005-0000-0000-00002A820000}"/>
    <cellStyle name="Normal 28 24 2" xfId="11169" xr:uid="{00000000-0005-0000-0000-00002B820000}"/>
    <cellStyle name="Normal 28 24 2 2" xfId="11170" xr:uid="{00000000-0005-0000-0000-00002C820000}"/>
    <cellStyle name="Normal 28 24 3" xfId="11171" xr:uid="{00000000-0005-0000-0000-00002D820000}"/>
    <cellStyle name="Normal 28 25" xfId="11172" xr:uid="{00000000-0005-0000-0000-00002E820000}"/>
    <cellStyle name="Normal 28 25 2" xfId="11173" xr:uid="{00000000-0005-0000-0000-00002F820000}"/>
    <cellStyle name="Normal 28 3" xfId="11174" xr:uid="{00000000-0005-0000-0000-000030820000}"/>
    <cellStyle name="Normal 28 3 2" xfId="11175" xr:uid="{00000000-0005-0000-0000-000031820000}"/>
    <cellStyle name="Normal 28 3 2 2" xfId="11176" xr:uid="{00000000-0005-0000-0000-000032820000}"/>
    <cellStyle name="Normal 28 3 3" xfId="11177" xr:uid="{00000000-0005-0000-0000-000033820000}"/>
    <cellStyle name="Normal 28 4" xfId="11178" xr:uid="{00000000-0005-0000-0000-000034820000}"/>
    <cellStyle name="Normal 28 4 2" xfId="11179" xr:uid="{00000000-0005-0000-0000-000035820000}"/>
    <cellStyle name="Normal 28 4 2 2" xfId="11180" xr:uid="{00000000-0005-0000-0000-000036820000}"/>
    <cellStyle name="Normal 28 4 3" xfId="11181" xr:uid="{00000000-0005-0000-0000-000037820000}"/>
    <cellStyle name="Normal 28 5" xfId="11182" xr:uid="{00000000-0005-0000-0000-000038820000}"/>
    <cellStyle name="Normal 28 5 2" xfId="11183" xr:uid="{00000000-0005-0000-0000-000039820000}"/>
    <cellStyle name="Normal 28 5 2 2" xfId="11184" xr:uid="{00000000-0005-0000-0000-00003A820000}"/>
    <cellStyle name="Normal 28 5 3" xfId="11185" xr:uid="{00000000-0005-0000-0000-00003B820000}"/>
    <cellStyle name="Normal 28 6" xfId="11186" xr:uid="{00000000-0005-0000-0000-00003C820000}"/>
    <cellStyle name="Normal 28 6 2" xfId="11187" xr:uid="{00000000-0005-0000-0000-00003D820000}"/>
    <cellStyle name="Normal 28 6 2 2" xfId="11188" xr:uid="{00000000-0005-0000-0000-00003E820000}"/>
    <cellStyle name="Normal 28 6 3" xfId="11189" xr:uid="{00000000-0005-0000-0000-00003F820000}"/>
    <cellStyle name="Normal 28 7" xfId="11190" xr:uid="{00000000-0005-0000-0000-000040820000}"/>
    <cellStyle name="Normal 28 7 2" xfId="11191" xr:uid="{00000000-0005-0000-0000-000041820000}"/>
    <cellStyle name="Normal 28 7 2 2" xfId="11192" xr:uid="{00000000-0005-0000-0000-000042820000}"/>
    <cellStyle name="Normal 28 7 3" xfId="11193" xr:uid="{00000000-0005-0000-0000-000043820000}"/>
    <cellStyle name="Normal 28 8" xfId="11194" xr:uid="{00000000-0005-0000-0000-000044820000}"/>
    <cellStyle name="Normal 28 8 2" xfId="11195" xr:uid="{00000000-0005-0000-0000-000045820000}"/>
    <cellStyle name="Normal 28 8 2 2" xfId="11196" xr:uid="{00000000-0005-0000-0000-000046820000}"/>
    <cellStyle name="Normal 28 8 3" xfId="11197" xr:uid="{00000000-0005-0000-0000-000047820000}"/>
    <cellStyle name="Normal 28 9" xfId="11198" xr:uid="{00000000-0005-0000-0000-000048820000}"/>
    <cellStyle name="Normal 28 9 2" xfId="11199" xr:uid="{00000000-0005-0000-0000-000049820000}"/>
    <cellStyle name="Normal 28 9 2 2" xfId="11200" xr:uid="{00000000-0005-0000-0000-00004A820000}"/>
    <cellStyle name="Normal 28 9 3" xfId="11201" xr:uid="{00000000-0005-0000-0000-00004B820000}"/>
    <cellStyle name="Normal 29" xfId="2704" xr:uid="{00000000-0005-0000-0000-00004C820000}"/>
    <cellStyle name="Normal 29 10" xfId="11202" xr:uid="{00000000-0005-0000-0000-00004D820000}"/>
    <cellStyle name="Normal 29 10 2" xfId="11203" xr:uid="{00000000-0005-0000-0000-00004E820000}"/>
    <cellStyle name="Normal 29 10 2 2" xfId="11204" xr:uid="{00000000-0005-0000-0000-00004F820000}"/>
    <cellStyle name="Normal 29 10 3" xfId="11205" xr:uid="{00000000-0005-0000-0000-000050820000}"/>
    <cellStyle name="Normal 29 11" xfId="11206" xr:uid="{00000000-0005-0000-0000-000051820000}"/>
    <cellStyle name="Normal 29 11 2" xfId="11207" xr:uid="{00000000-0005-0000-0000-000052820000}"/>
    <cellStyle name="Normal 29 11 2 2" xfId="11208" xr:uid="{00000000-0005-0000-0000-000053820000}"/>
    <cellStyle name="Normal 29 11 3" xfId="11209" xr:uid="{00000000-0005-0000-0000-000054820000}"/>
    <cellStyle name="Normal 29 12" xfId="11210" xr:uid="{00000000-0005-0000-0000-000055820000}"/>
    <cellStyle name="Normal 29 12 2" xfId="11211" xr:uid="{00000000-0005-0000-0000-000056820000}"/>
    <cellStyle name="Normal 29 12 2 2" xfId="11212" xr:uid="{00000000-0005-0000-0000-000057820000}"/>
    <cellStyle name="Normal 29 12 3" xfId="11213" xr:uid="{00000000-0005-0000-0000-000058820000}"/>
    <cellStyle name="Normal 29 13" xfId="11214" xr:uid="{00000000-0005-0000-0000-000059820000}"/>
    <cellStyle name="Normal 29 13 2" xfId="11215" xr:uid="{00000000-0005-0000-0000-00005A820000}"/>
    <cellStyle name="Normal 29 13 2 2" xfId="11216" xr:uid="{00000000-0005-0000-0000-00005B820000}"/>
    <cellStyle name="Normal 29 13 3" xfId="11217" xr:uid="{00000000-0005-0000-0000-00005C820000}"/>
    <cellStyle name="Normal 29 14" xfId="11218" xr:uid="{00000000-0005-0000-0000-00005D820000}"/>
    <cellStyle name="Normal 29 14 2" xfId="11219" xr:uid="{00000000-0005-0000-0000-00005E820000}"/>
    <cellStyle name="Normal 29 14 2 2" xfId="11220" xr:uid="{00000000-0005-0000-0000-00005F820000}"/>
    <cellStyle name="Normal 29 14 3" xfId="11221" xr:uid="{00000000-0005-0000-0000-000060820000}"/>
    <cellStyle name="Normal 29 15" xfId="11222" xr:uid="{00000000-0005-0000-0000-000061820000}"/>
    <cellStyle name="Normal 29 15 2" xfId="11223" xr:uid="{00000000-0005-0000-0000-000062820000}"/>
    <cellStyle name="Normal 29 15 2 2" xfId="11224" xr:uid="{00000000-0005-0000-0000-000063820000}"/>
    <cellStyle name="Normal 29 15 3" xfId="11225" xr:uid="{00000000-0005-0000-0000-000064820000}"/>
    <cellStyle name="Normal 29 16" xfId="11226" xr:uid="{00000000-0005-0000-0000-000065820000}"/>
    <cellStyle name="Normal 29 16 2" xfId="11227" xr:uid="{00000000-0005-0000-0000-000066820000}"/>
    <cellStyle name="Normal 29 16 2 2" xfId="11228" xr:uid="{00000000-0005-0000-0000-000067820000}"/>
    <cellStyle name="Normal 29 16 3" xfId="11229" xr:uid="{00000000-0005-0000-0000-000068820000}"/>
    <cellStyle name="Normal 29 17" xfId="11230" xr:uid="{00000000-0005-0000-0000-000069820000}"/>
    <cellStyle name="Normal 29 17 2" xfId="11231" xr:uid="{00000000-0005-0000-0000-00006A820000}"/>
    <cellStyle name="Normal 29 17 2 2" xfId="11232" xr:uid="{00000000-0005-0000-0000-00006B820000}"/>
    <cellStyle name="Normal 29 17 3" xfId="11233" xr:uid="{00000000-0005-0000-0000-00006C820000}"/>
    <cellStyle name="Normal 29 18" xfId="11234" xr:uid="{00000000-0005-0000-0000-00006D820000}"/>
    <cellStyle name="Normal 29 18 2" xfId="11235" xr:uid="{00000000-0005-0000-0000-00006E820000}"/>
    <cellStyle name="Normal 29 18 2 2" xfId="11236" xr:uid="{00000000-0005-0000-0000-00006F820000}"/>
    <cellStyle name="Normal 29 18 3" xfId="11237" xr:uid="{00000000-0005-0000-0000-000070820000}"/>
    <cellStyle name="Normal 29 19" xfId="11238" xr:uid="{00000000-0005-0000-0000-000071820000}"/>
    <cellStyle name="Normal 29 19 2" xfId="11239" xr:uid="{00000000-0005-0000-0000-000072820000}"/>
    <cellStyle name="Normal 29 19 2 2" xfId="11240" xr:uid="{00000000-0005-0000-0000-000073820000}"/>
    <cellStyle name="Normal 29 19 3" xfId="11241" xr:uid="{00000000-0005-0000-0000-000074820000}"/>
    <cellStyle name="Normal 29 2" xfId="2705" xr:uid="{00000000-0005-0000-0000-000075820000}"/>
    <cellStyle name="Normal 29 2 2" xfId="11242" xr:uid="{00000000-0005-0000-0000-000076820000}"/>
    <cellStyle name="Normal 29 2 2 2" xfId="11243" xr:uid="{00000000-0005-0000-0000-000077820000}"/>
    <cellStyle name="Normal 29 2 3" xfId="11244" xr:uid="{00000000-0005-0000-0000-000078820000}"/>
    <cellStyle name="Normal 29 20" xfId="11245" xr:uid="{00000000-0005-0000-0000-000079820000}"/>
    <cellStyle name="Normal 29 20 2" xfId="11246" xr:uid="{00000000-0005-0000-0000-00007A820000}"/>
    <cellStyle name="Normal 29 20 2 2" xfId="11247" xr:uid="{00000000-0005-0000-0000-00007B820000}"/>
    <cellStyle name="Normal 29 20 3" xfId="11248" xr:uid="{00000000-0005-0000-0000-00007C820000}"/>
    <cellStyle name="Normal 29 21" xfId="11249" xr:uid="{00000000-0005-0000-0000-00007D820000}"/>
    <cellStyle name="Normal 29 21 2" xfId="11250" xr:uid="{00000000-0005-0000-0000-00007E820000}"/>
    <cellStyle name="Normal 29 21 2 2" xfId="11251" xr:uid="{00000000-0005-0000-0000-00007F820000}"/>
    <cellStyle name="Normal 29 21 3" xfId="11252" xr:uid="{00000000-0005-0000-0000-000080820000}"/>
    <cellStyle name="Normal 29 22" xfId="11253" xr:uid="{00000000-0005-0000-0000-000081820000}"/>
    <cellStyle name="Normal 29 22 2" xfId="11254" xr:uid="{00000000-0005-0000-0000-000082820000}"/>
    <cellStyle name="Normal 29 22 2 2" xfId="11255" xr:uid="{00000000-0005-0000-0000-000083820000}"/>
    <cellStyle name="Normal 29 22 3" xfId="11256" xr:uid="{00000000-0005-0000-0000-000084820000}"/>
    <cellStyle name="Normal 29 23" xfId="11257" xr:uid="{00000000-0005-0000-0000-000085820000}"/>
    <cellStyle name="Normal 29 23 2" xfId="11258" xr:uid="{00000000-0005-0000-0000-000086820000}"/>
    <cellStyle name="Normal 29 23 2 2" xfId="11259" xr:uid="{00000000-0005-0000-0000-000087820000}"/>
    <cellStyle name="Normal 29 23 3" xfId="11260" xr:uid="{00000000-0005-0000-0000-000088820000}"/>
    <cellStyle name="Normal 29 24" xfId="11261" xr:uid="{00000000-0005-0000-0000-000089820000}"/>
    <cellStyle name="Normal 29 24 2" xfId="11262" xr:uid="{00000000-0005-0000-0000-00008A820000}"/>
    <cellStyle name="Normal 29 24 2 2" xfId="11263" xr:uid="{00000000-0005-0000-0000-00008B820000}"/>
    <cellStyle name="Normal 29 24 3" xfId="11264" xr:uid="{00000000-0005-0000-0000-00008C820000}"/>
    <cellStyle name="Normal 29 25" xfId="11265" xr:uid="{00000000-0005-0000-0000-00008D820000}"/>
    <cellStyle name="Normal 29 25 2" xfId="11266" xr:uid="{00000000-0005-0000-0000-00008E820000}"/>
    <cellStyle name="Normal 29 3" xfId="2706" xr:uid="{00000000-0005-0000-0000-00008F820000}"/>
    <cellStyle name="Normal 29 3 2" xfId="11267" xr:uid="{00000000-0005-0000-0000-000090820000}"/>
    <cellStyle name="Normal 29 3 2 2" xfId="11268" xr:uid="{00000000-0005-0000-0000-000091820000}"/>
    <cellStyle name="Normal 29 3 3" xfId="11269" xr:uid="{00000000-0005-0000-0000-000092820000}"/>
    <cellStyle name="Normal 29 4" xfId="2707" xr:uid="{00000000-0005-0000-0000-000093820000}"/>
    <cellStyle name="Normal 29 4 2" xfId="11270" xr:uid="{00000000-0005-0000-0000-000094820000}"/>
    <cellStyle name="Normal 29 4 2 2" xfId="11271" xr:uid="{00000000-0005-0000-0000-000095820000}"/>
    <cellStyle name="Normal 29 4 3" xfId="11272" xr:uid="{00000000-0005-0000-0000-000096820000}"/>
    <cellStyle name="Normal 29 5" xfId="11273" xr:uid="{00000000-0005-0000-0000-000097820000}"/>
    <cellStyle name="Normal 29 5 2" xfId="11274" xr:uid="{00000000-0005-0000-0000-000098820000}"/>
    <cellStyle name="Normal 29 5 2 2" xfId="11275" xr:uid="{00000000-0005-0000-0000-000099820000}"/>
    <cellStyle name="Normal 29 5 3" xfId="11276" xr:uid="{00000000-0005-0000-0000-00009A820000}"/>
    <cellStyle name="Normal 29 6" xfId="11277" xr:uid="{00000000-0005-0000-0000-00009B820000}"/>
    <cellStyle name="Normal 29 6 2" xfId="11278" xr:uid="{00000000-0005-0000-0000-00009C820000}"/>
    <cellStyle name="Normal 29 6 2 2" xfId="11279" xr:uid="{00000000-0005-0000-0000-00009D820000}"/>
    <cellStyle name="Normal 29 6 3" xfId="11280" xr:uid="{00000000-0005-0000-0000-00009E820000}"/>
    <cellStyle name="Normal 29 7" xfId="11281" xr:uid="{00000000-0005-0000-0000-00009F820000}"/>
    <cellStyle name="Normal 29 7 2" xfId="11282" xr:uid="{00000000-0005-0000-0000-0000A0820000}"/>
    <cellStyle name="Normal 29 7 2 2" xfId="11283" xr:uid="{00000000-0005-0000-0000-0000A1820000}"/>
    <cellStyle name="Normal 29 7 3" xfId="11284" xr:uid="{00000000-0005-0000-0000-0000A2820000}"/>
    <cellStyle name="Normal 29 8" xfId="11285" xr:uid="{00000000-0005-0000-0000-0000A3820000}"/>
    <cellStyle name="Normal 29 8 2" xfId="11286" xr:uid="{00000000-0005-0000-0000-0000A4820000}"/>
    <cellStyle name="Normal 29 8 2 2" xfId="11287" xr:uid="{00000000-0005-0000-0000-0000A5820000}"/>
    <cellStyle name="Normal 29 8 3" xfId="11288" xr:uid="{00000000-0005-0000-0000-0000A6820000}"/>
    <cellStyle name="Normal 29 9" xfId="11289" xr:uid="{00000000-0005-0000-0000-0000A7820000}"/>
    <cellStyle name="Normal 29 9 2" xfId="11290" xr:uid="{00000000-0005-0000-0000-0000A8820000}"/>
    <cellStyle name="Normal 29 9 2 2" xfId="11291" xr:uid="{00000000-0005-0000-0000-0000A9820000}"/>
    <cellStyle name="Normal 29 9 3" xfId="11292" xr:uid="{00000000-0005-0000-0000-0000AA820000}"/>
    <cellStyle name="Normal 3" xfId="2708" xr:uid="{00000000-0005-0000-0000-0000AB820000}"/>
    <cellStyle name="Normal 3 10" xfId="11293" xr:uid="{00000000-0005-0000-0000-0000AC820000}"/>
    <cellStyle name="Normal 3 10 2" xfId="11294" xr:uid="{00000000-0005-0000-0000-0000AD820000}"/>
    <cellStyle name="Normal 3 11" xfId="11295" xr:uid="{00000000-0005-0000-0000-0000AE820000}"/>
    <cellStyle name="Normal 3 12" xfId="14458" xr:uid="{00000000-0005-0000-0000-0000AF820000}"/>
    <cellStyle name="Normal 3 13" xfId="40337" xr:uid="{00000000-0005-0000-0000-0000B0820000}"/>
    <cellStyle name="Normal 3 2" xfId="2709" xr:uid="{00000000-0005-0000-0000-0000B1820000}"/>
    <cellStyle name="Normal 3 2 2" xfId="2710" xr:uid="{00000000-0005-0000-0000-0000B2820000}"/>
    <cellStyle name="Normal 3 2 2 2" xfId="2711" xr:uid="{00000000-0005-0000-0000-0000B3820000}"/>
    <cellStyle name="Normal 3 2 2 2 2" xfId="11296" xr:uid="{00000000-0005-0000-0000-0000B4820000}"/>
    <cellStyle name="Normal 3 2 2 2 3" xfId="40351" xr:uid="{00000000-0005-0000-0000-0000B5820000}"/>
    <cellStyle name="Normal 3 2 2 3" xfId="11297" xr:uid="{00000000-0005-0000-0000-0000B6820000}"/>
    <cellStyle name="Normal 3 2 2 3 2" xfId="40359" xr:uid="{00000000-0005-0000-0000-0000B7820000}"/>
    <cellStyle name="Normal 3 2 2 4" xfId="40343" xr:uid="{00000000-0005-0000-0000-0000B8820000}"/>
    <cellStyle name="Normal 3 2 3" xfId="11298" xr:uid="{00000000-0005-0000-0000-0000B9820000}"/>
    <cellStyle name="Normal 3 2 3 2" xfId="11299" xr:uid="{00000000-0005-0000-0000-0000BA820000}"/>
    <cellStyle name="Normal 3 2 3 3" xfId="40347" xr:uid="{00000000-0005-0000-0000-0000BB820000}"/>
    <cellStyle name="Normal 3 2 4" xfId="14627" xr:uid="{00000000-0005-0000-0000-0000BC820000}"/>
    <cellStyle name="Normal 3 2 4 2" xfId="40355" xr:uid="{00000000-0005-0000-0000-0000BD820000}"/>
    <cellStyle name="Normal 3 2 5" xfId="40380" xr:uid="{00000000-0005-0000-0000-0000BE820000}"/>
    <cellStyle name="Normal 3 2 6" xfId="40339" xr:uid="{00000000-0005-0000-0000-0000BF820000}"/>
    <cellStyle name="Normal 3 3" xfId="2712" xr:uid="{00000000-0005-0000-0000-0000C0820000}"/>
    <cellStyle name="Normal 3 3 2" xfId="2713" xr:uid="{00000000-0005-0000-0000-0000C1820000}"/>
    <cellStyle name="Normal 3 3 2 2" xfId="40349" xr:uid="{00000000-0005-0000-0000-0000C2820000}"/>
    <cellStyle name="Normal 3 3 3" xfId="2714" xr:uid="{00000000-0005-0000-0000-0000C3820000}"/>
    <cellStyle name="Normal 3 3 3 2" xfId="40357" xr:uid="{00000000-0005-0000-0000-0000C4820000}"/>
    <cellStyle name="Normal 3 3 4" xfId="2715" xr:uid="{00000000-0005-0000-0000-0000C5820000}"/>
    <cellStyle name="Normal 3 3 5" xfId="40341" xr:uid="{00000000-0005-0000-0000-0000C6820000}"/>
    <cellStyle name="Normal 3 4" xfId="11300" xr:uid="{00000000-0005-0000-0000-0000C7820000}"/>
    <cellStyle name="Normal 3 4 2" xfId="11301" xr:uid="{00000000-0005-0000-0000-0000C8820000}"/>
    <cellStyle name="Normal 3 4 3" xfId="11302" xr:uid="{00000000-0005-0000-0000-0000C9820000}"/>
    <cellStyle name="Normal 3 4 3 2" xfId="11303" xr:uid="{00000000-0005-0000-0000-0000CA820000}"/>
    <cellStyle name="Normal 3 4 4" xfId="40345" xr:uid="{00000000-0005-0000-0000-0000CB820000}"/>
    <cellStyle name="Normal 3 5" xfId="11304" xr:uid="{00000000-0005-0000-0000-0000CC820000}"/>
    <cellStyle name="Normal 3 5 2" xfId="11305" xr:uid="{00000000-0005-0000-0000-0000CD820000}"/>
    <cellStyle name="Normal 3 5 3" xfId="40353" xr:uid="{00000000-0005-0000-0000-0000CE820000}"/>
    <cellStyle name="Normal 3 6" xfId="11306" xr:uid="{00000000-0005-0000-0000-0000CF820000}"/>
    <cellStyle name="Normal 3 7" xfId="11307" xr:uid="{00000000-0005-0000-0000-0000D0820000}"/>
    <cellStyle name="Normal 3 8" xfId="11308" xr:uid="{00000000-0005-0000-0000-0000D1820000}"/>
    <cellStyle name="Normal 3 8 2" xfId="11309" xr:uid="{00000000-0005-0000-0000-0000D2820000}"/>
    <cellStyle name="Normal 3 9" xfId="11310" xr:uid="{00000000-0005-0000-0000-0000D3820000}"/>
    <cellStyle name="Normal 30" xfId="2716" xr:uid="{00000000-0005-0000-0000-0000D4820000}"/>
    <cellStyle name="Normal 30 10" xfId="11311" xr:uid="{00000000-0005-0000-0000-0000D5820000}"/>
    <cellStyle name="Normal 30 10 2" xfId="11312" xr:uid="{00000000-0005-0000-0000-0000D6820000}"/>
    <cellStyle name="Normal 30 10 2 2" xfId="11313" xr:uid="{00000000-0005-0000-0000-0000D7820000}"/>
    <cellStyle name="Normal 30 10 3" xfId="11314" xr:uid="{00000000-0005-0000-0000-0000D8820000}"/>
    <cellStyle name="Normal 30 11" xfId="11315" xr:uid="{00000000-0005-0000-0000-0000D9820000}"/>
    <cellStyle name="Normal 30 11 2" xfId="11316" xr:uid="{00000000-0005-0000-0000-0000DA820000}"/>
    <cellStyle name="Normal 30 11 2 2" xfId="11317" xr:uid="{00000000-0005-0000-0000-0000DB820000}"/>
    <cellStyle name="Normal 30 11 3" xfId="11318" xr:uid="{00000000-0005-0000-0000-0000DC820000}"/>
    <cellStyle name="Normal 30 12" xfId="11319" xr:uid="{00000000-0005-0000-0000-0000DD820000}"/>
    <cellStyle name="Normal 30 12 2" xfId="11320" xr:uid="{00000000-0005-0000-0000-0000DE820000}"/>
    <cellStyle name="Normal 30 12 2 2" xfId="11321" xr:uid="{00000000-0005-0000-0000-0000DF820000}"/>
    <cellStyle name="Normal 30 12 3" xfId="11322" xr:uid="{00000000-0005-0000-0000-0000E0820000}"/>
    <cellStyle name="Normal 30 13" xfId="11323" xr:uid="{00000000-0005-0000-0000-0000E1820000}"/>
    <cellStyle name="Normal 30 13 2" xfId="11324" xr:uid="{00000000-0005-0000-0000-0000E2820000}"/>
    <cellStyle name="Normal 30 13 2 2" xfId="11325" xr:uid="{00000000-0005-0000-0000-0000E3820000}"/>
    <cellStyle name="Normal 30 13 3" xfId="11326" xr:uid="{00000000-0005-0000-0000-0000E4820000}"/>
    <cellStyle name="Normal 30 14" xfId="11327" xr:uid="{00000000-0005-0000-0000-0000E5820000}"/>
    <cellStyle name="Normal 30 14 2" xfId="11328" xr:uid="{00000000-0005-0000-0000-0000E6820000}"/>
    <cellStyle name="Normal 30 14 2 2" xfId="11329" xr:uid="{00000000-0005-0000-0000-0000E7820000}"/>
    <cellStyle name="Normal 30 14 3" xfId="11330" xr:uid="{00000000-0005-0000-0000-0000E8820000}"/>
    <cellStyle name="Normal 30 15" xfId="11331" xr:uid="{00000000-0005-0000-0000-0000E9820000}"/>
    <cellStyle name="Normal 30 15 2" xfId="11332" xr:uid="{00000000-0005-0000-0000-0000EA820000}"/>
    <cellStyle name="Normal 30 15 2 2" xfId="11333" xr:uid="{00000000-0005-0000-0000-0000EB820000}"/>
    <cellStyle name="Normal 30 15 3" xfId="11334" xr:uid="{00000000-0005-0000-0000-0000EC820000}"/>
    <cellStyle name="Normal 30 16" xfId="11335" xr:uid="{00000000-0005-0000-0000-0000ED820000}"/>
    <cellStyle name="Normal 30 16 2" xfId="11336" xr:uid="{00000000-0005-0000-0000-0000EE820000}"/>
    <cellStyle name="Normal 30 16 2 2" xfId="11337" xr:uid="{00000000-0005-0000-0000-0000EF820000}"/>
    <cellStyle name="Normal 30 16 3" xfId="11338" xr:uid="{00000000-0005-0000-0000-0000F0820000}"/>
    <cellStyle name="Normal 30 17" xfId="11339" xr:uid="{00000000-0005-0000-0000-0000F1820000}"/>
    <cellStyle name="Normal 30 17 2" xfId="11340" xr:uid="{00000000-0005-0000-0000-0000F2820000}"/>
    <cellStyle name="Normal 30 17 2 2" xfId="11341" xr:uid="{00000000-0005-0000-0000-0000F3820000}"/>
    <cellStyle name="Normal 30 17 3" xfId="11342" xr:uid="{00000000-0005-0000-0000-0000F4820000}"/>
    <cellStyle name="Normal 30 18" xfId="11343" xr:uid="{00000000-0005-0000-0000-0000F5820000}"/>
    <cellStyle name="Normal 30 18 2" xfId="11344" xr:uid="{00000000-0005-0000-0000-0000F6820000}"/>
    <cellStyle name="Normal 30 18 2 2" xfId="11345" xr:uid="{00000000-0005-0000-0000-0000F7820000}"/>
    <cellStyle name="Normal 30 18 3" xfId="11346" xr:uid="{00000000-0005-0000-0000-0000F8820000}"/>
    <cellStyle name="Normal 30 19" xfId="11347" xr:uid="{00000000-0005-0000-0000-0000F9820000}"/>
    <cellStyle name="Normal 30 19 2" xfId="11348" xr:uid="{00000000-0005-0000-0000-0000FA820000}"/>
    <cellStyle name="Normal 30 19 2 2" xfId="11349" xr:uid="{00000000-0005-0000-0000-0000FB820000}"/>
    <cellStyle name="Normal 30 19 3" xfId="11350" xr:uid="{00000000-0005-0000-0000-0000FC820000}"/>
    <cellStyle name="Normal 30 2" xfId="2717" xr:uid="{00000000-0005-0000-0000-0000FD820000}"/>
    <cellStyle name="Normal 30 2 2" xfId="11351" xr:uid="{00000000-0005-0000-0000-0000FE820000}"/>
    <cellStyle name="Normal 30 2 2 2" xfId="11352" xr:uid="{00000000-0005-0000-0000-0000FF820000}"/>
    <cellStyle name="Normal 30 2 3" xfId="11353" xr:uid="{00000000-0005-0000-0000-000000830000}"/>
    <cellStyle name="Normal 30 20" xfId="11354" xr:uid="{00000000-0005-0000-0000-000001830000}"/>
    <cellStyle name="Normal 30 20 2" xfId="11355" xr:uid="{00000000-0005-0000-0000-000002830000}"/>
    <cellStyle name="Normal 30 20 2 2" xfId="11356" xr:uid="{00000000-0005-0000-0000-000003830000}"/>
    <cellStyle name="Normal 30 20 3" xfId="11357" xr:uid="{00000000-0005-0000-0000-000004830000}"/>
    <cellStyle name="Normal 30 21" xfId="11358" xr:uid="{00000000-0005-0000-0000-000005830000}"/>
    <cellStyle name="Normal 30 21 2" xfId="11359" xr:uid="{00000000-0005-0000-0000-000006830000}"/>
    <cellStyle name="Normal 30 21 2 2" xfId="11360" xr:uid="{00000000-0005-0000-0000-000007830000}"/>
    <cellStyle name="Normal 30 21 3" xfId="11361" xr:uid="{00000000-0005-0000-0000-000008830000}"/>
    <cellStyle name="Normal 30 22" xfId="11362" xr:uid="{00000000-0005-0000-0000-000009830000}"/>
    <cellStyle name="Normal 30 22 2" xfId="11363" xr:uid="{00000000-0005-0000-0000-00000A830000}"/>
    <cellStyle name="Normal 30 22 2 2" xfId="11364" xr:uid="{00000000-0005-0000-0000-00000B830000}"/>
    <cellStyle name="Normal 30 22 3" xfId="11365" xr:uid="{00000000-0005-0000-0000-00000C830000}"/>
    <cellStyle name="Normal 30 23" xfId="11366" xr:uid="{00000000-0005-0000-0000-00000D830000}"/>
    <cellStyle name="Normal 30 23 2" xfId="11367" xr:uid="{00000000-0005-0000-0000-00000E830000}"/>
    <cellStyle name="Normal 30 23 2 2" xfId="11368" xr:uid="{00000000-0005-0000-0000-00000F830000}"/>
    <cellStyle name="Normal 30 23 3" xfId="11369" xr:uid="{00000000-0005-0000-0000-000010830000}"/>
    <cellStyle name="Normal 30 24" xfId="11370" xr:uid="{00000000-0005-0000-0000-000011830000}"/>
    <cellStyle name="Normal 30 24 2" xfId="11371" xr:uid="{00000000-0005-0000-0000-000012830000}"/>
    <cellStyle name="Normal 30 24 2 2" xfId="11372" xr:uid="{00000000-0005-0000-0000-000013830000}"/>
    <cellStyle name="Normal 30 24 3" xfId="11373" xr:uid="{00000000-0005-0000-0000-000014830000}"/>
    <cellStyle name="Normal 30 25" xfId="11374" xr:uid="{00000000-0005-0000-0000-000015830000}"/>
    <cellStyle name="Normal 30 25 2" xfId="11375" xr:uid="{00000000-0005-0000-0000-000016830000}"/>
    <cellStyle name="Normal 30 3" xfId="2718" xr:uid="{00000000-0005-0000-0000-000017830000}"/>
    <cellStyle name="Normal 30 3 2" xfId="11376" xr:uid="{00000000-0005-0000-0000-000018830000}"/>
    <cellStyle name="Normal 30 3 2 2" xfId="11377" xr:uid="{00000000-0005-0000-0000-000019830000}"/>
    <cellStyle name="Normal 30 3 3" xfId="11378" xr:uid="{00000000-0005-0000-0000-00001A830000}"/>
    <cellStyle name="Normal 30 4" xfId="2719" xr:uid="{00000000-0005-0000-0000-00001B830000}"/>
    <cellStyle name="Normal 30 4 2" xfId="11379" xr:uid="{00000000-0005-0000-0000-00001C830000}"/>
    <cellStyle name="Normal 30 4 2 2" xfId="11380" xr:uid="{00000000-0005-0000-0000-00001D830000}"/>
    <cellStyle name="Normal 30 4 3" xfId="11381" xr:uid="{00000000-0005-0000-0000-00001E830000}"/>
    <cellStyle name="Normal 30 5" xfId="11382" xr:uid="{00000000-0005-0000-0000-00001F830000}"/>
    <cellStyle name="Normal 30 5 2" xfId="11383" xr:uid="{00000000-0005-0000-0000-000020830000}"/>
    <cellStyle name="Normal 30 5 2 2" xfId="11384" xr:uid="{00000000-0005-0000-0000-000021830000}"/>
    <cellStyle name="Normal 30 5 3" xfId="11385" xr:uid="{00000000-0005-0000-0000-000022830000}"/>
    <cellStyle name="Normal 30 6" xfId="11386" xr:uid="{00000000-0005-0000-0000-000023830000}"/>
    <cellStyle name="Normal 30 6 2" xfId="11387" xr:uid="{00000000-0005-0000-0000-000024830000}"/>
    <cellStyle name="Normal 30 6 2 2" xfId="11388" xr:uid="{00000000-0005-0000-0000-000025830000}"/>
    <cellStyle name="Normal 30 6 3" xfId="11389" xr:uid="{00000000-0005-0000-0000-000026830000}"/>
    <cellStyle name="Normal 30 7" xfId="11390" xr:uid="{00000000-0005-0000-0000-000027830000}"/>
    <cellStyle name="Normal 30 7 2" xfId="11391" xr:uid="{00000000-0005-0000-0000-000028830000}"/>
    <cellStyle name="Normal 30 7 2 2" xfId="11392" xr:uid="{00000000-0005-0000-0000-000029830000}"/>
    <cellStyle name="Normal 30 7 3" xfId="11393" xr:uid="{00000000-0005-0000-0000-00002A830000}"/>
    <cellStyle name="Normal 30 8" xfId="11394" xr:uid="{00000000-0005-0000-0000-00002B830000}"/>
    <cellStyle name="Normal 30 8 2" xfId="11395" xr:uid="{00000000-0005-0000-0000-00002C830000}"/>
    <cellStyle name="Normal 30 8 2 2" xfId="11396" xr:uid="{00000000-0005-0000-0000-00002D830000}"/>
    <cellStyle name="Normal 30 8 3" xfId="11397" xr:uid="{00000000-0005-0000-0000-00002E830000}"/>
    <cellStyle name="Normal 30 9" xfId="11398" xr:uid="{00000000-0005-0000-0000-00002F830000}"/>
    <cellStyle name="Normal 30 9 2" xfId="11399" xr:uid="{00000000-0005-0000-0000-000030830000}"/>
    <cellStyle name="Normal 30 9 2 2" xfId="11400" xr:uid="{00000000-0005-0000-0000-000031830000}"/>
    <cellStyle name="Normal 30 9 3" xfId="11401" xr:uid="{00000000-0005-0000-0000-000032830000}"/>
    <cellStyle name="Normal 31" xfId="2720" xr:uid="{00000000-0005-0000-0000-000033830000}"/>
    <cellStyle name="Normal 31 10" xfId="11402" xr:uid="{00000000-0005-0000-0000-000034830000}"/>
    <cellStyle name="Normal 31 10 2" xfId="11403" xr:uid="{00000000-0005-0000-0000-000035830000}"/>
    <cellStyle name="Normal 31 10 2 2" xfId="11404" xr:uid="{00000000-0005-0000-0000-000036830000}"/>
    <cellStyle name="Normal 31 10 3" xfId="11405" xr:uid="{00000000-0005-0000-0000-000037830000}"/>
    <cellStyle name="Normal 31 11" xfId="11406" xr:uid="{00000000-0005-0000-0000-000038830000}"/>
    <cellStyle name="Normal 31 11 2" xfId="11407" xr:uid="{00000000-0005-0000-0000-000039830000}"/>
    <cellStyle name="Normal 31 11 2 2" xfId="11408" xr:uid="{00000000-0005-0000-0000-00003A830000}"/>
    <cellStyle name="Normal 31 11 3" xfId="11409" xr:uid="{00000000-0005-0000-0000-00003B830000}"/>
    <cellStyle name="Normal 31 12" xfId="11410" xr:uid="{00000000-0005-0000-0000-00003C830000}"/>
    <cellStyle name="Normal 31 12 2" xfId="11411" xr:uid="{00000000-0005-0000-0000-00003D830000}"/>
    <cellStyle name="Normal 31 12 2 2" xfId="11412" xr:uid="{00000000-0005-0000-0000-00003E830000}"/>
    <cellStyle name="Normal 31 12 3" xfId="11413" xr:uid="{00000000-0005-0000-0000-00003F830000}"/>
    <cellStyle name="Normal 31 13" xfId="11414" xr:uid="{00000000-0005-0000-0000-000040830000}"/>
    <cellStyle name="Normal 31 13 2" xfId="11415" xr:uid="{00000000-0005-0000-0000-000041830000}"/>
    <cellStyle name="Normal 31 13 2 2" xfId="11416" xr:uid="{00000000-0005-0000-0000-000042830000}"/>
    <cellStyle name="Normal 31 13 3" xfId="11417" xr:uid="{00000000-0005-0000-0000-000043830000}"/>
    <cellStyle name="Normal 31 14" xfId="11418" xr:uid="{00000000-0005-0000-0000-000044830000}"/>
    <cellStyle name="Normal 31 14 2" xfId="11419" xr:uid="{00000000-0005-0000-0000-000045830000}"/>
    <cellStyle name="Normal 31 14 2 2" xfId="11420" xr:uid="{00000000-0005-0000-0000-000046830000}"/>
    <cellStyle name="Normal 31 14 3" xfId="11421" xr:uid="{00000000-0005-0000-0000-000047830000}"/>
    <cellStyle name="Normal 31 15" xfId="11422" xr:uid="{00000000-0005-0000-0000-000048830000}"/>
    <cellStyle name="Normal 31 15 2" xfId="11423" xr:uid="{00000000-0005-0000-0000-000049830000}"/>
    <cellStyle name="Normal 31 15 2 2" xfId="11424" xr:uid="{00000000-0005-0000-0000-00004A830000}"/>
    <cellStyle name="Normal 31 15 3" xfId="11425" xr:uid="{00000000-0005-0000-0000-00004B830000}"/>
    <cellStyle name="Normal 31 16" xfId="11426" xr:uid="{00000000-0005-0000-0000-00004C830000}"/>
    <cellStyle name="Normal 31 16 2" xfId="11427" xr:uid="{00000000-0005-0000-0000-00004D830000}"/>
    <cellStyle name="Normal 31 16 2 2" xfId="11428" xr:uid="{00000000-0005-0000-0000-00004E830000}"/>
    <cellStyle name="Normal 31 16 3" xfId="11429" xr:uid="{00000000-0005-0000-0000-00004F830000}"/>
    <cellStyle name="Normal 31 17" xfId="11430" xr:uid="{00000000-0005-0000-0000-000050830000}"/>
    <cellStyle name="Normal 31 17 2" xfId="11431" xr:uid="{00000000-0005-0000-0000-000051830000}"/>
    <cellStyle name="Normal 31 17 2 2" xfId="11432" xr:uid="{00000000-0005-0000-0000-000052830000}"/>
    <cellStyle name="Normal 31 17 3" xfId="11433" xr:uid="{00000000-0005-0000-0000-000053830000}"/>
    <cellStyle name="Normal 31 18" xfId="11434" xr:uid="{00000000-0005-0000-0000-000054830000}"/>
    <cellStyle name="Normal 31 18 2" xfId="11435" xr:uid="{00000000-0005-0000-0000-000055830000}"/>
    <cellStyle name="Normal 31 18 2 2" xfId="11436" xr:uid="{00000000-0005-0000-0000-000056830000}"/>
    <cellStyle name="Normal 31 18 3" xfId="11437" xr:uid="{00000000-0005-0000-0000-000057830000}"/>
    <cellStyle name="Normal 31 19" xfId="11438" xr:uid="{00000000-0005-0000-0000-000058830000}"/>
    <cellStyle name="Normal 31 19 2" xfId="11439" xr:uid="{00000000-0005-0000-0000-000059830000}"/>
    <cellStyle name="Normal 31 19 2 2" xfId="11440" xr:uid="{00000000-0005-0000-0000-00005A830000}"/>
    <cellStyle name="Normal 31 19 3" xfId="11441" xr:uid="{00000000-0005-0000-0000-00005B830000}"/>
    <cellStyle name="Normal 31 2" xfId="2721" xr:uid="{00000000-0005-0000-0000-00005C830000}"/>
    <cellStyle name="Normal 31 2 2" xfId="11442" xr:uid="{00000000-0005-0000-0000-00005D830000}"/>
    <cellStyle name="Normal 31 2 2 2" xfId="11443" xr:uid="{00000000-0005-0000-0000-00005E830000}"/>
    <cellStyle name="Normal 31 2 3" xfId="11444" xr:uid="{00000000-0005-0000-0000-00005F830000}"/>
    <cellStyle name="Normal 31 20" xfId="11445" xr:uid="{00000000-0005-0000-0000-000060830000}"/>
    <cellStyle name="Normal 31 20 2" xfId="11446" xr:uid="{00000000-0005-0000-0000-000061830000}"/>
    <cellStyle name="Normal 31 20 2 2" xfId="11447" xr:uid="{00000000-0005-0000-0000-000062830000}"/>
    <cellStyle name="Normal 31 20 3" xfId="11448" xr:uid="{00000000-0005-0000-0000-000063830000}"/>
    <cellStyle name="Normal 31 21" xfId="11449" xr:uid="{00000000-0005-0000-0000-000064830000}"/>
    <cellStyle name="Normal 31 21 2" xfId="11450" xr:uid="{00000000-0005-0000-0000-000065830000}"/>
    <cellStyle name="Normal 31 21 2 2" xfId="11451" xr:uid="{00000000-0005-0000-0000-000066830000}"/>
    <cellStyle name="Normal 31 21 3" xfId="11452" xr:uid="{00000000-0005-0000-0000-000067830000}"/>
    <cellStyle name="Normal 31 22" xfId="11453" xr:uid="{00000000-0005-0000-0000-000068830000}"/>
    <cellStyle name="Normal 31 22 2" xfId="11454" xr:uid="{00000000-0005-0000-0000-000069830000}"/>
    <cellStyle name="Normal 31 22 2 2" xfId="11455" xr:uid="{00000000-0005-0000-0000-00006A830000}"/>
    <cellStyle name="Normal 31 22 3" xfId="11456" xr:uid="{00000000-0005-0000-0000-00006B830000}"/>
    <cellStyle name="Normal 31 23" xfId="11457" xr:uid="{00000000-0005-0000-0000-00006C830000}"/>
    <cellStyle name="Normal 31 23 2" xfId="11458" xr:uid="{00000000-0005-0000-0000-00006D830000}"/>
    <cellStyle name="Normal 31 23 2 2" xfId="11459" xr:uid="{00000000-0005-0000-0000-00006E830000}"/>
    <cellStyle name="Normal 31 23 3" xfId="11460" xr:uid="{00000000-0005-0000-0000-00006F830000}"/>
    <cellStyle name="Normal 31 24" xfId="11461" xr:uid="{00000000-0005-0000-0000-000070830000}"/>
    <cellStyle name="Normal 31 24 2" xfId="11462" xr:uid="{00000000-0005-0000-0000-000071830000}"/>
    <cellStyle name="Normal 31 24 2 2" xfId="11463" xr:uid="{00000000-0005-0000-0000-000072830000}"/>
    <cellStyle name="Normal 31 24 3" xfId="11464" xr:uid="{00000000-0005-0000-0000-000073830000}"/>
    <cellStyle name="Normal 31 25" xfId="11465" xr:uid="{00000000-0005-0000-0000-000074830000}"/>
    <cellStyle name="Normal 31 25 2" xfId="11466" xr:uid="{00000000-0005-0000-0000-000075830000}"/>
    <cellStyle name="Normal 31 3" xfId="2722" xr:uid="{00000000-0005-0000-0000-000076830000}"/>
    <cellStyle name="Normal 31 3 2" xfId="11467" xr:uid="{00000000-0005-0000-0000-000077830000}"/>
    <cellStyle name="Normal 31 3 2 2" xfId="11468" xr:uid="{00000000-0005-0000-0000-000078830000}"/>
    <cellStyle name="Normal 31 3 3" xfId="11469" xr:uid="{00000000-0005-0000-0000-000079830000}"/>
    <cellStyle name="Normal 31 4" xfId="2723" xr:uid="{00000000-0005-0000-0000-00007A830000}"/>
    <cellStyle name="Normal 31 4 2" xfId="11470" xr:uid="{00000000-0005-0000-0000-00007B830000}"/>
    <cellStyle name="Normal 31 4 2 2" xfId="11471" xr:uid="{00000000-0005-0000-0000-00007C830000}"/>
    <cellStyle name="Normal 31 4 3" xfId="11472" xr:uid="{00000000-0005-0000-0000-00007D830000}"/>
    <cellStyle name="Normal 31 5" xfId="11473" xr:uid="{00000000-0005-0000-0000-00007E830000}"/>
    <cellStyle name="Normal 31 5 2" xfId="11474" xr:uid="{00000000-0005-0000-0000-00007F830000}"/>
    <cellStyle name="Normal 31 5 2 2" xfId="11475" xr:uid="{00000000-0005-0000-0000-000080830000}"/>
    <cellStyle name="Normal 31 5 3" xfId="11476" xr:uid="{00000000-0005-0000-0000-000081830000}"/>
    <cellStyle name="Normal 31 6" xfId="11477" xr:uid="{00000000-0005-0000-0000-000082830000}"/>
    <cellStyle name="Normal 31 6 2" xfId="11478" xr:uid="{00000000-0005-0000-0000-000083830000}"/>
    <cellStyle name="Normal 31 6 2 2" xfId="11479" xr:uid="{00000000-0005-0000-0000-000084830000}"/>
    <cellStyle name="Normal 31 6 3" xfId="11480" xr:uid="{00000000-0005-0000-0000-000085830000}"/>
    <cellStyle name="Normal 31 7" xfId="11481" xr:uid="{00000000-0005-0000-0000-000086830000}"/>
    <cellStyle name="Normal 31 7 2" xfId="11482" xr:uid="{00000000-0005-0000-0000-000087830000}"/>
    <cellStyle name="Normal 31 7 2 2" xfId="11483" xr:uid="{00000000-0005-0000-0000-000088830000}"/>
    <cellStyle name="Normal 31 7 3" xfId="11484" xr:uid="{00000000-0005-0000-0000-000089830000}"/>
    <cellStyle name="Normal 31 8" xfId="11485" xr:uid="{00000000-0005-0000-0000-00008A830000}"/>
    <cellStyle name="Normal 31 8 2" xfId="11486" xr:uid="{00000000-0005-0000-0000-00008B830000}"/>
    <cellStyle name="Normal 31 8 2 2" xfId="11487" xr:uid="{00000000-0005-0000-0000-00008C830000}"/>
    <cellStyle name="Normal 31 8 3" xfId="11488" xr:uid="{00000000-0005-0000-0000-00008D830000}"/>
    <cellStyle name="Normal 31 9" xfId="11489" xr:uid="{00000000-0005-0000-0000-00008E830000}"/>
    <cellStyle name="Normal 31 9 2" xfId="11490" xr:uid="{00000000-0005-0000-0000-00008F830000}"/>
    <cellStyle name="Normal 31 9 2 2" xfId="11491" xr:uid="{00000000-0005-0000-0000-000090830000}"/>
    <cellStyle name="Normal 31 9 3" xfId="11492" xr:uid="{00000000-0005-0000-0000-000091830000}"/>
    <cellStyle name="Normal 32" xfId="2724" xr:uid="{00000000-0005-0000-0000-000092830000}"/>
    <cellStyle name="Normal 32 10" xfId="11493" xr:uid="{00000000-0005-0000-0000-000093830000}"/>
    <cellStyle name="Normal 32 10 2" xfId="11494" xr:uid="{00000000-0005-0000-0000-000094830000}"/>
    <cellStyle name="Normal 32 10 2 2" xfId="11495" xr:uid="{00000000-0005-0000-0000-000095830000}"/>
    <cellStyle name="Normal 32 10 3" xfId="11496" xr:uid="{00000000-0005-0000-0000-000096830000}"/>
    <cellStyle name="Normal 32 11" xfId="11497" xr:uid="{00000000-0005-0000-0000-000097830000}"/>
    <cellStyle name="Normal 32 11 2" xfId="11498" xr:uid="{00000000-0005-0000-0000-000098830000}"/>
    <cellStyle name="Normal 32 11 2 2" xfId="11499" xr:uid="{00000000-0005-0000-0000-000099830000}"/>
    <cellStyle name="Normal 32 11 3" xfId="11500" xr:uid="{00000000-0005-0000-0000-00009A830000}"/>
    <cellStyle name="Normal 32 12" xfId="11501" xr:uid="{00000000-0005-0000-0000-00009B830000}"/>
    <cellStyle name="Normal 32 12 2" xfId="11502" xr:uid="{00000000-0005-0000-0000-00009C830000}"/>
    <cellStyle name="Normal 32 12 2 2" xfId="11503" xr:uid="{00000000-0005-0000-0000-00009D830000}"/>
    <cellStyle name="Normal 32 12 3" xfId="11504" xr:uid="{00000000-0005-0000-0000-00009E830000}"/>
    <cellStyle name="Normal 32 13" xfId="11505" xr:uid="{00000000-0005-0000-0000-00009F830000}"/>
    <cellStyle name="Normal 32 13 2" xfId="11506" xr:uid="{00000000-0005-0000-0000-0000A0830000}"/>
    <cellStyle name="Normal 32 13 2 2" xfId="11507" xr:uid="{00000000-0005-0000-0000-0000A1830000}"/>
    <cellStyle name="Normal 32 13 3" xfId="11508" xr:uid="{00000000-0005-0000-0000-0000A2830000}"/>
    <cellStyle name="Normal 32 14" xfId="11509" xr:uid="{00000000-0005-0000-0000-0000A3830000}"/>
    <cellStyle name="Normal 32 14 2" xfId="11510" xr:uid="{00000000-0005-0000-0000-0000A4830000}"/>
    <cellStyle name="Normal 32 14 2 2" xfId="11511" xr:uid="{00000000-0005-0000-0000-0000A5830000}"/>
    <cellStyle name="Normal 32 14 3" xfId="11512" xr:uid="{00000000-0005-0000-0000-0000A6830000}"/>
    <cellStyle name="Normal 32 15" xfId="11513" xr:uid="{00000000-0005-0000-0000-0000A7830000}"/>
    <cellStyle name="Normal 32 15 2" xfId="11514" xr:uid="{00000000-0005-0000-0000-0000A8830000}"/>
    <cellStyle name="Normal 32 15 2 2" xfId="11515" xr:uid="{00000000-0005-0000-0000-0000A9830000}"/>
    <cellStyle name="Normal 32 15 3" xfId="11516" xr:uid="{00000000-0005-0000-0000-0000AA830000}"/>
    <cellStyle name="Normal 32 16" xfId="11517" xr:uid="{00000000-0005-0000-0000-0000AB830000}"/>
    <cellStyle name="Normal 32 16 2" xfId="11518" xr:uid="{00000000-0005-0000-0000-0000AC830000}"/>
    <cellStyle name="Normal 32 16 2 2" xfId="11519" xr:uid="{00000000-0005-0000-0000-0000AD830000}"/>
    <cellStyle name="Normal 32 16 3" xfId="11520" xr:uid="{00000000-0005-0000-0000-0000AE830000}"/>
    <cellStyle name="Normal 32 17" xfId="11521" xr:uid="{00000000-0005-0000-0000-0000AF830000}"/>
    <cellStyle name="Normal 32 17 2" xfId="11522" xr:uid="{00000000-0005-0000-0000-0000B0830000}"/>
    <cellStyle name="Normal 32 17 2 2" xfId="11523" xr:uid="{00000000-0005-0000-0000-0000B1830000}"/>
    <cellStyle name="Normal 32 17 3" xfId="11524" xr:uid="{00000000-0005-0000-0000-0000B2830000}"/>
    <cellStyle name="Normal 32 18" xfId="11525" xr:uid="{00000000-0005-0000-0000-0000B3830000}"/>
    <cellStyle name="Normal 32 18 2" xfId="11526" xr:uid="{00000000-0005-0000-0000-0000B4830000}"/>
    <cellStyle name="Normal 32 18 2 2" xfId="11527" xr:uid="{00000000-0005-0000-0000-0000B5830000}"/>
    <cellStyle name="Normal 32 18 3" xfId="11528" xr:uid="{00000000-0005-0000-0000-0000B6830000}"/>
    <cellStyle name="Normal 32 19" xfId="11529" xr:uid="{00000000-0005-0000-0000-0000B7830000}"/>
    <cellStyle name="Normal 32 19 2" xfId="11530" xr:uid="{00000000-0005-0000-0000-0000B8830000}"/>
    <cellStyle name="Normal 32 19 2 2" xfId="11531" xr:uid="{00000000-0005-0000-0000-0000B9830000}"/>
    <cellStyle name="Normal 32 19 3" xfId="11532" xr:uid="{00000000-0005-0000-0000-0000BA830000}"/>
    <cellStyle name="Normal 32 2" xfId="2725" xr:uid="{00000000-0005-0000-0000-0000BB830000}"/>
    <cellStyle name="Normal 32 2 2" xfId="11533" xr:uid="{00000000-0005-0000-0000-0000BC830000}"/>
    <cellStyle name="Normal 32 2 2 2" xfId="11534" xr:uid="{00000000-0005-0000-0000-0000BD830000}"/>
    <cellStyle name="Normal 32 2 3" xfId="11535" xr:uid="{00000000-0005-0000-0000-0000BE830000}"/>
    <cellStyle name="Normal 32 20" xfId="11536" xr:uid="{00000000-0005-0000-0000-0000BF830000}"/>
    <cellStyle name="Normal 32 20 2" xfId="11537" xr:uid="{00000000-0005-0000-0000-0000C0830000}"/>
    <cellStyle name="Normal 32 20 2 2" xfId="11538" xr:uid="{00000000-0005-0000-0000-0000C1830000}"/>
    <cellStyle name="Normal 32 20 3" xfId="11539" xr:uid="{00000000-0005-0000-0000-0000C2830000}"/>
    <cellStyle name="Normal 32 21" xfId="11540" xr:uid="{00000000-0005-0000-0000-0000C3830000}"/>
    <cellStyle name="Normal 32 21 2" xfId="11541" xr:uid="{00000000-0005-0000-0000-0000C4830000}"/>
    <cellStyle name="Normal 32 21 2 2" xfId="11542" xr:uid="{00000000-0005-0000-0000-0000C5830000}"/>
    <cellStyle name="Normal 32 21 3" xfId="11543" xr:uid="{00000000-0005-0000-0000-0000C6830000}"/>
    <cellStyle name="Normal 32 22" xfId="11544" xr:uid="{00000000-0005-0000-0000-0000C7830000}"/>
    <cellStyle name="Normal 32 22 2" xfId="11545" xr:uid="{00000000-0005-0000-0000-0000C8830000}"/>
    <cellStyle name="Normal 32 22 2 2" xfId="11546" xr:uid="{00000000-0005-0000-0000-0000C9830000}"/>
    <cellStyle name="Normal 32 22 3" xfId="11547" xr:uid="{00000000-0005-0000-0000-0000CA830000}"/>
    <cellStyle name="Normal 32 23" xfId="11548" xr:uid="{00000000-0005-0000-0000-0000CB830000}"/>
    <cellStyle name="Normal 32 23 2" xfId="11549" xr:uid="{00000000-0005-0000-0000-0000CC830000}"/>
    <cellStyle name="Normal 32 23 2 2" xfId="11550" xr:uid="{00000000-0005-0000-0000-0000CD830000}"/>
    <cellStyle name="Normal 32 23 3" xfId="11551" xr:uid="{00000000-0005-0000-0000-0000CE830000}"/>
    <cellStyle name="Normal 32 24" xfId="11552" xr:uid="{00000000-0005-0000-0000-0000CF830000}"/>
    <cellStyle name="Normal 32 24 2" xfId="11553" xr:uid="{00000000-0005-0000-0000-0000D0830000}"/>
    <cellStyle name="Normal 32 24 2 2" xfId="11554" xr:uid="{00000000-0005-0000-0000-0000D1830000}"/>
    <cellStyle name="Normal 32 24 3" xfId="11555" xr:uid="{00000000-0005-0000-0000-0000D2830000}"/>
    <cellStyle name="Normal 32 25" xfId="11556" xr:uid="{00000000-0005-0000-0000-0000D3830000}"/>
    <cellStyle name="Normal 32 25 2" xfId="11557" xr:uid="{00000000-0005-0000-0000-0000D4830000}"/>
    <cellStyle name="Normal 32 26" xfId="11558" xr:uid="{00000000-0005-0000-0000-0000D5830000}"/>
    <cellStyle name="Normal 32 3" xfId="2726" xr:uid="{00000000-0005-0000-0000-0000D6830000}"/>
    <cellStyle name="Normal 32 3 2" xfId="11559" xr:uid="{00000000-0005-0000-0000-0000D7830000}"/>
    <cellStyle name="Normal 32 3 2 2" xfId="11560" xr:uid="{00000000-0005-0000-0000-0000D8830000}"/>
    <cellStyle name="Normal 32 3 3" xfId="11561" xr:uid="{00000000-0005-0000-0000-0000D9830000}"/>
    <cellStyle name="Normal 32 4" xfId="2727" xr:uid="{00000000-0005-0000-0000-0000DA830000}"/>
    <cellStyle name="Normal 32 4 2" xfId="11562" xr:uid="{00000000-0005-0000-0000-0000DB830000}"/>
    <cellStyle name="Normal 32 4 2 2" xfId="11563" xr:uid="{00000000-0005-0000-0000-0000DC830000}"/>
    <cellStyle name="Normal 32 4 3" xfId="11564" xr:uid="{00000000-0005-0000-0000-0000DD830000}"/>
    <cellStyle name="Normal 32 5" xfId="11565" xr:uid="{00000000-0005-0000-0000-0000DE830000}"/>
    <cellStyle name="Normal 32 5 2" xfId="11566" xr:uid="{00000000-0005-0000-0000-0000DF830000}"/>
    <cellStyle name="Normal 32 5 2 2" xfId="11567" xr:uid="{00000000-0005-0000-0000-0000E0830000}"/>
    <cellStyle name="Normal 32 5 3" xfId="11568" xr:uid="{00000000-0005-0000-0000-0000E1830000}"/>
    <cellStyle name="Normal 32 6" xfId="11569" xr:uid="{00000000-0005-0000-0000-0000E2830000}"/>
    <cellStyle name="Normal 32 6 2" xfId="11570" xr:uid="{00000000-0005-0000-0000-0000E3830000}"/>
    <cellStyle name="Normal 32 6 2 2" xfId="11571" xr:uid="{00000000-0005-0000-0000-0000E4830000}"/>
    <cellStyle name="Normal 32 6 3" xfId="11572" xr:uid="{00000000-0005-0000-0000-0000E5830000}"/>
    <cellStyle name="Normal 32 7" xfId="11573" xr:uid="{00000000-0005-0000-0000-0000E6830000}"/>
    <cellStyle name="Normal 32 7 2" xfId="11574" xr:uid="{00000000-0005-0000-0000-0000E7830000}"/>
    <cellStyle name="Normal 32 7 2 2" xfId="11575" xr:uid="{00000000-0005-0000-0000-0000E8830000}"/>
    <cellStyle name="Normal 32 7 3" xfId="11576" xr:uid="{00000000-0005-0000-0000-0000E9830000}"/>
    <cellStyle name="Normal 32 8" xfId="11577" xr:uid="{00000000-0005-0000-0000-0000EA830000}"/>
    <cellStyle name="Normal 32 8 2" xfId="11578" xr:uid="{00000000-0005-0000-0000-0000EB830000}"/>
    <cellStyle name="Normal 32 8 2 2" xfId="11579" xr:uid="{00000000-0005-0000-0000-0000EC830000}"/>
    <cellStyle name="Normal 32 8 3" xfId="11580" xr:uid="{00000000-0005-0000-0000-0000ED830000}"/>
    <cellStyle name="Normal 32 9" xfId="11581" xr:uid="{00000000-0005-0000-0000-0000EE830000}"/>
    <cellStyle name="Normal 32 9 2" xfId="11582" xr:uid="{00000000-0005-0000-0000-0000EF830000}"/>
    <cellStyle name="Normal 32 9 2 2" xfId="11583" xr:uid="{00000000-0005-0000-0000-0000F0830000}"/>
    <cellStyle name="Normal 32 9 3" xfId="11584" xr:uid="{00000000-0005-0000-0000-0000F1830000}"/>
    <cellStyle name="Normal 33" xfId="2728" xr:uid="{00000000-0005-0000-0000-0000F2830000}"/>
    <cellStyle name="Normal 33 10" xfId="11585" xr:uid="{00000000-0005-0000-0000-0000F3830000}"/>
    <cellStyle name="Normal 33 10 2" xfId="11586" xr:uid="{00000000-0005-0000-0000-0000F4830000}"/>
    <cellStyle name="Normal 33 10 2 2" xfId="11587" xr:uid="{00000000-0005-0000-0000-0000F5830000}"/>
    <cellStyle name="Normal 33 10 3" xfId="11588" xr:uid="{00000000-0005-0000-0000-0000F6830000}"/>
    <cellStyle name="Normal 33 11" xfId="11589" xr:uid="{00000000-0005-0000-0000-0000F7830000}"/>
    <cellStyle name="Normal 33 11 2" xfId="11590" xr:uid="{00000000-0005-0000-0000-0000F8830000}"/>
    <cellStyle name="Normal 33 11 2 2" xfId="11591" xr:uid="{00000000-0005-0000-0000-0000F9830000}"/>
    <cellStyle name="Normal 33 11 3" xfId="11592" xr:uid="{00000000-0005-0000-0000-0000FA830000}"/>
    <cellStyle name="Normal 33 12" xfId="11593" xr:uid="{00000000-0005-0000-0000-0000FB830000}"/>
    <cellStyle name="Normal 33 12 2" xfId="11594" xr:uid="{00000000-0005-0000-0000-0000FC830000}"/>
    <cellStyle name="Normal 33 12 2 2" xfId="11595" xr:uid="{00000000-0005-0000-0000-0000FD830000}"/>
    <cellStyle name="Normal 33 12 3" xfId="11596" xr:uid="{00000000-0005-0000-0000-0000FE830000}"/>
    <cellStyle name="Normal 33 13" xfId="11597" xr:uid="{00000000-0005-0000-0000-0000FF830000}"/>
    <cellStyle name="Normal 33 13 2" xfId="11598" xr:uid="{00000000-0005-0000-0000-000000840000}"/>
    <cellStyle name="Normal 33 13 2 2" xfId="11599" xr:uid="{00000000-0005-0000-0000-000001840000}"/>
    <cellStyle name="Normal 33 13 3" xfId="11600" xr:uid="{00000000-0005-0000-0000-000002840000}"/>
    <cellStyle name="Normal 33 14" xfId="11601" xr:uid="{00000000-0005-0000-0000-000003840000}"/>
    <cellStyle name="Normal 33 14 2" xfId="11602" xr:uid="{00000000-0005-0000-0000-000004840000}"/>
    <cellStyle name="Normal 33 14 2 2" xfId="11603" xr:uid="{00000000-0005-0000-0000-000005840000}"/>
    <cellStyle name="Normal 33 14 3" xfId="11604" xr:uid="{00000000-0005-0000-0000-000006840000}"/>
    <cellStyle name="Normal 33 15" xfId="11605" xr:uid="{00000000-0005-0000-0000-000007840000}"/>
    <cellStyle name="Normal 33 15 2" xfId="11606" xr:uid="{00000000-0005-0000-0000-000008840000}"/>
    <cellStyle name="Normal 33 15 2 2" xfId="11607" xr:uid="{00000000-0005-0000-0000-000009840000}"/>
    <cellStyle name="Normal 33 15 3" xfId="11608" xr:uid="{00000000-0005-0000-0000-00000A840000}"/>
    <cellStyle name="Normal 33 16" xfId="11609" xr:uid="{00000000-0005-0000-0000-00000B840000}"/>
    <cellStyle name="Normal 33 16 2" xfId="11610" xr:uid="{00000000-0005-0000-0000-00000C840000}"/>
    <cellStyle name="Normal 33 16 2 2" xfId="11611" xr:uid="{00000000-0005-0000-0000-00000D840000}"/>
    <cellStyle name="Normal 33 16 3" xfId="11612" xr:uid="{00000000-0005-0000-0000-00000E840000}"/>
    <cellStyle name="Normal 33 17" xfId="11613" xr:uid="{00000000-0005-0000-0000-00000F840000}"/>
    <cellStyle name="Normal 33 17 2" xfId="11614" xr:uid="{00000000-0005-0000-0000-000010840000}"/>
    <cellStyle name="Normal 33 17 2 2" xfId="11615" xr:uid="{00000000-0005-0000-0000-000011840000}"/>
    <cellStyle name="Normal 33 17 3" xfId="11616" xr:uid="{00000000-0005-0000-0000-000012840000}"/>
    <cellStyle name="Normal 33 18" xfId="11617" xr:uid="{00000000-0005-0000-0000-000013840000}"/>
    <cellStyle name="Normal 33 18 2" xfId="11618" xr:uid="{00000000-0005-0000-0000-000014840000}"/>
    <cellStyle name="Normal 33 18 2 2" xfId="11619" xr:uid="{00000000-0005-0000-0000-000015840000}"/>
    <cellStyle name="Normal 33 18 3" xfId="11620" xr:uid="{00000000-0005-0000-0000-000016840000}"/>
    <cellStyle name="Normal 33 19" xfId="11621" xr:uid="{00000000-0005-0000-0000-000017840000}"/>
    <cellStyle name="Normal 33 19 2" xfId="11622" xr:uid="{00000000-0005-0000-0000-000018840000}"/>
    <cellStyle name="Normal 33 19 2 2" xfId="11623" xr:uid="{00000000-0005-0000-0000-000019840000}"/>
    <cellStyle name="Normal 33 19 3" xfId="11624" xr:uid="{00000000-0005-0000-0000-00001A840000}"/>
    <cellStyle name="Normal 33 2" xfId="2729" xr:uid="{00000000-0005-0000-0000-00001B840000}"/>
    <cellStyle name="Normal 33 2 2" xfId="11625" xr:uid="{00000000-0005-0000-0000-00001C840000}"/>
    <cellStyle name="Normal 33 2 2 2" xfId="11626" xr:uid="{00000000-0005-0000-0000-00001D840000}"/>
    <cellStyle name="Normal 33 2 3" xfId="11627" xr:uid="{00000000-0005-0000-0000-00001E840000}"/>
    <cellStyle name="Normal 33 20" xfId="11628" xr:uid="{00000000-0005-0000-0000-00001F840000}"/>
    <cellStyle name="Normal 33 20 2" xfId="11629" xr:uid="{00000000-0005-0000-0000-000020840000}"/>
    <cellStyle name="Normal 33 20 2 2" xfId="11630" xr:uid="{00000000-0005-0000-0000-000021840000}"/>
    <cellStyle name="Normal 33 20 3" xfId="11631" xr:uid="{00000000-0005-0000-0000-000022840000}"/>
    <cellStyle name="Normal 33 21" xfId="11632" xr:uid="{00000000-0005-0000-0000-000023840000}"/>
    <cellStyle name="Normal 33 21 2" xfId="11633" xr:uid="{00000000-0005-0000-0000-000024840000}"/>
    <cellStyle name="Normal 33 21 2 2" xfId="11634" xr:uid="{00000000-0005-0000-0000-000025840000}"/>
    <cellStyle name="Normal 33 21 3" xfId="11635" xr:uid="{00000000-0005-0000-0000-000026840000}"/>
    <cellStyle name="Normal 33 22" xfId="11636" xr:uid="{00000000-0005-0000-0000-000027840000}"/>
    <cellStyle name="Normal 33 22 2" xfId="11637" xr:uid="{00000000-0005-0000-0000-000028840000}"/>
    <cellStyle name="Normal 33 22 2 2" xfId="11638" xr:uid="{00000000-0005-0000-0000-000029840000}"/>
    <cellStyle name="Normal 33 22 3" xfId="11639" xr:uid="{00000000-0005-0000-0000-00002A840000}"/>
    <cellStyle name="Normal 33 23" xfId="11640" xr:uid="{00000000-0005-0000-0000-00002B840000}"/>
    <cellStyle name="Normal 33 23 2" xfId="11641" xr:uid="{00000000-0005-0000-0000-00002C840000}"/>
    <cellStyle name="Normal 33 23 2 2" xfId="11642" xr:uid="{00000000-0005-0000-0000-00002D840000}"/>
    <cellStyle name="Normal 33 23 3" xfId="11643" xr:uid="{00000000-0005-0000-0000-00002E840000}"/>
    <cellStyle name="Normal 33 24" xfId="11644" xr:uid="{00000000-0005-0000-0000-00002F840000}"/>
    <cellStyle name="Normal 33 24 2" xfId="11645" xr:uid="{00000000-0005-0000-0000-000030840000}"/>
    <cellStyle name="Normal 33 24 2 2" xfId="11646" xr:uid="{00000000-0005-0000-0000-000031840000}"/>
    <cellStyle name="Normal 33 24 3" xfId="11647" xr:uid="{00000000-0005-0000-0000-000032840000}"/>
    <cellStyle name="Normal 33 25" xfId="11648" xr:uid="{00000000-0005-0000-0000-000033840000}"/>
    <cellStyle name="Normal 33 25 2" xfId="11649" xr:uid="{00000000-0005-0000-0000-000034840000}"/>
    <cellStyle name="Normal 33 26" xfId="11650" xr:uid="{00000000-0005-0000-0000-000035840000}"/>
    <cellStyle name="Normal 33 3" xfId="2730" xr:uid="{00000000-0005-0000-0000-000036840000}"/>
    <cellStyle name="Normal 33 3 2" xfId="11651" xr:uid="{00000000-0005-0000-0000-000037840000}"/>
    <cellStyle name="Normal 33 3 2 2" xfId="11652" xr:uid="{00000000-0005-0000-0000-000038840000}"/>
    <cellStyle name="Normal 33 3 3" xfId="11653" xr:uid="{00000000-0005-0000-0000-000039840000}"/>
    <cellStyle name="Normal 33 4" xfId="11654" xr:uid="{00000000-0005-0000-0000-00003A840000}"/>
    <cellStyle name="Normal 33 4 2" xfId="11655" xr:uid="{00000000-0005-0000-0000-00003B840000}"/>
    <cellStyle name="Normal 33 4 2 2" xfId="11656" xr:uid="{00000000-0005-0000-0000-00003C840000}"/>
    <cellStyle name="Normal 33 4 3" xfId="11657" xr:uid="{00000000-0005-0000-0000-00003D840000}"/>
    <cellStyle name="Normal 33 5" xfId="11658" xr:uid="{00000000-0005-0000-0000-00003E840000}"/>
    <cellStyle name="Normal 33 5 2" xfId="11659" xr:uid="{00000000-0005-0000-0000-00003F840000}"/>
    <cellStyle name="Normal 33 5 2 2" xfId="11660" xr:uid="{00000000-0005-0000-0000-000040840000}"/>
    <cellStyle name="Normal 33 5 3" xfId="11661" xr:uid="{00000000-0005-0000-0000-000041840000}"/>
    <cellStyle name="Normal 33 6" xfId="11662" xr:uid="{00000000-0005-0000-0000-000042840000}"/>
    <cellStyle name="Normal 33 6 2" xfId="11663" xr:uid="{00000000-0005-0000-0000-000043840000}"/>
    <cellStyle name="Normal 33 6 2 2" xfId="11664" xr:uid="{00000000-0005-0000-0000-000044840000}"/>
    <cellStyle name="Normal 33 6 3" xfId="11665" xr:uid="{00000000-0005-0000-0000-000045840000}"/>
    <cellStyle name="Normal 33 7" xfId="11666" xr:uid="{00000000-0005-0000-0000-000046840000}"/>
    <cellStyle name="Normal 33 7 2" xfId="11667" xr:uid="{00000000-0005-0000-0000-000047840000}"/>
    <cellStyle name="Normal 33 7 2 2" xfId="11668" xr:uid="{00000000-0005-0000-0000-000048840000}"/>
    <cellStyle name="Normal 33 7 3" xfId="11669" xr:uid="{00000000-0005-0000-0000-000049840000}"/>
    <cellStyle name="Normal 33 8" xfId="11670" xr:uid="{00000000-0005-0000-0000-00004A840000}"/>
    <cellStyle name="Normal 33 8 2" xfId="11671" xr:uid="{00000000-0005-0000-0000-00004B840000}"/>
    <cellStyle name="Normal 33 8 2 2" xfId="11672" xr:uid="{00000000-0005-0000-0000-00004C840000}"/>
    <cellStyle name="Normal 33 8 3" xfId="11673" xr:uid="{00000000-0005-0000-0000-00004D840000}"/>
    <cellStyle name="Normal 33 9" xfId="11674" xr:uid="{00000000-0005-0000-0000-00004E840000}"/>
    <cellStyle name="Normal 33 9 2" xfId="11675" xr:uid="{00000000-0005-0000-0000-00004F840000}"/>
    <cellStyle name="Normal 33 9 2 2" xfId="11676" xr:uid="{00000000-0005-0000-0000-000050840000}"/>
    <cellStyle name="Normal 33 9 3" xfId="11677" xr:uid="{00000000-0005-0000-0000-000051840000}"/>
    <cellStyle name="Normal 34" xfId="2731" xr:uid="{00000000-0005-0000-0000-000052840000}"/>
    <cellStyle name="Normal 34 10" xfId="11678" xr:uid="{00000000-0005-0000-0000-000053840000}"/>
    <cellStyle name="Normal 34 10 2" xfId="11679" xr:uid="{00000000-0005-0000-0000-000054840000}"/>
    <cellStyle name="Normal 34 10 2 2" xfId="11680" xr:uid="{00000000-0005-0000-0000-000055840000}"/>
    <cellStyle name="Normal 34 10 3" xfId="11681" xr:uid="{00000000-0005-0000-0000-000056840000}"/>
    <cellStyle name="Normal 34 11" xfId="11682" xr:uid="{00000000-0005-0000-0000-000057840000}"/>
    <cellStyle name="Normal 34 11 2" xfId="11683" xr:uid="{00000000-0005-0000-0000-000058840000}"/>
    <cellStyle name="Normal 34 11 2 2" xfId="11684" xr:uid="{00000000-0005-0000-0000-000059840000}"/>
    <cellStyle name="Normal 34 11 3" xfId="11685" xr:uid="{00000000-0005-0000-0000-00005A840000}"/>
    <cellStyle name="Normal 34 12" xfId="11686" xr:uid="{00000000-0005-0000-0000-00005B840000}"/>
    <cellStyle name="Normal 34 12 2" xfId="11687" xr:uid="{00000000-0005-0000-0000-00005C840000}"/>
    <cellStyle name="Normal 34 12 2 2" xfId="11688" xr:uid="{00000000-0005-0000-0000-00005D840000}"/>
    <cellStyle name="Normal 34 12 3" xfId="11689" xr:uid="{00000000-0005-0000-0000-00005E840000}"/>
    <cellStyle name="Normal 34 13" xfId="11690" xr:uid="{00000000-0005-0000-0000-00005F840000}"/>
    <cellStyle name="Normal 34 13 2" xfId="11691" xr:uid="{00000000-0005-0000-0000-000060840000}"/>
    <cellStyle name="Normal 34 13 2 2" xfId="11692" xr:uid="{00000000-0005-0000-0000-000061840000}"/>
    <cellStyle name="Normal 34 13 3" xfId="11693" xr:uid="{00000000-0005-0000-0000-000062840000}"/>
    <cellStyle name="Normal 34 14" xfId="11694" xr:uid="{00000000-0005-0000-0000-000063840000}"/>
    <cellStyle name="Normal 34 14 2" xfId="11695" xr:uid="{00000000-0005-0000-0000-000064840000}"/>
    <cellStyle name="Normal 34 14 2 2" xfId="11696" xr:uid="{00000000-0005-0000-0000-000065840000}"/>
    <cellStyle name="Normal 34 14 3" xfId="11697" xr:uid="{00000000-0005-0000-0000-000066840000}"/>
    <cellStyle name="Normal 34 15" xfId="11698" xr:uid="{00000000-0005-0000-0000-000067840000}"/>
    <cellStyle name="Normal 34 15 2" xfId="11699" xr:uid="{00000000-0005-0000-0000-000068840000}"/>
    <cellStyle name="Normal 34 15 2 2" xfId="11700" xr:uid="{00000000-0005-0000-0000-000069840000}"/>
    <cellStyle name="Normal 34 15 3" xfId="11701" xr:uid="{00000000-0005-0000-0000-00006A840000}"/>
    <cellStyle name="Normal 34 16" xfId="11702" xr:uid="{00000000-0005-0000-0000-00006B840000}"/>
    <cellStyle name="Normal 34 16 2" xfId="11703" xr:uid="{00000000-0005-0000-0000-00006C840000}"/>
    <cellStyle name="Normal 34 16 2 2" xfId="11704" xr:uid="{00000000-0005-0000-0000-00006D840000}"/>
    <cellStyle name="Normal 34 16 3" xfId="11705" xr:uid="{00000000-0005-0000-0000-00006E840000}"/>
    <cellStyle name="Normal 34 17" xfId="11706" xr:uid="{00000000-0005-0000-0000-00006F840000}"/>
    <cellStyle name="Normal 34 17 2" xfId="11707" xr:uid="{00000000-0005-0000-0000-000070840000}"/>
    <cellStyle name="Normal 34 17 2 2" xfId="11708" xr:uid="{00000000-0005-0000-0000-000071840000}"/>
    <cellStyle name="Normal 34 17 3" xfId="11709" xr:uid="{00000000-0005-0000-0000-000072840000}"/>
    <cellStyle name="Normal 34 18" xfId="11710" xr:uid="{00000000-0005-0000-0000-000073840000}"/>
    <cellStyle name="Normal 34 18 2" xfId="11711" xr:uid="{00000000-0005-0000-0000-000074840000}"/>
    <cellStyle name="Normal 34 18 2 2" xfId="11712" xr:uid="{00000000-0005-0000-0000-000075840000}"/>
    <cellStyle name="Normal 34 18 3" xfId="11713" xr:uid="{00000000-0005-0000-0000-000076840000}"/>
    <cellStyle name="Normal 34 19" xfId="11714" xr:uid="{00000000-0005-0000-0000-000077840000}"/>
    <cellStyle name="Normal 34 19 2" xfId="11715" xr:uid="{00000000-0005-0000-0000-000078840000}"/>
    <cellStyle name="Normal 34 19 2 2" xfId="11716" xr:uid="{00000000-0005-0000-0000-000079840000}"/>
    <cellStyle name="Normal 34 19 3" xfId="11717" xr:uid="{00000000-0005-0000-0000-00007A840000}"/>
    <cellStyle name="Normal 34 2" xfId="11718" xr:uid="{00000000-0005-0000-0000-00007B840000}"/>
    <cellStyle name="Normal 34 2 2" xfId="11719" xr:uid="{00000000-0005-0000-0000-00007C840000}"/>
    <cellStyle name="Normal 34 2 2 2" xfId="11720" xr:uid="{00000000-0005-0000-0000-00007D840000}"/>
    <cellStyle name="Normal 34 2 3" xfId="11721" xr:uid="{00000000-0005-0000-0000-00007E840000}"/>
    <cellStyle name="Normal 34 20" xfId="11722" xr:uid="{00000000-0005-0000-0000-00007F840000}"/>
    <cellStyle name="Normal 34 20 2" xfId="11723" xr:uid="{00000000-0005-0000-0000-000080840000}"/>
    <cellStyle name="Normal 34 20 2 2" xfId="11724" xr:uid="{00000000-0005-0000-0000-000081840000}"/>
    <cellStyle name="Normal 34 20 3" xfId="11725" xr:uid="{00000000-0005-0000-0000-000082840000}"/>
    <cellStyle name="Normal 34 21" xfId="11726" xr:uid="{00000000-0005-0000-0000-000083840000}"/>
    <cellStyle name="Normal 34 21 2" xfId="11727" xr:uid="{00000000-0005-0000-0000-000084840000}"/>
    <cellStyle name="Normal 34 21 2 2" xfId="11728" xr:uid="{00000000-0005-0000-0000-000085840000}"/>
    <cellStyle name="Normal 34 21 3" xfId="11729" xr:uid="{00000000-0005-0000-0000-000086840000}"/>
    <cellStyle name="Normal 34 22" xfId="11730" xr:uid="{00000000-0005-0000-0000-000087840000}"/>
    <cellStyle name="Normal 34 22 2" xfId="11731" xr:uid="{00000000-0005-0000-0000-000088840000}"/>
    <cellStyle name="Normal 34 22 2 2" xfId="11732" xr:uid="{00000000-0005-0000-0000-000089840000}"/>
    <cellStyle name="Normal 34 22 3" xfId="11733" xr:uid="{00000000-0005-0000-0000-00008A840000}"/>
    <cellStyle name="Normal 34 23" xfId="11734" xr:uid="{00000000-0005-0000-0000-00008B840000}"/>
    <cellStyle name="Normal 34 23 2" xfId="11735" xr:uid="{00000000-0005-0000-0000-00008C840000}"/>
    <cellStyle name="Normal 34 23 2 2" xfId="11736" xr:uid="{00000000-0005-0000-0000-00008D840000}"/>
    <cellStyle name="Normal 34 23 3" xfId="11737" xr:uid="{00000000-0005-0000-0000-00008E840000}"/>
    <cellStyle name="Normal 34 24" xfId="11738" xr:uid="{00000000-0005-0000-0000-00008F840000}"/>
    <cellStyle name="Normal 34 24 2" xfId="11739" xr:uid="{00000000-0005-0000-0000-000090840000}"/>
    <cellStyle name="Normal 34 24 2 2" xfId="11740" xr:uid="{00000000-0005-0000-0000-000091840000}"/>
    <cellStyle name="Normal 34 24 3" xfId="11741" xr:uid="{00000000-0005-0000-0000-000092840000}"/>
    <cellStyle name="Normal 34 25" xfId="11742" xr:uid="{00000000-0005-0000-0000-000093840000}"/>
    <cellStyle name="Normal 34 25 2" xfId="11743" xr:uid="{00000000-0005-0000-0000-000094840000}"/>
    <cellStyle name="Normal 34 26" xfId="11744" xr:uid="{00000000-0005-0000-0000-000095840000}"/>
    <cellStyle name="Normal 34 3" xfId="11745" xr:uid="{00000000-0005-0000-0000-000096840000}"/>
    <cellStyle name="Normal 34 3 2" xfId="11746" xr:uid="{00000000-0005-0000-0000-000097840000}"/>
    <cellStyle name="Normal 34 3 2 2" xfId="11747" xr:uid="{00000000-0005-0000-0000-000098840000}"/>
    <cellStyle name="Normal 34 3 3" xfId="11748" xr:uid="{00000000-0005-0000-0000-000099840000}"/>
    <cellStyle name="Normal 34 4" xfId="11749" xr:uid="{00000000-0005-0000-0000-00009A840000}"/>
    <cellStyle name="Normal 34 4 2" xfId="11750" xr:uid="{00000000-0005-0000-0000-00009B840000}"/>
    <cellStyle name="Normal 34 4 2 2" xfId="11751" xr:uid="{00000000-0005-0000-0000-00009C840000}"/>
    <cellStyle name="Normal 34 4 3" xfId="11752" xr:uid="{00000000-0005-0000-0000-00009D840000}"/>
    <cellStyle name="Normal 34 5" xfId="11753" xr:uid="{00000000-0005-0000-0000-00009E840000}"/>
    <cellStyle name="Normal 34 5 2" xfId="11754" xr:uid="{00000000-0005-0000-0000-00009F840000}"/>
    <cellStyle name="Normal 34 5 2 2" xfId="11755" xr:uid="{00000000-0005-0000-0000-0000A0840000}"/>
    <cellStyle name="Normal 34 5 3" xfId="11756" xr:uid="{00000000-0005-0000-0000-0000A1840000}"/>
    <cellStyle name="Normal 34 6" xfId="11757" xr:uid="{00000000-0005-0000-0000-0000A2840000}"/>
    <cellStyle name="Normal 34 6 2" xfId="11758" xr:uid="{00000000-0005-0000-0000-0000A3840000}"/>
    <cellStyle name="Normal 34 6 2 2" xfId="11759" xr:uid="{00000000-0005-0000-0000-0000A4840000}"/>
    <cellStyle name="Normal 34 6 3" xfId="11760" xr:uid="{00000000-0005-0000-0000-0000A5840000}"/>
    <cellStyle name="Normal 34 7" xfId="11761" xr:uid="{00000000-0005-0000-0000-0000A6840000}"/>
    <cellStyle name="Normal 34 7 2" xfId="11762" xr:uid="{00000000-0005-0000-0000-0000A7840000}"/>
    <cellStyle name="Normal 34 7 2 2" xfId="11763" xr:uid="{00000000-0005-0000-0000-0000A8840000}"/>
    <cellStyle name="Normal 34 7 3" xfId="11764" xr:uid="{00000000-0005-0000-0000-0000A9840000}"/>
    <cellStyle name="Normal 34 8" xfId="11765" xr:uid="{00000000-0005-0000-0000-0000AA840000}"/>
    <cellStyle name="Normal 34 8 2" xfId="11766" xr:uid="{00000000-0005-0000-0000-0000AB840000}"/>
    <cellStyle name="Normal 34 8 2 2" xfId="11767" xr:uid="{00000000-0005-0000-0000-0000AC840000}"/>
    <cellStyle name="Normal 34 8 3" xfId="11768" xr:uid="{00000000-0005-0000-0000-0000AD840000}"/>
    <cellStyle name="Normal 34 9" xfId="11769" xr:uid="{00000000-0005-0000-0000-0000AE840000}"/>
    <cellStyle name="Normal 34 9 2" xfId="11770" xr:uid="{00000000-0005-0000-0000-0000AF840000}"/>
    <cellStyle name="Normal 34 9 2 2" xfId="11771" xr:uid="{00000000-0005-0000-0000-0000B0840000}"/>
    <cellStyle name="Normal 34 9 3" xfId="11772" xr:uid="{00000000-0005-0000-0000-0000B1840000}"/>
    <cellStyle name="Normal 35" xfId="2732" xr:uid="{00000000-0005-0000-0000-0000B2840000}"/>
    <cellStyle name="Normal 35 10" xfId="11773" xr:uid="{00000000-0005-0000-0000-0000B3840000}"/>
    <cellStyle name="Normal 35 10 2" xfId="11774" xr:uid="{00000000-0005-0000-0000-0000B4840000}"/>
    <cellStyle name="Normal 35 10 2 2" xfId="11775" xr:uid="{00000000-0005-0000-0000-0000B5840000}"/>
    <cellStyle name="Normal 35 10 3" xfId="11776" xr:uid="{00000000-0005-0000-0000-0000B6840000}"/>
    <cellStyle name="Normal 35 11" xfId="11777" xr:uid="{00000000-0005-0000-0000-0000B7840000}"/>
    <cellStyle name="Normal 35 11 2" xfId="11778" xr:uid="{00000000-0005-0000-0000-0000B8840000}"/>
    <cellStyle name="Normal 35 11 2 2" xfId="11779" xr:uid="{00000000-0005-0000-0000-0000B9840000}"/>
    <cellStyle name="Normal 35 11 3" xfId="11780" xr:uid="{00000000-0005-0000-0000-0000BA840000}"/>
    <cellStyle name="Normal 35 12" xfId="11781" xr:uid="{00000000-0005-0000-0000-0000BB840000}"/>
    <cellStyle name="Normal 35 12 2" xfId="11782" xr:uid="{00000000-0005-0000-0000-0000BC840000}"/>
    <cellStyle name="Normal 35 12 2 2" xfId="11783" xr:uid="{00000000-0005-0000-0000-0000BD840000}"/>
    <cellStyle name="Normal 35 12 3" xfId="11784" xr:uid="{00000000-0005-0000-0000-0000BE840000}"/>
    <cellStyle name="Normal 35 13" xfId="11785" xr:uid="{00000000-0005-0000-0000-0000BF840000}"/>
    <cellStyle name="Normal 35 13 2" xfId="11786" xr:uid="{00000000-0005-0000-0000-0000C0840000}"/>
    <cellStyle name="Normal 35 13 2 2" xfId="11787" xr:uid="{00000000-0005-0000-0000-0000C1840000}"/>
    <cellStyle name="Normal 35 13 3" xfId="11788" xr:uid="{00000000-0005-0000-0000-0000C2840000}"/>
    <cellStyle name="Normal 35 14" xfId="11789" xr:uid="{00000000-0005-0000-0000-0000C3840000}"/>
    <cellStyle name="Normal 35 14 2" xfId="11790" xr:uid="{00000000-0005-0000-0000-0000C4840000}"/>
    <cellStyle name="Normal 35 14 2 2" xfId="11791" xr:uid="{00000000-0005-0000-0000-0000C5840000}"/>
    <cellStyle name="Normal 35 14 3" xfId="11792" xr:uid="{00000000-0005-0000-0000-0000C6840000}"/>
    <cellStyle name="Normal 35 15" xfId="11793" xr:uid="{00000000-0005-0000-0000-0000C7840000}"/>
    <cellStyle name="Normal 35 15 2" xfId="11794" xr:uid="{00000000-0005-0000-0000-0000C8840000}"/>
    <cellStyle name="Normal 35 15 2 2" xfId="11795" xr:uid="{00000000-0005-0000-0000-0000C9840000}"/>
    <cellStyle name="Normal 35 15 3" xfId="11796" xr:uid="{00000000-0005-0000-0000-0000CA840000}"/>
    <cellStyle name="Normal 35 16" xfId="11797" xr:uid="{00000000-0005-0000-0000-0000CB840000}"/>
    <cellStyle name="Normal 35 16 2" xfId="11798" xr:uid="{00000000-0005-0000-0000-0000CC840000}"/>
    <cellStyle name="Normal 35 16 2 2" xfId="11799" xr:uid="{00000000-0005-0000-0000-0000CD840000}"/>
    <cellStyle name="Normal 35 16 3" xfId="11800" xr:uid="{00000000-0005-0000-0000-0000CE840000}"/>
    <cellStyle name="Normal 35 17" xfId="11801" xr:uid="{00000000-0005-0000-0000-0000CF840000}"/>
    <cellStyle name="Normal 35 17 2" xfId="11802" xr:uid="{00000000-0005-0000-0000-0000D0840000}"/>
    <cellStyle name="Normal 35 17 2 2" xfId="11803" xr:uid="{00000000-0005-0000-0000-0000D1840000}"/>
    <cellStyle name="Normal 35 17 3" xfId="11804" xr:uid="{00000000-0005-0000-0000-0000D2840000}"/>
    <cellStyle name="Normal 35 18" xfId="11805" xr:uid="{00000000-0005-0000-0000-0000D3840000}"/>
    <cellStyle name="Normal 35 18 2" xfId="11806" xr:uid="{00000000-0005-0000-0000-0000D4840000}"/>
    <cellStyle name="Normal 35 18 2 2" xfId="11807" xr:uid="{00000000-0005-0000-0000-0000D5840000}"/>
    <cellStyle name="Normal 35 18 3" xfId="11808" xr:uid="{00000000-0005-0000-0000-0000D6840000}"/>
    <cellStyle name="Normal 35 19" xfId="11809" xr:uid="{00000000-0005-0000-0000-0000D7840000}"/>
    <cellStyle name="Normal 35 19 2" xfId="11810" xr:uid="{00000000-0005-0000-0000-0000D8840000}"/>
    <cellStyle name="Normal 35 19 2 2" xfId="11811" xr:uid="{00000000-0005-0000-0000-0000D9840000}"/>
    <cellStyle name="Normal 35 19 3" xfId="11812" xr:uid="{00000000-0005-0000-0000-0000DA840000}"/>
    <cellStyle name="Normal 35 2" xfId="11813" xr:uid="{00000000-0005-0000-0000-0000DB840000}"/>
    <cellStyle name="Normal 35 2 2" xfId="11814" xr:uid="{00000000-0005-0000-0000-0000DC840000}"/>
    <cellStyle name="Normal 35 2 2 2" xfId="11815" xr:uid="{00000000-0005-0000-0000-0000DD840000}"/>
    <cellStyle name="Normal 35 2 3" xfId="11816" xr:uid="{00000000-0005-0000-0000-0000DE840000}"/>
    <cellStyle name="Normal 35 20" xfId="11817" xr:uid="{00000000-0005-0000-0000-0000DF840000}"/>
    <cellStyle name="Normal 35 20 2" xfId="11818" xr:uid="{00000000-0005-0000-0000-0000E0840000}"/>
    <cellStyle name="Normal 35 20 2 2" xfId="11819" xr:uid="{00000000-0005-0000-0000-0000E1840000}"/>
    <cellStyle name="Normal 35 20 3" xfId="11820" xr:uid="{00000000-0005-0000-0000-0000E2840000}"/>
    <cellStyle name="Normal 35 21" xfId="11821" xr:uid="{00000000-0005-0000-0000-0000E3840000}"/>
    <cellStyle name="Normal 35 21 2" xfId="11822" xr:uid="{00000000-0005-0000-0000-0000E4840000}"/>
    <cellStyle name="Normal 35 21 2 2" xfId="11823" xr:uid="{00000000-0005-0000-0000-0000E5840000}"/>
    <cellStyle name="Normal 35 21 3" xfId="11824" xr:uid="{00000000-0005-0000-0000-0000E6840000}"/>
    <cellStyle name="Normal 35 22" xfId="11825" xr:uid="{00000000-0005-0000-0000-0000E7840000}"/>
    <cellStyle name="Normal 35 22 2" xfId="11826" xr:uid="{00000000-0005-0000-0000-0000E8840000}"/>
    <cellStyle name="Normal 35 22 2 2" xfId="11827" xr:uid="{00000000-0005-0000-0000-0000E9840000}"/>
    <cellStyle name="Normal 35 22 3" xfId="11828" xr:uid="{00000000-0005-0000-0000-0000EA840000}"/>
    <cellStyle name="Normal 35 23" xfId="11829" xr:uid="{00000000-0005-0000-0000-0000EB840000}"/>
    <cellStyle name="Normal 35 23 2" xfId="11830" xr:uid="{00000000-0005-0000-0000-0000EC840000}"/>
    <cellStyle name="Normal 35 23 2 2" xfId="11831" xr:uid="{00000000-0005-0000-0000-0000ED840000}"/>
    <cellStyle name="Normal 35 23 3" xfId="11832" xr:uid="{00000000-0005-0000-0000-0000EE840000}"/>
    <cellStyle name="Normal 35 24" xfId="11833" xr:uid="{00000000-0005-0000-0000-0000EF840000}"/>
    <cellStyle name="Normal 35 24 2" xfId="11834" xr:uid="{00000000-0005-0000-0000-0000F0840000}"/>
    <cellStyle name="Normal 35 24 2 2" xfId="11835" xr:uid="{00000000-0005-0000-0000-0000F1840000}"/>
    <cellStyle name="Normal 35 24 3" xfId="11836" xr:uid="{00000000-0005-0000-0000-0000F2840000}"/>
    <cellStyle name="Normal 35 25" xfId="11837" xr:uid="{00000000-0005-0000-0000-0000F3840000}"/>
    <cellStyle name="Normal 35 25 2" xfId="11838" xr:uid="{00000000-0005-0000-0000-0000F4840000}"/>
    <cellStyle name="Normal 35 26" xfId="11839" xr:uid="{00000000-0005-0000-0000-0000F5840000}"/>
    <cellStyle name="Normal 35 3" xfId="11840" xr:uid="{00000000-0005-0000-0000-0000F6840000}"/>
    <cellStyle name="Normal 35 3 2" xfId="11841" xr:uid="{00000000-0005-0000-0000-0000F7840000}"/>
    <cellStyle name="Normal 35 3 2 2" xfId="11842" xr:uid="{00000000-0005-0000-0000-0000F8840000}"/>
    <cellStyle name="Normal 35 3 3" xfId="11843" xr:uid="{00000000-0005-0000-0000-0000F9840000}"/>
    <cellStyle name="Normal 35 4" xfId="11844" xr:uid="{00000000-0005-0000-0000-0000FA840000}"/>
    <cellStyle name="Normal 35 4 2" xfId="11845" xr:uid="{00000000-0005-0000-0000-0000FB840000}"/>
    <cellStyle name="Normal 35 4 2 2" xfId="11846" xr:uid="{00000000-0005-0000-0000-0000FC840000}"/>
    <cellStyle name="Normal 35 4 3" xfId="11847" xr:uid="{00000000-0005-0000-0000-0000FD840000}"/>
    <cellStyle name="Normal 35 5" xfId="11848" xr:uid="{00000000-0005-0000-0000-0000FE840000}"/>
    <cellStyle name="Normal 35 5 2" xfId="11849" xr:uid="{00000000-0005-0000-0000-0000FF840000}"/>
    <cellStyle name="Normal 35 5 2 2" xfId="11850" xr:uid="{00000000-0005-0000-0000-000000850000}"/>
    <cellStyle name="Normal 35 5 3" xfId="11851" xr:uid="{00000000-0005-0000-0000-000001850000}"/>
    <cellStyle name="Normal 35 6" xfId="11852" xr:uid="{00000000-0005-0000-0000-000002850000}"/>
    <cellStyle name="Normal 35 6 2" xfId="11853" xr:uid="{00000000-0005-0000-0000-000003850000}"/>
    <cellStyle name="Normal 35 6 2 2" xfId="11854" xr:uid="{00000000-0005-0000-0000-000004850000}"/>
    <cellStyle name="Normal 35 6 3" xfId="11855" xr:uid="{00000000-0005-0000-0000-000005850000}"/>
    <cellStyle name="Normal 35 7" xfId="11856" xr:uid="{00000000-0005-0000-0000-000006850000}"/>
    <cellStyle name="Normal 35 7 2" xfId="11857" xr:uid="{00000000-0005-0000-0000-000007850000}"/>
    <cellStyle name="Normal 35 7 2 2" xfId="11858" xr:uid="{00000000-0005-0000-0000-000008850000}"/>
    <cellStyle name="Normal 35 7 3" xfId="11859" xr:uid="{00000000-0005-0000-0000-000009850000}"/>
    <cellStyle name="Normal 35 8" xfId="11860" xr:uid="{00000000-0005-0000-0000-00000A850000}"/>
    <cellStyle name="Normal 35 8 2" xfId="11861" xr:uid="{00000000-0005-0000-0000-00000B850000}"/>
    <cellStyle name="Normal 35 8 2 2" xfId="11862" xr:uid="{00000000-0005-0000-0000-00000C850000}"/>
    <cellStyle name="Normal 35 8 3" xfId="11863" xr:uid="{00000000-0005-0000-0000-00000D850000}"/>
    <cellStyle name="Normal 35 9" xfId="11864" xr:uid="{00000000-0005-0000-0000-00000E850000}"/>
    <cellStyle name="Normal 35 9 2" xfId="11865" xr:uid="{00000000-0005-0000-0000-00000F850000}"/>
    <cellStyle name="Normal 35 9 2 2" xfId="11866" xr:uid="{00000000-0005-0000-0000-000010850000}"/>
    <cellStyle name="Normal 35 9 3" xfId="11867" xr:uid="{00000000-0005-0000-0000-000011850000}"/>
    <cellStyle name="Normal 36" xfId="2" xr:uid="{00000000-0005-0000-0000-000012850000}"/>
    <cellStyle name="Normal 36 10" xfId="11868" xr:uid="{00000000-0005-0000-0000-000013850000}"/>
    <cellStyle name="Normal 36 10 2" xfId="11869" xr:uid="{00000000-0005-0000-0000-000014850000}"/>
    <cellStyle name="Normal 36 10 2 2" xfId="11870" xr:uid="{00000000-0005-0000-0000-000015850000}"/>
    <cellStyle name="Normal 36 10 3" xfId="11871" xr:uid="{00000000-0005-0000-0000-000016850000}"/>
    <cellStyle name="Normal 36 11" xfId="11872" xr:uid="{00000000-0005-0000-0000-000017850000}"/>
    <cellStyle name="Normal 36 11 2" xfId="11873" xr:uid="{00000000-0005-0000-0000-000018850000}"/>
    <cellStyle name="Normal 36 11 2 2" xfId="11874" xr:uid="{00000000-0005-0000-0000-000019850000}"/>
    <cellStyle name="Normal 36 11 3" xfId="11875" xr:uid="{00000000-0005-0000-0000-00001A850000}"/>
    <cellStyle name="Normal 36 12" xfId="11876" xr:uid="{00000000-0005-0000-0000-00001B850000}"/>
    <cellStyle name="Normal 36 12 2" xfId="11877" xr:uid="{00000000-0005-0000-0000-00001C850000}"/>
    <cellStyle name="Normal 36 12 2 2" xfId="11878" xr:uid="{00000000-0005-0000-0000-00001D850000}"/>
    <cellStyle name="Normal 36 12 3" xfId="11879" xr:uid="{00000000-0005-0000-0000-00001E850000}"/>
    <cellStyle name="Normal 36 13" xfId="11880" xr:uid="{00000000-0005-0000-0000-00001F850000}"/>
    <cellStyle name="Normal 36 13 2" xfId="11881" xr:uid="{00000000-0005-0000-0000-000020850000}"/>
    <cellStyle name="Normal 36 13 2 2" xfId="11882" xr:uid="{00000000-0005-0000-0000-000021850000}"/>
    <cellStyle name="Normal 36 13 3" xfId="11883" xr:uid="{00000000-0005-0000-0000-000022850000}"/>
    <cellStyle name="Normal 36 14" xfId="11884" xr:uid="{00000000-0005-0000-0000-000023850000}"/>
    <cellStyle name="Normal 36 14 2" xfId="11885" xr:uid="{00000000-0005-0000-0000-000024850000}"/>
    <cellStyle name="Normal 36 14 2 2" xfId="11886" xr:uid="{00000000-0005-0000-0000-000025850000}"/>
    <cellStyle name="Normal 36 14 3" xfId="11887" xr:uid="{00000000-0005-0000-0000-000026850000}"/>
    <cellStyle name="Normal 36 15" xfId="11888" xr:uid="{00000000-0005-0000-0000-000027850000}"/>
    <cellStyle name="Normal 36 15 2" xfId="11889" xr:uid="{00000000-0005-0000-0000-000028850000}"/>
    <cellStyle name="Normal 36 15 2 2" xfId="11890" xr:uid="{00000000-0005-0000-0000-000029850000}"/>
    <cellStyle name="Normal 36 15 3" xfId="11891" xr:uid="{00000000-0005-0000-0000-00002A850000}"/>
    <cellStyle name="Normal 36 16" xfId="11892" xr:uid="{00000000-0005-0000-0000-00002B850000}"/>
    <cellStyle name="Normal 36 16 2" xfId="11893" xr:uid="{00000000-0005-0000-0000-00002C850000}"/>
    <cellStyle name="Normal 36 16 2 2" xfId="11894" xr:uid="{00000000-0005-0000-0000-00002D850000}"/>
    <cellStyle name="Normal 36 16 3" xfId="11895" xr:uid="{00000000-0005-0000-0000-00002E850000}"/>
    <cellStyle name="Normal 36 17" xfId="11896" xr:uid="{00000000-0005-0000-0000-00002F850000}"/>
    <cellStyle name="Normal 36 17 2" xfId="11897" xr:uid="{00000000-0005-0000-0000-000030850000}"/>
    <cellStyle name="Normal 36 17 2 2" xfId="11898" xr:uid="{00000000-0005-0000-0000-000031850000}"/>
    <cellStyle name="Normal 36 17 3" xfId="11899" xr:uid="{00000000-0005-0000-0000-000032850000}"/>
    <cellStyle name="Normal 36 18" xfId="11900" xr:uid="{00000000-0005-0000-0000-000033850000}"/>
    <cellStyle name="Normal 36 18 2" xfId="11901" xr:uid="{00000000-0005-0000-0000-000034850000}"/>
    <cellStyle name="Normal 36 18 2 2" xfId="11902" xr:uid="{00000000-0005-0000-0000-000035850000}"/>
    <cellStyle name="Normal 36 18 3" xfId="11903" xr:uid="{00000000-0005-0000-0000-000036850000}"/>
    <cellStyle name="Normal 36 19" xfId="11904" xr:uid="{00000000-0005-0000-0000-000037850000}"/>
    <cellStyle name="Normal 36 19 2" xfId="11905" xr:uid="{00000000-0005-0000-0000-000038850000}"/>
    <cellStyle name="Normal 36 19 2 2" xfId="11906" xr:uid="{00000000-0005-0000-0000-000039850000}"/>
    <cellStyle name="Normal 36 19 3" xfId="11907" xr:uid="{00000000-0005-0000-0000-00003A850000}"/>
    <cellStyle name="Normal 36 2" xfId="11908" xr:uid="{00000000-0005-0000-0000-00003B850000}"/>
    <cellStyle name="Normal 36 2 2" xfId="11909" xr:uid="{00000000-0005-0000-0000-00003C850000}"/>
    <cellStyle name="Normal 36 2 2 2" xfId="11910" xr:uid="{00000000-0005-0000-0000-00003D850000}"/>
    <cellStyle name="Normal 36 2 3" xfId="11911" xr:uid="{00000000-0005-0000-0000-00003E850000}"/>
    <cellStyle name="Normal 36 2 4" xfId="14803" xr:uid="{00000000-0005-0000-0000-00003F850000}"/>
    <cellStyle name="Normal 36 20" xfId="11912" xr:uid="{00000000-0005-0000-0000-000040850000}"/>
    <cellStyle name="Normal 36 20 2" xfId="11913" xr:uid="{00000000-0005-0000-0000-000041850000}"/>
    <cellStyle name="Normal 36 20 2 2" xfId="11914" xr:uid="{00000000-0005-0000-0000-000042850000}"/>
    <cellStyle name="Normal 36 20 3" xfId="11915" xr:uid="{00000000-0005-0000-0000-000043850000}"/>
    <cellStyle name="Normal 36 21" xfId="11916" xr:uid="{00000000-0005-0000-0000-000044850000}"/>
    <cellStyle name="Normal 36 21 2" xfId="11917" xr:uid="{00000000-0005-0000-0000-000045850000}"/>
    <cellStyle name="Normal 36 21 2 2" xfId="11918" xr:uid="{00000000-0005-0000-0000-000046850000}"/>
    <cellStyle name="Normal 36 21 3" xfId="11919" xr:uid="{00000000-0005-0000-0000-000047850000}"/>
    <cellStyle name="Normal 36 22" xfId="11920" xr:uid="{00000000-0005-0000-0000-000048850000}"/>
    <cellStyle name="Normal 36 22 2" xfId="11921" xr:uid="{00000000-0005-0000-0000-000049850000}"/>
    <cellStyle name="Normal 36 22 2 2" xfId="11922" xr:uid="{00000000-0005-0000-0000-00004A850000}"/>
    <cellStyle name="Normal 36 22 3" xfId="11923" xr:uid="{00000000-0005-0000-0000-00004B850000}"/>
    <cellStyle name="Normal 36 23" xfId="11924" xr:uid="{00000000-0005-0000-0000-00004C850000}"/>
    <cellStyle name="Normal 36 23 2" xfId="11925" xr:uid="{00000000-0005-0000-0000-00004D850000}"/>
    <cellStyle name="Normal 36 23 2 2" xfId="11926" xr:uid="{00000000-0005-0000-0000-00004E850000}"/>
    <cellStyle name="Normal 36 23 3" xfId="11927" xr:uid="{00000000-0005-0000-0000-00004F850000}"/>
    <cellStyle name="Normal 36 24" xfId="11928" xr:uid="{00000000-0005-0000-0000-000050850000}"/>
    <cellStyle name="Normal 36 24 2" xfId="11929" xr:uid="{00000000-0005-0000-0000-000051850000}"/>
    <cellStyle name="Normal 36 24 2 2" xfId="11930" xr:uid="{00000000-0005-0000-0000-000052850000}"/>
    <cellStyle name="Normal 36 24 3" xfId="11931" xr:uid="{00000000-0005-0000-0000-000053850000}"/>
    <cellStyle name="Normal 36 25" xfId="11932" xr:uid="{00000000-0005-0000-0000-000054850000}"/>
    <cellStyle name="Normal 36 25 2" xfId="11933" xr:uid="{00000000-0005-0000-0000-000055850000}"/>
    <cellStyle name="Normal 36 26" xfId="14625" xr:uid="{00000000-0005-0000-0000-000056850000}"/>
    <cellStyle name="Normal 36 3" xfId="11934" xr:uid="{00000000-0005-0000-0000-000057850000}"/>
    <cellStyle name="Normal 36 3 2" xfId="11935" xr:uid="{00000000-0005-0000-0000-000058850000}"/>
    <cellStyle name="Normal 36 3 2 2" xfId="11936" xr:uid="{00000000-0005-0000-0000-000059850000}"/>
    <cellStyle name="Normal 36 3 3" xfId="11937" xr:uid="{00000000-0005-0000-0000-00005A850000}"/>
    <cellStyle name="Normal 36 4" xfId="11938" xr:uid="{00000000-0005-0000-0000-00005B850000}"/>
    <cellStyle name="Normal 36 4 2" xfId="11939" xr:uid="{00000000-0005-0000-0000-00005C850000}"/>
    <cellStyle name="Normal 36 4 2 2" xfId="11940" xr:uid="{00000000-0005-0000-0000-00005D850000}"/>
    <cellStyle name="Normal 36 4 3" xfId="11941" xr:uid="{00000000-0005-0000-0000-00005E850000}"/>
    <cellStyle name="Normal 36 5" xfId="11942" xr:uid="{00000000-0005-0000-0000-00005F850000}"/>
    <cellStyle name="Normal 36 5 2" xfId="11943" xr:uid="{00000000-0005-0000-0000-000060850000}"/>
    <cellStyle name="Normal 36 5 2 2" xfId="11944" xr:uid="{00000000-0005-0000-0000-000061850000}"/>
    <cellStyle name="Normal 36 5 3" xfId="11945" xr:uid="{00000000-0005-0000-0000-000062850000}"/>
    <cellStyle name="Normal 36 6" xfId="11946" xr:uid="{00000000-0005-0000-0000-000063850000}"/>
    <cellStyle name="Normal 36 6 2" xfId="11947" xr:uid="{00000000-0005-0000-0000-000064850000}"/>
    <cellStyle name="Normal 36 6 2 2" xfId="11948" xr:uid="{00000000-0005-0000-0000-000065850000}"/>
    <cellStyle name="Normal 36 6 3" xfId="11949" xr:uid="{00000000-0005-0000-0000-000066850000}"/>
    <cellStyle name="Normal 36 7" xfId="11950" xr:uid="{00000000-0005-0000-0000-000067850000}"/>
    <cellStyle name="Normal 36 7 2" xfId="11951" xr:uid="{00000000-0005-0000-0000-000068850000}"/>
    <cellStyle name="Normal 36 7 2 2" xfId="11952" xr:uid="{00000000-0005-0000-0000-000069850000}"/>
    <cellStyle name="Normal 36 7 3" xfId="11953" xr:uid="{00000000-0005-0000-0000-00006A850000}"/>
    <cellStyle name="Normal 36 8" xfId="11954" xr:uid="{00000000-0005-0000-0000-00006B850000}"/>
    <cellStyle name="Normal 36 8 2" xfId="11955" xr:uid="{00000000-0005-0000-0000-00006C850000}"/>
    <cellStyle name="Normal 36 8 2 2" xfId="11956" xr:uid="{00000000-0005-0000-0000-00006D850000}"/>
    <cellStyle name="Normal 36 8 3" xfId="11957" xr:uid="{00000000-0005-0000-0000-00006E850000}"/>
    <cellStyle name="Normal 36 9" xfId="11958" xr:uid="{00000000-0005-0000-0000-00006F850000}"/>
    <cellStyle name="Normal 36 9 2" xfId="11959" xr:uid="{00000000-0005-0000-0000-000070850000}"/>
    <cellStyle name="Normal 36 9 2 2" xfId="11960" xr:uid="{00000000-0005-0000-0000-000071850000}"/>
    <cellStyle name="Normal 36 9 3" xfId="11961" xr:uid="{00000000-0005-0000-0000-000072850000}"/>
    <cellStyle name="Normal 37" xfId="3530" xr:uid="{00000000-0005-0000-0000-000073850000}"/>
    <cellStyle name="Normal 37 10" xfId="11962" xr:uid="{00000000-0005-0000-0000-000074850000}"/>
    <cellStyle name="Normal 37 10 2" xfId="11963" xr:uid="{00000000-0005-0000-0000-000075850000}"/>
    <cellStyle name="Normal 37 10 2 2" xfId="11964" xr:uid="{00000000-0005-0000-0000-000076850000}"/>
    <cellStyle name="Normal 37 10 3" xfId="11965" xr:uid="{00000000-0005-0000-0000-000077850000}"/>
    <cellStyle name="Normal 37 11" xfId="11966" xr:uid="{00000000-0005-0000-0000-000078850000}"/>
    <cellStyle name="Normal 37 11 2" xfId="11967" xr:uid="{00000000-0005-0000-0000-000079850000}"/>
    <cellStyle name="Normal 37 11 2 2" xfId="11968" xr:uid="{00000000-0005-0000-0000-00007A850000}"/>
    <cellStyle name="Normal 37 11 3" xfId="11969" xr:uid="{00000000-0005-0000-0000-00007B850000}"/>
    <cellStyle name="Normal 37 12" xfId="11970" xr:uid="{00000000-0005-0000-0000-00007C850000}"/>
    <cellStyle name="Normal 37 12 2" xfId="11971" xr:uid="{00000000-0005-0000-0000-00007D850000}"/>
    <cellStyle name="Normal 37 12 2 2" xfId="11972" xr:uid="{00000000-0005-0000-0000-00007E850000}"/>
    <cellStyle name="Normal 37 12 3" xfId="11973" xr:uid="{00000000-0005-0000-0000-00007F850000}"/>
    <cellStyle name="Normal 37 13" xfId="11974" xr:uid="{00000000-0005-0000-0000-000080850000}"/>
    <cellStyle name="Normal 37 13 2" xfId="11975" xr:uid="{00000000-0005-0000-0000-000081850000}"/>
    <cellStyle name="Normal 37 13 2 2" xfId="11976" xr:uid="{00000000-0005-0000-0000-000082850000}"/>
    <cellStyle name="Normal 37 13 3" xfId="11977" xr:uid="{00000000-0005-0000-0000-000083850000}"/>
    <cellStyle name="Normal 37 14" xfId="11978" xr:uid="{00000000-0005-0000-0000-000084850000}"/>
    <cellStyle name="Normal 37 14 2" xfId="11979" xr:uid="{00000000-0005-0000-0000-000085850000}"/>
    <cellStyle name="Normal 37 14 2 2" xfId="11980" xr:uid="{00000000-0005-0000-0000-000086850000}"/>
    <cellStyle name="Normal 37 14 3" xfId="11981" xr:uid="{00000000-0005-0000-0000-000087850000}"/>
    <cellStyle name="Normal 37 15" xfId="11982" xr:uid="{00000000-0005-0000-0000-000088850000}"/>
    <cellStyle name="Normal 37 15 2" xfId="11983" xr:uid="{00000000-0005-0000-0000-000089850000}"/>
    <cellStyle name="Normal 37 15 2 2" xfId="11984" xr:uid="{00000000-0005-0000-0000-00008A850000}"/>
    <cellStyle name="Normal 37 15 3" xfId="11985" xr:uid="{00000000-0005-0000-0000-00008B850000}"/>
    <cellStyle name="Normal 37 16" xfId="11986" xr:uid="{00000000-0005-0000-0000-00008C850000}"/>
    <cellStyle name="Normal 37 16 2" xfId="11987" xr:uid="{00000000-0005-0000-0000-00008D850000}"/>
    <cellStyle name="Normal 37 16 2 2" xfId="11988" xr:uid="{00000000-0005-0000-0000-00008E850000}"/>
    <cellStyle name="Normal 37 16 3" xfId="11989" xr:uid="{00000000-0005-0000-0000-00008F850000}"/>
    <cellStyle name="Normal 37 17" xfId="11990" xr:uid="{00000000-0005-0000-0000-000090850000}"/>
    <cellStyle name="Normal 37 17 2" xfId="11991" xr:uid="{00000000-0005-0000-0000-000091850000}"/>
    <cellStyle name="Normal 37 17 2 2" xfId="11992" xr:uid="{00000000-0005-0000-0000-000092850000}"/>
    <cellStyle name="Normal 37 17 3" xfId="11993" xr:uid="{00000000-0005-0000-0000-000093850000}"/>
    <cellStyle name="Normal 37 18" xfId="11994" xr:uid="{00000000-0005-0000-0000-000094850000}"/>
    <cellStyle name="Normal 37 18 2" xfId="11995" xr:uid="{00000000-0005-0000-0000-000095850000}"/>
    <cellStyle name="Normal 37 18 2 2" xfId="11996" xr:uid="{00000000-0005-0000-0000-000096850000}"/>
    <cellStyle name="Normal 37 18 3" xfId="11997" xr:uid="{00000000-0005-0000-0000-000097850000}"/>
    <cellStyle name="Normal 37 19" xfId="11998" xr:uid="{00000000-0005-0000-0000-000098850000}"/>
    <cellStyle name="Normal 37 19 2" xfId="11999" xr:uid="{00000000-0005-0000-0000-000099850000}"/>
    <cellStyle name="Normal 37 19 2 2" xfId="12000" xr:uid="{00000000-0005-0000-0000-00009A850000}"/>
    <cellStyle name="Normal 37 19 3" xfId="12001" xr:uid="{00000000-0005-0000-0000-00009B850000}"/>
    <cellStyle name="Normal 37 2" xfId="3542" xr:uid="{00000000-0005-0000-0000-00009C850000}"/>
    <cellStyle name="Normal 37 2 2" xfId="12002" xr:uid="{00000000-0005-0000-0000-00009D850000}"/>
    <cellStyle name="Normal 37 2 2 2" xfId="12003" xr:uid="{00000000-0005-0000-0000-00009E850000}"/>
    <cellStyle name="Normal 37 2 3" xfId="12004" xr:uid="{00000000-0005-0000-0000-00009F850000}"/>
    <cellStyle name="Normal 37 20" xfId="12005" xr:uid="{00000000-0005-0000-0000-0000A0850000}"/>
    <cellStyle name="Normal 37 20 2" xfId="12006" xr:uid="{00000000-0005-0000-0000-0000A1850000}"/>
    <cellStyle name="Normal 37 20 2 2" xfId="12007" xr:uid="{00000000-0005-0000-0000-0000A2850000}"/>
    <cellStyle name="Normal 37 20 3" xfId="12008" xr:uid="{00000000-0005-0000-0000-0000A3850000}"/>
    <cellStyle name="Normal 37 21" xfId="12009" xr:uid="{00000000-0005-0000-0000-0000A4850000}"/>
    <cellStyle name="Normal 37 21 2" xfId="12010" xr:uid="{00000000-0005-0000-0000-0000A5850000}"/>
    <cellStyle name="Normal 37 21 2 2" xfId="12011" xr:uid="{00000000-0005-0000-0000-0000A6850000}"/>
    <cellStyle name="Normal 37 21 3" xfId="12012" xr:uid="{00000000-0005-0000-0000-0000A7850000}"/>
    <cellStyle name="Normal 37 22" xfId="12013" xr:uid="{00000000-0005-0000-0000-0000A8850000}"/>
    <cellStyle name="Normal 37 22 2" xfId="12014" xr:uid="{00000000-0005-0000-0000-0000A9850000}"/>
    <cellStyle name="Normal 37 22 2 2" xfId="12015" xr:uid="{00000000-0005-0000-0000-0000AA850000}"/>
    <cellStyle name="Normal 37 22 3" xfId="12016" xr:uid="{00000000-0005-0000-0000-0000AB850000}"/>
    <cellStyle name="Normal 37 23" xfId="12017" xr:uid="{00000000-0005-0000-0000-0000AC850000}"/>
    <cellStyle name="Normal 37 23 2" xfId="12018" xr:uid="{00000000-0005-0000-0000-0000AD850000}"/>
    <cellStyle name="Normal 37 23 2 2" xfId="12019" xr:uid="{00000000-0005-0000-0000-0000AE850000}"/>
    <cellStyle name="Normal 37 23 3" xfId="12020" xr:uid="{00000000-0005-0000-0000-0000AF850000}"/>
    <cellStyle name="Normal 37 24" xfId="12021" xr:uid="{00000000-0005-0000-0000-0000B0850000}"/>
    <cellStyle name="Normal 37 24 2" xfId="12022" xr:uid="{00000000-0005-0000-0000-0000B1850000}"/>
    <cellStyle name="Normal 37 24 2 2" xfId="12023" xr:uid="{00000000-0005-0000-0000-0000B2850000}"/>
    <cellStyle name="Normal 37 24 3" xfId="12024" xr:uid="{00000000-0005-0000-0000-0000B3850000}"/>
    <cellStyle name="Normal 37 25" xfId="12025" xr:uid="{00000000-0005-0000-0000-0000B4850000}"/>
    <cellStyle name="Normal 37 25 2" xfId="12026" xr:uid="{00000000-0005-0000-0000-0000B5850000}"/>
    <cellStyle name="Normal 37 26" xfId="12027" xr:uid="{00000000-0005-0000-0000-0000B6850000}"/>
    <cellStyle name="Normal 37 3" xfId="12028" xr:uid="{00000000-0005-0000-0000-0000B7850000}"/>
    <cellStyle name="Normal 37 3 2" xfId="12029" xr:uid="{00000000-0005-0000-0000-0000B8850000}"/>
    <cellStyle name="Normal 37 3 2 2" xfId="12030" xr:uid="{00000000-0005-0000-0000-0000B9850000}"/>
    <cellStyle name="Normal 37 3 3" xfId="12031" xr:uid="{00000000-0005-0000-0000-0000BA850000}"/>
    <cellStyle name="Normal 37 4" xfId="12032" xr:uid="{00000000-0005-0000-0000-0000BB850000}"/>
    <cellStyle name="Normal 37 4 2" xfId="12033" xr:uid="{00000000-0005-0000-0000-0000BC850000}"/>
    <cellStyle name="Normal 37 4 2 2" xfId="12034" xr:uid="{00000000-0005-0000-0000-0000BD850000}"/>
    <cellStyle name="Normal 37 4 3" xfId="12035" xr:uid="{00000000-0005-0000-0000-0000BE850000}"/>
    <cellStyle name="Normal 37 5" xfId="12036" xr:uid="{00000000-0005-0000-0000-0000BF850000}"/>
    <cellStyle name="Normal 37 5 2" xfId="12037" xr:uid="{00000000-0005-0000-0000-0000C0850000}"/>
    <cellStyle name="Normal 37 5 2 2" xfId="12038" xr:uid="{00000000-0005-0000-0000-0000C1850000}"/>
    <cellStyle name="Normal 37 5 3" xfId="12039" xr:uid="{00000000-0005-0000-0000-0000C2850000}"/>
    <cellStyle name="Normal 37 6" xfId="12040" xr:uid="{00000000-0005-0000-0000-0000C3850000}"/>
    <cellStyle name="Normal 37 6 2" xfId="12041" xr:uid="{00000000-0005-0000-0000-0000C4850000}"/>
    <cellStyle name="Normal 37 6 2 2" xfId="12042" xr:uid="{00000000-0005-0000-0000-0000C5850000}"/>
    <cellStyle name="Normal 37 6 3" xfId="12043" xr:uid="{00000000-0005-0000-0000-0000C6850000}"/>
    <cellStyle name="Normal 37 7" xfId="12044" xr:uid="{00000000-0005-0000-0000-0000C7850000}"/>
    <cellStyle name="Normal 37 7 2" xfId="12045" xr:uid="{00000000-0005-0000-0000-0000C8850000}"/>
    <cellStyle name="Normal 37 7 2 2" xfId="12046" xr:uid="{00000000-0005-0000-0000-0000C9850000}"/>
    <cellStyle name="Normal 37 7 3" xfId="12047" xr:uid="{00000000-0005-0000-0000-0000CA850000}"/>
    <cellStyle name="Normal 37 8" xfId="12048" xr:uid="{00000000-0005-0000-0000-0000CB850000}"/>
    <cellStyle name="Normal 37 8 2" xfId="12049" xr:uid="{00000000-0005-0000-0000-0000CC850000}"/>
    <cellStyle name="Normal 37 8 2 2" xfId="12050" xr:uid="{00000000-0005-0000-0000-0000CD850000}"/>
    <cellStyle name="Normal 37 8 3" xfId="12051" xr:uid="{00000000-0005-0000-0000-0000CE850000}"/>
    <cellStyle name="Normal 37 9" xfId="12052" xr:uid="{00000000-0005-0000-0000-0000CF850000}"/>
    <cellStyle name="Normal 37 9 2" xfId="12053" xr:uid="{00000000-0005-0000-0000-0000D0850000}"/>
    <cellStyle name="Normal 37 9 2 2" xfId="12054" xr:uid="{00000000-0005-0000-0000-0000D1850000}"/>
    <cellStyle name="Normal 37 9 3" xfId="12055" xr:uid="{00000000-0005-0000-0000-0000D2850000}"/>
    <cellStyle name="Normal 38" xfId="3533" xr:uid="{00000000-0005-0000-0000-0000D3850000}"/>
    <cellStyle name="Normal 38 10" xfId="12056" xr:uid="{00000000-0005-0000-0000-0000D4850000}"/>
    <cellStyle name="Normal 38 10 2" xfId="12057" xr:uid="{00000000-0005-0000-0000-0000D5850000}"/>
    <cellStyle name="Normal 38 10 2 2" xfId="12058" xr:uid="{00000000-0005-0000-0000-0000D6850000}"/>
    <cellStyle name="Normal 38 10 3" xfId="12059" xr:uid="{00000000-0005-0000-0000-0000D7850000}"/>
    <cellStyle name="Normal 38 11" xfId="12060" xr:uid="{00000000-0005-0000-0000-0000D8850000}"/>
    <cellStyle name="Normal 38 11 2" xfId="12061" xr:uid="{00000000-0005-0000-0000-0000D9850000}"/>
    <cellStyle name="Normal 38 11 2 2" xfId="12062" xr:uid="{00000000-0005-0000-0000-0000DA850000}"/>
    <cellStyle name="Normal 38 11 3" xfId="12063" xr:uid="{00000000-0005-0000-0000-0000DB850000}"/>
    <cellStyle name="Normal 38 12" xfId="12064" xr:uid="{00000000-0005-0000-0000-0000DC850000}"/>
    <cellStyle name="Normal 38 12 2" xfId="12065" xr:uid="{00000000-0005-0000-0000-0000DD850000}"/>
    <cellStyle name="Normal 38 12 2 2" xfId="12066" xr:uid="{00000000-0005-0000-0000-0000DE850000}"/>
    <cellStyle name="Normal 38 12 3" xfId="12067" xr:uid="{00000000-0005-0000-0000-0000DF850000}"/>
    <cellStyle name="Normal 38 13" xfId="12068" xr:uid="{00000000-0005-0000-0000-0000E0850000}"/>
    <cellStyle name="Normal 38 13 2" xfId="12069" xr:uid="{00000000-0005-0000-0000-0000E1850000}"/>
    <cellStyle name="Normal 38 13 2 2" xfId="12070" xr:uid="{00000000-0005-0000-0000-0000E2850000}"/>
    <cellStyle name="Normal 38 13 3" xfId="12071" xr:uid="{00000000-0005-0000-0000-0000E3850000}"/>
    <cellStyle name="Normal 38 14" xfId="12072" xr:uid="{00000000-0005-0000-0000-0000E4850000}"/>
    <cellStyle name="Normal 38 14 2" xfId="12073" xr:uid="{00000000-0005-0000-0000-0000E5850000}"/>
    <cellStyle name="Normal 38 14 2 2" xfId="12074" xr:uid="{00000000-0005-0000-0000-0000E6850000}"/>
    <cellStyle name="Normal 38 14 3" xfId="12075" xr:uid="{00000000-0005-0000-0000-0000E7850000}"/>
    <cellStyle name="Normal 38 15" xfId="12076" xr:uid="{00000000-0005-0000-0000-0000E8850000}"/>
    <cellStyle name="Normal 38 15 2" xfId="12077" xr:uid="{00000000-0005-0000-0000-0000E9850000}"/>
    <cellStyle name="Normal 38 15 2 2" xfId="12078" xr:uid="{00000000-0005-0000-0000-0000EA850000}"/>
    <cellStyle name="Normal 38 15 3" xfId="12079" xr:uid="{00000000-0005-0000-0000-0000EB850000}"/>
    <cellStyle name="Normal 38 16" xfId="12080" xr:uid="{00000000-0005-0000-0000-0000EC850000}"/>
    <cellStyle name="Normal 38 16 2" xfId="12081" xr:uid="{00000000-0005-0000-0000-0000ED850000}"/>
    <cellStyle name="Normal 38 16 2 2" xfId="12082" xr:uid="{00000000-0005-0000-0000-0000EE850000}"/>
    <cellStyle name="Normal 38 16 3" xfId="12083" xr:uid="{00000000-0005-0000-0000-0000EF850000}"/>
    <cellStyle name="Normal 38 17" xfId="12084" xr:uid="{00000000-0005-0000-0000-0000F0850000}"/>
    <cellStyle name="Normal 38 17 2" xfId="12085" xr:uid="{00000000-0005-0000-0000-0000F1850000}"/>
    <cellStyle name="Normal 38 17 2 2" xfId="12086" xr:uid="{00000000-0005-0000-0000-0000F2850000}"/>
    <cellStyle name="Normal 38 17 3" xfId="12087" xr:uid="{00000000-0005-0000-0000-0000F3850000}"/>
    <cellStyle name="Normal 38 18" xfId="12088" xr:uid="{00000000-0005-0000-0000-0000F4850000}"/>
    <cellStyle name="Normal 38 18 2" xfId="12089" xr:uid="{00000000-0005-0000-0000-0000F5850000}"/>
    <cellStyle name="Normal 38 18 2 2" xfId="12090" xr:uid="{00000000-0005-0000-0000-0000F6850000}"/>
    <cellStyle name="Normal 38 18 3" xfId="12091" xr:uid="{00000000-0005-0000-0000-0000F7850000}"/>
    <cellStyle name="Normal 38 19" xfId="12092" xr:uid="{00000000-0005-0000-0000-0000F8850000}"/>
    <cellStyle name="Normal 38 19 2" xfId="12093" xr:uid="{00000000-0005-0000-0000-0000F9850000}"/>
    <cellStyle name="Normal 38 19 2 2" xfId="12094" xr:uid="{00000000-0005-0000-0000-0000FA850000}"/>
    <cellStyle name="Normal 38 19 3" xfId="12095" xr:uid="{00000000-0005-0000-0000-0000FB850000}"/>
    <cellStyle name="Normal 38 2" xfId="12096" xr:uid="{00000000-0005-0000-0000-0000FC850000}"/>
    <cellStyle name="Normal 38 2 2" xfId="12097" xr:uid="{00000000-0005-0000-0000-0000FD850000}"/>
    <cellStyle name="Normal 38 2 2 2" xfId="12098" xr:uid="{00000000-0005-0000-0000-0000FE850000}"/>
    <cellStyle name="Normal 38 2 3" xfId="12099" xr:uid="{00000000-0005-0000-0000-0000FF850000}"/>
    <cellStyle name="Normal 38 20" xfId="12100" xr:uid="{00000000-0005-0000-0000-000000860000}"/>
    <cellStyle name="Normal 38 20 2" xfId="12101" xr:uid="{00000000-0005-0000-0000-000001860000}"/>
    <cellStyle name="Normal 38 20 2 2" xfId="12102" xr:uid="{00000000-0005-0000-0000-000002860000}"/>
    <cellStyle name="Normal 38 20 3" xfId="12103" xr:uid="{00000000-0005-0000-0000-000003860000}"/>
    <cellStyle name="Normal 38 21" xfId="12104" xr:uid="{00000000-0005-0000-0000-000004860000}"/>
    <cellStyle name="Normal 38 21 2" xfId="12105" xr:uid="{00000000-0005-0000-0000-000005860000}"/>
    <cellStyle name="Normal 38 21 2 2" xfId="12106" xr:uid="{00000000-0005-0000-0000-000006860000}"/>
    <cellStyle name="Normal 38 21 3" xfId="12107" xr:uid="{00000000-0005-0000-0000-000007860000}"/>
    <cellStyle name="Normal 38 22" xfId="12108" xr:uid="{00000000-0005-0000-0000-000008860000}"/>
    <cellStyle name="Normal 38 22 2" xfId="12109" xr:uid="{00000000-0005-0000-0000-000009860000}"/>
    <cellStyle name="Normal 38 22 2 2" xfId="12110" xr:uid="{00000000-0005-0000-0000-00000A860000}"/>
    <cellStyle name="Normal 38 22 3" xfId="12111" xr:uid="{00000000-0005-0000-0000-00000B860000}"/>
    <cellStyle name="Normal 38 23" xfId="12112" xr:uid="{00000000-0005-0000-0000-00000C860000}"/>
    <cellStyle name="Normal 38 23 2" xfId="12113" xr:uid="{00000000-0005-0000-0000-00000D860000}"/>
    <cellStyle name="Normal 38 23 2 2" xfId="12114" xr:uid="{00000000-0005-0000-0000-00000E860000}"/>
    <cellStyle name="Normal 38 23 3" xfId="12115" xr:uid="{00000000-0005-0000-0000-00000F860000}"/>
    <cellStyle name="Normal 38 24" xfId="12116" xr:uid="{00000000-0005-0000-0000-000010860000}"/>
    <cellStyle name="Normal 38 24 2" xfId="12117" xr:uid="{00000000-0005-0000-0000-000011860000}"/>
    <cellStyle name="Normal 38 24 2 2" xfId="12118" xr:uid="{00000000-0005-0000-0000-000012860000}"/>
    <cellStyle name="Normal 38 24 3" xfId="12119" xr:uid="{00000000-0005-0000-0000-000013860000}"/>
    <cellStyle name="Normal 38 25" xfId="12120" xr:uid="{00000000-0005-0000-0000-000014860000}"/>
    <cellStyle name="Normal 38 25 2" xfId="12121" xr:uid="{00000000-0005-0000-0000-000015860000}"/>
    <cellStyle name="Normal 38 26" xfId="12122" xr:uid="{00000000-0005-0000-0000-000016860000}"/>
    <cellStyle name="Normal 38 3" xfId="12123" xr:uid="{00000000-0005-0000-0000-000017860000}"/>
    <cellStyle name="Normal 38 3 2" xfId="12124" xr:uid="{00000000-0005-0000-0000-000018860000}"/>
    <cellStyle name="Normal 38 3 2 2" xfId="12125" xr:uid="{00000000-0005-0000-0000-000019860000}"/>
    <cellStyle name="Normal 38 3 3" xfId="12126" xr:uid="{00000000-0005-0000-0000-00001A860000}"/>
    <cellStyle name="Normal 38 4" xfId="12127" xr:uid="{00000000-0005-0000-0000-00001B860000}"/>
    <cellStyle name="Normal 38 4 2" xfId="12128" xr:uid="{00000000-0005-0000-0000-00001C860000}"/>
    <cellStyle name="Normal 38 4 2 2" xfId="12129" xr:uid="{00000000-0005-0000-0000-00001D860000}"/>
    <cellStyle name="Normal 38 4 3" xfId="12130" xr:uid="{00000000-0005-0000-0000-00001E860000}"/>
    <cellStyle name="Normal 38 5" xfId="12131" xr:uid="{00000000-0005-0000-0000-00001F860000}"/>
    <cellStyle name="Normal 38 5 2" xfId="12132" xr:uid="{00000000-0005-0000-0000-000020860000}"/>
    <cellStyle name="Normal 38 5 2 2" xfId="12133" xr:uid="{00000000-0005-0000-0000-000021860000}"/>
    <cellStyle name="Normal 38 5 3" xfId="12134" xr:uid="{00000000-0005-0000-0000-000022860000}"/>
    <cellStyle name="Normal 38 6" xfId="12135" xr:uid="{00000000-0005-0000-0000-000023860000}"/>
    <cellStyle name="Normal 38 6 2" xfId="12136" xr:uid="{00000000-0005-0000-0000-000024860000}"/>
    <cellStyle name="Normal 38 6 2 2" xfId="12137" xr:uid="{00000000-0005-0000-0000-000025860000}"/>
    <cellStyle name="Normal 38 6 3" xfId="12138" xr:uid="{00000000-0005-0000-0000-000026860000}"/>
    <cellStyle name="Normal 38 7" xfId="12139" xr:uid="{00000000-0005-0000-0000-000027860000}"/>
    <cellStyle name="Normal 38 7 2" xfId="12140" xr:uid="{00000000-0005-0000-0000-000028860000}"/>
    <cellStyle name="Normal 38 7 2 2" xfId="12141" xr:uid="{00000000-0005-0000-0000-000029860000}"/>
    <cellStyle name="Normal 38 7 3" xfId="12142" xr:uid="{00000000-0005-0000-0000-00002A860000}"/>
    <cellStyle name="Normal 38 8" xfId="12143" xr:uid="{00000000-0005-0000-0000-00002B860000}"/>
    <cellStyle name="Normal 38 8 2" xfId="12144" xr:uid="{00000000-0005-0000-0000-00002C860000}"/>
    <cellStyle name="Normal 38 8 2 2" xfId="12145" xr:uid="{00000000-0005-0000-0000-00002D860000}"/>
    <cellStyle name="Normal 38 8 3" xfId="12146" xr:uid="{00000000-0005-0000-0000-00002E860000}"/>
    <cellStyle name="Normal 38 9" xfId="12147" xr:uid="{00000000-0005-0000-0000-00002F860000}"/>
    <cellStyle name="Normal 38 9 2" xfId="12148" xr:uid="{00000000-0005-0000-0000-000030860000}"/>
    <cellStyle name="Normal 38 9 2 2" xfId="12149" xr:uid="{00000000-0005-0000-0000-000031860000}"/>
    <cellStyle name="Normal 38 9 3" xfId="12150" xr:uid="{00000000-0005-0000-0000-000032860000}"/>
    <cellStyle name="Normal 39" xfId="3536" xr:uid="{00000000-0005-0000-0000-000033860000}"/>
    <cellStyle name="Normal 39 10" xfId="12151" xr:uid="{00000000-0005-0000-0000-000034860000}"/>
    <cellStyle name="Normal 39 10 2" xfId="12152" xr:uid="{00000000-0005-0000-0000-000035860000}"/>
    <cellStyle name="Normal 39 10 2 2" xfId="12153" xr:uid="{00000000-0005-0000-0000-000036860000}"/>
    <cellStyle name="Normal 39 10 3" xfId="12154" xr:uid="{00000000-0005-0000-0000-000037860000}"/>
    <cellStyle name="Normal 39 11" xfId="12155" xr:uid="{00000000-0005-0000-0000-000038860000}"/>
    <cellStyle name="Normal 39 11 2" xfId="12156" xr:uid="{00000000-0005-0000-0000-000039860000}"/>
    <cellStyle name="Normal 39 11 2 2" xfId="12157" xr:uid="{00000000-0005-0000-0000-00003A860000}"/>
    <cellStyle name="Normal 39 11 3" xfId="12158" xr:uid="{00000000-0005-0000-0000-00003B860000}"/>
    <cellStyle name="Normal 39 12" xfId="12159" xr:uid="{00000000-0005-0000-0000-00003C860000}"/>
    <cellStyle name="Normal 39 12 2" xfId="12160" xr:uid="{00000000-0005-0000-0000-00003D860000}"/>
    <cellStyle name="Normal 39 12 2 2" xfId="12161" xr:uid="{00000000-0005-0000-0000-00003E860000}"/>
    <cellStyle name="Normal 39 12 3" xfId="12162" xr:uid="{00000000-0005-0000-0000-00003F860000}"/>
    <cellStyle name="Normal 39 13" xfId="12163" xr:uid="{00000000-0005-0000-0000-000040860000}"/>
    <cellStyle name="Normal 39 13 2" xfId="12164" xr:uid="{00000000-0005-0000-0000-000041860000}"/>
    <cellStyle name="Normal 39 13 2 2" xfId="12165" xr:uid="{00000000-0005-0000-0000-000042860000}"/>
    <cellStyle name="Normal 39 13 3" xfId="12166" xr:uid="{00000000-0005-0000-0000-000043860000}"/>
    <cellStyle name="Normal 39 14" xfId="12167" xr:uid="{00000000-0005-0000-0000-000044860000}"/>
    <cellStyle name="Normal 39 14 2" xfId="12168" xr:uid="{00000000-0005-0000-0000-000045860000}"/>
    <cellStyle name="Normal 39 14 2 2" xfId="12169" xr:uid="{00000000-0005-0000-0000-000046860000}"/>
    <cellStyle name="Normal 39 14 3" xfId="12170" xr:uid="{00000000-0005-0000-0000-000047860000}"/>
    <cellStyle name="Normal 39 15" xfId="12171" xr:uid="{00000000-0005-0000-0000-000048860000}"/>
    <cellStyle name="Normal 39 15 2" xfId="12172" xr:uid="{00000000-0005-0000-0000-000049860000}"/>
    <cellStyle name="Normal 39 15 2 2" xfId="12173" xr:uid="{00000000-0005-0000-0000-00004A860000}"/>
    <cellStyle name="Normal 39 15 3" xfId="12174" xr:uid="{00000000-0005-0000-0000-00004B860000}"/>
    <cellStyle name="Normal 39 16" xfId="12175" xr:uid="{00000000-0005-0000-0000-00004C860000}"/>
    <cellStyle name="Normal 39 16 2" xfId="12176" xr:uid="{00000000-0005-0000-0000-00004D860000}"/>
    <cellStyle name="Normal 39 16 2 2" xfId="12177" xr:uid="{00000000-0005-0000-0000-00004E860000}"/>
    <cellStyle name="Normal 39 16 3" xfId="12178" xr:uid="{00000000-0005-0000-0000-00004F860000}"/>
    <cellStyle name="Normal 39 17" xfId="12179" xr:uid="{00000000-0005-0000-0000-000050860000}"/>
    <cellStyle name="Normal 39 17 2" xfId="12180" xr:uid="{00000000-0005-0000-0000-000051860000}"/>
    <cellStyle name="Normal 39 17 2 2" xfId="12181" xr:uid="{00000000-0005-0000-0000-000052860000}"/>
    <cellStyle name="Normal 39 17 3" xfId="12182" xr:uid="{00000000-0005-0000-0000-000053860000}"/>
    <cellStyle name="Normal 39 18" xfId="12183" xr:uid="{00000000-0005-0000-0000-000054860000}"/>
    <cellStyle name="Normal 39 18 2" xfId="12184" xr:uid="{00000000-0005-0000-0000-000055860000}"/>
    <cellStyle name="Normal 39 18 2 2" xfId="12185" xr:uid="{00000000-0005-0000-0000-000056860000}"/>
    <cellStyle name="Normal 39 18 3" xfId="12186" xr:uid="{00000000-0005-0000-0000-000057860000}"/>
    <cellStyle name="Normal 39 19" xfId="12187" xr:uid="{00000000-0005-0000-0000-000058860000}"/>
    <cellStyle name="Normal 39 19 2" xfId="12188" xr:uid="{00000000-0005-0000-0000-000059860000}"/>
    <cellStyle name="Normal 39 19 2 2" xfId="12189" xr:uid="{00000000-0005-0000-0000-00005A860000}"/>
    <cellStyle name="Normal 39 19 3" xfId="12190" xr:uid="{00000000-0005-0000-0000-00005B860000}"/>
    <cellStyle name="Normal 39 2" xfId="3662" xr:uid="{00000000-0005-0000-0000-00005C860000}"/>
    <cellStyle name="Normal 39 2 2" xfId="12191" xr:uid="{00000000-0005-0000-0000-00005D860000}"/>
    <cellStyle name="Normal 39 2 2 2" xfId="12192" xr:uid="{00000000-0005-0000-0000-00005E860000}"/>
    <cellStyle name="Normal 39 2 3" xfId="12193" xr:uid="{00000000-0005-0000-0000-00005F860000}"/>
    <cellStyle name="Normal 39 20" xfId="12194" xr:uid="{00000000-0005-0000-0000-000060860000}"/>
    <cellStyle name="Normal 39 20 2" xfId="12195" xr:uid="{00000000-0005-0000-0000-000061860000}"/>
    <cellStyle name="Normal 39 20 2 2" xfId="12196" xr:uid="{00000000-0005-0000-0000-000062860000}"/>
    <cellStyle name="Normal 39 20 3" xfId="12197" xr:uid="{00000000-0005-0000-0000-000063860000}"/>
    <cellStyle name="Normal 39 21" xfId="12198" xr:uid="{00000000-0005-0000-0000-000064860000}"/>
    <cellStyle name="Normal 39 21 2" xfId="12199" xr:uid="{00000000-0005-0000-0000-000065860000}"/>
    <cellStyle name="Normal 39 21 2 2" xfId="12200" xr:uid="{00000000-0005-0000-0000-000066860000}"/>
    <cellStyle name="Normal 39 21 3" xfId="12201" xr:uid="{00000000-0005-0000-0000-000067860000}"/>
    <cellStyle name="Normal 39 22" xfId="12202" xr:uid="{00000000-0005-0000-0000-000068860000}"/>
    <cellStyle name="Normal 39 22 2" xfId="12203" xr:uid="{00000000-0005-0000-0000-000069860000}"/>
    <cellStyle name="Normal 39 22 2 2" xfId="12204" xr:uid="{00000000-0005-0000-0000-00006A860000}"/>
    <cellStyle name="Normal 39 22 3" xfId="12205" xr:uid="{00000000-0005-0000-0000-00006B860000}"/>
    <cellStyle name="Normal 39 23" xfId="12206" xr:uid="{00000000-0005-0000-0000-00006C860000}"/>
    <cellStyle name="Normal 39 23 2" xfId="12207" xr:uid="{00000000-0005-0000-0000-00006D860000}"/>
    <cellStyle name="Normal 39 23 2 2" xfId="12208" xr:uid="{00000000-0005-0000-0000-00006E860000}"/>
    <cellStyle name="Normal 39 23 3" xfId="12209" xr:uid="{00000000-0005-0000-0000-00006F860000}"/>
    <cellStyle name="Normal 39 24" xfId="12210" xr:uid="{00000000-0005-0000-0000-000070860000}"/>
    <cellStyle name="Normal 39 24 2" xfId="12211" xr:uid="{00000000-0005-0000-0000-000071860000}"/>
    <cellStyle name="Normal 39 24 2 2" xfId="12212" xr:uid="{00000000-0005-0000-0000-000072860000}"/>
    <cellStyle name="Normal 39 24 3" xfId="12213" xr:uid="{00000000-0005-0000-0000-000073860000}"/>
    <cellStyle name="Normal 39 25" xfId="12214" xr:uid="{00000000-0005-0000-0000-000074860000}"/>
    <cellStyle name="Normal 39 25 2" xfId="12215" xr:uid="{00000000-0005-0000-0000-000075860000}"/>
    <cellStyle name="Normal 39 26" xfId="12216" xr:uid="{00000000-0005-0000-0000-000076860000}"/>
    <cellStyle name="Normal 39 3" xfId="12217" xr:uid="{00000000-0005-0000-0000-000077860000}"/>
    <cellStyle name="Normal 39 3 2" xfId="12218" xr:uid="{00000000-0005-0000-0000-000078860000}"/>
    <cellStyle name="Normal 39 3 2 2" xfId="12219" xr:uid="{00000000-0005-0000-0000-000079860000}"/>
    <cellStyle name="Normal 39 3 3" xfId="12220" xr:uid="{00000000-0005-0000-0000-00007A860000}"/>
    <cellStyle name="Normal 39 4" xfId="12221" xr:uid="{00000000-0005-0000-0000-00007B860000}"/>
    <cellStyle name="Normal 39 4 2" xfId="12222" xr:uid="{00000000-0005-0000-0000-00007C860000}"/>
    <cellStyle name="Normal 39 4 2 2" xfId="12223" xr:uid="{00000000-0005-0000-0000-00007D860000}"/>
    <cellStyle name="Normal 39 4 3" xfId="12224" xr:uid="{00000000-0005-0000-0000-00007E860000}"/>
    <cellStyle name="Normal 39 5" xfId="12225" xr:uid="{00000000-0005-0000-0000-00007F860000}"/>
    <cellStyle name="Normal 39 5 2" xfId="12226" xr:uid="{00000000-0005-0000-0000-000080860000}"/>
    <cellStyle name="Normal 39 5 2 2" xfId="12227" xr:uid="{00000000-0005-0000-0000-000081860000}"/>
    <cellStyle name="Normal 39 5 3" xfId="12228" xr:uid="{00000000-0005-0000-0000-000082860000}"/>
    <cellStyle name="Normal 39 6" xfId="12229" xr:uid="{00000000-0005-0000-0000-000083860000}"/>
    <cellStyle name="Normal 39 6 2" xfId="12230" xr:uid="{00000000-0005-0000-0000-000084860000}"/>
    <cellStyle name="Normal 39 6 2 2" xfId="12231" xr:uid="{00000000-0005-0000-0000-000085860000}"/>
    <cellStyle name="Normal 39 6 3" xfId="12232" xr:uid="{00000000-0005-0000-0000-000086860000}"/>
    <cellStyle name="Normal 39 7" xfId="12233" xr:uid="{00000000-0005-0000-0000-000087860000}"/>
    <cellStyle name="Normal 39 7 2" xfId="12234" xr:uid="{00000000-0005-0000-0000-000088860000}"/>
    <cellStyle name="Normal 39 7 2 2" xfId="12235" xr:uid="{00000000-0005-0000-0000-000089860000}"/>
    <cellStyle name="Normal 39 7 3" xfId="12236" xr:uid="{00000000-0005-0000-0000-00008A860000}"/>
    <cellStyle name="Normal 39 8" xfId="12237" xr:uid="{00000000-0005-0000-0000-00008B860000}"/>
    <cellStyle name="Normal 39 8 2" xfId="12238" xr:uid="{00000000-0005-0000-0000-00008C860000}"/>
    <cellStyle name="Normal 39 8 2 2" xfId="12239" xr:uid="{00000000-0005-0000-0000-00008D860000}"/>
    <cellStyle name="Normal 39 8 3" xfId="12240" xr:uid="{00000000-0005-0000-0000-00008E860000}"/>
    <cellStyle name="Normal 39 9" xfId="12241" xr:uid="{00000000-0005-0000-0000-00008F860000}"/>
    <cellStyle name="Normal 39 9 2" xfId="12242" xr:uid="{00000000-0005-0000-0000-000090860000}"/>
    <cellStyle name="Normal 39 9 2 2" xfId="12243" xr:uid="{00000000-0005-0000-0000-000091860000}"/>
    <cellStyle name="Normal 39 9 3" xfId="12244" xr:uid="{00000000-0005-0000-0000-000092860000}"/>
    <cellStyle name="Normal 4" xfId="2733" xr:uid="{00000000-0005-0000-0000-000093860000}"/>
    <cellStyle name="Normal 4 10" xfId="12245" xr:uid="{00000000-0005-0000-0000-000094860000}"/>
    <cellStyle name="Normal 4 10 2" xfId="12246" xr:uid="{00000000-0005-0000-0000-000095860000}"/>
    <cellStyle name="Normal 4 10 2 2" xfId="29743" xr:uid="{00000000-0005-0000-0000-000096860000}"/>
    <cellStyle name="Normal 4 10 3" xfId="16832" xr:uid="{00000000-0005-0000-0000-000097860000}"/>
    <cellStyle name="Normal 4 11" xfId="12247" xr:uid="{00000000-0005-0000-0000-000098860000}"/>
    <cellStyle name="Normal 4 11 2" xfId="33264" xr:uid="{00000000-0005-0000-0000-000099860000}"/>
    <cellStyle name="Normal 4 11 3" xfId="20353" xr:uid="{00000000-0005-0000-0000-00009A860000}"/>
    <cellStyle name="Normal 4 12" xfId="12248" xr:uid="{00000000-0005-0000-0000-00009B860000}"/>
    <cellStyle name="Normal 4 12 2" xfId="12249" xr:uid="{00000000-0005-0000-0000-00009C860000}"/>
    <cellStyle name="Normal 4 12 2 2" xfId="36785" xr:uid="{00000000-0005-0000-0000-00009D860000}"/>
    <cellStyle name="Normal 4 12 3" xfId="23874" xr:uid="{00000000-0005-0000-0000-00009E860000}"/>
    <cellStyle name="Normal 4 13" xfId="12250" xr:uid="{00000000-0005-0000-0000-00009F860000}"/>
    <cellStyle name="Normal 4 13 2" xfId="27395" xr:uid="{00000000-0005-0000-0000-0000A0860000}"/>
    <cellStyle name="Normal 4 14" xfId="14476" xr:uid="{00000000-0005-0000-0000-0000A1860000}"/>
    <cellStyle name="Normal 4 2" xfId="2734" xr:uid="{00000000-0005-0000-0000-0000A2860000}"/>
    <cellStyle name="Normal 4 2 10" xfId="23930" xr:uid="{00000000-0005-0000-0000-0000A3860000}"/>
    <cellStyle name="Normal 4 2 10 2" xfId="36841" xr:uid="{00000000-0005-0000-0000-0000A4860000}"/>
    <cellStyle name="Normal 4 2 11" xfId="27451" xr:uid="{00000000-0005-0000-0000-0000A5860000}"/>
    <cellStyle name="Normal 4 2 12" xfId="14536" xr:uid="{00000000-0005-0000-0000-0000A6860000}"/>
    <cellStyle name="Normal 4 2 2" xfId="12251" xr:uid="{00000000-0005-0000-0000-0000A7860000}"/>
    <cellStyle name="Normal 4 2 2 2" xfId="15214" xr:uid="{00000000-0005-0000-0000-0000A8860000}"/>
    <cellStyle name="Normal 4 2 2 2 2" xfId="16389" xr:uid="{00000000-0005-0000-0000-0000A9860000}"/>
    <cellStyle name="Normal 4 2 2 2 2 2" xfId="18737" xr:uid="{00000000-0005-0000-0000-0000AA860000}"/>
    <cellStyle name="Normal 4 2 2 2 2 2 2" xfId="31648" xr:uid="{00000000-0005-0000-0000-0000AB860000}"/>
    <cellStyle name="Normal 4 2 2 2 2 3" xfId="22258" xr:uid="{00000000-0005-0000-0000-0000AC860000}"/>
    <cellStyle name="Normal 4 2 2 2 2 3 2" xfId="35169" xr:uid="{00000000-0005-0000-0000-0000AD860000}"/>
    <cellStyle name="Normal 4 2 2 2 2 4" xfId="25779" xr:uid="{00000000-0005-0000-0000-0000AE860000}"/>
    <cellStyle name="Normal 4 2 2 2 2 4 2" xfId="38690" xr:uid="{00000000-0005-0000-0000-0000AF860000}"/>
    <cellStyle name="Normal 4 2 2 2 2 5" xfId="29300" xr:uid="{00000000-0005-0000-0000-0000B0860000}"/>
    <cellStyle name="Normal 4 2 2 2 3" xfId="19910" xr:uid="{00000000-0005-0000-0000-0000B1860000}"/>
    <cellStyle name="Normal 4 2 2 2 3 2" xfId="23431" xr:uid="{00000000-0005-0000-0000-0000B2860000}"/>
    <cellStyle name="Normal 4 2 2 2 3 2 2" xfId="36342" xr:uid="{00000000-0005-0000-0000-0000B3860000}"/>
    <cellStyle name="Normal 4 2 2 2 3 3" xfId="26952" xr:uid="{00000000-0005-0000-0000-0000B4860000}"/>
    <cellStyle name="Normal 4 2 2 2 3 3 2" xfId="39863" xr:uid="{00000000-0005-0000-0000-0000B5860000}"/>
    <cellStyle name="Normal 4 2 2 2 3 4" xfId="32821" xr:uid="{00000000-0005-0000-0000-0000B6860000}"/>
    <cellStyle name="Normal 4 2 2 2 4" xfId="17562" xr:uid="{00000000-0005-0000-0000-0000B7860000}"/>
    <cellStyle name="Normal 4 2 2 2 4 2" xfId="30473" xr:uid="{00000000-0005-0000-0000-0000B8860000}"/>
    <cellStyle name="Normal 4 2 2 2 5" xfId="21083" xr:uid="{00000000-0005-0000-0000-0000B9860000}"/>
    <cellStyle name="Normal 4 2 2 2 5 2" xfId="33994" xr:uid="{00000000-0005-0000-0000-0000BA860000}"/>
    <cellStyle name="Normal 4 2 2 2 6" xfId="24604" xr:uid="{00000000-0005-0000-0000-0000BB860000}"/>
    <cellStyle name="Normal 4 2 2 2 6 2" xfId="37515" xr:uid="{00000000-0005-0000-0000-0000BC860000}"/>
    <cellStyle name="Normal 4 2 2 2 7" xfId="28125" xr:uid="{00000000-0005-0000-0000-0000BD860000}"/>
    <cellStyle name="Normal 4 2 2 3" xfId="15890" xr:uid="{00000000-0005-0000-0000-0000BE860000}"/>
    <cellStyle name="Normal 4 2 2 3 2" xfId="18238" xr:uid="{00000000-0005-0000-0000-0000BF860000}"/>
    <cellStyle name="Normal 4 2 2 3 2 2" xfId="31149" xr:uid="{00000000-0005-0000-0000-0000C0860000}"/>
    <cellStyle name="Normal 4 2 2 3 3" xfId="21759" xr:uid="{00000000-0005-0000-0000-0000C1860000}"/>
    <cellStyle name="Normal 4 2 2 3 3 2" xfId="34670" xr:uid="{00000000-0005-0000-0000-0000C2860000}"/>
    <cellStyle name="Normal 4 2 2 3 4" xfId="25280" xr:uid="{00000000-0005-0000-0000-0000C3860000}"/>
    <cellStyle name="Normal 4 2 2 3 4 2" xfId="38191" xr:uid="{00000000-0005-0000-0000-0000C4860000}"/>
    <cellStyle name="Normal 4 2 2 3 5" xfId="28801" xr:uid="{00000000-0005-0000-0000-0000C5860000}"/>
    <cellStyle name="Normal 4 2 2 4" xfId="19411" xr:uid="{00000000-0005-0000-0000-0000C6860000}"/>
    <cellStyle name="Normal 4 2 2 4 2" xfId="22932" xr:uid="{00000000-0005-0000-0000-0000C7860000}"/>
    <cellStyle name="Normal 4 2 2 4 2 2" xfId="35843" xr:uid="{00000000-0005-0000-0000-0000C8860000}"/>
    <cellStyle name="Normal 4 2 2 4 3" xfId="26453" xr:uid="{00000000-0005-0000-0000-0000C9860000}"/>
    <cellStyle name="Normal 4 2 2 4 3 2" xfId="39364" xr:uid="{00000000-0005-0000-0000-0000CA860000}"/>
    <cellStyle name="Normal 4 2 2 4 4" xfId="32322" xr:uid="{00000000-0005-0000-0000-0000CB860000}"/>
    <cellStyle name="Normal 4 2 2 5" xfId="17063" xr:uid="{00000000-0005-0000-0000-0000CC860000}"/>
    <cellStyle name="Normal 4 2 2 5 2" xfId="29974" xr:uid="{00000000-0005-0000-0000-0000CD860000}"/>
    <cellStyle name="Normal 4 2 2 6" xfId="20584" xr:uid="{00000000-0005-0000-0000-0000CE860000}"/>
    <cellStyle name="Normal 4 2 2 6 2" xfId="33495" xr:uid="{00000000-0005-0000-0000-0000CF860000}"/>
    <cellStyle name="Normal 4 2 2 7" xfId="24105" xr:uid="{00000000-0005-0000-0000-0000D0860000}"/>
    <cellStyle name="Normal 4 2 2 7 2" xfId="37016" xr:uid="{00000000-0005-0000-0000-0000D1860000}"/>
    <cellStyle name="Normal 4 2 2 8" xfId="27626" xr:uid="{00000000-0005-0000-0000-0000D2860000}"/>
    <cellStyle name="Normal 4 2 2 9" xfId="14714" xr:uid="{00000000-0005-0000-0000-0000D3860000}"/>
    <cellStyle name="Normal 4 2 3" xfId="12252" xr:uid="{00000000-0005-0000-0000-0000D4860000}"/>
    <cellStyle name="Normal 4 2 3 2" xfId="12253" xr:uid="{00000000-0005-0000-0000-0000D5860000}"/>
    <cellStyle name="Normal 4 2 3 2 2" xfId="16551" xr:uid="{00000000-0005-0000-0000-0000D6860000}"/>
    <cellStyle name="Normal 4 2 3 2 2 2" xfId="18899" xr:uid="{00000000-0005-0000-0000-0000D7860000}"/>
    <cellStyle name="Normal 4 2 3 2 2 2 2" xfId="31810" xr:uid="{00000000-0005-0000-0000-0000D8860000}"/>
    <cellStyle name="Normal 4 2 3 2 2 3" xfId="22420" xr:uid="{00000000-0005-0000-0000-0000D9860000}"/>
    <cellStyle name="Normal 4 2 3 2 2 3 2" xfId="35331" xr:uid="{00000000-0005-0000-0000-0000DA860000}"/>
    <cellStyle name="Normal 4 2 3 2 2 4" xfId="25941" xr:uid="{00000000-0005-0000-0000-0000DB860000}"/>
    <cellStyle name="Normal 4 2 3 2 2 4 2" xfId="38852" xr:uid="{00000000-0005-0000-0000-0000DC860000}"/>
    <cellStyle name="Normal 4 2 3 2 2 5" xfId="29462" xr:uid="{00000000-0005-0000-0000-0000DD860000}"/>
    <cellStyle name="Normal 4 2 3 2 3" xfId="20072" xr:uid="{00000000-0005-0000-0000-0000DE860000}"/>
    <cellStyle name="Normal 4 2 3 2 3 2" xfId="23593" xr:uid="{00000000-0005-0000-0000-0000DF860000}"/>
    <cellStyle name="Normal 4 2 3 2 3 2 2" xfId="36504" xr:uid="{00000000-0005-0000-0000-0000E0860000}"/>
    <cellStyle name="Normal 4 2 3 2 3 3" xfId="27114" xr:uid="{00000000-0005-0000-0000-0000E1860000}"/>
    <cellStyle name="Normal 4 2 3 2 3 3 2" xfId="40025" xr:uid="{00000000-0005-0000-0000-0000E2860000}"/>
    <cellStyle name="Normal 4 2 3 2 3 4" xfId="32983" xr:uid="{00000000-0005-0000-0000-0000E3860000}"/>
    <cellStyle name="Normal 4 2 3 2 4" xfId="17724" xr:uid="{00000000-0005-0000-0000-0000E4860000}"/>
    <cellStyle name="Normal 4 2 3 2 4 2" xfId="30635" xr:uid="{00000000-0005-0000-0000-0000E5860000}"/>
    <cellStyle name="Normal 4 2 3 2 5" xfId="21245" xr:uid="{00000000-0005-0000-0000-0000E6860000}"/>
    <cellStyle name="Normal 4 2 3 2 5 2" xfId="34156" xr:uid="{00000000-0005-0000-0000-0000E7860000}"/>
    <cellStyle name="Normal 4 2 3 2 6" xfId="24766" xr:uid="{00000000-0005-0000-0000-0000E8860000}"/>
    <cellStyle name="Normal 4 2 3 2 6 2" xfId="37677" xr:uid="{00000000-0005-0000-0000-0000E9860000}"/>
    <cellStyle name="Normal 4 2 3 2 7" xfId="28287" xr:uid="{00000000-0005-0000-0000-0000EA860000}"/>
    <cellStyle name="Normal 4 2 3 2 8" xfId="15376" xr:uid="{00000000-0005-0000-0000-0000EB860000}"/>
    <cellStyle name="Normal 4 2 3 3" xfId="16052" xr:uid="{00000000-0005-0000-0000-0000EC860000}"/>
    <cellStyle name="Normal 4 2 3 3 2" xfId="18400" xr:uid="{00000000-0005-0000-0000-0000ED860000}"/>
    <cellStyle name="Normal 4 2 3 3 2 2" xfId="31311" xr:uid="{00000000-0005-0000-0000-0000EE860000}"/>
    <cellStyle name="Normal 4 2 3 3 3" xfId="21921" xr:uid="{00000000-0005-0000-0000-0000EF860000}"/>
    <cellStyle name="Normal 4 2 3 3 3 2" xfId="34832" xr:uid="{00000000-0005-0000-0000-0000F0860000}"/>
    <cellStyle name="Normal 4 2 3 3 4" xfId="25442" xr:uid="{00000000-0005-0000-0000-0000F1860000}"/>
    <cellStyle name="Normal 4 2 3 3 4 2" xfId="38353" xr:uid="{00000000-0005-0000-0000-0000F2860000}"/>
    <cellStyle name="Normal 4 2 3 3 5" xfId="28963" xr:uid="{00000000-0005-0000-0000-0000F3860000}"/>
    <cellStyle name="Normal 4 2 3 4" xfId="19573" xr:uid="{00000000-0005-0000-0000-0000F4860000}"/>
    <cellStyle name="Normal 4 2 3 4 2" xfId="23094" xr:uid="{00000000-0005-0000-0000-0000F5860000}"/>
    <cellStyle name="Normal 4 2 3 4 2 2" xfId="36005" xr:uid="{00000000-0005-0000-0000-0000F6860000}"/>
    <cellStyle name="Normal 4 2 3 4 3" xfId="26615" xr:uid="{00000000-0005-0000-0000-0000F7860000}"/>
    <cellStyle name="Normal 4 2 3 4 3 2" xfId="39526" xr:uid="{00000000-0005-0000-0000-0000F8860000}"/>
    <cellStyle name="Normal 4 2 3 4 4" xfId="32484" xr:uid="{00000000-0005-0000-0000-0000F9860000}"/>
    <cellStyle name="Normal 4 2 3 5" xfId="17225" xr:uid="{00000000-0005-0000-0000-0000FA860000}"/>
    <cellStyle name="Normal 4 2 3 5 2" xfId="30136" xr:uid="{00000000-0005-0000-0000-0000FB860000}"/>
    <cellStyle name="Normal 4 2 3 6" xfId="20746" xr:uid="{00000000-0005-0000-0000-0000FC860000}"/>
    <cellStyle name="Normal 4 2 3 6 2" xfId="33657" xr:uid="{00000000-0005-0000-0000-0000FD860000}"/>
    <cellStyle name="Normal 4 2 3 7" xfId="24267" xr:uid="{00000000-0005-0000-0000-0000FE860000}"/>
    <cellStyle name="Normal 4 2 3 7 2" xfId="37178" xr:uid="{00000000-0005-0000-0000-0000FF860000}"/>
    <cellStyle name="Normal 4 2 3 8" xfId="27788" xr:uid="{00000000-0005-0000-0000-000000870000}"/>
    <cellStyle name="Normal 4 2 3 9" xfId="14877" xr:uid="{00000000-0005-0000-0000-000001870000}"/>
    <cellStyle name="Normal 4 2 4" xfId="15538" xr:uid="{00000000-0005-0000-0000-000002870000}"/>
    <cellStyle name="Normal 4 2 4 2" xfId="16713" xr:uid="{00000000-0005-0000-0000-000003870000}"/>
    <cellStyle name="Normal 4 2 4 2 2" xfId="19061" xr:uid="{00000000-0005-0000-0000-000004870000}"/>
    <cellStyle name="Normal 4 2 4 2 2 2" xfId="31972" xr:uid="{00000000-0005-0000-0000-000005870000}"/>
    <cellStyle name="Normal 4 2 4 2 3" xfId="22582" xr:uid="{00000000-0005-0000-0000-000006870000}"/>
    <cellStyle name="Normal 4 2 4 2 3 2" xfId="35493" xr:uid="{00000000-0005-0000-0000-000007870000}"/>
    <cellStyle name="Normal 4 2 4 2 4" xfId="26103" xr:uid="{00000000-0005-0000-0000-000008870000}"/>
    <cellStyle name="Normal 4 2 4 2 4 2" xfId="39014" xr:uid="{00000000-0005-0000-0000-000009870000}"/>
    <cellStyle name="Normal 4 2 4 2 5" xfId="29624" xr:uid="{00000000-0005-0000-0000-00000A870000}"/>
    <cellStyle name="Normal 4 2 4 3" xfId="20234" xr:uid="{00000000-0005-0000-0000-00000B870000}"/>
    <cellStyle name="Normal 4 2 4 3 2" xfId="23755" xr:uid="{00000000-0005-0000-0000-00000C870000}"/>
    <cellStyle name="Normal 4 2 4 3 2 2" xfId="36666" xr:uid="{00000000-0005-0000-0000-00000D870000}"/>
    <cellStyle name="Normal 4 2 4 3 3" xfId="27276" xr:uid="{00000000-0005-0000-0000-00000E870000}"/>
    <cellStyle name="Normal 4 2 4 3 3 2" xfId="40187" xr:uid="{00000000-0005-0000-0000-00000F870000}"/>
    <cellStyle name="Normal 4 2 4 3 4" xfId="33145" xr:uid="{00000000-0005-0000-0000-000010870000}"/>
    <cellStyle name="Normal 4 2 4 4" xfId="17886" xr:uid="{00000000-0005-0000-0000-000011870000}"/>
    <cellStyle name="Normal 4 2 4 4 2" xfId="30797" xr:uid="{00000000-0005-0000-0000-000012870000}"/>
    <cellStyle name="Normal 4 2 4 5" xfId="21407" xr:uid="{00000000-0005-0000-0000-000013870000}"/>
    <cellStyle name="Normal 4 2 4 5 2" xfId="34318" xr:uid="{00000000-0005-0000-0000-000014870000}"/>
    <cellStyle name="Normal 4 2 4 6" xfId="24928" xr:uid="{00000000-0005-0000-0000-000015870000}"/>
    <cellStyle name="Normal 4 2 4 6 2" xfId="37839" xr:uid="{00000000-0005-0000-0000-000016870000}"/>
    <cellStyle name="Normal 4 2 4 7" xfId="28449" xr:uid="{00000000-0005-0000-0000-000017870000}"/>
    <cellStyle name="Normal 4 2 5" xfId="15039" xr:uid="{00000000-0005-0000-0000-000018870000}"/>
    <cellStyle name="Normal 4 2 5 2" xfId="16214" xr:uid="{00000000-0005-0000-0000-000019870000}"/>
    <cellStyle name="Normal 4 2 5 2 2" xfId="18562" xr:uid="{00000000-0005-0000-0000-00001A870000}"/>
    <cellStyle name="Normal 4 2 5 2 2 2" xfId="31473" xr:uid="{00000000-0005-0000-0000-00001B870000}"/>
    <cellStyle name="Normal 4 2 5 2 3" xfId="22083" xr:uid="{00000000-0005-0000-0000-00001C870000}"/>
    <cellStyle name="Normal 4 2 5 2 3 2" xfId="34994" xr:uid="{00000000-0005-0000-0000-00001D870000}"/>
    <cellStyle name="Normal 4 2 5 2 4" xfId="25604" xr:uid="{00000000-0005-0000-0000-00001E870000}"/>
    <cellStyle name="Normal 4 2 5 2 4 2" xfId="38515" xr:uid="{00000000-0005-0000-0000-00001F870000}"/>
    <cellStyle name="Normal 4 2 5 2 5" xfId="29125" xr:uid="{00000000-0005-0000-0000-000020870000}"/>
    <cellStyle name="Normal 4 2 5 3" xfId="19735" xr:uid="{00000000-0005-0000-0000-000021870000}"/>
    <cellStyle name="Normal 4 2 5 3 2" xfId="23256" xr:uid="{00000000-0005-0000-0000-000022870000}"/>
    <cellStyle name="Normal 4 2 5 3 2 2" xfId="36167" xr:uid="{00000000-0005-0000-0000-000023870000}"/>
    <cellStyle name="Normal 4 2 5 3 3" xfId="26777" xr:uid="{00000000-0005-0000-0000-000024870000}"/>
    <cellStyle name="Normal 4 2 5 3 3 2" xfId="39688" xr:uid="{00000000-0005-0000-0000-000025870000}"/>
    <cellStyle name="Normal 4 2 5 3 4" xfId="32646" xr:uid="{00000000-0005-0000-0000-000026870000}"/>
    <cellStyle name="Normal 4 2 5 4" xfId="17387" xr:uid="{00000000-0005-0000-0000-000027870000}"/>
    <cellStyle name="Normal 4 2 5 4 2" xfId="30298" xr:uid="{00000000-0005-0000-0000-000028870000}"/>
    <cellStyle name="Normal 4 2 5 5" xfId="20908" xr:uid="{00000000-0005-0000-0000-000029870000}"/>
    <cellStyle name="Normal 4 2 5 5 2" xfId="33819" xr:uid="{00000000-0005-0000-0000-00002A870000}"/>
    <cellStyle name="Normal 4 2 5 6" xfId="24429" xr:uid="{00000000-0005-0000-0000-00002B870000}"/>
    <cellStyle name="Normal 4 2 5 6 2" xfId="37340" xr:uid="{00000000-0005-0000-0000-00002C870000}"/>
    <cellStyle name="Normal 4 2 5 7" xfId="27950" xr:uid="{00000000-0005-0000-0000-00002D870000}"/>
    <cellStyle name="Normal 4 2 6" xfId="15715" xr:uid="{00000000-0005-0000-0000-00002E870000}"/>
    <cellStyle name="Normal 4 2 6 2" xfId="18063" xr:uid="{00000000-0005-0000-0000-00002F870000}"/>
    <cellStyle name="Normal 4 2 6 2 2" xfId="30974" xr:uid="{00000000-0005-0000-0000-000030870000}"/>
    <cellStyle name="Normal 4 2 6 3" xfId="21584" xr:uid="{00000000-0005-0000-0000-000031870000}"/>
    <cellStyle name="Normal 4 2 6 3 2" xfId="34495" xr:uid="{00000000-0005-0000-0000-000032870000}"/>
    <cellStyle name="Normal 4 2 6 4" xfId="25105" xr:uid="{00000000-0005-0000-0000-000033870000}"/>
    <cellStyle name="Normal 4 2 6 4 2" xfId="38016" xr:uid="{00000000-0005-0000-0000-000034870000}"/>
    <cellStyle name="Normal 4 2 6 5" xfId="28626" xr:uid="{00000000-0005-0000-0000-000035870000}"/>
    <cellStyle name="Normal 4 2 7" xfId="19236" xr:uid="{00000000-0005-0000-0000-000036870000}"/>
    <cellStyle name="Normal 4 2 7 2" xfId="22757" xr:uid="{00000000-0005-0000-0000-000037870000}"/>
    <cellStyle name="Normal 4 2 7 2 2" xfId="35668" xr:uid="{00000000-0005-0000-0000-000038870000}"/>
    <cellStyle name="Normal 4 2 7 3" xfId="26278" xr:uid="{00000000-0005-0000-0000-000039870000}"/>
    <cellStyle name="Normal 4 2 7 3 2" xfId="39189" xr:uid="{00000000-0005-0000-0000-00003A870000}"/>
    <cellStyle name="Normal 4 2 7 4" xfId="32147" xr:uid="{00000000-0005-0000-0000-00003B870000}"/>
    <cellStyle name="Normal 4 2 8" xfId="16888" xr:uid="{00000000-0005-0000-0000-00003C870000}"/>
    <cellStyle name="Normal 4 2 8 2" xfId="29799" xr:uid="{00000000-0005-0000-0000-00003D870000}"/>
    <cellStyle name="Normal 4 2 9" xfId="20409" xr:uid="{00000000-0005-0000-0000-00003E870000}"/>
    <cellStyle name="Normal 4 2 9 2" xfId="33320" xr:uid="{00000000-0005-0000-0000-00003F870000}"/>
    <cellStyle name="Normal 4 3" xfId="2735" xr:uid="{00000000-0005-0000-0000-000040870000}"/>
    <cellStyle name="Normal 4 3 10" xfId="23989" xr:uid="{00000000-0005-0000-0000-000041870000}"/>
    <cellStyle name="Normal 4 3 10 2" xfId="36900" xr:uid="{00000000-0005-0000-0000-000042870000}"/>
    <cellStyle name="Normal 4 3 11" xfId="27510" xr:uid="{00000000-0005-0000-0000-000043870000}"/>
    <cellStyle name="Normal 4 3 12" xfId="14595" xr:uid="{00000000-0005-0000-0000-000044870000}"/>
    <cellStyle name="Normal 4 3 2" xfId="2736" xr:uid="{00000000-0005-0000-0000-000045870000}"/>
    <cellStyle name="Normal 4 3 2 2" xfId="12254" xr:uid="{00000000-0005-0000-0000-000046870000}"/>
    <cellStyle name="Normal 4 3 2 2 2" xfId="16448" xr:uid="{00000000-0005-0000-0000-000047870000}"/>
    <cellStyle name="Normal 4 3 2 2 2 2" xfId="18796" xr:uid="{00000000-0005-0000-0000-000048870000}"/>
    <cellStyle name="Normal 4 3 2 2 2 2 2" xfId="31707" xr:uid="{00000000-0005-0000-0000-000049870000}"/>
    <cellStyle name="Normal 4 3 2 2 2 3" xfId="22317" xr:uid="{00000000-0005-0000-0000-00004A870000}"/>
    <cellStyle name="Normal 4 3 2 2 2 3 2" xfId="35228" xr:uid="{00000000-0005-0000-0000-00004B870000}"/>
    <cellStyle name="Normal 4 3 2 2 2 4" xfId="25838" xr:uid="{00000000-0005-0000-0000-00004C870000}"/>
    <cellStyle name="Normal 4 3 2 2 2 4 2" xfId="38749" xr:uid="{00000000-0005-0000-0000-00004D870000}"/>
    <cellStyle name="Normal 4 3 2 2 2 5" xfId="29359" xr:uid="{00000000-0005-0000-0000-00004E870000}"/>
    <cellStyle name="Normal 4 3 2 2 3" xfId="19969" xr:uid="{00000000-0005-0000-0000-00004F870000}"/>
    <cellStyle name="Normal 4 3 2 2 3 2" xfId="23490" xr:uid="{00000000-0005-0000-0000-000050870000}"/>
    <cellStyle name="Normal 4 3 2 2 3 2 2" xfId="36401" xr:uid="{00000000-0005-0000-0000-000051870000}"/>
    <cellStyle name="Normal 4 3 2 2 3 3" xfId="27011" xr:uid="{00000000-0005-0000-0000-000052870000}"/>
    <cellStyle name="Normal 4 3 2 2 3 3 2" xfId="39922" xr:uid="{00000000-0005-0000-0000-000053870000}"/>
    <cellStyle name="Normal 4 3 2 2 3 4" xfId="32880" xr:uid="{00000000-0005-0000-0000-000054870000}"/>
    <cellStyle name="Normal 4 3 2 2 4" xfId="17621" xr:uid="{00000000-0005-0000-0000-000055870000}"/>
    <cellStyle name="Normal 4 3 2 2 4 2" xfId="30532" xr:uid="{00000000-0005-0000-0000-000056870000}"/>
    <cellStyle name="Normal 4 3 2 2 5" xfId="21142" xr:uid="{00000000-0005-0000-0000-000057870000}"/>
    <cellStyle name="Normal 4 3 2 2 5 2" xfId="34053" xr:uid="{00000000-0005-0000-0000-000058870000}"/>
    <cellStyle name="Normal 4 3 2 2 6" xfId="24663" xr:uid="{00000000-0005-0000-0000-000059870000}"/>
    <cellStyle name="Normal 4 3 2 2 6 2" xfId="37574" xr:uid="{00000000-0005-0000-0000-00005A870000}"/>
    <cellStyle name="Normal 4 3 2 2 7" xfId="28184" xr:uid="{00000000-0005-0000-0000-00005B870000}"/>
    <cellStyle name="Normal 4 3 2 2 8" xfId="15273" xr:uid="{00000000-0005-0000-0000-00005C870000}"/>
    <cellStyle name="Normal 4 3 2 3" xfId="15949" xr:uid="{00000000-0005-0000-0000-00005D870000}"/>
    <cellStyle name="Normal 4 3 2 3 2" xfId="18297" xr:uid="{00000000-0005-0000-0000-00005E870000}"/>
    <cellStyle name="Normal 4 3 2 3 2 2" xfId="31208" xr:uid="{00000000-0005-0000-0000-00005F870000}"/>
    <cellStyle name="Normal 4 3 2 3 3" xfId="21818" xr:uid="{00000000-0005-0000-0000-000060870000}"/>
    <cellStyle name="Normal 4 3 2 3 3 2" xfId="34729" xr:uid="{00000000-0005-0000-0000-000061870000}"/>
    <cellStyle name="Normal 4 3 2 3 4" xfId="25339" xr:uid="{00000000-0005-0000-0000-000062870000}"/>
    <cellStyle name="Normal 4 3 2 3 4 2" xfId="38250" xr:uid="{00000000-0005-0000-0000-000063870000}"/>
    <cellStyle name="Normal 4 3 2 3 5" xfId="28860" xr:uid="{00000000-0005-0000-0000-000064870000}"/>
    <cellStyle name="Normal 4 3 2 4" xfId="19470" xr:uid="{00000000-0005-0000-0000-000065870000}"/>
    <cellStyle name="Normal 4 3 2 4 2" xfId="22991" xr:uid="{00000000-0005-0000-0000-000066870000}"/>
    <cellStyle name="Normal 4 3 2 4 2 2" xfId="35902" xr:uid="{00000000-0005-0000-0000-000067870000}"/>
    <cellStyle name="Normal 4 3 2 4 3" xfId="26512" xr:uid="{00000000-0005-0000-0000-000068870000}"/>
    <cellStyle name="Normal 4 3 2 4 3 2" xfId="39423" xr:uid="{00000000-0005-0000-0000-000069870000}"/>
    <cellStyle name="Normal 4 3 2 4 4" xfId="32381" xr:uid="{00000000-0005-0000-0000-00006A870000}"/>
    <cellStyle name="Normal 4 3 2 5" xfId="17122" xr:uid="{00000000-0005-0000-0000-00006B870000}"/>
    <cellStyle name="Normal 4 3 2 5 2" xfId="30033" xr:uid="{00000000-0005-0000-0000-00006C870000}"/>
    <cellStyle name="Normal 4 3 2 6" xfId="20643" xr:uid="{00000000-0005-0000-0000-00006D870000}"/>
    <cellStyle name="Normal 4 3 2 6 2" xfId="33554" xr:uid="{00000000-0005-0000-0000-00006E870000}"/>
    <cellStyle name="Normal 4 3 2 7" xfId="24164" xr:uid="{00000000-0005-0000-0000-00006F870000}"/>
    <cellStyle name="Normal 4 3 2 7 2" xfId="37075" xr:uid="{00000000-0005-0000-0000-000070870000}"/>
    <cellStyle name="Normal 4 3 2 8" xfId="27685" xr:uid="{00000000-0005-0000-0000-000071870000}"/>
    <cellStyle name="Normal 4 3 2 9" xfId="14773" xr:uid="{00000000-0005-0000-0000-000072870000}"/>
    <cellStyle name="Normal 4 3 3" xfId="2737" xr:uid="{00000000-0005-0000-0000-000073870000}"/>
    <cellStyle name="Normal 4 3 3 2" xfId="15435" xr:uid="{00000000-0005-0000-0000-000074870000}"/>
    <cellStyle name="Normal 4 3 3 2 2" xfId="16610" xr:uid="{00000000-0005-0000-0000-000075870000}"/>
    <cellStyle name="Normal 4 3 3 2 2 2" xfId="18958" xr:uid="{00000000-0005-0000-0000-000076870000}"/>
    <cellStyle name="Normal 4 3 3 2 2 2 2" xfId="31869" xr:uid="{00000000-0005-0000-0000-000077870000}"/>
    <cellStyle name="Normal 4 3 3 2 2 3" xfId="22479" xr:uid="{00000000-0005-0000-0000-000078870000}"/>
    <cellStyle name="Normal 4 3 3 2 2 3 2" xfId="35390" xr:uid="{00000000-0005-0000-0000-000079870000}"/>
    <cellStyle name="Normal 4 3 3 2 2 4" xfId="26000" xr:uid="{00000000-0005-0000-0000-00007A870000}"/>
    <cellStyle name="Normal 4 3 3 2 2 4 2" xfId="38911" xr:uid="{00000000-0005-0000-0000-00007B870000}"/>
    <cellStyle name="Normal 4 3 3 2 2 5" xfId="29521" xr:uid="{00000000-0005-0000-0000-00007C870000}"/>
    <cellStyle name="Normal 4 3 3 2 3" xfId="20131" xr:uid="{00000000-0005-0000-0000-00007D870000}"/>
    <cellStyle name="Normal 4 3 3 2 3 2" xfId="23652" xr:uid="{00000000-0005-0000-0000-00007E870000}"/>
    <cellStyle name="Normal 4 3 3 2 3 2 2" xfId="36563" xr:uid="{00000000-0005-0000-0000-00007F870000}"/>
    <cellStyle name="Normal 4 3 3 2 3 3" xfId="27173" xr:uid="{00000000-0005-0000-0000-000080870000}"/>
    <cellStyle name="Normal 4 3 3 2 3 3 2" xfId="40084" xr:uid="{00000000-0005-0000-0000-000081870000}"/>
    <cellStyle name="Normal 4 3 3 2 3 4" xfId="33042" xr:uid="{00000000-0005-0000-0000-000082870000}"/>
    <cellStyle name="Normal 4 3 3 2 4" xfId="17783" xr:uid="{00000000-0005-0000-0000-000083870000}"/>
    <cellStyle name="Normal 4 3 3 2 4 2" xfId="30694" xr:uid="{00000000-0005-0000-0000-000084870000}"/>
    <cellStyle name="Normal 4 3 3 2 5" xfId="21304" xr:uid="{00000000-0005-0000-0000-000085870000}"/>
    <cellStyle name="Normal 4 3 3 2 5 2" xfId="34215" xr:uid="{00000000-0005-0000-0000-000086870000}"/>
    <cellStyle name="Normal 4 3 3 2 6" xfId="24825" xr:uid="{00000000-0005-0000-0000-000087870000}"/>
    <cellStyle name="Normal 4 3 3 2 6 2" xfId="37736" xr:uid="{00000000-0005-0000-0000-000088870000}"/>
    <cellStyle name="Normal 4 3 3 2 7" xfId="28346" xr:uid="{00000000-0005-0000-0000-000089870000}"/>
    <cellStyle name="Normal 4 3 3 3" xfId="16111" xr:uid="{00000000-0005-0000-0000-00008A870000}"/>
    <cellStyle name="Normal 4 3 3 3 2" xfId="18459" xr:uid="{00000000-0005-0000-0000-00008B870000}"/>
    <cellStyle name="Normal 4 3 3 3 2 2" xfId="31370" xr:uid="{00000000-0005-0000-0000-00008C870000}"/>
    <cellStyle name="Normal 4 3 3 3 3" xfId="21980" xr:uid="{00000000-0005-0000-0000-00008D870000}"/>
    <cellStyle name="Normal 4 3 3 3 3 2" xfId="34891" xr:uid="{00000000-0005-0000-0000-00008E870000}"/>
    <cellStyle name="Normal 4 3 3 3 4" xfId="25501" xr:uid="{00000000-0005-0000-0000-00008F870000}"/>
    <cellStyle name="Normal 4 3 3 3 4 2" xfId="38412" xr:uid="{00000000-0005-0000-0000-000090870000}"/>
    <cellStyle name="Normal 4 3 3 3 5" xfId="29022" xr:uid="{00000000-0005-0000-0000-000091870000}"/>
    <cellStyle name="Normal 4 3 3 4" xfId="19632" xr:uid="{00000000-0005-0000-0000-000092870000}"/>
    <cellStyle name="Normal 4 3 3 4 2" xfId="23153" xr:uid="{00000000-0005-0000-0000-000093870000}"/>
    <cellStyle name="Normal 4 3 3 4 2 2" xfId="36064" xr:uid="{00000000-0005-0000-0000-000094870000}"/>
    <cellStyle name="Normal 4 3 3 4 3" xfId="26674" xr:uid="{00000000-0005-0000-0000-000095870000}"/>
    <cellStyle name="Normal 4 3 3 4 3 2" xfId="39585" xr:uid="{00000000-0005-0000-0000-000096870000}"/>
    <cellStyle name="Normal 4 3 3 4 4" xfId="32543" xr:uid="{00000000-0005-0000-0000-000097870000}"/>
    <cellStyle name="Normal 4 3 3 5" xfId="17284" xr:uid="{00000000-0005-0000-0000-000098870000}"/>
    <cellStyle name="Normal 4 3 3 5 2" xfId="30195" xr:uid="{00000000-0005-0000-0000-000099870000}"/>
    <cellStyle name="Normal 4 3 3 6" xfId="20805" xr:uid="{00000000-0005-0000-0000-00009A870000}"/>
    <cellStyle name="Normal 4 3 3 6 2" xfId="33716" xr:uid="{00000000-0005-0000-0000-00009B870000}"/>
    <cellStyle name="Normal 4 3 3 7" xfId="24326" xr:uid="{00000000-0005-0000-0000-00009C870000}"/>
    <cellStyle name="Normal 4 3 3 7 2" xfId="37237" xr:uid="{00000000-0005-0000-0000-00009D870000}"/>
    <cellStyle name="Normal 4 3 3 8" xfId="27847" xr:uid="{00000000-0005-0000-0000-00009E870000}"/>
    <cellStyle name="Normal 4 3 3 9" xfId="14936" xr:uid="{00000000-0005-0000-0000-00009F870000}"/>
    <cellStyle name="Normal 4 3 4" xfId="2738" xr:uid="{00000000-0005-0000-0000-0000A0870000}"/>
    <cellStyle name="Normal 4 3 4 2" xfId="16772" xr:uid="{00000000-0005-0000-0000-0000A1870000}"/>
    <cellStyle name="Normal 4 3 4 2 2" xfId="19120" xr:uid="{00000000-0005-0000-0000-0000A2870000}"/>
    <cellStyle name="Normal 4 3 4 2 2 2" xfId="32031" xr:uid="{00000000-0005-0000-0000-0000A3870000}"/>
    <cellStyle name="Normal 4 3 4 2 3" xfId="22641" xr:uid="{00000000-0005-0000-0000-0000A4870000}"/>
    <cellStyle name="Normal 4 3 4 2 3 2" xfId="35552" xr:uid="{00000000-0005-0000-0000-0000A5870000}"/>
    <cellStyle name="Normal 4 3 4 2 4" xfId="26162" xr:uid="{00000000-0005-0000-0000-0000A6870000}"/>
    <cellStyle name="Normal 4 3 4 2 4 2" xfId="39073" xr:uid="{00000000-0005-0000-0000-0000A7870000}"/>
    <cellStyle name="Normal 4 3 4 2 5" xfId="29683" xr:uid="{00000000-0005-0000-0000-0000A8870000}"/>
    <cellStyle name="Normal 4 3 4 3" xfId="20293" xr:uid="{00000000-0005-0000-0000-0000A9870000}"/>
    <cellStyle name="Normal 4 3 4 3 2" xfId="23814" xr:uid="{00000000-0005-0000-0000-0000AA870000}"/>
    <cellStyle name="Normal 4 3 4 3 2 2" xfId="36725" xr:uid="{00000000-0005-0000-0000-0000AB870000}"/>
    <cellStyle name="Normal 4 3 4 3 3" xfId="27335" xr:uid="{00000000-0005-0000-0000-0000AC870000}"/>
    <cellStyle name="Normal 4 3 4 3 3 2" xfId="40246" xr:uid="{00000000-0005-0000-0000-0000AD870000}"/>
    <cellStyle name="Normal 4 3 4 3 4" xfId="33204" xr:uid="{00000000-0005-0000-0000-0000AE870000}"/>
    <cellStyle name="Normal 4 3 4 4" xfId="17945" xr:uid="{00000000-0005-0000-0000-0000AF870000}"/>
    <cellStyle name="Normal 4 3 4 4 2" xfId="30856" xr:uid="{00000000-0005-0000-0000-0000B0870000}"/>
    <cellStyle name="Normal 4 3 4 5" xfId="21466" xr:uid="{00000000-0005-0000-0000-0000B1870000}"/>
    <cellStyle name="Normal 4 3 4 5 2" xfId="34377" xr:uid="{00000000-0005-0000-0000-0000B2870000}"/>
    <cellStyle name="Normal 4 3 4 6" xfId="24987" xr:uid="{00000000-0005-0000-0000-0000B3870000}"/>
    <cellStyle name="Normal 4 3 4 6 2" xfId="37898" xr:uid="{00000000-0005-0000-0000-0000B4870000}"/>
    <cellStyle name="Normal 4 3 4 7" xfId="28508" xr:uid="{00000000-0005-0000-0000-0000B5870000}"/>
    <cellStyle name="Normal 4 3 4 8" xfId="15597" xr:uid="{00000000-0005-0000-0000-0000B6870000}"/>
    <cellStyle name="Normal 4 3 5" xfId="15098" xr:uid="{00000000-0005-0000-0000-0000B7870000}"/>
    <cellStyle name="Normal 4 3 5 2" xfId="16273" xr:uid="{00000000-0005-0000-0000-0000B8870000}"/>
    <cellStyle name="Normal 4 3 5 2 2" xfId="18621" xr:uid="{00000000-0005-0000-0000-0000B9870000}"/>
    <cellStyle name="Normal 4 3 5 2 2 2" xfId="31532" xr:uid="{00000000-0005-0000-0000-0000BA870000}"/>
    <cellStyle name="Normal 4 3 5 2 3" xfId="22142" xr:uid="{00000000-0005-0000-0000-0000BB870000}"/>
    <cellStyle name="Normal 4 3 5 2 3 2" xfId="35053" xr:uid="{00000000-0005-0000-0000-0000BC870000}"/>
    <cellStyle name="Normal 4 3 5 2 4" xfId="25663" xr:uid="{00000000-0005-0000-0000-0000BD870000}"/>
    <cellStyle name="Normal 4 3 5 2 4 2" xfId="38574" xr:uid="{00000000-0005-0000-0000-0000BE870000}"/>
    <cellStyle name="Normal 4 3 5 2 5" xfId="29184" xr:uid="{00000000-0005-0000-0000-0000BF870000}"/>
    <cellStyle name="Normal 4 3 5 3" xfId="19794" xr:uid="{00000000-0005-0000-0000-0000C0870000}"/>
    <cellStyle name="Normal 4 3 5 3 2" xfId="23315" xr:uid="{00000000-0005-0000-0000-0000C1870000}"/>
    <cellStyle name="Normal 4 3 5 3 2 2" xfId="36226" xr:uid="{00000000-0005-0000-0000-0000C2870000}"/>
    <cellStyle name="Normal 4 3 5 3 3" xfId="26836" xr:uid="{00000000-0005-0000-0000-0000C3870000}"/>
    <cellStyle name="Normal 4 3 5 3 3 2" xfId="39747" xr:uid="{00000000-0005-0000-0000-0000C4870000}"/>
    <cellStyle name="Normal 4 3 5 3 4" xfId="32705" xr:uid="{00000000-0005-0000-0000-0000C5870000}"/>
    <cellStyle name="Normal 4 3 5 4" xfId="17446" xr:uid="{00000000-0005-0000-0000-0000C6870000}"/>
    <cellStyle name="Normal 4 3 5 4 2" xfId="30357" xr:uid="{00000000-0005-0000-0000-0000C7870000}"/>
    <cellStyle name="Normal 4 3 5 5" xfId="20967" xr:uid="{00000000-0005-0000-0000-0000C8870000}"/>
    <cellStyle name="Normal 4 3 5 5 2" xfId="33878" xr:uid="{00000000-0005-0000-0000-0000C9870000}"/>
    <cellStyle name="Normal 4 3 5 6" xfId="24488" xr:uid="{00000000-0005-0000-0000-0000CA870000}"/>
    <cellStyle name="Normal 4 3 5 6 2" xfId="37399" xr:uid="{00000000-0005-0000-0000-0000CB870000}"/>
    <cellStyle name="Normal 4 3 5 7" xfId="28009" xr:uid="{00000000-0005-0000-0000-0000CC870000}"/>
    <cellStyle name="Normal 4 3 6" xfId="15774" xr:uid="{00000000-0005-0000-0000-0000CD870000}"/>
    <cellStyle name="Normal 4 3 6 2" xfId="18122" xr:uid="{00000000-0005-0000-0000-0000CE870000}"/>
    <cellStyle name="Normal 4 3 6 2 2" xfId="31033" xr:uid="{00000000-0005-0000-0000-0000CF870000}"/>
    <cellStyle name="Normal 4 3 6 3" xfId="21643" xr:uid="{00000000-0005-0000-0000-0000D0870000}"/>
    <cellStyle name="Normal 4 3 6 3 2" xfId="34554" xr:uid="{00000000-0005-0000-0000-0000D1870000}"/>
    <cellStyle name="Normal 4 3 6 4" xfId="25164" xr:uid="{00000000-0005-0000-0000-0000D2870000}"/>
    <cellStyle name="Normal 4 3 6 4 2" xfId="38075" xr:uid="{00000000-0005-0000-0000-0000D3870000}"/>
    <cellStyle name="Normal 4 3 6 5" xfId="28685" xr:uid="{00000000-0005-0000-0000-0000D4870000}"/>
    <cellStyle name="Normal 4 3 7" xfId="19295" xr:uid="{00000000-0005-0000-0000-0000D5870000}"/>
    <cellStyle name="Normal 4 3 7 2" xfId="22816" xr:uid="{00000000-0005-0000-0000-0000D6870000}"/>
    <cellStyle name="Normal 4 3 7 2 2" xfId="35727" xr:uid="{00000000-0005-0000-0000-0000D7870000}"/>
    <cellStyle name="Normal 4 3 7 3" xfId="26337" xr:uid="{00000000-0005-0000-0000-0000D8870000}"/>
    <cellStyle name="Normal 4 3 7 3 2" xfId="39248" xr:uid="{00000000-0005-0000-0000-0000D9870000}"/>
    <cellStyle name="Normal 4 3 7 4" xfId="32206" xr:uid="{00000000-0005-0000-0000-0000DA870000}"/>
    <cellStyle name="Normal 4 3 8" xfId="16947" xr:uid="{00000000-0005-0000-0000-0000DB870000}"/>
    <cellStyle name="Normal 4 3 8 2" xfId="29858" xr:uid="{00000000-0005-0000-0000-0000DC870000}"/>
    <cellStyle name="Normal 4 3 9" xfId="20468" xr:uid="{00000000-0005-0000-0000-0000DD870000}"/>
    <cellStyle name="Normal 4 3 9 2" xfId="33379" xr:uid="{00000000-0005-0000-0000-0000DE870000}"/>
    <cellStyle name="Normal 4 4" xfId="12255" xr:uid="{00000000-0005-0000-0000-0000DF870000}"/>
    <cellStyle name="Normal 4 4 2" xfId="12256" xr:uid="{00000000-0005-0000-0000-0000E0870000}"/>
    <cellStyle name="Normal 4 4 2 2" xfId="3791" xr:uid="{00000000-0005-0000-0000-0000E1870000}"/>
    <cellStyle name="Normal 4 4 2 2 2" xfId="18681" xr:uid="{00000000-0005-0000-0000-0000E2870000}"/>
    <cellStyle name="Normal 4 4 2 2 2 2" xfId="31592" xr:uid="{00000000-0005-0000-0000-0000E3870000}"/>
    <cellStyle name="Normal 4 4 2 2 3" xfId="22202" xr:uid="{00000000-0005-0000-0000-0000E4870000}"/>
    <cellStyle name="Normal 4 4 2 2 3 2" xfId="35113" xr:uid="{00000000-0005-0000-0000-0000E5870000}"/>
    <cellStyle name="Normal 4 4 2 2 4" xfId="25723" xr:uid="{00000000-0005-0000-0000-0000E6870000}"/>
    <cellStyle name="Normal 4 4 2 2 4 2" xfId="38634" xr:uid="{00000000-0005-0000-0000-0000E7870000}"/>
    <cellStyle name="Normal 4 4 2 2 5" xfId="29244" xr:uid="{00000000-0005-0000-0000-0000E8870000}"/>
    <cellStyle name="Normal 4 4 2 2 6" xfId="16333" xr:uid="{00000000-0005-0000-0000-0000E9870000}"/>
    <cellStyle name="Normal 4 4 2 3" xfId="19854" xr:uid="{00000000-0005-0000-0000-0000EA870000}"/>
    <cellStyle name="Normal 4 4 2 3 2" xfId="23375" xr:uid="{00000000-0005-0000-0000-0000EB870000}"/>
    <cellStyle name="Normal 4 4 2 3 2 2" xfId="36286" xr:uid="{00000000-0005-0000-0000-0000EC870000}"/>
    <cellStyle name="Normal 4 4 2 3 3" xfId="26896" xr:uid="{00000000-0005-0000-0000-0000ED870000}"/>
    <cellStyle name="Normal 4 4 2 3 3 2" xfId="39807" xr:uid="{00000000-0005-0000-0000-0000EE870000}"/>
    <cellStyle name="Normal 4 4 2 3 4" xfId="32765" xr:uid="{00000000-0005-0000-0000-0000EF870000}"/>
    <cellStyle name="Normal 4 4 2 4" xfId="17506" xr:uid="{00000000-0005-0000-0000-0000F0870000}"/>
    <cellStyle name="Normal 4 4 2 4 2" xfId="30417" xr:uid="{00000000-0005-0000-0000-0000F1870000}"/>
    <cellStyle name="Normal 4 4 2 5" xfId="21027" xr:uid="{00000000-0005-0000-0000-0000F2870000}"/>
    <cellStyle name="Normal 4 4 2 5 2" xfId="33938" xr:uid="{00000000-0005-0000-0000-0000F3870000}"/>
    <cellStyle name="Normal 4 4 2 6" xfId="24548" xr:uid="{00000000-0005-0000-0000-0000F4870000}"/>
    <cellStyle name="Normal 4 4 2 6 2" xfId="37459" xr:uid="{00000000-0005-0000-0000-0000F5870000}"/>
    <cellStyle name="Normal 4 4 2 7" xfId="28069" xr:uid="{00000000-0005-0000-0000-0000F6870000}"/>
    <cellStyle name="Normal 4 4 2 8" xfId="15158" xr:uid="{00000000-0005-0000-0000-0000F7870000}"/>
    <cellStyle name="Normal 4 4 3" xfId="12257" xr:uid="{00000000-0005-0000-0000-0000F8870000}"/>
    <cellStyle name="Normal 4 4 3 2" xfId="18182" xr:uid="{00000000-0005-0000-0000-0000F9870000}"/>
    <cellStyle name="Normal 4 4 3 2 2" xfId="31093" xr:uid="{00000000-0005-0000-0000-0000FA870000}"/>
    <cellStyle name="Normal 4 4 3 3" xfId="21703" xr:uid="{00000000-0005-0000-0000-0000FB870000}"/>
    <cellStyle name="Normal 4 4 3 3 2" xfId="34614" xr:uid="{00000000-0005-0000-0000-0000FC870000}"/>
    <cellStyle name="Normal 4 4 3 4" xfId="25224" xr:uid="{00000000-0005-0000-0000-0000FD870000}"/>
    <cellStyle name="Normal 4 4 3 4 2" xfId="38135" xr:uid="{00000000-0005-0000-0000-0000FE870000}"/>
    <cellStyle name="Normal 4 4 3 5" xfId="28745" xr:uid="{00000000-0005-0000-0000-0000FF870000}"/>
    <cellStyle name="Normal 4 4 3 6" xfId="15834" xr:uid="{00000000-0005-0000-0000-000000880000}"/>
    <cellStyle name="Normal 4 4 4" xfId="19355" xr:uid="{00000000-0005-0000-0000-000001880000}"/>
    <cellStyle name="Normal 4 4 4 2" xfId="22876" xr:uid="{00000000-0005-0000-0000-000002880000}"/>
    <cellStyle name="Normal 4 4 4 2 2" xfId="35787" xr:uid="{00000000-0005-0000-0000-000003880000}"/>
    <cellStyle name="Normal 4 4 4 3" xfId="26397" xr:uid="{00000000-0005-0000-0000-000004880000}"/>
    <cellStyle name="Normal 4 4 4 3 2" xfId="39308" xr:uid="{00000000-0005-0000-0000-000005880000}"/>
    <cellStyle name="Normal 4 4 4 4" xfId="32266" xr:uid="{00000000-0005-0000-0000-000006880000}"/>
    <cellStyle name="Normal 4 4 5" xfId="17007" xr:uid="{00000000-0005-0000-0000-000007880000}"/>
    <cellStyle name="Normal 4 4 5 2" xfId="29918" xr:uid="{00000000-0005-0000-0000-000008880000}"/>
    <cellStyle name="Normal 4 4 6" xfId="20528" xr:uid="{00000000-0005-0000-0000-000009880000}"/>
    <cellStyle name="Normal 4 4 6 2" xfId="33439" xr:uid="{00000000-0005-0000-0000-00000A880000}"/>
    <cellStyle name="Normal 4 4 7" xfId="24049" xr:uid="{00000000-0005-0000-0000-00000B880000}"/>
    <cellStyle name="Normal 4 4 7 2" xfId="36960" xr:uid="{00000000-0005-0000-0000-00000C880000}"/>
    <cellStyle name="Normal 4 4 8" xfId="27570" xr:uid="{00000000-0005-0000-0000-00000D880000}"/>
    <cellStyle name="Normal 4 4 9" xfId="14658" xr:uid="{00000000-0005-0000-0000-00000E880000}"/>
    <cellStyle name="Normal 4 5" xfId="12258" xr:uid="{00000000-0005-0000-0000-00000F880000}"/>
    <cellStyle name="Normal 4 5 2" xfId="12259" xr:uid="{00000000-0005-0000-0000-000010880000}"/>
    <cellStyle name="Normal 4 5 2 2" xfId="16495" xr:uid="{00000000-0005-0000-0000-000011880000}"/>
    <cellStyle name="Normal 4 5 2 2 2" xfId="18843" xr:uid="{00000000-0005-0000-0000-000012880000}"/>
    <cellStyle name="Normal 4 5 2 2 2 2" xfId="31754" xr:uid="{00000000-0005-0000-0000-000013880000}"/>
    <cellStyle name="Normal 4 5 2 2 3" xfId="22364" xr:uid="{00000000-0005-0000-0000-000014880000}"/>
    <cellStyle name="Normal 4 5 2 2 3 2" xfId="35275" xr:uid="{00000000-0005-0000-0000-000015880000}"/>
    <cellStyle name="Normal 4 5 2 2 4" xfId="25885" xr:uid="{00000000-0005-0000-0000-000016880000}"/>
    <cellStyle name="Normal 4 5 2 2 4 2" xfId="38796" xr:uid="{00000000-0005-0000-0000-000017880000}"/>
    <cellStyle name="Normal 4 5 2 2 5" xfId="29406" xr:uid="{00000000-0005-0000-0000-000018880000}"/>
    <cellStyle name="Normal 4 5 2 3" xfId="20016" xr:uid="{00000000-0005-0000-0000-000019880000}"/>
    <cellStyle name="Normal 4 5 2 3 2" xfId="23537" xr:uid="{00000000-0005-0000-0000-00001A880000}"/>
    <cellStyle name="Normal 4 5 2 3 2 2" xfId="36448" xr:uid="{00000000-0005-0000-0000-00001B880000}"/>
    <cellStyle name="Normal 4 5 2 3 3" xfId="27058" xr:uid="{00000000-0005-0000-0000-00001C880000}"/>
    <cellStyle name="Normal 4 5 2 3 3 2" xfId="39969" xr:uid="{00000000-0005-0000-0000-00001D880000}"/>
    <cellStyle name="Normal 4 5 2 3 4" xfId="32927" xr:uid="{00000000-0005-0000-0000-00001E880000}"/>
    <cellStyle name="Normal 4 5 2 4" xfId="17668" xr:uid="{00000000-0005-0000-0000-00001F880000}"/>
    <cellStyle name="Normal 4 5 2 4 2" xfId="30579" xr:uid="{00000000-0005-0000-0000-000020880000}"/>
    <cellStyle name="Normal 4 5 2 5" xfId="21189" xr:uid="{00000000-0005-0000-0000-000021880000}"/>
    <cellStyle name="Normal 4 5 2 5 2" xfId="34100" xr:uid="{00000000-0005-0000-0000-000022880000}"/>
    <cellStyle name="Normal 4 5 2 6" xfId="24710" xr:uid="{00000000-0005-0000-0000-000023880000}"/>
    <cellStyle name="Normal 4 5 2 6 2" xfId="37621" xr:uid="{00000000-0005-0000-0000-000024880000}"/>
    <cellStyle name="Normal 4 5 2 7" xfId="28231" xr:uid="{00000000-0005-0000-0000-000025880000}"/>
    <cellStyle name="Normal 4 5 2 8" xfId="15320" xr:uid="{00000000-0005-0000-0000-000026880000}"/>
    <cellStyle name="Normal 4 5 3" xfId="15996" xr:uid="{00000000-0005-0000-0000-000027880000}"/>
    <cellStyle name="Normal 4 5 3 2" xfId="18344" xr:uid="{00000000-0005-0000-0000-000028880000}"/>
    <cellStyle name="Normal 4 5 3 2 2" xfId="31255" xr:uid="{00000000-0005-0000-0000-000029880000}"/>
    <cellStyle name="Normal 4 5 3 3" xfId="21865" xr:uid="{00000000-0005-0000-0000-00002A880000}"/>
    <cellStyle name="Normal 4 5 3 3 2" xfId="34776" xr:uid="{00000000-0005-0000-0000-00002B880000}"/>
    <cellStyle name="Normal 4 5 3 4" xfId="25386" xr:uid="{00000000-0005-0000-0000-00002C880000}"/>
    <cellStyle name="Normal 4 5 3 4 2" xfId="38297" xr:uid="{00000000-0005-0000-0000-00002D880000}"/>
    <cellStyle name="Normal 4 5 3 5" xfId="28907" xr:uid="{00000000-0005-0000-0000-00002E880000}"/>
    <cellStyle name="Normal 4 5 4" xfId="19517" xr:uid="{00000000-0005-0000-0000-00002F880000}"/>
    <cellStyle name="Normal 4 5 4 2" xfId="23038" xr:uid="{00000000-0005-0000-0000-000030880000}"/>
    <cellStyle name="Normal 4 5 4 2 2" xfId="35949" xr:uid="{00000000-0005-0000-0000-000031880000}"/>
    <cellStyle name="Normal 4 5 4 3" xfId="26559" xr:uid="{00000000-0005-0000-0000-000032880000}"/>
    <cellStyle name="Normal 4 5 4 3 2" xfId="39470" xr:uid="{00000000-0005-0000-0000-000033880000}"/>
    <cellStyle name="Normal 4 5 4 4" xfId="32428" xr:uid="{00000000-0005-0000-0000-000034880000}"/>
    <cellStyle name="Normal 4 5 5" xfId="17169" xr:uid="{00000000-0005-0000-0000-000035880000}"/>
    <cellStyle name="Normal 4 5 5 2" xfId="30080" xr:uid="{00000000-0005-0000-0000-000036880000}"/>
    <cellStyle name="Normal 4 5 6" xfId="20690" xr:uid="{00000000-0005-0000-0000-000037880000}"/>
    <cellStyle name="Normal 4 5 6 2" xfId="33601" xr:uid="{00000000-0005-0000-0000-000038880000}"/>
    <cellStyle name="Normal 4 5 7" xfId="24211" xr:uid="{00000000-0005-0000-0000-000039880000}"/>
    <cellStyle name="Normal 4 5 7 2" xfId="37122" xr:uid="{00000000-0005-0000-0000-00003A880000}"/>
    <cellStyle name="Normal 4 5 8" xfId="27732" xr:uid="{00000000-0005-0000-0000-00003B880000}"/>
    <cellStyle name="Normal 4 5 9" xfId="14821" xr:uid="{00000000-0005-0000-0000-00003C880000}"/>
    <cellStyle name="Normal 4 6" xfId="12260" xr:uid="{00000000-0005-0000-0000-00003D880000}"/>
    <cellStyle name="Normal 4 6 2" xfId="12261" xr:uid="{00000000-0005-0000-0000-00003E880000}"/>
    <cellStyle name="Normal 4 6 2 2" xfId="19005" xr:uid="{00000000-0005-0000-0000-00003F880000}"/>
    <cellStyle name="Normal 4 6 2 2 2" xfId="31916" xr:uid="{00000000-0005-0000-0000-000040880000}"/>
    <cellStyle name="Normal 4 6 2 3" xfId="22526" xr:uid="{00000000-0005-0000-0000-000041880000}"/>
    <cellStyle name="Normal 4 6 2 3 2" xfId="35437" xr:uid="{00000000-0005-0000-0000-000042880000}"/>
    <cellStyle name="Normal 4 6 2 4" xfId="26047" xr:uid="{00000000-0005-0000-0000-000043880000}"/>
    <cellStyle name="Normal 4 6 2 4 2" xfId="38958" xr:uid="{00000000-0005-0000-0000-000044880000}"/>
    <cellStyle name="Normal 4 6 2 5" xfId="29568" xr:uid="{00000000-0005-0000-0000-000045880000}"/>
    <cellStyle name="Normal 4 6 2 6" xfId="16657" xr:uid="{00000000-0005-0000-0000-000046880000}"/>
    <cellStyle name="Normal 4 6 3" xfId="20178" xr:uid="{00000000-0005-0000-0000-000047880000}"/>
    <cellStyle name="Normal 4 6 3 2" xfId="23699" xr:uid="{00000000-0005-0000-0000-000048880000}"/>
    <cellStyle name="Normal 4 6 3 2 2" xfId="36610" xr:uid="{00000000-0005-0000-0000-000049880000}"/>
    <cellStyle name="Normal 4 6 3 3" xfId="27220" xr:uid="{00000000-0005-0000-0000-00004A880000}"/>
    <cellStyle name="Normal 4 6 3 3 2" xfId="40131" xr:uid="{00000000-0005-0000-0000-00004B880000}"/>
    <cellStyle name="Normal 4 6 3 4" xfId="33089" xr:uid="{00000000-0005-0000-0000-00004C880000}"/>
    <cellStyle name="Normal 4 6 4" xfId="17830" xr:uid="{00000000-0005-0000-0000-00004D880000}"/>
    <cellStyle name="Normal 4 6 4 2" xfId="30741" xr:uid="{00000000-0005-0000-0000-00004E880000}"/>
    <cellStyle name="Normal 4 6 5" xfId="21351" xr:uid="{00000000-0005-0000-0000-00004F880000}"/>
    <cellStyle name="Normal 4 6 5 2" xfId="34262" xr:uid="{00000000-0005-0000-0000-000050880000}"/>
    <cellStyle name="Normal 4 6 6" xfId="24872" xr:uid="{00000000-0005-0000-0000-000051880000}"/>
    <cellStyle name="Normal 4 6 6 2" xfId="37783" xr:uid="{00000000-0005-0000-0000-000052880000}"/>
    <cellStyle name="Normal 4 6 7" xfId="28393" xr:uid="{00000000-0005-0000-0000-000053880000}"/>
    <cellStyle name="Normal 4 6 8" xfId="15482" xr:uid="{00000000-0005-0000-0000-000054880000}"/>
    <cellStyle name="Normal 4 7" xfId="12262" xr:uid="{00000000-0005-0000-0000-000055880000}"/>
    <cellStyle name="Normal 4 7 2" xfId="12263" xr:uid="{00000000-0005-0000-0000-000056880000}"/>
    <cellStyle name="Normal 4 7 2 2" xfId="18506" xr:uid="{00000000-0005-0000-0000-000057880000}"/>
    <cellStyle name="Normal 4 7 2 2 2" xfId="31417" xr:uid="{00000000-0005-0000-0000-000058880000}"/>
    <cellStyle name="Normal 4 7 2 3" xfId="22027" xr:uid="{00000000-0005-0000-0000-000059880000}"/>
    <cellStyle name="Normal 4 7 2 3 2" xfId="34938" xr:uid="{00000000-0005-0000-0000-00005A880000}"/>
    <cellStyle name="Normal 4 7 2 4" xfId="25548" xr:uid="{00000000-0005-0000-0000-00005B880000}"/>
    <cellStyle name="Normal 4 7 2 4 2" xfId="38459" xr:uid="{00000000-0005-0000-0000-00005C880000}"/>
    <cellStyle name="Normal 4 7 2 5" xfId="29069" xr:uid="{00000000-0005-0000-0000-00005D880000}"/>
    <cellStyle name="Normal 4 7 2 6" xfId="16158" xr:uid="{00000000-0005-0000-0000-00005E880000}"/>
    <cellStyle name="Normal 4 7 3" xfId="19679" xr:uid="{00000000-0005-0000-0000-00005F880000}"/>
    <cellStyle name="Normal 4 7 3 2" xfId="23200" xr:uid="{00000000-0005-0000-0000-000060880000}"/>
    <cellStyle name="Normal 4 7 3 2 2" xfId="36111" xr:uid="{00000000-0005-0000-0000-000061880000}"/>
    <cellStyle name="Normal 4 7 3 3" xfId="26721" xr:uid="{00000000-0005-0000-0000-000062880000}"/>
    <cellStyle name="Normal 4 7 3 3 2" xfId="39632" xr:uid="{00000000-0005-0000-0000-000063880000}"/>
    <cellStyle name="Normal 4 7 3 4" xfId="32590" xr:uid="{00000000-0005-0000-0000-000064880000}"/>
    <cellStyle name="Normal 4 7 4" xfId="17331" xr:uid="{00000000-0005-0000-0000-000065880000}"/>
    <cellStyle name="Normal 4 7 4 2" xfId="30242" xr:uid="{00000000-0005-0000-0000-000066880000}"/>
    <cellStyle name="Normal 4 7 5" xfId="20852" xr:uid="{00000000-0005-0000-0000-000067880000}"/>
    <cellStyle name="Normal 4 7 5 2" xfId="33763" xr:uid="{00000000-0005-0000-0000-000068880000}"/>
    <cellStyle name="Normal 4 7 6" xfId="24373" xr:uid="{00000000-0005-0000-0000-000069880000}"/>
    <cellStyle name="Normal 4 7 6 2" xfId="37284" xr:uid="{00000000-0005-0000-0000-00006A880000}"/>
    <cellStyle name="Normal 4 7 7" xfId="27894" xr:uid="{00000000-0005-0000-0000-00006B880000}"/>
    <cellStyle name="Normal 4 7 8" xfId="14983" xr:uid="{00000000-0005-0000-0000-00006C880000}"/>
    <cellStyle name="Normal 4 8" xfId="12264" xr:uid="{00000000-0005-0000-0000-00006D880000}"/>
    <cellStyle name="Normal 4 8 2" xfId="18007" xr:uid="{00000000-0005-0000-0000-00006E880000}"/>
    <cellStyle name="Normal 4 8 2 2" xfId="30918" xr:uid="{00000000-0005-0000-0000-00006F880000}"/>
    <cellStyle name="Normal 4 8 3" xfId="21528" xr:uid="{00000000-0005-0000-0000-000070880000}"/>
    <cellStyle name="Normal 4 8 3 2" xfId="34439" xr:uid="{00000000-0005-0000-0000-000071880000}"/>
    <cellStyle name="Normal 4 8 4" xfId="25049" xr:uid="{00000000-0005-0000-0000-000072880000}"/>
    <cellStyle name="Normal 4 8 4 2" xfId="37960" xr:uid="{00000000-0005-0000-0000-000073880000}"/>
    <cellStyle name="Normal 4 8 5" xfId="28570" xr:uid="{00000000-0005-0000-0000-000074880000}"/>
    <cellStyle name="Normal 4 8 6" xfId="15659" xr:uid="{00000000-0005-0000-0000-000075880000}"/>
    <cellStyle name="Normal 4 9" xfId="12265" xr:uid="{00000000-0005-0000-0000-000076880000}"/>
    <cellStyle name="Normal 4 9 2" xfId="12266" xr:uid="{00000000-0005-0000-0000-000077880000}"/>
    <cellStyle name="Normal 4 9 2 2" xfId="35612" xr:uid="{00000000-0005-0000-0000-000078880000}"/>
    <cellStyle name="Normal 4 9 2 3" xfId="22701" xr:uid="{00000000-0005-0000-0000-000079880000}"/>
    <cellStyle name="Normal 4 9 3" xfId="26222" xr:uid="{00000000-0005-0000-0000-00007A880000}"/>
    <cellStyle name="Normal 4 9 3 2" xfId="39133" xr:uid="{00000000-0005-0000-0000-00007B880000}"/>
    <cellStyle name="Normal 4 9 4" xfId="32091" xr:uid="{00000000-0005-0000-0000-00007C880000}"/>
    <cellStyle name="Normal 4 9 5" xfId="19180" xr:uid="{00000000-0005-0000-0000-00007D880000}"/>
    <cellStyle name="Normal 40" xfId="3539" xr:uid="{00000000-0005-0000-0000-00007E880000}"/>
    <cellStyle name="Normal 40 10" xfId="12267" xr:uid="{00000000-0005-0000-0000-00007F880000}"/>
    <cellStyle name="Normal 40 10 2" xfId="12268" xr:uid="{00000000-0005-0000-0000-000080880000}"/>
    <cellStyle name="Normal 40 10 2 2" xfId="12269" xr:uid="{00000000-0005-0000-0000-000081880000}"/>
    <cellStyle name="Normal 40 10 3" xfId="12270" xr:uid="{00000000-0005-0000-0000-000082880000}"/>
    <cellStyle name="Normal 40 11" xfId="12271" xr:uid="{00000000-0005-0000-0000-000083880000}"/>
    <cellStyle name="Normal 40 11 2" xfId="12272" xr:uid="{00000000-0005-0000-0000-000084880000}"/>
    <cellStyle name="Normal 40 11 2 2" xfId="12273" xr:uid="{00000000-0005-0000-0000-000085880000}"/>
    <cellStyle name="Normal 40 11 3" xfId="12274" xr:uid="{00000000-0005-0000-0000-000086880000}"/>
    <cellStyle name="Normal 40 12" xfId="12275" xr:uid="{00000000-0005-0000-0000-000087880000}"/>
    <cellStyle name="Normal 40 12 2" xfId="12276" xr:uid="{00000000-0005-0000-0000-000088880000}"/>
    <cellStyle name="Normal 40 12 2 2" xfId="12277" xr:uid="{00000000-0005-0000-0000-000089880000}"/>
    <cellStyle name="Normal 40 12 3" xfId="12278" xr:uid="{00000000-0005-0000-0000-00008A880000}"/>
    <cellStyle name="Normal 40 13" xfId="12279" xr:uid="{00000000-0005-0000-0000-00008B880000}"/>
    <cellStyle name="Normal 40 13 2" xfId="12280" xr:uid="{00000000-0005-0000-0000-00008C880000}"/>
    <cellStyle name="Normal 40 13 2 2" xfId="12281" xr:uid="{00000000-0005-0000-0000-00008D880000}"/>
    <cellStyle name="Normal 40 13 3" xfId="12282" xr:uid="{00000000-0005-0000-0000-00008E880000}"/>
    <cellStyle name="Normal 40 14" xfId="12283" xr:uid="{00000000-0005-0000-0000-00008F880000}"/>
    <cellStyle name="Normal 40 14 2" xfId="12284" xr:uid="{00000000-0005-0000-0000-000090880000}"/>
    <cellStyle name="Normal 40 14 2 2" xfId="12285" xr:uid="{00000000-0005-0000-0000-000091880000}"/>
    <cellStyle name="Normal 40 14 3" xfId="12286" xr:uid="{00000000-0005-0000-0000-000092880000}"/>
    <cellStyle name="Normal 40 15" xfId="12287" xr:uid="{00000000-0005-0000-0000-000093880000}"/>
    <cellStyle name="Normal 40 15 2" xfId="12288" xr:uid="{00000000-0005-0000-0000-000094880000}"/>
    <cellStyle name="Normal 40 15 2 2" xfId="12289" xr:uid="{00000000-0005-0000-0000-000095880000}"/>
    <cellStyle name="Normal 40 15 3" xfId="12290" xr:uid="{00000000-0005-0000-0000-000096880000}"/>
    <cellStyle name="Normal 40 16" xfId="12291" xr:uid="{00000000-0005-0000-0000-000097880000}"/>
    <cellStyle name="Normal 40 16 2" xfId="12292" xr:uid="{00000000-0005-0000-0000-000098880000}"/>
    <cellStyle name="Normal 40 16 2 2" xfId="12293" xr:uid="{00000000-0005-0000-0000-000099880000}"/>
    <cellStyle name="Normal 40 16 3" xfId="12294" xr:uid="{00000000-0005-0000-0000-00009A880000}"/>
    <cellStyle name="Normal 40 17" xfId="12295" xr:uid="{00000000-0005-0000-0000-00009B880000}"/>
    <cellStyle name="Normal 40 17 2" xfId="12296" xr:uid="{00000000-0005-0000-0000-00009C880000}"/>
    <cellStyle name="Normal 40 17 2 2" xfId="12297" xr:uid="{00000000-0005-0000-0000-00009D880000}"/>
    <cellStyle name="Normal 40 17 3" xfId="12298" xr:uid="{00000000-0005-0000-0000-00009E880000}"/>
    <cellStyle name="Normal 40 18" xfId="12299" xr:uid="{00000000-0005-0000-0000-00009F880000}"/>
    <cellStyle name="Normal 40 18 2" xfId="12300" xr:uid="{00000000-0005-0000-0000-0000A0880000}"/>
    <cellStyle name="Normal 40 18 2 2" xfId="12301" xr:uid="{00000000-0005-0000-0000-0000A1880000}"/>
    <cellStyle name="Normal 40 18 3" xfId="12302" xr:uid="{00000000-0005-0000-0000-0000A2880000}"/>
    <cellStyle name="Normal 40 19" xfId="12303" xr:uid="{00000000-0005-0000-0000-0000A3880000}"/>
    <cellStyle name="Normal 40 19 2" xfId="12304" xr:uid="{00000000-0005-0000-0000-0000A4880000}"/>
    <cellStyle name="Normal 40 19 2 2" xfId="12305" xr:uid="{00000000-0005-0000-0000-0000A5880000}"/>
    <cellStyle name="Normal 40 19 3" xfId="12306" xr:uid="{00000000-0005-0000-0000-0000A6880000}"/>
    <cellStyle name="Normal 40 2" xfId="12307" xr:uid="{00000000-0005-0000-0000-0000A7880000}"/>
    <cellStyle name="Normal 40 2 2" xfId="12308" xr:uid="{00000000-0005-0000-0000-0000A8880000}"/>
    <cellStyle name="Normal 40 2 2 2" xfId="12309" xr:uid="{00000000-0005-0000-0000-0000A9880000}"/>
    <cellStyle name="Normal 40 2 3" xfId="12310" xr:uid="{00000000-0005-0000-0000-0000AA880000}"/>
    <cellStyle name="Normal 40 20" xfId="12311" xr:uid="{00000000-0005-0000-0000-0000AB880000}"/>
    <cellStyle name="Normal 40 20 2" xfId="12312" xr:uid="{00000000-0005-0000-0000-0000AC880000}"/>
    <cellStyle name="Normal 40 20 2 2" xfId="12313" xr:uid="{00000000-0005-0000-0000-0000AD880000}"/>
    <cellStyle name="Normal 40 20 3" xfId="12314" xr:uid="{00000000-0005-0000-0000-0000AE880000}"/>
    <cellStyle name="Normal 40 21" xfId="12315" xr:uid="{00000000-0005-0000-0000-0000AF880000}"/>
    <cellStyle name="Normal 40 21 2" xfId="12316" xr:uid="{00000000-0005-0000-0000-0000B0880000}"/>
    <cellStyle name="Normal 40 21 2 2" xfId="12317" xr:uid="{00000000-0005-0000-0000-0000B1880000}"/>
    <cellStyle name="Normal 40 21 3" xfId="12318" xr:uid="{00000000-0005-0000-0000-0000B2880000}"/>
    <cellStyle name="Normal 40 22" xfId="12319" xr:uid="{00000000-0005-0000-0000-0000B3880000}"/>
    <cellStyle name="Normal 40 22 2" xfId="12320" xr:uid="{00000000-0005-0000-0000-0000B4880000}"/>
    <cellStyle name="Normal 40 22 2 2" xfId="12321" xr:uid="{00000000-0005-0000-0000-0000B5880000}"/>
    <cellStyle name="Normal 40 22 3" xfId="12322" xr:uid="{00000000-0005-0000-0000-0000B6880000}"/>
    <cellStyle name="Normal 40 23" xfId="12323" xr:uid="{00000000-0005-0000-0000-0000B7880000}"/>
    <cellStyle name="Normal 40 23 2" xfId="12324" xr:uid="{00000000-0005-0000-0000-0000B8880000}"/>
    <cellStyle name="Normal 40 23 2 2" xfId="12325" xr:uid="{00000000-0005-0000-0000-0000B9880000}"/>
    <cellStyle name="Normal 40 23 3" xfId="12326" xr:uid="{00000000-0005-0000-0000-0000BA880000}"/>
    <cellStyle name="Normal 40 24" xfId="12327" xr:uid="{00000000-0005-0000-0000-0000BB880000}"/>
    <cellStyle name="Normal 40 24 2" xfId="12328" xr:uid="{00000000-0005-0000-0000-0000BC880000}"/>
    <cellStyle name="Normal 40 24 2 2" xfId="12329" xr:uid="{00000000-0005-0000-0000-0000BD880000}"/>
    <cellStyle name="Normal 40 24 3" xfId="12330" xr:uid="{00000000-0005-0000-0000-0000BE880000}"/>
    <cellStyle name="Normal 40 25" xfId="12331" xr:uid="{00000000-0005-0000-0000-0000BF880000}"/>
    <cellStyle name="Normal 40 25 2" xfId="12332" xr:uid="{00000000-0005-0000-0000-0000C0880000}"/>
    <cellStyle name="Normal 40 26" xfId="12333" xr:uid="{00000000-0005-0000-0000-0000C1880000}"/>
    <cellStyle name="Normal 40 3" xfId="12334" xr:uid="{00000000-0005-0000-0000-0000C2880000}"/>
    <cellStyle name="Normal 40 3 2" xfId="12335" xr:uid="{00000000-0005-0000-0000-0000C3880000}"/>
    <cellStyle name="Normal 40 3 2 2" xfId="12336" xr:uid="{00000000-0005-0000-0000-0000C4880000}"/>
    <cellStyle name="Normal 40 3 3" xfId="12337" xr:uid="{00000000-0005-0000-0000-0000C5880000}"/>
    <cellStyle name="Normal 40 4" xfId="12338" xr:uid="{00000000-0005-0000-0000-0000C6880000}"/>
    <cellStyle name="Normal 40 4 2" xfId="12339" xr:uid="{00000000-0005-0000-0000-0000C7880000}"/>
    <cellStyle name="Normal 40 4 2 2" xfId="12340" xr:uid="{00000000-0005-0000-0000-0000C8880000}"/>
    <cellStyle name="Normal 40 4 3" xfId="12341" xr:uid="{00000000-0005-0000-0000-0000C9880000}"/>
    <cellStyle name="Normal 40 5" xfId="12342" xr:uid="{00000000-0005-0000-0000-0000CA880000}"/>
    <cellStyle name="Normal 40 5 2" xfId="12343" xr:uid="{00000000-0005-0000-0000-0000CB880000}"/>
    <cellStyle name="Normal 40 5 2 2" xfId="12344" xr:uid="{00000000-0005-0000-0000-0000CC880000}"/>
    <cellStyle name="Normal 40 5 3" xfId="12345" xr:uid="{00000000-0005-0000-0000-0000CD880000}"/>
    <cellStyle name="Normal 40 6" xfId="12346" xr:uid="{00000000-0005-0000-0000-0000CE880000}"/>
    <cellStyle name="Normal 40 6 2" xfId="12347" xr:uid="{00000000-0005-0000-0000-0000CF880000}"/>
    <cellStyle name="Normal 40 6 2 2" xfId="12348" xr:uid="{00000000-0005-0000-0000-0000D0880000}"/>
    <cellStyle name="Normal 40 6 3" xfId="12349" xr:uid="{00000000-0005-0000-0000-0000D1880000}"/>
    <cellStyle name="Normal 40 7" xfId="12350" xr:uid="{00000000-0005-0000-0000-0000D2880000}"/>
    <cellStyle name="Normal 40 7 2" xfId="12351" xr:uid="{00000000-0005-0000-0000-0000D3880000}"/>
    <cellStyle name="Normal 40 7 2 2" xfId="12352" xr:uid="{00000000-0005-0000-0000-0000D4880000}"/>
    <cellStyle name="Normal 40 7 3" xfId="12353" xr:uid="{00000000-0005-0000-0000-0000D5880000}"/>
    <cellStyle name="Normal 40 8" xfId="12354" xr:uid="{00000000-0005-0000-0000-0000D6880000}"/>
    <cellStyle name="Normal 40 8 2" xfId="12355" xr:uid="{00000000-0005-0000-0000-0000D7880000}"/>
    <cellStyle name="Normal 40 8 2 2" xfId="12356" xr:uid="{00000000-0005-0000-0000-0000D8880000}"/>
    <cellStyle name="Normal 40 8 3" xfId="12357" xr:uid="{00000000-0005-0000-0000-0000D9880000}"/>
    <cellStyle name="Normal 40 9" xfId="12358" xr:uid="{00000000-0005-0000-0000-0000DA880000}"/>
    <cellStyle name="Normal 40 9 2" xfId="12359" xr:uid="{00000000-0005-0000-0000-0000DB880000}"/>
    <cellStyle name="Normal 40 9 2 2" xfId="12360" xr:uid="{00000000-0005-0000-0000-0000DC880000}"/>
    <cellStyle name="Normal 40 9 3" xfId="12361" xr:uid="{00000000-0005-0000-0000-0000DD880000}"/>
    <cellStyle name="Normal 41" xfId="3776" xr:uid="{00000000-0005-0000-0000-0000DE880000}"/>
    <cellStyle name="Normal 41 10" xfId="12362" xr:uid="{00000000-0005-0000-0000-0000DF880000}"/>
    <cellStyle name="Normal 41 10 2" xfId="12363" xr:uid="{00000000-0005-0000-0000-0000E0880000}"/>
    <cellStyle name="Normal 41 10 2 2" xfId="12364" xr:uid="{00000000-0005-0000-0000-0000E1880000}"/>
    <cellStyle name="Normal 41 10 3" xfId="12365" xr:uid="{00000000-0005-0000-0000-0000E2880000}"/>
    <cellStyle name="Normal 41 11" xfId="12366" xr:uid="{00000000-0005-0000-0000-0000E3880000}"/>
    <cellStyle name="Normal 41 11 2" xfId="12367" xr:uid="{00000000-0005-0000-0000-0000E4880000}"/>
    <cellStyle name="Normal 41 11 2 2" xfId="12368" xr:uid="{00000000-0005-0000-0000-0000E5880000}"/>
    <cellStyle name="Normal 41 11 3" xfId="12369" xr:uid="{00000000-0005-0000-0000-0000E6880000}"/>
    <cellStyle name="Normal 41 12" xfId="12370" xr:uid="{00000000-0005-0000-0000-0000E7880000}"/>
    <cellStyle name="Normal 41 12 2" xfId="12371" xr:uid="{00000000-0005-0000-0000-0000E8880000}"/>
    <cellStyle name="Normal 41 12 2 2" xfId="12372" xr:uid="{00000000-0005-0000-0000-0000E9880000}"/>
    <cellStyle name="Normal 41 12 3" xfId="12373" xr:uid="{00000000-0005-0000-0000-0000EA880000}"/>
    <cellStyle name="Normal 41 13" xfId="12374" xr:uid="{00000000-0005-0000-0000-0000EB880000}"/>
    <cellStyle name="Normal 41 13 2" xfId="12375" xr:uid="{00000000-0005-0000-0000-0000EC880000}"/>
    <cellStyle name="Normal 41 13 2 2" xfId="12376" xr:uid="{00000000-0005-0000-0000-0000ED880000}"/>
    <cellStyle name="Normal 41 13 3" xfId="12377" xr:uid="{00000000-0005-0000-0000-0000EE880000}"/>
    <cellStyle name="Normal 41 14" xfId="12378" xr:uid="{00000000-0005-0000-0000-0000EF880000}"/>
    <cellStyle name="Normal 41 14 2" xfId="12379" xr:uid="{00000000-0005-0000-0000-0000F0880000}"/>
    <cellStyle name="Normal 41 14 2 2" xfId="12380" xr:uid="{00000000-0005-0000-0000-0000F1880000}"/>
    <cellStyle name="Normal 41 14 3" xfId="12381" xr:uid="{00000000-0005-0000-0000-0000F2880000}"/>
    <cellStyle name="Normal 41 15" xfId="12382" xr:uid="{00000000-0005-0000-0000-0000F3880000}"/>
    <cellStyle name="Normal 41 15 2" xfId="12383" xr:uid="{00000000-0005-0000-0000-0000F4880000}"/>
    <cellStyle name="Normal 41 15 2 2" xfId="12384" xr:uid="{00000000-0005-0000-0000-0000F5880000}"/>
    <cellStyle name="Normal 41 15 3" xfId="12385" xr:uid="{00000000-0005-0000-0000-0000F6880000}"/>
    <cellStyle name="Normal 41 16" xfId="12386" xr:uid="{00000000-0005-0000-0000-0000F7880000}"/>
    <cellStyle name="Normal 41 16 2" xfId="12387" xr:uid="{00000000-0005-0000-0000-0000F8880000}"/>
    <cellStyle name="Normal 41 16 2 2" xfId="12388" xr:uid="{00000000-0005-0000-0000-0000F9880000}"/>
    <cellStyle name="Normal 41 16 3" xfId="12389" xr:uid="{00000000-0005-0000-0000-0000FA880000}"/>
    <cellStyle name="Normal 41 17" xfId="12390" xr:uid="{00000000-0005-0000-0000-0000FB880000}"/>
    <cellStyle name="Normal 41 17 2" xfId="12391" xr:uid="{00000000-0005-0000-0000-0000FC880000}"/>
    <cellStyle name="Normal 41 17 2 2" xfId="12392" xr:uid="{00000000-0005-0000-0000-0000FD880000}"/>
    <cellStyle name="Normal 41 17 3" xfId="12393" xr:uid="{00000000-0005-0000-0000-0000FE880000}"/>
    <cellStyle name="Normal 41 18" xfId="12394" xr:uid="{00000000-0005-0000-0000-0000FF880000}"/>
    <cellStyle name="Normal 41 18 2" xfId="12395" xr:uid="{00000000-0005-0000-0000-000000890000}"/>
    <cellStyle name="Normal 41 18 2 2" xfId="12396" xr:uid="{00000000-0005-0000-0000-000001890000}"/>
    <cellStyle name="Normal 41 18 3" xfId="12397" xr:uid="{00000000-0005-0000-0000-000002890000}"/>
    <cellStyle name="Normal 41 19" xfId="12398" xr:uid="{00000000-0005-0000-0000-000003890000}"/>
    <cellStyle name="Normal 41 19 2" xfId="12399" xr:uid="{00000000-0005-0000-0000-000004890000}"/>
    <cellStyle name="Normal 41 19 2 2" xfId="12400" xr:uid="{00000000-0005-0000-0000-000005890000}"/>
    <cellStyle name="Normal 41 19 3" xfId="12401" xr:uid="{00000000-0005-0000-0000-000006890000}"/>
    <cellStyle name="Normal 41 2" xfId="12402" xr:uid="{00000000-0005-0000-0000-000007890000}"/>
    <cellStyle name="Normal 41 2 2" xfId="12403" xr:uid="{00000000-0005-0000-0000-000008890000}"/>
    <cellStyle name="Normal 41 2 2 2" xfId="12404" xr:uid="{00000000-0005-0000-0000-000009890000}"/>
    <cellStyle name="Normal 41 2 3" xfId="12405" xr:uid="{00000000-0005-0000-0000-00000A890000}"/>
    <cellStyle name="Normal 41 20" xfId="12406" xr:uid="{00000000-0005-0000-0000-00000B890000}"/>
    <cellStyle name="Normal 41 20 2" xfId="12407" xr:uid="{00000000-0005-0000-0000-00000C890000}"/>
    <cellStyle name="Normal 41 20 2 2" xfId="12408" xr:uid="{00000000-0005-0000-0000-00000D890000}"/>
    <cellStyle name="Normal 41 20 3" xfId="12409" xr:uid="{00000000-0005-0000-0000-00000E890000}"/>
    <cellStyle name="Normal 41 21" xfId="12410" xr:uid="{00000000-0005-0000-0000-00000F890000}"/>
    <cellStyle name="Normal 41 21 2" xfId="12411" xr:uid="{00000000-0005-0000-0000-000010890000}"/>
    <cellStyle name="Normal 41 21 2 2" xfId="12412" xr:uid="{00000000-0005-0000-0000-000011890000}"/>
    <cellStyle name="Normal 41 21 3" xfId="12413" xr:uid="{00000000-0005-0000-0000-000012890000}"/>
    <cellStyle name="Normal 41 22" xfId="12414" xr:uid="{00000000-0005-0000-0000-000013890000}"/>
    <cellStyle name="Normal 41 22 2" xfId="12415" xr:uid="{00000000-0005-0000-0000-000014890000}"/>
    <cellStyle name="Normal 41 22 2 2" xfId="12416" xr:uid="{00000000-0005-0000-0000-000015890000}"/>
    <cellStyle name="Normal 41 22 3" xfId="12417" xr:uid="{00000000-0005-0000-0000-000016890000}"/>
    <cellStyle name="Normal 41 23" xfId="12418" xr:uid="{00000000-0005-0000-0000-000017890000}"/>
    <cellStyle name="Normal 41 23 2" xfId="12419" xr:uid="{00000000-0005-0000-0000-000018890000}"/>
    <cellStyle name="Normal 41 23 2 2" xfId="12420" xr:uid="{00000000-0005-0000-0000-000019890000}"/>
    <cellStyle name="Normal 41 23 3" xfId="12421" xr:uid="{00000000-0005-0000-0000-00001A890000}"/>
    <cellStyle name="Normal 41 24" xfId="12422" xr:uid="{00000000-0005-0000-0000-00001B890000}"/>
    <cellStyle name="Normal 41 24 2" xfId="12423" xr:uid="{00000000-0005-0000-0000-00001C890000}"/>
    <cellStyle name="Normal 41 24 2 2" xfId="12424" xr:uid="{00000000-0005-0000-0000-00001D890000}"/>
    <cellStyle name="Normal 41 24 3" xfId="12425" xr:uid="{00000000-0005-0000-0000-00001E890000}"/>
    <cellStyle name="Normal 41 25" xfId="12426" xr:uid="{00000000-0005-0000-0000-00001F890000}"/>
    <cellStyle name="Normal 41 25 2" xfId="12427" xr:uid="{00000000-0005-0000-0000-000020890000}"/>
    <cellStyle name="Normal 41 26" xfId="12428" xr:uid="{00000000-0005-0000-0000-000021890000}"/>
    <cellStyle name="Normal 41 3" xfId="12429" xr:uid="{00000000-0005-0000-0000-000022890000}"/>
    <cellStyle name="Normal 41 3 2" xfId="12430" xr:uid="{00000000-0005-0000-0000-000023890000}"/>
    <cellStyle name="Normal 41 3 2 2" xfId="12431" xr:uid="{00000000-0005-0000-0000-000024890000}"/>
    <cellStyle name="Normal 41 3 3" xfId="12432" xr:uid="{00000000-0005-0000-0000-000025890000}"/>
    <cellStyle name="Normal 41 4" xfId="12433" xr:uid="{00000000-0005-0000-0000-000026890000}"/>
    <cellStyle name="Normal 41 4 2" xfId="12434" xr:uid="{00000000-0005-0000-0000-000027890000}"/>
    <cellStyle name="Normal 41 4 2 2" xfId="12435" xr:uid="{00000000-0005-0000-0000-000028890000}"/>
    <cellStyle name="Normal 41 4 3" xfId="12436" xr:uid="{00000000-0005-0000-0000-000029890000}"/>
    <cellStyle name="Normal 41 5" xfId="12437" xr:uid="{00000000-0005-0000-0000-00002A890000}"/>
    <cellStyle name="Normal 41 5 2" xfId="12438" xr:uid="{00000000-0005-0000-0000-00002B890000}"/>
    <cellStyle name="Normal 41 5 2 2" xfId="12439" xr:uid="{00000000-0005-0000-0000-00002C890000}"/>
    <cellStyle name="Normal 41 5 3" xfId="12440" xr:uid="{00000000-0005-0000-0000-00002D890000}"/>
    <cellStyle name="Normal 41 6" xfId="12441" xr:uid="{00000000-0005-0000-0000-00002E890000}"/>
    <cellStyle name="Normal 41 6 2" xfId="12442" xr:uid="{00000000-0005-0000-0000-00002F890000}"/>
    <cellStyle name="Normal 41 6 2 2" xfId="12443" xr:uid="{00000000-0005-0000-0000-000030890000}"/>
    <cellStyle name="Normal 41 6 3" xfId="12444" xr:uid="{00000000-0005-0000-0000-000031890000}"/>
    <cellStyle name="Normal 41 7" xfId="12445" xr:uid="{00000000-0005-0000-0000-000032890000}"/>
    <cellStyle name="Normal 41 7 2" xfId="12446" xr:uid="{00000000-0005-0000-0000-000033890000}"/>
    <cellStyle name="Normal 41 7 2 2" xfId="12447" xr:uid="{00000000-0005-0000-0000-000034890000}"/>
    <cellStyle name="Normal 41 7 3" xfId="12448" xr:uid="{00000000-0005-0000-0000-000035890000}"/>
    <cellStyle name="Normal 41 8" xfId="12449" xr:uid="{00000000-0005-0000-0000-000036890000}"/>
    <cellStyle name="Normal 41 8 2" xfId="12450" xr:uid="{00000000-0005-0000-0000-000037890000}"/>
    <cellStyle name="Normal 41 8 2 2" xfId="12451" xr:uid="{00000000-0005-0000-0000-000038890000}"/>
    <cellStyle name="Normal 41 8 3" xfId="12452" xr:uid="{00000000-0005-0000-0000-000039890000}"/>
    <cellStyle name="Normal 41 9" xfId="12453" xr:uid="{00000000-0005-0000-0000-00003A890000}"/>
    <cellStyle name="Normal 41 9 2" xfId="12454" xr:uid="{00000000-0005-0000-0000-00003B890000}"/>
    <cellStyle name="Normal 41 9 2 2" xfId="12455" xr:uid="{00000000-0005-0000-0000-00003C890000}"/>
    <cellStyle name="Normal 41 9 3" xfId="12456" xr:uid="{00000000-0005-0000-0000-00003D890000}"/>
    <cellStyle name="Normal 42" xfId="3778" xr:uid="{00000000-0005-0000-0000-00003E890000}"/>
    <cellStyle name="Normal 42 10" xfId="12457" xr:uid="{00000000-0005-0000-0000-00003F890000}"/>
    <cellStyle name="Normal 42 10 2" xfId="12458" xr:uid="{00000000-0005-0000-0000-000040890000}"/>
    <cellStyle name="Normal 42 10 2 2" xfId="12459" xr:uid="{00000000-0005-0000-0000-000041890000}"/>
    <cellStyle name="Normal 42 10 3" xfId="12460" xr:uid="{00000000-0005-0000-0000-000042890000}"/>
    <cellStyle name="Normal 42 11" xfId="12461" xr:uid="{00000000-0005-0000-0000-000043890000}"/>
    <cellStyle name="Normal 42 11 2" xfId="12462" xr:uid="{00000000-0005-0000-0000-000044890000}"/>
    <cellStyle name="Normal 42 11 2 2" xfId="12463" xr:uid="{00000000-0005-0000-0000-000045890000}"/>
    <cellStyle name="Normal 42 11 3" xfId="12464" xr:uid="{00000000-0005-0000-0000-000046890000}"/>
    <cellStyle name="Normal 42 12" xfId="12465" xr:uid="{00000000-0005-0000-0000-000047890000}"/>
    <cellStyle name="Normal 42 12 2" xfId="12466" xr:uid="{00000000-0005-0000-0000-000048890000}"/>
    <cellStyle name="Normal 42 12 2 2" xfId="12467" xr:uid="{00000000-0005-0000-0000-000049890000}"/>
    <cellStyle name="Normal 42 12 3" xfId="12468" xr:uid="{00000000-0005-0000-0000-00004A890000}"/>
    <cellStyle name="Normal 42 13" xfId="12469" xr:uid="{00000000-0005-0000-0000-00004B890000}"/>
    <cellStyle name="Normal 42 13 2" xfId="12470" xr:uid="{00000000-0005-0000-0000-00004C890000}"/>
    <cellStyle name="Normal 42 13 2 2" xfId="12471" xr:uid="{00000000-0005-0000-0000-00004D890000}"/>
    <cellStyle name="Normal 42 13 3" xfId="12472" xr:uid="{00000000-0005-0000-0000-00004E890000}"/>
    <cellStyle name="Normal 42 14" xfId="12473" xr:uid="{00000000-0005-0000-0000-00004F890000}"/>
    <cellStyle name="Normal 42 14 2" xfId="12474" xr:uid="{00000000-0005-0000-0000-000050890000}"/>
    <cellStyle name="Normal 42 14 2 2" xfId="12475" xr:uid="{00000000-0005-0000-0000-000051890000}"/>
    <cellStyle name="Normal 42 14 3" xfId="12476" xr:uid="{00000000-0005-0000-0000-000052890000}"/>
    <cellStyle name="Normal 42 15" xfId="12477" xr:uid="{00000000-0005-0000-0000-000053890000}"/>
    <cellStyle name="Normal 42 15 2" xfId="12478" xr:uid="{00000000-0005-0000-0000-000054890000}"/>
    <cellStyle name="Normal 42 15 2 2" xfId="12479" xr:uid="{00000000-0005-0000-0000-000055890000}"/>
    <cellStyle name="Normal 42 15 3" xfId="12480" xr:uid="{00000000-0005-0000-0000-000056890000}"/>
    <cellStyle name="Normal 42 16" xfId="12481" xr:uid="{00000000-0005-0000-0000-000057890000}"/>
    <cellStyle name="Normal 42 16 2" xfId="12482" xr:uid="{00000000-0005-0000-0000-000058890000}"/>
    <cellStyle name="Normal 42 16 2 2" xfId="12483" xr:uid="{00000000-0005-0000-0000-000059890000}"/>
    <cellStyle name="Normal 42 16 3" xfId="12484" xr:uid="{00000000-0005-0000-0000-00005A890000}"/>
    <cellStyle name="Normal 42 17" xfId="12485" xr:uid="{00000000-0005-0000-0000-00005B890000}"/>
    <cellStyle name="Normal 42 17 2" xfId="12486" xr:uid="{00000000-0005-0000-0000-00005C890000}"/>
    <cellStyle name="Normal 42 17 2 2" xfId="12487" xr:uid="{00000000-0005-0000-0000-00005D890000}"/>
    <cellStyle name="Normal 42 17 3" xfId="12488" xr:uid="{00000000-0005-0000-0000-00005E890000}"/>
    <cellStyle name="Normal 42 18" xfId="12489" xr:uid="{00000000-0005-0000-0000-00005F890000}"/>
    <cellStyle name="Normal 42 18 2" xfId="12490" xr:uid="{00000000-0005-0000-0000-000060890000}"/>
    <cellStyle name="Normal 42 18 2 2" xfId="12491" xr:uid="{00000000-0005-0000-0000-000061890000}"/>
    <cellStyle name="Normal 42 18 3" xfId="12492" xr:uid="{00000000-0005-0000-0000-000062890000}"/>
    <cellStyle name="Normal 42 19" xfId="12493" xr:uid="{00000000-0005-0000-0000-000063890000}"/>
    <cellStyle name="Normal 42 19 2" xfId="12494" xr:uid="{00000000-0005-0000-0000-000064890000}"/>
    <cellStyle name="Normal 42 19 2 2" xfId="12495" xr:uid="{00000000-0005-0000-0000-000065890000}"/>
    <cellStyle name="Normal 42 19 3" xfId="12496" xr:uid="{00000000-0005-0000-0000-000066890000}"/>
    <cellStyle name="Normal 42 2" xfId="12497" xr:uid="{00000000-0005-0000-0000-000067890000}"/>
    <cellStyle name="Normal 42 2 2" xfId="12498" xr:uid="{00000000-0005-0000-0000-000068890000}"/>
    <cellStyle name="Normal 42 2 2 2" xfId="12499" xr:uid="{00000000-0005-0000-0000-000069890000}"/>
    <cellStyle name="Normal 42 2 3" xfId="12500" xr:uid="{00000000-0005-0000-0000-00006A890000}"/>
    <cellStyle name="Normal 42 20" xfId="12501" xr:uid="{00000000-0005-0000-0000-00006B890000}"/>
    <cellStyle name="Normal 42 20 2" xfId="12502" xr:uid="{00000000-0005-0000-0000-00006C890000}"/>
    <cellStyle name="Normal 42 20 2 2" xfId="12503" xr:uid="{00000000-0005-0000-0000-00006D890000}"/>
    <cellStyle name="Normal 42 20 3" xfId="12504" xr:uid="{00000000-0005-0000-0000-00006E890000}"/>
    <cellStyle name="Normal 42 21" xfId="12505" xr:uid="{00000000-0005-0000-0000-00006F890000}"/>
    <cellStyle name="Normal 42 21 2" xfId="12506" xr:uid="{00000000-0005-0000-0000-000070890000}"/>
    <cellStyle name="Normal 42 21 2 2" xfId="12507" xr:uid="{00000000-0005-0000-0000-000071890000}"/>
    <cellStyle name="Normal 42 21 3" xfId="12508" xr:uid="{00000000-0005-0000-0000-000072890000}"/>
    <cellStyle name="Normal 42 22" xfId="12509" xr:uid="{00000000-0005-0000-0000-000073890000}"/>
    <cellStyle name="Normal 42 22 2" xfId="12510" xr:uid="{00000000-0005-0000-0000-000074890000}"/>
    <cellStyle name="Normal 42 22 2 2" xfId="12511" xr:uid="{00000000-0005-0000-0000-000075890000}"/>
    <cellStyle name="Normal 42 22 3" xfId="12512" xr:uid="{00000000-0005-0000-0000-000076890000}"/>
    <cellStyle name="Normal 42 23" xfId="12513" xr:uid="{00000000-0005-0000-0000-000077890000}"/>
    <cellStyle name="Normal 42 23 2" xfId="12514" xr:uid="{00000000-0005-0000-0000-000078890000}"/>
    <cellStyle name="Normal 42 23 2 2" xfId="12515" xr:uid="{00000000-0005-0000-0000-000079890000}"/>
    <cellStyle name="Normal 42 23 3" xfId="12516" xr:uid="{00000000-0005-0000-0000-00007A890000}"/>
    <cellStyle name="Normal 42 24" xfId="12517" xr:uid="{00000000-0005-0000-0000-00007B890000}"/>
    <cellStyle name="Normal 42 24 2" xfId="12518" xr:uid="{00000000-0005-0000-0000-00007C890000}"/>
    <cellStyle name="Normal 42 24 2 2" xfId="12519" xr:uid="{00000000-0005-0000-0000-00007D890000}"/>
    <cellStyle name="Normal 42 24 3" xfId="12520" xr:uid="{00000000-0005-0000-0000-00007E890000}"/>
    <cellStyle name="Normal 42 25" xfId="12521" xr:uid="{00000000-0005-0000-0000-00007F890000}"/>
    <cellStyle name="Normal 42 25 2" xfId="12522" xr:uid="{00000000-0005-0000-0000-000080890000}"/>
    <cellStyle name="Normal 42 26" xfId="12523" xr:uid="{00000000-0005-0000-0000-000081890000}"/>
    <cellStyle name="Normal 42 3" xfId="12524" xr:uid="{00000000-0005-0000-0000-000082890000}"/>
    <cellStyle name="Normal 42 3 2" xfId="12525" xr:uid="{00000000-0005-0000-0000-000083890000}"/>
    <cellStyle name="Normal 42 3 2 2" xfId="12526" xr:uid="{00000000-0005-0000-0000-000084890000}"/>
    <cellStyle name="Normal 42 3 3" xfId="12527" xr:uid="{00000000-0005-0000-0000-000085890000}"/>
    <cellStyle name="Normal 42 4" xfId="12528" xr:uid="{00000000-0005-0000-0000-000086890000}"/>
    <cellStyle name="Normal 42 4 2" xfId="12529" xr:uid="{00000000-0005-0000-0000-000087890000}"/>
    <cellStyle name="Normal 42 4 2 2" xfId="12530" xr:uid="{00000000-0005-0000-0000-000088890000}"/>
    <cellStyle name="Normal 42 4 3" xfId="12531" xr:uid="{00000000-0005-0000-0000-000089890000}"/>
    <cellStyle name="Normal 42 5" xfId="12532" xr:uid="{00000000-0005-0000-0000-00008A890000}"/>
    <cellStyle name="Normal 42 5 2" xfId="12533" xr:uid="{00000000-0005-0000-0000-00008B890000}"/>
    <cellStyle name="Normal 42 5 2 2" xfId="12534" xr:uid="{00000000-0005-0000-0000-00008C890000}"/>
    <cellStyle name="Normal 42 5 3" xfId="12535" xr:uid="{00000000-0005-0000-0000-00008D890000}"/>
    <cellStyle name="Normal 42 6" xfId="12536" xr:uid="{00000000-0005-0000-0000-00008E890000}"/>
    <cellStyle name="Normal 42 6 2" xfId="12537" xr:uid="{00000000-0005-0000-0000-00008F890000}"/>
    <cellStyle name="Normal 42 6 2 2" xfId="12538" xr:uid="{00000000-0005-0000-0000-000090890000}"/>
    <cellStyle name="Normal 42 6 3" xfId="12539" xr:uid="{00000000-0005-0000-0000-000091890000}"/>
    <cellStyle name="Normal 42 7" xfId="12540" xr:uid="{00000000-0005-0000-0000-000092890000}"/>
    <cellStyle name="Normal 42 7 2" xfId="12541" xr:uid="{00000000-0005-0000-0000-000093890000}"/>
    <cellStyle name="Normal 42 7 2 2" xfId="12542" xr:uid="{00000000-0005-0000-0000-000094890000}"/>
    <cellStyle name="Normal 42 7 3" xfId="12543" xr:uid="{00000000-0005-0000-0000-000095890000}"/>
    <cellStyle name="Normal 42 8" xfId="12544" xr:uid="{00000000-0005-0000-0000-000096890000}"/>
    <cellStyle name="Normal 42 8 2" xfId="12545" xr:uid="{00000000-0005-0000-0000-000097890000}"/>
    <cellStyle name="Normal 42 8 2 2" xfId="12546" xr:uid="{00000000-0005-0000-0000-000098890000}"/>
    <cellStyle name="Normal 42 8 3" xfId="12547" xr:uid="{00000000-0005-0000-0000-000099890000}"/>
    <cellStyle name="Normal 42 9" xfId="12548" xr:uid="{00000000-0005-0000-0000-00009A890000}"/>
    <cellStyle name="Normal 42 9 2" xfId="12549" xr:uid="{00000000-0005-0000-0000-00009B890000}"/>
    <cellStyle name="Normal 42 9 2 2" xfId="12550" xr:uid="{00000000-0005-0000-0000-00009C890000}"/>
    <cellStyle name="Normal 42 9 3" xfId="12551" xr:uid="{00000000-0005-0000-0000-00009D890000}"/>
    <cellStyle name="Normal 43" xfId="12552" xr:uid="{00000000-0005-0000-0000-00009E890000}"/>
    <cellStyle name="Normal 43 10" xfId="12553" xr:uid="{00000000-0005-0000-0000-00009F890000}"/>
    <cellStyle name="Normal 43 10 2" xfId="12554" xr:uid="{00000000-0005-0000-0000-0000A0890000}"/>
    <cellStyle name="Normal 43 10 2 2" xfId="12555" xr:uid="{00000000-0005-0000-0000-0000A1890000}"/>
    <cellStyle name="Normal 43 10 3" xfId="12556" xr:uid="{00000000-0005-0000-0000-0000A2890000}"/>
    <cellStyle name="Normal 43 11" xfId="12557" xr:uid="{00000000-0005-0000-0000-0000A3890000}"/>
    <cellStyle name="Normal 43 11 2" xfId="12558" xr:uid="{00000000-0005-0000-0000-0000A4890000}"/>
    <cellStyle name="Normal 43 11 2 2" xfId="12559" xr:uid="{00000000-0005-0000-0000-0000A5890000}"/>
    <cellStyle name="Normal 43 11 3" xfId="12560" xr:uid="{00000000-0005-0000-0000-0000A6890000}"/>
    <cellStyle name="Normal 43 12" xfId="12561" xr:uid="{00000000-0005-0000-0000-0000A7890000}"/>
    <cellStyle name="Normal 43 12 2" xfId="12562" xr:uid="{00000000-0005-0000-0000-0000A8890000}"/>
    <cellStyle name="Normal 43 12 2 2" xfId="12563" xr:uid="{00000000-0005-0000-0000-0000A9890000}"/>
    <cellStyle name="Normal 43 12 3" xfId="12564" xr:uid="{00000000-0005-0000-0000-0000AA890000}"/>
    <cellStyle name="Normal 43 13" xfId="12565" xr:uid="{00000000-0005-0000-0000-0000AB890000}"/>
    <cellStyle name="Normal 43 13 2" xfId="12566" xr:uid="{00000000-0005-0000-0000-0000AC890000}"/>
    <cellStyle name="Normal 43 13 2 2" xfId="12567" xr:uid="{00000000-0005-0000-0000-0000AD890000}"/>
    <cellStyle name="Normal 43 13 3" xfId="12568" xr:uid="{00000000-0005-0000-0000-0000AE890000}"/>
    <cellStyle name="Normal 43 14" xfId="12569" xr:uid="{00000000-0005-0000-0000-0000AF890000}"/>
    <cellStyle name="Normal 43 14 2" xfId="12570" xr:uid="{00000000-0005-0000-0000-0000B0890000}"/>
    <cellStyle name="Normal 43 14 2 2" xfId="12571" xr:uid="{00000000-0005-0000-0000-0000B1890000}"/>
    <cellStyle name="Normal 43 14 3" xfId="12572" xr:uid="{00000000-0005-0000-0000-0000B2890000}"/>
    <cellStyle name="Normal 43 15" xfId="12573" xr:uid="{00000000-0005-0000-0000-0000B3890000}"/>
    <cellStyle name="Normal 43 15 2" xfId="12574" xr:uid="{00000000-0005-0000-0000-0000B4890000}"/>
    <cellStyle name="Normal 43 15 2 2" xfId="12575" xr:uid="{00000000-0005-0000-0000-0000B5890000}"/>
    <cellStyle name="Normal 43 15 3" xfId="12576" xr:uid="{00000000-0005-0000-0000-0000B6890000}"/>
    <cellStyle name="Normal 43 16" xfId="12577" xr:uid="{00000000-0005-0000-0000-0000B7890000}"/>
    <cellStyle name="Normal 43 16 2" xfId="12578" xr:uid="{00000000-0005-0000-0000-0000B8890000}"/>
    <cellStyle name="Normal 43 16 2 2" xfId="12579" xr:uid="{00000000-0005-0000-0000-0000B9890000}"/>
    <cellStyle name="Normal 43 16 3" xfId="12580" xr:uid="{00000000-0005-0000-0000-0000BA890000}"/>
    <cellStyle name="Normal 43 17" xfId="12581" xr:uid="{00000000-0005-0000-0000-0000BB890000}"/>
    <cellStyle name="Normal 43 17 2" xfId="12582" xr:uid="{00000000-0005-0000-0000-0000BC890000}"/>
    <cellStyle name="Normal 43 17 2 2" xfId="12583" xr:uid="{00000000-0005-0000-0000-0000BD890000}"/>
    <cellStyle name="Normal 43 17 3" xfId="12584" xr:uid="{00000000-0005-0000-0000-0000BE890000}"/>
    <cellStyle name="Normal 43 18" xfId="12585" xr:uid="{00000000-0005-0000-0000-0000BF890000}"/>
    <cellStyle name="Normal 43 18 2" xfId="12586" xr:uid="{00000000-0005-0000-0000-0000C0890000}"/>
    <cellStyle name="Normal 43 18 2 2" xfId="12587" xr:uid="{00000000-0005-0000-0000-0000C1890000}"/>
    <cellStyle name="Normal 43 18 3" xfId="12588" xr:uid="{00000000-0005-0000-0000-0000C2890000}"/>
    <cellStyle name="Normal 43 19" xfId="12589" xr:uid="{00000000-0005-0000-0000-0000C3890000}"/>
    <cellStyle name="Normal 43 19 2" xfId="12590" xr:uid="{00000000-0005-0000-0000-0000C4890000}"/>
    <cellStyle name="Normal 43 19 2 2" xfId="12591" xr:uid="{00000000-0005-0000-0000-0000C5890000}"/>
    <cellStyle name="Normal 43 19 3" xfId="12592" xr:uid="{00000000-0005-0000-0000-0000C6890000}"/>
    <cellStyle name="Normal 43 2" xfId="12593" xr:uid="{00000000-0005-0000-0000-0000C7890000}"/>
    <cellStyle name="Normal 43 2 2" xfId="12594" xr:uid="{00000000-0005-0000-0000-0000C8890000}"/>
    <cellStyle name="Normal 43 2 2 2" xfId="12595" xr:uid="{00000000-0005-0000-0000-0000C9890000}"/>
    <cellStyle name="Normal 43 2 3" xfId="12596" xr:uid="{00000000-0005-0000-0000-0000CA890000}"/>
    <cellStyle name="Normal 43 20" xfId="12597" xr:uid="{00000000-0005-0000-0000-0000CB890000}"/>
    <cellStyle name="Normal 43 20 2" xfId="12598" xr:uid="{00000000-0005-0000-0000-0000CC890000}"/>
    <cellStyle name="Normal 43 20 2 2" xfId="12599" xr:uid="{00000000-0005-0000-0000-0000CD890000}"/>
    <cellStyle name="Normal 43 20 3" xfId="12600" xr:uid="{00000000-0005-0000-0000-0000CE890000}"/>
    <cellStyle name="Normal 43 21" xfId="12601" xr:uid="{00000000-0005-0000-0000-0000CF890000}"/>
    <cellStyle name="Normal 43 21 2" xfId="12602" xr:uid="{00000000-0005-0000-0000-0000D0890000}"/>
    <cellStyle name="Normal 43 21 2 2" xfId="12603" xr:uid="{00000000-0005-0000-0000-0000D1890000}"/>
    <cellStyle name="Normal 43 21 3" xfId="12604" xr:uid="{00000000-0005-0000-0000-0000D2890000}"/>
    <cellStyle name="Normal 43 22" xfId="12605" xr:uid="{00000000-0005-0000-0000-0000D3890000}"/>
    <cellStyle name="Normal 43 22 2" xfId="12606" xr:uid="{00000000-0005-0000-0000-0000D4890000}"/>
    <cellStyle name="Normal 43 22 2 2" xfId="12607" xr:uid="{00000000-0005-0000-0000-0000D5890000}"/>
    <cellStyle name="Normal 43 22 3" xfId="12608" xr:uid="{00000000-0005-0000-0000-0000D6890000}"/>
    <cellStyle name="Normal 43 23" xfId="12609" xr:uid="{00000000-0005-0000-0000-0000D7890000}"/>
    <cellStyle name="Normal 43 23 2" xfId="12610" xr:uid="{00000000-0005-0000-0000-0000D8890000}"/>
    <cellStyle name="Normal 43 23 2 2" xfId="12611" xr:uid="{00000000-0005-0000-0000-0000D9890000}"/>
    <cellStyle name="Normal 43 23 3" xfId="12612" xr:uid="{00000000-0005-0000-0000-0000DA890000}"/>
    <cellStyle name="Normal 43 24" xfId="12613" xr:uid="{00000000-0005-0000-0000-0000DB890000}"/>
    <cellStyle name="Normal 43 24 2" xfId="12614" xr:uid="{00000000-0005-0000-0000-0000DC890000}"/>
    <cellStyle name="Normal 43 24 2 2" xfId="12615" xr:uid="{00000000-0005-0000-0000-0000DD890000}"/>
    <cellStyle name="Normal 43 24 3" xfId="12616" xr:uid="{00000000-0005-0000-0000-0000DE890000}"/>
    <cellStyle name="Normal 43 25" xfId="12617" xr:uid="{00000000-0005-0000-0000-0000DF890000}"/>
    <cellStyle name="Normal 43 25 2" xfId="12618" xr:uid="{00000000-0005-0000-0000-0000E0890000}"/>
    <cellStyle name="Normal 43 26" xfId="12619" xr:uid="{00000000-0005-0000-0000-0000E1890000}"/>
    <cellStyle name="Normal 43 3" xfId="12620" xr:uid="{00000000-0005-0000-0000-0000E2890000}"/>
    <cellStyle name="Normal 43 3 2" xfId="12621" xr:uid="{00000000-0005-0000-0000-0000E3890000}"/>
    <cellStyle name="Normal 43 3 2 2" xfId="12622" xr:uid="{00000000-0005-0000-0000-0000E4890000}"/>
    <cellStyle name="Normal 43 3 3" xfId="12623" xr:uid="{00000000-0005-0000-0000-0000E5890000}"/>
    <cellStyle name="Normal 43 4" xfId="12624" xr:uid="{00000000-0005-0000-0000-0000E6890000}"/>
    <cellStyle name="Normal 43 4 2" xfId="12625" xr:uid="{00000000-0005-0000-0000-0000E7890000}"/>
    <cellStyle name="Normal 43 4 2 2" xfId="12626" xr:uid="{00000000-0005-0000-0000-0000E8890000}"/>
    <cellStyle name="Normal 43 4 3" xfId="12627" xr:uid="{00000000-0005-0000-0000-0000E9890000}"/>
    <cellStyle name="Normal 43 5" xfId="12628" xr:uid="{00000000-0005-0000-0000-0000EA890000}"/>
    <cellStyle name="Normal 43 5 2" xfId="12629" xr:uid="{00000000-0005-0000-0000-0000EB890000}"/>
    <cellStyle name="Normal 43 5 2 2" xfId="12630" xr:uid="{00000000-0005-0000-0000-0000EC890000}"/>
    <cellStyle name="Normal 43 5 3" xfId="12631" xr:uid="{00000000-0005-0000-0000-0000ED890000}"/>
    <cellStyle name="Normal 43 6" xfId="12632" xr:uid="{00000000-0005-0000-0000-0000EE890000}"/>
    <cellStyle name="Normal 43 6 2" xfId="12633" xr:uid="{00000000-0005-0000-0000-0000EF890000}"/>
    <cellStyle name="Normal 43 6 2 2" xfId="12634" xr:uid="{00000000-0005-0000-0000-0000F0890000}"/>
    <cellStyle name="Normal 43 6 3" xfId="12635" xr:uid="{00000000-0005-0000-0000-0000F1890000}"/>
    <cellStyle name="Normal 43 7" xfId="12636" xr:uid="{00000000-0005-0000-0000-0000F2890000}"/>
    <cellStyle name="Normal 43 7 2" xfId="12637" xr:uid="{00000000-0005-0000-0000-0000F3890000}"/>
    <cellStyle name="Normal 43 7 2 2" xfId="12638" xr:uid="{00000000-0005-0000-0000-0000F4890000}"/>
    <cellStyle name="Normal 43 7 3" xfId="12639" xr:uid="{00000000-0005-0000-0000-0000F5890000}"/>
    <cellStyle name="Normal 43 8" xfId="12640" xr:uid="{00000000-0005-0000-0000-0000F6890000}"/>
    <cellStyle name="Normal 43 8 2" xfId="12641" xr:uid="{00000000-0005-0000-0000-0000F7890000}"/>
    <cellStyle name="Normal 43 8 2 2" xfId="12642" xr:uid="{00000000-0005-0000-0000-0000F8890000}"/>
    <cellStyle name="Normal 43 8 3" xfId="12643" xr:uid="{00000000-0005-0000-0000-0000F9890000}"/>
    <cellStyle name="Normal 43 9" xfId="12644" xr:uid="{00000000-0005-0000-0000-0000FA890000}"/>
    <cellStyle name="Normal 43 9 2" xfId="12645" xr:uid="{00000000-0005-0000-0000-0000FB890000}"/>
    <cellStyle name="Normal 43 9 2 2" xfId="12646" xr:uid="{00000000-0005-0000-0000-0000FC890000}"/>
    <cellStyle name="Normal 43 9 3" xfId="12647" xr:uid="{00000000-0005-0000-0000-0000FD890000}"/>
    <cellStyle name="Normal 44" xfId="12648" xr:uid="{00000000-0005-0000-0000-0000FE890000}"/>
    <cellStyle name="Normal 44 2" xfId="12649" xr:uid="{00000000-0005-0000-0000-0000FF890000}"/>
    <cellStyle name="Normal 45" xfId="12650" xr:uid="{00000000-0005-0000-0000-0000008A0000}"/>
    <cellStyle name="Normal 45 10" xfId="12651" xr:uid="{00000000-0005-0000-0000-0000018A0000}"/>
    <cellStyle name="Normal 45 10 2" xfId="12652" xr:uid="{00000000-0005-0000-0000-0000028A0000}"/>
    <cellStyle name="Normal 45 10 2 2" xfId="12653" xr:uid="{00000000-0005-0000-0000-0000038A0000}"/>
    <cellStyle name="Normal 45 10 3" xfId="12654" xr:uid="{00000000-0005-0000-0000-0000048A0000}"/>
    <cellStyle name="Normal 45 11" xfId="12655" xr:uid="{00000000-0005-0000-0000-0000058A0000}"/>
    <cellStyle name="Normal 45 11 2" xfId="12656" xr:uid="{00000000-0005-0000-0000-0000068A0000}"/>
    <cellStyle name="Normal 45 11 2 2" xfId="12657" xr:uid="{00000000-0005-0000-0000-0000078A0000}"/>
    <cellStyle name="Normal 45 11 3" xfId="12658" xr:uid="{00000000-0005-0000-0000-0000088A0000}"/>
    <cellStyle name="Normal 45 12" xfId="12659" xr:uid="{00000000-0005-0000-0000-0000098A0000}"/>
    <cellStyle name="Normal 45 12 2" xfId="12660" xr:uid="{00000000-0005-0000-0000-00000A8A0000}"/>
    <cellStyle name="Normal 45 12 2 2" xfId="12661" xr:uid="{00000000-0005-0000-0000-00000B8A0000}"/>
    <cellStyle name="Normal 45 12 3" xfId="12662" xr:uid="{00000000-0005-0000-0000-00000C8A0000}"/>
    <cellStyle name="Normal 45 13" xfId="12663" xr:uid="{00000000-0005-0000-0000-00000D8A0000}"/>
    <cellStyle name="Normal 45 13 2" xfId="12664" xr:uid="{00000000-0005-0000-0000-00000E8A0000}"/>
    <cellStyle name="Normal 45 13 2 2" xfId="12665" xr:uid="{00000000-0005-0000-0000-00000F8A0000}"/>
    <cellStyle name="Normal 45 13 3" xfId="12666" xr:uid="{00000000-0005-0000-0000-0000108A0000}"/>
    <cellStyle name="Normal 45 14" xfId="12667" xr:uid="{00000000-0005-0000-0000-0000118A0000}"/>
    <cellStyle name="Normal 45 14 2" xfId="12668" xr:uid="{00000000-0005-0000-0000-0000128A0000}"/>
    <cellStyle name="Normal 45 14 2 2" xfId="12669" xr:uid="{00000000-0005-0000-0000-0000138A0000}"/>
    <cellStyle name="Normal 45 14 3" xfId="12670" xr:uid="{00000000-0005-0000-0000-0000148A0000}"/>
    <cellStyle name="Normal 45 15" xfId="12671" xr:uid="{00000000-0005-0000-0000-0000158A0000}"/>
    <cellStyle name="Normal 45 15 2" xfId="12672" xr:uid="{00000000-0005-0000-0000-0000168A0000}"/>
    <cellStyle name="Normal 45 15 2 2" xfId="12673" xr:uid="{00000000-0005-0000-0000-0000178A0000}"/>
    <cellStyle name="Normal 45 15 3" xfId="12674" xr:uid="{00000000-0005-0000-0000-0000188A0000}"/>
    <cellStyle name="Normal 45 16" xfId="12675" xr:uid="{00000000-0005-0000-0000-0000198A0000}"/>
    <cellStyle name="Normal 45 16 2" xfId="12676" xr:uid="{00000000-0005-0000-0000-00001A8A0000}"/>
    <cellStyle name="Normal 45 16 2 2" xfId="12677" xr:uid="{00000000-0005-0000-0000-00001B8A0000}"/>
    <cellStyle name="Normal 45 16 3" xfId="12678" xr:uid="{00000000-0005-0000-0000-00001C8A0000}"/>
    <cellStyle name="Normal 45 17" xfId="12679" xr:uid="{00000000-0005-0000-0000-00001D8A0000}"/>
    <cellStyle name="Normal 45 17 2" xfId="12680" xr:uid="{00000000-0005-0000-0000-00001E8A0000}"/>
    <cellStyle name="Normal 45 17 2 2" xfId="12681" xr:uid="{00000000-0005-0000-0000-00001F8A0000}"/>
    <cellStyle name="Normal 45 17 3" xfId="12682" xr:uid="{00000000-0005-0000-0000-0000208A0000}"/>
    <cellStyle name="Normal 45 18" xfId="12683" xr:uid="{00000000-0005-0000-0000-0000218A0000}"/>
    <cellStyle name="Normal 45 18 2" xfId="12684" xr:uid="{00000000-0005-0000-0000-0000228A0000}"/>
    <cellStyle name="Normal 45 18 2 2" xfId="12685" xr:uid="{00000000-0005-0000-0000-0000238A0000}"/>
    <cellStyle name="Normal 45 18 3" xfId="12686" xr:uid="{00000000-0005-0000-0000-0000248A0000}"/>
    <cellStyle name="Normal 45 19" xfId="12687" xr:uid="{00000000-0005-0000-0000-0000258A0000}"/>
    <cellStyle name="Normal 45 19 2" xfId="12688" xr:uid="{00000000-0005-0000-0000-0000268A0000}"/>
    <cellStyle name="Normal 45 19 2 2" xfId="12689" xr:uid="{00000000-0005-0000-0000-0000278A0000}"/>
    <cellStyle name="Normal 45 19 3" xfId="12690" xr:uid="{00000000-0005-0000-0000-0000288A0000}"/>
    <cellStyle name="Normal 45 2" xfId="12691" xr:uid="{00000000-0005-0000-0000-0000298A0000}"/>
    <cellStyle name="Normal 45 2 2" xfId="12692" xr:uid="{00000000-0005-0000-0000-00002A8A0000}"/>
    <cellStyle name="Normal 45 2 2 2" xfId="12693" xr:uid="{00000000-0005-0000-0000-00002B8A0000}"/>
    <cellStyle name="Normal 45 2 3" xfId="12694" xr:uid="{00000000-0005-0000-0000-00002C8A0000}"/>
    <cellStyle name="Normal 45 20" xfId="12695" xr:uid="{00000000-0005-0000-0000-00002D8A0000}"/>
    <cellStyle name="Normal 45 20 2" xfId="12696" xr:uid="{00000000-0005-0000-0000-00002E8A0000}"/>
    <cellStyle name="Normal 45 20 2 2" xfId="12697" xr:uid="{00000000-0005-0000-0000-00002F8A0000}"/>
    <cellStyle name="Normal 45 20 3" xfId="12698" xr:uid="{00000000-0005-0000-0000-0000308A0000}"/>
    <cellStyle name="Normal 45 21" xfId="12699" xr:uid="{00000000-0005-0000-0000-0000318A0000}"/>
    <cellStyle name="Normal 45 21 2" xfId="12700" xr:uid="{00000000-0005-0000-0000-0000328A0000}"/>
    <cellStyle name="Normal 45 21 2 2" xfId="12701" xr:uid="{00000000-0005-0000-0000-0000338A0000}"/>
    <cellStyle name="Normal 45 21 3" xfId="12702" xr:uid="{00000000-0005-0000-0000-0000348A0000}"/>
    <cellStyle name="Normal 45 22" xfId="12703" xr:uid="{00000000-0005-0000-0000-0000358A0000}"/>
    <cellStyle name="Normal 45 22 2" xfId="12704" xr:uid="{00000000-0005-0000-0000-0000368A0000}"/>
    <cellStyle name="Normal 45 22 2 2" xfId="12705" xr:uid="{00000000-0005-0000-0000-0000378A0000}"/>
    <cellStyle name="Normal 45 22 3" xfId="12706" xr:uid="{00000000-0005-0000-0000-0000388A0000}"/>
    <cellStyle name="Normal 45 23" xfId="12707" xr:uid="{00000000-0005-0000-0000-0000398A0000}"/>
    <cellStyle name="Normal 45 23 2" xfId="12708" xr:uid="{00000000-0005-0000-0000-00003A8A0000}"/>
    <cellStyle name="Normal 45 23 2 2" xfId="12709" xr:uid="{00000000-0005-0000-0000-00003B8A0000}"/>
    <cellStyle name="Normal 45 23 3" xfId="12710" xr:uid="{00000000-0005-0000-0000-00003C8A0000}"/>
    <cellStyle name="Normal 45 24" xfId="12711" xr:uid="{00000000-0005-0000-0000-00003D8A0000}"/>
    <cellStyle name="Normal 45 24 2" xfId="12712" xr:uid="{00000000-0005-0000-0000-00003E8A0000}"/>
    <cellStyle name="Normal 45 24 2 2" xfId="12713" xr:uid="{00000000-0005-0000-0000-00003F8A0000}"/>
    <cellStyle name="Normal 45 24 3" xfId="12714" xr:uid="{00000000-0005-0000-0000-0000408A0000}"/>
    <cellStyle name="Normal 45 25" xfId="12715" xr:uid="{00000000-0005-0000-0000-0000418A0000}"/>
    <cellStyle name="Normal 45 25 2" xfId="12716" xr:uid="{00000000-0005-0000-0000-0000428A0000}"/>
    <cellStyle name="Normal 45 26" xfId="12717" xr:uid="{00000000-0005-0000-0000-0000438A0000}"/>
    <cellStyle name="Normal 45 3" xfId="12718" xr:uid="{00000000-0005-0000-0000-0000448A0000}"/>
    <cellStyle name="Normal 45 3 2" xfId="12719" xr:uid="{00000000-0005-0000-0000-0000458A0000}"/>
    <cellStyle name="Normal 45 3 2 2" xfId="12720" xr:uid="{00000000-0005-0000-0000-0000468A0000}"/>
    <cellStyle name="Normal 45 3 3" xfId="12721" xr:uid="{00000000-0005-0000-0000-0000478A0000}"/>
    <cellStyle name="Normal 45 4" xfId="12722" xr:uid="{00000000-0005-0000-0000-0000488A0000}"/>
    <cellStyle name="Normal 45 4 2" xfId="12723" xr:uid="{00000000-0005-0000-0000-0000498A0000}"/>
    <cellStyle name="Normal 45 4 2 2" xfId="12724" xr:uid="{00000000-0005-0000-0000-00004A8A0000}"/>
    <cellStyle name="Normal 45 4 3" xfId="12725" xr:uid="{00000000-0005-0000-0000-00004B8A0000}"/>
    <cellStyle name="Normal 45 5" xfId="12726" xr:uid="{00000000-0005-0000-0000-00004C8A0000}"/>
    <cellStyle name="Normal 45 5 2" xfId="12727" xr:uid="{00000000-0005-0000-0000-00004D8A0000}"/>
    <cellStyle name="Normal 45 5 2 2" xfId="12728" xr:uid="{00000000-0005-0000-0000-00004E8A0000}"/>
    <cellStyle name="Normal 45 5 3" xfId="12729" xr:uid="{00000000-0005-0000-0000-00004F8A0000}"/>
    <cellStyle name="Normal 45 6" xfId="12730" xr:uid="{00000000-0005-0000-0000-0000508A0000}"/>
    <cellStyle name="Normal 45 6 2" xfId="12731" xr:uid="{00000000-0005-0000-0000-0000518A0000}"/>
    <cellStyle name="Normal 45 6 2 2" xfId="12732" xr:uid="{00000000-0005-0000-0000-0000528A0000}"/>
    <cellStyle name="Normal 45 6 3" xfId="12733" xr:uid="{00000000-0005-0000-0000-0000538A0000}"/>
    <cellStyle name="Normal 45 7" xfId="12734" xr:uid="{00000000-0005-0000-0000-0000548A0000}"/>
    <cellStyle name="Normal 45 7 2" xfId="12735" xr:uid="{00000000-0005-0000-0000-0000558A0000}"/>
    <cellStyle name="Normal 45 7 2 2" xfId="12736" xr:uid="{00000000-0005-0000-0000-0000568A0000}"/>
    <cellStyle name="Normal 45 7 3" xfId="12737" xr:uid="{00000000-0005-0000-0000-0000578A0000}"/>
    <cellStyle name="Normal 45 8" xfId="12738" xr:uid="{00000000-0005-0000-0000-0000588A0000}"/>
    <cellStyle name="Normal 45 8 2" xfId="12739" xr:uid="{00000000-0005-0000-0000-0000598A0000}"/>
    <cellStyle name="Normal 45 8 2 2" xfId="12740" xr:uid="{00000000-0005-0000-0000-00005A8A0000}"/>
    <cellStyle name="Normal 45 8 3" xfId="12741" xr:uid="{00000000-0005-0000-0000-00005B8A0000}"/>
    <cellStyle name="Normal 45 9" xfId="12742" xr:uid="{00000000-0005-0000-0000-00005C8A0000}"/>
    <cellStyle name="Normal 45 9 2" xfId="12743" xr:uid="{00000000-0005-0000-0000-00005D8A0000}"/>
    <cellStyle name="Normal 45 9 2 2" xfId="12744" xr:uid="{00000000-0005-0000-0000-00005E8A0000}"/>
    <cellStyle name="Normal 45 9 3" xfId="12745" xr:uid="{00000000-0005-0000-0000-00005F8A0000}"/>
    <cellStyle name="Normal 46" xfId="12746" xr:uid="{00000000-0005-0000-0000-0000608A0000}"/>
    <cellStyle name="Normal 46 10" xfId="12747" xr:uid="{00000000-0005-0000-0000-0000618A0000}"/>
    <cellStyle name="Normal 46 10 2" xfId="12748" xr:uid="{00000000-0005-0000-0000-0000628A0000}"/>
    <cellStyle name="Normal 46 10 2 2" xfId="12749" xr:uid="{00000000-0005-0000-0000-0000638A0000}"/>
    <cellStyle name="Normal 46 10 3" xfId="12750" xr:uid="{00000000-0005-0000-0000-0000648A0000}"/>
    <cellStyle name="Normal 46 11" xfId="12751" xr:uid="{00000000-0005-0000-0000-0000658A0000}"/>
    <cellStyle name="Normal 46 11 2" xfId="12752" xr:uid="{00000000-0005-0000-0000-0000668A0000}"/>
    <cellStyle name="Normal 46 11 2 2" xfId="12753" xr:uid="{00000000-0005-0000-0000-0000678A0000}"/>
    <cellStyle name="Normal 46 11 3" xfId="12754" xr:uid="{00000000-0005-0000-0000-0000688A0000}"/>
    <cellStyle name="Normal 46 12" xfId="12755" xr:uid="{00000000-0005-0000-0000-0000698A0000}"/>
    <cellStyle name="Normal 46 12 2" xfId="12756" xr:uid="{00000000-0005-0000-0000-00006A8A0000}"/>
    <cellStyle name="Normal 46 12 2 2" xfId="12757" xr:uid="{00000000-0005-0000-0000-00006B8A0000}"/>
    <cellStyle name="Normal 46 12 3" xfId="12758" xr:uid="{00000000-0005-0000-0000-00006C8A0000}"/>
    <cellStyle name="Normal 46 13" xfId="12759" xr:uid="{00000000-0005-0000-0000-00006D8A0000}"/>
    <cellStyle name="Normal 46 13 2" xfId="12760" xr:uid="{00000000-0005-0000-0000-00006E8A0000}"/>
    <cellStyle name="Normal 46 13 2 2" xfId="12761" xr:uid="{00000000-0005-0000-0000-00006F8A0000}"/>
    <cellStyle name="Normal 46 13 3" xfId="12762" xr:uid="{00000000-0005-0000-0000-0000708A0000}"/>
    <cellStyle name="Normal 46 14" xfId="12763" xr:uid="{00000000-0005-0000-0000-0000718A0000}"/>
    <cellStyle name="Normal 46 14 2" xfId="12764" xr:uid="{00000000-0005-0000-0000-0000728A0000}"/>
    <cellStyle name="Normal 46 14 2 2" xfId="12765" xr:uid="{00000000-0005-0000-0000-0000738A0000}"/>
    <cellStyle name="Normal 46 14 3" xfId="12766" xr:uid="{00000000-0005-0000-0000-0000748A0000}"/>
    <cellStyle name="Normal 46 15" xfId="12767" xr:uid="{00000000-0005-0000-0000-0000758A0000}"/>
    <cellStyle name="Normal 46 15 2" xfId="12768" xr:uid="{00000000-0005-0000-0000-0000768A0000}"/>
    <cellStyle name="Normal 46 15 2 2" xfId="12769" xr:uid="{00000000-0005-0000-0000-0000778A0000}"/>
    <cellStyle name="Normal 46 15 3" xfId="12770" xr:uid="{00000000-0005-0000-0000-0000788A0000}"/>
    <cellStyle name="Normal 46 16" xfId="12771" xr:uid="{00000000-0005-0000-0000-0000798A0000}"/>
    <cellStyle name="Normal 46 16 2" xfId="12772" xr:uid="{00000000-0005-0000-0000-00007A8A0000}"/>
    <cellStyle name="Normal 46 16 2 2" xfId="12773" xr:uid="{00000000-0005-0000-0000-00007B8A0000}"/>
    <cellStyle name="Normal 46 16 3" xfId="12774" xr:uid="{00000000-0005-0000-0000-00007C8A0000}"/>
    <cellStyle name="Normal 46 17" xfId="12775" xr:uid="{00000000-0005-0000-0000-00007D8A0000}"/>
    <cellStyle name="Normal 46 17 2" xfId="12776" xr:uid="{00000000-0005-0000-0000-00007E8A0000}"/>
    <cellStyle name="Normal 46 17 2 2" xfId="12777" xr:uid="{00000000-0005-0000-0000-00007F8A0000}"/>
    <cellStyle name="Normal 46 17 3" xfId="12778" xr:uid="{00000000-0005-0000-0000-0000808A0000}"/>
    <cellStyle name="Normal 46 18" xfId="12779" xr:uid="{00000000-0005-0000-0000-0000818A0000}"/>
    <cellStyle name="Normal 46 18 2" xfId="12780" xr:uid="{00000000-0005-0000-0000-0000828A0000}"/>
    <cellStyle name="Normal 46 18 2 2" xfId="12781" xr:uid="{00000000-0005-0000-0000-0000838A0000}"/>
    <cellStyle name="Normal 46 18 3" xfId="12782" xr:uid="{00000000-0005-0000-0000-0000848A0000}"/>
    <cellStyle name="Normal 46 19" xfId="12783" xr:uid="{00000000-0005-0000-0000-0000858A0000}"/>
    <cellStyle name="Normal 46 19 2" xfId="12784" xr:uid="{00000000-0005-0000-0000-0000868A0000}"/>
    <cellStyle name="Normal 46 19 2 2" xfId="12785" xr:uid="{00000000-0005-0000-0000-0000878A0000}"/>
    <cellStyle name="Normal 46 19 3" xfId="12786" xr:uid="{00000000-0005-0000-0000-0000888A0000}"/>
    <cellStyle name="Normal 46 2" xfId="12787" xr:uid="{00000000-0005-0000-0000-0000898A0000}"/>
    <cellStyle name="Normal 46 2 2" xfId="12788" xr:uid="{00000000-0005-0000-0000-00008A8A0000}"/>
    <cellStyle name="Normal 46 2 2 2" xfId="12789" xr:uid="{00000000-0005-0000-0000-00008B8A0000}"/>
    <cellStyle name="Normal 46 2 3" xfId="12790" xr:uid="{00000000-0005-0000-0000-00008C8A0000}"/>
    <cellStyle name="Normal 46 20" xfId="12791" xr:uid="{00000000-0005-0000-0000-00008D8A0000}"/>
    <cellStyle name="Normal 46 20 2" xfId="12792" xr:uid="{00000000-0005-0000-0000-00008E8A0000}"/>
    <cellStyle name="Normal 46 20 2 2" xfId="12793" xr:uid="{00000000-0005-0000-0000-00008F8A0000}"/>
    <cellStyle name="Normal 46 20 3" xfId="12794" xr:uid="{00000000-0005-0000-0000-0000908A0000}"/>
    <cellStyle name="Normal 46 21" xfId="12795" xr:uid="{00000000-0005-0000-0000-0000918A0000}"/>
    <cellStyle name="Normal 46 21 2" xfId="12796" xr:uid="{00000000-0005-0000-0000-0000928A0000}"/>
    <cellStyle name="Normal 46 21 2 2" xfId="12797" xr:uid="{00000000-0005-0000-0000-0000938A0000}"/>
    <cellStyle name="Normal 46 21 3" xfId="12798" xr:uid="{00000000-0005-0000-0000-0000948A0000}"/>
    <cellStyle name="Normal 46 22" xfId="12799" xr:uid="{00000000-0005-0000-0000-0000958A0000}"/>
    <cellStyle name="Normal 46 22 2" xfId="12800" xr:uid="{00000000-0005-0000-0000-0000968A0000}"/>
    <cellStyle name="Normal 46 22 2 2" xfId="12801" xr:uid="{00000000-0005-0000-0000-0000978A0000}"/>
    <cellStyle name="Normal 46 22 3" xfId="12802" xr:uid="{00000000-0005-0000-0000-0000988A0000}"/>
    <cellStyle name="Normal 46 23" xfId="12803" xr:uid="{00000000-0005-0000-0000-0000998A0000}"/>
    <cellStyle name="Normal 46 23 2" xfId="12804" xr:uid="{00000000-0005-0000-0000-00009A8A0000}"/>
    <cellStyle name="Normal 46 23 2 2" xfId="12805" xr:uid="{00000000-0005-0000-0000-00009B8A0000}"/>
    <cellStyle name="Normal 46 23 3" xfId="12806" xr:uid="{00000000-0005-0000-0000-00009C8A0000}"/>
    <cellStyle name="Normal 46 24" xfId="12807" xr:uid="{00000000-0005-0000-0000-00009D8A0000}"/>
    <cellStyle name="Normal 46 24 2" xfId="12808" xr:uid="{00000000-0005-0000-0000-00009E8A0000}"/>
    <cellStyle name="Normal 46 24 2 2" xfId="12809" xr:uid="{00000000-0005-0000-0000-00009F8A0000}"/>
    <cellStyle name="Normal 46 24 3" xfId="12810" xr:uid="{00000000-0005-0000-0000-0000A08A0000}"/>
    <cellStyle name="Normal 46 25" xfId="12811" xr:uid="{00000000-0005-0000-0000-0000A18A0000}"/>
    <cellStyle name="Normal 46 25 2" xfId="12812" xr:uid="{00000000-0005-0000-0000-0000A28A0000}"/>
    <cellStyle name="Normal 46 26" xfId="12813" xr:uid="{00000000-0005-0000-0000-0000A38A0000}"/>
    <cellStyle name="Normal 46 3" xfId="12814" xr:uid="{00000000-0005-0000-0000-0000A48A0000}"/>
    <cellStyle name="Normal 46 3 2" xfId="12815" xr:uid="{00000000-0005-0000-0000-0000A58A0000}"/>
    <cellStyle name="Normal 46 3 2 2" xfId="12816" xr:uid="{00000000-0005-0000-0000-0000A68A0000}"/>
    <cellStyle name="Normal 46 3 3" xfId="12817" xr:uid="{00000000-0005-0000-0000-0000A78A0000}"/>
    <cellStyle name="Normal 46 4" xfId="12818" xr:uid="{00000000-0005-0000-0000-0000A88A0000}"/>
    <cellStyle name="Normal 46 4 2" xfId="12819" xr:uid="{00000000-0005-0000-0000-0000A98A0000}"/>
    <cellStyle name="Normal 46 4 2 2" xfId="12820" xr:uid="{00000000-0005-0000-0000-0000AA8A0000}"/>
    <cellStyle name="Normal 46 4 3" xfId="12821" xr:uid="{00000000-0005-0000-0000-0000AB8A0000}"/>
    <cellStyle name="Normal 46 5" xfId="12822" xr:uid="{00000000-0005-0000-0000-0000AC8A0000}"/>
    <cellStyle name="Normal 46 5 2" xfId="12823" xr:uid="{00000000-0005-0000-0000-0000AD8A0000}"/>
    <cellStyle name="Normal 46 5 2 2" xfId="12824" xr:uid="{00000000-0005-0000-0000-0000AE8A0000}"/>
    <cellStyle name="Normal 46 5 3" xfId="12825" xr:uid="{00000000-0005-0000-0000-0000AF8A0000}"/>
    <cellStyle name="Normal 46 6" xfId="12826" xr:uid="{00000000-0005-0000-0000-0000B08A0000}"/>
    <cellStyle name="Normal 46 6 2" xfId="12827" xr:uid="{00000000-0005-0000-0000-0000B18A0000}"/>
    <cellStyle name="Normal 46 6 2 2" xfId="12828" xr:uid="{00000000-0005-0000-0000-0000B28A0000}"/>
    <cellStyle name="Normal 46 6 3" xfId="12829" xr:uid="{00000000-0005-0000-0000-0000B38A0000}"/>
    <cellStyle name="Normal 46 7" xfId="12830" xr:uid="{00000000-0005-0000-0000-0000B48A0000}"/>
    <cellStyle name="Normal 46 7 2" xfId="12831" xr:uid="{00000000-0005-0000-0000-0000B58A0000}"/>
    <cellStyle name="Normal 46 7 2 2" xfId="12832" xr:uid="{00000000-0005-0000-0000-0000B68A0000}"/>
    <cellStyle name="Normal 46 7 3" xfId="12833" xr:uid="{00000000-0005-0000-0000-0000B78A0000}"/>
    <cellStyle name="Normal 46 8" xfId="12834" xr:uid="{00000000-0005-0000-0000-0000B88A0000}"/>
    <cellStyle name="Normal 46 8 2" xfId="12835" xr:uid="{00000000-0005-0000-0000-0000B98A0000}"/>
    <cellStyle name="Normal 46 8 2 2" xfId="12836" xr:uid="{00000000-0005-0000-0000-0000BA8A0000}"/>
    <cellStyle name="Normal 46 8 3" xfId="12837" xr:uid="{00000000-0005-0000-0000-0000BB8A0000}"/>
    <cellStyle name="Normal 46 9" xfId="12838" xr:uid="{00000000-0005-0000-0000-0000BC8A0000}"/>
    <cellStyle name="Normal 46 9 2" xfId="12839" xr:uid="{00000000-0005-0000-0000-0000BD8A0000}"/>
    <cellStyle name="Normal 46 9 2 2" xfId="12840" xr:uid="{00000000-0005-0000-0000-0000BE8A0000}"/>
    <cellStyle name="Normal 46 9 3" xfId="12841" xr:uid="{00000000-0005-0000-0000-0000BF8A0000}"/>
    <cellStyle name="Normal 47" xfId="12842" xr:uid="{00000000-0005-0000-0000-0000C08A0000}"/>
    <cellStyle name="Normal 47 10" xfId="12843" xr:uid="{00000000-0005-0000-0000-0000C18A0000}"/>
    <cellStyle name="Normal 47 10 2" xfId="12844" xr:uid="{00000000-0005-0000-0000-0000C28A0000}"/>
    <cellStyle name="Normal 47 10 2 2" xfId="12845" xr:uid="{00000000-0005-0000-0000-0000C38A0000}"/>
    <cellStyle name="Normal 47 10 3" xfId="12846" xr:uid="{00000000-0005-0000-0000-0000C48A0000}"/>
    <cellStyle name="Normal 47 11" xfId="12847" xr:uid="{00000000-0005-0000-0000-0000C58A0000}"/>
    <cellStyle name="Normal 47 11 2" xfId="12848" xr:uid="{00000000-0005-0000-0000-0000C68A0000}"/>
    <cellStyle name="Normal 47 11 2 2" xfId="12849" xr:uid="{00000000-0005-0000-0000-0000C78A0000}"/>
    <cellStyle name="Normal 47 11 3" xfId="12850" xr:uid="{00000000-0005-0000-0000-0000C88A0000}"/>
    <cellStyle name="Normal 47 12" xfId="12851" xr:uid="{00000000-0005-0000-0000-0000C98A0000}"/>
    <cellStyle name="Normal 47 12 2" xfId="12852" xr:uid="{00000000-0005-0000-0000-0000CA8A0000}"/>
    <cellStyle name="Normal 47 12 2 2" xfId="12853" xr:uid="{00000000-0005-0000-0000-0000CB8A0000}"/>
    <cellStyle name="Normal 47 12 3" xfId="12854" xr:uid="{00000000-0005-0000-0000-0000CC8A0000}"/>
    <cellStyle name="Normal 47 13" xfId="12855" xr:uid="{00000000-0005-0000-0000-0000CD8A0000}"/>
    <cellStyle name="Normal 47 13 2" xfId="12856" xr:uid="{00000000-0005-0000-0000-0000CE8A0000}"/>
    <cellStyle name="Normal 47 13 2 2" xfId="12857" xr:uid="{00000000-0005-0000-0000-0000CF8A0000}"/>
    <cellStyle name="Normal 47 13 3" xfId="12858" xr:uid="{00000000-0005-0000-0000-0000D08A0000}"/>
    <cellStyle name="Normal 47 14" xfId="12859" xr:uid="{00000000-0005-0000-0000-0000D18A0000}"/>
    <cellStyle name="Normal 47 14 2" xfId="12860" xr:uid="{00000000-0005-0000-0000-0000D28A0000}"/>
    <cellStyle name="Normal 47 14 2 2" xfId="12861" xr:uid="{00000000-0005-0000-0000-0000D38A0000}"/>
    <cellStyle name="Normal 47 14 3" xfId="12862" xr:uid="{00000000-0005-0000-0000-0000D48A0000}"/>
    <cellStyle name="Normal 47 15" xfId="12863" xr:uid="{00000000-0005-0000-0000-0000D58A0000}"/>
    <cellStyle name="Normal 47 15 2" xfId="12864" xr:uid="{00000000-0005-0000-0000-0000D68A0000}"/>
    <cellStyle name="Normal 47 15 2 2" xfId="12865" xr:uid="{00000000-0005-0000-0000-0000D78A0000}"/>
    <cellStyle name="Normal 47 15 3" xfId="12866" xr:uid="{00000000-0005-0000-0000-0000D88A0000}"/>
    <cellStyle name="Normal 47 16" xfId="12867" xr:uid="{00000000-0005-0000-0000-0000D98A0000}"/>
    <cellStyle name="Normal 47 16 2" xfId="12868" xr:uid="{00000000-0005-0000-0000-0000DA8A0000}"/>
    <cellStyle name="Normal 47 16 2 2" xfId="12869" xr:uid="{00000000-0005-0000-0000-0000DB8A0000}"/>
    <cellStyle name="Normal 47 16 3" xfId="12870" xr:uid="{00000000-0005-0000-0000-0000DC8A0000}"/>
    <cellStyle name="Normal 47 17" xfId="12871" xr:uid="{00000000-0005-0000-0000-0000DD8A0000}"/>
    <cellStyle name="Normal 47 17 2" xfId="12872" xr:uid="{00000000-0005-0000-0000-0000DE8A0000}"/>
    <cellStyle name="Normal 47 17 2 2" xfId="12873" xr:uid="{00000000-0005-0000-0000-0000DF8A0000}"/>
    <cellStyle name="Normal 47 17 3" xfId="12874" xr:uid="{00000000-0005-0000-0000-0000E08A0000}"/>
    <cellStyle name="Normal 47 18" xfId="12875" xr:uid="{00000000-0005-0000-0000-0000E18A0000}"/>
    <cellStyle name="Normal 47 18 2" xfId="12876" xr:uid="{00000000-0005-0000-0000-0000E28A0000}"/>
    <cellStyle name="Normal 47 18 2 2" xfId="12877" xr:uid="{00000000-0005-0000-0000-0000E38A0000}"/>
    <cellStyle name="Normal 47 18 3" xfId="12878" xr:uid="{00000000-0005-0000-0000-0000E48A0000}"/>
    <cellStyle name="Normal 47 19" xfId="12879" xr:uid="{00000000-0005-0000-0000-0000E58A0000}"/>
    <cellStyle name="Normal 47 19 2" xfId="12880" xr:uid="{00000000-0005-0000-0000-0000E68A0000}"/>
    <cellStyle name="Normal 47 19 2 2" xfId="12881" xr:uid="{00000000-0005-0000-0000-0000E78A0000}"/>
    <cellStyle name="Normal 47 19 3" xfId="12882" xr:uid="{00000000-0005-0000-0000-0000E88A0000}"/>
    <cellStyle name="Normal 47 2" xfId="12883" xr:uid="{00000000-0005-0000-0000-0000E98A0000}"/>
    <cellStyle name="Normal 47 2 2" xfId="12884" xr:uid="{00000000-0005-0000-0000-0000EA8A0000}"/>
    <cellStyle name="Normal 47 2 2 2" xfId="12885" xr:uid="{00000000-0005-0000-0000-0000EB8A0000}"/>
    <cellStyle name="Normal 47 2 3" xfId="12886" xr:uid="{00000000-0005-0000-0000-0000EC8A0000}"/>
    <cellStyle name="Normal 47 20" xfId="12887" xr:uid="{00000000-0005-0000-0000-0000ED8A0000}"/>
    <cellStyle name="Normal 47 20 2" xfId="12888" xr:uid="{00000000-0005-0000-0000-0000EE8A0000}"/>
    <cellStyle name="Normal 47 20 2 2" xfId="12889" xr:uid="{00000000-0005-0000-0000-0000EF8A0000}"/>
    <cellStyle name="Normal 47 20 3" xfId="12890" xr:uid="{00000000-0005-0000-0000-0000F08A0000}"/>
    <cellStyle name="Normal 47 21" xfId="12891" xr:uid="{00000000-0005-0000-0000-0000F18A0000}"/>
    <cellStyle name="Normal 47 21 2" xfId="12892" xr:uid="{00000000-0005-0000-0000-0000F28A0000}"/>
    <cellStyle name="Normal 47 21 2 2" xfId="12893" xr:uid="{00000000-0005-0000-0000-0000F38A0000}"/>
    <cellStyle name="Normal 47 21 3" xfId="12894" xr:uid="{00000000-0005-0000-0000-0000F48A0000}"/>
    <cellStyle name="Normal 47 22" xfId="12895" xr:uid="{00000000-0005-0000-0000-0000F58A0000}"/>
    <cellStyle name="Normal 47 22 2" xfId="12896" xr:uid="{00000000-0005-0000-0000-0000F68A0000}"/>
    <cellStyle name="Normal 47 22 2 2" xfId="12897" xr:uid="{00000000-0005-0000-0000-0000F78A0000}"/>
    <cellStyle name="Normal 47 22 3" xfId="12898" xr:uid="{00000000-0005-0000-0000-0000F88A0000}"/>
    <cellStyle name="Normal 47 23" xfId="12899" xr:uid="{00000000-0005-0000-0000-0000F98A0000}"/>
    <cellStyle name="Normal 47 23 2" xfId="12900" xr:uid="{00000000-0005-0000-0000-0000FA8A0000}"/>
    <cellStyle name="Normal 47 23 2 2" xfId="12901" xr:uid="{00000000-0005-0000-0000-0000FB8A0000}"/>
    <cellStyle name="Normal 47 23 3" xfId="12902" xr:uid="{00000000-0005-0000-0000-0000FC8A0000}"/>
    <cellStyle name="Normal 47 24" xfId="12903" xr:uid="{00000000-0005-0000-0000-0000FD8A0000}"/>
    <cellStyle name="Normal 47 24 2" xfId="12904" xr:uid="{00000000-0005-0000-0000-0000FE8A0000}"/>
    <cellStyle name="Normal 47 24 2 2" xfId="12905" xr:uid="{00000000-0005-0000-0000-0000FF8A0000}"/>
    <cellStyle name="Normal 47 24 3" xfId="12906" xr:uid="{00000000-0005-0000-0000-0000008B0000}"/>
    <cellStyle name="Normal 47 25" xfId="12907" xr:uid="{00000000-0005-0000-0000-0000018B0000}"/>
    <cellStyle name="Normal 47 25 2" xfId="12908" xr:uid="{00000000-0005-0000-0000-0000028B0000}"/>
    <cellStyle name="Normal 47 26" xfId="12909" xr:uid="{00000000-0005-0000-0000-0000038B0000}"/>
    <cellStyle name="Normal 47 3" xfId="12910" xr:uid="{00000000-0005-0000-0000-0000048B0000}"/>
    <cellStyle name="Normal 47 3 2" xfId="12911" xr:uid="{00000000-0005-0000-0000-0000058B0000}"/>
    <cellStyle name="Normal 47 3 2 2" xfId="12912" xr:uid="{00000000-0005-0000-0000-0000068B0000}"/>
    <cellStyle name="Normal 47 3 3" xfId="12913" xr:uid="{00000000-0005-0000-0000-0000078B0000}"/>
    <cellStyle name="Normal 47 4" xfId="12914" xr:uid="{00000000-0005-0000-0000-0000088B0000}"/>
    <cellStyle name="Normal 47 4 2" xfId="12915" xr:uid="{00000000-0005-0000-0000-0000098B0000}"/>
    <cellStyle name="Normal 47 4 2 2" xfId="12916" xr:uid="{00000000-0005-0000-0000-00000A8B0000}"/>
    <cellStyle name="Normal 47 4 3" xfId="12917" xr:uid="{00000000-0005-0000-0000-00000B8B0000}"/>
    <cellStyle name="Normal 47 5" xfId="12918" xr:uid="{00000000-0005-0000-0000-00000C8B0000}"/>
    <cellStyle name="Normal 47 5 2" xfId="12919" xr:uid="{00000000-0005-0000-0000-00000D8B0000}"/>
    <cellStyle name="Normal 47 5 2 2" xfId="12920" xr:uid="{00000000-0005-0000-0000-00000E8B0000}"/>
    <cellStyle name="Normal 47 5 3" xfId="12921" xr:uid="{00000000-0005-0000-0000-00000F8B0000}"/>
    <cellStyle name="Normal 47 6" xfId="12922" xr:uid="{00000000-0005-0000-0000-0000108B0000}"/>
    <cellStyle name="Normal 47 6 2" xfId="12923" xr:uid="{00000000-0005-0000-0000-0000118B0000}"/>
    <cellStyle name="Normal 47 6 2 2" xfId="12924" xr:uid="{00000000-0005-0000-0000-0000128B0000}"/>
    <cellStyle name="Normal 47 6 3" xfId="12925" xr:uid="{00000000-0005-0000-0000-0000138B0000}"/>
    <cellStyle name="Normal 47 7" xfId="12926" xr:uid="{00000000-0005-0000-0000-0000148B0000}"/>
    <cellStyle name="Normal 47 7 2" xfId="12927" xr:uid="{00000000-0005-0000-0000-0000158B0000}"/>
    <cellStyle name="Normal 47 7 2 2" xfId="12928" xr:uid="{00000000-0005-0000-0000-0000168B0000}"/>
    <cellStyle name="Normal 47 7 3" xfId="12929" xr:uid="{00000000-0005-0000-0000-0000178B0000}"/>
    <cellStyle name="Normal 47 8" xfId="12930" xr:uid="{00000000-0005-0000-0000-0000188B0000}"/>
    <cellStyle name="Normal 47 8 2" xfId="12931" xr:uid="{00000000-0005-0000-0000-0000198B0000}"/>
    <cellStyle name="Normal 47 8 2 2" xfId="12932" xr:uid="{00000000-0005-0000-0000-00001A8B0000}"/>
    <cellStyle name="Normal 47 8 3" xfId="12933" xr:uid="{00000000-0005-0000-0000-00001B8B0000}"/>
    <cellStyle name="Normal 47 9" xfId="12934" xr:uid="{00000000-0005-0000-0000-00001C8B0000}"/>
    <cellStyle name="Normal 47 9 2" xfId="12935" xr:uid="{00000000-0005-0000-0000-00001D8B0000}"/>
    <cellStyle name="Normal 47 9 2 2" xfId="12936" xr:uid="{00000000-0005-0000-0000-00001E8B0000}"/>
    <cellStyle name="Normal 47 9 3" xfId="12937" xr:uid="{00000000-0005-0000-0000-00001F8B0000}"/>
    <cellStyle name="Normal 48" xfId="12938" xr:uid="{00000000-0005-0000-0000-0000208B0000}"/>
    <cellStyle name="Normal 48 2" xfId="12939" xr:uid="{00000000-0005-0000-0000-0000218B0000}"/>
    <cellStyle name="Normal 48 3" xfId="12940" xr:uid="{00000000-0005-0000-0000-0000228B0000}"/>
    <cellStyle name="Normal 48 3 2" xfId="12941" xr:uid="{00000000-0005-0000-0000-0000238B0000}"/>
    <cellStyle name="Normal 48 4" xfId="12942" xr:uid="{00000000-0005-0000-0000-0000248B0000}"/>
    <cellStyle name="Normal 48 5" xfId="12943" xr:uid="{00000000-0005-0000-0000-0000258B0000}"/>
    <cellStyle name="Normal 49" xfId="12944" xr:uid="{00000000-0005-0000-0000-0000268B0000}"/>
    <cellStyle name="Normal 49 10" xfId="12945" xr:uid="{00000000-0005-0000-0000-0000278B0000}"/>
    <cellStyle name="Normal 49 10 2" xfId="12946" xr:uid="{00000000-0005-0000-0000-0000288B0000}"/>
    <cellStyle name="Normal 49 10 2 2" xfId="12947" xr:uid="{00000000-0005-0000-0000-0000298B0000}"/>
    <cellStyle name="Normal 49 10 3" xfId="12948" xr:uid="{00000000-0005-0000-0000-00002A8B0000}"/>
    <cellStyle name="Normal 49 11" xfId="12949" xr:uid="{00000000-0005-0000-0000-00002B8B0000}"/>
    <cellStyle name="Normal 49 11 2" xfId="12950" xr:uid="{00000000-0005-0000-0000-00002C8B0000}"/>
    <cellStyle name="Normal 49 11 2 2" xfId="12951" xr:uid="{00000000-0005-0000-0000-00002D8B0000}"/>
    <cellStyle name="Normal 49 11 3" xfId="12952" xr:uid="{00000000-0005-0000-0000-00002E8B0000}"/>
    <cellStyle name="Normal 49 12" xfId="12953" xr:uid="{00000000-0005-0000-0000-00002F8B0000}"/>
    <cellStyle name="Normal 49 12 2" xfId="12954" xr:uid="{00000000-0005-0000-0000-0000308B0000}"/>
    <cellStyle name="Normal 49 12 2 2" xfId="12955" xr:uid="{00000000-0005-0000-0000-0000318B0000}"/>
    <cellStyle name="Normal 49 12 3" xfId="12956" xr:uid="{00000000-0005-0000-0000-0000328B0000}"/>
    <cellStyle name="Normal 49 13" xfId="12957" xr:uid="{00000000-0005-0000-0000-0000338B0000}"/>
    <cellStyle name="Normal 49 13 2" xfId="12958" xr:uid="{00000000-0005-0000-0000-0000348B0000}"/>
    <cellStyle name="Normal 49 13 2 2" xfId="12959" xr:uid="{00000000-0005-0000-0000-0000358B0000}"/>
    <cellStyle name="Normal 49 13 3" xfId="12960" xr:uid="{00000000-0005-0000-0000-0000368B0000}"/>
    <cellStyle name="Normal 49 14" xfId="12961" xr:uid="{00000000-0005-0000-0000-0000378B0000}"/>
    <cellStyle name="Normal 49 14 2" xfId="12962" xr:uid="{00000000-0005-0000-0000-0000388B0000}"/>
    <cellStyle name="Normal 49 14 2 2" xfId="12963" xr:uid="{00000000-0005-0000-0000-0000398B0000}"/>
    <cellStyle name="Normal 49 14 3" xfId="12964" xr:uid="{00000000-0005-0000-0000-00003A8B0000}"/>
    <cellStyle name="Normal 49 15" xfId="12965" xr:uid="{00000000-0005-0000-0000-00003B8B0000}"/>
    <cellStyle name="Normal 49 15 2" xfId="12966" xr:uid="{00000000-0005-0000-0000-00003C8B0000}"/>
    <cellStyle name="Normal 49 15 2 2" xfId="12967" xr:uid="{00000000-0005-0000-0000-00003D8B0000}"/>
    <cellStyle name="Normal 49 15 3" xfId="12968" xr:uid="{00000000-0005-0000-0000-00003E8B0000}"/>
    <cellStyle name="Normal 49 16" xfId="12969" xr:uid="{00000000-0005-0000-0000-00003F8B0000}"/>
    <cellStyle name="Normal 49 16 2" xfId="12970" xr:uid="{00000000-0005-0000-0000-0000408B0000}"/>
    <cellStyle name="Normal 49 16 2 2" xfId="12971" xr:uid="{00000000-0005-0000-0000-0000418B0000}"/>
    <cellStyle name="Normal 49 16 3" xfId="12972" xr:uid="{00000000-0005-0000-0000-0000428B0000}"/>
    <cellStyle name="Normal 49 17" xfId="12973" xr:uid="{00000000-0005-0000-0000-0000438B0000}"/>
    <cellStyle name="Normal 49 17 2" xfId="12974" xr:uid="{00000000-0005-0000-0000-0000448B0000}"/>
    <cellStyle name="Normal 49 17 2 2" xfId="12975" xr:uid="{00000000-0005-0000-0000-0000458B0000}"/>
    <cellStyle name="Normal 49 17 3" xfId="12976" xr:uid="{00000000-0005-0000-0000-0000468B0000}"/>
    <cellStyle name="Normal 49 18" xfId="12977" xr:uid="{00000000-0005-0000-0000-0000478B0000}"/>
    <cellStyle name="Normal 49 18 2" xfId="12978" xr:uid="{00000000-0005-0000-0000-0000488B0000}"/>
    <cellStyle name="Normal 49 18 2 2" xfId="12979" xr:uid="{00000000-0005-0000-0000-0000498B0000}"/>
    <cellStyle name="Normal 49 18 3" xfId="12980" xr:uid="{00000000-0005-0000-0000-00004A8B0000}"/>
    <cellStyle name="Normal 49 19" xfId="12981" xr:uid="{00000000-0005-0000-0000-00004B8B0000}"/>
    <cellStyle name="Normal 49 19 2" xfId="12982" xr:uid="{00000000-0005-0000-0000-00004C8B0000}"/>
    <cellStyle name="Normal 49 19 2 2" xfId="12983" xr:uid="{00000000-0005-0000-0000-00004D8B0000}"/>
    <cellStyle name="Normal 49 19 3" xfId="12984" xr:uid="{00000000-0005-0000-0000-00004E8B0000}"/>
    <cellStyle name="Normal 49 2" xfId="12985" xr:uid="{00000000-0005-0000-0000-00004F8B0000}"/>
    <cellStyle name="Normal 49 2 2" xfId="12986" xr:uid="{00000000-0005-0000-0000-0000508B0000}"/>
    <cellStyle name="Normal 49 2 2 2" xfId="12987" xr:uid="{00000000-0005-0000-0000-0000518B0000}"/>
    <cellStyle name="Normal 49 2 3" xfId="12988" xr:uid="{00000000-0005-0000-0000-0000528B0000}"/>
    <cellStyle name="Normal 49 20" xfId="12989" xr:uid="{00000000-0005-0000-0000-0000538B0000}"/>
    <cellStyle name="Normal 49 20 2" xfId="12990" xr:uid="{00000000-0005-0000-0000-0000548B0000}"/>
    <cellStyle name="Normal 49 20 2 2" xfId="12991" xr:uid="{00000000-0005-0000-0000-0000558B0000}"/>
    <cellStyle name="Normal 49 20 3" xfId="12992" xr:uid="{00000000-0005-0000-0000-0000568B0000}"/>
    <cellStyle name="Normal 49 21" xfId="12993" xr:uid="{00000000-0005-0000-0000-0000578B0000}"/>
    <cellStyle name="Normal 49 21 2" xfId="12994" xr:uid="{00000000-0005-0000-0000-0000588B0000}"/>
    <cellStyle name="Normal 49 21 2 2" xfId="12995" xr:uid="{00000000-0005-0000-0000-0000598B0000}"/>
    <cellStyle name="Normal 49 21 3" xfId="12996" xr:uid="{00000000-0005-0000-0000-00005A8B0000}"/>
    <cellStyle name="Normal 49 22" xfId="12997" xr:uid="{00000000-0005-0000-0000-00005B8B0000}"/>
    <cellStyle name="Normal 49 22 2" xfId="12998" xr:uid="{00000000-0005-0000-0000-00005C8B0000}"/>
    <cellStyle name="Normal 49 22 2 2" xfId="12999" xr:uid="{00000000-0005-0000-0000-00005D8B0000}"/>
    <cellStyle name="Normal 49 22 3" xfId="13000" xr:uid="{00000000-0005-0000-0000-00005E8B0000}"/>
    <cellStyle name="Normal 49 23" xfId="13001" xr:uid="{00000000-0005-0000-0000-00005F8B0000}"/>
    <cellStyle name="Normal 49 23 2" xfId="13002" xr:uid="{00000000-0005-0000-0000-0000608B0000}"/>
    <cellStyle name="Normal 49 23 2 2" xfId="13003" xr:uid="{00000000-0005-0000-0000-0000618B0000}"/>
    <cellStyle name="Normal 49 23 3" xfId="13004" xr:uid="{00000000-0005-0000-0000-0000628B0000}"/>
    <cellStyle name="Normal 49 24" xfId="13005" xr:uid="{00000000-0005-0000-0000-0000638B0000}"/>
    <cellStyle name="Normal 49 24 2" xfId="13006" xr:uid="{00000000-0005-0000-0000-0000648B0000}"/>
    <cellStyle name="Normal 49 24 2 2" xfId="13007" xr:uid="{00000000-0005-0000-0000-0000658B0000}"/>
    <cellStyle name="Normal 49 24 3" xfId="13008" xr:uid="{00000000-0005-0000-0000-0000668B0000}"/>
    <cellStyle name="Normal 49 25" xfId="13009" xr:uid="{00000000-0005-0000-0000-0000678B0000}"/>
    <cellStyle name="Normal 49 25 2" xfId="13010" xr:uid="{00000000-0005-0000-0000-0000688B0000}"/>
    <cellStyle name="Normal 49 26" xfId="13011" xr:uid="{00000000-0005-0000-0000-0000698B0000}"/>
    <cellStyle name="Normal 49 3" xfId="13012" xr:uid="{00000000-0005-0000-0000-00006A8B0000}"/>
    <cellStyle name="Normal 49 3 2" xfId="13013" xr:uid="{00000000-0005-0000-0000-00006B8B0000}"/>
    <cellStyle name="Normal 49 3 2 2" xfId="13014" xr:uid="{00000000-0005-0000-0000-00006C8B0000}"/>
    <cellStyle name="Normal 49 3 3" xfId="13015" xr:uid="{00000000-0005-0000-0000-00006D8B0000}"/>
    <cellStyle name="Normal 49 4" xfId="13016" xr:uid="{00000000-0005-0000-0000-00006E8B0000}"/>
    <cellStyle name="Normal 49 4 2" xfId="13017" xr:uid="{00000000-0005-0000-0000-00006F8B0000}"/>
    <cellStyle name="Normal 49 4 2 2" xfId="13018" xr:uid="{00000000-0005-0000-0000-0000708B0000}"/>
    <cellStyle name="Normal 49 4 3" xfId="13019" xr:uid="{00000000-0005-0000-0000-0000718B0000}"/>
    <cellStyle name="Normal 49 5" xfId="13020" xr:uid="{00000000-0005-0000-0000-0000728B0000}"/>
    <cellStyle name="Normal 49 5 2" xfId="13021" xr:uid="{00000000-0005-0000-0000-0000738B0000}"/>
    <cellStyle name="Normal 49 5 2 2" xfId="13022" xr:uid="{00000000-0005-0000-0000-0000748B0000}"/>
    <cellStyle name="Normal 49 5 3" xfId="13023" xr:uid="{00000000-0005-0000-0000-0000758B0000}"/>
    <cellStyle name="Normal 49 6" xfId="13024" xr:uid="{00000000-0005-0000-0000-0000768B0000}"/>
    <cellStyle name="Normal 49 6 2" xfId="13025" xr:uid="{00000000-0005-0000-0000-0000778B0000}"/>
    <cellStyle name="Normal 49 6 2 2" xfId="13026" xr:uid="{00000000-0005-0000-0000-0000788B0000}"/>
    <cellStyle name="Normal 49 6 3" xfId="13027" xr:uid="{00000000-0005-0000-0000-0000798B0000}"/>
    <cellStyle name="Normal 49 7" xfId="13028" xr:uid="{00000000-0005-0000-0000-00007A8B0000}"/>
    <cellStyle name="Normal 49 7 2" xfId="13029" xr:uid="{00000000-0005-0000-0000-00007B8B0000}"/>
    <cellStyle name="Normal 49 7 2 2" xfId="13030" xr:uid="{00000000-0005-0000-0000-00007C8B0000}"/>
    <cellStyle name="Normal 49 7 3" xfId="13031" xr:uid="{00000000-0005-0000-0000-00007D8B0000}"/>
    <cellStyle name="Normal 49 8" xfId="13032" xr:uid="{00000000-0005-0000-0000-00007E8B0000}"/>
    <cellStyle name="Normal 49 8 2" xfId="13033" xr:uid="{00000000-0005-0000-0000-00007F8B0000}"/>
    <cellStyle name="Normal 49 8 2 2" xfId="13034" xr:uid="{00000000-0005-0000-0000-0000808B0000}"/>
    <cellStyle name="Normal 49 8 3" xfId="13035" xr:uid="{00000000-0005-0000-0000-0000818B0000}"/>
    <cellStyle name="Normal 49 9" xfId="13036" xr:uid="{00000000-0005-0000-0000-0000828B0000}"/>
    <cellStyle name="Normal 49 9 2" xfId="13037" xr:uid="{00000000-0005-0000-0000-0000838B0000}"/>
    <cellStyle name="Normal 49 9 2 2" xfId="13038" xr:uid="{00000000-0005-0000-0000-0000848B0000}"/>
    <cellStyle name="Normal 49 9 3" xfId="13039" xr:uid="{00000000-0005-0000-0000-0000858B0000}"/>
    <cellStyle name="Normal 5" xfId="2739" xr:uid="{00000000-0005-0000-0000-0000868B0000}"/>
    <cellStyle name="Normal 5 2" xfId="2740" xr:uid="{00000000-0005-0000-0000-0000878B0000}"/>
    <cellStyle name="Normal 5 2 10" xfId="24019" xr:uid="{00000000-0005-0000-0000-0000888B0000}"/>
    <cellStyle name="Normal 5 2 10 2" xfId="36930" xr:uid="{00000000-0005-0000-0000-0000898B0000}"/>
    <cellStyle name="Normal 5 2 11" xfId="27540" xr:uid="{00000000-0005-0000-0000-00008A8B0000}"/>
    <cellStyle name="Normal 5 2 12" xfId="14628" xr:uid="{00000000-0005-0000-0000-00008B8B0000}"/>
    <cellStyle name="Normal 5 2 2" xfId="2741" xr:uid="{00000000-0005-0000-0000-00008C8B0000}"/>
    <cellStyle name="Normal 5 2 2 2" xfId="13040" xr:uid="{00000000-0005-0000-0000-00008D8B0000}"/>
    <cellStyle name="Normal 5 2 2 2 2" xfId="16478" xr:uid="{00000000-0005-0000-0000-00008E8B0000}"/>
    <cellStyle name="Normal 5 2 2 2 2 2" xfId="18826" xr:uid="{00000000-0005-0000-0000-00008F8B0000}"/>
    <cellStyle name="Normal 5 2 2 2 2 2 2" xfId="31737" xr:uid="{00000000-0005-0000-0000-0000908B0000}"/>
    <cellStyle name="Normal 5 2 2 2 2 3" xfId="22347" xr:uid="{00000000-0005-0000-0000-0000918B0000}"/>
    <cellStyle name="Normal 5 2 2 2 2 3 2" xfId="35258" xr:uid="{00000000-0005-0000-0000-0000928B0000}"/>
    <cellStyle name="Normal 5 2 2 2 2 4" xfId="25868" xr:uid="{00000000-0005-0000-0000-0000938B0000}"/>
    <cellStyle name="Normal 5 2 2 2 2 4 2" xfId="38779" xr:uid="{00000000-0005-0000-0000-0000948B0000}"/>
    <cellStyle name="Normal 5 2 2 2 2 5" xfId="29389" xr:uid="{00000000-0005-0000-0000-0000958B0000}"/>
    <cellStyle name="Normal 5 2 2 2 3" xfId="19999" xr:uid="{00000000-0005-0000-0000-0000968B0000}"/>
    <cellStyle name="Normal 5 2 2 2 3 2" xfId="23520" xr:uid="{00000000-0005-0000-0000-0000978B0000}"/>
    <cellStyle name="Normal 5 2 2 2 3 2 2" xfId="36431" xr:uid="{00000000-0005-0000-0000-0000988B0000}"/>
    <cellStyle name="Normal 5 2 2 2 3 3" xfId="27041" xr:uid="{00000000-0005-0000-0000-0000998B0000}"/>
    <cellStyle name="Normal 5 2 2 2 3 3 2" xfId="39952" xr:uid="{00000000-0005-0000-0000-00009A8B0000}"/>
    <cellStyle name="Normal 5 2 2 2 3 4" xfId="32910" xr:uid="{00000000-0005-0000-0000-00009B8B0000}"/>
    <cellStyle name="Normal 5 2 2 2 4" xfId="17651" xr:uid="{00000000-0005-0000-0000-00009C8B0000}"/>
    <cellStyle name="Normal 5 2 2 2 4 2" xfId="30562" xr:uid="{00000000-0005-0000-0000-00009D8B0000}"/>
    <cellStyle name="Normal 5 2 2 2 5" xfId="21172" xr:uid="{00000000-0005-0000-0000-00009E8B0000}"/>
    <cellStyle name="Normal 5 2 2 2 5 2" xfId="34083" xr:uid="{00000000-0005-0000-0000-00009F8B0000}"/>
    <cellStyle name="Normal 5 2 2 2 6" xfId="24693" xr:uid="{00000000-0005-0000-0000-0000A08B0000}"/>
    <cellStyle name="Normal 5 2 2 2 6 2" xfId="37604" xr:uid="{00000000-0005-0000-0000-0000A18B0000}"/>
    <cellStyle name="Normal 5 2 2 2 7" xfId="28214" xr:uid="{00000000-0005-0000-0000-0000A28B0000}"/>
    <cellStyle name="Normal 5 2 2 2 8" xfId="15303" xr:uid="{00000000-0005-0000-0000-0000A38B0000}"/>
    <cellStyle name="Normal 5 2 2 3" xfId="15979" xr:uid="{00000000-0005-0000-0000-0000A48B0000}"/>
    <cellStyle name="Normal 5 2 2 3 2" xfId="18327" xr:uid="{00000000-0005-0000-0000-0000A58B0000}"/>
    <cellStyle name="Normal 5 2 2 3 2 2" xfId="31238" xr:uid="{00000000-0005-0000-0000-0000A68B0000}"/>
    <cellStyle name="Normal 5 2 2 3 3" xfId="21848" xr:uid="{00000000-0005-0000-0000-0000A78B0000}"/>
    <cellStyle name="Normal 5 2 2 3 3 2" xfId="34759" xr:uid="{00000000-0005-0000-0000-0000A88B0000}"/>
    <cellStyle name="Normal 5 2 2 3 4" xfId="25369" xr:uid="{00000000-0005-0000-0000-0000A98B0000}"/>
    <cellStyle name="Normal 5 2 2 3 4 2" xfId="38280" xr:uid="{00000000-0005-0000-0000-0000AA8B0000}"/>
    <cellStyle name="Normal 5 2 2 3 5" xfId="28890" xr:uid="{00000000-0005-0000-0000-0000AB8B0000}"/>
    <cellStyle name="Normal 5 2 2 4" xfId="19500" xr:uid="{00000000-0005-0000-0000-0000AC8B0000}"/>
    <cellStyle name="Normal 5 2 2 4 2" xfId="23021" xr:uid="{00000000-0005-0000-0000-0000AD8B0000}"/>
    <cellStyle name="Normal 5 2 2 4 2 2" xfId="35932" xr:uid="{00000000-0005-0000-0000-0000AE8B0000}"/>
    <cellStyle name="Normal 5 2 2 4 3" xfId="26542" xr:uid="{00000000-0005-0000-0000-0000AF8B0000}"/>
    <cellStyle name="Normal 5 2 2 4 3 2" xfId="39453" xr:uid="{00000000-0005-0000-0000-0000B08B0000}"/>
    <cellStyle name="Normal 5 2 2 4 4" xfId="32411" xr:uid="{00000000-0005-0000-0000-0000B18B0000}"/>
    <cellStyle name="Normal 5 2 2 5" xfId="17152" xr:uid="{00000000-0005-0000-0000-0000B28B0000}"/>
    <cellStyle name="Normal 5 2 2 5 2" xfId="30063" xr:uid="{00000000-0005-0000-0000-0000B38B0000}"/>
    <cellStyle name="Normal 5 2 2 6" xfId="20673" xr:uid="{00000000-0005-0000-0000-0000B48B0000}"/>
    <cellStyle name="Normal 5 2 2 6 2" xfId="33584" xr:uid="{00000000-0005-0000-0000-0000B58B0000}"/>
    <cellStyle name="Normal 5 2 2 7" xfId="24194" xr:uid="{00000000-0005-0000-0000-0000B68B0000}"/>
    <cellStyle name="Normal 5 2 2 7 2" xfId="37105" xr:uid="{00000000-0005-0000-0000-0000B78B0000}"/>
    <cellStyle name="Normal 5 2 2 8" xfId="27715" xr:uid="{00000000-0005-0000-0000-0000B88B0000}"/>
    <cellStyle name="Normal 5 2 2 9" xfId="14804" xr:uid="{00000000-0005-0000-0000-0000B98B0000}"/>
    <cellStyle name="Normal 5 2 3" xfId="2742" xr:uid="{00000000-0005-0000-0000-0000BA8B0000}"/>
    <cellStyle name="Normal 5 2 3 2" xfId="13041" xr:uid="{00000000-0005-0000-0000-0000BB8B0000}"/>
    <cellStyle name="Normal 5 2 3 2 2" xfId="16640" xr:uid="{00000000-0005-0000-0000-0000BC8B0000}"/>
    <cellStyle name="Normal 5 2 3 2 2 2" xfId="18988" xr:uid="{00000000-0005-0000-0000-0000BD8B0000}"/>
    <cellStyle name="Normal 5 2 3 2 2 2 2" xfId="31899" xr:uid="{00000000-0005-0000-0000-0000BE8B0000}"/>
    <cellStyle name="Normal 5 2 3 2 2 3" xfId="22509" xr:uid="{00000000-0005-0000-0000-0000BF8B0000}"/>
    <cellStyle name="Normal 5 2 3 2 2 3 2" xfId="35420" xr:uid="{00000000-0005-0000-0000-0000C08B0000}"/>
    <cellStyle name="Normal 5 2 3 2 2 4" xfId="26030" xr:uid="{00000000-0005-0000-0000-0000C18B0000}"/>
    <cellStyle name="Normal 5 2 3 2 2 4 2" xfId="38941" xr:uid="{00000000-0005-0000-0000-0000C28B0000}"/>
    <cellStyle name="Normal 5 2 3 2 2 5" xfId="29551" xr:uid="{00000000-0005-0000-0000-0000C38B0000}"/>
    <cellStyle name="Normal 5 2 3 2 3" xfId="20161" xr:uid="{00000000-0005-0000-0000-0000C48B0000}"/>
    <cellStyle name="Normal 5 2 3 2 3 2" xfId="23682" xr:uid="{00000000-0005-0000-0000-0000C58B0000}"/>
    <cellStyle name="Normal 5 2 3 2 3 2 2" xfId="36593" xr:uid="{00000000-0005-0000-0000-0000C68B0000}"/>
    <cellStyle name="Normal 5 2 3 2 3 3" xfId="27203" xr:uid="{00000000-0005-0000-0000-0000C78B0000}"/>
    <cellStyle name="Normal 5 2 3 2 3 3 2" xfId="40114" xr:uid="{00000000-0005-0000-0000-0000C88B0000}"/>
    <cellStyle name="Normal 5 2 3 2 3 4" xfId="33072" xr:uid="{00000000-0005-0000-0000-0000C98B0000}"/>
    <cellStyle name="Normal 5 2 3 2 4" xfId="17813" xr:uid="{00000000-0005-0000-0000-0000CA8B0000}"/>
    <cellStyle name="Normal 5 2 3 2 4 2" xfId="30724" xr:uid="{00000000-0005-0000-0000-0000CB8B0000}"/>
    <cellStyle name="Normal 5 2 3 2 5" xfId="21334" xr:uid="{00000000-0005-0000-0000-0000CC8B0000}"/>
    <cellStyle name="Normal 5 2 3 2 5 2" xfId="34245" xr:uid="{00000000-0005-0000-0000-0000CD8B0000}"/>
    <cellStyle name="Normal 5 2 3 2 6" xfId="24855" xr:uid="{00000000-0005-0000-0000-0000CE8B0000}"/>
    <cellStyle name="Normal 5 2 3 2 6 2" xfId="37766" xr:uid="{00000000-0005-0000-0000-0000CF8B0000}"/>
    <cellStyle name="Normal 5 2 3 2 7" xfId="28376" xr:uid="{00000000-0005-0000-0000-0000D08B0000}"/>
    <cellStyle name="Normal 5 2 3 2 8" xfId="15465" xr:uid="{00000000-0005-0000-0000-0000D18B0000}"/>
    <cellStyle name="Normal 5 2 3 3" xfId="16141" xr:uid="{00000000-0005-0000-0000-0000D28B0000}"/>
    <cellStyle name="Normal 5 2 3 3 2" xfId="18489" xr:uid="{00000000-0005-0000-0000-0000D38B0000}"/>
    <cellStyle name="Normal 5 2 3 3 2 2" xfId="31400" xr:uid="{00000000-0005-0000-0000-0000D48B0000}"/>
    <cellStyle name="Normal 5 2 3 3 3" xfId="22010" xr:uid="{00000000-0005-0000-0000-0000D58B0000}"/>
    <cellStyle name="Normal 5 2 3 3 3 2" xfId="34921" xr:uid="{00000000-0005-0000-0000-0000D68B0000}"/>
    <cellStyle name="Normal 5 2 3 3 4" xfId="25531" xr:uid="{00000000-0005-0000-0000-0000D78B0000}"/>
    <cellStyle name="Normal 5 2 3 3 4 2" xfId="38442" xr:uid="{00000000-0005-0000-0000-0000D88B0000}"/>
    <cellStyle name="Normal 5 2 3 3 5" xfId="29052" xr:uid="{00000000-0005-0000-0000-0000D98B0000}"/>
    <cellStyle name="Normal 5 2 3 4" xfId="19662" xr:uid="{00000000-0005-0000-0000-0000DA8B0000}"/>
    <cellStyle name="Normal 5 2 3 4 2" xfId="23183" xr:uid="{00000000-0005-0000-0000-0000DB8B0000}"/>
    <cellStyle name="Normal 5 2 3 4 2 2" xfId="36094" xr:uid="{00000000-0005-0000-0000-0000DC8B0000}"/>
    <cellStyle name="Normal 5 2 3 4 3" xfId="26704" xr:uid="{00000000-0005-0000-0000-0000DD8B0000}"/>
    <cellStyle name="Normal 5 2 3 4 3 2" xfId="39615" xr:uid="{00000000-0005-0000-0000-0000DE8B0000}"/>
    <cellStyle name="Normal 5 2 3 4 4" xfId="32573" xr:uid="{00000000-0005-0000-0000-0000DF8B0000}"/>
    <cellStyle name="Normal 5 2 3 5" xfId="17314" xr:uid="{00000000-0005-0000-0000-0000E08B0000}"/>
    <cellStyle name="Normal 5 2 3 5 2" xfId="30225" xr:uid="{00000000-0005-0000-0000-0000E18B0000}"/>
    <cellStyle name="Normal 5 2 3 6" xfId="20835" xr:uid="{00000000-0005-0000-0000-0000E28B0000}"/>
    <cellStyle name="Normal 5 2 3 6 2" xfId="33746" xr:uid="{00000000-0005-0000-0000-0000E38B0000}"/>
    <cellStyle name="Normal 5 2 3 7" xfId="24356" xr:uid="{00000000-0005-0000-0000-0000E48B0000}"/>
    <cellStyle name="Normal 5 2 3 7 2" xfId="37267" xr:uid="{00000000-0005-0000-0000-0000E58B0000}"/>
    <cellStyle name="Normal 5 2 3 8" xfId="27877" xr:uid="{00000000-0005-0000-0000-0000E68B0000}"/>
    <cellStyle name="Normal 5 2 3 9" xfId="14966" xr:uid="{00000000-0005-0000-0000-0000E78B0000}"/>
    <cellStyle name="Normal 5 2 4" xfId="2743" xr:uid="{00000000-0005-0000-0000-0000E88B0000}"/>
    <cellStyle name="Normal 5 2 4 2" xfId="16802" xr:uid="{00000000-0005-0000-0000-0000E98B0000}"/>
    <cellStyle name="Normal 5 2 4 2 2" xfId="19150" xr:uid="{00000000-0005-0000-0000-0000EA8B0000}"/>
    <cellStyle name="Normal 5 2 4 2 2 2" xfId="32061" xr:uid="{00000000-0005-0000-0000-0000EB8B0000}"/>
    <cellStyle name="Normal 5 2 4 2 3" xfId="22671" xr:uid="{00000000-0005-0000-0000-0000EC8B0000}"/>
    <cellStyle name="Normal 5 2 4 2 3 2" xfId="35582" xr:uid="{00000000-0005-0000-0000-0000ED8B0000}"/>
    <cellStyle name="Normal 5 2 4 2 4" xfId="26192" xr:uid="{00000000-0005-0000-0000-0000EE8B0000}"/>
    <cellStyle name="Normal 5 2 4 2 4 2" xfId="39103" xr:uid="{00000000-0005-0000-0000-0000EF8B0000}"/>
    <cellStyle name="Normal 5 2 4 2 5" xfId="29713" xr:uid="{00000000-0005-0000-0000-0000F08B0000}"/>
    <cellStyle name="Normal 5 2 4 3" xfId="20323" xr:uid="{00000000-0005-0000-0000-0000F18B0000}"/>
    <cellStyle name="Normal 5 2 4 3 2" xfId="23844" xr:uid="{00000000-0005-0000-0000-0000F28B0000}"/>
    <cellStyle name="Normal 5 2 4 3 2 2" xfId="36755" xr:uid="{00000000-0005-0000-0000-0000F38B0000}"/>
    <cellStyle name="Normal 5 2 4 3 3" xfId="27365" xr:uid="{00000000-0005-0000-0000-0000F48B0000}"/>
    <cellStyle name="Normal 5 2 4 3 3 2" xfId="40276" xr:uid="{00000000-0005-0000-0000-0000F58B0000}"/>
    <cellStyle name="Normal 5 2 4 3 4" xfId="33234" xr:uid="{00000000-0005-0000-0000-0000F68B0000}"/>
    <cellStyle name="Normal 5 2 4 4" xfId="17975" xr:uid="{00000000-0005-0000-0000-0000F78B0000}"/>
    <cellStyle name="Normal 5 2 4 4 2" xfId="30886" xr:uid="{00000000-0005-0000-0000-0000F88B0000}"/>
    <cellStyle name="Normal 5 2 4 5" xfId="21496" xr:uid="{00000000-0005-0000-0000-0000F98B0000}"/>
    <cellStyle name="Normal 5 2 4 5 2" xfId="34407" xr:uid="{00000000-0005-0000-0000-0000FA8B0000}"/>
    <cellStyle name="Normal 5 2 4 6" xfId="25017" xr:uid="{00000000-0005-0000-0000-0000FB8B0000}"/>
    <cellStyle name="Normal 5 2 4 6 2" xfId="37928" xr:uid="{00000000-0005-0000-0000-0000FC8B0000}"/>
    <cellStyle name="Normal 5 2 4 7" xfId="28538" xr:uid="{00000000-0005-0000-0000-0000FD8B0000}"/>
    <cellStyle name="Normal 5 2 4 8" xfId="15627" xr:uid="{00000000-0005-0000-0000-0000FE8B0000}"/>
    <cellStyle name="Normal 5 2 5" xfId="15128" xr:uid="{00000000-0005-0000-0000-0000FF8B0000}"/>
    <cellStyle name="Normal 5 2 5 2" xfId="16303" xr:uid="{00000000-0005-0000-0000-0000008C0000}"/>
    <cellStyle name="Normal 5 2 5 2 2" xfId="18651" xr:uid="{00000000-0005-0000-0000-0000018C0000}"/>
    <cellStyle name="Normal 5 2 5 2 2 2" xfId="31562" xr:uid="{00000000-0005-0000-0000-0000028C0000}"/>
    <cellStyle name="Normal 5 2 5 2 3" xfId="22172" xr:uid="{00000000-0005-0000-0000-0000038C0000}"/>
    <cellStyle name="Normal 5 2 5 2 3 2" xfId="35083" xr:uid="{00000000-0005-0000-0000-0000048C0000}"/>
    <cellStyle name="Normal 5 2 5 2 4" xfId="25693" xr:uid="{00000000-0005-0000-0000-0000058C0000}"/>
    <cellStyle name="Normal 5 2 5 2 4 2" xfId="38604" xr:uid="{00000000-0005-0000-0000-0000068C0000}"/>
    <cellStyle name="Normal 5 2 5 2 5" xfId="29214" xr:uid="{00000000-0005-0000-0000-0000078C0000}"/>
    <cellStyle name="Normal 5 2 5 3" xfId="19824" xr:uid="{00000000-0005-0000-0000-0000088C0000}"/>
    <cellStyle name="Normal 5 2 5 3 2" xfId="23345" xr:uid="{00000000-0005-0000-0000-0000098C0000}"/>
    <cellStyle name="Normal 5 2 5 3 2 2" xfId="36256" xr:uid="{00000000-0005-0000-0000-00000A8C0000}"/>
    <cellStyle name="Normal 5 2 5 3 3" xfId="26866" xr:uid="{00000000-0005-0000-0000-00000B8C0000}"/>
    <cellStyle name="Normal 5 2 5 3 3 2" xfId="39777" xr:uid="{00000000-0005-0000-0000-00000C8C0000}"/>
    <cellStyle name="Normal 5 2 5 3 4" xfId="32735" xr:uid="{00000000-0005-0000-0000-00000D8C0000}"/>
    <cellStyle name="Normal 5 2 5 4" xfId="17476" xr:uid="{00000000-0005-0000-0000-00000E8C0000}"/>
    <cellStyle name="Normal 5 2 5 4 2" xfId="30387" xr:uid="{00000000-0005-0000-0000-00000F8C0000}"/>
    <cellStyle name="Normal 5 2 5 5" xfId="20997" xr:uid="{00000000-0005-0000-0000-0000108C0000}"/>
    <cellStyle name="Normal 5 2 5 5 2" xfId="33908" xr:uid="{00000000-0005-0000-0000-0000118C0000}"/>
    <cellStyle name="Normal 5 2 5 6" xfId="24518" xr:uid="{00000000-0005-0000-0000-0000128C0000}"/>
    <cellStyle name="Normal 5 2 5 6 2" xfId="37429" xr:uid="{00000000-0005-0000-0000-0000138C0000}"/>
    <cellStyle name="Normal 5 2 5 7" xfId="28039" xr:uid="{00000000-0005-0000-0000-0000148C0000}"/>
    <cellStyle name="Normal 5 2 6" xfId="15804" xr:uid="{00000000-0005-0000-0000-0000158C0000}"/>
    <cellStyle name="Normal 5 2 6 2" xfId="18152" xr:uid="{00000000-0005-0000-0000-0000168C0000}"/>
    <cellStyle name="Normal 5 2 6 2 2" xfId="31063" xr:uid="{00000000-0005-0000-0000-0000178C0000}"/>
    <cellStyle name="Normal 5 2 6 3" xfId="21673" xr:uid="{00000000-0005-0000-0000-0000188C0000}"/>
    <cellStyle name="Normal 5 2 6 3 2" xfId="34584" xr:uid="{00000000-0005-0000-0000-0000198C0000}"/>
    <cellStyle name="Normal 5 2 6 4" xfId="25194" xr:uid="{00000000-0005-0000-0000-00001A8C0000}"/>
    <cellStyle name="Normal 5 2 6 4 2" xfId="38105" xr:uid="{00000000-0005-0000-0000-00001B8C0000}"/>
    <cellStyle name="Normal 5 2 6 5" xfId="28715" xr:uid="{00000000-0005-0000-0000-00001C8C0000}"/>
    <cellStyle name="Normal 5 2 7" xfId="19325" xr:uid="{00000000-0005-0000-0000-00001D8C0000}"/>
    <cellStyle name="Normal 5 2 7 2" xfId="22846" xr:uid="{00000000-0005-0000-0000-00001E8C0000}"/>
    <cellStyle name="Normal 5 2 7 2 2" xfId="35757" xr:uid="{00000000-0005-0000-0000-00001F8C0000}"/>
    <cellStyle name="Normal 5 2 7 3" xfId="26367" xr:uid="{00000000-0005-0000-0000-0000208C0000}"/>
    <cellStyle name="Normal 5 2 7 3 2" xfId="39278" xr:uid="{00000000-0005-0000-0000-0000218C0000}"/>
    <cellStyle name="Normal 5 2 7 4" xfId="32236" xr:uid="{00000000-0005-0000-0000-0000228C0000}"/>
    <cellStyle name="Normal 5 2 8" xfId="16977" xr:uid="{00000000-0005-0000-0000-0000238C0000}"/>
    <cellStyle name="Normal 5 2 8 2" xfId="29888" xr:uid="{00000000-0005-0000-0000-0000248C0000}"/>
    <cellStyle name="Normal 5 2 9" xfId="20498" xr:uid="{00000000-0005-0000-0000-0000258C0000}"/>
    <cellStyle name="Normal 5 2 9 2" xfId="33409" xr:uid="{00000000-0005-0000-0000-0000268C0000}"/>
    <cellStyle name="Normal 5 3" xfId="13042" xr:uid="{00000000-0005-0000-0000-0000278C0000}"/>
    <cellStyle name="Normal 5 3 2" xfId="13043" xr:uid="{00000000-0005-0000-0000-0000288C0000}"/>
    <cellStyle name="Normal 5 4" xfId="13044" xr:uid="{00000000-0005-0000-0000-0000298C0000}"/>
    <cellStyle name="Normal 5 4 2" xfId="13045" xr:uid="{00000000-0005-0000-0000-00002A8C0000}"/>
    <cellStyle name="Normal 5 5" xfId="13046" xr:uid="{00000000-0005-0000-0000-00002B8C0000}"/>
    <cellStyle name="Normal 5 6" xfId="13047" xr:uid="{00000000-0005-0000-0000-00002C8C0000}"/>
    <cellStyle name="Normal 5 6 2" xfId="13048" xr:uid="{00000000-0005-0000-0000-00002D8C0000}"/>
    <cellStyle name="Normal 5 7" xfId="13049" xr:uid="{00000000-0005-0000-0000-00002E8C0000}"/>
    <cellStyle name="Normal 5 8" xfId="40360" xr:uid="{00000000-0005-0000-0000-00002F8C0000}"/>
    <cellStyle name="Normal 50" xfId="13050" xr:uid="{00000000-0005-0000-0000-0000308C0000}"/>
    <cellStyle name="Normal 50 10" xfId="13051" xr:uid="{00000000-0005-0000-0000-0000318C0000}"/>
    <cellStyle name="Normal 50 10 2" xfId="13052" xr:uid="{00000000-0005-0000-0000-0000328C0000}"/>
    <cellStyle name="Normal 50 10 2 2" xfId="13053" xr:uid="{00000000-0005-0000-0000-0000338C0000}"/>
    <cellStyle name="Normal 50 10 3" xfId="13054" xr:uid="{00000000-0005-0000-0000-0000348C0000}"/>
    <cellStyle name="Normal 50 11" xfId="13055" xr:uid="{00000000-0005-0000-0000-0000358C0000}"/>
    <cellStyle name="Normal 50 11 2" xfId="13056" xr:uid="{00000000-0005-0000-0000-0000368C0000}"/>
    <cellStyle name="Normal 50 11 2 2" xfId="13057" xr:uid="{00000000-0005-0000-0000-0000378C0000}"/>
    <cellStyle name="Normal 50 11 3" xfId="13058" xr:uid="{00000000-0005-0000-0000-0000388C0000}"/>
    <cellStyle name="Normal 50 12" xfId="13059" xr:uid="{00000000-0005-0000-0000-0000398C0000}"/>
    <cellStyle name="Normal 50 12 2" xfId="13060" xr:uid="{00000000-0005-0000-0000-00003A8C0000}"/>
    <cellStyle name="Normal 50 12 2 2" xfId="13061" xr:uid="{00000000-0005-0000-0000-00003B8C0000}"/>
    <cellStyle name="Normal 50 12 3" xfId="13062" xr:uid="{00000000-0005-0000-0000-00003C8C0000}"/>
    <cellStyle name="Normal 50 13" xfId="13063" xr:uid="{00000000-0005-0000-0000-00003D8C0000}"/>
    <cellStyle name="Normal 50 13 2" xfId="13064" xr:uid="{00000000-0005-0000-0000-00003E8C0000}"/>
    <cellStyle name="Normal 50 13 2 2" xfId="13065" xr:uid="{00000000-0005-0000-0000-00003F8C0000}"/>
    <cellStyle name="Normal 50 13 3" xfId="13066" xr:uid="{00000000-0005-0000-0000-0000408C0000}"/>
    <cellStyle name="Normal 50 14" xfId="13067" xr:uid="{00000000-0005-0000-0000-0000418C0000}"/>
    <cellStyle name="Normal 50 14 2" xfId="13068" xr:uid="{00000000-0005-0000-0000-0000428C0000}"/>
    <cellStyle name="Normal 50 14 2 2" xfId="13069" xr:uid="{00000000-0005-0000-0000-0000438C0000}"/>
    <cellStyle name="Normal 50 14 3" xfId="13070" xr:uid="{00000000-0005-0000-0000-0000448C0000}"/>
    <cellStyle name="Normal 50 15" xfId="13071" xr:uid="{00000000-0005-0000-0000-0000458C0000}"/>
    <cellStyle name="Normal 50 15 2" xfId="13072" xr:uid="{00000000-0005-0000-0000-0000468C0000}"/>
    <cellStyle name="Normal 50 15 2 2" xfId="13073" xr:uid="{00000000-0005-0000-0000-0000478C0000}"/>
    <cellStyle name="Normal 50 15 3" xfId="13074" xr:uid="{00000000-0005-0000-0000-0000488C0000}"/>
    <cellStyle name="Normal 50 16" xfId="13075" xr:uid="{00000000-0005-0000-0000-0000498C0000}"/>
    <cellStyle name="Normal 50 16 2" xfId="13076" xr:uid="{00000000-0005-0000-0000-00004A8C0000}"/>
    <cellStyle name="Normal 50 16 2 2" xfId="13077" xr:uid="{00000000-0005-0000-0000-00004B8C0000}"/>
    <cellStyle name="Normal 50 16 3" xfId="13078" xr:uid="{00000000-0005-0000-0000-00004C8C0000}"/>
    <cellStyle name="Normal 50 17" xfId="13079" xr:uid="{00000000-0005-0000-0000-00004D8C0000}"/>
    <cellStyle name="Normal 50 17 2" xfId="13080" xr:uid="{00000000-0005-0000-0000-00004E8C0000}"/>
    <cellStyle name="Normal 50 17 2 2" xfId="13081" xr:uid="{00000000-0005-0000-0000-00004F8C0000}"/>
    <cellStyle name="Normal 50 17 3" xfId="13082" xr:uid="{00000000-0005-0000-0000-0000508C0000}"/>
    <cellStyle name="Normal 50 18" xfId="13083" xr:uid="{00000000-0005-0000-0000-0000518C0000}"/>
    <cellStyle name="Normal 50 18 2" xfId="13084" xr:uid="{00000000-0005-0000-0000-0000528C0000}"/>
    <cellStyle name="Normal 50 18 2 2" xfId="13085" xr:uid="{00000000-0005-0000-0000-0000538C0000}"/>
    <cellStyle name="Normal 50 18 3" xfId="13086" xr:uid="{00000000-0005-0000-0000-0000548C0000}"/>
    <cellStyle name="Normal 50 19" xfId="13087" xr:uid="{00000000-0005-0000-0000-0000558C0000}"/>
    <cellStyle name="Normal 50 19 2" xfId="13088" xr:uid="{00000000-0005-0000-0000-0000568C0000}"/>
    <cellStyle name="Normal 50 19 2 2" xfId="13089" xr:uid="{00000000-0005-0000-0000-0000578C0000}"/>
    <cellStyle name="Normal 50 19 3" xfId="13090" xr:uid="{00000000-0005-0000-0000-0000588C0000}"/>
    <cellStyle name="Normal 50 2" xfId="13091" xr:uid="{00000000-0005-0000-0000-0000598C0000}"/>
    <cellStyle name="Normal 50 2 2" xfId="13092" xr:uid="{00000000-0005-0000-0000-00005A8C0000}"/>
    <cellStyle name="Normal 50 2 2 2" xfId="13093" xr:uid="{00000000-0005-0000-0000-00005B8C0000}"/>
    <cellStyle name="Normal 50 2 3" xfId="13094" xr:uid="{00000000-0005-0000-0000-00005C8C0000}"/>
    <cellStyle name="Normal 50 20" xfId="13095" xr:uid="{00000000-0005-0000-0000-00005D8C0000}"/>
    <cellStyle name="Normal 50 20 2" xfId="13096" xr:uid="{00000000-0005-0000-0000-00005E8C0000}"/>
    <cellStyle name="Normal 50 20 2 2" xfId="13097" xr:uid="{00000000-0005-0000-0000-00005F8C0000}"/>
    <cellStyle name="Normal 50 20 3" xfId="13098" xr:uid="{00000000-0005-0000-0000-0000608C0000}"/>
    <cellStyle name="Normal 50 21" xfId="13099" xr:uid="{00000000-0005-0000-0000-0000618C0000}"/>
    <cellStyle name="Normal 50 21 2" xfId="13100" xr:uid="{00000000-0005-0000-0000-0000628C0000}"/>
    <cellStyle name="Normal 50 21 2 2" xfId="13101" xr:uid="{00000000-0005-0000-0000-0000638C0000}"/>
    <cellStyle name="Normal 50 21 3" xfId="13102" xr:uid="{00000000-0005-0000-0000-0000648C0000}"/>
    <cellStyle name="Normal 50 22" xfId="13103" xr:uid="{00000000-0005-0000-0000-0000658C0000}"/>
    <cellStyle name="Normal 50 22 2" xfId="13104" xr:uid="{00000000-0005-0000-0000-0000668C0000}"/>
    <cellStyle name="Normal 50 22 2 2" xfId="13105" xr:uid="{00000000-0005-0000-0000-0000678C0000}"/>
    <cellStyle name="Normal 50 22 3" xfId="13106" xr:uid="{00000000-0005-0000-0000-0000688C0000}"/>
    <cellStyle name="Normal 50 23" xfId="13107" xr:uid="{00000000-0005-0000-0000-0000698C0000}"/>
    <cellStyle name="Normal 50 23 2" xfId="13108" xr:uid="{00000000-0005-0000-0000-00006A8C0000}"/>
    <cellStyle name="Normal 50 23 2 2" xfId="13109" xr:uid="{00000000-0005-0000-0000-00006B8C0000}"/>
    <cellStyle name="Normal 50 23 3" xfId="13110" xr:uid="{00000000-0005-0000-0000-00006C8C0000}"/>
    <cellStyle name="Normal 50 24" xfId="13111" xr:uid="{00000000-0005-0000-0000-00006D8C0000}"/>
    <cellStyle name="Normal 50 24 2" xfId="13112" xr:uid="{00000000-0005-0000-0000-00006E8C0000}"/>
    <cellStyle name="Normal 50 24 2 2" xfId="13113" xr:uid="{00000000-0005-0000-0000-00006F8C0000}"/>
    <cellStyle name="Normal 50 24 3" xfId="13114" xr:uid="{00000000-0005-0000-0000-0000708C0000}"/>
    <cellStyle name="Normal 50 25" xfId="13115" xr:uid="{00000000-0005-0000-0000-0000718C0000}"/>
    <cellStyle name="Normal 50 25 2" xfId="13116" xr:uid="{00000000-0005-0000-0000-0000728C0000}"/>
    <cellStyle name="Normal 50 26" xfId="13117" xr:uid="{00000000-0005-0000-0000-0000738C0000}"/>
    <cellStyle name="Normal 50 3" xfId="13118" xr:uid="{00000000-0005-0000-0000-0000748C0000}"/>
    <cellStyle name="Normal 50 3 2" xfId="13119" xr:uid="{00000000-0005-0000-0000-0000758C0000}"/>
    <cellStyle name="Normal 50 3 2 2" xfId="13120" xr:uid="{00000000-0005-0000-0000-0000768C0000}"/>
    <cellStyle name="Normal 50 3 3" xfId="13121" xr:uid="{00000000-0005-0000-0000-0000778C0000}"/>
    <cellStyle name="Normal 50 4" xfId="13122" xr:uid="{00000000-0005-0000-0000-0000788C0000}"/>
    <cellStyle name="Normal 50 4 2" xfId="13123" xr:uid="{00000000-0005-0000-0000-0000798C0000}"/>
    <cellStyle name="Normal 50 4 2 2" xfId="13124" xr:uid="{00000000-0005-0000-0000-00007A8C0000}"/>
    <cellStyle name="Normal 50 4 3" xfId="13125" xr:uid="{00000000-0005-0000-0000-00007B8C0000}"/>
    <cellStyle name="Normal 50 5" xfId="13126" xr:uid="{00000000-0005-0000-0000-00007C8C0000}"/>
    <cellStyle name="Normal 50 5 2" xfId="13127" xr:uid="{00000000-0005-0000-0000-00007D8C0000}"/>
    <cellStyle name="Normal 50 5 2 2" xfId="13128" xr:uid="{00000000-0005-0000-0000-00007E8C0000}"/>
    <cellStyle name="Normal 50 5 3" xfId="13129" xr:uid="{00000000-0005-0000-0000-00007F8C0000}"/>
    <cellStyle name="Normal 50 6" xfId="13130" xr:uid="{00000000-0005-0000-0000-0000808C0000}"/>
    <cellStyle name="Normal 50 6 2" xfId="13131" xr:uid="{00000000-0005-0000-0000-0000818C0000}"/>
    <cellStyle name="Normal 50 6 2 2" xfId="13132" xr:uid="{00000000-0005-0000-0000-0000828C0000}"/>
    <cellStyle name="Normal 50 6 3" xfId="13133" xr:uid="{00000000-0005-0000-0000-0000838C0000}"/>
    <cellStyle name="Normal 50 7" xfId="13134" xr:uid="{00000000-0005-0000-0000-0000848C0000}"/>
    <cellStyle name="Normal 50 7 2" xfId="13135" xr:uid="{00000000-0005-0000-0000-0000858C0000}"/>
    <cellStyle name="Normal 50 7 2 2" xfId="13136" xr:uid="{00000000-0005-0000-0000-0000868C0000}"/>
    <cellStyle name="Normal 50 7 3" xfId="13137" xr:uid="{00000000-0005-0000-0000-0000878C0000}"/>
    <cellStyle name="Normal 50 8" xfId="13138" xr:uid="{00000000-0005-0000-0000-0000888C0000}"/>
    <cellStyle name="Normal 50 8 2" xfId="13139" xr:uid="{00000000-0005-0000-0000-0000898C0000}"/>
    <cellStyle name="Normal 50 8 2 2" xfId="13140" xr:uid="{00000000-0005-0000-0000-00008A8C0000}"/>
    <cellStyle name="Normal 50 8 3" xfId="13141" xr:uid="{00000000-0005-0000-0000-00008B8C0000}"/>
    <cellStyle name="Normal 50 9" xfId="13142" xr:uid="{00000000-0005-0000-0000-00008C8C0000}"/>
    <cellStyle name="Normal 50 9 2" xfId="13143" xr:uid="{00000000-0005-0000-0000-00008D8C0000}"/>
    <cellStyle name="Normal 50 9 2 2" xfId="13144" xr:uid="{00000000-0005-0000-0000-00008E8C0000}"/>
    <cellStyle name="Normal 50 9 3" xfId="13145" xr:uid="{00000000-0005-0000-0000-00008F8C0000}"/>
    <cellStyle name="Normal 51" xfId="13146" xr:uid="{00000000-0005-0000-0000-0000908C0000}"/>
    <cellStyle name="Normal 51 2" xfId="13147" xr:uid="{00000000-0005-0000-0000-0000918C0000}"/>
    <cellStyle name="Normal 51 3" xfId="13148" xr:uid="{00000000-0005-0000-0000-0000928C0000}"/>
    <cellStyle name="Normal 52" xfId="13149" xr:uid="{00000000-0005-0000-0000-0000938C0000}"/>
    <cellStyle name="Normal 52 10" xfId="13150" xr:uid="{00000000-0005-0000-0000-0000948C0000}"/>
    <cellStyle name="Normal 52 10 2" xfId="13151" xr:uid="{00000000-0005-0000-0000-0000958C0000}"/>
    <cellStyle name="Normal 52 10 2 2" xfId="13152" xr:uid="{00000000-0005-0000-0000-0000968C0000}"/>
    <cellStyle name="Normal 52 10 3" xfId="13153" xr:uid="{00000000-0005-0000-0000-0000978C0000}"/>
    <cellStyle name="Normal 52 11" xfId="13154" xr:uid="{00000000-0005-0000-0000-0000988C0000}"/>
    <cellStyle name="Normal 52 11 2" xfId="13155" xr:uid="{00000000-0005-0000-0000-0000998C0000}"/>
    <cellStyle name="Normal 52 11 2 2" xfId="13156" xr:uid="{00000000-0005-0000-0000-00009A8C0000}"/>
    <cellStyle name="Normal 52 11 3" xfId="13157" xr:uid="{00000000-0005-0000-0000-00009B8C0000}"/>
    <cellStyle name="Normal 52 12" xfId="13158" xr:uid="{00000000-0005-0000-0000-00009C8C0000}"/>
    <cellStyle name="Normal 52 12 2" xfId="13159" xr:uid="{00000000-0005-0000-0000-00009D8C0000}"/>
    <cellStyle name="Normal 52 12 2 2" xfId="13160" xr:uid="{00000000-0005-0000-0000-00009E8C0000}"/>
    <cellStyle name="Normal 52 12 3" xfId="13161" xr:uid="{00000000-0005-0000-0000-00009F8C0000}"/>
    <cellStyle name="Normal 52 13" xfId="13162" xr:uid="{00000000-0005-0000-0000-0000A08C0000}"/>
    <cellStyle name="Normal 52 13 2" xfId="13163" xr:uid="{00000000-0005-0000-0000-0000A18C0000}"/>
    <cellStyle name="Normal 52 13 2 2" xfId="13164" xr:uid="{00000000-0005-0000-0000-0000A28C0000}"/>
    <cellStyle name="Normal 52 13 3" xfId="13165" xr:uid="{00000000-0005-0000-0000-0000A38C0000}"/>
    <cellStyle name="Normal 52 14" xfId="13166" xr:uid="{00000000-0005-0000-0000-0000A48C0000}"/>
    <cellStyle name="Normal 52 14 2" xfId="13167" xr:uid="{00000000-0005-0000-0000-0000A58C0000}"/>
    <cellStyle name="Normal 52 14 2 2" xfId="13168" xr:uid="{00000000-0005-0000-0000-0000A68C0000}"/>
    <cellStyle name="Normal 52 14 3" xfId="13169" xr:uid="{00000000-0005-0000-0000-0000A78C0000}"/>
    <cellStyle name="Normal 52 15" xfId="13170" xr:uid="{00000000-0005-0000-0000-0000A88C0000}"/>
    <cellStyle name="Normal 52 15 2" xfId="13171" xr:uid="{00000000-0005-0000-0000-0000A98C0000}"/>
    <cellStyle name="Normal 52 15 2 2" xfId="13172" xr:uid="{00000000-0005-0000-0000-0000AA8C0000}"/>
    <cellStyle name="Normal 52 15 3" xfId="13173" xr:uid="{00000000-0005-0000-0000-0000AB8C0000}"/>
    <cellStyle name="Normal 52 16" xfId="13174" xr:uid="{00000000-0005-0000-0000-0000AC8C0000}"/>
    <cellStyle name="Normal 52 16 2" xfId="13175" xr:uid="{00000000-0005-0000-0000-0000AD8C0000}"/>
    <cellStyle name="Normal 52 16 2 2" xfId="13176" xr:uid="{00000000-0005-0000-0000-0000AE8C0000}"/>
    <cellStyle name="Normal 52 16 3" xfId="13177" xr:uid="{00000000-0005-0000-0000-0000AF8C0000}"/>
    <cellStyle name="Normal 52 17" xfId="13178" xr:uid="{00000000-0005-0000-0000-0000B08C0000}"/>
    <cellStyle name="Normal 52 17 2" xfId="13179" xr:uid="{00000000-0005-0000-0000-0000B18C0000}"/>
    <cellStyle name="Normal 52 17 2 2" xfId="13180" xr:uid="{00000000-0005-0000-0000-0000B28C0000}"/>
    <cellStyle name="Normal 52 17 3" xfId="13181" xr:uid="{00000000-0005-0000-0000-0000B38C0000}"/>
    <cellStyle name="Normal 52 18" xfId="13182" xr:uid="{00000000-0005-0000-0000-0000B48C0000}"/>
    <cellStyle name="Normal 52 18 2" xfId="13183" xr:uid="{00000000-0005-0000-0000-0000B58C0000}"/>
    <cellStyle name="Normal 52 18 2 2" xfId="13184" xr:uid="{00000000-0005-0000-0000-0000B68C0000}"/>
    <cellStyle name="Normal 52 18 3" xfId="13185" xr:uid="{00000000-0005-0000-0000-0000B78C0000}"/>
    <cellStyle name="Normal 52 19" xfId="13186" xr:uid="{00000000-0005-0000-0000-0000B88C0000}"/>
    <cellStyle name="Normal 52 19 2" xfId="13187" xr:uid="{00000000-0005-0000-0000-0000B98C0000}"/>
    <cellStyle name="Normal 52 19 2 2" xfId="13188" xr:uid="{00000000-0005-0000-0000-0000BA8C0000}"/>
    <cellStyle name="Normal 52 19 3" xfId="13189" xr:uid="{00000000-0005-0000-0000-0000BB8C0000}"/>
    <cellStyle name="Normal 52 2" xfId="13190" xr:uid="{00000000-0005-0000-0000-0000BC8C0000}"/>
    <cellStyle name="Normal 52 2 2" xfId="13191" xr:uid="{00000000-0005-0000-0000-0000BD8C0000}"/>
    <cellStyle name="Normal 52 2 2 2" xfId="13192" xr:uid="{00000000-0005-0000-0000-0000BE8C0000}"/>
    <cellStyle name="Normal 52 2 3" xfId="13193" xr:uid="{00000000-0005-0000-0000-0000BF8C0000}"/>
    <cellStyle name="Normal 52 20" xfId="13194" xr:uid="{00000000-0005-0000-0000-0000C08C0000}"/>
    <cellStyle name="Normal 52 20 2" xfId="13195" xr:uid="{00000000-0005-0000-0000-0000C18C0000}"/>
    <cellStyle name="Normal 52 20 2 2" xfId="13196" xr:uid="{00000000-0005-0000-0000-0000C28C0000}"/>
    <cellStyle name="Normal 52 20 3" xfId="13197" xr:uid="{00000000-0005-0000-0000-0000C38C0000}"/>
    <cellStyle name="Normal 52 21" xfId="13198" xr:uid="{00000000-0005-0000-0000-0000C48C0000}"/>
    <cellStyle name="Normal 52 21 2" xfId="13199" xr:uid="{00000000-0005-0000-0000-0000C58C0000}"/>
    <cellStyle name="Normal 52 21 2 2" xfId="13200" xr:uid="{00000000-0005-0000-0000-0000C68C0000}"/>
    <cellStyle name="Normal 52 21 3" xfId="13201" xr:uid="{00000000-0005-0000-0000-0000C78C0000}"/>
    <cellStyle name="Normal 52 22" xfId="13202" xr:uid="{00000000-0005-0000-0000-0000C88C0000}"/>
    <cellStyle name="Normal 52 22 2" xfId="13203" xr:uid="{00000000-0005-0000-0000-0000C98C0000}"/>
    <cellStyle name="Normal 52 22 2 2" xfId="13204" xr:uid="{00000000-0005-0000-0000-0000CA8C0000}"/>
    <cellStyle name="Normal 52 22 3" xfId="13205" xr:uid="{00000000-0005-0000-0000-0000CB8C0000}"/>
    <cellStyle name="Normal 52 23" xfId="13206" xr:uid="{00000000-0005-0000-0000-0000CC8C0000}"/>
    <cellStyle name="Normal 52 23 2" xfId="13207" xr:uid="{00000000-0005-0000-0000-0000CD8C0000}"/>
    <cellStyle name="Normal 52 23 2 2" xfId="13208" xr:uid="{00000000-0005-0000-0000-0000CE8C0000}"/>
    <cellStyle name="Normal 52 23 3" xfId="13209" xr:uid="{00000000-0005-0000-0000-0000CF8C0000}"/>
    <cellStyle name="Normal 52 24" xfId="13210" xr:uid="{00000000-0005-0000-0000-0000D08C0000}"/>
    <cellStyle name="Normal 52 24 2" xfId="13211" xr:uid="{00000000-0005-0000-0000-0000D18C0000}"/>
    <cellStyle name="Normal 52 24 2 2" xfId="13212" xr:uid="{00000000-0005-0000-0000-0000D28C0000}"/>
    <cellStyle name="Normal 52 24 3" xfId="13213" xr:uid="{00000000-0005-0000-0000-0000D38C0000}"/>
    <cellStyle name="Normal 52 25" xfId="13214" xr:uid="{00000000-0005-0000-0000-0000D48C0000}"/>
    <cellStyle name="Normal 52 25 2" xfId="13215" xr:uid="{00000000-0005-0000-0000-0000D58C0000}"/>
    <cellStyle name="Normal 52 26" xfId="13216" xr:uid="{00000000-0005-0000-0000-0000D68C0000}"/>
    <cellStyle name="Normal 52 3" xfId="13217" xr:uid="{00000000-0005-0000-0000-0000D78C0000}"/>
    <cellStyle name="Normal 52 3 2" xfId="13218" xr:uid="{00000000-0005-0000-0000-0000D88C0000}"/>
    <cellStyle name="Normal 52 3 2 2" xfId="13219" xr:uid="{00000000-0005-0000-0000-0000D98C0000}"/>
    <cellStyle name="Normal 52 3 3" xfId="13220" xr:uid="{00000000-0005-0000-0000-0000DA8C0000}"/>
    <cellStyle name="Normal 52 4" xfId="13221" xr:uid="{00000000-0005-0000-0000-0000DB8C0000}"/>
    <cellStyle name="Normal 52 4 2" xfId="13222" xr:uid="{00000000-0005-0000-0000-0000DC8C0000}"/>
    <cellStyle name="Normal 52 4 2 2" xfId="13223" xr:uid="{00000000-0005-0000-0000-0000DD8C0000}"/>
    <cellStyle name="Normal 52 4 3" xfId="13224" xr:uid="{00000000-0005-0000-0000-0000DE8C0000}"/>
    <cellStyle name="Normal 52 5" xfId="13225" xr:uid="{00000000-0005-0000-0000-0000DF8C0000}"/>
    <cellStyle name="Normal 52 5 2" xfId="13226" xr:uid="{00000000-0005-0000-0000-0000E08C0000}"/>
    <cellStyle name="Normal 52 5 2 2" xfId="13227" xr:uid="{00000000-0005-0000-0000-0000E18C0000}"/>
    <cellStyle name="Normal 52 5 3" xfId="13228" xr:uid="{00000000-0005-0000-0000-0000E28C0000}"/>
    <cellStyle name="Normal 52 6" xfId="13229" xr:uid="{00000000-0005-0000-0000-0000E38C0000}"/>
    <cellStyle name="Normal 52 6 2" xfId="13230" xr:uid="{00000000-0005-0000-0000-0000E48C0000}"/>
    <cellStyle name="Normal 52 6 2 2" xfId="13231" xr:uid="{00000000-0005-0000-0000-0000E58C0000}"/>
    <cellStyle name="Normal 52 6 3" xfId="13232" xr:uid="{00000000-0005-0000-0000-0000E68C0000}"/>
    <cellStyle name="Normal 52 7" xfId="13233" xr:uid="{00000000-0005-0000-0000-0000E78C0000}"/>
    <cellStyle name="Normal 52 7 2" xfId="13234" xr:uid="{00000000-0005-0000-0000-0000E88C0000}"/>
    <cellStyle name="Normal 52 7 2 2" xfId="13235" xr:uid="{00000000-0005-0000-0000-0000E98C0000}"/>
    <cellStyle name="Normal 52 7 3" xfId="13236" xr:uid="{00000000-0005-0000-0000-0000EA8C0000}"/>
    <cellStyle name="Normal 52 8" xfId="13237" xr:uid="{00000000-0005-0000-0000-0000EB8C0000}"/>
    <cellStyle name="Normal 52 8 2" xfId="13238" xr:uid="{00000000-0005-0000-0000-0000EC8C0000}"/>
    <cellStyle name="Normal 52 8 2 2" xfId="13239" xr:uid="{00000000-0005-0000-0000-0000ED8C0000}"/>
    <cellStyle name="Normal 52 8 3" xfId="13240" xr:uid="{00000000-0005-0000-0000-0000EE8C0000}"/>
    <cellStyle name="Normal 52 9" xfId="13241" xr:uid="{00000000-0005-0000-0000-0000EF8C0000}"/>
    <cellStyle name="Normal 52 9 2" xfId="13242" xr:uid="{00000000-0005-0000-0000-0000F08C0000}"/>
    <cellStyle name="Normal 52 9 2 2" xfId="13243" xr:uid="{00000000-0005-0000-0000-0000F18C0000}"/>
    <cellStyle name="Normal 52 9 3" xfId="13244" xr:uid="{00000000-0005-0000-0000-0000F28C0000}"/>
    <cellStyle name="Normal 53" xfId="13245" xr:uid="{00000000-0005-0000-0000-0000F38C0000}"/>
    <cellStyle name="Normal 53 2" xfId="13246" xr:uid="{00000000-0005-0000-0000-0000F48C0000}"/>
    <cellStyle name="Normal 54" xfId="13247" xr:uid="{00000000-0005-0000-0000-0000F58C0000}"/>
    <cellStyle name="Normal 54 2" xfId="13248" xr:uid="{00000000-0005-0000-0000-0000F68C0000}"/>
    <cellStyle name="Normal 54 2 2" xfId="13249" xr:uid="{00000000-0005-0000-0000-0000F78C0000}"/>
    <cellStyle name="Normal 54 2 2 2" xfId="13250" xr:uid="{00000000-0005-0000-0000-0000F88C0000}"/>
    <cellStyle name="Normal 54 2 3" xfId="13251" xr:uid="{00000000-0005-0000-0000-0000F98C0000}"/>
    <cellStyle name="Normal 54 3" xfId="13252" xr:uid="{00000000-0005-0000-0000-0000FA8C0000}"/>
    <cellStyle name="Normal 54 3 2" xfId="13253" xr:uid="{00000000-0005-0000-0000-0000FB8C0000}"/>
    <cellStyle name="Normal 54 3 2 2" xfId="13254" xr:uid="{00000000-0005-0000-0000-0000FC8C0000}"/>
    <cellStyle name="Normal 54 3 3" xfId="13255" xr:uid="{00000000-0005-0000-0000-0000FD8C0000}"/>
    <cellStyle name="Normal 54 4" xfId="13256" xr:uid="{00000000-0005-0000-0000-0000FE8C0000}"/>
    <cellStyle name="Normal 54 4 2" xfId="13257" xr:uid="{00000000-0005-0000-0000-0000FF8C0000}"/>
    <cellStyle name="Normal 54 5" xfId="13258" xr:uid="{00000000-0005-0000-0000-0000008D0000}"/>
    <cellStyle name="Normal 55" xfId="13259" xr:uid="{00000000-0005-0000-0000-0000018D0000}"/>
    <cellStyle name="Normal 56" xfId="13260" xr:uid="{00000000-0005-0000-0000-0000028D0000}"/>
    <cellStyle name="Normal 56 2" xfId="13261" xr:uid="{00000000-0005-0000-0000-0000038D0000}"/>
    <cellStyle name="Normal 56 2 2" xfId="13262" xr:uid="{00000000-0005-0000-0000-0000048D0000}"/>
    <cellStyle name="Normal 56 2 2 2" xfId="13263" xr:uid="{00000000-0005-0000-0000-0000058D0000}"/>
    <cellStyle name="Normal 56 2 3" xfId="13264" xr:uid="{00000000-0005-0000-0000-0000068D0000}"/>
    <cellStyle name="Normal 56 3" xfId="13265" xr:uid="{00000000-0005-0000-0000-0000078D0000}"/>
    <cellStyle name="Normal 56 3 2" xfId="13266" xr:uid="{00000000-0005-0000-0000-0000088D0000}"/>
    <cellStyle name="Normal 56 3 2 2" xfId="13267" xr:uid="{00000000-0005-0000-0000-0000098D0000}"/>
    <cellStyle name="Normal 56 3 3" xfId="13268" xr:uid="{00000000-0005-0000-0000-00000A8D0000}"/>
    <cellStyle name="Normal 56 4" xfId="13269" xr:uid="{00000000-0005-0000-0000-00000B8D0000}"/>
    <cellStyle name="Normal 56 4 2" xfId="13270" xr:uid="{00000000-0005-0000-0000-00000C8D0000}"/>
    <cellStyle name="Normal 56 5" xfId="13271" xr:uid="{00000000-0005-0000-0000-00000D8D0000}"/>
    <cellStyle name="Normal 57" xfId="13272" xr:uid="{00000000-0005-0000-0000-00000E8D0000}"/>
    <cellStyle name="Normal 57 2" xfId="13273" xr:uid="{00000000-0005-0000-0000-00000F8D0000}"/>
    <cellStyle name="Normal 57 2 2" xfId="13274" xr:uid="{00000000-0005-0000-0000-0000108D0000}"/>
    <cellStyle name="Normal 57 2 2 2" xfId="13275" xr:uid="{00000000-0005-0000-0000-0000118D0000}"/>
    <cellStyle name="Normal 57 2 3" xfId="13276" xr:uid="{00000000-0005-0000-0000-0000128D0000}"/>
    <cellStyle name="Normal 57 3" xfId="13277" xr:uid="{00000000-0005-0000-0000-0000138D0000}"/>
    <cellStyle name="Normal 57 3 2" xfId="13278" xr:uid="{00000000-0005-0000-0000-0000148D0000}"/>
    <cellStyle name="Normal 57 3 2 2" xfId="13279" xr:uid="{00000000-0005-0000-0000-0000158D0000}"/>
    <cellStyle name="Normal 57 3 3" xfId="13280" xr:uid="{00000000-0005-0000-0000-0000168D0000}"/>
    <cellStyle name="Normal 57 4" xfId="13281" xr:uid="{00000000-0005-0000-0000-0000178D0000}"/>
    <cellStyle name="Normal 57 4 2" xfId="13282" xr:uid="{00000000-0005-0000-0000-0000188D0000}"/>
    <cellStyle name="Normal 57 5" xfId="13283" xr:uid="{00000000-0005-0000-0000-0000198D0000}"/>
    <cellStyle name="Normal 58" xfId="13284" xr:uid="{00000000-0005-0000-0000-00001A8D0000}"/>
    <cellStyle name="Normal 588" xfId="3663" xr:uid="{00000000-0005-0000-0000-00001B8D0000}"/>
    <cellStyle name="Normal 59" xfId="13285" xr:uid="{00000000-0005-0000-0000-00001C8D0000}"/>
    <cellStyle name="Normal 59 2" xfId="13286" xr:uid="{00000000-0005-0000-0000-00001D8D0000}"/>
    <cellStyle name="Normal 59 2 2" xfId="13287" xr:uid="{00000000-0005-0000-0000-00001E8D0000}"/>
    <cellStyle name="Normal 59 2 2 2" xfId="13288" xr:uid="{00000000-0005-0000-0000-00001F8D0000}"/>
    <cellStyle name="Normal 59 2 3" xfId="13289" xr:uid="{00000000-0005-0000-0000-0000208D0000}"/>
    <cellStyle name="Normal 59 3" xfId="13290" xr:uid="{00000000-0005-0000-0000-0000218D0000}"/>
    <cellStyle name="Normal 59 3 2" xfId="13291" xr:uid="{00000000-0005-0000-0000-0000228D0000}"/>
    <cellStyle name="Normal 59 3 2 2" xfId="13292" xr:uid="{00000000-0005-0000-0000-0000238D0000}"/>
    <cellStyle name="Normal 59 3 3" xfId="13293" xr:uid="{00000000-0005-0000-0000-0000248D0000}"/>
    <cellStyle name="Normal 59 4" xfId="13294" xr:uid="{00000000-0005-0000-0000-0000258D0000}"/>
    <cellStyle name="Normal 59 4 2" xfId="13295" xr:uid="{00000000-0005-0000-0000-0000268D0000}"/>
    <cellStyle name="Normal 59 5" xfId="13296" xr:uid="{00000000-0005-0000-0000-0000278D0000}"/>
    <cellStyle name="Normal 6" xfId="2744" xr:uid="{00000000-0005-0000-0000-0000288D0000}"/>
    <cellStyle name="Normal 6 10" xfId="13297" xr:uid="{00000000-0005-0000-0000-0000298D0000}"/>
    <cellStyle name="Normal 6 10 2" xfId="13298" xr:uid="{00000000-0005-0000-0000-00002A8D0000}"/>
    <cellStyle name="Normal 6 10 2 2" xfId="13299" xr:uid="{00000000-0005-0000-0000-00002B8D0000}"/>
    <cellStyle name="Normal 6 10 2 3" xfId="36869" xr:uid="{00000000-0005-0000-0000-00002C8D0000}"/>
    <cellStyle name="Normal 6 10 3" xfId="13300" xr:uid="{00000000-0005-0000-0000-00002D8D0000}"/>
    <cellStyle name="Normal 6 10 4" xfId="23958" xr:uid="{00000000-0005-0000-0000-00002E8D0000}"/>
    <cellStyle name="Normal 6 11" xfId="13301" xr:uid="{00000000-0005-0000-0000-00002F8D0000}"/>
    <cellStyle name="Normal 6 11 2" xfId="13302" xr:uid="{00000000-0005-0000-0000-0000308D0000}"/>
    <cellStyle name="Normal 6 11 2 2" xfId="13303" xr:uid="{00000000-0005-0000-0000-0000318D0000}"/>
    <cellStyle name="Normal 6 11 3" xfId="13304" xr:uid="{00000000-0005-0000-0000-0000328D0000}"/>
    <cellStyle name="Normal 6 11 4" xfId="27479" xr:uid="{00000000-0005-0000-0000-0000338D0000}"/>
    <cellStyle name="Normal 6 12" xfId="13305" xr:uid="{00000000-0005-0000-0000-0000348D0000}"/>
    <cellStyle name="Normal 6 12 2" xfId="13306" xr:uid="{00000000-0005-0000-0000-0000358D0000}"/>
    <cellStyle name="Normal 6 12 2 2" xfId="13307" xr:uid="{00000000-0005-0000-0000-0000368D0000}"/>
    <cellStyle name="Normal 6 12 3" xfId="13308" xr:uid="{00000000-0005-0000-0000-0000378D0000}"/>
    <cellStyle name="Normal 6 13" xfId="13309" xr:uid="{00000000-0005-0000-0000-0000388D0000}"/>
    <cellStyle name="Normal 6 13 2" xfId="13310" xr:uid="{00000000-0005-0000-0000-0000398D0000}"/>
    <cellStyle name="Normal 6 13 2 2" xfId="13311" xr:uid="{00000000-0005-0000-0000-00003A8D0000}"/>
    <cellStyle name="Normal 6 13 3" xfId="13312" xr:uid="{00000000-0005-0000-0000-00003B8D0000}"/>
    <cellStyle name="Normal 6 14" xfId="13313" xr:uid="{00000000-0005-0000-0000-00003C8D0000}"/>
    <cellStyle name="Normal 6 14 2" xfId="13314" xr:uid="{00000000-0005-0000-0000-00003D8D0000}"/>
    <cellStyle name="Normal 6 14 2 2" xfId="13315" xr:uid="{00000000-0005-0000-0000-00003E8D0000}"/>
    <cellStyle name="Normal 6 14 3" xfId="13316" xr:uid="{00000000-0005-0000-0000-00003F8D0000}"/>
    <cellStyle name="Normal 6 15" xfId="13317" xr:uid="{00000000-0005-0000-0000-0000408D0000}"/>
    <cellStyle name="Normal 6 15 2" xfId="13318" xr:uid="{00000000-0005-0000-0000-0000418D0000}"/>
    <cellStyle name="Normal 6 15 2 2" xfId="13319" xr:uid="{00000000-0005-0000-0000-0000428D0000}"/>
    <cellStyle name="Normal 6 15 3" xfId="13320" xr:uid="{00000000-0005-0000-0000-0000438D0000}"/>
    <cellStyle name="Normal 6 16" xfId="13321" xr:uid="{00000000-0005-0000-0000-0000448D0000}"/>
    <cellStyle name="Normal 6 16 2" xfId="13322" xr:uid="{00000000-0005-0000-0000-0000458D0000}"/>
    <cellStyle name="Normal 6 16 2 2" xfId="13323" xr:uid="{00000000-0005-0000-0000-0000468D0000}"/>
    <cellStyle name="Normal 6 16 3" xfId="13324" xr:uid="{00000000-0005-0000-0000-0000478D0000}"/>
    <cellStyle name="Normal 6 17" xfId="13325" xr:uid="{00000000-0005-0000-0000-0000488D0000}"/>
    <cellStyle name="Normal 6 17 2" xfId="13326" xr:uid="{00000000-0005-0000-0000-0000498D0000}"/>
    <cellStyle name="Normal 6 17 2 2" xfId="13327" xr:uid="{00000000-0005-0000-0000-00004A8D0000}"/>
    <cellStyle name="Normal 6 17 3" xfId="13328" xr:uid="{00000000-0005-0000-0000-00004B8D0000}"/>
    <cellStyle name="Normal 6 18" xfId="13329" xr:uid="{00000000-0005-0000-0000-00004C8D0000}"/>
    <cellStyle name="Normal 6 18 2" xfId="13330" xr:uid="{00000000-0005-0000-0000-00004D8D0000}"/>
    <cellStyle name="Normal 6 18 2 2" xfId="13331" xr:uid="{00000000-0005-0000-0000-00004E8D0000}"/>
    <cellStyle name="Normal 6 18 3" xfId="13332" xr:uid="{00000000-0005-0000-0000-00004F8D0000}"/>
    <cellStyle name="Normal 6 19" xfId="13333" xr:uid="{00000000-0005-0000-0000-0000508D0000}"/>
    <cellStyle name="Normal 6 19 2" xfId="13334" xr:uid="{00000000-0005-0000-0000-0000518D0000}"/>
    <cellStyle name="Normal 6 19 2 2" xfId="13335" xr:uid="{00000000-0005-0000-0000-0000528D0000}"/>
    <cellStyle name="Normal 6 19 3" xfId="13336" xr:uid="{00000000-0005-0000-0000-0000538D0000}"/>
    <cellStyle name="Normal 6 2" xfId="2745" xr:uid="{00000000-0005-0000-0000-0000548D0000}"/>
    <cellStyle name="Normal 6 2 2" xfId="2746" xr:uid="{00000000-0005-0000-0000-0000558D0000}"/>
    <cellStyle name="Normal 6 2 2 2" xfId="13337" xr:uid="{00000000-0005-0000-0000-0000568D0000}"/>
    <cellStyle name="Normal 6 2 2 2 2" xfId="18765" xr:uid="{00000000-0005-0000-0000-0000578D0000}"/>
    <cellStyle name="Normal 6 2 2 2 2 2" xfId="31676" xr:uid="{00000000-0005-0000-0000-0000588D0000}"/>
    <cellStyle name="Normal 6 2 2 2 3" xfId="22286" xr:uid="{00000000-0005-0000-0000-0000598D0000}"/>
    <cellStyle name="Normal 6 2 2 2 3 2" xfId="35197" xr:uid="{00000000-0005-0000-0000-00005A8D0000}"/>
    <cellStyle name="Normal 6 2 2 2 4" xfId="25807" xr:uid="{00000000-0005-0000-0000-00005B8D0000}"/>
    <cellStyle name="Normal 6 2 2 2 4 2" xfId="38718" xr:uid="{00000000-0005-0000-0000-00005C8D0000}"/>
    <cellStyle name="Normal 6 2 2 2 5" xfId="29328" xr:uid="{00000000-0005-0000-0000-00005D8D0000}"/>
    <cellStyle name="Normal 6 2 2 2 6" xfId="16417" xr:uid="{00000000-0005-0000-0000-00005E8D0000}"/>
    <cellStyle name="Normal 6 2 2 3" xfId="19938" xr:uid="{00000000-0005-0000-0000-00005F8D0000}"/>
    <cellStyle name="Normal 6 2 2 3 2" xfId="23459" xr:uid="{00000000-0005-0000-0000-0000608D0000}"/>
    <cellStyle name="Normal 6 2 2 3 2 2" xfId="36370" xr:uid="{00000000-0005-0000-0000-0000618D0000}"/>
    <cellStyle name="Normal 6 2 2 3 3" xfId="26980" xr:uid="{00000000-0005-0000-0000-0000628D0000}"/>
    <cellStyle name="Normal 6 2 2 3 3 2" xfId="39891" xr:uid="{00000000-0005-0000-0000-0000638D0000}"/>
    <cellStyle name="Normal 6 2 2 3 4" xfId="32849" xr:uid="{00000000-0005-0000-0000-0000648D0000}"/>
    <cellStyle name="Normal 6 2 2 4" xfId="17590" xr:uid="{00000000-0005-0000-0000-0000658D0000}"/>
    <cellStyle name="Normal 6 2 2 4 2" xfId="30501" xr:uid="{00000000-0005-0000-0000-0000668D0000}"/>
    <cellStyle name="Normal 6 2 2 5" xfId="21111" xr:uid="{00000000-0005-0000-0000-0000678D0000}"/>
    <cellStyle name="Normal 6 2 2 5 2" xfId="34022" xr:uid="{00000000-0005-0000-0000-0000688D0000}"/>
    <cellStyle name="Normal 6 2 2 6" xfId="24632" xr:uid="{00000000-0005-0000-0000-0000698D0000}"/>
    <cellStyle name="Normal 6 2 2 6 2" xfId="37543" xr:uid="{00000000-0005-0000-0000-00006A8D0000}"/>
    <cellStyle name="Normal 6 2 2 7" xfId="28153" xr:uid="{00000000-0005-0000-0000-00006B8D0000}"/>
    <cellStyle name="Normal 6 2 2 8" xfId="15242" xr:uid="{00000000-0005-0000-0000-00006C8D0000}"/>
    <cellStyle name="Normal 6 2 3" xfId="2747" xr:uid="{00000000-0005-0000-0000-00006D8D0000}"/>
    <cellStyle name="Normal 6 2 3 2" xfId="13338" xr:uid="{00000000-0005-0000-0000-00006E8D0000}"/>
    <cellStyle name="Normal 6 2 3 2 2" xfId="31177" xr:uid="{00000000-0005-0000-0000-00006F8D0000}"/>
    <cellStyle name="Normal 6 2 3 2 3" xfId="18266" xr:uid="{00000000-0005-0000-0000-0000708D0000}"/>
    <cellStyle name="Normal 6 2 3 3" xfId="21787" xr:uid="{00000000-0005-0000-0000-0000718D0000}"/>
    <cellStyle name="Normal 6 2 3 3 2" xfId="34698" xr:uid="{00000000-0005-0000-0000-0000728D0000}"/>
    <cellStyle name="Normal 6 2 3 4" xfId="25308" xr:uid="{00000000-0005-0000-0000-0000738D0000}"/>
    <cellStyle name="Normal 6 2 3 4 2" xfId="38219" xr:uid="{00000000-0005-0000-0000-0000748D0000}"/>
    <cellStyle name="Normal 6 2 3 5" xfId="28829" xr:uid="{00000000-0005-0000-0000-0000758D0000}"/>
    <cellStyle name="Normal 6 2 3 6" xfId="15918" xr:uid="{00000000-0005-0000-0000-0000768D0000}"/>
    <cellStyle name="Normal 6 2 4" xfId="2748" xr:uid="{00000000-0005-0000-0000-0000778D0000}"/>
    <cellStyle name="Normal 6 2 4 2" xfId="22960" xr:uid="{00000000-0005-0000-0000-0000788D0000}"/>
    <cellStyle name="Normal 6 2 4 2 2" xfId="35871" xr:uid="{00000000-0005-0000-0000-0000798D0000}"/>
    <cellStyle name="Normal 6 2 4 3" xfId="26481" xr:uid="{00000000-0005-0000-0000-00007A8D0000}"/>
    <cellStyle name="Normal 6 2 4 3 2" xfId="39392" xr:uid="{00000000-0005-0000-0000-00007B8D0000}"/>
    <cellStyle name="Normal 6 2 4 4" xfId="32350" xr:uid="{00000000-0005-0000-0000-00007C8D0000}"/>
    <cellStyle name="Normal 6 2 4 5" xfId="19439" xr:uid="{00000000-0005-0000-0000-00007D8D0000}"/>
    <cellStyle name="Normal 6 2 5" xfId="17091" xr:uid="{00000000-0005-0000-0000-00007E8D0000}"/>
    <cellStyle name="Normal 6 2 5 2" xfId="30002" xr:uid="{00000000-0005-0000-0000-00007F8D0000}"/>
    <cellStyle name="Normal 6 2 6" xfId="20612" xr:uid="{00000000-0005-0000-0000-0000808D0000}"/>
    <cellStyle name="Normal 6 2 6 2" xfId="33523" xr:uid="{00000000-0005-0000-0000-0000818D0000}"/>
    <cellStyle name="Normal 6 2 7" xfId="24133" xr:uid="{00000000-0005-0000-0000-0000828D0000}"/>
    <cellStyle name="Normal 6 2 7 2" xfId="37044" xr:uid="{00000000-0005-0000-0000-0000838D0000}"/>
    <cellStyle name="Normal 6 2 8" xfId="27654" xr:uid="{00000000-0005-0000-0000-0000848D0000}"/>
    <cellStyle name="Normal 6 2 9" xfId="14742" xr:uid="{00000000-0005-0000-0000-0000858D0000}"/>
    <cellStyle name="Normal 6 20" xfId="13339" xr:uid="{00000000-0005-0000-0000-0000868D0000}"/>
    <cellStyle name="Normal 6 20 2" xfId="13340" xr:uid="{00000000-0005-0000-0000-0000878D0000}"/>
    <cellStyle name="Normal 6 20 2 2" xfId="13341" xr:uid="{00000000-0005-0000-0000-0000888D0000}"/>
    <cellStyle name="Normal 6 20 3" xfId="13342" xr:uid="{00000000-0005-0000-0000-0000898D0000}"/>
    <cellStyle name="Normal 6 21" xfId="13343" xr:uid="{00000000-0005-0000-0000-00008A8D0000}"/>
    <cellStyle name="Normal 6 21 2" xfId="13344" xr:uid="{00000000-0005-0000-0000-00008B8D0000}"/>
    <cellStyle name="Normal 6 21 2 2" xfId="13345" xr:uid="{00000000-0005-0000-0000-00008C8D0000}"/>
    <cellStyle name="Normal 6 21 3" xfId="13346" xr:uid="{00000000-0005-0000-0000-00008D8D0000}"/>
    <cellStyle name="Normal 6 22" xfId="13347" xr:uid="{00000000-0005-0000-0000-00008E8D0000}"/>
    <cellStyle name="Normal 6 22 2" xfId="13348" xr:uid="{00000000-0005-0000-0000-00008F8D0000}"/>
    <cellStyle name="Normal 6 22 2 2" xfId="13349" xr:uid="{00000000-0005-0000-0000-0000908D0000}"/>
    <cellStyle name="Normal 6 22 3" xfId="13350" xr:uid="{00000000-0005-0000-0000-0000918D0000}"/>
    <cellStyle name="Normal 6 23" xfId="13351" xr:uid="{00000000-0005-0000-0000-0000928D0000}"/>
    <cellStyle name="Normal 6 23 2" xfId="13352" xr:uid="{00000000-0005-0000-0000-0000938D0000}"/>
    <cellStyle name="Normal 6 23 2 2" xfId="13353" xr:uid="{00000000-0005-0000-0000-0000948D0000}"/>
    <cellStyle name="Normal 6 23 3" xfId="13354" xr:uid="{00000000-0005-0000-0000-0000958D0000}"/>
    <cellStyle name="Normal 6 24" xfId="13355" xr:uid="{00000000-0005-0000-0000-0000968D0000}"/>
    <cellStyle name="Normal 6 24 2" xfId="13356" xr:uid="{00000000-0005-0000-0000-0000978D0000}"/>
    <cellStyle name="Normal 6 24 2 2" xfId="13357" xr:uid="{00000000-0005-0000-0000-0000988D0000}"/>
    <cellStyle name="Normal 6 24 3" xfId="13358" xr:uid="{00000000-0005-0000-0000-0000998D0000}"/>
    <cellStyle name="Normal 6 25" xfId="13359" xr:uid="{00000000-0005-0000-0000-00009A8D0000}"/>
    <cellStyle name="Normal 6 25 2" xfId="13360" xr:uid="{00000000-0005-0000-0000-00009B8D0000}"/>
    <cellStyle name="Normal 6 26" xfId="13361" xr:uid="{00000000-0005-0000-0000-00009C8D0000}"/>
    <cellStyle name="Normal 6 26 2" xfId="13362" xr:uid="{00000000-0005-0000-0000-00009D8D0000}"/>
    <cellStyle name="Normal 6 27" xfId="13363" xr:uid="{00000000-0005-0000-0000-00009E8D0000}"/>
    <cellStyle name="Normal 6 28" xfId="14406" xr:uid="{00000000-0005-0000-0000-00009F8D0000}"/>
    <cellStyle name="Normal 6 29" xfId="14564" xr:uid="{00000000-0005-0000-0000-0000A08D0000}"/>
    <cellStyle name="Normal 6 3" xfId="13364" xr:uid="{00000000-0005-0000-0000-0000A18D0000}"/>
    <cellStyle name="Normal 6 3 2" xfId="13365" xr:uid="{00000000-0005-0000-0000-0000A28D0000}"/>
    <cellStyle name="Normal 6 3 2 2" xfId="13366" xr:uid="{00000000-0005-0000-0000-0000A38D0000}"/>
    <cellStyle name="Normal 6 3 2 2 2" xfId="18927" xr:uid="{00000000-0005-0000-0000-0000A48D0000}"/>
    <cellStyle name="Normal 6 3 2 2 2 2" xfId="31838" xr:uid="{00000000-0005-0000-0000-0000A58D0000}"/>
    <cellStyle name="Normal 6 3 2 2 3" xfId="22448" xr:uid="{00000000-0005-0000-0000-0000A68D0000}"/>
    <cellStyle name="Normal 6 3 2 2 3 2" xfId="35359" xr:uid="{00000000-0005-0000-0000-0000A78D0000}"/>
    <cellStyle name="Normal 6 3 2 2 4" xfId="25969" xr:uid="{00000000-0005-0000-0000-0000A88D0000}"/>
    <cellStyle name="Normal 6 3 2 2 4 2" xfId="38880" xr:uid="{00000000-0005-0000-0000-0000A98D0000}"/>
    <cellStyle name="Normal 6 3 2 2 5" xfId="29490" xr:uid="{00000000-0005-0000-0000-0000AA8D0000}"/>
    <cellStyle name="Normal 6 3 2 2 6" xfId="16579" xr:uid="{00000000-0005-0000-0000-0000AB8D0000}"/>
    <cellStyle name="Normal 6 3 2 3" xfId="20100" xr:uid="{00000000-0005-0000-0000-0000AC8D0000}"/>
    <cellStyle name="Normal 6 3 2 3 2" xfId="23621" xr:uid="{00000000-0005-0000-0000-0000AD8D0000}"/>
    <cellStyle name="Normal 6 3 2 3 2 2" xfId="36532" xr:uid="{00000000-0005-0000-0000-0000AE8D0000}"/>
    <cellStyle name="Normal 6 3 2 3 3" xfId="27142" xr:uid="{00000000-0005-0000-0000-0000AF8D0000}"/>
    <cellStyle name="Normal 6 3 2 3 3 2" xfId="40053" xr:uid="{00000000-0005-0000-0000-0000B08D0000}"/>
    <cellStyle name="Normal 6 3 2 3 4" xfId="33011" xr:uid="{00000000-0005-0000-0000-0000B18D0000}"/>
    <cellStyle name="Normal 6 3 2 4" xfId="17752" xr:uid="{00000000-0005-0000-0000-0000B28D0000}"/>
    <cellStyle name="Normal 6 3 2 4 2" xfId="30663" xr:uid="{00000000-0005-0000-0000-0000B38D0000}"/>
    <cellStyle name="Normal 6 3 2 5" xfId="21273" xr:uid="{00000000-0005-0000-0000-0000B48D0000}"/>
    <cellStyle name="Normal 6 3 2 5 2" xfId="34184" xr:uid="{00000000-0005-0000-0000-0000B58D0000}"/>
    <cellStyle name="Normal 6 3 2 6" xfId="24794" xr:uid="{00000000-0005-0000-0000-0000B68D0000}"/>
    <cellStyle name="Normal 6 3 2 6 2" xfId="37705" xr:uid="{00000000-0005-0000-0000-0000B78D0000}"/>
    <cellStyle name="Normal 6 3 2 7" xfId="28315" xr:uid="{00000000-0005-0000-0000-0000B88D0000}"/>
    <cellStyle name="Normal 6 3 2 8" xfId="15404" xr:uid="{00000000-0005-0000-0000-0000B98D0000}"/>
    <cellStyle name="Normal 6 3 3" xfId="16080" xr:uid="{00000000-0005-0000-0000-0000BA8D0000}"/>
    <cellStyle name="Normal 6 3 3 2" xfId="18428" xr:uid="{00000000-0005-0000-0000-0000BB8D0000}"/>
    <cellStyle name="Normal 6 3 3 2 2" xfId="31339" xr:uid="{00000000-0005-0000-0000-0000BC8D0000}"/>
    <cellStyle name="Normal 6 3 3 3" xfId="21949" xr:uid="{00000000-0005-0000-0000-0000BD8D0000}"/>
    <cellStyle name="Normal 6 3 3 3 2" xfId="34860" xr:uid="{00000000-0005-0000-0000-0000BE8D0000}"/>
    <cellStyle name="Normal 6 3 3 4" xfId="25470" xr:uid="{00000000-0005-0000-0000-0000BF8D0000}"/>
    <cellStyle name="Normal 6 3 3 4 2" xfId="38381" xr:uid="{00000000-0005-0000-0000-0000C08D0000}"/>
    <cellStyle name="Normal 6 3 3 5" xfId="28991" xr:uid="{00000000-0005-0000-0000-0000C18D0000}"/>
    <cellStyle name="Normal 6 3 4" xfId="19601" xr:uid="{00000000-0005-0000-0000-0000C28D0000}"/>
    <cellStyle name="Normal 6 3 4 2" xfId="23122" xr:uid="{00000000-0005-0000-0000-0000C38D0000}"/>
    <cellStyle name="Normal 6 3 4 2 2" xfId="36033" xr:uid="{00000000-0005-0000-0000-0000C48D0000}"/>
    <cellStyle name="Normal 6 3 4 3" xfId="26643" xr:uid="{00000000-0005-0000-0000-0000C58D0000}"/>
    <cellStyle name="Normal 6 3 4 3 2" xfId="39554" xr:uid="{00000000-0005-0000-0000-0000C68D0000}"/>
    <cellStyle name="Normal 6 3 4 4" xfId="32512" xr:uid="{00000000-0005-0000-0000-0000C78D0000}"/>
    <cellStyle name="Normal 6 3 5" xfId="17253" xr:uid="{00000000-0005-0000-0000-0000C88D0000}"/>
    <cellStyle name="Normal 6 3 5 2" xfId="30164" xr:uid="{00000000-0005-0000-0000-0000C98D0000}"/>
    <cellStyle name="Normal 6 3 6" xfId="20774" xr:uid="{00000000-0005-0000-0000-0000CA8D0000}"/>
    <cellStyle name="Normal 6 3 6 2" xfId="33685" xr:uid="{00000000-0005-0000-0000-0000CB8D0000}"/>
    <cellStyle name="Normal 6 3 7" xfId="24295" xr:uid="{00000000-0005-0000-0000-0000CC8D0000}"/>
    <cellStyle name="Normal 6 3 7 2" xfId="37206" xr:uid="{00000000-0005-0000-0000-0000CD8D0000}"/>
    <cellStyle name="Normal 6 3 8" xfId="27816" xr:uid="{00000000-0005-0000-0000-0000CE8D0000}"/>
    <cellStyle name="Normal 6 3 9" xfId="14905" xr:uid="{00000000-0005-0000-0000-0000CF8D0000}"/>
    <cellStyle name="Normal 6 4" xfId="13367" xr:uid="{00000000-0005-0000-0000-0000D08D0000}"/>
    <cellStyle name="Normal 6 4 2" xfId="13368" xr:uid="{00000000-0005-0000-0000-0000D18D0000}"/>
    <cellStyle name="Normal 6 4 2 2" xfId="13369" xr:uid="{00000000-0005-0000-0000-0000D28D0000}"/>
    <cellStyle name="Normal 6 4 2 2 2" xfId="32000" xr:uid="{00000000-0005-0000-0000-0000D38D0000}"/>
    <cellStyle name="Normal 6 4 2 2 3" xfId="19089" xr:uid="{00000000-0005-0000-0000-0000D48D0000}"/>
    <cellStyle name="Normal 6 4 2 3" xfId="22610" xr:uid="{00000000-0005-0000-0000-0000D58D0000}"/>
    <cellStyle name="Normal 6 4 2 3 2" xfId="35521" xr:uid="{00000000-0005-0000-0000-0000D68D0000}"/>
    <cellStyle name="Normal 6 4 2 4" xfId="26131" xr:uid="{00000000-0005-0000-0000-0000D78D0000}"/>
    <cellStyle name="Normal 6 4 2 4 2" xfId="39042" xr:uid="{00000000-0005-0000-0000-0000D88D0000}"/>
    <cellStyle name="Normal 6 4 2 5" xfId="29652" xr:uid="{00000000-0005-0000-0000-0000D98D0000}"/>
    <cellStyle name="Normal 6 4 2 6" xfId="16741" xr:uid="{00000000-0005-0000-0000-0000DA8D0000}"/>
    <cellStyle name="Normal 6 4 3" xfId="13370" xr:uid="{00000000-0005-0000-0000-0000DB8D0000}"/>
    <cellStyle name="Normal 6 4 3 2" xfId="23783" xr:uid="{00000000-0005-0000-0000-0000DC8D0000}"/>
    <cellStyle name="Normal 6 4 3 2 2" xfId="36694" xr:uid="{00000000-0005-0000-0000-0000DD8D0000}"/>
    <cellStyle name="Normal 6 4 3 3" xfId="27304" xr:uid="{00000000-0005-0000-0000-0000DE8D0000}"/>
    <cellStyle name="Normal 6 4 3 3 2" xfId="40215" xr:uid="{00000000-0005-0000-0000-0000DF8D0000}"/>
    <cellStyle name="Normal 6 4 3 4" xfId="33173" xr:uid="{00000000-0005-0000-0000-0000E08D0000}"/>
    <cellStyle name="Normal 6 4 3 5" xfId="20262" xr:uid="{00000000-0005-0000-0000-0000E18D0000}"/>
    <cellStyle name="Normal 6 4 4" xfId="17914" xr:uid="{00000000-0005-0000-0000-0000E28D0000}"/>
    <cellStyle name="Normal 6 4 4 2" xfId="30825" xr:uid="{00000000-0005-0000-0000-0000E38D0000}"/>
    <cellStyle name="Normal 6 4 5" xfId="21435" xr:uid="{00000000-0005-0000-0000-0000E48D0000}"/>
    <cellStyle name="Normal 6 4 5 2" xfId="34346" xr:uid="{00000000-0005-0000-0000-0000E58D0000}"/>
    <cellStyle name="Normal 6 4 6" xfId="24956" xr:uid="{00000000-0005-0000-0000-0000E68D0000}"/>
    <cellStyle name="Normal 6 4 6 2" xfId="37867" xr:uid="{00000000-0005-0000-0000-0000E78D0000}"/>
    <cellStyle name="Normal 6 4 7" xfId="28477" xr:uid="{00000000-0005-0000-0000-0000E88D0000}"/>
    <cellStyle name="Normal 6 4 8" xfId="15566" xr:uid="{00000000-0005-0000-0000-0000E98D0000}"/>
    <cellStyle name="Normal 6 5" xfId="13371" xr:uid="{00000000-0005-0000-0000-0000EA8D0000}"/>
    <cellStyle name="Normal 6 5 2" xfId="13372" xr:uid="{00000000-0005-0000-0000-0000EB8D0000}"/>
    <cellStyle name="Normal 6 5 2 2" xfId="13373" xr:uid="{00000000-0005-0000-0000-0000EC8D0000}"/>
    <cellStyle name="Normal 6 5 2 2 2" xfId="31501" xr:uid="{00000000-0005-0000-0000-0000ED8D0000}"/>
    <cellStyle name="Normal 6 5 2 2 3" xfId="18590" xr:uid="{00000000-0005-0000-0000-0000EE8D0000}"/>
    <cellStyle name="Normal 6 5 2 3" xfId="22111" xr:uid="{00000000-0005-0000-0000-0000EF8D0000}"/>
    <cellStyle name="Normal 6 5 2 3 2" xfId="35022" xr:uid="{00000000-0005-0000-0000-0000F08D0000}"/>
    <cellStyle name="Normal 6 5 2 4" xfId="25632" xr:uid="{00000000-0005-0000-0000-0000F18D0000}"/>
    <cellStyle name="Normal 6 5 2 4 2" xfId="38543" xr:uid="{00000000-0005-0000-0000-0000F28D0000}"/>
    <cellStyle name="Normal 6 5 2 5" xfId="29153" xr:uid="{00000000-0005-0000-0000-0000F38D0000}"/>
    <cellStyle name="Normal 6 5 2 6" xfId="16242" xr:uid="{00000000-0005-0000-0000-0000F48D0000}"/>
    <cellStyle name="Normal 6 5 3" xfId="13374" xr:uid="{00000000-0005-0000-0000-0000F58D0000}"/>
    <cellStyle name="Normal 6 5 3 2" xfId="23284" xr:uid="{00000000-0005-0000-0000-0000F68D0000}"/>
    <cellStyle name="Normal 6 5 3 2 2" xfId="36195" xr:uid="{00000000-0005-0000-0000-0000F78D0000}"/>
    <cellStyle name="Normal 6 5 3 3" xfId="26805" xr:uid="{00000000-0005-0000-0000-0000F88D0000}"/>
    <cellStyle name="Normal 6 5 3 3 2" xfId="39716" xr:uid="{00000000-0005-0000-0000-0000F98D0000}"/>
    <cellStyle name="Normal 6 5 3 4" xfId="32674" xr:uid="{00000000-0005-0000-0000-0000FA8D0000}"/>
    <cellStyle name="Normal 6 5 3 5" xfId="19763" xr:uid="{00000000-0005-0000-0000-0000FB8D0000}"/>
    <cellStyle name="Normal 6 5 4" xfId="17415" xr:uid="{00000000-0005-0000-0000-0000FC8D0000}"/>
    <cellStyle name="Normal 6 5 4 2" xfId="30326" xr:uid="{00000000-0005-0000-0000-0000FD8D0000}"/>
    <cellStyle name="Normal 6 5 5" xfId="20936" xr:uid="{00000000-0005-0000-0000-0000FE8D0000}"/>
    <cellStyle name="Normal 6 5 5 2" xfId="33847" xr:uid="{00000000-0005-0000-0000-0000FF8D0000}"/>
    <cellStyle name="Normal 6 5 6" xfId="24457" xr:uid="{00000000-0005-0000-0000-0000008E0000}"/>
    <cellStyle name="Normal 6 5 6 2" xfId="37368" xr:uid="{00000000-0005-0000-0000-0000018E0000}"/>
    <cellStyle name="Normal 6 5 7" xfId="27978" xr:uid="{00000000-0005-0000-0000-0000028E0000}"/>
    <cellStyle name="Normal 6 5 8" xfId="15067" xr:uid="{00000000-0005-0000-0000-0000038E0000}"/>
    <cellStyle name="Normal 6 6" xfId="13375" xr:uid="{00000000-0005-0000-0000-0000048E0000}"/>
    <cellStyle name="Normal 6 6 2" xfId="13376" xr:uid="{00000000-0005-0000-0000-0000058E0000}"/>
    <cellStyle name="Normal 6 6 2 2" xfId="13377" xr:uid="{00000000-0005-0000-0000-0000068E0000}"/>
    <cellStyle name="Normal 6 6 2 2 2" xfId="31002" xr:uid="{00000000-0005-0000-0000-0000078E0000}"/>
    <cellStyle name="Normal 6 6 2 3" xfId="18091" xr:uid="{00000000-0005-0000-0000-0000088E0000}"/>
    <cellStyle name="Normal 6 6 3" xfId="13378" xr:uid="{00000000-0005-0000-0000-0000098E0000}"/>
    <cellStyle name="Normal 6 6 3 2" xfId="34523" xr:uid="{00000000-0005-0000-0000-00000A8E0000}"/>
    <cellStyle name="Normal 6 6 3 3" xfId="21612" xr:uid="{00000000-0005-0000-0000-00000B8E0000}"/>
    <cellStyle name="Normal 6 6 4" xfId="25133" xr:uid="{00000000-0005-0000-0000-00000C8E0000}"/>
    <cellStyle name="Normal 6 6 4 2" xfId="38044" xr:uid="{00000000-0005-0000-0000-00000D8E0000}"/>
    <cellStyle name="Normal 6 6 5" xfId="28654" xr:uid="{00000000-0005-0000-0000-00000E8E0000}"/>
    <cellStyle name="Normal 6 6 6" xfId="15743" xr:uid="{00000000-0005-0000-0000-00000F8E0000}"/>
    <cellStyle name="Normal 6 7" xfId="13379" xr:uid="{00000000-0005-0000-0000-0000108E0000}"/>
    <cellStyle name="Normal 6 7 2" xfId="13380" xr:uid="{00000000-0005-0000-0000-0000118E0000}"/>
    <cellStyle name="Normal 6 7 2 2" xfId="13381" xr:uid="{00000000-0005-0000-0000-0000128E0000}"/>
    <cellStyle name="Normal 6 7 2 2 2" xfId="35696" xr:uid="{00000000-0005-0000-0000-0000138E0000}"/>
    <cellStyle name="Normal 6 7 2 3" xfId="22785" xr:uid="{00000000-0005-0000-0000-0000148E0000}"/>
    <cellStyle name="Normal 6 7 3" xfId="13382" xr:uid="{00000000-0005-0000-0000-0000158E0000}"/>
    <cellStyle name="Normal 6 7 3 2" xfId="39217" xr:uid="{00000000-0005-0000-0000-0000168E0000}"/>
    <cellStyle name="Normal 6 7 3 3" xfId="26306" xr:uid="{00000000-0005-0000-0000-0000178E0000}"/>
    <cellStyle name="Normal 6 7 4" xfId="32175" xr:uid="{00000000-0005-0000-0000-0000188E0000}"/>
    <cellStyle name="Normal 6 7 5" xfId="19264" xr:uid="{00000000-0005-0000-0000-0000198E0000}"/>
    <cellStyle name="Normal 6 8" xfId="13383" xr:uid="{00000000-0005-0000-0000-00001A8E0000}"/>
    <cellStyle name="Normal 6 8 2" xfId="13384" xr:uid="{00000000-0005-0000-0000-00001B8E0000}"/>
    <cellStyle name="Normal 6 8 2 2" xfId="13385" xr:uid="{00000000-0005-0000-0000-00001C8E0000}"/>
    <cellStyle name="Normal 6 8 2 3" xfId="29827" xr:uid="{00000000-0005-0000-0000-00001D8E0000}"/>
    <cellStyle name="Normal 6 8 3" xfId="13386" xr:uid="{00000000-0005-0000-0000-00001E8E0000}"/>
    <cellStyle name="Normal 6 8 4" xfId="16916" xr:uid="{00000000-0005-0000-0000-00001F8E0000}"/>
    <cellStyle name="Normal 6 9" xfId="13387" xr:uid="{00000000-0005-0000-0000-0000208E0000}"/>
    <cellStyle name="Normal 6 9 2" xfId="13388" xr:uid="{00000000-0005-0000-0000-0000218E0000}"/>
    <cellStyle name="Normal 6 9 2 2" xfId="13389" xr:uid="{00000000-0005-0000-0000-0000228E0000}"/>
    <cellStyle name="Normal 6 9 2 3" xfId="33348" xr:uid="{00000000-0005-0000-0000-0000238E0000}"/>
    <cellStyle name="Normal 6 9 3" xfId="13390" xr:uid="{00000000-0005-0000-0000-0000248E0000}"/>
    <cellStyle name="Normal 6 9 4" xfId="20437" xr:uid="{00000000-0005-0000-0000-0000258E0000}"/>
    <cellStyle name="Normal 60" xfId="13391" xr:uid="{00000000-0005-0000-0000-0000268E0000}"/>
    <cellStyle name="Normal 60 2" xfId="13392" xr:uid="{00000000-0005-0000-0000-0000278E0000}"/>
    <cellStyle name="Normal 60 2 2" xfId="13393" xr:uid="{00000000-0005-0000-0000-0000288E0000}"/>
    <cellStyle name="Normal 60 2 2 2" xfId="13394" xr:uid="{00000000-0005-0000-0000-0000298E0000}"/>
    <cellStyle name="Normal 60 2 3" xfId="13395" xr:uid="{00000000-0005-0000-0000-00002A8E0000}"/>
    <cellStyle name="Normal 60 3" xfId="13396" xr:uid="{00000000-0005-0000-0000-00002B8E0000}"/>
    <cellStyle name="Normal 60 3 2" xfId="13397" xr:uid="{00000000-0005-0000-0000-00002C8E0000}"/>
    <cellStyle name="Normal 60 3 2 2" xfId="13398" xr:uid="{00000000-0005-0000-0000-00002D8E0000}"/>
    <cellStyle name="Normal 60 3 3" xfId="13399" xr:uid="{00000000-0005-0000-0000-00002E8E0000}"/>
    <cellStyle name="Normal 60 4" xfId="13400" xr:uid="{00000000-0005-0000-0000-00002F8E0000}"/>
    <cellStyle name="Normal 60 4 2" xfId="13401" xr:uid="{00000000-0005-0000-0000-0000308E0000}"/>
    <cellStyle name="Normal 60 5" xfId="13402" xr:uid="{00000000-0005-0000-0000-0000318E0000}"/>
    <cellStyle name="Normal 61" xfId="13403" xr:uid="{00000000-0005-0000-0000-0000328E0000}"/>
    <cellStyle name="Normal 61 2" xfId="13404" xr:uid="{00000000-0005-0000-0000-0000338E0000}"/>
    <cellStyle name="Normal 61 2 2" xfId="13405" xr:uid="{00000000-0005-0000-0000-0000348E0000}"/>
    <cellStyle name="Normal 61 2 2 2" xfId="13406" xr:uid="{00000000-0005-0000-0000-0000358E0000}"/>
    <cellStyle name="Normal 61 2 3" xfId="13407" xr:uid="{00000000-0005-0000-0000-0000368E0000}"/>
    <cellStyle name="Normal 61 3" xfId="13408" xr:uid="{00000000-0005-0000-0000-0000378E0000}"/>
    <cellStyle name="Normal 61 3 2" xfId="13409" xr:uid="{00000000-0005-0000-0000-0000388E0000}"/>
    <cellStyle name="Normal 61 3 2 2" xfId="13410" xr:uid="{00000000-0005-0000-0000-0000398E0000}"/>
    <cellStyle name="Normal 61 3 3" xfId="13411" xr:uid="{00000000-0005-0000-0000-00003A8E0000}"/>
    <cellStyle name="Normal 61 4" xfId="13412" xr:uid="{00000000-0005-0000-0000-00003B8E0000}"/>
    <cellStyle name="Normal 61 4 2" xfId="13413" xr:uid="{00000000-0005-0000-0000-00003C8E0000}"/>
    <cellStyle name="Normal 61 5" xfId="13414" xr:uid="{00000000-0005-0000-0000-00003D8E0000}"/>
    <cellStyle name="Normal 62" xfId="13415" xr:uid="{00000000-0005-0000-0000-00003E8E0000}"/>
    <cellStyle name="Normal 62 2" xfId="13416" xr:uid="{00000000-0005-0000-0000-00003F8E0000}"/>
    <cellStyle name="Normal 62 2 2" xfId="13417" xr:uid="{00000000-0005-0000-0000-0000408E0000}"/>
    <cellStyle name="Normal 62 2 2 2" xfId="13418" xr:uid="{00000000-0005-0000-0000-0000418E0000}"/>
    <cellStyle name="Normal 62 2 3" xfId="13419" xr:uid="{00000000-0005-0000-0000-0000428E0000}"/>
    <cellStyle name="Normal 62 3" xfId="13420" xr:uid="{00000000-0005-0000-0000-0000438E0000}"/>
    <cellStyle name="Normal 62 3 2" xfId="13421" xr:uid="{00000000-0005-0000-0000-0000448E0000}"/>
    <cellStyle name="Normal 62 3 2 2" xfId="13422" xr:uid="{00000000-0005-0000-0000-0000458E0000}"/>
    <cellStyle name="Normal 62 3 3" xfId="13423" xr:uid="{00000000-0005-0000-0000-0000468E0000}"/>
    <cellStyle name="Normal 62 4" xfId="13424" xr:uid="{00000000-0005-0000-0000-0000478E0000}"/>
    <cellStyle name="Normal 62 4 2" xfId="13425" xr:uid="{00000000-0005-0000-0000-0000488E0000}"/>
    <cellStyle name="Normal 62 5" xfId="13426" xr:uid="{00000000-0005-0000-0000-0000498E0000}"/>
    <cellStyle name="Normal 63" xfId="13427" xr:uid="{00000000-0005-0000-0000-00004A8E0000}"/>
    <cellStyle name="Normal 63 2" xfId="13428" xr:uid="{00000000-0005-0000-0000-00004B8E0000}"/>
    <cellStyle name="Normal 63 2 2" xfId="13429" xr:uid="{00000000-0005-0000-0000-00004C8E0000}"/>
    <cellStyle name="Normal 63 2 2 2" xfId="13430" xr:uid="{00000000-0005-0000-0000-00004D8E0000}"/>
    <cellStyle name="Normal 63 2 3" xfId="13431" xr:uid="{00000000-0005-0000-0000-00004E8E0000}"/>
    <cellStyle name="Normal 63 3" xfId="13432" xr:uid="{00000000-0005-0000-0000-00004F8E0000}"/>
    <cellStyle name="Normal 63 3 2" xfId="13433" xr:uid="{00000000-0005-0000-0000-0000508E0000}"/>
    <cellStyle name="Normal 63 3 2 2" xfId="13434" xr:uid="{00000000-0005-0000-0000-0000518E0000}"/>
    <cellStyle name="Normal 63 3 3" xfId="13435" xr:uid="{00000000-0005-0000-0000-0000528E0000}"/>
    <cellStyle name="Normal 63 4" xfId="13436" xr:uid="{00000000-0005-0000-0000-0000538E0000}"/>
    <cellStyle name="Normal 63 4 2" xfId="13437" xr:uid="{00000000-0005-0000-0000-0000548E0000}"/>
    <cellStyle name="Normal 63 5" xfId="13438" xr:uid="{00000000-0005-0000-0000-0000558E0000}"/>
    <cellStyle name="Normal 64" xfId="13439" xr:uid="{00000000-0005-0000-0000-0000568E0000}"/>
    <cellStyle name="Normal 64 2" xfId="13440" xr:uid="{00000000-0005-0000-0000-0000578E0000}"/>
    <cellStyle name="Normal 64 2 2" xfId="13441" xr:uid="{00000000-0005-0000-0000-0000588E0000}"/>
    <cellStyle name="Normal 64 2 2 2" xfId="13442" xr:uid="{00000000-0005-0000-0000-0000598E0000}"/>
    <cellStyle name="Normal 64 2 3" xfId="13443" xr:uid="{00000000-0005-0000-0000-00005A8E0000}"/>
    <cellStyle name="Normal 64 3" xfId="13444" xr:uid="{00000000-0005-0000-0000-00005B8E0000}"/>
    <cellStyle name="Normal 64 3 2" xfId="13445" xr:uid="{00000000-0005-0000-0000-00005C8E0000}"/>
    <cellStyle name="Normal 64 3 2 2" xfId="13446" xr:uid="{00000000-0005-0000-0000-00005D8E0000}"/>
    <cellStyle name="Normal 64 3 3" xfId="13447" xr:uid="{00000000-0005-0000-0000-00005E8E0000}"/>
    <cellStyle name="Normal 64 4" xfId="13448" xr:uid="{00000000-0005-0000-0000-00005F8E0000}"/>
    <cellStyle name="Normal 64 4 2" xfId="13449" xr:uid="{00000000-0005-0000-0000-0000608E0000}"/>
    <cellStyle name="Normal 64 5" xfId="13450" xr:uid="{00000000-0005-0000-0000-0000618E0000}"/>
    <cellStyle name="Normal 65" xfId="13451" xr:uid="{00000000-0005-0000-0000-0000628E0000}"/>
    <cellStyle name="Normal 65 2" xfId="13452" xr:uid="{00000000-0005-0000-0000-0000638E0000}"/>
    <cellStyle name="Normal 65 2 2" xfId="13453" xr:uid="{00000000-0005-0000-0000-0000648E0000}"/>
    <cellStyle name="Normal 65 2 2 2" xfId="13454" xr:uid="{00000000-0005-0000-0000-0000658E0000}"/>
    <cellStyle name="Normal 65 2 3" xfId="13455" xr:uid="{00000000-0005-0000-0000-0000668E0000}"/>
    <cellStyle name="Normal 65 3" xfId="13456" xr:uid="{00000000-0005-0000-0000-0000678E0000}"/>
    <cellStyle name="Normal 65 3 2" xfId="13457" xr:uid="{00000000-0005-0000-0000-0000688E0000}"/>
    <cellStyle name="Normal 65 3 2 2" xfId="13458" xr:uid="{00000000-0005-0000-0000-0000698E0000}"/>
    <cellStyle name="Normal 65 3 3" xfId="13459" xr:uid="{00000000-0005-0000-0000-00006A8E0000}"/>
    <cellStyle name="Normal 65 4" xfId="13460" xr:uid="{00000000-0005-0000-0000-00006B8E0000}"/>
    <cellStyle name="Normal 65 4 2" xfId="13461" xr:uid="{00000000-0005-0000-0000-00006C8E0000}"/>
    <cellStyle name="Normal 65 5" xfId="13462" xr:uid="{00000000-0005-0000-0000-00006D8E0000}"/>
    <cellStyle name="Normal 66" xfId="13463" xr:uid="{00000000-0005-0000-0000-00006E8E0000}"/>
    <cellStyle name="Normal 66 2" xfId="13464" xr:uid="{00000000-0005-0000-0000-00006F8E0000}"/>
    <cellStyle name="Normal 66 2 2" xfId="13465" xr:uid="{00000000-0005-0000-0000-0000708E0000}"/>
    <cellStyle name="Normal 66 2 2 2" xfId="13466" xr:uid="{00000000-0005-0000-0000-0000718E0000}"/>
    <cellStyle name="Normal 66 2 3" xfId="13467" xr:uid="{00000000-0005-0000-0000-0000728E0000}"/>
    <cellStyle name="Normal 66 3" xfId="13468" xr:uid="{00000000-0005-0000-0000-0000738E0000}"/>
    <cellStyle name="Normal 66 3 2" xfId="13469" xr:uid="{00000000-0005-0000-0000-0000748E0000}"/>
    <cellStyle name="Normal 66 3 2 2" xfId="13470" xr:uid="{00000000-0005-0000-0000-0000758E0000}"/>
    <cellStyle name="Normal 66 3 3" xfId="13471" xr:uid="{00000000-0005-0000-0000-0000768E0000}"/>
    <cellStyle name="Normal 66 4" xfId="13472" xr:uid="{00000000-0005-0000-0000-0000778E0000}"/>
    <cellStyle name="Normal 66 4 2" xfId="13473" xr:uid="{00000000-0005-0000-0000-0000788E0000}"/>
    <cellStyle name="Normal 66 5" xfId="13474" xr:uid="{00000000-0005-0000-0000-0000798E0000}"/>
    <cellStyle name="Normal 67" xfId="13475" xr:uid="{00000000-0005-0000-0000-00007A8E0000}"/>
    <cellStyle name="Normal 67 2" xfId="13476" xr:uid="{00000000-0005-0000-0000-00007B8E0000}"/>
    <cellStyle name="Normal 67 2 2" xfId="13477" xr:uid="{00000000-0005-0000-0000-00007C8E0000}"/>
    <cellStyle name="Normal 67 2 2 2" xfId="13478" xr:uid="{00000000-0005-0000-0000-00007D8E0000}"/>
    <cellStyle name="Normal 67 2 3" xfId="13479" xr:uid="{00000000-0005-0000-0000-00007E8E0000}"/>
    <cellStyle name="Normal 67 3" xfId="13480" xr:uid="{00000000-0005-0000-0000-00007F8E0000}"/>
    <cellStyle name="Normal 67 3 2" xfId="13481" xr:uid="{00000000-0005-0000-0000-0000808E0000}"/>
    <cellStyle name="Normal 67 3 2 2" xfId="13482" xr:uid="{00000000-0005-0000-0000-0000818E0000}"/>
    <cellStyle name="Normal 67 3 3" xfId="13483" xr:uid="{00000000-0005-0000-0000-0000828E0000}"/>
    <cellStyle name="Normal 67 4" xfId="13484" xr:uid="{00000000-0005-0000-0000-0000838E0000}"/>
    <cellStyle name="Normal 67 4 2" xfId="13485" xr:uid="{00000000-0005-0000-0000-0000848E0000}"/>
    <cellStyle name="Normal 67 5" xfId="13486" xr:uid="{00000000-0005-0000-0000-0000858E0000}"/>
    <cellStyle name="Normal 68" xfId="13487" xr:uid="{00000000-0005-0000-0000-0000868E0000}"/>
    <cellStyle name="Normal 68 2" xfId="13488" xr:uid="{00000000-0005-0000-0000-0000878E0000}"/>
    <cellStyle name="Normal 68 2 2" xfId="13489" xr:uid="{00000000-0005-0000-0000-0000888E0000}"/>
    <cellStyle name="Normal 68 2 2 2" xfId="13490" xr:uid="{00000000-0005-0000-0000-0000898E0000}"/>
    <cellStyle name="Normal 68 2 3" xfId="13491" xr:uid="{00000000-0005-0000-0000-00008A8E0000}"/>
    <cellStyle name="Normal 68 3" xfId="13492" xr:uid="{00000000-0005-0000-0000-00008B8E0000}"/>
    <cellStyle name="Normal 68 3 2" xfId="13493" xr:uid="{00000000-0005-0000-0000-00008C8E0000}"/>
    <cellStyle name="Normal 68 3 2 2" xfId="13494" xr:uid="{00000000-0005-0000-0000-00008D8E0000}"/>
    <cellStyle name="Normal 68 3 3" xfId="13495" xr:uid="{00000000-0005-0000-0000-00008E8E0000}"/>
    <cellStyle name="Normal 68 4" xfId="13496" xr:uid="{00000000-0005-0000-0000-00008F8E0000}"/>
    <cellStyle name="Normal 68 4 2" xfId="13497" xr:uid="{00000000-0005-0000-0000-0000908E0000}"/>
    <cellStyle name="Normal 68 5" xfId="13498" xr:uid="{00000000-0005-0000-0000-0000918E0000}"/>
    <cellStyle name="Normal 69" xfId="13499" xr:uid="{00000000-0005-0000-0000-0000928E0000}"/>
    <cellStyle name="Normal 69 2" xfId="13500" xr:uid="{00000000-0005-0000-0000-0000938E0000}"/>
    <cellStyle name="Normal 69 2 2" xfId="13501" xr:uid="{00000000-0005-0000-0000-0000948E0000}"/>
    <cellStyle name="Normal 69 2 2 2" xfId="13502" xr:uid="{00000000-0005-0000-0000-0000958E0000}"/>
    <cellStyle name="Normal 69 2 3" xfId="13503" xr:uid="{00000000-0005-0000-0000-0000968E0000}"/>
    <cellStyle name="Normal 69 3" xfId="13504" xr:uid="{00000000-0005-0000-0000-0000978E0000}"/>
    <cellStyle name="Normal 69 3 2" xfId="13505" xr:uid="{00000000-0005-0000-0000-0000988E0000}"/>
    <cellStyle name="Normal 69 3 2 2" xfId="13506" xr:uid="{00000000-0005-0000-0000-0000998E0000}"/>
    <cellStyle name="Normal 69 3 3" xfId="13507" xr:uid="{00000000-0005-0000-0000-00009A8E0000}"/>
    <cellStyle name="Normal 69 4" xfId="13508" xr:uid="{00000000-0005-0000-0000-00009B8E0000}"/>
    <cellStyle name="Normal 69 4 2" xfId="13509" xr:uid="{00000000-0005-0000-0000-00009C8E0000}"/>
    <cellStyle name="Normal 69 5" xfId="13510" xr:uid="{00000000-0005-0000-0000-00009D8E0000}"/>
    <cellStyle name="Normal 7" xfId="2749" xr:uid="{00000000-0005-0000-0000-00009E8E0000}"/>
    <cellStyle name="Normal 7 10" xfId="23972" xr:uid="{00000000-0005-0000-0000-00009F8E0000}"/>
    <cellStyle name="Normal 7 10 2" xfId="36883" xr:uid="{00000000-0005-0000-0000-0000A08E0000}"/>
    <cellStyle name="Normal 7 11" xfId="27493" xr:uid="{00000000-0005-0000-0000-0000A18E0000}"/>
    <cellStyle name="Normal 7 12" xfId="14578" xr:uid="{00000000-0005-0000-0000-0000A28E0000}"/>
    <cellStyle name="Normal 7 13" xfId="40377" xr:uid="{00000000-0005-0000-0000-0000A38E0000}"/>
    <cellStyle name="Normal 7 2" xfId="2750" xr:uid="{00000000-0005-0000-0000-0000A48E0000}"/>
    <cellStyle name="Normal 7 2 2" xfId="2751" xr:uid="{00000000-0005-0000-0000-0000A58E0000}"/>
    <cellStyle name="Normal 7 2 2 2" xfId="16431" xr:uid="{00000000-0005-0000-0000-0000A68E0000}"/>
    <cellStyle name="Normal 7 2 2 2 2" xfId="18779" xr:uid="{00000000-0005-0000-0000-0000A78E0000}"/>
    <cellStyle name="Normal 7 2 2 2 2 2" xfId="31690" xr:uid="{00000000-0005-0000-0000-0000A88E0000}"/>
    <cellStyle name="Normal 7 2 2 2 3" xfId="22300" xr:uid="{00000000-0005-0000-0000-0000A98E0000}"/>
    <cellStyle name="Normal 7 2 2 2 3 2" xfId="35211" xr:uid="{00000000-0005-0000-0000-0000AA8E0000}"/>
    <cellStyle name="Normal 7 2 2 2 4" xfId="25821" xr:uid="{00000000-0005-0000-0000-0000AB8E0000}"/>
    <cellStyle name="Normal 7 2 2 2 4 2" xfId="38732" xr:uid="{00000000-0005-0000-0000-0000AC8E0000}"/>
    <cellStyle name="Normal 7 2 2 2 5" xfId="29342" xr:uid="{00000000-0005-0000-0000-0000AD8E0000}"/>
    <cellStyle name="Normal 7 2 2 3" xfId="19952" xr:uid="{00000000-0005-0000-0000-0000AE8E0000}"/>
    <cellStyle name="Normal 7 2 2 3 2" xfId="23473" xr:uid="{00000000-0005-0000-0000-0000AF8E0000}"/>
    <cellStyle name="Normal 7 2 2 3 2 2" xfId="36384" xr:uid="{00000000-0005-0000-0000-0000B08E0000}"/>
    <cellStyle name="Normal 7 2 2 3 3" xfId="26994" xr:uid="{00000000-0005-0000-0000-0000B18E0000}"/>
    <cellStyle name="Normal 7 2 2 3 3 2" xfId="39905" xr:uid="{00000000-0005-0000-0000-0000B28E0000}"/>
    <cellStyle name="Normal 7 2 2 3 4" xfId="32863" xr:uid="{00000000-0005-0000-0000-0000B38E0000}"/>
    <cellStyle name="Normal 7 2 2 4" xfId="17604" xr:uid="{00000000-0005-0000-0000-0000B48E0000}"/>
    <cellStyle name="Normal 7 2 2 4 2" xfId="30515" xr:uid="{00000000-0005-0000-0000-0000B58E0000}"/>
    <cellStyle name="Normal 7 2 2 5" xfId="21125" xr:uid="{00000000-0005-0000-0000-0000B68E0000}"/>
    <cellStyle name="Normal 7 2 2 5 2" xfId="34036" xr:uid="{00000000-0005-0000-0000-0000B78E0000}"/>
    <cellStyle name="Normal 7 2 2 6" xfId="24646" xr:uid="{00000000-0005-0000-0000-0000B88E0000}"/>
    <cellStyle name="Normal 7 2 2 6 2" xfId="37557" xr:uid="{00000000-0005-0000-0000-0000B98E0000}"/>
    <cellStyle name="Normal 7 2 2 7" xfId="28167" xr:uid="{00000000-0005-0000-0000-0000BA8E0000}"/>
    <cellStyle name="Normal 7 2 2 8" xfId="15256" xr:uid="{00000000-0005-0000-0000-0000BB8E0000}"/>
    <cellStyle name="Normal 7 2 3" xfId="2752" xr:uid="{00000000-0005-0000-0000-0000BC8E0000}"/>
    <cellStyle name="Normal 7 2 3 2" xfId="13511" xr:uid="{00000000-0005-0000-0000-0000BD8E0000}"/>
    <cellStyle name="Normal 7 2 3 2 2" xfId="31191" xr:uid="{00000000-0005-0000-0000-0000BE8E0000}"/>
    <cellStyle name="Normal 7 2 3 2 3" xfId="18280" xr:uid="{00000000-0005-0000-0000-0000BF8E0000}"/>
    <cellStyle name="Normal 7 2 3 3" xfId="21801" xr:uid="{00000000-0005-0000-0000-0000C08E0000}"/>
    <cellStyle name="Normal 7 2 3 3 2" xfId="34712" xr:uid="{00000000-0005-0000-0000-0000C18E0000}"/>
    <cellStyle name="Normal 7 2 3 4" xfId="25322" xr:uid="{00000000-0005-0000-0000-0000C28E0000}"/>
    <cellStyle name="Normal 7 2 3 4 2" xfId="38233" xr:uid="{00000000-0005-0000-0000-0000C38E0000}"/>
    <cellStyle name="Normal 7 2 3 5" xfId="28843" xr:uid="{00000000-0005-0000-0000-0000C48E0000}"/>
    <cellStyle name="Normal 7 2 3 6" xfId="15932" xr:uid="{00000000-0005-0000-0000-0000C58E0000}"/>
    <cellStyle name="Normal 7 2 4" xfId="2753" xr:uid="{00000000-0005-0000-0000-0000C68E0000}"/>
    <cellStyle name="Normal 7 2 4 2" xfId="22974" xr:uid="{00000000-0005-0000-0000-0000C78E0000}"/>
    <cellStyle name="Normal 7 2 4 2 2" xfId="35885" xr:uid="{00000000-0005-0000-0000-0000C88E0000}"/>
    <cellStyle name="Normal 7 2 4 3" xfId="26495" xr:uid="{00000000-0005-0000-0000-0000C98E0000}"/>
    <cellStyle name="Normal 7 2 4 3 2" xfId="39406" xr:uid="{00000000-0005-0000-0000-0000CA8E0000}"/>
    <cellStyle name="Normal 7 2 4 4" xfId="32364" xr:uid="{00000000-0005-0000-0000-0000CB8E0000}"/>
    <cellStyle name="Normal 7 2 4 5" xfId="19453" xr:uid="{00000000-0005-0000-0000-0000CC8E0000}"/>
    <cellStyle name="Normal 7 2 5" xfId="2754" xr:uid="{00000000-0005-0000-0000-0000CD8E0000}"/>
    <cellStyle name="Normal 7 2 5 2" xfId="30016" xr:uid="{00000000-0005-0000-0000-0000CE8E0000}"/>
    <cellStyle name="Normal 7 2 5 3" xfId="17105" xr:uid="{00000000-0005-0000-0000-0000CF8E0000}"/>
    <cellStyle name="Normal 7 2 6" xfId="2755" xr:uid="{00000000-0005-0000-0000-0000D08E0000}"/>
    <cellStyle name="Normal 7 2 6 2" xfId="33537" xr:uid="{00000000-0005-0000-0000-0000D18E0000}"/>
    <cellStyle name="Normal 7 2 6 3" xfId="20626" xr:uid="{00000000-0005-0000-0000-0000D28E0000}"/>
    <cellStyle name="Normal 7 2 7" xfId="24147" xr:uid="{00000000-0005-0000-0000-0000D38E0000}"/>
    <cellStyle name="Normal 7 2 7 2" xfId="37058" xr:uid="{00000000-0005-0000-0000-0000D48E0000}"/>
    <cellStyle name="Normal 7 2 8" xfId="27668" xr:uid="{00000000-0005-0000-0000-0000D58E0000}"/>
    <cellStyle name="Normal 7 2 9" xfId="14756" xr:uid="{00000000-0005-0000-0000-0000D68E0000}"/>
    <cellStyle name="Normal 7 3" xfId="13512" xr:uid="{00000000-0005-0000-0000-0000D78E0000}"/>
    <cellStyle name="Normal 7 3 2" xfId="13513" xr:uid="{00000000-0005-0000-0000-0000D88E0000}"/>
    <cellStyle name="Normal 7 3 2 2" xfId="16593" xr:uid="{00000000-0005-0000-0000-0000D98E0000}"/>
    <cellStyle name="Normal 7 3 2 2 2" xfId="18941" xr:uid="{00000000-0005-0000-0000-0000DA8E0000}"/>
    <cellStyle name="Normal 7 3 2 2 2 2" xfId="31852" xr:uid="{00000000-0005-0000-0000-0000DB8E0000}"/>
    <cellStyle name="Normal 7 3 2 2 3" xfId="22462" xr:uid="{00000000-0005-0000-0000-0000DC8E0000}"/>
    <cellStyle name="Normal 7 3 2 2 3 2" xfId="35373" xr:uid="{00000000-0005-0000-0000-0000DD8E0000}"/>
    <cellStyle name="Normal 7 3 2 2 4" xfId="25983" xr:uid="{00000000-0005-0000-0000-0000DE8E0000}"/>
    <cellStyle name="Normal 7 3 2 2 4 2" xfId="38894" xr:uid="{00000000-0005-0000-0000-0000DF8E0000}"/>
    <cellStyle name="Normal 7 3 2 2 5" xfId="29504" xr:uid="{00000000-0005-0000-0000-0000E08E0000}"/>
    <cellStyle name="Normal 7 3 2 3" xfId="20114" xr:uid="{00000000-0005-0000-0000-0000E18E0000}"/>
    <cellStyle name="Normal 7 3 2 3 2" xfId="23635" xr:uid="{00000000-0005-0000-0000-0000E28E0000}"/>
    <cellStyle name="Normal 7 3 2 3 2 2" xfId="36546" xr:uid="{00000000-0005-0000-0000-0000E38E0000}"/>
    <cellStyle name="Normal 7 3 2 3 3" xfId="27156" xr:uid="{00000000-0005-0000-0000-0000E48E0000}"/>
    <cellStyle name="Normal 7 3 2 3 3 2" xfId="40067" xr:uid="{00000000-0005-0000-0000-0000E58E0000}"/>
    <cellStyle name="Normal 7 3 2 3 4" xfId="33025" xr:uid="{00000000-0005-0000-0000-0000E68E0000}"/>
    <cellStyle name="Normal 7 3 2 4" xfId="17766" xr:uid="{00000000-0005-0000-0000-0000E78E0000}"/>
    <cellStyle name="Normal 7 3 2 4 2" xfId="30677" xr:uid="{00000000-0005-0000-0000-0000E88E0000}"/>
    <cellStyle name="Normal 7 3 2 5" xfId="21287" xr:uid="{00000000-0005-0000-0000-0000E98E0000}"/>
    <cellStyle name="Normal 7 3 2 5 2" xfId="34198" xr:uid="{00000000-0005-0000-0000-0000EA8E0000}"/>
    <cellStyle name="Normal 7 3 2 6" xfId="24808" xr:uid="{00000000-0005-0000-0000-0000EB8E0000}"/>
    <cellStyle name="Normal 7 3 2 6 2" xfId="37719" xr:uid="{00000000-0005-0000-0000-0000EC8E0000}"/>
    <cellStyle name="Normal 7 3 2 7" xfId="28329" xr:uid="{00000000-0005-0000-0000-0000ED8E0000}"/>
    <cellStyle name="Normal 7 3 2 8" xfId="15418" xr:uid="{00000000-0005-0000-0000-0000EE8E0000}"/>
    <cellStyle name="Normal 7 3 3" xfId="16094" xr:uid="{00000000-0005-0000-0000-0000EF8E0000}"/>
    <cellStyle name="Normal 7 3 3 2" xfId="18442" xr:uid="{00000000-0005-0000-0000-0000F08E0000}"/>
    <cellStyle name="Normal 7 3 3 2 2" xfId="31353" xr:uid="{00000000-0005-0000-0000-0000F18E0000}"/>
    <cellStyle name="Normal 7 3 3 3" xfId="21963" xr:uid="{00000000-0005-0000-0000-0000F28E0000}"/>
    <cellStyle name="Normal 7 3 3 3 2" xfId="34874" xr:uid="{00000000-0005-0000-0000-0000F38E0000}"/>
    <cellStyle name="Normal 7 3 3 4" xfId="25484" xr:uid="{00000000-0005-0000-0000-0000F48E0000}"/>
    <cellStyle name="Normal 7 3 3 4 2" xfId="38395" xr:uid="{00000000-0005-0000-0000-0000F58E0000}"/>
    <cellStyle name="Normal 7 3 3 5" xfId="29005" xr:uid="{00000000-0005-0000-0000-0000F68E0000}"/>
    <cellStyle name="Normal 7 3 4" xfId="19615" xr:uid="{00000000-0005-0000-0000-0000F78E0000}"/>
    <cellStyle name="Normal 7 3 4 2" xfId="23136" xr:uid="{00000000-0005-0000-0000-0000F88E0000}"/>
    <cellStyle name="Normal 7 3 4 2 2" xfId="36047" xr:uid="{00000000-0005-0000-0000-0000F98E0000}"/>
    <cellStyle name="Normal 7 3 4 3" xfId="26657" xr:uid="{00000000-0005-0000-0000-0000FA8E0000}"/>
    <cellStyle name="Normal 7 3 4 3 2" xfId="39568" xr:uid="{00000000-0005-0000-0000-0000FB8E0000}"/>
    <cellStyle name="Normal 7 3 4 4" xfId="32526" xr:uid="{00000000-0005-0000-0000-0000FC8E0000}"/>
    <cellStyle name="Normal 7 3 5" xfId="17267" xr:uid="{00000000-0005-0000-0000-0000FD8E0000}"/>
    <cellStyle name="Normal 7 3 5 2" xfId="30178" xr:uid="{00000000-0005-0000-0000-0000FE8E0000}"/>
    <cellStyle name="Normal 7 3 6" xfId="20788" xr:uid="{00000000-0005-0000-0000-0000FF8E0000}"/>
    <cellStyle name="Normal 7 3 6 2" xfId="33699" xr:uid="{00000000-0005-0000-0000-0000008F0000}"/>
    <cellStyle name="Normal 7 3 7" xfId="24309" xr:uid="{00000000-0005-0000-0000-0000018F0000}"/>
    <cellStyle name="Normal 7 3 7 2" xfId="37220" xr:uid="{00000000-0005-0000-0000-0000028F0000}"/>
    <cellStyle name="Normal 7 3 8" xfId="27830" xr:uid="{00000000-0005-0000-0000-0000038F0000}"/>
    <cellStyle name="Normal 7 3 9" xfId="14919" xr:uid="{00000000-0005-0000-0000-0000048F0000}"/>
    <cellStyle name="Normal 7 4" xfId="13514" xr:uid="{00000000-0005-0000-0000-0000058F0000}"/>
    <cellStyle name="Normal 7 4 2" xfId="13515" xr:uid="{00000000-0005-0000-0000-0000068F0000}"/>
    <cellStyle name="Normal 7 4 2 2" xfId="19103" xr:uid="{00000000-0005-0000-0000-0000078F0000}"/>
    <cellStyle name="Normal 7 4 2 2 2" xfId="32014" xr:uid="{00000000-0005-0000-0000-0000088F0000}"/>
    <cellStyle name="Normal 7 4 2 3" xfId="22624" xr:uid="{00000000-0005-0000-0000-0000098F0000}"/>
    <cellStyle name="Normal 7 4 2 3 2" xfId="35535" xr:uid="{00000000-0005-0000-0000-00000A8F0000}"/>
    <cellStyle name="Normal 7 4 2 4" xfId="26145" xr:uid="{00000000-0005-0000-0000-00000B8F0000}"/>
    <cellStyle name="Normal 7 4 2 4 2" xfId="39056" xr:uid="{00000000-0005-0000-0000-00000C8F0000}"/>
    <cellStyle name="Normal 7 4 2 5" xfId="29666" xr:uid="{00000000-0005-0000-0000-00000D8F0000}"/>
    <cellStyle name="Normal 7 4 2 6" xfId="16755" xr:uid="{00000000-0005-0000-0000-00000E8F0000}"/>
    <cellStyle name="Normal 7 4 3" xfId="20276" xr:uid="{00000000-0005-0000-0000-00000F8F0000}"/>
    <cellStyle name="Normal 7 4 3 2" xfId="23797" xr:uid="{00000000-0005-0000-0000-0000108F0000}"/>
    <cellStyle name="Normal 7 4 3 2 2" xfId="36708" xr:uid="{00000000-0005-0000-0000-0000118F0000}"/>
    <cellStyle name="Normal 7 4 3 3" xfId="27318" xr:uid="{00000000-0005-0000-0000-0000128F0000}"/>
    <cellStyle name="Normal 7 4 3 3 2" xfId="40229" xr:uid="{00000000-0005-0000-0000-0000138F0000}"/>
    <cellStyle name="Normal 7 4 3 4" xfId="33187" xr:uid="{00000000-0005-0000-0000-0000148F0000}"/>
    <cellStyle name="Normal 7 4 4" xfId="17928" xr:uid="{00000000-0005-0000-0000-0000158F0000}"/>
    <cellStyle name="Normal 7 4 4 2" xfId="30839" xr:uid="{00000000-0005-0000-0000-0000168F0000}"/>
    <cellStyle name="Normal 7 4 5" xfId="21449" xr:uid="{00000000-0005-0000-0000-0000178F0000}"/>
    <cellStyle name="Normal 7 4 5 2" xfId="34360" xr:uid="{00000000-0005-0000-0000-0000188F0000}"/>
    <cellStyle name="Normal 7 4 6" xfId="24970" xr:uid="{00000000-0005-0000-0000-0000198F0000}"/>
    <cellStyle name="Normal 7 4 6 2" xfId="37881" xr:uid="{00000000-0005-0000-0000-00001A8F0000}"/>
    <cellStyle name="Normal 7 4 7" xfId="28491" xr:uid="{00000000-0005-0000-0000-00001B8F0000}"/>
    <cellStyle name="Normal 7 4 8" xfId="15580" xr:uid="{00000000-0005-0000-0000-00001C8F0000}"/>
    <cellStyle name="Normal 7 5" xfId="13516" xr:uid="{00000000-0005-0000-0000-00001D8F0000}"/>
    <cellStyle name="Normal 7 5 2" xfId="16256" xr:uid="{00000000-0005-0000-0000-00001E8F0000}"/>
    <cellStyle name="Normal 7 5 2 2" xfId="18604" xr:uid="{00000000-0005-0000-0000-00001F8F0000}"/>
    <cellStyle name="Normal 7 5 2 2 2" xfId="31515" xr:uid="{00000000-0005-0000-0000-0000208F0000}"/>
    <cellStyle name="Normal 7 5 2 3" xfId="22125" xr:uid="{00000000-0005-0000-0000-0000218F0000}"/>
    <cellStyle name="Normal 7 5 2 3 2" xfId="35036" xr:uid="{00000000-0005-0000-0000-0000228F0000}"/>
    <cellStyle name="Normal 7 5 2 4" xfId="25646" xr:uid="{00000000-0005-0000-0000-0000238F0000}"/>
    <cellStyle name="Normal 7 5 2 4 2" xfId="38557" xr:uid="{00000000-0005-0000-0000-0000248F0000}"/>
    <cellStyle name="Normal 7 5 2 5" xfId="29167" xr:uid="{00000000-0005-0000-0000-0000258F0000}"/>
    <cellStyle name="Normal 7 5 3" xfId="19777" xr:uid="{00000000-0005-0000-0000-0000268F0000}"/>
    <cellStyle name="Normal 7 5 3 2" xfId="23298" xr:uid="{00000000-0005-0000-0000-0000278F0000}"/>
    <cellStyle name="Normal 7 5 3 2 2" xfId="36209" xr:uid="{00000000-0005-0000-0000-0000288F0000}"/>
    <cellStyle name="Normal 7 5 3 3" xfId="26819" xr:uid="{00000000-0005-0000-0000-0000298F0000}"/>
    <cellStyle name="Normal 7 5 3 3 2" xfId="39730" xr:uid="{00000000-0005-0000-0000-00002A8F0000}"/>
    <cellStyle name="Normal 7 5 3 4" xfId="32688" xr:uid="{00000000-0005-0000-0000-00002B8F0000}"/>
    <cellStyle name="Normal 7 5 4" xfId="17429" xr:uid="{00000000-0005-0000-0000-00002C8F0000}"/>
    <cellStyle name="Normal 7 5 4 2" xfId="30340" xr:uid="{00000000-0005-0000-0000-00002D8F0000}"/>
    <cellStyle name="Normal 7 5 5" xfId="20950" xr:uid="{00000000-0005-0000-0000-00002E8F0000}"/>
    <cellStyle name="Normal 7 5 5 2" xfId="33861" xr:uid="{00000000-0005-0000-0000-00002F8F0000}"/>
    <cellStyle name="Normal 7 5 6" xfId="24471" xr:uid="{00000000-0005-0000-0000-0000308F0000}"/>
    <cellStyle name="Normal 7 5 6 2" xfId="37382" xr:uid="{00000000-0005-0000-0000-0000318F0000}"/>
    <cellStyle name="Normal 7 5 7" xfId="27992" xr:uid="{00000000-0005-0000-0000-0000328F0000}"/>
    <cellStyle name="Normal 7 5 8" xfId="15081" xr:uid="{00000000-0005-0000-0000-0000338F0000}"/>
    <cellStyle name="Normal 7 6" xfId="13517" xr:uid="{00000000-0005-0000-0000-0000348F0000}"/>
    <cellStyle name="Normal 7 6 2" xfId="13518" xr:uid="{00000000-0005-0000-0000-0000358F0000}"/>
    <cellStyle name="Normal 7 6 2 2" xfId="31016" xr:uid="{00000000-0005-0000-0000-0000368F0000}"/>
    <cellStyle name="Normal 7 6 2 3" xfId="18105" xr:uid="{00000000-0005-0000-0000-0000378F0000}"/>
    <cellStyle name="Normal 7 6 3" xfId="21626" xr:uid="{00000000-0005-0000-0000-0000388F0000}"/>
    <cellStyle name="Normal 7 6 3 2" xfId="34537" xr:uid="{00000000-0005-0000-0000-0000398F0000}"/>
    <cellStyle name="Normal 7 6 4" xfId="25147" xr:uid="{00000000-0005-0000-0000-00003A8F0000}"/>
    <cellStyle name="Normal 7 6 4 2" xfId="38058" xr:uid="{00000000-0005-0000-0000-00003B8F0000}"/>
    <cellStyle name="Normal 7 6 5" xfId="28668" xr:uid="{00000000-0005-0000-0000-00003C8F0000}"/>
    <cellStyle name="Normal 7 6 6" xfId="15757" xr:uid="{00000000-0005-0000-0000-00003D8F0000}"/>
    <cellStyle name="Normal 7 7" xfId="13519" xr:uid="{00000000-0005-0000-0000-00003E8F0000}"/>
    <cellStyle name="Normal 7 7 2" xfId="22799" xr:uid="{00000000-0005-0000-0000-00003F8F0000}"/>
    <cellStyle name="Normal 7 7 2 2" xfId="35710" xr:uid="{00000000-0005-0000-0000-0000408F0000}"/>
    <cellStyle name="Normal 7 7 3" xfId="26320" xr:uid="{00000000-0005-0000-0000-0000418F0000}"/>
    <cellStyle name="Normal 7 7 3 2" xfId="39231" xr:uid="{00000000-0005-0000-0000-0000428F0000}"/>
    <cellStyle name="Normal 7 7 4" xfId="32189" xr:uid="{00000000-0005-0000-0000-0000438F0000}"/>
    <cellStyle name="Normal 7 7 5" xfId="19278" xr:uid="{00000000-0005-0000-0000-0000448F0000}"/>
    <cellStyle name="Normal 7 8" xfId="16930" xr:uid="{00000000-0005-0000-0000-0000458F0000}"/>
    <cellStyle name="Normal 7 8 2" xfId="29841" xr:uid="{00000000-0005-0000-0000-0000468F0000}"/>
    <cellStyle name="Normal 7 9" xfId="20451" xr:uid="{00000000-0005-0000-0000-0000478F0000}"/>
    <cellStyle name="Normal 7 9 2" xfId="33362" xr:uid="{00000000-0005-0000-0000-0000488F0000}"/>
    <cellStyle name="Normal 70" xfId="13520" xr:uid="{00000000-0005-0000-0000-0000498F0000}"/>
    <cellStyle name="Normal 70 2" xfId="13521" xr:uid="{00000000-0005-0000-0000-00004A8F0000}"/>
    <cellStyle name="Normal 70 2 2" xfId="13522" xr:uid="{00000000-0005-0000-0000-00004B8F0000}"/>
    <cellStyle name="Normal 70 2 2 2" xfId="13523" xr:uid="{00000000-0005-0000-0000-00004C8F0000}"/>
    <cellStyle name="Normal 70 2 3" xfId="13524" xr:uid="{00000000-0005-0000-0000-00004D8F0000}"/>
    <cellStyle name="Normal 70 3" xfId="13525" xr:uid="{00000000-0005-0000-0000-00004E8F0000}"/>
    <cellStyle name="Normal 70 3 2" xfId="13526" xr:uid="{00000000-0005-0000-0000-00004F8F0000}"/>
    <cellStyle name="Normal 70 3 2 2" xfId="13527" xr:uid="{00000000-0005-0000-0000-0000508F0000}"/>
    <cellStyle name="Normal 70 3 3" xfId="13528" xr:uid="{00000000-0005-0000-0000-0000518F0000}"/>
    <cellStyle name="Normal 70 4" xfId="13529" xr:uid="{00000000-0005-0000-0000-0000528F0000}"/>
    <cellStyle name="Normal 70 4 2" xfId="13530" xr:uid="{00000000-0005-0000-0000-0000538F0000}"/>
    <cellStyle name="Normal 70 5" xfId="13531" xr:uid="{00000000-0005-0000-0000-0000548F0000}"/>
    <cellStyle name="Normal 71" xfId="13532" xr:uid="{00000000-0005-0000-0000-0000558F0000}"/>
    <cellStyle name="Normal 71 2" xfId="13533" xr:uid="{00000000-0005-0000-0000-0000568F0000}"/>
    <cellStyle name="Normal 71 2 2" xfId="13534" xr:uid="{00000000-0005-0000-0000-0000578F0000}"/>
    <cellStyle name="Normal 71 2 2 2" xfId="13535" xr:uid="{00000000-0005-0000-0000-0000588F0000}"/>
    <cellStyle name="Normal 71 2 3" xfId="13536" xr:uid="{00000000-0005-0000-0000-0000598F0000}"/>
    <cellStyle name="Normal 71 3" xfId="13537" xr:uid="{00000000-0005-0000-0000-00005A8F0000}"/>
    <cellStyle name="Normal 71 3 2" xfId="13538" xr:uid="{00000000-0005-0000-0000-00005B8F0000}"/>
    <cellStyle name="Normal 71 3 2 2" xfId="13539" xr:uid="{00000000-0005-0000-0000-00005C8F0000}"/>
    <cellStyle name="Normal 71 3 3" xfId="13540" xr:uid="{00000000-0005-0000-0000-00005D8F0000}"/>
    <cellStyle name="Normal 71 4" xfId="13541" xr:uid="{00000000-0005-0000-0000-00005E8F0000}"/>
    <cellStyle name="Normal 71 4 2" xfId="13542" xr:uid="{00000000-0005-0000-0000-00005F8F0000}"/>
    <cellStyle name="Normal 71 5" xfId="13543" xr:uid="{00000000-0005-0000-0000-0000608F0000}"/>
    <cellStyle name="Normal 72" xfId="13544" xr:uid="{00000000-0005-0000-0000-0000618F0000}"/>
    <cellStyle name="Normal 72 2" xfId="13545" xr:uid="{00000000-0005-0000-0000-0000628F0000}"/>
    <cellStyle name="Normal 72 2 2" xfId="13546" xr:uid="{00000000-0005-0000-0000-0000638F0000}"/>
    <cellStyle name="Normal 72 2 2 2" xfId="13547" xr:uid="{00000000-0005-0000-0000-0000648F0000}"/>
    <cellStyle name="Normal 72 2 3" xfId="13548" xr:uid="{00000000-0005-0000-0000-0000658F0000}"/>
    <cellStyle name="Normal 72 3" xfId="13549" xr:uid="{00000000-0005-0000-0000-0000668F0000}"/>
    <cellStyle name="Normal 72 3 2" xfId="13550" xr:uid="{00000000-0005-0000-0000-0000678F0000}"/>
    <cellStyle name="Normal 72 3 2 2" xfId="13551" xr:uid="{00000000-0005-0000-0000-0000688F0000}"/>
    <cellStyle name="Normal 72 3 3" xfId="13552" xr:uid="{00000000-0005-0000-0000-0000698F0000}"/>
    <cellStyle name="Normal 72 4" xfId="13553" xr:uid="{00000000-0005-0000-0000-00006A8F0000}"/>
    <cellStyle name="Normal 72 4 2" xfId="13554" xr:uid="{00000000-0005-0000-0000-00006B8F0000}"/>
    <cellStyle name="Normal 72 5" xfId="13555" xr:uid="{00000000-0005-0000-0000-00006C8F0000}"/>
    <cellStyle name="Normal 73" xfId="13556" xr:uid="{00000000-0005-0000-0000-00006D8F0000}"/>
    <cellStyle name="Normal 73 2" xfId="13557" xr:uid="{00000000-0005-0000-0000-00006E8F0000}"/>
    <cellStyle name="Normal 73 2 2" xfId="13558" xr:uid="{00000000-0005-0000-0000-00006F8F0000}"/>
    <cellStyle name="Normal 73 2 2 2" xfId="13559" xr:uid="{00000000-0005-0000-0000-0000708F0000}"/>
    <cellStyle name="Normal 73 2 3" xfId="13560" xr:uid="{00000000-0005-0000-0000-0000718F0000}"/>
    <cellStyle name="Normal 73 3" xfId="13561" xr:uid="{00000000-0005-0000-0000-0000728F0000}"/>
    <cellStyle name="Normal 73 3 2" xfId="13562" xr:uid="{00000000-0005-0000-0000-0000738F0000}"/>
    <cellStyle name="Normal 73 3 2 2" xfId="13563" xr:uid="{00000000-0005-0000-0000-0000748F0000}"/>
    <cellStyle name="Normal 73 3 3" xfId="13564" xr:uid="{00000000-0005-0000-0000-0000758F0000}"/>
    <cellStyle name="Normal 73 4" xfId="13565" xr:uid="{00000000-0005-0000-0000-0000768F0000}"/>
    <cellStyle name="Normal 73 4 2" xfId="13566" xr:uid="{00000000-0005-0000-0000-0000778F0000}"/>
    <cellStyle name="Normal 73 5" xfId="13567" xr:uid="{00000000-0005-0000-0000-0000788F0000}"/>
    <cellStyle name="Normal 74" xfId="13568" xr:uid="{00000000-0005-0000-0000-0000798F0000}"/>
    <cellStyle name="Normal 74 2" xfId="13569" xr:uid="{00000000-0005-0000-0000-00007A8F0000}"/>
    <cellStyle name="Normal 74 2 2" xfId="13570" xr:uid="{00000000-0005-0000-0000-00007B8F0000}"/>
    <cellStyle name="Normal 74 3" xfId="13571" xr:uid="{00000000-0005-0000-0000-00007C8F0000}"/>
    <cellStyle name="Normal 75" xfId="13572" xr:uid="{00000000-0005-0000-0000-00007D8F0000}"/>
    <cellStyle name="Normal 75 2" xfId="13573" xr:uid="{00000000-0005-0000-0000-00007E8F0000}"/>
    <cellStyle name="Normal 75 2 2" xfId="13574" xr:uid="{00000000-0005-0000-0000-00007F8F0000}"/>
    <cellStyle name="Normal 75 3" xfId="13575" xr:uid="{00000000-0005-0000-0000-0000808F0000}"/>
    <cellStyle name="Normal 76" xfId="13576" xr:uid="{00000000-0005-0000-0000-0000818F0000}"/>
    <cellStyle name="Normal 77" xfId="13577" xr:uid="{00000000-0005-0000-0000-0000828F0000}"/>
    <cellStyle name="Normal 78" xfId="13578" xr:uid="{00000000-0005-0000-0000-0000838F0000}"/>
    <cellStyle name="Normal 79" xfId="13579" xr:uid="{00000000-0005-0000-0000-0000848F0000}"/>
    <cellStyle name="Normal 79 2" xfId="13580" xr:uid="{00000000-0005-0000-0000-0000858F0000}"/>
    <cellStyle name="Normal 79 2 2" xfId="13581" xr:uid="{00000000-0005-0000-0000-0000868F0000}"/>
    <cellStyle name="Normal 8" xfId="2756" xr:uid="{00000000-0005-0000-0000-0000878F0000}"/>
    <cellStyle name="Normal 8 10" xfId="23973" xr:uid="{00000000-0005-0000-0000-0000888F0000}"/>
    <cellStyle name="Normal 8 10 2" xfId="36884" xr:uid="{00000000-0005-0000-0000-0000898F0000}"/>
    <cellStyle name="Normal 8 11" xfId="27494" xr:uid="{00000000-0005-0000-0000-00008A8F0000}"/>
    <cellStyle name="Normal 8 12" xfId="14579" xr:uid="{00000000-0005-0000-0000-00008B8F0000}"/>
    <cellStyle name="Normal 8 2" xfId="2757" xr:uid="{00000000-0005-0000-0000-00008C8F0000}"/>
    <cellStyle name="Normal 8 2 2" xfId="13582" xr:uid="{00000000-0005-0000-0000-00008D8F0000}"/>
    <cellStyle name="Normal 8 2 2 2" xfId="16432" xr:uid="{00000000-0005-0000-0000-00008E8F0000}"/>
    <cellStyle name="Normal 8 2 2 2 2" xfId="18780" xr:uid="{00000000-0005-0000-0000-00008F8F0000}"/>
    <cellStyle name="Normal 8 2 2 2 2 2" xfId="31691" xr:uid="{00000000-0005-0000-0000-0000908F0000}"/>
    <cellStyle name="Normal 8 2 2 2 3" xfId="22301" xr:uid="{00000000-0005-0000-0000-0000918F0000}"/>
    <cellStyle name="Normal 8 2 2 2 3 2" xfId="35212" xr:uid="{00000000-0005-0000-0000-0000928F0000}"/>
    <cellStyle name="Normal 8 2 2 2 4" xfId="25822" xr:uid="{00000000-0005-0000-0000-0000938F0000}"/>
    <cellStyle name="Normal 8 2 2 2 4 2" xfId="38733" xr:uid="{00000000-0005-0000-0000-0000948F0000}"/>
    <cellStyle name="Normal 8 2 2 2 5" xfId="29343" xr:uid="{00000000-0005-0000-0000-0000958F0000}"/>
    <cellStyle name="Normal 8 2 2 3" xfId="19953" xr:uid="{00000000-0005-0000-0000-0000968F0000}"/>
    <cellStyle name="Normal 8 2 2 3 2" xfId="23474" xr:uid="{00000000-0005-0000-0000-0000978F0000}"/>
    <cellStyle name="Normal 8 2 2 3 2 2" xfId="36385" xr:uid="{00000000-0005-0000-0000-0000988F0000}"/>
    <cellStyle name="Normal 8 2 2 3 3" xfId="26995" xr:uid="{00000000-0005-0000-0000-0000998F0000}"/>
    <cellStyle name="Normal 8 2 2 3 3 2" xfId="39906" xr:uid="{00000000-0005-0000-0000-00009A8F0000}"/>
    <cellStyle name="Normal 8 2 2 3 4" xfId="32864" xr:uid="{00000000-0005-0000-0000-00009B8F0000}"/>
    <cellStyle name="Normal 8 2 2 4" xfId="17605" xr:uid="{00000000-0005-0000-0000-00009C8F0000}"/>
    <cellStyle name="Normal 8 2 2 4 2" xfId="30516" xr:uid="{00000000-0005-0000-0000-00009D8F0000}"/>
    <cellStyle name="Normal 8 2 2 5" xfId="21126" xr:uid="{00000000-0005-0000-0000-00009E8F0000}"/>
    <cellStyle name="Normal 8 2 2 5 2" xfId="34037" xr:uid="{00000000-0005-0000-0000-00009F8F0000}"/>
    <cellStyle name="Normal 8 2 2 6" xfId="24647" xr:uid="{00000000-0005-0000-0000-0000A08F0000}"/>
    <cellStyle name="Normal 8 2 2 6 2" xfId="37558" xr:uid="{00000000-0005-0000-0000-0000A18F0000}"/>
    <cellStyle name="Normal 8 2 2 7" xfId="28168" xr:uid="{00000000-0005-0000-0000-0000A28F0000}"/>
    <cellStyle name="Normal 8 2 2 8" xfId="15257" xr:uid="{00000000-0005-0000-0000-0000A38F0000}"/>
    <cellStyle name="Normal 8 2 3" xfId="13583" xr:uid="{00000000-0005-0000-0000-0000A48F0000}"/>
    <cellStyle name="Normal 8 2 3 2" xfId="13584" xr:uid="{00000000-0005-0000-0000-0000A58F0000}"/>
    <cellStyle name="Normal 8 2 3 2 2" xfId="31192" xr:uid="{00000000-0005-0000-0000-0000A68F0000}"/>
    <cellStyle name="Normal 8 2 3 2 3" xfId="18281" xr:uid="{00000000-0005-0000-0000-0000A78F0000}"/>
    <cellStyle name="Normal 8 2 3 3" xfId="21802" xr:uid="{00000000-0005-0000-0000-0000A88F0000}"/>
    <cellStyle name="Normal 8 2 3 3 2" xfId="34713" xr:uid="{00000000-0005-0000-0000-0000A98F0000}"/>
    <cellStyle name="Normal 8 2 3 4" xfId="25323" xr:uid="{00000000-0005-0000-0000-0000AA8F0000}"/>
    <cellStyle name="Normal 8 2 3 4 2" xfId="38234" xr:uid="{00000000-0005-0000-0000-0000AB8F0000}"/>
    <cellStyle name="Normal 8 2 3 5" xfId="28844" xr:uid="{00000000-0005-0000-0000-0000AC8F0000}"/>
    <cellStyle name="Normal 8 2 3 6" xfId="15933" xr:uid="{00000000-0005-0000-0000-0000AD8F0000}"/>
    <cellStyle name="Normal 8 2 4" xfId="13585" xr:uid="{00000000-0005-0000-0000-0000AE8F0000}"/>
    <cellStyle name="Normal 8 2 4 2" xfId="13586" xr:uid="{00000000-0005-0000-0000-0000AF8F0000}"/>
    <cellStyle name="Normal 8 2 4 2 2" xfId="35886" xr:uid="{00000000-0005-0000-0000-0000B08F0000}"/>
    <cellStyle name="Normal 8 2 4 2 3" xfId="22975" xr:uid="{00000000-0005-0000-0000-0000B18F0000}"/>
    <cellStyle name="Normal 8 2 4 3" xfId="26496" xr:uid="{00000000-0005-0000-0000-0000B28F0000}"/>
    <cellStyle name="Normal 8 2 4 3 2" xfId="39407" xr:uid="{00000000-0005-0000-0000-0000B38F0000}"/>
    <cellStyle name="Normal 8 2 4 4" xfId="32365" xr:uid="{00000000-0005-0000-0000-0000B48F0000}"/>
    <cellStyle name="Normal 8 2 4 5" xfId="19454" xr:uid="{00000000-0005-0000-0000-0000B58F0000}"/>
    <cellStyle name="Normal 8 2 5" xfId="13587" xr:uid="{00000000-0005-0000-0000-0000B68F0000}"/>
    <cellStyle name="Normal 8 2 5 2" xfId="30017" xr:uid="{00000000-0005-0000-0000-0000B78F0000}"/>
    <cellStyle name="Normal 8 2 5 3" xfId="17106" xr:uid="{00000000-0005-0000-0000-0000B88F0000}"/>
    <cellStyle name="Normal 8 2 6" xfId="20627" xr:uid="{00000000-0005-0000-0000-0000B98F0000}"/>
    <cellStyle name="Normal 8 2 6 2" xfId="33538" xr:uid="{00000000-0005-0000-0000-0000BA8F0000}"/>
    <cellStyle name="Normal 8 2 7" xfId="24148" xr:uid="{00000000-0005-0000-0000-0000BB8F0000}"/>
    <cellStyle name="Normal 8 2 7 2" xfId="37059" xr:uid="{00000000-0005-0000-0000-0000BC8F0000}"/>
    <cellStyle name="Normal 8 2 8" xfId="27669" xr:uid="{00000000-0005-0000-0000-0000BD8F0000}"/>
    <cellStyle name="Normal 8 2 9" xfId="14757" xr:uid="{00000000-0005-0000-0000-0000BE8F0000}"/>
    <cellStyle name="Normal 8 3" xfId="2758" xr:uid="{00000000-0005-0000-0000-0000BF8F0000}"/>
    <cellStyle name="Normal 8 3 2" xfId="13588" xr:uid="{00000000-0005-0000-0000-0000C08F0000}"/>
    <cellStyle name="Normal 8 3 2 2" xfId="16594" xr:uid="{00000000-0005-0000-0000-0000C18F0000}"/>
    <cellStyle name="Normal 8 3 2 2 2" xfId="18942" xr:uid="{00000000-0005-0000-0000-0000C28F0000}"/>
    <cellStyle name="Normal 8 3 2 2 2 2" xfId="31853" xr:uid="{00000000-0005-0000-0000-0000C38F0000}"/>
    <cellStyle name="Normal 8 3 2 2 3" xfId="22463" xr:uid="{00000000-0005-0000-0000-0000C48F0000}"/>
    <cellStyle name="Normal 8 3 2 2 3 2" xfId="35374" xr:uid="{00000000-0005-0000-0000-0000C58F0000}"/>
    <cellStyle name="Normal 8 3 2 2 4" xfId="25984" xr:uid="{00000000-0005-0000-0000-0000C68F0000}"/>
    <cellStyle name="Normal 8 3 2 2 4 2" xfId="38895" xr:uid="{00000000-0005-0000-0000-0000C78F0000}"/>
    <cellStyle name="Normal 8 3 2 2 5" xfId="29505" xr:uid="{00000000-0005-0000-0000-0000C88F0000}"/>
    <cellStyle name="Normal 8 3 2 3" xfId="20115" xr:uid="{00000000-0005-0000-0000-0000C98F0000}"/>
    <cellStyle name="Normal 8 3 2 3 2" xfId="23636" xr:uid="{00000000-0005-0000-0000-0000CA8F0000}"/>
    <cellStyle name="Normal 8 3 2 3 2 2" xfId="36547" xr:uid="{00000000-0005-0000-0000-0000CB8F0000}"/>
    <cellStyle name="Normal 8 3 2 3 3" xfId="27157" xr:uid="{00000000-0005-0000-0000-0000CC8F0000}"/>
    <cellStyle name="Normal 8 3 2 3 3 2" xfId="40068" xr:uid="{00000000-0005-0000-0000-0000CD8F0000}"/>
    <cellStyle name="Normal 8 3 2 3 4" xfId="33026" xr:uid="{00000000-0005-0000-0000-0000CE8F0000}"/>
    <cellStyle name="Normal 8 3 2 4" xfId="17767" xr:uid="{00000000-0005-0000-0000-0000CF8F0000}"/>
    <cellStyle name="Normal 8 3 2 4 2" xfId="30678" xr:uid="{00000000-0005-0000-0000-0000D08F0000}"/>
    <cellStyle name="Normal 8 3 2 5" xfId="21288" xr:uid="{00000000-0005-0000-0000-0000D18F0000}"/>
    <cellStyle name="Normal 8 3 2 5 2" xfId="34199" xr:uid="{00000000-0005-0000-0000-0000D28F0000}"/>
    <cellStyle name="Normal 8 3 2 6" xfId="24809" xr:uid="{00000000-0005-0000-0000-0000D38F0000}"/>
    <cellStyle name="Normal 8 3 2 6 2" xfId="37720" xr:uid="{00000000-0005-0000-0000-0000D48F0000}"/>
    <cellStyle name="Normal 8 3 2 7" xfId="28330" xr:uid="{00000000-0005-0000-0000-0000D58F0000}"/>
    <cellStyle name="Normal 8 3 2 8" xfId="15419" xr:uid="{00000000-0005-0000-0000-0000D68F0000}"/>
    <cellStyle name="Normal 8 3 3" xfId="16095" xr:uid="{00000000-0005-0000-0000-0000D78F0000}"/>
    <cellStyle name="Normal 8 3 3 2" xfId="18443" xr:uid="{00000000-0005-0000-0000-0000D88F0000}"/>
    <cellStyle name="Normal 8 3 3 2 2" xfId="31354" xr:uid="{00000000-0005-0000-0000-0000D98F0000}"/>
    <cellStyle name="Normal 8 3 3 3" xfId="21964" xr:uid="{00000000-0005-0000-0000-0000DA8F0000}"/>
    <cellStyle name="Normal 8 3 3 3 2" xfId="34875" xr:uid="{00000000-0005-0000-0000-0000DB8F0000}"/>
    <cellStyle name="Normal 8 3 3 4" xfId="25485" xr:uid="{00000000-0005-0000-0000-0000DC8F0000}"/>
    <cellStyle name="Normal 8 3 3 4 2" xfId="38396" xr:uid="{00000000-0005-0000-0000-0000DD8F0000}"/>
    <cellStyle name="Normal 8 3 3 5" xfId="29006" xr:uid="{00000000-0005-0000-0000-0000DE8F0000}"/>
    <cellStyle name="Normal 8 3 4" xfId="19616" xr:uid="{00000000-0005-0000-0000-0000DF8F0000}"/>
    <cellStyle name="Normal 8 3 4 2" xfId="23137" xr:uid="{00000000-0005-0000-0000-0000E08F0000}"/>
    <cellStyle name="Normal 8 3 4 2 2" xfId="36048" xr:uid="{00000000-0005-0000-0000-0000E18F0000}"/>
    <cellStyle name="Normal 8 3 4 3" xfId="26658" xr:uid="{00000000-0005-0000-0000-0000E28F0000}"/>
    <cellStyle name="Normal 8 3 4 3 2" xfId="39569" xr:uid="{00000000-0005-0000-0000-0000E38F0000}"/>
    <cellStyle name="Normal 8 3 4 4" xfId="32527" xr:uid="{00000000-0005-0000-0000-0000E48F0000}"/>
    <cellStyle name="Normal 8 3 5" xfId="17268" xr:uid="{00000000-0005-0000-0000-0000E58F0000}"/>
    <cellStyle name="Normal 8 3 5 2" xfId="30179" xr:uid="{00000000-0005-0000-0000-0000E68F0000}"/>
    <cellStyle name="Normal 8 3 6" xfId="20789" xr:uid="{00000000-0005-0000-0000-0000E78F0000}"/>
    <cellStyle name="Normal 8 3 6 2" xfId="33700" xr:uid="{00000000-0005-0000-0000-0000E88F0000}"/>
    <cellStyle name="Normal 8 3 7" xfId="24310" xr:uid="{00000000-0005-0000-0000-0000E98F0000}"/>
    <cellStyle name="Normal 8 3 7 2" xfId="37221" xr:uid="{00000000-0005-0000-0000-0000EA8F0000}"/>
    <cellStyle name="Normal 8 3 8" xfId="27831" xr:uid="{00000000-0005-0000-0000-0000EB8F0000}"/>
    <cellStyle name="Normal 8 3 9" xfId="14920" xr:uid="{00000000-0005-0000-0000-0000EC8F0000}"/>
    <cellStyle name="Normal 8 4" xfId="2759" xr:uid="{00000000-0005-0000-0000-0000ED8F0000}"/>
    <cellStyle name="Normal 8 4 2" xfId="13589" xr:uid="{00000000-0005-0000-0000-0000EE8F0000}"/>
    <cellStyle name="Normal 8 4 2 2" xfId="19104" xr:uid="{00000000-0005-0000-0000-0000EF8F0000}"/>
    <cellStyle name="Normal 8 4 2 2 2" xfId="32015" xr:uid="{00000000-0005-0000-0000-0000F08F0000}"/>
    <cellStyle name="Normal 8 4 2 3" xfId="22625" xr:uid="{00000000-0005-0000-0000-0000F18F0000}"/>
    <cellStyle name="Normal 8 4 2 3 2" xfId="35536" xr:uid="{00000000-0005-0000-0000-0000F28F0000}"/>
    <cellStyle name="Normal 8 4 2 4" xfId="26146" xr:uid="{00000000-0005-0000-0000-0000F38F0000}"/>
    <cellStyle name="Normal 8 4 2 4 2" xfId="39057" xr:uid="{00000000-0005-0000-0000-0000F48F0000}"/>
    <cellStyle name="Normal 8 4 2 5" xfId="29667" xr:uid="{00000000-0005-0000-0000-0000F58F0000}"/>
    <cellStyle name="Normal 8 4 2 6" xfId="16756" xr:uid="{00000000-0005-0000-0000-0000F68F0000}"/>
    <cellStyle name="Normal 8 4 3" xfId="20277" xr:uid="{00000000-0005-0000-0000-0000F78F0000}"/>
    <cellStyle name="Normal 8 4 3 2" xfId="23798" xr:uid="{00000000-0005-0000-0000-0000F88F0000}"/>
    <cellStyle name="Normal 8 4 3 2 2" xfId="36709" xr:uid="{00000000-0005-0000-0000-0000F98F0000}"/>
    <cellStyle name="Normal 8 4 3 3" xfId="27319" xr:uid="{00000000-0005-0000-0000-0000FA8F0000}"/>
    <cellStyle name="Normal 8 4 3 3 2" xfId="40230" xr:uid="{00000000-0005-0000-0000-0000FB8F0000}"/>
    <cellStyle name="Normal 8 4 3 4" xfId="33188" xr:uid="{00000000-0005-0000-0000-0000FC8F0000}"/>
    <cellStyle name="Normal 8 4 4" xfId="17929" xr:uid="{00000000-0005-0000-0000-0000FD8F0000}"/>
    <cellStyle name="Normal 8 4 4 2" xfId="30840" xr:uid="{00000000-0005-0000-0000-0000FE8F0000}"/>
    <cellStyle name="Normal 8 4 5" xfId="21450" xr:uid="{00000000-0005-0000-0000-0000FF8F0000}"/>
    <cellStyle name="Normal 8 4 5 2" xfId="34361" xr:uid="{00000000-0005-0000-0000-000000900000}"/>
    <cellStyle name="Normal 8 4 6" xfId="24971" xr:uid="{00000000-0005-0000-0000-000001900000}"/>
    <cellStyle name="Normal 8 4 6 2" xfId="37882" xr:uid="{00000000-0005-0000-0000-000002900000}"/>
    <cellStyle name="Normal 8 4 7" xfId="28492" xr:uid="{00000000-0005-0000-0000-000003900000}"/>
    <cellStyle name="Normal 8 4 8" xfId="15581" xr:uid="{00000000-0005-0000-0000-000004900000}"/>
    <cellStyle name="Normal 8 5" xfId="2760" xr:uid="{00000000-0005-0000-0000-000005900000}"/>
    <cellStyle name="Normal 8 5 2" xfId="16257" xr:uid="{00000000-0005-0000-0000-000006900000}"/>
    <cellStyle name="Normal 8 5 2 2" xfId="18605" xr:uid="{00000000-0005-0000-0000-000007900000}"/>
    <cellStyle name="Normal 8 5 2 2 2" xfId="31516" xr:uid="{00000000-0005-0000-0000-000008900000}"/>
    <cellStyle name="Normal 8 5 2 3" xfId="22126" xr:uid="{00000000-0005-0000-0000-000009900000}"/>
    <cellStyle name="Normal 8 5 2 3 2" xfId="35037" xr:uid="{00000000-0005-0000-0000-00000A900000}"/>
    <cellStyle name="Normal 8 5 2 4" xfId="25647" xr:uid="{00000000-0005-0000-0000-00000B900000}"/>
    <cellStyle name="Normal 8 5 2 4 2" xfId="38558" xr:uid="{00000000-0005-0000-0000-00000C900000}"/>
    <cellStyle name="Normal 8 5 2 5" xfId="29168" xr:uid="{00000000-0005-0000-0000-00000D900000}"/>
    <cellStyle name="Normal 8 5 3" xfId="19778" xr:uid="{00000000-0005-0000-0000-00000E900000}"/>
    <cellStyle name="Normal 8 5 3 2" xfId="23299" xr:uid="{00000000-0005-0000-0000-00000F900000}"/>
    <cellStyle name="Normal 8 5 3 2 2" xfId="36210" xr:uid="{00000000-0005-0000-0000-000010900000}"/>
    <cellStyle name="Normal 8 5 3 3" xfId="26820" xr:uid="{00000000-0005-0000-0000-000011900000}"/>
    <cellStyle name="Normal 8 5 3 3 2" xfId="39731" xr:uid="{00000000-0005-0000-0000-000012900000}"/>
    <cellStyle name="Normal 8 5 3 4" xfId="32689" xr:uid="{00000000-0005-0000-0000-000013900000}"/>
    <cellStyle name="Normal 8 5 4" xfId="17430" xr:uid="{00000000-0005-0000-0000-000014900000}"/>
    <cellStyle name="Normal 8 5 4 2" xfId="30341" xr:uid="{00000000-0005-0000-0000-000015900000}"/>
    <cellStyle name="Normal 8 5 5" xfId="20951" xr:uid="{00000000-0005-0000-0000-000016900000}"/>
    <cellStyle name="Normal 8 5 5 2" xfId="33862" xr:uid="{00000000-0005-0000-0000-000017900000}"/>
    <cellStyle name="Normal 8 5 6" xfId="24472" xr:uid="{00000000-0005-0000-0000-000018900000}"/>
    <cellStyle name="Normal 8 5 6 2" xfId="37383" xr:uid="{00000000-0005-0000-0000-000019900000}"/>
    <cellStyle name="Normal 8 5 7" xfId="27993" xr:uid="{00000000-0005-0000-0000-00001A900000}"/>
    <cellStyle name="Normal 8 5 8" xfId="15082" xr:uid="{00000000-0005-0000-0000-00001B900000}"/>
    <cellStyle name="Normal 8 6" xfId="2761" xr:uid="{00000000-0005-0000-0000-00001C900000}"/>
    <cellStyle name="Normal 8 6 2" xfId="18106" xr:uid="{00000000-0005-0000-0000-00001D900000}"/>
    <cellStyle name="Normal 8 6 2 2" xfId="31017" xr:uid="{00000000-0005-0000-0000-00001E900000}"/>
    <cellStyle name="Normal 8 6 3" xfId="21627" xr:uid="{00000000-0005-0000-0000-00001F900000}"/>
    <cellStyle name="Normal 8 6 3 2" xfId="34538" xr:uid="{00000000-0005-0000-0000-000020900000}"/>
    <cellStyle name="Normal 8 6 4" xfId="25148" xr:uid="{00000000-0005-0000-0000-000021900000}"/>
    <cellStyle name="Normal 8 6 4 2" xfId="38059" xr:uid="{00000000-0005-0000-0000-000022900000}"/>
    <cellStyle name="Normal 8 6 5" xfId="28669" xr:uid="{00000000-0005-0000-0000-000023900000}"/>
    <cellStyle name="Normal 8 6 6" xfId="15758" xr:uid="{00000000-0005-0000-0000-000024900000}"/>
    <cellStyle name="Normal 8 7" xfId="2762" xr:uid="{00000000-0005-0000-0000-000025900000}"/>
    <cellStyle name="Normal 8 7 2" xfId="22800" xr:uid="{00000000-0005-0000-0000-000026900000}"/>
    <cellStyle name="Normal 8 7 2 2" xfId="35711" xr:uid="{00000000-0005-0000-0000-000027900000}"/>
    <cellStyle name="Normal 8 7 3" xfId="26321" xr:uid="{00000000-0005-0000-0000-000028900000}"/>
    <cellStyle name="Normal 8 7 3 2" xfId="39232" xr:uid="{00000000-0005-0000-0000-000029900000}"/>
    <cellStyle name="Normal 8 7 4" xfId="32190" xr:uid="{00000000-0005-0000-0000-00002A900000}"/>
    <cellStyle name="Normal 8 7 5" xfId="19279" xr:uid="{00000000-0005-0000-0000-00002B900000}"/>
    <cellStyle name="Normal 8 8" xfId="16931" xr:uid="{00000000-0005-0000-0000-00002C900000}"/>
    <cellStyle name="Normal 8 8 2" xfId="29842" xr:uid="{00000000-0005-0000-0000-00002D900000}"/>
    <cellStyle name="Normal 8 9" xfId="20452" xr:uid="{00000000-0005-0000-0000-00002E900000}"/>
    <cellStyle name="Normal 8 9 2" xfId="33363" xr:uid="{00000000-0005-0000-0000-00002F900000}"/>
    <cellStyle name="Normal 80" xfId="13590" xr:uid="{00000000-0005-0000-0000-000030900000}"/>
    <cellStyle name="Normal 81" xfId="13591" xr:uid="{00000000-0005-0000-0000-000031900000}"/>
    <cellStyle name="Normal 82" xfId="13592" xr:uid="{00000000-0005-0000-0000-000032900000}"/>
    <cellStyle name="Normal 83" xfId="13593" xr:uid="{00000000-0005-0000-0000-000033900000}"/>
    <cellStyle name="Normal 84" xfId="13594" xr:uid="{00000000-0005-0000-0000-000034900000}"/>
    <cellStyle name="Normal 85" xfId="13595" xr:uid="{00000000-0005-0000-0000-000035900000}"/>
    <cellStyle name="Normal 86" xfId="13596" xr:uid="{00000000-0005-0000-0000-000036900000}"/>
    <cellStyle name="Normal 87" xfId="13597" xr:uid="{00000000-0005-0000-0000-000037900000}"/>
    <cellStyle name="Normal 88" xfId="13598" xr:uid="{00000000-0005-0000-0000-000038900000}"/>
    <cellStyle name="Normal 89" xfId="13599" xr:uid="{00000000-0005-0000-0000-000039900000}"/>
    <cellStyle name="Normal 9" xfId="2763" xr:uid="{00000000-0005-0000-0000-00003A900000}"/>
    <cellStyle name="Normal 9 10" xfId="13600" xr:uid="{00000000-0005-0000-0000-00003B900000}"/>
    <cellStyle name="Normal 9 10 2" xfId="13601" xr:uid="{00000000-0005-0000-0000-00003C900000}"/>
    <cellStyle name="Normal 9 10 2 2" xfId="13602" xr:uid="{00000000-0005-0000-0000-00003D900000}"/>
    <cellStyle name="Normal 9 10 3" xfId="13603" xr:uid="{00000000-0005-0000-0000-00003E900000}"/>
    <cellStyle name="Normal 9 11" xfId="13604" xr:uid="{00000000-0005-0000-0000-00003F900000}"/>
    <cellStyle name="Normal 9 11 2" xfId="13605" xr:uid="{00000000-0005-0000-0000-000040900000}"/>
    <cellStyle name="Normal 9 11 2 2" xfId="13606" xr:uid="{00000000-0005-0000-0000-000041900000}"/>
    <cellStyle name="Normal 9 11 3" xfId="13607" xr:uid="{00000000-0005-0000-0000-000042900000}"/>
    <cellStyle name="Normal 9 12" xfId="13608" xr:uid="{00000000-0005-0000-0000-000043900000}"/>
    <cellStyle name="Normal 9 12 2" xfId="13609" xr:uid="{00000000-0005-0000-0000-000044900000}"/>
    <cellStyle name="Normal 9 12 2 2" xfId="13610" xr:uid="{00000000-0005-0000-0000-000045900000}"/>
    <cellStyle name="Normal 9 12 3" xfId="13611" xr:uid="{00000000-0005-0000-0000-000046900000}"/>
    <cellStyle name="Normal 9 13" xfId="13612" xr:uid="{00000000-0005-0000-0000-000047900000}"/>
    <cellStyle name="Normal 9 13 2" xfId="13613" xr:uid="{00000000-0005-0000-0000-000048900000}"/>
    <cellStyle name="Normal 9 13 2 2" xfId="13614" xr:uid="{00000000-0005-0000-0000-000049900000}"/>
    <cellStyle name="Normal 9 13 3" xfId="13615" xr:uid="{00000000-0005-0000-0000-00004A900000}"/>
    <cellStyle name="Normal 9 14" xfId="13616" xr:uid="{00000000-0005-0000-0000-00004B900000}"/>
    <cellStyle name="Normal 9 14 2" xfId="13617" xr:uid="{00000000-0005-0000-0000-00004C900000}"/>
    <cellStyle name="Normal 9 14 2 2" xfId="13618" xr:uid="{00000000-0005-0000-0000-00004D900000}"/>
    <cellStyle name="Normal 9 14 3" xfId="13619" xr:uid="{00000000-0005-0000-0000-00004E900000}"/>
    <cellStyle name="Normal 9 15" xfId="13620" xr:uid="{00000000-0005-0000-0000-00004F900000}"/>
    <cellStyle name="Normal 9 15 2" xfId="13621" xr:uid="{00000000-0005-0000-0000-000050900000}"/>
    <cellStyle name="Normal 9 15 2 2" xfId="13622" xr:uid="{00000000-0005-0000-0000-000051900000}"/>
    <cellStyle name="Normal 9 15 3" xfId="13623" xr:uid="{00000000-0005-0000-0000-000052900000}"/>
    <cellStyle name="Normal 9 16" xfId="13624" xr:uid="{00000000-0005-0000-0000-000053900000}"/>
    <cellStyle name="Normal 9 16 2" xfId="13625" xr:uid="{00000000-0005-0000-0000-000054900000}"/>
    <cellStyle name="Normal 9 16 2 2" xfId="13626" xr:uid="{00000000-0005-0000-0000-000055900000}"/>
    <cellStyle name="Normal 9 16 3" xfId="13627" xr:uid="{00000000-0005-0000-0000-000056900000}"/>
    <cellStyle name="Normal 9 17" xfId="13628" xr:uid="{00000000-0005-0000-0000-000057900000}"/>
    <cellStyle name="Normal 9 17 2" xfId="13629" xr:uid="{00000000-0005-0000-0000-000058900000}"/>
    <cellStyle name="Normal 9 17 2 2" xfId="13630" xr:uid="{00000000-0005-0000-0000-000059900000}"/>
    <cellStyle name="Normal 9 17 3" xfId="13631" xr:uid="{00000000-0005-0000-0000-00005A900000}"/>
    <cellStyle name="Normal 9 18" xfId="13632" xr:uid="{00000000-0005-0000-0000-00005B900000}"/>
    <cellStyle name="Normal 9 18 2" xfId="13633" xr:uid="{00000000-0005-0000-0000-00005C900000}"/>
    <cellStyle name="Normal 9 18 2 2" xfId="13634" xr:uid="{00000000-0005-0000-0000-00005D900000}"/>
    <cellStyle name="Normal 9 18 3" xfId="13635" xr:uid="{00000000-0005-0000-0000-00005E900000}"/>
    <cellStyle name="Normal 9 19" xfId="13636" xr:uid="{00000000-0005-0000-0000-00005F900000}"/>
    <cellStyle name="Normal 9 19 2" xfId="13637" xr:uid="{00000000-0005-0000-0000-000060900000}"/>
    <cellStyle name="Normal 9 19 2 2" xfId="13638" xr:uid="{00000000-0005-0000-0000-000061900000}"/>
    <cellStyle name="Normal 9 19 3" xfId="13639" xr:uid="{00000000-0005-0000-0000-000062900000}"/>
    <cellStyle name="Normal 9 2" xfId="2764" xr:uid="{00000000-0005-0000-0000-000063900000}"/>
    <cellStyle name="Normal 9 2 2" xfId="13640" xr:uid="{00000000-0005-0000-0000-000064900000}"/>
    <cellStyle name="Normal 9 2 2 2" xfId="13641" xr:uid="{00000000-0005-0000-0000-000065900000}"/>
    <cellStyle name="Normal 9 2 3" xfId="13642" xr:uid="{00000000-0005-0000-0000-000066900000}"/>
    <cellStyle name="Normal 9 2 3 2" xfId="13643" xr:uid="{00000000-0005-0000-0000-000067900000}"/>
    <cellStyle name="Normal 9 2 4" xfId="13644" xr:uid="{00000000-0005-0000-0000-000068900000}"/>
    <cellStyle name="Normal 9 20" xfId="13645" xr:uid="{00000000-0005-0000-0000-000069900000}"/>
    <cellStyle name="Normal 9 20 2" xfId="13646" xr:uid="{00000000-0005-0000-0000-00006A900000}"/>
    <cellStyle name="Normal 9 20 2 2" xfId="13647" xr:uid="{00000000-0005-0000-0000-00006B900000}"/>
    <cellStyle name="Normal 9 20 3" xfId="13648" xr:uid="{00000000-0005-0000-0000-00006C900000}"/>
    <cellStyle name="Normal 9 21" xfId="13649" xr:uid="{00000000-0005-0000-0000-00006D900000}"/>
    <cellStyle name="Normal 9 21 2" xfId="13650" xr:uid="{00000000-0005-0000-0000-00006E900000}"/>
    <cellStyle name="Normal 9 21 2 2" xfId="13651" xr:uid="{00000000-0005-0000-0000-00006F900000}"/>
    <cellStyle name="Normal 9 21 3" xfId="13652" xr:uid="{00000000-0005-0000-0000-000070900000}"/>
    <cellStyle name="Normal 9 22" xfId="13653" xr:uid="{00000000-0005-0000-0000-000071900000}"/>
    <cellStyle name="Normal 9 22 2" xfId="13654" xr:uid="{00000000-0005-0000-0000-000072900000}"/>
    <cellStyle name="Normal 9 22 2 2" xfId="13655" xr:uid="{00000000-0005-0000-0000-000073900000}"/>
    <cellStyle name="Normal 9 22 3" xfId="13656" xr:uid="{00000000-0005-0000-0000-000074900000}"/>
    <cellStyle name="Normal 9 23" xfId="13657" xr:uid="{00000000-0005-0000-0000-000075900000}"/>
    <cellStyle name="Normal 9 23 2" xfId="13658" xr:uid="{00000000-0005-0000-0000-000076900000}"/>
    <cellStyle name="Normal 9 23 2 2" xfId="13659" xr:uid="{00000000-0005-0000-0000-000077900000}"/>
    <cellStyle name="Normal 9 23 3" xfId="13660" xr:uid="{00000000-0005-0000-0000-000078900000}"/>
    <cellStyle name="Normal 9 24" xfId="13661" xr:uid="{00000000-0005-0000-0000-000079900000}"/>
    <cellStyle name="Normal 9 24 2" xfId="13662" xr:uid="{00000000-0005-0000-0000-00007A900000}"/>
    <cellStyle name="Normal 9 24 2 2" xfId="13663" xr:uid="{00000000-0005-0000-0000-00007B900000}"/>
    <cellStyle name="Normal 9 24 3" xfId="13664" xr:uid="{00000000-0005-0000-0000-00007C900000}"/>
    <cellStyle name="Normal 9 25" xfId="13665" xr:uid="{00000000-0005-0000-0000-00007D900000}"/>
    <cellStyle name="Normal 9 25 2" xfId="13666" xr:uid="{00000000-0005-0000-0000-00007E900000}"/>
    <cellStyle name="Normal 9 26" xfId="13667" xr:uid="{00000000-0005-0000-0000-00007F900000}"/>
    <cellStyle name="Normal 9 26 2" xfId="13668" xr:uid="{00000000-0005-0000-0000-000080900000}"/>
    <cellStyle name="Normal 9 3" xfId="2765" xr:uid="{00000000-0005-0000-0000-000081900000}"/>
    <cellStyle name="Normal 9 3 2" xfId="13669" xr:uid="{00000000-0005-0000-0000-000082900000}"/>
    <cellStyle name="Normal 9 3 2 2" xfId="13670" xr:uid="{00000000-0005-0000-0000-000083900000}"/>
    <cellStyle name="Normal 9 3 3" xfId="13671" xr:uid="{00000000-0005-0000-0000-000084900000}"/>
    <cellStyle name="Normal 9 4" xfId="2766" xr:uid="{00000000-0005-0000-0000-000085900000}"/>
    <cellStyle name="Normal 9 4 2" xfId="13672" xr:uid="{00000000-0005-0000-0000-000086900000}"/>
    <cellStyle name="Normal 9 4 2 2" xfId="13673" xr:uid="{00000000-0005-0000-0000-000087900000}"/>
    <cellStyle name="Normal 9 4 3" xfId="13674" xr:uid="{00000000-0005-0000-0000-000088900000}"/>
    <cellStyle name="Normal 9 5" xfId="2767" xr:uid="{00000000-0005-0000-0000-000089900000}"/>
    <cellStyle name="Normal 9 5 2" xfId="13675" xr:uid="{00000000-0005-0000-0000-00008A900000}"/>
    <cellStyle name="Normal 9 5 2 2" xfId="13676" xr:uid="{00000000-0005-0000-0000-00008B900000}"/>
    <cellStyle name="Normal 9 5 3" xfId="13677" xr:uid="{00000000-0005-0000-0000-00008C900000}"/>
    <cellStyle name="Normal 9 6" xfId="2768" xr:uid="{00000000-0005-0000-0000-00008D900000}"/>
    <cellStyle name="Normal 9 6 2" xfId="13678" xr:uid="{00000000-0005-0000-0000-00008E900000}"/>
    <cellStyle name="Normal 9 6 2 2" xfId="13679" xr:uid="{00000000-0005-0000-0000-00008F900000}"/>
    <cellStyle name="Normal 9 6 3" xfId="13680" xr:uid="{00000000-0005-0000-0000-000090900000}"/>
    <cellStyle name="Normal 9 7" xfId="13681" xr:uid="{00000000-0005-0000-0000-000091900000}"/>
    <cellStyle name="Normal 9 7 2" xfId="13682" xr:uid="{00000000-0005-0000-0000-000092900000}"/>
    <cellStyle name="Normal 9 7 2 2" xfId="13683" xr:uid="{00000000-0005-0000-0000-000093900000}"/>
    <cellStyle name="Normal 9 7 3" xfId="13684" xr:uid="{00000000-0005-0000-0000-000094900000}"/>
    <cellStyle name="Normal 9 8" xfId="13685" xr:uid="{00000000-0005-0000-0000-000095900000}"/>
    <cellStyle name="Normal 9 8 2" xfId="13686" xr:uid="{00000000-0005-0000-0000-000096900000}"/>
    <cellStyle name="Normal 9 8 2 2" xfId="13687" xr:uid="{00000000-0005-0000-0000-000097900000}"/>
    <cellStyle name="Normal 9 8 3" xfId="13688" xr:uid="{00000000-0005-0000-0000-000098900000}"/>
    <cellStyle name="Normal 9 9" xfId="13689" xr:uid="{00000000-0005-0000-0000-000099900000}"/>
    <cellStyle name="Normal 9 9 2" xfId="13690" xr:uid="{00000000-0005-0000-0000-00009A900000}"/>
    <cellStyle name="Normal 9 9 2 2" xfId="13691" xr:uid="{00000000-0005-0000-0000-00009B900000}"/>
    <cellStyle name="Normal 9 9 3" xfId="13692" xr:uid="{00000000-0005-0000-0000-00009C900000}"/>
    <cellStyle name="Normal 90" xfId="13693" xr:uid="{00000000-0005-0000-0000-00009D900000}"/>
    <cellStyle name="Normal 91" xfId="13694" xr:uid="{00000000-0005-0000-0000-00009E900000}"/>
    <cellStyle name="Normal 91 10" xfId="13695" xr:uid="{00000000-0005-0000-0000-00009F900000}"/>
    <cellStyle name="Normal 91 10 2" xfId="13696" xr:uid="{00000000-0005-0000-0000-0000A0900000}"/>
    <cellStyle name="Normal 91 11" xfId="13697" xr:uid="{00000000-0005-0000-0000-0000A1900000}"/>
    <cellStyle name="Normal 91 11 2" xfId="13698" xr:uid="{00000000-0005-0000-0000-0000A2900000}"/>
    <cellStyle name="Normal 91 12" xfId="13699" xr:uid="{00000000-0005-0000-0000-0000A3900000}"/>
    <cellStyle name="Normal 91 12 2" xfId="13700" xr:uid="{00000000-0005-0000-0000-0000A4900000}"/>
    <cellStyle name="Normal 91 13" xfId="13701" xr:uid="{00000000-0005-0000-0000-0000A5900000}"/>
    <cellStyle name="Normal 91 13 2" xfId="13702" xr:uid="{00000000-0005-0000-0000-0000A6900000}"/>
    <cellStyle name="Normal 91 14" xfId="13703" xr:uid="{00000000-0005-0000-0000-0000A7900000}"/>
    <cellStyle name="Normal 91 14 2" xfId="13704" xr:uid="{00000000-0005-0000-0000-0000A8900000}"/>
    <cellStyle name="Normal 91 15" xfId="13705" xr:uid="{00000000-0005-0000-0000-0000A9900000}"/>
    <cellStyle name="Normal 91 15 2" xfId="13706" xr:uid="{00000000-0005-0000-0000-0000AA900000}"/>
    <cellStyle name="Normal 91 16" xfId="13707" xr:uid="{00000000-0005-0000-0000-0000AB900000}"/>
    <cellStyle name="Normal 91 16 2" xfId="13708" xr:uid="{00000000-0005-0000-0000-0000AC900000}"/>
    <cellStyle name="Normal 91 17" xfId="13709" xr:uid="{00000000-0005-0000-0000-0000AD900000}"/>
    <cellStyle name="Normal 91 17 2" xfId="13710" xr:uid="{00000000-0005-0000-0000-0000AE900000}"/>
    <cellStyle name="Normal 91 18" xfId="13711" xr:uid="{00000000-0005-0000-0000-0000AF900000}"/>
    <cellStyle name="Normal 91 18 2" xfId="13712" xr:uid="{00000000-0005-0000-0000-0000B0900000}"/>
    <cellStyle name="Normal 91 19" xfId="13713" xr:uid="{00000000-0005-0000-0000-0000B1900000}"/>
    <cellStyle name="Normal 91 19 2" xfId="13714" xr:uid="{00000000-0005-0000-0000-0000B2900000}"/>
    <cellStyle name="Normal 91 2" xfId="13715" xr:uid="{00000000-0005-0000-0000-0000B3900000}"/>
    <cellStyle name="Normal 91 2 2" xfId="13716" xr:uid="{00000000-0005-0000-0000-0000B4900000}"/>
    <cellStyle name="Normal 91 20" xfId="13717" xr:uid="{00000000-0005-0000-0000-0000B5900000}"/>
    <cellStyle name="Normal 91 20 2" xfId="13718" xr:uid="{00000000-0005-0000-0000-0000B6900000}"/>
    <cellStyle name="Normal 91 21" xfId="13719" xr:uid="{00000000-0005-0000-0000-0000B7900000}"/>
    <cellStyle name="Normal 91 21 2" xfId="13720" xr:uid="{00000000-0005-0000-0000-0000B8900000}"/>
    <cellStyle name="Normal 91 22" xfId="13721" xr:uid="{00000000-0005-0000-0000-0000B9900000}"/>
    <cellStyle name="Normal 91 22 2" xfId="13722" xr:uid="{00000000-0005-0000-0000-0000BA900000}"/>
    <cellStyle name="Normal 91 23" xfId="13723" xr:uid="{00000000-0005-0000-0000-0000BB900000}"/>
    <cellStyle name="Normal 91 23 2" xfId="13724" xr:uid="{00000000-0005-0000-0000-0000BC900000}"/>
    <cellStyle name="Normal 91 24" xfId="13725" xr:uid="{00000000-0005-0000-0000-0000BD900000}"/>
    <cellStyle name="Normal 91 24 2" xfId="13726" xr:uid="{00000000-0005-0000-0000-0000BE900000}"/>
    <cellStyle name="Normal 91 25" xfId="13727" xr:uid="{00000000-0005-0000-0000-0000BF900000}"/>
    <cellStyle name="Normal 91 3" xfId="13728" xr:uid="{00000000-0005-0000-0000-0000C0900000}"/>
    <cellStyle name="Normal 91 3 2" xfId="13729" xr:uid="{00000000-0005-0000-0000-0000C1900000}"/>
    <cellStyle name="Normal 91 4" xfId="13730" xr:uid="{00000000-0005-0000-0000-0000C2900000}"/>
    <cellStyle name="Normal 91 4 2" xfId="13731" xr:uid="{00000000-0005-0000-0000-0000C3900000}"/>
    <cellStyle name="Normal 91 5" xfId="13732" xr:uid="{00000000-0005-0000-0000-0000C4900000}"/>
    <cellStyle name="Normal 91 5 2" xfId="13733" xr:uid="{00000000-0005-0000-0000-0000C5900000}"/>
    <cellStyle name="Normal 91 6" xfId="13734" xr:uid="{00000000-0005-0000-0000-0000C6900000}"/>
    <cellStyle name="Normal 91 6 2" xfId="13735" xr:uid="{00000000-0005-0000-0000-0000C7900000}"/>
    <cellStyle name="Normal 91 7" xfId="13736" xr:uid="{00000000-0005-0000-0000-0000C8900000}"/>
    <cellStyle name="Normal 91 7 2" xfId="13737" xr:uid="{00000000-0005-0000-0000-0000C9900000}"/>
    <cellStyle name="Normal 91 8" xfId="13738" xr:uid="{00000000-0005-0000-0000-0000CA900000}"/>
    <cellStyle name="Normal 91 8 2" xfId="13739" xr:uid="{00000000-0005-0000-0000-0000CB900000}"/>
    <cellStyle name="Normal 91 9" xfId="13740" xr:uid="{00000000-0005-0000-0000-0000CC900000}"/>
    <cellStyle name="Normal 91 9 2" xfId="13741" xr:uid="{00000000-0005-0000-0000-0000CD900000}"/>
    <cellStyle name="Normal 92" xfId="13742" xr:uid="{00000000-0005-0000-0000-0000CE900000}"/>
    <cellStyle name="Normal 93" xfId="13743" xr:uid="{00000000-0005-0000-0000-0000CF900000}"/>
    <cellStyle name="Normal 94" xfId="13744" xr:uid="{00000000-0005-0000-0000-0000D0900000}"/>
    <cellStyle name="Normal 95" xfId="13745" xr:uid="{00000000-0005-0000-0000-0000D1900000}"/>
    <cellStyle name="Normal 96" xfId="13746" xr:uid="{00000000-0005-0000-0000-0000D2900000}"/>
    <cellStyle name="Normal 97" xfId="13747" xr:uid="{00000000-0005-0000-0000-0000D3900000}"/>
    <cellStyle name="Normal 98" xfId="13748" xr:uid="{00000000-0005-0000-0000-0000D4900000}"/>
    <cellStyle name="Normal 99" xfId="13749" xr:uid="{00000000-0005-0000-0000-0000D5900000}"/>
    <cellStyle name="Normal_PRUEBA GLOBAL DE NOMINA" xfId="3787" xr:uid="{00000000-0005-0000-0000-0000D6900000}"/>
    <cellStyle name="normální_Majetek Šternberk 2000" xfId="3664" xr:uid="{00000000-0005-0000-0000-0000D7900000}"/>
    <cellStyle name="Notas 10" xfId="2769" xr:uid="{00000000-0005-0000-0000-0000D8900000}"/>
    <cellStyle name="Notas 10 2" xfId="2770" xr:uid="{00000000-0005-0000-0000-0000D9900000}"/>
    <cellStyle name="Notas 10 2 2" xfId="13750" xr:uid="{00000000-0005-0000-0000-0000DA900000}"/>
    <cellStyle name="Notas 10 3" xfId="2771" xr:uid="{00000000-0005-0000-0000-0000DB900000}"/>
    <cellStyle name="Notas 10 4" xfId="2772" xr:uid="{00000000-0005-0000-0000-0000DC900000}"/>
    <cellStyle name="Notas 10 5" xfId="40304" xr:uid="{00000000-0005-0000-0000-0000DD900000}"/>
    <cellStyle name="Notas 11" xfId="2773" xr:uid="{00000000-0005-0000-0000-0000DE900000}"/>
    <cellStyle name="Notas 11 2" xfId="2774" xr:uid="{00000000-0005-0000-0000-0000DF900000}"/>
    <cellStyle name="Notas 11 2 2" xfId="13751" xr:uid="{00000000-0005-0000-0000-0000E0900000}"/>
    <cellStyle name="Notas 11 3" xfId="2775" xr:uid="{00000000-0005-0000-0000-0000E1900000}"/>
    <cellStyle name="Notas 11 4" xfId="2776" xr:uid="{00000000-0005-0000-0000-0000E2900000}"/>
    <cellStyle name="Notas 11 5" xfId="40317" xr:uid="{00000000-0005-0000-0000-0000E3900000}"/>
    <cellStyle name="Notas 12" xfId="2777" xr:uid="{00000000-0005-0000-0000-0000E4900000}"/>
    <cellStyle name="Notas 12 2" xfId="2778" xr:uid="{00000000-0005-0000-0000-0000E5900000}"/>
    <cellStyle name="Notas 12 2 2" xfId="13752" xr:uid="{00000000-0005-0000-0000-0000E6900000}"/>
    <cellStyle name="Notas 12 3" xfId="2779" xr:uid="{00000000-0005-0000-0000-0000E7900000}"/>
    <cellStyle name="Notas 12 4" xfId="2780" xr:uid="{00000000-0005-0000-0000-0000E8900000}"/>
    <cellStyle name="Notas 13" xfId="2781" xr:uid="{00000000-0005-0000-0000-0000E9900000}"/>
    <cellStyle name="Notas 13 2" xfId="2782" xr:uid="{00000000-0005-0000-0000-0000EA900000}"/>
    <cellStyle name="Notas 13 2 2" xfId="13753" xr:uid="{00000000-0005-0000-0000-0000EB900000}"/>
    <cellStyle name="Notas 13 3" xfId="2783" xr:uid="{00000000-0005-0000-0000-0000EC900000}"/>
    <cellStyle name="Notas 13 4" xfId="2784" xr:uid="{00000000-0005-0000-0000-0000ED900000}"/>
    <cellStyle name="Notas 14" xfId="2785" xr:uid="{00000000-0005-0000-0000-0000EE900000}"/>
    <cellStyle name="Notas 14 2" xfId="2786" xr:uid="{00000000-0005-0000-0000-0000EF900000}"/>
    <cellStyle name="Notas 14 3" xfId="2787" xr:uid="{00000000-0005-0000-0000-0000F0900000}"/>
    <cellStyle name="Notas 14 4" xfId="2788" xr:uid="{00000000-0005-0000-0000-0000F1900000}"/>
    <cellStyle name="Notas 15" xfId="2789" xr:uid="{00000000-0005-0000-0000-0000F2900000}"/>
    <cellStyle name="Notas 15 2" xfId="2790" xr:uid="{00000000-0005-0000-0000-0000F3900000}"/>
    <cellStyle name="Notas 15 3" xfId="2791" xr:uid="{00000000-0005-0000-0000-0000F4900000}"/>
    <cellStyle name="Notas 15 4" xfId="2792" xr:uid="{00000000-0005-0000-0000-0000F5900000}"/>
    <cellStyle name="Notas 16" xfId="2793" xr:uid="{00000000-0005-0000-0000-0000F6900000}"/>
    <cellStyle name="Notas 16 2" xfId="2794" xr:uid="{00000000-0005-0000-0000-0000F7900000}"/>
    <cellStyle name="Notas 16 3" xfId="2795" xr:uid="{00000000-0005-0000-0000-0000F8900000}"/>
    <cellStyle name="Notas 16 4" xfId="2796" xr:uid="{00000000-0005-0000-0000-0000F9900000}"/>
    <cellStyle name="Notas 17" xfId="2797" xr:uid="{00000000-0005-0000-0000-0000FA900000}"/>
    <cellStyle name="Notas 17 2" xfId="2798" xr:uid="{00000000-0005-0000-0000-0000FB900000}"/>
    <cellStyle name="Notas 17 3" xfId="2799" xr:uid="{00000000-0005-0000-0000-0000FC900000}"/>
    <cellStyle name="Notas 17 4" xfId="2800" xr:uid="{00000000-0005-0000-0000-0000FD900000}"/>
    <cellStyle name="Notas 18" xfId="2801" xr:uid="{00000000-0005-0000-0000-0000FE900000}"/>
    <cellStyle name="Notas 18 2" xfId="2802" xr:uid="{00000000-0005-0000-0000-0000FF900000}"/>
    <cellStyle name="Notas 18 3" xfId="2803" xr:uid="{00000000-0005-0000-0000-000000910000}"/>
    <cellStyle name="Notas 18 4" xfId="2804" xr:uid="{00000000-0005-0000-0000-000001910000}"/>
    <cellStyle name="Notas 19" xfId="2805" xr:uid="{00000000-0005-0000-0000-000002910000}"/>
    <cellStyle name="Notas 19 2" xfId="2806" xr:uid="{00000000-0005-0000-0000-000003910000}"/>
    <cellStyle name="Notas 19 3" xfId="2807" xr:uid="{00000000-0005-0000-0000-000004910000}"/>
    <cellStyle name="Notas 2" xfId="2808" xr:uid="{00000000-0005-0000-0000-000005910000}"/>
    <cellStyle name="Notas 2 10" xfId="2809" xr:uid="{00000000-0005-0000-0000-000006910000}"/>
    <cellStyle name="Notas 2 10 2" xfId="29742" xr:uid="{00000000-0005-0000-0000-000007910000}"/>
    <cellStyle name="Notas 2 10 3" xfId="16831" xr:uid="{00000000-0005-0000-0000-000008910000}"/>
    <cellStyle name="Notas 2 11" xfId="2810" xr:uid="{00000000-0005-0000-0000-000009910000}"/>
    <cellStyle name="Notas 2 11 2" xfId="33263" xr:uid="{00000000-0005-0000-0000-00000A910000}"/>
    <cellStyle name="Notas 2 11 3" xfId="20352" xr:uid="{00000000-0005-0000-0000-00000B910000}"/>
    <cellStyle name="Notas 2 12" xfId="13754" xr:uid="{00000000-0005-0000-0000-00000C910000}"/>
    <cellStyle name="Notas 2 12 2" xfId="36784" xr:uid="{00000000-0005-0000-0000-00000D910000}"/>
    <cellStyle name="Notas 2 12 3" xfId="23873" xr:uid="{00000000-0005-0000-0000-00000E910000}"/>
    <cellStyle name="Notas 2 13" xfId="13755" xr:uid="{00000000-0005-0000-0000-00000F910000}"/>
    <cellStyle name="Notas 2 13 2" xfId="27394" xr:uid="{00000000-0005-0000-0000-000010910000}"/>
    <cellStyle name="Notas 2 14" xfId="13756" xr:uid="{00000000-0005-0000-0000-000011910000}"/>
    <cellStyle name="Notas 2 15" xfId="13757" xr:uid="{00000000-0005-0000-0000-000012910000}"/>
    <cellStyle name="Notas 2 16" xfId="13758" xr:uid="{00000000-0005-0000-0000-000013910000}"/>
    <cellStyle name="Notas 2 17" xfId="13759" xr:uid="{00000000-0005-0000-0000-000014910000}"/>
    <cellStyle name="Notas 2 18" xfId="13760" xr:uid="{00000000-0005-0000-0000-000015910000}"/>
    <cellStyle name="Notas 2 19" xfId="13761" xr:uid="{00000000-0005-0000-0000-000016910000}"/>
    <cellStyle name="Notas 2 2" xfId="2811" xr:uid="{00000000-0005-0000-0000-000017910000}"/>
    <cellStyle name="Notas 2 2 10" xfId="13762" xr:uid="{00000000-0005-0000-0000-000018910000}"/>
    <cellStyle name="Notas 2 2 10 2" xfId="13763" xr:uid="{00000000-0005-0000-0000-000019910000}"/>
    <cellStyle name="Notas 2 2 10 2 2" xfId="13764" xr:uid="{00000000-0005-0000-0000-00001A910000}"/>
    <cellStyle name="Notas 2 2 10 2 3" xfId="36840" xr:uid="{00000000-0005-0000-0000-00001B910000}"/>
    <cellStyle name="Notas 2 2 10 3" xfId="13765" xr:uid="{00000000-0005-0000-0000-00001C910000}"/>
    <cellStyle name="Notas 2 2 10 4" xfId="23929" xr:uid="{00000000-0005-0000-0000-00001D910000}"/>
    <cellStyle name="Notas 2 2 11" xfId="13766" xr:uid="{00000000-0005-0000-0000-00001E910000}"/>
    <cellStyle name="Notas 2 2 11 2" xfId="13767" xr:uid="{00000000-0005-0000-0000-00001F910000}"/>
    <cellStyle name="Notas 2 2 11 2 2" xfId="13768" xr:uid="{00000000-0005-0000-0000-000020910000}"/>
    <cellStyle name="Notas 2 2 11 3" xfId="13769" xr:uid="{00000000-0005-0000-0000-000021910000}"/>
    <cellStyle name="Notas 2 2 11 4" xfId="27450" xr:uid="{00000000-0005-0000-0000-000022910000}"/>
    <cellStyle name="Notas 2 2 12" xfId="13770" xr:uid="{00000000-0005-0000-0000-000023910000}"/>
    <cellStyle name="Notas 2 2 12 2" xfId="13771" xr:uid="{00000000-0005-0000-0000-000024910000}"/>
    <cellStyle name="Notas 2 2 12 2 2" xfId="13772" xr:uid="{00000000-0005-0000-0000-000025910000}"/>
    <cellStyle name="Notas 2 2 12 3" xfId="13773" xr:uid="{00000000-0005-0000-0000-000026910000}"/>
    <cellStyle name="Notas 2 2 13" xfId="13774" xr:uid="{00000000-0005-0000-0000-000027910000}"/>
    <cellStyle name="Notas 2 2 13 2" xfId="13775" xr:uid="{00000000-0005-0000-0000-000028910000}"/>
    <cellStyle name="Notas 2 2 13 2 2" xfId="13776" xr:uid="{00000000-0005-0000-0000-000029910000}"/>
    <cellStyle name="Notas 2 2 13 3" xfId="13777" xr:uid="{00000000-0005-0000-0000-00002A910000}"/>
    <cellStyle name="Notas 2 2 14" xfId="13778" xr:uid="{00000000-0005-0000-0000-00002B910000}"/>
    <cellStyle name="Notas 2 2 14 2" xfId="13779" xr:uid="{00000000-0005-0000-0000-00002C910000}"/>
    <cellStyle name="Notas 2 2 14 2 2" xfId="13780" xr:uid="{00000000-0005-0000-0000-00002D910000}"/>
    <cellStyle name="Notas 2 2 14 3" xfId="13781" xr:uid="{00000000-0005-0000-0000-00002E910000}"/>
    <cellStyle name="Notas 2 2 15" xfId="13782" xr:uid="{00000000-0005-0000-0000-00002F910000}"/>
    <cellStyle name="Notas 2 2 15 2" xfId="13783" xr:uid="{00000000-0005-0000-0000-000030910000}"/>
    <cellStyle name="Notas 2 2 15 2 2" xfId="13784" xr:uid="{00000000-0005-0000-0000-000031910000}"/>
    <cellStyle name="Notas 2 2 15 3" xfId="13785" xr:uid="{00000000-0005-0000-0000-000032910000}"/>
    <cellStyle name="Notas 2 2 16" xfId="13786" xr:uid="{00000000-0005-0000-0000-000033910000}"/>
    <cellStyle name="Notas 2 2 16 2" xfId="13787" xr:uid="{00000000-0005-0000-0000-000034910000}"/>
    <cellStyle name="Notas 2 2 16 2 2" xfId="13788" xr:uid="{00000000-0005-0000-0000-000035910000}"/>
    <cellStyle name="Notas 2 2 16 3" xfId="13789" xr:uid="{00000000-0005-0000-0000-000036910000}"/>
    <cellStyle name="Notas 2 2 17" xfId="13790" xr:uid="{00000000-0005-0000-0000-000037910000}"/>
    <cellStyle name="Notas 2 2 17 2" xfId="13791" xr:uid="{00000000-0005-0000-0000-000038910000}"/>
    <cellStyle name="Notas 2 2 17 2 2" xfId="13792" xr:uid="{00000000-0005-0000-0000-000039910000}"/>
    <cellStyle name="Notas 2 2 17 3" xfId="13793" xr:uid="{00000000-0005-0000-0000-00003A910000}"/>
    <cellStyle name="Notas 2 2 18" xfId="13794" xr:uid="{00000000-0005-0000-0000-00003B910000}"/>
    <cellStyle name="Notas 2 2 18 2" xfId="13795" xr:uid="{00000000-0005-0000-0000-00003C910000}"/>
    <cellStyle name="Notas 2 2 18 2 2" xfId="13796" xr:uid="{00000000-0005-0000-0000-00003D910000}"/>
    <cellStyle name="Notas 2 2 18 3" xfId="13797" xr:uid="{00000000-0005-0000-0000-00003E910000}"/>
    <cellStyle name="Notas 2 2 19" xfId="13798" xr:uid="{00000000-0005-0000-0000-00003F910000}"/>
    <cellStyle name="Notas 2 2 19 2" xfId="13799" xr:uid="{00000000-0005-0000-0000-000040910000}"/>
    <cellStyle name="Notas 2 2 19 2 2" xfId="13800" xr:uid="{00000000-0005-0000-0000-000041910000}"/>
    <cellStyle name="Notas 2 2 19 3" xfId="13801" xr:uid="{00000000-0005-0000-0000-000042910000}"/>
    <cellStyle name="Notas 2 2 2" xfId="13802" xr:uid="{00000000-0005-0000-0000-000043910000}"/>
    <cellStyle name="Notas 2 2 2 2" xfId="13803" xr:uid="{00000000-0005-0000-0000-000044910000}"/>
    <cellStyle name="Notas 2 2 2 2 2" xfId="13804" xr:uid="{00000000-0005-0000-0000-000045910000}"/>
    <cellStyle name="Notas 2 2 2 2 2 2" xfId="13805" xr:uid="{00000000-0005-0000-0000-000046910000}"/>
    <cellStyle name="Notas 2 2 2 2 2 2 2" xfId="13806" xr:uid="{00000000-0005-0000-0000-000047910000}"/>
    <cellStyle name="Notas 2 2 2 2 2 2 2 2" xfId="31647" xr:uid="{00000000-0005-0000-0000-000048910000}"/>
    <cellStyle name="Notas 2 2 2 2 2 2 3" xfId="18736" xr:uid="{00000000-0005-0000-0000-000049910000}"/>
    <cellStyle name="Notas 2 2 2 2 2 3" xfId="13807" xr:uid="{00000000-0005-0000-0000-00004A910000}"/>
    <cellStyle name="Notas 2 2 2 2 2 3 2" xfId="35168" xr:uid="{00000000-0005-0000-0000-00004B910000}"/>
    <cellStyle name="Notas 2 2 2 2 2 3 3" xfId="22257" xr:uid="{00000000-0005-0000-0000-00004C910000}"/>
    <cellStyle name="Notas 2 2 2 2 2 4" xfId="25778" xr:uid="{00000000-0005-0000-0000-00004D910000}"/>
    <cellStyle name="Notas 2 2 2 2 2 4 2" xfId="38689" xr:uid="{00000000-0005-0000-0000-00004E910000}"/>
    <cellStyle name="Notas 2 2 2 2 2 5" xfId="29299" xr:uid="{00000000-0005-0000-0000-00004F910000}"/>
    <cellStyle name="Notas 2 2 2 2 2 6" xfId="16388" xr:uid="{00000000-0005-0000-0000-000050910000}"/>
    <cellStyle name="Notas 2 2 2 2 3" xfId="13808" xr:uid="{00000000-0005-0000-0000-000051910000}"/>
    <cellStyle name="Notas 2 2 2 2 3 2" xfId="13809" xr:uid="{00000000-0005-0000-0000-000052910000}"/>
    <cellStyle name="Notas 2 2 2 2 3 2 2" xfId="13810" xr:uid="{00000000-0005-0000-0000-000053910000}"/>
    <cellStyle name="Notas 2 2 2 2 3 2 2 2" xfId="36341" xr:uid="{00000000-0005-0000-0000-000054910000}"/>
    <cellStyle name="Notas 2 2 2 2 3 2 3" xfId="23430" xr:uid="{00000000-0005-0000-0000-000055910000}"/>
    <cellStyle name="Notas 2 2 2 2 3 3" xfId="13811" xr:uid="{00000000-0005-0000-0000-000056910000}"/>
    <cellStyle name="Notas 2 2 2 2 3 3 2" xfId="39862" xr:uid="{00000000-0005-0000-0000-000057910000}"/>
    <cellStyle name="Notas 2 2 2 2 3 3 3" xfId="26951" xr:uid="{00000000-0005-0000-0000-000058910000}"/>
    <cellStyle name="Notas 2 2 2 2 3 4" xfId="32820" xr:uid="{00000000-0005-0000-0000-000059910000}"/>
    <cellStyle name="Notas 2 2 2 2 3 5" xfId="19909" xr:uid="{00000000-0005-0000-0000-00005A910000}"/>
    <cellStyle name="Notas 2 2 2 2 4" xfId="17561" xr:uid="{00000000-0005-0000-0000-00005B910000}"/>
    <cellStyle name="Notas 2 2 2 2 4 2" xfId="30472" xr:uid="{00000000-0005-0000-0000-00005C910000}"/>
    <cellStyle name="Notas 2 2 2 2 5" xfId="21082" xr:uid="{00000000-0005-0000-0000-00005D910000}"/>
    <cellStyle name="Notas 2 2 2 2 5 2" xfId="33993" xr:uid="{00000000-0005-0000-0000-00005E910000}"/>
    <cellStyle name="Notas 2 2 2 2 6" xfId="24603" xr:uid="{00000000-0005-0000-0000-00005F910000}"/>
    <cellStyle name="Notas 2 2 2 2 6 2" xfId="37514" xr:uid="{00000000-0005-0000-0000-000060910000}"/>
    <cellStyle name="Notas 2 2 2 2 7" xfId="28124" xr:uid="{00000000-0005-0000-0000-000061910000}"/>
    <cellStyle name="Notas 2 2 2 2 8" xfId="15213" xr:uid="{00000000-0005-0000-0000-000062910000}"/>
    <cellStyle name="Notas 2 2 2 3" xfId="13812" xr:uid="{00000000-0005-0000-0000-000063910000}"/>
    <cellStyle name="Notas 2 2 2 3 2" xfId="18237" xr:uid="{00000000-0005-0000-0000-000064910000}"/>
    <cellStyle name="Notas 2 2 2 3 2 2" xfId="31148" xr:uid="{00000000-0005-0000-0000-000065910000}"/>
    <cellStyle name="Notas 2 2 2 3 3" xfId="21758" xr:uid="{00000000-0005-0000-0000-000066910000}"/>
    <cellStyle name="Notas 2 2 2 3 3 2" xfId="34669" xr:uid="{00000000-0005-0000-0000-000067910000}"/>
    <cellStyle name="Notas 2 2 2 3 4" xfId="25279" xr:uid="{00000000-0005-0000-0000-000068910000}"/>
    <cellStyle name="Notas 2 2 2 3 4 2" xfId="38190" xr:uid="{00000000-0005-0000-0000-000069910000}"/>
    <cellStyle name="Notas 2 2 2 3 5" xfId="28800" xr:uid="{00000000-0005-0000-0000-00006A910000}"/>
    <cellStyle name="Notas 2 2 2 3 6" xfId="15889" xr:uid="{00000000-0005-0000-0000-00006B910000}"/>
    <cellStyle name="Notas 2 2 2 4" xfId="13813" xr:uid="{00000000-0005-0000-0000-00006C910000}"/>
    <cellStyle name="Notas 2 2 2 4 2" xfId="13814" xr:uid="{00000000-0005-0000-0000-00006D910000}"/>
    <cellStyle name="Notas 2 2 2 4 2 2" xfId="35842" xr:uid="{00000000-0005-0000-0000-00006E910000}"/>
    <cellStyle name="Notas 2 2 2 4 2 3" xfId="22931" xr:uid="{00000000-0005-0000-0000-00006F910000}"/>
    <cellStyle name="Notas 2 2 2 4 3" xfId="26452" xr:uid="{00000000-0005-0000-0000-000070910000}"/>
    <cellStyle name="Notas 2 2 2 4 3 2" xfId="39363" xr:uid="{00000000-0005-0000-0000-000071910000}"/>
    <cellStyle name="Notas 2 2 2 4 4" xfId="32321" xr:uid="{00000000-0005-0000-0000-000072910000}"/>
    <cellStyle name="Notas 2 2 2 4 5" xfId="19410" xr:uid="{00000000-0005-0000-0000-000073910000}"/>
    <cellStyle name="Notas 2 2 2 5" xfId="13815" xr:uid="{00000000-0005-0000-0000-000074910000}"/>
    <cellStyle name="Notas 2 2 2 5 2" xfId="29973" xr:uid="{00000000-0005-0000-0000-000075910000}"/>
    <cellStyle name="Notas 2 2 2 5 3" xfId="17062" xr:uid="{00000000-0005-0000-0000-000076910000}"/>
    <cellStyle name="Notas 2 2 2 6" xfId="20583" xr:uid="{00000000-0005-0000-0000-000077910000}"/>
    <cellStyle name="Notas 2 2 2 6 2" xfId="33494" xr:uid="{00000000-0005-0000-0000-000078910000}"/>
    <cellStyle name="Notas 2 2 2 7" xfId="24104" xr:uid="{00000000-0005-0000-0000-000079910000}"/>
    <cellStyle name="Notas 2 2 2 7 2" xfId="37015" xr:uid="{00000000-0005-0000-0000-00007A910000}"/>
    <cellStyle name="Notas 2 2 2 8" xfId="27625" xr:uid="{00000000-0005-0000-0000-00007B910000}"/>
    <cellStyle name="Notas 2 2 2 9" xfId="14713" xr:uid="{00000000-0005-0000-0000-00007C910000}"/>
    <cellStyle name="Notas 2 2 20" xfId="13816" xr:uid="{00000000-0005-0000-0000-00007D910000}"/>
    <cellStyle name="Notas 2 2 20 2" xfId="13817" xr:uid="{00000000-0005-0000-0000-00007E910000}"/>
    <cellStyle name="Notas 2 2 20 2 2" xfId="13818" xr:uid="{00000000-0005-0000-0000-00007F910000}"/>
    <cellStyle name="Notas 2 2 20 3" xfId="13819" xr:uid="{00000000-0005-0000-0000-000080910000}"/>
    <cellStyle name="Notas 2 2 21" xfId="13820" xr:uid="{00000000-0005-0000-0000-000081910000}"/>
    <cellStyle name="Notas 2 2 21 2" xfId="13821" xr:uid="{00000000-0005-0000-0000-000082910000}"/>
    <cellStyle name="Notas 2 2 21 2 2" xfId="13822" xr:uid="{00000000-0005-0000-0000-000083910000}"/>
    <cellStyle name="Notas 2 2 21 3" xfId="13823" xr:uid="{00000000-0005-0000-0000-000084910000}"/>
    <cellStyle name="Notas 2 2 22" xfId="13824" xr:uid="{00000000-0005-0000-0000-000085910000}"/>
    <cellStyle name="Notas 2 2 22 2" xfId="13825" xr:uid="{00000000-0005-0000-0000-000086910000}"/>
    <cellStyle name="Notas 2 2 22 2 2" xfId="13826" xr:uid="{00000000-0005-0000-0000-000087910000}"/>
    <cellStyle name="Notas 2 2 22 3" xfId="13827" xr:uid="{00000000-0005-0000-0000-000088910000}"/>
    <cellStyle name="Notas 2 2 23" xfId="13828" xr:uid="{00000000-0005-0000-0000-000089910000}"/>
    <cellStyle name="Notas 2 2 23 2" xfId="13829" xr:uid="{00000000-0005-0000-0000-00008A910000}"/>
    <cellStyle name="Notas 2 2 23 2 2" xfId="13830" xr:uid="{00000000-0005-0000-0000-00008B910000}"/>
    <cellStyle name="Notas 2 2 23 3" xfId="13831" xr:uid="{00000000-0005-0000-0000-00008C910000}"/>
    <cellStyle name="Notas 2 2 24" xfId="13832" xr:uid="{00000000-0005-0000-0000-00008D910000}"/>
    <cellStyle name="Notas 2 2 24 2" xfId="13833" xr:uid="{00000000-0005-0000-0000-00008E910000}"/>
    <cellStyle name="Notas 2 2 24 2 2" xfId="13834" xr:uid="{00000000-0005-0000-0000-00008F910000}"/>
    <cellStyle name="Notas 2 2 24 3" xfId="13835" xr:uid="{00000000-0005-0000-0000-000090910000}"/>
    <cellStyle name="Notas 2 2 25" xfId="14535" xr:uid="{00000000-0005-0000-0000-000091910000}"/>
    <cellStyle name="Notas 2 2 3" xfId="13836" xr:uid="{00000000-0005-0000-0000-000092910000}"/>
    <cellStyle name="Notas 2 2 3 2" xfId="13837" xr:uid="{00000000-0005-0000-0000-000093910000}"/>
    <cellStyle name="Notas 2 2 3 2 2" xfId="13838" xr:uid="{00000000-0005-0000-0000-000094910000}"/>
    <cellStyle name="Notas 2 2 3 2 2 2" xfId="18898" xr:uid="{00000000-0005-0000-0000-000095910000}"/>
    <cellStyle name="Notas 2 2 3 2 2 2 2" xfId="31809" xr:uid="{00000000-0005-0000-0000-000096910000}"/>
    <cellStyle name="Notas 2 2 3 2 2 3" xfId="22419" xr:uid="{00000000-0005-0000-0000-000097910000}"/>
    <cellStyle name="Notas 2 2 3 2 2 3 2" xfId="35330" xr:uid="{00000000-0005-0000-0000-000098910000}"/>
    <cellStyle name="Notas 2 2 3 2 2 4" xfId="25940" xr:uid="{00000000-0005-0000-0000-000099910000}"/>
    <cellStyle name="Notas 2 2 3 2 2 4 2" xfId="38851" xr:uid="{00000000-0005-0000-0000-00009A910000}"/>
    <cellStyle name="Notas 2 2 3 2 2 5" xfId="29461" xr:uid="{00000000-0005-0000-0000-00009B910000}"/>
    <cellStyle name="Notas 2 2 3 2 2 6" xfId="16550" xr:uid="{00000000-0005-0000-0000-00009C910000}"/>
    <cellStyle name="Notas 2 2 3 2 3" xfId="20071" xr:uid="{00000000-0005-0000-0000-00009D910000}"/>
    <cellStyle name="Notas 2 2 3 2 3 2" xfId="23592" xr:uid="{00000000-0005-0000-0000-00009E910000}"/>
    <cellStyle name="Notas 2 2 3 2 3 2 2" xfId="36503" xr:uid="{00000000-0005-0000-0000-00009F910000}"/>
    <cellStyle name="Notas 2 2 3 2 3 3" xfId="27113" xr:uid="{00000000-0005-0000-0000-0000A0910000}"/>
    <cellStyle name="Notas 2 2 3 2 3 3 2" xfId="40024" xr:uid="{00000000-0005-0000-0000-0000A1910000}"/>
    <cellStyle name="Notas 2 2 3 2 3 4" xfId="32982" xr:uid="{00000000-0005-0000-0000-0000A2910000}"/>
    <cellStyle name="Notas 2 2 3 2 4" xfId="17723" xr:uid="{00000000-0005-0000-0000-0000A3910000}"/>
    <cellStyle name="Notas 2 2 3 2 4 2" xfId="30634" xr:uid="{00000000-0005-0000-0000-0000A4910000}"/>
    <cellStyle name="Notas 2 2 3 2 5" xfId="21244" xr:uid="{00000000-0005-0000-0000-0000A5910000}"/>
    <cellStyle name="Notas 2 2 3 2 5 2" xfId="34155" xr:uid="{00000000-0005-0000-0000-0000A6910000}"/>
    <cellStyle name="Notas 2 2 3 2 6" xfId="24765" xr:uid="{00000000-0005-0000-0000-0000A7910000}"/>
    <cellStyle name="Notas 2 2 3 2 6 2" xfId="37676" xr:uid="{00000000-0005-0000-0000-0000A8910000}"/>
    <cellStyle name="Notas 2 2 3 2 7" xfId="28286" xr:uid="{00000000-0005-0000-0000-0000A9910000}"/>
    <cellStyle name="Notas 2 2 3 2 8" xfId="15375" xr:uid="{00000000-0005-0000-0000-0000AA910000}"/>
    <cellStyle name="Notas 2 2 3 3" xfId="13839" xr:uid="{00000000-0005-0000-0000-0000AB910000}"/>
    <cellStyle name="Notas 2 2 3 3 2" xfId="18399" xr:uid="{00000000-0005-0000-0000-0000AC910000}"/>
    <cellStyle name="Notas 2 2 3 3 2 2" xfId="31310" xr:uid="{00000000-0005-0000-0000-0000AD910000}"/>
    <cellStyle name="Notas 2 2 3 3 3" xfId="21920" xr:uid="{00000000-0005-0000-0000-0000AE910000}"/>
    <cellStyle name="Notas 2 2 3 3 3 2" xfId="34831" xr:uid="{00000000-0005-0000-0000-0000AF910000}"/>
    <cellStyle name="Notas 2 2 3 3 4" xfId="25441" xr:uid="{00000000-0005-0000-0000-0000B0910000}"/>
    <cellStyle name="Notas 2 2 3 3 4 2" xfId="38352" xr:uid="{00000000-0005-0000-0000-0000B1910000}"/>
    <cellStyle name="Notas 2 2 3 3 5" xfId="28962" xr:uid="{00000000-0005-0000-0000-0000B2910000}"/>
    <cellStyle name="Notas 2 2 3 3 6" xfId="16051" xr:uid="{00000000-0005-0000-0000-0000B3910000}"/>
    <cellStyle name="Notas 2 2 3 4" xfId="19572" xr:uid="{00000000-0005-0000-0000-0000B4910000}"/>
    <cellStyle name="Notas 2 2 3 4 2" xfId="23093" xr:uid="{00000000-0005-0000-0000-0000B5910000}"/>
    <cellStyle name="Notas 2 2 3 4 2 2" xfId="36004" xr:uid="{00000000-0005-0000-0000-0000B6910000}"/>
    <cellStyle name="Notas 2 2 3 4 3" xfId="26614" xr:uid="{00000000-0005-0000-0000-0000B7910000}"/>
    <cellStyle name="Notas 2 2 3 4 3 2" xfId="39525" xr:uid="{00000000-0005-0000-0000-0000B8910000}"/>
    <cellStyle name="Notas 2 2 3 4 4" xfId="32483" xr:uid="{00000000-0005-0000-0000-0000B9910000}"/>
    <cellStyle name="Notas 2 2 3 5" xfId="17224" xr:uid="{00000000-0005-0000-0000-0000BA910000}"/>
    <cellStyle name="Notas 2 2 3 5 2" xfId="30135" xr:uid="{00000000-0005-0000-0000-0000BB910000}"/>
    <cellStyle name="Notas 2 2 3 6" xfId="20745" xr:uid="{00000000-0005-0000-0000-0000BC910000}"/>
    <cellStyle name="Notas 2 2 3 6 2" xfId="33656" xr:uid="{00000000-0005-0000-0000-0000BD910000}"/>
    <cellStyle name="Notas 2 2 3 7" xfId="24266" xr:uid="{00000000-0005-0000-0000-0000BE910000}"/>
    <cellStyle name="Notas 2 2 3 7 2" xfId="37177" xr:uid="{00000000-0005-0000-0000-0000BF910000}"/>
    <cellStyle name="Notas 2 2 3 8" xfId="27787" xr:uid="{00000000-0005-0000-0000-0000C0910000}"/>
    <cellStyle name="Notas 2 2 3 9" xfId="14876" xr:uid="{00000000-0005-0000-0000-0000C1910000}"/>
    <cellStyle name="Notas 2 2 4" xfId="13840" xr:uid="{00000000-0005-0000-0000-0000C2910000}"/>
    <cellStyle name="Notas 2 2 4 2" xfId="13841" xr:uid="{00000000-0005-0000-0000-0000C3910000}"/>
    <cellStyle name="Notas 2 2 4 2 2" xfId="13842" xr:uid="{00000000-0005-0000-0000-0000C4910000}"/>
    <cellStyle name="Notas 2 2 4 2 2 2" xfId="31971" xr:uid="{00000000-0005-0000-0000-0000C5910000}"/>
    <cellStyle name="Notas 2 2 4 2 2 3" xfId="19060" xr:uid="{00000000-0005-0000-0000-0000C6910000}"/>
    <cellStyle name="Notas 2 2 4 2 3" xfId="22581" xr:uid="{00000000-0005-0000-0000-0000C7910000}"/>
    <cellStyle name="Notas 2 2 4 2 3 2" xfId="35492" xr:uid="{00000000-0005-0000-0000-0000C8910000}"/>
    <cellStyle name="Notas 2 2 4 2 4" xfId="26102" xr:uid="{00000000-0005-0000-0000-0000C9910000}"/>
    <cellStyle name="Notas 2 2 4 2 4 2" xfId="39013" xr:uid="{00000000-0005-0000-0000-0000CA910000}"/>
    <cellStyle name="Notas 2 2 4 2 5" xfId="29623" xr:uid="{00000000-0005-0000-0000-0000CB910000}"/>
    <cellStyle name="Notas 2 2 4 2 6" xfId="16712" xr:uid="{00000000-0005-0000-0000-0000CC910000}"/>
    <cellStyle name="Notas 2 2 4 3" xfId="13843" xr:uid="{00000000-0005-0000-0000-0000CD910000}"/>
    <cellStyle name="Notas 2 2 4 3 2" xfId="23754" xr:uid="{00000000-0005-0000-0000-0000CE910000}"/>
    <cellStyle name="Notas 2 2 4 3 2 2" xfId="36665" xr:uid="{00000000-0005-0000-0000-0000CF910000}"/>
    <cellStyle name="Notas 2 2 4 3 3" xfId="27275" xr:uid="{00000000-0005-0000-0000-0000D0910000}"/>
    <cellStyle name="Notas 2 2 4 3 3 2" xfId="40186" xr:uid="{00000000-0005-0000-0000-0000D1910000}"/>
    <cellStyle name="Notas 2 2 4 3 4" xfId="33144" xr:uid="{00000000-0005-0000-0000-0000D2910000}"/>
    <cellStyle name="Notas 2 2 4 3 5" xfId="20233" xr:uid="{00000000-0005-0000-0000-0000D3910000}"/>
    <cellStyle name="Notas 2 2 4 4" xfId="17885" xr:uid="{00000000-0005-0000-0000-0000D4910000}"/>
    <cellStyle name="Notas 2 2 4 4 2" xfId="30796" xr:uid="{00000000-0005-0000-0000-0000D5910000}"/>
    <cellStyle name="Notas 2 2 4 5" xfId="21406" xr:uid="{00000000-0005-0000-0000-0000D6910000}"/>
    <cellStyle name="Notas 2 2 4 5 2" xfId="34317" xr:uid="{00000000-0005-0000-0000-0000D7910000}"/>
    <cellStyle name="Notas 2 2 4 6" xfId="24927" xr:uid="{00000000-0005-0000-0000-0000D8910000}"/>
    <cellStyle name="Notas 2 2 4 6 2" xfId="37838" xr:uid="{00000000-0005-0000-0000-0000D9910000}"/>
    <cellStyle name="Notas 2 2 4 7" xfId="28448" xr:uid="{00000000-0005-0000-0000-0000DA910000}"/>
    <cellStyle name="Notas 2 2 4 8" xfId="15537" xr:uid="{00000000-0005-0000-0000-0000DB910000}"/>
    <cellStyle name="Notas 2 2 5" xfId="13844" xr:uid="{00000000-0005-0000-0000-0000DC910000}"/>
    <cellStyle name="Notas 2 2 5 2" xfId="13845" xr:uid="{00000000-0005-0000-0000-0000DD910000}"/>
    <cellStyle name="Notas 2 2 5 2 2" xfId="13846" xr:uid="{00000000-0005-0000-0000-0000DE910000}"/>
    <cellStyle name="Notas 2 2 5 2 2 2" xfId="31472" xr:uid="{00000000-0005-0000-0000-0000DF910000}"/>
    <cellStyle name="Notas 2 2 5 2 2 3" xfId="18561" xr:uid="{00000000-0005-0000-0000-0000E0910000}"/>
    <cellStyle name="Notas 2 2 5 2 3" xfId="22082" xr:uid="{00000000-0005-0000-0000-0000E1910000}"/>
    <cellStyle name="Notas 2 2 5 2 3 2" xfId="34993" xr:uid="{00000000-0005-0000-0000-0000E2910000}"/>
    <cellStyle name="Notas 2 2 5 2 4" xfId="25603" xr:uid="{00000000-0005-0000-0000-0000E3910000}"/>
    <cellStyle name="Notas 2 2 5 2 4 2" xfId="38514" xr:uid="{00000000-0005-0000-0000-0000E4910000}"/>
    <cellStyle name="Notas 2 2 5 2 5" xfId="29124" xr:uid="{00000000-0005-0000-0000-0000E5910000}"/>
    <cellStyle name="Notas 2 2 5 2 6" xfId="16213" xr:uid="{00000000-0005-0000-0000-0000E6910000}"/>
    <cellStyle name="Notas 2 2 5 3" xfId="13847" xr:uid="{00000000-0005-0000-0000-0000E7910000}"/>
    <cellStyle name="Notas 2 2 5 3 2" xfId="23255" xr:uid="{00000000-0005-0000-0000-0000E8910000}"/>
    <cellStyle name="Notas 2 2 5 3 2 2" xfId="36166" xr:uid="{00000000-0005-0000-0000-0000E9910000}"/>
    <cellStyle name="Notas 2 2 5 3 3" xfId="26776" xr:uid="{00000000-0005-0000-0000-0000EA910000}"/>
    <cellStyle name="Notas 2 2 5 3 3 2" xfId="39687" xr:uid="{00000000-0005-0000-0000-0000EB910000}"/>
    <cellStyle name="Notas 2 2 5 3 4" xfId="32645" xr:uid="{00000000-0005-0000-0000-0000EC910000}"/>
    <cellStyle name="Notas 2 2 5 3 5" xfId="19734" xr:uid="{00000000-0005-0000-0000-0000ED910000}"/>
    <cellStyle name="Notas 2 2 5 4" xfId="17386" xr:uid="{00000000-0005-0000-0000-0000EE910000}"/>
    <cellStyle name="Notas 2 2 5 4 2" xfId="30297" xr:uid="{00000000-0005-0000-0000-0000EF910000}"/>
    <cellStyle name="Notas 2 2 5 5" xfId="20907" xr:uid="{00000000-0005-0000-0000-0000F0910000}"/>
    <cellStyle name="Notas 2 2 5 5 2" xfId="33818" xr:uid="{00000000-0005-0000-0000-0000F1910000}"/>
    <cellStyle name="Notas 2 2 5 6" xfId="24428" xr:uid="{00000000-0005-0000-0000-0000F2910000}"/>
    <cellStyle name="Notas 2 2 5 6 2" xfId="37339" xr:uid="{00000000-0005-0000-0000-0000F3910000}"/>
    <cellStyle name="Notas 2 2 5 7" xfId="27949" xr:uid="{00000000-0005-0000-0000-0000F4910000}"/>
    <cellStyle name="Notas 2 2 5 8" xfId="15038" xr:uid="{00000000-0005-0000-0000-0000F5910000}"/>
    <cellStyle name="Notas 2 2 6" xfId="13848" xr:uid="{00000000-0005-0000-0000-0000F6910000}"/>
    <cellStyle name="Notas 2 2 6 2" xfId="13849" xr:uid="{00000000-0005-0000-0000-0000F7910000}"/>
    <cellStyle name="Notas 2 2 6 2 2" xfId="13850" xr:uid="{00000000-0005-0000-0000-0000F8910000}"/>
    <cellStyle name="Notas 2 2 6 2 2 2" xfId="30973" xr:uid="{00000000-0005-0000-0000-0000F9910000}"/>
    <cellStyle name="Notas 2 2 6 2 3" xfId="18062" xr:uid="{00000000-0005-0000-0000-0000FA910000}"/>
    <cellStyle name="Notas 2 2 6 3" xfId="13851" xr:uid="{00000000-0005-0000-0000-0000FB910000}"/>
    <cellStyle name="Notas 2 2 6 3 2" xfId="34494" xr:uid="{00000000-0005-0000-0000-0000FC910000}"/>
    <cellStyle name="Notas 2 2 6 3 3" xfId="21583" xr:uid="{00000000-0005-0000-0000-0000FD910000}"/>
    <cellStyle name="Notas 2 2 6 4" xfId="25104" xr:uid="{00000000-0005-0000-0000-0000FE910000}"/>
    <cellStyle name="Notas 2 2 6 4 2" xfId="38015" xr:uid="{00000000-0005-0000-0000-0000FF910000}"/>
    <cellStyle name="Notas 2 2 6 5" xfId="28625" xr:uid="{00000000-0005-0000-0000-000000920000}"/>
    <cellStyle name="Notas 2 2 6 6" xfId="15714" xr:uid="{00000000-0005-0000-0000-000001920000}"/>
    <cellStyle name="Notas 2 2 7" xfId="13852" xr:uid="{00000000-0005-0000-0000-000002920000}"/>
    <cellStyle name="Notas 2 2 7 2" xfId="13853" xr:uid="{00000000-0005-0000-0000-000003920000}"/>
    <cellStyle name="Notas 2 2 7 2 2" xfId="13854" xr:uid="{00000000-0005-0000-0000-000004920000}"/>
    <cellStyle name="Notas 2 2 7 2 2 2" xfId="35667" xr:uid="{00000000-0005-0000-0000-000005920000}"/>
    <cellStyle name="Notas 2 2 7 2 3" xfId="22756" xr:uid="{00000000-0005-0000-0000-000006920000}"/>
    <cellStyle name="Notas 2 2 7 3" xfId="13855" xr:uid="{00000000-0005-0000-0000-000007920000}"/>
    <cellStyle name="Notas 2 2 7 3 2" xfId="39188" xr:uid="{00000000-0005-0000-0000-000008920000}"/>
    <cellStyle name="Notas 2 2 7 3 3" xfId="26277" xr:uid="{00000000-0005-0000-0000-000009920000}"/>
    <cellStyle name="Notas 2 2 7 4" xfId="32146" xr:uid="{00000000-0005-0000-0000-00000A920000}"/>
    <cellStyle name="Notas 2 2 7 5" xfId="19235" xr:uid="{00000000-0005-0000-0000-00000B920000}"/>
    <cellStyle name="Notas 2 2 8" xfId="13856" xr:uid="{00000000-0005-0000-0000-00000C920000}"/>
    <cellStyle name="Notas 2 2 8 2" xfId="13857" xr:uid="{00000000-0005-0000-0000-00000D920000}"/>
    <cellStyle name="Notas 2 2 8 2 2" xfId="13858" xr:uid="{00000000-0005-0000-0000-00000E920000}"/>
    <cellStyle name="Notas 2 2 8 2 3" xfId="29798" xr:uid="{00000000-0005-0000-0000-00000F920000}"/>
    <cellStyle name="Notas 2 2 8 3" xfId="13859" xr:uid="{00000000-0005-0000-0000-000010920000}"/>
    <cellStyle name="Notas 2 2 8 4" xfId="16887" xr:uid="{00000000-0005-0000-0000-000011920000}"/>
    <cellStyle name="Notas 2 2 9" xfId="13860" xr:uid="{00000000-0005-0000-0000-000012920000}"/>
    <cellStyle name="Notas 2 2 9 2" xfId="13861" xr:uid="{00000000-0005-0000-0000-000013920000}"/>
    <cellStyle name="Notas 2 2 9 2 2" xfId="13862" xr:uid="{00000000-0005-0000-0000-000014920000}"/>
    <cellStyle name="Notas 2 2 9 2 3" xfId="33319" xr:uid="{00000000-0005-0000-0000-000015920000}"/>
    <cellStyle name="Notas 2 2 9 3" xfId="13863" xr:uid="{00000000-0005-0000-0000-000016920000}"/>
    <cellStyle name="Notas 2 2 9 4" xfId="20408" xr:uid="{00000000-0005-0000-0000-000017920000}"/>
    <cellStyle name="Notas 2 20" xfId="13864" xr:uid="{00000000-0005-0000-0000-000018920000}"/>
    <cellStyle name="Notas 2 21" xfId="13865" xr:uid="{00000000-0005-0000-0000-000019920000}"/>
    <cellStyle name="Notas 2 22" xfId="13866" xr:uid="{00000000-0005-0000-0000-00001A920000}"/>
    <cellStyle name="Notas 2 23" xfId="13867" xr:uid="{00000000-0005-0000-0000-00001B920000}"/>
    <cellStyle name="Notas 2 24" xfId="13868" xr:uid="{00000000-0005-0000-0000-00001C920000}"/>
    <cellStyle name="Notas 2 25" xfId="13869" xr:uid="{00000000-0005-0000-0000-00001D920000}"/>
    <cellStyle name="Notas 2 25 2" xfId="13870" xr:uid="{00000000-0005-0000-0000-00001E920000}"/>
    <cellStyle name="Notas 2 26" xfId="13871" xr:uid="{00000000-0005-0000-0000-00001F920000}"/>
    <cellStyle name="Notas 2 26 2" xfId="13872" xr:uid="{00000000-0005-0000-0000-000020920000}"/>
    <cellStyle name="Notas 2 27" xfId="13873" xr:uid="{00000000-0005-0000-0000-000021920000}"/>
    <cellStyle name="Notas 2 28" xfId="14431" xr:uid="{00000000-0005-0000-0000-000022920000}"/>
    <cellStyle name="Notas 2 29" xfId="14475" xr:uid="{00000000-0005-0000-0000-000023920000}"/>
    <cellStyle name="Notas 2 3" xfId="2812" xr:uid="{00000000-0005-0000-0000-000024920000}"/>
    <cellStyle name="Notas 2 3 10" xfId="23988" xr:uid="{00000000-0005-0000-0000-000025920000}"/>
    <cellStyle name="Notas 2 3 10 2" xfId="36899" xr:uid="{00000000-0005-0000-0000-000026920000}"/>
    <cellStyle name="Notas 2 3 11" xfId="27509" xr:uid="{00000000-0005-0000-0000-000027920000}"/>
    <cellStyle name="Notas 2 3 12" xfId="14594" xr:uid="{00000000-0005-0000-0000-000028920000}"/>
    <cellStyle name="Notas 2 3 2" xfId="13874" xr:uid="{00000000-0005-0000-0000-000029920000}"/>
    <cellStyle name="Notas 2 3 2 2" xfId="13875" xr:uid="{00000000-0005-0000-0000-00002A920000}"/>
    <cellStyle name="Notas 2 3 2 2 2" xfId="16447" xr:uid="{00000000-0005-0000-0000-00002B920000}"/>
    <cellStyle name="Notas 2 3 2 2 2 2" xfId="18795" xr:uid="{00000000-0005-0000-0000-00002C920000}"/>
    <cellStyle name="Notas 2 3 2 2 2 2 2" xfId="31706" xr:uid="{00000000-0005-0000-0000-00002D920000}"/>
    <cellStyle name="Notas 2 3 2 2 2 3" xfId="22316" xr:uid="{00000000-0005-0000-0000-00002E920000}"/>
    <cellStyle name="Notas 2 3 2 2 2 3 2" xfId="35227" xr:uid="{00000000-0005-0000-0000-00002F920000}"/>
    <cellStyle name="Notas 2 3 2 2 2 4" xfId="25837" xr:uid="{00000000-0005-0000-0000-000030920000}"/>
    <cellStyle name="Notas 2 3 2 2 2 4 2" xfId="38748" xr:uid="{00000000-0005-0000-0000-000031920000}"/>
    <cellStyle name="Notas 2 3 2 2 2 5" xfId="29358" xr:uid="{00000000-0005-0000-0000-000032920000}"/>
    <cellStyle name="Notas 2 3 2 2 3" xfId="19968" xr:uid="{00000000-0005-0000-0000-000033920000}"/>
    <cellStyle name="Notas 2 3 2 2 3 2" xfId="23489" xr:uid="{00000000-0005-0000-0000-000034920000}"/>
    <cellStyle name="Notas 2 3 2 2 3 2 2" xfId="36400" xr:uid="{00000000-0005-0000-0000-000035920000}"/>
    <cellStyle name="Notas 2 3 2 2 3 3" xfId="27010" xr:uid="{00000000-0005-0000-0000-000036920000}"/>
    <cellStyle name="Notas 2 3 2 2 3 3 2" xfId="39921" xr:uid="{00000000-0005-0000-0000-000037920000}"/>
    <cellStyle name="Notas 2 3 2 2 3 4" xfId="32879" xr:uid="{00000000-0005-0000-0000-000038920000}"/>
    <cellStyle name="Notas 2 3 2 2 4" xfId="17620" xr:uid="{00000000-0005-0000-0000-000039920000}"/>
    <cellStyle name="Notas 2 3 2 2 4 2" xfId="30531" xr:uid="{00000000-0005-0000-0000-00003A920000}"/>
    <cellStyle name="Notas 2 3 2 2 5" xfId="21141" xr:uid="{00000000-0005-0000-0000-00003B920000}"/>
    <cellStyle name="Notas 2 3 2 2 5 2" xfId="34052" xr:uid="{00000000-0005-0000-0000-00003C920000}"/>
    <cellStyle name="Notas 2 3 2 2 6" xfId="24662" xr:uid="{00000000-0005-0000-0000-00003D920000}"/>
    <cellStyle name="Notas 2 3 2 2 6 2" xfId="37573" xr:uid="{00000000-0005-0000-0000-00003E920000}"/>
    <cellStyle name="Notas 2 3 2 2 7" xfId="28183" xr:uid="{00000000-0005-0000-0000-00003F920000}"/>
    <cellStyle name="Notas 2 3 2 2 8" xfId="15272" xr:uid="{00000000-0005-0000-0000-000040920000}"/>
    <cellStyle name="Notas 2 3 2 3" xfId="13876" xr:uid="{00000000-0005-0000-0000-000041920000}"/>
    <cellStyle name="Notas 2 3 2 3 2" xfId="18296" xr:uid="{00000000-0005-0000-0000-000042920000}"/>
    <cellStyle name="Notas 2 3 2 3 2 2" xfId="31207" xr:uid="{00000000-0005-0000-0000-000043920000}"/>
    <cellStyle name="Notas 2 3 2 3 3" xfId="21817" xr:uid="{00000000-0005-0000-0000-000044920000}"/>
    <cellStyle name="Notas 2 3 2 3 3 2" xfId="34728" xr:uid="{00000000-0005-0000-0000-000045920000}"/>
    <cellStyle name="Notas 2 3 2 3 4" xfId="25338" xr:uid="{00000000-0005-0000-0000-000046920000}"/>
    <cellStyle name="Notas 2 3 2 3 4 2" xfId="38249" xr:uid="{00000000-0005-0000-0000-000047920000}"/>
    <cellStyle name="Notas 2 3 2 3 5" xfId="28859" xr:uid="{00000000-0005-0000-0000-000048920000}"/>
    <cellStyle name="Notas 2 3 2 3 6" xfId="15948" xr:uid="{00000000-0005-0000-0000-000049920000}"/>
    <cellStyle name="Notas 2 3 2 4" xfId="13877" xr:uid="{00000000-0005-0000-0000-00004A920000}"/>
    <cellStyle name="Notas 2 3 2 4 2" xfId="13878" xr:uid="{00000000-0005-0000-0000-00004B920000}"/>
    <cellStyle name="Notas 2 3 2 4 2 2" xfId="35901" xr:uid="{00000000-0005-0000-0000-00004C920000}"/>
    <cellStyle name="Notas 2 3 2 4 2 3" xfId="22990" xr:uid="{00000000-0005-0000-0000-00004D920000}"/>
    <cellStyle name="Notas 2 3 2 4 3" xfId="26511" xr:uid="{00000000-0005-0000-0000-00004E920000}"/>
    <cellStyle name="Notas 2 3 2 4 3 2" xfId="39422" xr:uid="{00000000-0005-0000-0000-00004F920000}"/>
    <cellStyle name="Notas 2 3 2 4 4" xfId="32380" xr:uid="{00000000-0005-0000-0000-000050920000}"/>
    <cellStyle name="Notas 2 3 2 4 5" xfId="19469" xr:uid="{00000000-0005-0000-0000-000051920000}"/>
    <cellStyle name="Notas 2 3 2 5" xfId="13879" xr:uid="{00000000-0005-0000-0000-000052920000}"/>
    <cellStyle name="Notas 2 3 2 5 2" xfId="30032" xr:uid="{00000000-0005-0000-0000-000053920000}"/>
    <cellStyle name="Notas 2 3 2 5 3" xfId="17121" xr:uid="{00000000-0005-0000-0000-000054920000}"/>
    <cellStyle name="Notas 2 3 2 6" xfId="20642" xr:uid="{00000000-0005-0000-0000-000055920000}"/>
    <cellStyle name="Notas 2 3 2 6 2" xfId="33553" xr:uid="{00000000-0005-0000-0000-000056920000}"/>
    <cellStyle name="Notas 2 3 2 7" xfId="24163" xr:uid="{00000000-0005-0000-0000-000057920000}"/>
    <cellStyle name="Notas 2 3 2 7 2" xfId="37074" xr:uid="{00000000-0005-0000-0000-000058920000}"/>
    <cellStyle name="Notas 2 3 2 8" xfId="27684" xr:uid="{00000000-0005-0000-0000-000059920000}"/>
    <cellStyle name="Notas 2 3 2 9" xfId="14772" xr:uid="{00000000-0005-0000-0000-00005A920000}"/>
    <cellStyle name="Notas 2 3 3" xfId="13880" xr:uid="{00000000-0005-0000-0000-00005B920000}"/>
    <cellStyle name="Notas 2 3 3 2" xfId="13881" xr:uid="{00000000-0005-0000-0000-00005C920000}"/>
    <cellStyle name="Notas 2 3 3 2 2" xfId="13882" xr:uid="{00000000-0005-0000-0000-00005D920000}"/>
    <cellStyle name="Notas 2 3 3 2 2 2" xfId="18957" xr:uid="{00000000-0005-0000-0000-00005E920000}"/>
    <cellStyle name="Notas 2 3 3 2 2 2 2" xfId="31868" xr:uid="{00000000-0005-0000-0000-00005F920000}"/>
    <cellStyle name="Notas 2 3 3 2 2 3" xfId="22478" xr:uid="{00000000-0005-0000-0000-000060920000}"/>
    <cellStyle name="Notas 2 3 3 2 2 3 2" xfId="35389" xr:uid="{00000000-0005-0000-0000-000061920000}"/>
    <cellStyle name="Notas 2 3 3 2 2 4" xfId="25999" xr:uid="{00000000-0005-0000-0000-000062920000}"/>
    <cellStyle name="Notas 2 3 3 2 2 4 2" xfId="38910" xr:uid="{00000000-0005-0000-0000-000063920000}"/>
    <cellStyle name="Notas 2 3 3 2 2 5" xfId="29520" xr:uid="{00000000-0005-0000-0000-000064920000}"/>
    <cellStyle name="Notas 2 3 3 2 2 6" xfId="16609" xr:uid="{00000000-0005-0000-0000-000065920000}"/>
    <cellStyle name="Notas 2 3 3 2 3" xfId="20130" xr:uid="{00000000-0005-0000-0000-000066920000}"/>
    <cellStyle name="Notas 2 3 3 2 3 2" xfId="23651" xr:uid="{00000000-0005-0000-0000-000067920000}"/>
    <cellStyle name="Notas 2 3 3 2 3 2 2" xfId="36562" xr:uid="{00000000-0005-0000-0000-000068920000}"/>
    <cellStyle name="Notas 2 3 3 2 3 3" xfId="27172" xr:uid="{00000000-0005-0000-0000-000069920000}"/>
    <cellStyle name="Notas 2 3 3 2 3 3 2" xfId="40083" xr:uid="{00000000-0005-0000-0000-00006A920000}"/>
    <cellStyle name="Notas 2 3 3 2 3 4" xfId="33041" xr:uid="{00000000-0005-0000-0000-00006B920000}"/>
    <cellStyle name="Notas 2 3 3 2 4" xfId="17782" xr:uid="{00000000-0005-0000-0000-00006C920000}"/>
    <cellStyle name="Notas 2 3 3 2 4 2" xfId="30693" xr:uid="{00000000-0005-0000-0000-00006D920000}"/>
    <cellStyle name="Notas 2 3 3 2 5" xfId="21303" xr:uid="{00000000-0005-0000-0000-00006E920000}"/>
    <cellStyle name="Notas 2 3 3 2 5 2" xfId="34214" xr:uid="{00000000-0005-0000-0000-00006F920000}"/>
    <cellStyle name="Notas 2 3 3 2 6" xfId="24824" xr:uid="{00000000-0005-0000-0000-000070920000}"/>
    <cellStyle name="Notas 2 3 3 2 6 2" xfId="37735" xr:uid="{00000000-0005-0000-0000-000071920000}"/>
    <cellStyle name="Notas 2 3 3 2 7" xfId="28345" xr:uid="{00000000-0005-0000-0000-000072920000}"/>
    <cellStyle name="Notas 2 3 3 2 8" xfId="15434" xr:uid="{00000000-0005-0000-0000-000073920000}"/>
    <cellStyle name="Notas 2 3 3 3" xfId="13883" xr:uid="{00000000-0005-0000-0000-000074920000}"/>
    <cellStyle name="Notas 2 3 3 3 2" xfId="18458" xr:uid="{00000000-0005-0000-0000-000075920000}"/>
    <cellStyle name="Notas 2 3 3 3 2 2" xfId="31369" xr:uid="{00000000-0005-0000-0000-000076920000}"/>
    <cellStyle name="Notas 2 3 3 3 3" xfId="21979" xr:uid="{00000000-0005-0000-0000-000077920000}"/>
    <cellStyle name="Notas 2 3 3 3 3 2" xfId="34890" xr:uid="{00000000-0005-0000-0000-000078920000}"/>
    <cellStyle name="Notas 2 3 3 3 4" xfId="25500" xr:uid="{00000000-0005-0000-0000-000079920000}"/>
    <cellStyle name="Notas 2 3 3 3 4 2" xfId="38411" xr:uid="{00000000-0005-0000-0000-00007A920000}"/>
    <cellStyle name="Notas 2 3 3 3 5" xfId="29021" xr:uid="{00000000-0005-0000-0000-00007B920000}"/>
    <cellStyle name="Notas 2 3 3 3 6" xfId="16110" xr:uid="{00000000-0005-0000-0000-00007C920000}"/>
    <cellStyle name="Notas 2 3 3 4" xfId="19631" xr:uid="{00000000-0005-0000-0000-00007D920000}"/>
    <cellStyle name="Notas 2 3 3 4 2" xfId="23152" xr:uid="{00000000-0005-0000-0000-00007E920000}"/>
    <cellStyle name="Notas 2 3 3 4 2 2" xfId="36063" xr:uid="{00000000-0005-0000-0000-00007F920000}"/>
    <cellStyle name="Notas 2 3 3 4 3" xfId="26673" xr:uid="{00000000-0005-0000-0000-000080920000}"/>
    <cellStyle name="Notas 2 3 3 4 3 2" xfId="39584" xr:uid="{00000000-0005-0000-0000-000081920000}"/>
    <cellStyle name="Notas 2 3 3 4 4" xfId="32542" xr:uid="{00000000-0005-0000-0000-000082920000}"/>
    <cellStyle name="Notas 2 3 3 5" xfId="17283" xr:uid="{00000000-0005-0000-0000-000083920000}"/>
    <cellStyle name="Notas 2 3 3 5 2" xfId="30194" xr:uid="{00000000-0005-0000-0000-000084920000}"/>
    <cellStyle name="Notas 2 3 3 6" xfId="20804" xr:uid="{00000000-0005-0000-0000-000085920000}"/>
    <cellStyle name="Notas 2 3 3 6 2" xfId="33715" xr:uid="{00000000-0005-0000-0000-000086920000}"/>
    <cellStyle name="Notas 2 3 3 7" xfId="24325" xr:uid="{00000000-0005-0000-0000-000087920000}"/>
    <cellStyle name="Notas 2 3 3 7 2" xfId="37236" xr:uid="{00000000-0005-0000-0000-000088920000}"/>
    <cellStyle name="Notas 2 3 3 8" xfId="27846" xr:uid="{00000000-0005-0000-0000-000089920000}"/>
    <cellStyle name="Notas 2 3 3 9" xfId="14935" xr:uid="{00000000-0005-0000-0000-00008A920000}"/>
    <cellStyle name="Notas 2 3 4" xfId="15596" xr:uid="{00000000-0005-0000-0000-00008B920000}"/>
    <cellStyle name="Notas 2 3 4 2" xfId="16771" xr:uid="{00000000-0005-0000-0000-00008C920000}"/>
    <cellStyle name="Notas 2 3 4 2 2" xfId="19119" xr:uid="{00000000-0005-0000-0000-00008D920000}"/>
    <cellStyle name="Notas 2 3 4 2 2 2" xfId="32030" xr:uid="{00000000-0005-0000-0000-00008E920000}"/>
    <cellStyle name="Notas 2 3 4 2 3" xfId="22640" xr:uid="{00000000-0005-0000-0000-00008F920000}"/>
    <cellStyle name="Notas 2 3 4 2 3 2" xfId="35551" xr:uid="{00000000-0005-0000-0000-000090920000}"/>
    <cellStyle name="Notas 2 3 4 2 4" xfId="26161" xr:uid="{00000000-0005-0000-0000-000091920000}"/>
    <cellStyle name="Notas 2 3 4 2 4 2" xfId="39072" xr:uid="{00000000-0005-0000-0000-000092920000}"/>
    <cellStyle name="Notas 2 3 4 2 5" xfId="29682" xr:uid="{00000000-0005-0000-0000-000093920000}"/>
    <cellStyle name="Notas 2 3 4 3" xfId="20292" xr:uid="{00000000-0005-0000-0000-000094920000}"/>
    <cellStyle name="Notas 2 3 4 3 2" xfId="23813" xr:uid="{00000000-0005-0000-0000-000095920000}"/>
    <cellStyle name="Notas 2 3 4 3 2 2" xfId="36724" xr:uid="{00000000-0005-0000-0000-000096920000}"/>
    <cellStyle name="Notas 2 3 4 3 3" xfId="27334" xr:uid="{00000000-0005-0000-0000-000097920000}"/>
    <cellStyle name="Notas 2 3 4 3 3 2" xfId="40245" xr:uid="{00000000-0005-0000-0000-000098920000}"/>
    <cellStyle name="Notas 2 3 4 3 4" xfId="33203" xr:uid="{00000000-0005-0000-0000-000099920000}"/>
    <cellStyle name="Notas 2 3 4 4" xfId="17944" xr:uid="{00000000-0005-0000-0000-00009A920000}"/>
    <cellStyle name="Notas 2 3 4 4 2" xfId="30855" xr:uid="{00000000-0005-0000-0000-00009B920000}"/>
    <cellStyle name="Notas 2 3 4 5" xfId="21465" xr:uid="{00000000-0005-0000-0000-00009C920000}"/>
    <cellStyle name="Notas 2 3 4 5 2" xfId="34376" xr:uid="{00000000-0005-0000-0000-00009D920000}"/>
    <cellStyle name="Notas 2 3 4 6" xfId="24986" xr:uid="{00000000-0005-0000-0000-00009E920000}"/>
    <cellStyle name="Notas 2 3 4 6 2" xfId="37897" xr:uid="{00000000-0005-0000-0000-00009F920000}"/>
    <cellStyle name="Notas 2 3 4 7" xfId="28507" xr:uid="{00000000-0005-0000-0000-0000A0920000}"/>
    <cellStyle name="Notas 2 3 5" xfId="15097" xr:uid="{00000000-0005-0000-0000-0000A1920000}"/>
    <cellStyle name="Notas 2 3 5 2" xfId="16272" xr:uid="{00000000-0005-0000-0000-0000A2920000}"/>
    <cellStyle name="Notas 2 3 5 2 2" xfId="18620" xr:uid="{00000000-0005-0000-0000-0000A3920000}"/>
    <cellStyle name="Notas 2 3 5 2 2 2" xfId="31531" xr:uid="{00000000-0005-0000-0000-0000A4920000}"/>
    <cellStyle name="Notas 2 3 5 2 3" xfId="22141" xr:uid="{00000000-0005-0000-0000-0000A5920000}"/>
    <cellStyle name="Notas 2 3 5 2 3 2" xfId="35052" xr:uid="{00000000-0005-0000-0000-0000A6920000}"/>
    <cellStyle name="Notas 2 3 5 2 4" xfId="25662" xr:uid="{00000000-0005-0000-0000-0000A7920000}"/>
    <cellStyle name="Notas 2 3 5 2 4 2" xfId="38573" xr:uid="{00000000-0005-0000-0000-0000A8920000}"/>
    <cellStyle name="Notas 2 3 5 2 5" xfId="29183" xr:uid="{00000000-0005-0000-0000-0000A9920000}"/>
    <cellStyle name="Notas 2 3 5 3" xfId="19793" xr:uid="{00000000-0005-0000-0000-0000AA920000}"/>
    <cellStyle name="Notas 2 3 5 3 2" xfId="23314" xr:uid="{00000000-0005-0000-0000-0000AB920000}"/>
    <cellStyle name="Notas 2 3 5 3 2 2" xfId="36225" xr:uid="{00000000-0005-0000-0000-0000AC920000}"/>
    <cellStyle name="Notas 2 3 5 3 3" xfId="26835" xr:uid="{00000000-0005-0000-0000-0000AD920000}"/>
    <cellStyle name="Notas 2 3 5 3 3 2" xfId="39746" xr:uid="{00000000-0005-0000-0000-0000AE920000}"/>
    <cellStyle name="Notas 2 3 5 3 4" xfId="32704" xr:uid="{00000000-0005-0000-0000-0000AF920000}"/>
    <cellStyle name="Notas 2 3 5 4" xfId="17445" xr:uid="{00000000-0005-0000-0000-0000B0920000}"/>
    <cellStyle name="Notas 2 3 5 4 2" xfId="30356" xr:uid="{00000000-0005-0000-0000-0000B1920000}"/>
    <cellStyle name="Notas 2 3 5 5" xfId="20966" xr:uid="{00000000-0005-0000-0000-0000B2920000}"/>
    <cellStyle name="Notas 2 3 5 5 2" xfId="33877" xr:uid="{00000000-0005-0000-0000-0000B3920000}"/>
    <cellStyle name="Notas 2 3 5 6" xfId="24487" xr:uid="{00000000-0005-0000-0000-0000B4920000}"/>
    <cellStyle name="Notas 2 3 5 6 2" xfId="37398" xr:uid="{00000000-0005-0000-0000-0000B5920000}"/>
    <cellStyle name="Notas 2 3 5 7" xfId="28008" xr:uid="{00000000-0005-0000-0000-0000B6920000}"/>
    <cellStyle name="Notas 2 3 6" xfId="15773" xr:uid="{00000000-0005-0000-0000-0000B7920000}"/>
    <cellStyle name="Notas 2 3 6 2" xfId="18121" xr:uid="{00000000-0005-0000-0000-0000B8920000}"/>
    <cellStyle name="Notas 2 3 6 2 2" xfId="31032" xr:uid="{00000000-0005-0000-0000-0000B9920000}"/>
    <cellStyle name="Notas 2 3 6 3" xfId="21642" xr:uid="{00000000-0005-0000-0000-0000BA920000}"/>
    <cellStyle name="Notas 2 3 6 3 2" xfId="34553" xr:uid="{00000000-0005-0000-0000-0000BB920000}"/>
    <cellStyle name="Notas 2 3 6 4" xfId="25163" xr:uid="{00000000-0005-0000-0000-0000BC920000}"/>
    <cellStyle name="Notas 2 3 6 4 2" xfId="38074" xr:uid="{00000000-0005-0000-0000-0000BD920000}"/>
    <cellStyle name="Notas 2 3 6 5" xfId="28684" xr:uid="{00000000-0005-0000-0000-0000BE920000}"/>
    <cellStyle name="Notas 2 3 7" xfId="19294" xr:uid="{00000000-0005-0000-0000-0000BF920000}"/>
    <cellStyle name="Notas 2 3 7 2" xfId="22815" xr:uid="{00000000-0005-0000-0000-0000C0920000}"/>
    <cellStyle name="Notas 2 3 7 2 2" xfId="35726" xr:uid="{00000000-0005-0000-0000-0000C1920000}"/>
    <cellStyle name="Notas 2 3 7 3" xfId="26336" xr:uid="{00000000-0005-0000-0000-0000C2920000}"/>
    <cellStyle name="Notas 2 3 7 3 2" xfId="39247" xr:uid="{00000000-0005-0000-0000-0000C3920000}"/>
    <cellStyle name="Notas 2 3 7 4" xfId="32205" xr:uid="{00000000-0005-0000-0000-0000C4920000}"/>
    <cellStyle name="Notas 2 3 8" xfId="16946" xr:uid="{00000000-0005-0000-0000-0000C5920000}"/>
    <cellStyle name="Notas 2 3 8 2" xfId="29857" xr:uid="{00000000-0005-0000-0000-0000C6920000}"/>
    <cellStyle name="Notas 2 3 9" xfId="20467" xr:uid="{00000000-0005-0000-0000-0000C7920000}"/>
    <cellStyle name="Notas 2 3 9 2" xfId="33378" xr:uid="{00000000-0005-0000-0000-0000C8920000}"/>
    <cellStyle name="Notas 2 4" xfId="2813" xr:uid="{00000000-0005-0000-0000-0000C9920000}"/>
    <cellStyle name="Notas 2 4 2" xfId="2814" xr:uid="{00000000-0005-0000-0000-0000CA920000}"/>
    <cellStyle name="Notas 2 4 2 2" xfId="16332" xr:uid="{00000000-0005-0000-0000-0000CB920000}"/>
    <cellStyle name="Notas 2 4 2 2 2" xfId="18680" xr:uid="{00000000-0005-0000-0000-0000CC920000}"/>
    <cellStyle name="Notas 2 4 2 2 2 2" xfId="31591" xr:uid="{00000000-0005-0000-0000-0000CD920000}"/>
    <cellStyle name="Notas 2 4 2 2 3" xfId="22201" xr:uid="{00000000-0005-0000-0000-0000CE920000}"/>
    <cellStyle name="Notas 2 4 2 2 3 2" xfId="35112" xr:uid="{00000000-0005-0000-0000-0000CF920000}"/>
    <cellStyle name="Notas 2 4 2 2 4" xfId="25722" xr:uid="{00000000-0005-0000-0000-0000D0920000}"/>
    <cellStyle name="Notas 2 4 2 2 4 2" xfId="38633" xr:uid="{00000000-0005-0000-0000-0000D1920000}"/>
    <cellStyle name="Notas 2 4 2 2 5" xfId="29243" xr:uid="{00000000-0005-0000-0000-0000D2920000}"/>
    <cellStyle name="Notas 2 4 2 3" xfId="19853" xr:uid="{00000000-0005-0000-0000-0000D3920000}"/>
    <cellStyle name="Notas 2 4 2 3 2" xfId="23374" xr:uid="{00000000-0005-0000-0000-0000D4920000}"/>
    <cellStyle name="Notas 2 4 2 3 2 2" xfId="36285" xr:uid="{00000000-0005-0000-0000-0000D5920000}"/>
    <cellStyle name="Notas 2 4 2 3 3" xfId="26895" xr:uid="{00000000-0005-0000-0000-0000D6920000}"/>
    <cellStyle name="Notas 2 4 2 3 3 2" xfId="39806" xr:uid="{00000000-0005-0000-0000-0000D7920000}"/>
    <cellStyle name="Notas 2 4 2 3 4" xfId="32764" xr:uid="{00000000-0005-0000-0000-0000D8920000}"/>
    <cellStyle name="Notas 2 4 2 4" xfId="17505" xr:uid="{00000000-0005-0000-0000-0000D9920000}"/>
    <cellStyle name="Notas 2 4 2 4 2" xfId="30416" xr:uid="{00000000-0005-0000-0000-0000DA920000}"/>
    <cellStyle name="Notas 2 4 2 5" xfId="21026" xr:uid="{00000000-0005-0000-0000-0000DB920000}"/>
    <cellStyle name="Notas 2 4 2 5 2" xfId="33937" xr:uid="{00000000-0005-0000-0000-0000DC920000}"/>
    <cellStyle name="Notas 2 4 2 6" xfId="24547" xr:uid="{00000000-0005-0000-0000-0000DD920000}"/>
    <cellStyle name="Notas 2 4 2 6 2" xfId="37458" xr:uid="{00000000-0005-0000-0000-0000DE920000}"/>
    <cellStyle name="Notas 2 4 2 7" xfId="28068" xr:uid="{00000000-0005-0000-0000-0000DF920000}"/>
    <cellStyle name="Notas 2 4 2 8" xfId="15157" xr:uid="{00000000-0005-0000-0000-0000E0920000}"/>
    <cellStyle name="Notas 2 4 3" xfId="2815" xr:uid="{00000000-0005-0000-0000-0000E1920000}"/>
    <cellStyle name="Notas 2 4 3 2" xfId="18181" xr:uid="{00000000-0005-0000-0000-0000E2920000}"/>
    <cellStyle name="Notas 2 4 3 2 2" xfId="31092" xr:uid="{00000000-0005-0000-0000-0000E3920000}"/>
    <cellStyle name="Notas 2 4 3 3" xfId="21702" xr:uid="{00000000-0005-0000-0000-0000E4920000}"/>
    <cellStyle name="Notas 2 4 3 3 2" xfId="34613" xr:uid="{00000000-0005-0000-0000-0000E5920000}"/>
    <cellStyle name="Notas 2 4 3 4" xfId="25223" xr:uid="{00000000-0005-0000-0000-0000E6920000}"/>
    <cellStyle name="Notas 2 4 3 4 2" xfId="38134" xr:uid="{00000000-0005-0000-0000-0000E7920000}"/>
    <cellStyle name="Notas 2 4 3 5" xfId="28744" xr:uid="{00000000-0005-0000-0000-0000E8920000}"/>
    <cellStyle name="Notas 2 4 3 6" xfId="15833" xr:uid="{00000000-0005-0000-0000-0000E9920000}"/>
    <cellStyle name="Notas 2 4 4" xfId="2816" xr:uid="{00000000-0005-0000-0000-0000EA920000}"/>
    <cellStyle name="Notas 2 4 4 2" xfId="22875" xr:uid="{00000000-0005-0000-0000-0000EB920000}"/>
    <cellStyle name="Notas 2 4 4 2 2" xfId="35786" xr:uid="{00000000-0005-0000-0000-0000EC920000}"/>
    <cellStyle name="Notas 2 4 4 3" xfId="26396" xr:uid="{00000000-0005-0000-0000-0000ED920000}"/>
    <cellStyle name="Notas 2 4 4 3 2" xfId="39307" xr:uid="{00000000-0005-0000-0000-0000EE920000}"/>
    <cellStyle name="Notas 2 4 4 4" xfId="32265" xr:uid="{00000000-0005-0000-0000-0000EF920000}"/>
    <cellStyle name="Notas 2 4 4 5" xfId="19354" xr:uid="{00000000-0005-0000-0000-0000F0920000}"/>
    <cellStyle name="Notas 2 4 5" xfId="2817" xr:uid="{00000000-0005-0000-0000-0000F1920000}"/>
    <cellStyle name="Notas 2 4 5 2" xfId="29917" xr:uid="{00000000-0005-0000-0000-0000F2920000}"/>
    <cellStyle name="Notas 2 4 5 3" xfId="17006" xr:uid="{00000000-0005-0000-0000-0000F3920000}"/>
    <cellStyle name="Notas 2 4 6" xfId="2818" xr:uid="{00000000-0005-0000-0000-0000F4920000}"/>
    <cellStyle name="Notas 2 4 6 2" xfId="33438" xr:uid="{00000000-0005-0000-0000-0000F5920000}"/>
    <cellStyle name="Notas 2 4 6 3" xfId="20527" xr:uid="{00000000-0005-0000-0000-0000F6920000}"/>
    <cellStyle name="Notas 2 4 7" xfId="24048" xr:uid="{00000000-0005-0000-0000-0000F7920000}"/>
    <cellStyle name="Notas 2 4 7 2" xfId="36959" xr:uid="{00000000-0005-0000-0000-0000F8920000}"/>
    <cellStyle name="Notas 2 4 8" xfId="27569" xr:uid="{00000000-0005-0000-0000-0000F9920000}"/>
    <cellStyle name="Notas 2 4 9" xfId="14657" xr:uid="{00000000-0005-0000-0000-0000FA920000}"/>
    <cellStyle name="Notas 2 5" xfId="2819" xr:uid="{00000000-0005-0000-0000-0000FB920000}"/>
    <cellStyle name="Notas 2 5 2" xfId="15319" xr:uid="{00000000-0005-0000-0000-0000FC920000}"/>
    <cellStyle name="Notas 2 5 2 2" xfId="16494" xr:uid="{00000000-0005-0000-0000-0000FD920000}"/>
    <cellStyle name="Notas 2 5 2 2 2" xfId="18842" xr:uid="{00000000-0005-0000-0000-0000FE920000}"/>
    <cellStyle name="Notas 2 5 2 2 2 2" xfId="31753" xr:uid="{00000000-0005-0000-0000-0000FF920000}"/>
    <cellStyle name="Notas 2 5 2 2 3" xfId="22363" xr:uid="{00000000-0005-0000-0000-000000930000}"/>
    <cellStyle name="Notas 2 5 2 2 3 2" xfId="35274" xr:uid="{00000000-0005-0000-0000-000001930000}"/>
    <cellStyle name="Notas 2 5 2 2 4" xfId="25884" xr:uid="{00000000-0005-0000-0000-000002930000}"/>
    <cellStyle name="Notas 2 5 2 2 4 2" xfId="38795" xr:uid="{00000000-0005-0000-0000-000003930000}"/>
    <cellStyle name="Notas 2 5 2 2 5" xfId="29405" xr:uid="{00000000-0005-0000-0000-000004930000}"/>
    <cellStyle name="Notas 2 5 2 3" xfId="20015" xr:uid="{00000000-0005-0000-0000-000005930000}"/>
    <cellStyle name="Notas 2 5 2 3 2" xfId="23536" xr:uid="{00000000-0005-0000-0000-000006930000}"/>
    <cellStyle name="Notas 2 5 2 3 2 2" xfId="36447" xr:uid="{00000000-0005-0000-0000-000007930000}"/>
    <cellStyle name="Notas 2 5 2 3 3" xfId="27057" xr:uid="{00000000-0005-0000-0000-000008930000}"/>
    <cellStyle name="Notas 2 5 2 3 3 2" xfId="39968" xr:uid="{00000000-0005-0000-0000-000009930000}"/>
    <cellStyle name="Notas 2 5 2 3 4" xfId="32926" xr:uid="{00000000-0005-0000-0000-00000A930000}"/>
    <cellStyle name="Notas 2 5 2 4" xfId="17667" xr:uid="{00000000-0005-0000-0000-00000B930000}"/>
    <cellStyle name="Notas 2 5 2 4 2" xfId="30578" xr:uid="{00000000-0005-0000-0000-00000C930000}"/>
    <cellStyle name="Notas 2 5 2 5" xfId="21188" xr:uid="{00000000-0005-0000-0000-00000D930000}"/>
    <cellStyle name="Notas 2 5 2 5 2" xfId="34099" xr:uid="{00000000-0005-0000-0000-00000E930000}"/>
    <cellStyle name="Notas 2 5 2 6" xfId="24709" xr:uid="{00000000-0005-0000-0000-00000F930000}"/>
    <cellStyle name="Notas 2 5 2 6 2" xfId="37620" xr:uid="{00000000-0005-0000-0000-000010930000}"/>
    <cellStyle name="Notas 2 5 2 7" xfId="28230" xr:uid="{00000000-0005-0000-0000-000011930000}"/>
    <cellStyle name="Notas 2 5 3" xfId="15995" xr:uid="{00000000-0005-0000-0000-000012930000}"/>
    <cellStyle name="Notas 2 5 3 2" xfId="18343" xr:uid="{00000000-0005-0000-0000-000013930000}"/>
    <cellStyle name="Notas 2 5 3 2 2" xfId="31254" xr:uid="{00000000-0005-0000-0000-000014930000}"/>
    <cellStyle name="Notas 2 5 3 3" xfId="21864" xr:uid="{00000000-0005-0000-0000-000015930000}"/>
    <cellStyle name="Notas 2 5 3 3 2" xfId="34775" xr:uid="{00000000-0005-0000-0000-000016930000}"/>
    <cellStyle name="Notas 2 5 3 4" xfId="25385" xr:uid="{00000000-0005-0000-0000-000017930000}"/>
    <cellStyle name="Notas 2 5 3 4 2" xfId="38296" xr:uid="{00000000-0005-0000-0000-000018930000}"/>
    <cellStyle name="Notas 2 5 3 5" xfId="28906" xr:uid="{00000000-0005-0000-0000-000019930000}"/>
    <cellStyle name="Notas 2 5 4" xfId="19516" xr:uid="{00000000-0005-0000-0000-00001A930000}"/>
    <cellStyle name="Notas 2 5 4 2" xfId="23037" xr:uid="{00000000-0005-0000-0000-00001B930000}"/>
    <cellStyle name="Notas 2 5 4 2 2" xfId="35948" xr:uid="{00000000-0005-0000-0000-00001C930000}"/>
    <cellStyle name="Notas 2 5 4 3" xfId="26558" xr:uid="{00000000-0005-0000-0000-00001D930000}"/>
    <cellStyle name="Notas 2 5 4 3 2" xfId="39469" xr:uid="{00000000-0005-0000-0000-00001E930000}"/>
    <cellStyle name="Notas 2 5 4 4" xfId="32427" xr:uid="{00000000-0005-0000-0000-00001F930000}"/>
    <cellStyle name="Notas 2 5 5" xfId="17168" xr:uid="{00000000-0005-0000-0000-000020930000}"/>
    <cellStyle name="Notas 2 5 5 2" xfId="30079" xr:uid="{00000000-0005-0000-0000-000021930000}"/>
    <cellStyle name="Notas 2 5 6" xfId="20689" xr:uid="{00000000-0005-0000-0000-000022930000}"/>
    <cellStyle name="Notas 2 5 6 2" xfId="33600" xr:uid="{00000000-0005-0000-0000-000023930000}"/>
    <cellStyle name="Notas 2 5 7" xfId="24210" xr:uid="{00000000-0005-0000-0000-000024930000}"/>
    <cellStyle name="Notas 2 5 7 2" xfId="37121" xr:uid="{00000000-0005-0000-0000-000025930000}"/>
    <cellStyle name="Notas 2 5 8" xfId="27731" xr:uid="{00000000-0005-0000-0000-000026930000}"/>
    <cellStyle name="Notas 2 5 9" xfId="14820" xr:uid="{00000000-0005-0000-0000-000027930000}"/>
    <cellStyle name="Notas 2 6" xfId="2820" xr:uid="{00000000-0005-0000-0000-000028930000}"/>
    <cellStyle name="Notas 2 6 2" xfId="2821" xr:uid="{00000000-0005-0000-0000-000029930000}"/>
    <cellStyle name="Notas 2 6 2 2" xfId="19004" xr:uid="{00000000-0005-0000-0000-00002A930000}"/>
    <cellStyle name="Notas 2 6 2 2 2" xfId="31915" xr:uid="{00000000-0005-0000-0000-00002B930000}"/>
    <cellStyle name="Notas 2 6 2 3" xfId="22525" xr:uid="{00000000-0005-0000-0000-00002C930000}"/>
    <cellStyle name="Notas 2 6 2 3 2" xfId="35436" xr:uid="{00000000-0005-0000-0000-00002D930000}"/>
    <cellStyle name="Notas 2 6 2 4" xfId="26046" xr:uid="{00000000-0005-0000-0000-00002E930000}"/>
    <cellStyle name="Notas 2 6 2 4 2" xfId="38957" xr:uid="{00000000-0005-0000-0000-00002F930000}"/>
    <cellStyle name="Notas 2 6 2 5" xfId="29567" xr:uid="{00000000-0005-0000-0000-000030930000}"/>
    <cellStyle name="Notas 2 6 2 6" xfId="16656" xr:uid="{00000000-0005-0000-0000-000031930000}"/>
    <cellStyle name="Notas 2 6 3" xfId="2822" xr:uid="{00000000-0005-0000-0000-000032930000}"/>
    <cellStyle name="Notas 2 6 3 2" xfId="23698" xr:uid="{00000000-0005-0000-0000-000033930000}"/>
    <cellStyle name="Notas 2 6 3 2 2" xfId="36609" xr:uid="{00000000-0005-0000-0000-000034930000}"/>
    <cellStyle name="Notas 2 6 3 3" xfId="27219" xr:uid="{00000000-0005-0000-0000-000035930000}"/>
    <cellStyle name="Notas 2 6 3 3 2" xfId="40130" xr:uid="{00000000-0005-0000-0000-000036930000}"/>
    <cellStyle name="Notas 2 6 3 4" xfId="33088" xr:uid="{00000000-0005-0000-0000-000037930000}"/>
    <cellStyle name="Notas 2 6 3 5" xfId="20177" xr:uid="{00000000-0005-0000-0000-000038930000}"/>
    <cellStyle name="Notas 2 6 4" xfId="2823" xr:uid="{00000000-0005-0000-0000-000039930000}"/>
    <cellStyle name="Notas 2 6 4 2" xfId="30740" xr:uid="{00000000-0005-0000-0000-00003A930000}"/>
    <cellStyle name="Notas 2 6 4 3" xfId="17829" xr:uid="{00000000-0005-0000-0000-00003B930000}"/>
    <cellStyle name="Notas 2 6 5" xfId="2824" xr:uid="{00000000-0005-0000-0000-00003C930000}"/>
    <cellStyle name="Notas 2 6 5 2" xfId="34261" xr:uid="{00000000-0005-0000-0000-00003D930000}"/>
    <cellStyle name="Notas 2 6 5 3" xfId="21350" xr:uid="{00000000-0005-0000-0000-00003E930000}"/>
    <cellStyle name="Notas 2 6 6" xfId="24871" xr:uid="{00000000-0005-0000-0000-00003F930000}"/>
    <cellStyle name="Notas 2 6 6 2" xfId="37782" xr:uid="{00000000-0005-0000-0000-000040930000}"/>
    <cellStyle name="Notas 2 6 7" xfId="28392" xr:uid="{00000000-0005-0000-0000-000041930000}"/>
    <cellStyle name="Notas 2 6 8" xfId="15481" xr:uid="{00000000-0005-0000-0000-000042930000}"/>
    <cellStyle name="Notas 2 7" xfId="2825" xr:uid="{00000000-0005-0000-0000-000043930000}"/>
    <cellStyle name="Notas 2 7 2" xfId="2826" xr:uid="{00000000-0005-0000-0000-000044930000}"/>
    <cellStyle name="Notas 2 7 2 2" xfId="18505" xr:uid="{00000000-0005-0000-0000-000045930000}"/>
    <cellStyle name="Notas 2 7 2 2 2" xfId="31416" xr:uid="{00000000-0005-0000-0000-000046930000}"/>
    <cellStyle name="Notas 2 7 2 3" xfId="22026" xr:uid="{00000000-0005-0000-0000-000047930000}"/>
    <cellStyle name="Notas 2 7 2 3 2" xfId="34937" xr:uid="{00000000-0005-0000-0000-000048930000}"/>
    <cellStyle name="Notas 2 7 2 4" xfId="25547" xr:uid="{00000000-0005-0000-0000-000049930000}"/>
    <cellStyle name="Notas 2 7 2 4 2" xfId="38458" xr:uid="{00000000-0005-0000-0000-00004A930000}"/>
    <cellStyle name="Notas 2 7 2 5" xfId="29068" xr:uid="{00000000-0005-0000-0000-00004B930000}"/>
    <cellStyle name="Notas 2 7 2 6" xfId="16157" xr:uid="{00000000-0005-0000-0000-00004C930000}"/>
    <cellStyle name="Notas 2 7 3" xfId="2827" xr:uid="{00000000-0005-0000-0000-00004D930000}"/>
    <cellStyle name="Notas 2 7 3 2" xfId="23199" xr:uid="{00000000-0005-0000-0000-00004E930000}"/>
    <cellStyle name="Notas 2 7 3 2 2" xfId="36110" xr:uid="{00000000-0005-0000-0000-00004F930000}"/>
    <cellStyle name="Notas 2 7 3 3" xfId="26720" xr:uid="{00000000-0005-0000-0000-000050930000}"/>
    <cellStyle name="Notas 2 7 3 3 2" xfId="39631" xr:uid="{00000000-0005-0000-0000-000051930000}"/>
    <cellStyle name="Notas 2 7 3 4" xfId="32589" xr:uid="{00000000-0005-0000-0000-000052930000}"/>
    <cellStyle name="Notas 2 7 3 5" xfId="19678" xr:uid="{00000000-0005-0000-0000-000053930000}"/>
    <cellStyle name="Notas 2 7 4" xfId="2828" xr:uid="{00000000-0005-0000-0000-000054930000}"/>
    <cellStyle name="Notas 2 7 4 2" xfId="30241" xr:uid="{00000000-0005-0000-0000-000055930000}"/>
    <cellStyle name="Notas 2 7 4 3" xfId="17330" xr:uid="{00000000-0005-0000-0000-000056930000}"/>
    <cellStyle name="Notas 2 7 5" xfId="2829" xr:uid="{00000000-0005-0000-0000-000057930000}"/>
    <cellStyle name="Notas 2 7 5 2" xfId="33762" xr:uid="{00000000-0005-0000-0000-000058930000}"/>
    <cellStyle name="Notas 2 7 5 3" xfId="20851" xr:uid="{00000000-0005-0000-0000-000059930000}"/>
    <cellStyle name="Notas 2 7 6" xfId="24372" xr:uid="{00000000-0005-0000-0000-00005A930000}"/>
    <cellStyle name="Notas 2 7 6 2" xfId="37283" xr:uid="{00000000-0005-0000-0000-00005B930000}"/>
    <cellStyle name="Notas 2 7 7" xfId="27893" xr:uid="{00000000-0005-0000-0000-00005C930000}"/>
    <cellStyle name="Notas 2 7 8" xfId="14982" xr:uid="{00000000-0005-0000-0000-00005D930000}"/>
    <cellStyle name="Notas 2 8" xfId="2830" xr:uid="{00000000-0005-0000-0000-00005E930000}"/>
    <cellStyle name="Notas 2 8 2" xfId="2831" xr:uid="{00000000-0005-0000-0000-00005F930000}"/>
    <cellStyle name="Notas 2 8 2 2" xfId="30917" xr:uid="{00000000-0005-0000-0000-000060930000}"/>
    <cellStyle name="Notas 2 8 2 3" xfId="18006" xr:uid="{00000000-0005-0000-0000-000061930000}"/>
    <cellStyle name="Notas 2 8 3" xfId="2832" xr:uid="{00000000-0005-0000-0000-000062930000}"/>
    <cellStyle name="Notas 2 8 3 2" xfId="34438" xr:uid="{00000000-0005-0000-0000-000063930000}"/>
    <cellStyle name="Notas 2 8 3 3" xfId="21527" xr:uid="{00000000-0005-0000-0000-000064930000}"/>
    <cellStyle name="Notas 2 8 4" xfId="2833" xr:uid="{00000000-0005-0000-0000-000065930000}"/>
    <cellStyle name="Notas 2 8 4 2" xfId="37959" xr:uid="{00000000-0005-0000-0000-000066930000}"/>
    <cellStyle name="Notas 2 8 4 3" xfId="25048" xr:uid="{00000000-0005-0000-0000-000067930000}"/>
    <cellStyle name="Notas 2 8 5" xfId="28569" xr:uid="{00000000-0005-0000-0000-000068930000}"/>
    <cellStyle name="Notas 2 8 6" xfId="15658" xr:uid="{00000000-0005-0000-0000-000069930000}"/>
    <cellStyle name="Notas 2 9" xfId="2834" xr:uid="{00000000-0005-0000-0000-00006A930000}"/>
    <cellStyle name="Notas 2 9 2" xfId="22700" xr:uid="{00000000-0005-0000-0000-00006B930000}"/>
    <cellStyle name="Notas 2 9 2 2" xfId="35611" xr:uid="{00000000-0005-0000-0000-00006C930000}"/>
    <cellStyle name="Notas 2 9 3" xfId="26221" xr:uid="{00000000-0005-0000-0000-00006D930000}"/>
    <cellStyle name="Notas 2 9 3 2" xfId="39132" xr:uid="{00000000-0005-0000-0000-00006E930000}"/>
    <cellStyle name="Notas 2 9 4" xfId="32090" xr:uid="{00000000-0005-0000-0000-00006F930000}"/>
    <cellStyle name="Notas 2 9 5" xfId="19179" xr:uid="{00000000-0005-0000-0000-000070930000}"/>
    <cellStyle name="Notas 20" xfId="2835" xr:uid="{00000000-0005-0000-0000-000071930000}"/>
    <cellStyle name="Notas 21" xfId="13884" xr:uid="{00000000-0005-0000-0000-000072930000}"/>
    <cellStyle name="Notas 22" xfId="13885" xr:uid="{00000000-0005-0000-0000-000073930000}"/>
    <cellStyle name="Notas 23" xfId="13886" xr:uid="{00000000-0005-0000-0000-000074930000}"/>
    <cellStyle name="Notas 24" xfId="13887" xr:uid="{00000000-0005-0000-0000-000075930000}"/>
    <cellStyle name="Notas 25" xfId="13888" xr:uid="{00000000-0005-0000-0000-000076930000}"/>
    <cellStyle name="Notas 26" xfId="13889" xr:uid="{00000000-0005-0000-0000-000077930000}"/>
    <cellStyle name="Notas 27" xfId="13890" xr:uid="{00000000-0005-0000-0000-000078930000}"/>
    <cellStyle name="Notas 28" xfId="13891" xr:uid="{00000000-0005-0000-0000-000079930000}"/>
    <cellStyle name="Notas 29" xfId="13892" xr:uid="{00000000-0005-0000-0000-00007A930000}"/>
    <cellStyle name="Notas 29 2" xfId="13893" xr:uid="{00000000-0005-0000-0000-00007B930000}"/>
    <cellStyle name="Notas 3" xfId="2836" xr:uid="{00000000-0005-0000-0000-00007C930000}"/>
    <cellStyle name="Notas 3 10" xfId="16833" xr:uid="{00000000-0005-0000-0000-00007D930000}"/>
    <cellStyle name="Notas 3 10 2" xfId="29744" xr:uid="{00000000-0005-0000-0000-00007E930000}"/>
    <cellStyle name="Notas 3 11" xfId="20354" xr:uid="{00000000-0005-0000-0000-00007F930000}"/>
    <cellStyle name="Notas 3 11 2" xfId="33265" xr:uid="{00000000-0005-0000-0000-000080930000}"/>
    <cellStyle name="Notas 3 12" xfId="23875" xr:uid="{00000000-0005-0000-0000-000081930000}"/>
    <cellStyle name="Notas 3 12 2" xfId="36786" xr:uid="{00000000-0005-0000-0000-000082930000}"/>
    <cellStyle name="Notas 3 13" xfId="27396" xr:uid="{00000000-0005-0000-0000-000083930000}"/>
    <cellStyle name="Notas 3 14" xfId="14477" xr:uid="{00000000-0005-0000-0000-000084930000}"/>
    <cellStyle name="Notas 3 15" xfId="40376" xr:uid="{00000000-0005-0000-0000-000085930000}"/>
    <cellStyle name="Notas 3 2" xfId="2837" xr:uid="{00000000-0005-0000-0000-000086930000}"/>
    <cellStyle name="Notas 3 2 10" xfId="23931" xr:uid="{00000000-0005-0000-0000-000087930000}"/>
    <cellStyle name="Notas 3 2 10 2" xfId="36842" xr:uid="{00000000-0005-0000-0000-000088930000}"/>
    <cellStyle name="Notas 3 2 11" xfId="27452" xr:uid="{00000000-0005-0000-0000-000089930000}"/>
    <cellStyle name="Notas 3 2 12" xfId="14537" xr:uid="{00000000-0005-0000-0000-00008A930000}"/>
    <cellStyle name="Notas 3 2 2" xfId="13894" xr:uid="{00000000-0005-0000-0000-00008B930000}"/>
    <cellStyle name="Notas 3 2 2 2" xfId="15215" xr:uid="{00000000-0005-0000-0000-00008C930000}"/>
    <cellStyle name="Notas 3 2 2 2 2" xfId="16390" xr:uid="{00000000-0005-0000-0000-00008D930000}"/>
    <cellStyle name="Notas 3 2 2 2 2 2" xfId="18738" xr:uid="{00000000-0005-0000-0000-00008E930000}"/>
    <cellStyle name="Notas 3 2 2 2 2 2 2" xfId="31649" xr:uid="{00000000-0005-0000-0000-00008F930000}"/>
    <cellStyle name="Notas 3 2 2 2 2 3" xfId="22259" xr:uid="{00000000-0005-0000-0000-000090930000}"/>
    <cellStyle name="Notas 3 2 2 2 2 3 2" xfId="35170" xr:uid="{00000000-0005-0000-0000-000091930000}"/>
    <cellStyle name="Notas 3 2 2 2 2 4" xfId="25780" xr:uid="{00000000-0005-0000-0000-000092930000}"/>
    <cellStyle name="Notas 3 2 2 2 2 4 2" xfId="38691" xr:uid="{00000000-0005-0000-0000-000093930000}"/>
    <cellStyle name="Notas 3 2 2 2 2 5" xfId="29301" xr:uid="{00000000-0005-0000-0000-000094930000}"/>
    <cellStyle name="Notas 3 2 2 2 3" xfId="19911" xr:uid="{00000000-0005-0000-0000-000095930000}"/>
    <cellStyle name="Notas 3 2 2 2 3 2" xfId="23432" xr:uid="{00000000-0005-0000-0000-000096930000}"/>
    <cellStyle name="Notas 3 2 2 2 3 2 2" xfId="36343" xr:uid="{00000000-0005-0000-0000-000097930000}"/>
    <cellStyle name="Notas 3 2 2 2 3 3" xfId="26953" xr:uid="{00000000-0005-0000-0000-000098930000}"/>
    <cellStyle name="Notas 3 2 2 2 3 3 2" xfId="39864" xr:uid="{00000000-0005-0000-0000-000099930000}"/>
    <cellStyle name="Notas 3 2 2 2 3 4" xfId="32822" xr:uid="{00000000-0005-0000-0000-00009A930000}"/>
    <cellStyle name="Notas 3 2 2 2 4" xfId="17563" xr:uid="{00000000-0005-0000-0000-00009B930000}"/>
    <cellStyle name="Notas 3 2 2 2 4 2" xfId="30474" xr:uid="{00000000-0005-0000-0000-00009C930000}"/>
    <cellStyle name="Notas 3 2 2 2 5" xfId="21084" xr:uid="{00000000-0005-0000-0000-00009D930000}"/>
    <cellStyle name="Notas 3 2 2 2 5 2" xfId="33995" xr:uid="{00000000-0005-0000-0000-00009E930000}"/>
    <cellStyle name="Notas 3 2 2 2 6" xfId="24605" xr:uid="{00000000-0005-0000-0000-00009F930000}"/>
    <cellStyle name="Notas 3 2 2 2 6 2" xfId="37516" xr:uid="{00000000-0005-0000-0000-0000A0930000}"/>
    <cellStyle name="Notas 3 2 2 2 7" xfId="28126" xr:uid="{00000000-0005-0000-0000-0000A1930000}"/>
    <cellStyle name="Notas 3 2 2 3" xfId="15891" xr:uid="{00000000-0005-0000-0000-0000A2930000}"/>
    <cellStyle name="Notas 3 2 2 3 2" xfId="18239" xr:uid="{00000000-0005-0000-0000-0000A3930000}"/>
    <cellStyle name="Notas 3 2 2 3 2 2" xfId="31150" xr:uid="{00000000-0005-0000-0000-0000A4930000}"/>
    <cellStyle name="Notas 3 2 2 3 3" xfId="21760" xr:uid="{00000000-0005-0000-0000-0000A5930000}"/>
    <cellStyle name="Notas 3 2 2 3 3 2" xfId="34671" xr:uid="{00000000-0005-0000-0000-0000A6930000}"/>
    <cellStyle name="Notas 3 2 2 3 4" xfId="25281" xr:uid="{00000000-0005-0000-0000-0000A7930000}"/>
    <cellStyle name="Notas 3 2 2 3 4 2" xfId="38192" xr:uid="{00000000-0005-0000-0000-0000A8930000}"/>
    <cellStyle name="Notas 3 2 2 3 5" xfId="28802" xr:uid="{00000000-0005-0000-0000-0000A9930000}"/>
    <cellStyle name="Notas 3 2 2 4" xfId="19412" xr:uid="{00000000-0005-0000-0000-0000AA930000}"/>
    <cellStyle name="Notas 3 2 2 4 2" xfId="22933" xr:uid="{00000000-0005-0000-0000-0000AB930000}"/>
    <cellStyle name="Notas 3 2 2 4 2 2" xfId="35844" xr:uid="{00000000-0005-0000-0000-0000AC930000}"/>
    <cellStyle name="Notas 3 2 2 4 3" xfId="26454" xr:uid="{00000000-0005-0000-0000-0000AD930000}"/>
    <cellStyle name="Notas 3 2 2 4 3 2" xfId="39365" xr:uid="{00000000-0005-0000-0000-0000AE930000}"/>
    <cellStyle name="Notas 3 2 2 4 4" xfId="32323" xr:uid="{00000000-0005-0000-0000-0000AF930000}"/>
    <cellStyle name="Notas 3 2 2 5" xfId="17064" xr:uid="{00000000-0005-0000-0000-0000B0930000}"/>
    <cellStyle name="Notas 3 2 2 5 2" xfId="29975" xr:uid="{00000000-0005-0000-0000-0000B1930000}"/>
    <cellStyle name="Notas 3 2 2 6" xfId="20585" xr:uid="{00000000-0005-0000-0000-0000B2930000}"/>
    <cellStyle name="Notas 3 2 2 6 2" xfId="33496" xr:uid="{00000000-0005-0000-0000-0000B3930000}"/>
    <cellStyle name="Notas 3 2 2 7" xfId="24106" xr:uid="{00000000-0005-0000-0000-0000B4930000}"/>
    <cellStyle name="Notas 3 2 2 7 2" xfId="37017" xr:uid="{00000000-0005-0000-0000-0000B5930000}"/>
    <cellStyle name="Notas 3 2 2 8" xfId="27627" xr:uid="{00000000-0005-0000-0000-0000B6930000}"/>
    <cellStyle name="Notas 3 2 2 9" xfId="14715" xr:uid="{00000000-0005-0000-0000-0000B7930000}"/>
    <cellStyle name="Notas 3 2 3" xfId="14878" xr:uid="{00000000-0005-0000-0000-0000B8930000}"/>
    <cellStyle name="Notas 3 2 3 2" xfId="15377" xr:uid="{00000000-0005-0000-0000-0000B9930000}"/>
    <cellStyle name="Notas 3 2 3 2 2" xfId="16552" xr:uid="{00000000-0005-0000-0000-0000BA930000}"/>
    <cellStyle name="Notas 3 2 3 2 2 2" xfId="18900" xr:uid="{00000000-0005-0000-0000-0000BB930000}"/>
    <cellStyle name="Notas 3 2 3 2 2 2 2" xfId="31811" xr:uid="{00000000-0005-0000-0000-0000BC930000}"/>
    <cellStyle name="Notas 3 2 3 2 2 3" xfId="22421" xr:uid="{00000000-0005-0000-0000-0000BD930000}"/>
    <cellStyle name="Notas 3 2 3 2 2 3 2" xfId="35332" xr:uid="{00000000-0005-0000-0000-0000BE930000}"/>
    <cellStyle name="Notas 3 2 3 2 2 4" xfId="25942" xr:uid="{00000000-0005-0000-0000-0000BF930000}"/>
    <cellStyle name="Notas 3 2 3 2 2 4 2" xfId="38853" xr:uid="{00000000-0005-0000-0000-0000C0930000}"/>
    <cellStyle name="Notas 3 2 3 2 2 5" xfId="29463" xr:uid="{00000000-0005-0000-0000-0000C1930000}"/>
    <cellStyle name="Notas 3 2 3 2 3" xfId="20073" xr:uid="{00000000-0005-0000-0000-0000C2930000}"/>
    <cellStyle name="Notas 3 2 3 2 3 2" xfId="23594" xr:uid="{00000000-0005-0000-0000-0000C3930000}"/>
    <cellStyle name="Notas 3 2 3 2 3 2 2" xfId="36505" xr:uid="{00000000-0005-0000-0000-0000C4930000}"/>
    <cellStyle name="Notas 3 2 3 2 3 3" xfId="27115" xr:uid="{00000000-0005-0000-0000-0000C5930000}"/>
    <cellStyle name="Notas 3 2 3 2 3 3 2" xfId="40026" xr:uid="{00000000-0005-0000-0000-0000C6930000}"/>
    <cellStyle name="Notas 3 2 3 2 3 4" xfId="32984" xr:uid="{00000000-0005-0000-0000-0000C7930000}"/>
    <cellStyle name="Notas 3 2 3 2 4" xfId="17725" xr:uid="{00000000-0005-0000-0000-0000C8930000}"/>
    <cellStyle name="Notas 3 2 3 2 4 2" xfId="30636" xr:uid="{00000000-0005-0000-0000-0000C9930000}"/>
    <cellStyle name="Notas 3 2 3 2 5" xfId="21246" xr:uid="{00000000-0005-0000-0000-0000CA930000}"/>
    <cellStyle name="Notas 3 2 3 2 5 2" xfId="34157" xr:uid="{00000000-0005-0000-0000-0000CB930000}"/>
    <cellStyle name="Notas 3 2 3 2 6" xfId="24767" xr:uid="{00000000-0005-0000-0000-0000CC930000}"/>
    <cellStyle name="Notas 3 2 3 2 6 2" xfId="37678" xr:uid="{00000000-0005-0000-0000-0000CD930000}"/>
    <cellStyle name="Notas 3 2 3 2 7" xfId="28288" xr:uid="{00000000-0005-0000-0000-0000CE930000}"/>
    <cellStyle name="Notas 3 2 3 3" xfId="16053" xr:uid="{00000000-0005-0000-0000-0000CF930000}"/>
    <cellStyle name="Notas 3 2 3 3 2" xfId="18401" xr:uid="{00000000-0005-0000-0000-0000D0930000}"/>
    <cellStyle name="Notas 3 2 3 3 2 2" xfId="31312" xr:uid="{00000000-0005-0000-0000-0000D1930000}"/>
    <cellStyle name="Notas 3 2 3 3 3" xfId="21922" xr:uid="{00000000-0005-0000-0000-0000D2930000}"/>
    <cellStyle name="Notas 3 2 3 3 3 2" xfId="34833" xr:uid="{00000000-0005-0000-0000-0000D3930000}"/>
    <cellStyle name="Notas 3 2 3 3 4" xfId="25443" xr:uid="{00000000-0005-0000-0000-0000D4930000}"/>
    <cellStyle name="Notas 3 2 3 3 4 2" xfId="38354" xr:uid="{00000000-0005-0000-0000-0000D5930000}"/>
    <cellStyle name="Notas 3 2 3 3 5" xfId="28964" xr:uid="{00000000-0005-0000-0000-0000D6930000}"/>
    <cellStyle name="Notas 3 2 3 4" xfId="19574" xr:uid="{00000000-0005-0000-0000-0000D7930000}"/>
    <cellStyle name="Notas 3 2 3 4 2" xfId="23095" xr:uid="{00000000-0005-0000-0000-0000D8930000}"/>
    <cellStyle name="Notas 3 2 3 4 2 2" xfId="36006" xr:uid="{00000000-0005-0000-0000-0000D9930000}"/>
    <cellStyle name="Notas 3 2 3 4 3" xfId="26616" xr:uid="{00000000-0005-0000-0000-0000DA930000}"/>
    <cellStyle name="Notas 3 2 3 4 3 2" xfId="39527" xr:uid="{00000000-0005-0000-0000-0000DB930000}"/>
    <cellStyle name="Notas 3 2 3 4 4" xfId="32485" xr:uid="{00000000-0005-0000-0000-0000DC930000}"/>
    <cellStyle name="Notas 3 2 3 5" xfId="17226" xr:uid="{00000000-0005-0000-0000-0000DD930000}"/>
    <cellStyle name="Notas 3 2 3 5 2" xfId="30137" xr:uid="{00000000-0005-0000-0000-0000DE930000}"/>
    <cellStyle name="Notas 3 2 3 6" xfId="20747" xr:uid="{00000000-0005-0000-0000-0000DF930000}"/>
    <cellStyle name="Notas 3 2 3 6 2" xfId="33658" xr:uid="{00000000-0005-0000-0000-0000E0930000}"/>
    <cellStyle name="Notas 3 2 3 7" xfId="24268" xr:uid="{00000000-0005-0000-0000-0000E1930000}"/>
    <cellStyle name="Notas 3 2 3 7 2" xfId="37179" xr:uid="{00000000-0005-0000-0000-0000E2930000}"/>
    <cellStyle name="Notas 3 2 3 8" xfId="27789" xr:uid="{00000000-0005-0000-0000-0000E3930000}"/>
    <cellStyle name="Notas 3 2 4" xfId="15539" xr:uid="{00000000-0005-0000-0000-0000E4930000}"/>
    <cellStyle name="Notas 3 2 4 2" xfId="16714" xr:uid="{00000000-0005-0000-0000-0000E5930000}"/>
    <cellStyle name="Notas 3 2 4 2 2" xfId="19062" xr:uid="{00000000-0005-0000-0000-0000E6930000}"/>
    <cellStyle name="Notas 3 2 4 2 2 2" xfId="31973" xr:uid="{00000000-0005-0000-0000-0000E7930000}"/>
    <cellStyle name="Notas 3 2 4 2 3" xfId="22583" xr:uid="{00000000-0005-0000-0000-0000E8930000}"/>
    <cellStyle name="Notas 3 2 4 2 3 2" xfId="35494" xr:uid="{00000000-0005-0000-0000-0000E9930000}"/>
    <cellStyle name="Notas 3 2 4 2 4" xfId="26104" xr:uid="{00000000-0005-0000-0000-0000EA930000}"/>
    <cellStyle name="Notas 3 2 4 2 4 2" xfId="39015" xr:uid="{00000000-0005-0000-0000-0000EB930000}"/>
    <cellStyle name="Notas 3 2 4 2 5" xfId="29625" xr:uid="{00000000-0005-0000-0000-0000EC930000}"/>
    <cellStyle name="Notas 3 2 4 3" xfId="20235" xr:uid="{00000000-0005-0000-0000-0000ED930000}"/>
    <cellStyle name="Notas 3 2 4 3 2" xfId="23756" xr:uid="{00000000-0005-0000-0000-0000EE930000}"/>
    <cellStyle name="Notas 3 2 4 3 2 2" xfId="36667" xr:uid="{00000000-0005-0000-0000-0000EF930000}"/>
    <cellStyle name="Notas 3 2 4 3 3" xfId="27277" xr:uid="{00000000-0005-0000-0000-0000F0930000}"/>
    <cellStyle name="Notas 3 2 4 3 3 2" xfId="40188" xr:uid="{00000000-0005-0000-0000-0000F1930000}"/>
    <cellStyle name="Notas 3 2 4 3 4" xfId="33146" xr:uid="{00000000-0005-0000-0000-0000F2930000}"/>
    <cellStyle name="Notas 3 2 4 4" xfId="17887" xr:uid="{00000000-0005-0000-0000-0000F3930000}"/>
    <cellStyle name="Notas 3 2 4 4 2" xfId="30798" xr:uid="{00000000-0005-0000-0000-0000F4930000}"/>
    <cellStyle name="Notas 3 2 4 5" xfId="21408" xr:uid="{00000000-0005-0000-0000-0000F5930000}"/>
    <cellStyle name="Notas 3 2 4 5 2" xfId="34319" xr:uid="{00000000-0005-0000-0000-0000F6930000}"/>
    <cellStyle name="Notas 3 2 4 6" xfId="24929" xr:uid="{00000000-0005-0000-0000-0000F7930000}"/>
    <cellStyle name="Notas 3 2 4 6 2" xfId="37840" xr:uid="{00000000-0005-0000-0000-0000F8930000}"/>
    <cellStyle name="Notas 3 2 4 7" xfId="28450" xr:uid="{00000000-0005-0000-0000-0000F9930000}"/>
    <cellStyle name="Notas 3 2 5" xfId="15040" xr:uid="{00000000-0005-0000-0000-0000FA930000}"/>
    <cellStyle name="Notas 3 2 5 2" xfId="16215" xr:uid="{00000000-0005-0000-0000-0000FB930000}"/>
    <cellStyle name="Notas 3 2 5 2 2" xfId="18563" xr:uid="{00000000-0005-0000-0000-0000FC930000}"/>
    <cellStyle name="Notas 3 2 5 2 2 2" xfId="31474" xr:uid="{00000000-0005-0000-0000-0000FD930000}"/>
    <cellStyle name="Notas 3 2 5 2 3" xfId="22084" xr:uid="{00000000-0005-0000-0000-0000FE930000}"/>
    <cellStyle name="Notas 3 2 5 2 3 2" xfId="34995" xr:uid="{00000000-0005-0000-0000-0000FF930000}"/>
    <cellStyle name="Notas 3 2 5 2 4" xfId="25605" xr:uid="{00000000-0005-0000-0000-000000940000}"/>
    <cellStyle name="Notas 3 2 5 2 4 2" xfId="38516" xr:uid="{00000000-0005-0000-0000-000001940000}"/>
    <cellStyle name="Notas 3 2 5 2 5" xfId="29126" xr:uid="{00000000-0005-0000-0000-000002940000}"/>
    <cellStyle name="Notas 3 2 5 3" xfId="19736" xr:uid="{00000000-0005-0000-0000-000003940000}"/>
    <cellStyle name="Notas 3 2 5 3 2" xfId="23257" xr:uid="{00000000-0005-0000-0000-000004940000}"/>
    <cellStyle name="Notas 3 2 5 3 2 2" xfId="36168" xr:uid="{00000000-0005-0000-0000-000005940000}"/>
    <cellStyle name="Notas 3 2 5 3 3" xfId="26778" xr:uid="{00000000-0005-0000-0000-000006940000}"/>
    <cellStyle name="Notas 3 2 5 3 3 2" xfId="39689" xr:uid="{00000000-0005-0000-0000-000007940000}"/>
    <cellStyle name="Notas 3 2 5 3 4" xfId="32647" xr:uid="{00000000-0005-0000-0000-000008940000}"/>
    <cellStyle name="Notas 3 2 5 4" xfId="17388" xr:uid="{00000000-0005-0000-0000-000009940000}"/>
    <cellStyle name="Notas 3 2 5 4 2" xfId="30299" xr:uid="{00000000-0005-0000-0000-00000A940000}"/>
    <cellStyle name="Notas 3 2 5 5" xfId="20909" xr:uid="{00000000-0005-0000-0000-00000B940000}"/>
    <cellStyle name="Notas 3 2 5 5 2" xfId="33820" xr:uid="{00000000-0005-0000-0000-00000C940000}"/>
    <cellStyle name="Notas 3 2 5 6" xfId="24430" xr:uid="{00000000-0005-0000-0000-00000D940000}"/>
    <cellStyle name="Notas 3 2 5 6 2" xfId="37341" xr:uid="{00000000-0005-0000-0000-00000E940000}"/>
    <cellStyle name="Notas 3 2 5 7" xfId="27951" xr:uid="{00000000-0005-0000-0000-00000F940000}"/>
    <cellStyle name="Notas 3 2 6" xfId="15716" xr:uid="{00000000-0005-0000-0000-000010940000}"/>
    <cellStyle name="Notas 3 2 6 2" xfId="18064" xr:uid="{00000000-0005-0000-0000-000011940000}"/>
    <cellStyle name="Notas 3 2 6 2 2" xfId="30975" xr:uid="{00000000-0005-0000-0000-000012940000}"/>
    <cellStyle name="Notas 3 2 6 3" xfId="21585" xr:uid="{00000000-0005-0000-0000-000013940000}"/>
    <cellStyle name="Notas 3 2 6 3 2" xfId="34496" xr:uid="{00000000-0005-0000-0000-000014940000}"/>
    <cellStyle name="Notas 3 2 6 4" xfId="25106" xr:uid="{00000000-0005-0000-0000-000015940000}"/>
    <cellStyle name="Notas 3 2 6 4 2" xfId="38017" xr:uid="{00000000-0005-0000-0000-000016940000}"/>
    <cellStyle name="Notas 3 2 6 5" xfId="28627" xr:uid="{00000000-0005-0000-0000-000017940000}"/>
    <cellStyle name="Notas 3 2 7" xfId="19237" xr:uid="{00000000-0005-0000-0000-000018940000}"/>
    <cellStyle name="Notas 3 2 7 2" xfId="22758" xr:uid="{00000000-0005-0000-0000-000019940000}"/>
    <cellStyle name="Notas 3 2 7 2 2" xfId="35669" xr:uid="{00000000-0005-0000-0000-00001A940000}"/>
    <cellStyle name="Notas 3 2 7 3" xfId="26279" xr:uid="{00000000-0005-0000-0000-00001B940000}"/>
    <cellStyle name="Notas 3 2 7 3 2" xfId="39190" xr:uid="{00000000-0005-0000-0000-00001C940000}"/>
    <cellStyle name="Notas 3 2 7 4" xfId="32148" xr:uid="{00000000-0005-0000-0000-00001D940000}"/>
    <cellStyle name="Notas 3 2 8" xfId="16889" xr:uid="{00000000-0005-0000-0000-00001E940000}"/>
    <cellStyle name="Notas 3 2 8 2" xfId="29800" xr:uid="{00000000-0005-0000-0000-00001F940000}"/>
    <cellStyle name="Notas 3 2 9" xfId="20410" xr:uid="{00000000-0005-0000-0000-000020940000}"/>
    <cellStyle name="Notas 3 2 9 2" xfId="33321" xr:uid="{00000000-0005-0000-0000-000021940000}"/>
    <cellStyle name="Notas 3 3" xfId="2838" xr:uid="{00000000-0005-0000-0000-000022940000}"/>
    <cellStyle name="Notas 3 3 10" xfId="23990" xr:uid="{00000000-0005-0000-0000-000023940000}"/>
    <cellStyle name="Notas 3 3 10 2" xfId="36901" xr:uid="{00000000-0005-0000-0000-000024940000}"/>
    <cellStyle name="Notas 3 3 11" xfId="27511" xr:uid="{00000000-0005-0000-0000-000025940000}"/>
    <cellStyle name="Notas 3 3 12" xfId="14596" xr:uid="{00000000-0005-0000-0000-000026940000}"/>
    <cellStyle name="Notas 3 3 2" xfId="13895" xr:uid="{00000000-0005-0000-0000-000027940000}"/>
    <cellStyle name="Notas 3 3 2 2" xfId="15274" xr:uid="{00000000-0005-0000-0000-000028940000}"/>
    <cellStyle name="Notas 3 3 2 2 2" xfId="16449" xr:uid="{00000000-0005-0000-0000-000029940000}"/>
    <cellStyle name="Notas 3 3 2 2 2 2" xfId="18797" xr:uid="{00000000-0005-0000-0000-00002A940000}"/>
    <cellStyle name="Notas 3 3 2 2 2 2 2" xfId="31708" xr:uid="{00000000-0005-0000-0000-00002B940000}"/>
    <cellStyle name="Notas 3 3 2 2 2 3" xfId="22318" xr:uid="{00000000-0005-0000-0000-00002C940000}"/>
    <cellStyle name="Notas 3 3 2 2 2 3 2" xfId="35229" xr:uid="{00000000-0005-0000-0000-00002D940000}"/>
    <cellStyle name="Notas 3 3 2 2 2 4" xfId="25839" xr:uid="{00000000-0005-0000-0000-00002E940000}"/>
    <cellStyle name="Notas 3 3 2 2 2 4 2" xfId="38750" xr:uid="{00000000-0005-0000-0000-00002F940000}"/>
    <cellStyle name="Notas 3 3 2 2 2 5" xfId="29360" xr:uid="{00000000-0005-0000-0000-000030940000}"/>
    <cellStyle name="Notas 3 3 2 2 3" xfId="19970" xr:uid="{00000000-0005-0000-0000-000031940000}"/>
    <cellStyle name="Notas 3 3 2 2 3 2" xfId="23491" xr:uid="{00000000-0005-0000-0000-000032940000}"/>
    <cellStyle name="Notas 3 3 2 2 3 2 2" xfId="36402" xr:uid="{00000000-0005-0000-0000-000033940000}"/>
    <cellStyle name="Notas 3 3 2 2 3 3" xfId="27012" xr:uid="{00000000-0005-0000-0000-000034940000}"/>
    <cellStyle name="Notas 3 3 2 2 3 3 2" xfId="39923" xr:uid="{00000000-0005-0000-0000-000035940000}"/>
    <cellStyle name="Notas 3 3 2 2 3 4" xfId="32881" xr:uid="{00000000-0005-0000-0000-000036940000}"/>
    <cellStyle name="Notas 3 3 2 2 4" xfId="17622" xr:uid="{00000000-0005-0000-0000-000037940000}"/>
    <cellStyle name="Notas 3 3 2 2 4 2" xfId="30533" xr:uid="{00000000-0005-0000-0000-000038940000}"/>
    <cellStyle name="Notas 3 3 2 2 5" xfId="21143" xr:uid="{00000000-0005-0000-0000-000039940000}"/>
    <cellStyle name="Notas 3 3 2 2 5 2" xfId="34054" xr:uid="{00000000-0005-0000-0000-00003A940000}"/>
    <cellStyle name="Notas 3 3 2 2 6" xfId="24664" xr:uid="{00000000-0005-0000-0000-00003B940000}"/>
    <cellStyle name="Notas 3 3 2 2 6 2" xfId="37575" xr:uid="{00000000-0005-0000-0000-00003C940000}"/>
    <cellStyle name="Notas 3 3 2 2 7" xfId="28185" xr:uid="{00000000-0005-0000-0000-00003D940000}"/>
    <cellStyle name="Notas 3 3 2 3" xfId="15950" xr:uid="{00000000-0005-0000-0000-00003E940000}"/>
    <cellStyle name="Notas 3 3 2 3 2" xfId="18298" xr:uid="{00000000-0005-0000-0000-00003F940000}"/>
    <cellStyle name="Notas 3 3 2 3 2 2" xfId="31209" xr:uid="{00000000-0005-0000-0000-000040940000}"/>
    <cellStyle name="Notas 3 3 2 3 3" xfId="21819" xr:uid="{00000000-0005-0000-0000-000041940000}"/>
    <cellStyle name="Notas 3 3 2 3 3 2" xfId="34730" xr:uid="{00000000-0005-0000-0000-000042940000}"/>
    <cellStyle name="Notas 3 3 2 3 4" xfId="25340" xr:uid="{00000000-0005-0000-0000-000043940000}"/>
    <cellStyle name="Notas 3 3 2 3 4 2" xfId="38251" xr:uid="{00000000-0005-0000-0000-000044940000}"/>
    <cellStyle name="Notas 3 3 2 3 5" xfId="28861" xr:uid="{00000000-0005-0000-0000-000045940000}"/>
    <cellStyle name="Notas 3 3 2 4" xfId="19471" xr:uid="{00000000-0005-0000-0000-000046940000}"/>
    <cellStyle name="Notas 3 3 2 4 2" xfId="22992" xr:uid="{00000000-0005-0000-0000-000047940000}"/>
    <cellStyle name="Notas 3 3 2 4 2 2" xfId="35903" xr:uid="{00000000-0005-0000-0000-000048940000}"/>
    <cellStyle name="Notas 3 3 2 4 3" xfId="26513" xr:uid="{00000000-0005-0000-0000-000049940000}"/>
    <cellStyle name="Notas 3 3 2 4 3 2" xfId="39424" xr:uid="{00000000-0005-0000-0000-00004A940000}"/>
    <cellStyle name="Notas 3 3 2 4 4" xfId="32382" xr:uid="{00000000-0005-0000-0000-00004B940000}"/>
    <cellStyle name="Notas 3 3 2 5" xfId="17123" xr:uid="{00000000-0005-0000-0000-00004C940000}"/>
    <cellStyle name="Notas 3 3 2 5 2" xfId="30034" xr:uid="{00000000-0005-0000-0000-00004D940000}"/>
    <cellStyle name="Notas 3 3 2 6" xfId="20644" xr:uid="{00000000-0005-0000-0000-00004E940000}"/>
    <cellStyle name="Notas 3 3 2 6 2" xfId="33555" xr:uid="{00000000-0005-0000-0000-00004F940000}"/>
    <cellStyle name="Notas 3 3 2 7" xfId="24165" xr:uid="{00000000-0005-0000-0000-000050940000}"/>
    <cellStyle name="Notas 3 3 2 7 2" xfId="37076" xr:uid="{00000000-0005-0000-0000-000051940000}"/>
    <cellStyle name="Notas 3 3 2 8" xfId="27686" xr:uid="{00000000-0005-0000-0000-000052940000}"/>
    <cellStyle name="Notas 3 3 2 9" xfId="14774" xr:uid="{00000000-0005-0000-0000-000053940000}"/>
    <cellStyle name="Notas 3 3 3" xfId="14937" xr:uid="{00000000-0005-0000-0000-000054940000}"/>
    <cellStyle name="Notas 3 3 3 2" xfId="15436" xr:uid="{00000000-0005-0000-0000-000055940000}"/>
    <cellStyle name="Notas 3 3 3 2 2" xfId="16611" xr:uid="{00000000-0005-0000-0000-000056940000}"/>
    <cellStyle name="Notas 3 3 3 2 2 2" xfId="18959" xr:uid="{00000000-0005-0000-0000-000057940000}"/>
    <cellStyle name="Notas 3 3 3 2 2 2 2" xfId="31870" xr:uid="{00000000-0005-0000-0000-000058940000}"/>
    <cellStyle name="Notas 3 3 3 2 2 3" xfId="22480" xr:uid="{00000000-0005-0000-0000-000059940000}"/>
    <cellStyle name="Notas 3 3 3 2 2 3 2" xfId="35391" xr:uid="{00000000-0005-0000-0000-00005A940000}"/>
    <cellStyle name="Notas 3 3 3 2 2 4" xfId="26001" xr:uid="{00000000-0005-0000-0000-00005B940000}"/>
    <cellStyle name="Notas 3 3 3 2 2 4 2" xfId="38912" xr:uid="{00000000-0005-0000-0000-00005C940000}"/>
    <cellStyle name="Notas 3 3 3 2 2 5" xfId="29522" xr:uid="{00000000-0005-0000-0000-00005D940000}"/>
    <cellStyle name="Notas 3 3 3 2 3" xfId="20132" xr:uid="{00000000-0005-0000-0000-00005E940000}"/>
    <cellStyle name="Notas 3 3 3 2 3 2" xfId="23653" xr:uid="{00000000-0005-0000-0000-00005F940000}"/>
    <cellStyle name="Notas 3 3 3 2 3 2 2" xfId="36564" xr:uid="{00000000-0005-0000-0000-000060940000}"/>
    <cellStyle name="Notas 3 3 3 2 3 3" xfId="27174" xr:uid="{00000000-0005-0000-0000-000061940000}"/>
    <cellStyle name="Notas 3 3 3 2 3 3 2" xfId="40085" xr:uid="{00000000-0005-0000-0000-000062940000}"/>
    <cellStyle name="Notas 3 3 3 2 3 4" xfId="33043" xr:uid="{00000000-0005-0000-0000-000063940000}"/>
    <cellStyle name="Notas 3 3 3 2 4" xfId="17784" xr:uid="{00000000-0005-0000-0000-000064940000}"/>
    <cellStyle name="Notas 3 3 3 2 4 2" xfId="30695" xr:uid="{00000000-0005-0000-0000-000065940000}"/>
    <cellStyle name="Notas 3 3 3 2 5" xfId="21305" xr:uid="{00000000-0005-0000-0000-000066940000}"/>
    <cellStyle name="Notas 3 3 3 2 5 2" xfId="34216" xr:uid="{00000000-0005-0000-0000-000067940000}"/>
    <cellStyle name="Notas 3 3 3 2 6" xfId="24826" xr:uid="{00000000-0005-0000-0000-000068940000}"/>
    <cellStyle name="Notas 3 3 3 2 6 2" xfId="37737" xr:uid="{00000000-0005-0000-0000-000069940000}"/>
    <cellStyle name="Notas 3 3 3 2 7" xfId="28347" xr:uid="{00000000-0005-0000-0000-00006A940000}"/>
    <cellStyle name="Notas 3 3 3 3" xfId="16112" xr:uid="{00000000-0005-0000-0000-00006B940000}"/>
    <cellStyle name="Notas 3 3 3 3 2" xfId="18460" xr:uid="{00000000-0005-0000-0000-00006C940000}"/>
    <cellStyle name="Notas 3 3 3 3 2 2" xfId="31371" xr:uid="{00000000-0005-0000-0000-00006D940000}"/>
    <cellStyle name="Notas 3 3 3 3 3" xfId="21981" xr:uid="{00000000-0005-0000-0000-00006E940000}"/>
    <cellStyle name="Notas 3 3 3 3 3 2" xfId="34892" xr:uid="{00000000-0005-0000-0000-00006F940000}"/>
    <cellStyle name="Notas 3 3 3 3 4" xfId="25502" xr:uid="{00000000-0005-0000-0000-000070940000}"/>
    <cellStyle name="Notas 3 3 3 3 4 2" xfId="38413" xr:uid="{00000000-0005-0000-0000-000071940000}"/>
    <cellStyle name="Notas 3 3 3 3 5" xfId="29023" xr:uid="{00000000-0005-0000-0000-000072940000}"/>
    <cellStyle name="Notas 3 3 3 4" xfId="19633" xr:uid="{00000000-0005-0000-0000-000073940000}"/>
    <cellStyle name="Notas 3 3 3 4 2" xfId="23154" xr:uid="{00000000-0005-0000-0000-000074940000}"/>
    <cellStyle name="Notas 3 3 3 4 2 2" xfId="36065" xr:uid="{00000000-0005-0000-0000-000075940000}"/>
    <cellStyle name="Notas 3 3 3 4 3" xfId="26675" xr:uid="{00000000-0005-0000-0000-000076940000}"/>
    <cellStyle name="Notas 3 3 3 4 3 2" xfId="39586" xr:uid="{00000000-0005-0000-0000-000077940000}"/>
    <cellStyle name="Notas 3 3 3 4 4" xfId="32544" xr:uid="{00000000-0005-0000-0000-000078940000}"/>
    <cellStyle name="Notas 3 3 3 5" xfId="17285" xr:uid="{00000000-0005-0000-0000-000079940000}"/>
    <cellStyle name="Notas 3 3 3 5 2" xfId="30196" xr:uid="{00000000-0005-0000-0000-00007A940000}"/>
    <cellStyle name="Notas 3 3 3 6" xfId="20806" xr:uid="{00000000-0005-0000-0000-00007B940000}"/>
    <cellStyle name="Notas 3 3 3 6 2" xfId="33717" xr:uid="{00000000-0005-0000-0000-00007C940000}"/>
    <cellStyle name="Notas 3 3 3 7" xfId="24327" xr:uid="{00000000-0005-0000-0000-00007D940000}"/>
    <cellStyle name="Notas 3 3 3 7 2" xfId="37238" xr:uid="{00000000-0005-0000-0000-00007E940000}"/>
    <cellStyle name="Notas 3 3 3 8" xfId="27848" xr:uid="{00000000-0005-0000-0000-00007F940000}"/>
    <cellStyle name="Notas 3 3 4" xfId="15598" xr:uid="{00000000-0005-0000-0000-000080940000}"/>
    <cellStyle name="Notas 3 3 4 2" xfId="16773" xr:uid="{00000000-0005-0000-0000-000081940000}"/>
    <cellStyle name="Notas 3 3 4 2 2" xfId="19121" xr:uid="{00000000-0005-0000-0000-000082940000}"/>
    <cellStyle name="Notas 3 3 4 2 2 2" xfId="32032" xr:uid="{00000000-0005-0000-0000-000083940000}"/>
    <cellStyle name="Notas 3 3 4 2 3" xfId="22642" xr:uid="{00000000-0005-0000-0000-000084940000}"/>
    <cellStyle name="Notas 3 3 4 2 3 2" xfId="35553" xr:uid="{00000000-0005-0000-0000-000085940000}"/>
    <cellStyle name="Notas 3 3 4 2 4" xfId="26163" xr:uid="{00000000-0005-0000-0000-000086940000}"/>
    <cellStyle name="Notas 3 3 4 2 4 2" xfId="39074" xr:uid="{00000000-0005-0000-0000-000087940000}"/>
    <cellStyle name="Notas 3 3 4 2 5" xfId="29684" xr:uid="{00000000-0005-0000-0000-000088940000}"/>
    <cellStyle name="Notas 3 3 4 3" xfId="20294" xr:uid="{00000000-0005-0000-0000-000089940000}"/>
    <cellStyle name="Notas 3 3 4 3 2" xfId="23815" xr:uid="{00000000-0005-0000-0000-00008A940000}"/>
    <cellStyle name="Notas 3 3 4 3 2 2" xfId="36726" xr:uid="{00000000-0005-0000-0000-00008B940000}"/>
    <cellStyle name="Notas 3 3 4 3 3" xfId="27336" xr:uid="{00000000-0005-0000-0000-00008C940000}"/>
    <cellStyle name="Notas 3 3 4 3 3 2" xfId="40247" xr:uid="{00000000-0005-0000-0000-00008D940000}"/>
    <cellStyle name="Notas 3 3 4 3 4" xfId="33205" xr:uid="{00000000-0005-0000-0000-00008E940000}"/>
    <cellStyle name="Notas 3 3 4 4" xfId="17946" xr:uid="{00000000-0005-0000-0000-00008F940000}"/>
    <cellStyle name="Notas 3 3 4 4 2" xfId="30857" xr:uid="{00000000-0005-0000-0000-000090940000}"/>
    <cellStyle name="Notas 3 3 4 5" xfId="21467" xr:uid="{00000000-0005-0000-0000-000091940000}"/>
    <cellStyle name="Notas 3 3 4 5 2" xfId="34378" xr:uid="{00000000-0005-0000-0000-000092940000}"/>
    <cellStyle name="Notas 3 3 4 6" xfId="24988" xr:uid="{00000000-0005-0000-0000-000093940000}"/>
    <cellStyle name="Notas 3 3 4 6 2" xfId="37899" xr:uid="{00000000-0005-0000-0000-000094940000}"/>
    <cellStyle name="Notas 3 3 4 7" xfId="28509" xr:uid="{00000000-0005-0000-0000-000095940000}"/>
    <cellStyle name="Notas 3 3 5" xfId="15099" xr:uid="{00000000-0005-0000-0000-000096940000}"/>
    <cellStyle name="Notas 3 3 5 2" xfId="16274" xr:uid="{00000000-0005-0000-0000-000097940000}"/>
    <cellStyle name="Notas 3 3 5 2 2" xfId="18622" xr:uid="{00000000-0005-0000-0000-000098940000}"/>
    <cellStyle name="Notas 3 3 5 2 2 2" xfId="31533" xr:uid="{00000000-0005-0000-0000-000099940000}"/>
    <cellStyle name="Notas 3 3 5 2 3" xfId="22143" xr:uid="{00000000-0005-0000-0000-00009A940000}"/>
    <cellStyle name="Notas 3 3 5 2 3 2" xfId="35054" xr:uid="{00000000-0005-0000-0000-00009B940000}"/>
    <cellStyle name="Notas 3 3 5 2 4" xfId="25664" xr:uid="{00000000-0005-0000-0000-00009C940000}"/>
    <cellStyle name="Notas 3 3 5 2 4 2" xfId="38575" xr:uid="{00000000-0005-0000-0000-00009D940000}"/>
    <cellStyle name="Notas 3 3 5 2 5" xfId="29185" xr:uid="{00000000-0005-0000-0000-00009E940000}"/>
    <cellStyle name="Notas 3 3 5 3" xfId="19795" xr:uid="{00000000-0005-0000-0000-00009F940000}"/>
    <cellStyle name="Notas 3 3 5 3 2" xfId="23316" xr:uid="{00000000-0005-0000-0000-0000A0940000}"/>
    <cellStyle name="Notas 3 3 5 3 2 2" xfId="36227" xr:uid="{00000000-0005-0000-0000-0000A1940000}"/>
    <cellStyle name="Notas 3 3 5 3 3" xfId="26837" xr:uid="{00000000-0005-0000-0000-0000A2940000}"/>
    <cellStyle name="Notas 3 3 5 3 3 2" xfId="39748" xr:uid="{00000000-0005-0000-0000-0000A3940000}"/>
    <cellStyle name="Notas 3 3 5 3 4" xfId="32706" xr:uid="{00000000-0005-0000-0000-0000A4940000}"/>
    <cellStyle name="Notas 3 3 5 4" xfId="17447" xr:uid="{00000000-0005-0000-0000-0000A5940000}"/>
    <cellStyle name="Notas 3 3 5 4 2" xfId="30358" xr:uid="{00000000-0005-0000-0000-0000A6940000}"/>
    <cellStyle name="Notas 3 3 5 5" xfId="20968" xr:uid="{00000000-0005-0000-0000-0000A7940000}"/>
    <cellStyle name="Notas 3 3 5 5 2" xfId="33879" xr:uid="{00000000-0005-0000-0000-0000A8940000}"/>
    <cellStyle name="Notas 3 3 5 6" xfId="24489" xr:uid="{00000000-0005-0000-0000-0000A9940000}"/>
    <cellStyle name="Notas 3 3 5 6 2" xfId="37400" xr:uid="{00000000-0005-0000-0000-0000AA940000}"/>
    <cellStyle name="Notas 3 3 5 7" xfId="28010" xr:uid="{00000000-0005-0000-0000-0000AB940000}"/>
    <cellStyle name="Notas 3 3 6" xfId="15775" xr:uid="{00000000-0005-0000-0000-0000AC940000}"/>
    <cellStyle name="Notas 3 3 6 2" xfId="18123" xr:uid="{00000000-0005-0000-0000-0000AD940000}"/>
    <cellStyle name="Notas 3 3 6 2 2" xfId="31034" xr:uid="{00000000-0005-0000-0000-0000AE940000}"/>
    <cellStyle name="Notas 3 3 6 3" xfId="21644" xr:uid="{00000000-0005-0000-0000-0000AF940000}"/>
    <cellStyle name="Notas 3 3 6 3 2" xfId="34555" xr:uid="{00000000-0005-0000-0000-0000B0940000}"/>
    <cellStyle name="Notas 3 3 6 4" xfId="25165" xr:uid="{00000000-0005-0000-0000-0000B1940000}"/>
    <cellStyle name="Notas 3 3 6 4 2" xfId="38076" xr:uid="{00000000-0005-0000-0000-0000B2940000}"/>
    <cellStyle name="Notas 3 3 6 5" xfId="28686" xr:uid="{00000000-0005-0000-0000-0000B3940000}"/>
    <cellStyle name="Notas 3 3 7" xfId="19296" xr:uid="{00000000-0005-0000-0000-0000B4940000}"/>
    <cellStyle name="Notas 3 3 7 2" xfId="22817" xr:uid="{00000000-0005-0000-0000-0000B5940000}"/>
    <cellStyle name="Notas 3 3 7 2 2" xfId="35728" xr:uid="{00000000-0005-0000-0000-0000B6940000}"/>
    <cellStyle name="Notas 3 3 7 3" xfId="26338" xr:uid="{00000000-0005-0000-0000-0000B7940000}"/>
    <cellStyle name="Notas 3 3 7 3 2" xfId="39249" xr:uid="{00000000-0005-0000-0000-0000B8940000}"/>
    <cellStyle name="Notas 3 3 7 4" xfId="32207" xr:uid="{00000000-0005-0000-0000-0000B9940000}"/>
    <cellStyle name="Notas 3 3 8" xfId="16948" xr:uid="{00000000-0005-0000-0000-0000BA940000}"/>
    <cellStyle name="Notas 3 3 8 2" xfId="29859" xr:uid="{00000000-0005-0000-0000-0000BB940000}"/>
    <cellStyle name="Notas 3 3 9" xfId="20469" xr:uid="{00000000-0005-0000-0000-0000BC940000}"/>
    <cellStyle name="Notas 3 3 9 2" xfId="33380" xr:uid="{00000000-0005-0000-0000-0000BD940000}"/>
    <cellStyle name="Notas 3 4" xfId="2839" xr:uid="{00000000-0005-0000-0000-0000BE940000}"/>
    <cellStyle name="Notas 3 4 2" xfId="15159" xr:uid="{00000000-0005-0000-0000-0000BF940000}"/>
    <cellStyle name="Notas 3 4 2 2" xfId="16334" xr:uid="{00000000-0005-0000-0000-0000C0940000}"/>
    <cellStyle name="Notas 3 4 2 2 2" xfId="18682" xr:uid="{00000000-0005-0000-0000-0000C1940000}"/>
    <cellStyle name="Notas 3 4 2 2 2 2" xfId="31593" xr:uid="{00000000-0005-0000-0000-0000C2940000}"/>
    <cellStyle name="Notas 3 4 2 2 3" xfId="22203" xr:uid="{00000000-0005-0000-0000-0000C3940000}"/>
    <cellStyle name="Notas 3 4 2 2 3 2" xfId="35114" xr:uid="{00000000-0005-0000-0000-0000C4940000}"/>
    <cellStyle name="Notas 3 4 2 2 4" xfId="25724" xr:uid="{00000000-0005-0000-0000-0000C5940000}"/>
    <cellStyle name="Notas 3 4 2 2 4 2" xfId="38635" xr:uid="{00000000-0005-0000-0000-0000C6940000}"/>
    <cellStyle name="Notas 3 4 2 2 5" xfId="29245" xr:uid="{00000000-0005-0000-0000-0000C7940000}"/>
    <cellStyle name="Notas 3 4 2 3" xfId="19855" xr:uid="{00000000-0005-0000-0000-0000C8940000}"/>
    <cellStyle name="Notas 3 4 2 3 2" xfId="23376" xr:uid="{00000000-0005-0000-0000-0000C9940000}"/>
    <cellStyle name="Notas 3 4 2 3 2 2" xfId="36287" xr:uid="{00000000-0005-0000-0000-0000CA940000}"/>
    <cellStyle name="Notas 3 4 2 3 3" xfId="26897" xr:uid="{00000000-0005-0000-0000-0000CB940000}"/>
    <cellStyle name="Notas 3 4 2 3 3 2" xfId="39808" xr:uid="{00000000-0005-0000-0000-0000CC940000}"/>
    <cellStyle name="Notas 3 4 2 3 4" xfId="32766" xr:uid="{00000000-0005-0000-0000-0000CD940000}"/>
    <cellStyle name="Notas 3 4 2 4" xfId="17507" xr:uid="{00000000-0005-0000-0000-0000CE940000}"/>
    <cellStyle name="Notas 3 4 2 4 2" xfId="30418" xr:uid="{00000000-0005-0000-0000-0000CF940000}"/>
    <cellStyle name="Notas 3 4 2 5" xfId="21028" xr:uid="{00000000-0005-0000-0000-0000D0940000}"/>
    <cellStyle name="Notas 3 4 2 5 2" xfId="33939" xr:uid="{00000000-0005-0000-0000-0000D1940000}"/>
    <cellStyle name="Notas 3 4 2 6" xfId="24549" xr:uid="{00000000-0005-0000-0000-0000D2940000}"/>
    <cellStyle name="Notas 3 4 2 6 2" xfId="37460" xr:uid="{00000000-0005-0000-0000-0000D3940000}"/>
    <cellStyle name="Notas 3 4 2 7" xfId="28070" xr:uid="{00000000-0005-0000-0000-0000D4940000}"/>
    <cellStyle name="Notas 3 4 3" xfId="15835" xr:uid="{00000000-0005-0000-0000-0000D5940000}"/>
    <cellStyle name="Notas 3 4 3 2" xfId="18183" xr:uid="{00000000-0005-0000-0000-0000D6940000}"/>
    <cellStyle name="Notas 3 4 3 2 2" xfId="31094" xr:uid="{00000000-0005-0000-0000-0000D7940000}"/>
    <cellStyle name="Notas 3 4 3 3" xfId="21704" xr:uid="{00000000-0005-0000-0000-0000D8940000}"/>
    <cellStyle name="Notas 3 4 3 3 2" xfId="34615" xr:uid="{00000000-0005-0000-0000-0000D9940000}"/>
    <cellStyle name="Notas 3 4 3 4" xfId="25225" xr:uid="{00000000-0005-0000-0000-0000DA940000}"/>
    <cellStyle name="Notas 3 4 3 4 2" xfId="38136" xr:uid="{00000000-0005-0000-0000-0000DB940000}"/>
    <cellStyle name="Notas 3 4 3 5" xfId="28746" xr:uid="{00000000-0005-0000-0000-0000DC940000}"/>
    <cellStyle name="Notas 3 4 4" xfId="19356" xr:uid="{00000000-0005-0000-0000-0000DD940000}"/>
    <cellStyle name="Notas 3 4 4 2" xfId="22877" xr:uid="{00000000-0005-0000-0000-0000DE940000}"/>
    <cellStyle name="Notas 3 4 4 2 2" xfId="35788" xr:uid="{00000000-0005-0000-0000-0000DF940000}"/>
    <cellStyle name="Notas 3 4 4 3" xfId="26398" xr:uid="{00000000-0005-0000-0000-0000E0940000}"/>
    <cellStyle name="Notas 3 4 4 3 2" xfId="39309" xr:uid="{00000000-0005-0000-0000-0000E1940000}"/>
    <cellStyle name="Notas 3 4 4 4" xfId="32267" xr:uid="{00000000-0005-0000-0000-0000E2940000}"/>
    <cellStyle name="Notas 3 4 5" xfId="17008" xr:uid="{00000000-0005-0000-0000-0000E3940000}"/>
    <cellStyle name="Notas 3 4 5 2" xfId="29919" xr:uid="{00000000-0005-0000-0000-0000E4940000}"/>
    <cellStyle name="Notas 3 4 6" xfId="20529" xr:uid="{00000000-0005-0000-0000-0000E5940000}"/>
    <cellStyle name="Notas 3 4 6 2" xfId="33440" xr:uid="{00000000-0005-0000-0000-0000E6940000}"/>
    <cellStyle name="Notas 3 4 7" xfId="24050" xr:uid="{00000000-0005-0000-0000-0000E7940000}"/>
    <cellStyle name="Notas 3 4 7 2" xfId="36961" xr:uid="{00000000-0005-0000-0000-0000E8940000}"/>
    <cellStyle name="Notas 3 4 8" xfId="27571" xr:uid="{00000000-0005-0000-0000-0000E9940000}"/>
    <cellStyle name="Notas 3 4 9" xfId="14659" xr:uid="{00000000-0005-0000-0000-0000EA940000}"/>
    <cellStyle name="Notas 3 5" xfId="2840" xr:uid="{00000000-0005-0000-0000-0000EB940000}"/>
    <cellStyle name="Notas 3 5 2" xfId="15321" xr:uid="{00000000-0005-0000-0000-0000EC940000}"/>
    <cellStyle name="Notas 3 5 2 2" xfId="16496" xr:uid="{00000000-0005-0000-0000-0000ED940000}"/>
    <cellStyle name="Notas 3 5 2 2 2" xfId="18844" xr:uid="{00000000-0005-0000-0000-0000EE940000}"/>
    <cellStyle name="Notas 3 5 2 2 2 2" xfId="31755" xr:uid="{00000000-0005-0000-0000-0000EF940000}"/>
    <cellStyle name="Notas 3 5 2 2 3" xfId="22365" xr:uid="{00000000-0005-0000-0000-0000F0940000}"/>
    <cellStyle name="Notas 3 5 2 2 3 2" xfId="35276" xr:uid="{00000000-0005-0000-0000-0000F1940000}"/>
    <cellStyle name="Notas 3 5 2 2 4" xfId="25886" xr:uid="{00000000-0005-0000-0000-0000F2940000}"/>
    <cellStyle name="Notas 3 5 2 2 4 2" xfId="38797" xr:uid="{00000000-0005-0000-0000-0000F3940000}"/>
    <cellStyle name="Notas 3 5 2 2 5" xfId="29407" xr:uid="{00000000-0005-0000-0000-0000F4940000}"/>
    <cellStyle name="Notas 3 5 2 3" xfId="20017" xr:uid="{00000000-0005-0000-0000-0000F5940000}"/>
    <cellStyle name="Notas 3 5 2 3 2" xfId="23538" xr:uid="{00000000-0005-0000-0000-0000F6940000}"/>
    <cellStyle name="Notas 3 5 2 3 2 2" xfId="36449" xr:uid="{00000000-0005-0000-0000-0000F7940000}"/>
    <cellStyle name="Notas 3 5 2 3 3" xfId="27059" xr:uid="{00000000-0005-0000-0000-0000F8940000}"/>
    <cellStyle name="Notas 3 5 2 3 3 2" xfId="39970" xr:uid="{00000000-0005-0000-0000-0000F9940000}"/>
    <cellStyle name="Notas 3 5 2 3 4" xfId="32928" xr:uid="{00000000-0005-0000-0000-0000FA940000}"/>
    <cellStyle name="Notas 3 5 2 4" xfId="17669" xr:uid="{00000000-0005-0000-0000-0000FB940000}"/>
    <cellStyle name="Notas 3 5 2 4 2" xfId="30580" xr:uid="{00000000-0005-0000-0000-0000FC940000}"/>
    <cellStyle name="Notas 3 5 2 5" xfId="21190" xr:uid="{00000000-0005-0000-0000-0000FD940000}"/>
    <cellStyle name="Notas 3 5 2 5 2" xfId="34101" xr:uid="{00000000-0005-0000-0000-0000FE940000}"/>
    <cellStyle name="Notas 3 5 2 6" xfId="24711" xr:uid="{00000000-0005-0000-0000-0000FF940000}"/>
    <cellStyle name="Notas 3 5 2 6 2" xfId="37622" xr:uid="{00000000-0005-0000-0000-000000950000}"/>
    <cellStyle name="Notas 3 5 2 7" xfId="28232" xr:uid="{00000000-0005-0000-0000-000001950000}"/>
    <cellStyle name="Notas 3 5 3" xfId="15997" xr:uid="{00000000-0005-0000-0000-000002950000}"/>
    <cellStyle name="Notas 3 5 3 2" xfId="18345" xr:uid="{00000000-0005-0000-0000-000003950000}"/>
    <cellStyle name="Notas 3 5 3 2 2" xfId="31256" xr:uid="{00000000-0005-0000-0000-000004950000}"/>
    <cellStyle name="Notas 3 5 3 3" xfId="21866" xr:uid="{00000000-0005-0000-0000-000005950000}"/>
    <cellStyle name="Notas 3 5 3 3 2" xfId="34777" xr:uid="{00000000-0005-0000-0000-000006950000}"/>
    <cellStyle name="Notas 3 5 3 4" xfId="25387" xr:uid="{00000000-0005-0000-0000-000007950000}"/>
    <cellStyle name="Notas 3 5 3 4 2" xfId="38298" xr:uid="{00000000-0005-0000-0000-000008950000}"/>
    <cellStyle name="Notas 3 5 3 5" xfId="28908" xr:uid="{00000000-0005-0000-0000-000009950000}"/>
    <cellStyle name="Notas 3 5 4" xfId="19518" xr:uid="{00000000-0005-0000-0000-00000A950000}"/>
    <cellStyle name="Notas 3 5 4 2" xfId="23039" xr:uid="{00000000-0005-0000-0000-00000B950000}"/>
    <cellStyle name="Notas 3 5 4 2 2" xfId="35950" xr:uid="{00000000-0005-0000-0000-00000C950000}"/>
    <cellStyle name="Notas 3 5 4 3" xfId="26560" xr:uid="{00000000-0005-0000-0000-00000D950000}"/>
    <cellStyle name="Notas 3 5 4 3 2" xfId="39471" xr:uid="{00000000-0005-0000-0000-00000E950000}"/>
    <cellStyle name="Notas 3 5 4 4" xfId="32429" xr:uid="{00000000-0005-0000-0000-00000F950000}"/>
    <cellStyle name="Notas 3 5 5" xfId="17170" xr:uid="{00000000-0005-0000-0000-000010950000}"/>
    <cellStyle name="Notas 3 5 5 2" xfId="30081" xr:uid="{00000000-0005-0000-0000-000011950000}"/>
    <cellStyle name="Notas 3 5 6" xfId="20691" xr:uid="{00000000-0005-0000-0000-000012950000}"/>
    <cellStyle name="Notas 3 5 6 2" xfId="33602" xr:uid="{00000000-0005-0000-0000-000013950000}"/>
    <cellStyle name="Notas 3 5 7" xfId="24212" xr:uid="{00000000-0005-0000-0000-000014950000}"/>
    <cellStyle name="Notas 3 5 7 2" xfId="37123" xr:uid="{00000000-0005-0000-0000-000015950000}"/>
    <cellStyle name="Notas 3 5 8" xfId="27733" xr:uid="{00000000-0005-0000-0000-000016950000}"/>
    <cellStyle name="Notas 3 5 9" xfId="14822" xr:uid="{00000000-0005-0000-0000-000017950000}"/>
    <cellStyle name="Notas 3 6" xfId="2841" xr:uid="{00000000-0005-0000-0000-000018950000}"/>
    <cellStyle name="Notas 3 6 2" xfId="16658" xr:uid="{00000000-0005-0000-0000-000019950000}"/>
    <cellStyle name="Notas 3 6 2 2" xfId="19006" xr:uid="{00000000-0005-0000-0000-00001A950000}"/>
    <cellStyle name="Notas 3 6 2 2 2" xfId="31917" xr:uid="{00000000-0005-0000-0000-00001B950000}"/>
    <cellStyle name="Notas 3 6 2 3" xfId="22527" xr:uid="{00000000-0005-0000-0000-00001C950000}"/>
    <cellStyle name="Notas 3 6 2 3 2" xfId="35438" xr:uid="{00000000-0005-0000-0000-00001D950000}"/>
    <cellStyle name="Notas 3 6 2 4" xfId="26048" xr:uid="{00000000-0005-0000-0000-00001E950000}"/>
    <cellStyle name="Notas 3 6 2 4 2" xfId="38959" xr:uid="{00000000-0005-0000-0000-00001F950000}"/>
    <cellStyle name="Notas 3 6 2 5" xfId="29569" xr:uid="{00000000-0005-0000-0000-000020950000}"/>
    <cellStyle name="Notas 3 6 3" xfId="20179" xr:uid="{00000000-0005-0000-0000-000021950000}"/>
    <cellStyle name="Notas 3 6 3 2" xfId="23700" xr:uid="{00000000-0005-0000-0000-000022950000}"/>
    <cellStyle name="Notas 3 6 3 2 2" xfId="36611" xr:uid="{00000000-0005-0000-0000-000023950000}"/>
    <cellStyle name="Notas 3 6 3 3" xfId="27221" xr:uid="{00000000-0005-0000-0000-000024950000}"/>
    <cellStyle name="Notas 3 6 3 3 2" xfId="40132" xr:uid="{00000000-0005-0000-0000-000025950000}"/>
    <cellStyle name="Notas 3 6 3 4" xfId="33090" xr:uid="{00000000-0005-0000-0000-000026950000}"/>
    <cellStyle name="Notas 3 6 4" xfId="17831" xr:uid="{00000000-0005-0000-0000-000027950000}"/>
    <cellStyle name="Notas 3 6 4 2" xfId="30742" xr:uid="{00000000-0005-0000-0000-000028950000}"/>
    <cellStyle name="Notas 3 6 5" xfId="21352" xr:uid="{00000000-0005-0000-0000-000029950000}"/>
    <cellStyle name="Notas 3 6 5 2" xfId="34263" xr:uid="{00000000-0005-0000-0000-00002A950000}"/>
    <cellStyle name="Notas 3 6 6" xfId="24873" xr:uid="{00000000-0005-0000-0000-00002B950000}"/>
    <cellStyle name="Notas 3 6 6 2" xfId="37784" xr:uid="{00000000-0005-0000-0000-00002C950000}"/>
    <cellStyle name="Notas 3 6 7" xfId="28394" xr:uid="{00000000-0005-0000-0000-00002D950000}"/>
    <cellStyle name="Notas 3 6 8" xfId="15483" xr:uid="{00000000-0005-0000-0000-00002E950000}"/>
    <cellStyle name="Notas 3 7" xfId="14444" xr:uid="{00000000-0005-0000-0000-00002F950000}"/>
    <cellStyle name="Notas 3 7 2" xfId="16159" xr:uid="{00000000-0005-0000-0000-000030950000}"/>
    <cellStyle name="Notas 3 7 2 2" xfId="18507" xr:uid="{00000000-0005-0000-0000-000031950000}"/>
    <cellStyle name="Notas 3 7 2 2 2" xfId="31418" xr:uid="{00000000-0005-0000-0000-000032950000}"/>
    <cellStyle name="Notas 3 7 2 3" xfId="22028" xr:uid="{00000000-0005-0000-0000-000033950000}"/>
    <cellStyle name="Notas 3 7 2 3 2" xfId="34939" xr:uid="{00000000-0005-0000-0000-000034950000}"/>
    <cellStyle name="Notas 3 7 2 4" xfId="25549" xr:uid="{00000000-0005-0000-0000-000035950000}"/>
    <cellStyle name="Notas 3 7 2 4 2" xfId="38460" xr:uid="{00000000-0005-0000-0000-000036950000}"/>
    <cellStyle name="Notas 3 7 2 5" xfId="29070" xr:uid="{00000000-0005-0000-0000-000037950000}"/>
    <cellStyle name="Notas 3 7 3" xfId="19680" xr:uid="{00000000-0005-0000-0000-000038950000}"/>
    <cellStyle name="Notas 3 7 3 2" xfId="23201" xr:uid="{00000000-0005-0000-0000-000039950000}"/>
    <cellStyle name="Notas 3 7 3 2 2" xfId="36112" xr:uid="{00000000-0005-0000-0000-00003A950000}"/>
    <cellStyle name="Notas 3 7 3 3" xfId="26722" xr:uid="{00000000-0005-0000-0000-00003B950000}"/>
    <cellStyle name="Notas 3 7 3 3 2" xfId="39633" xr:uid="{00000000-0005-0000-0000-00003C950000}"/>
    <cellStyle name="Notas 3 7 3 4" xfId="32591" xr:uid="{00000000-0005-0000-0000-00003D950000}"/>
    <cellStyle name="Notas 3 7 4" xfId="17332" xr:uid="{00000000-0005-0000-0000-00003E950000}"/>
    <cellStyle name="Notas 3 7 4 2" xfId="30243" xr:uid="{00000000-0005-0000-0000-00003F950000}"/>
    <cellStyle name="Notas 3 7 5" xfId="20853" xr:uid="{00000000-0005-0000-0000-000040950000}"/>
    <cellStyle name="Notas 3 7 5 2" xfId="33764" xr:uid="{00000000-0005-0000-0000-000041950000}"/>
    <cellStyle name="Notas 3 7 6" xfId="24374" xr:uid="{00000000-0005-0000-0000-000042950000}"/>
    <cellStyle name="Notas 3 7 6 2" xfId="37285" xr:uid="{00000000-0005-0000-0000-000043950000}"/>
    <cellStyle name="Notas 3 7 7" xfId="27895" xr:uid="{00000000-0005-0000-0000-000044950000}"/>
    <cellStyle name="Notas 3 7 8" xfId="14984" xr:uid="{00000000-0005-0000-0000-000045950000}"/>
    <cellStyle name="Notas 3 8" xfId="15660" xr:uid="{00000000-0005-0000-0000-000046950000}"/>
    <cellStyle name="Notas 3 8 2" xfId="18008" xr:uid="{00000000-0005-0000-0000-000047950000}"/>
    <cellStyle name="Notas 3 8 2 2" xfId="30919" xr:uid="{00000000-0005-0000-0000-000048950000}"/>
    <cellStyle name="Notas 3 8 3" xfId="21529" xr:uid="{00000000-0005-0000-0000-000049950000}"/>
    <cellStyle name="Notas 3 8 3 2" xfId="34440" xr:uid="{00000000-0005-0000-0000-00004A950000}"/>
    <cellStyle name="Notas 3 8 4" xfId="25050" xr:uid="{00000000-0005-0000-0000-00004B950000}"/>
    <cellStyle name="Notas 3 8 4 2" xfId="37961" xr:uid="{00000000-0005-0000-0000-00004C950000}"/>
    <cellStyle name="Notas 3 8 5" xfId="28571" xr:uid="{00000000-0005-0000-0000-00004D950000}"/>
    <cellStyle name="Notas 3 9" xfId="19181" xr:uid="{00000000-0005-0000-0000-00004E950000}"/>
    <cellStyle name="Notas 3 9 2" xfId="22702" xr:uid="{00000000-0005-0000-0000-00004F950000}"/>
    <cellStyle name="Notas 3 9 2 2" xfId="35613" xr:uid="{00000000-0005-0000-0000-000050950000}"/>
    <cellStyle name="Notas 3 9 3" xfId="26223" xr:uid="{00000000-0005-0000-0000-000051950000}"/>
    <cellStyle name="Notas 3 9 3 2" xfId="39134" xr:uid="{00000000-0005-0000-0000-000052950000}"/>
    <cellStyle name="Notas 3 9 4" xfId="32092" xr:uid="{00000000-0005-0000-0000-000053950000}"/>
    <cellStyle name="Notas 30" xfId="14418" xr:uid="{00000000-0005-0000-0000-000054950000}"/>
    <cellStyle name="Notas 4" xfId="2842" xr:uid="{00000000-0005-0000-0000-000055950000}"/>
    <cellStyle name="Notas 4 10" xfId="16847" xr:uid="{00000000-0005-0000-0000-000056950000}"/>
    <cellStyle name="Notas 4 10 2" xfId="29758" xr:uid="{00000000-0005-0000-0000-000057950000}"/>
    <cellStyle name="Notas 4 11" xfId="20368" xr:uid="{00000000-0005-0000-0000-000058950000}"/>
    <cellStyle name="Notas 4 11 2" xfId="33279" xr:uid="{00000000-0005-0000-0000-000059950000}"/>
    <cellStyle name="Notas 4 12" xfId="23889" xr:uid="{00000000-0005-0000-0000-00005A950000}"/>
    <cellStyle name="Notas 4 12 2" xfId="36800" xr:uid="{00000000-0005-0000-0000-00005B950000}"/>
    <cellStyle name="Notas 4 13" xfId="27410" xr:uid="{00000000-0005-0000-0000-00005C950000}"/>
    <cellStyle name="Notas 4 14" xfId="14494" xr:uid="{00000000-0005-0000-0000-00005D950000}"/>
    <cellStyle name="Notas 4 2" xfId="2843" xr:uid="{00000000-0005-0000-0000-00005E950000}"/>
    <cellStyle name="Notas 4 2 10" xfId="23945" xr:uid="{00000000-0005-0000-0000-00005F950000}"/>
    <cellStyle name="Notas 4 2 10 2" xfId="36856" xr:uid="{00000000-0005-0000-0000-000060950000}"/>
    <cellStyle name="Notas 4 2 11" xfId="27466" xr:uid="{00000000-0005-0000-0000-000061950000}"/>
    <cellStyle name="Notas 4 2 12" xfId="14551" xr:uid="{00000000-0005-0000-0000-000062950000}"/>
    <cellStyle name="Notas 4 2 2" xfId="13896" xr:uid="{00000000-0005-0000-0000-000063950000}"/>
    <cellStyle name="Notas 4 2 2 2" xfId="15229" xr:uid="{00000000-0005-0000-0000-000064950000}"/>
    <cellStyle name="Notas 4 2 2 2 2" xfId="16404" xr:uid="{00000000-0005-0000-0000-000065950000}"/>
    <cellStyle name="Notas 4 2 2 2 2 2" xfId="18752" xr:uid="{00000000-0005-0000-0000-000066950000}"/>
    <cellStyle name="Notas 4 2 2 2 2 2 2" xfId="31663" xr:uid="{00000000-0005-0000-0000-000067950000}"/>
    <cellStyle name="Notas 4 2 2 2 2 3" xfId="22273" xr:uid="{00000000-0005-0000-0000-000068950000}"/>
    <cellStyle name="Notas 4 2 2 2 2 3 2" xfId="35184" xr:uid="{00000000-0005-0000-0000-000069950000}"/>
    <cellStyle name="Notas 4 2 2 2 2 4" xfId="25794" xr:uid="{00000000-0005-0000-0000-00006A950000}"/>
    <cellStyle name="Notas 4 2 2 2 2 4 2" xfId="38705" xr:uid="{00000000-0005-0000-0000-00006B950000}"/>
    <cellStyle name="Notas 4 2 2 2 2 5" xfId="29315" xr:uid="{00000000-0005-0000-0000-00006C950000}"/>
    <cellStyle name="Notas 4 2 2 2 3" xfId="19925" xr:uid="{00000000-0005-0000-0000-00006D950000}"/>
    <cellStyle name="Notas 4 2 2 2 3 2" xfId="23446" xr:uid="{00000000-0005-0000-0000-00006E950000}"/>
    <cellStyle name="Notas 4 2 2 2 3 2 2" xfId="36357" xr:uid="{00000000-0005-0000-0000-00006F950000}"/>
    <cellStyle name="Notas 4 2 2 2 3 3" xfId="26967" xr:uid="{00000000-0005-0000-0000-000070950000}"/>
    <cellStyle name="Notas 4 2 2 2 3 3 2" xfId="39878" xr:uid="{00000000-0005-0000-0000-000071950000}"/>
    <cellStyle name="Notas 4 2 2 2 3 4" xfId="32836" xr:uid="{00000000-0005-0000-0000-000072950000}"/>
    <cellStyle name="Notas 4 2 2 2 4" xfId="17577" xr:uid="{00000000-0005-0000-0000-000073950000}"/>
    <cellStyle name="Notas 4 2 2 2 4 2" xfId="30488" xr:uid="{00000000-0005-0000-0000-000074950000}"/>
    <cellStyle name="Notas 4 2 2 2 5" xfId="21098" xr:uid="{00000000-0005-0000-0000-000075950000}"/>
    <cellStyle name="Notas 4 2 2 2 5 2" xfId="34009" xr:uid="{00000000-0005-0000-0000-000076950000}"/>
    <cellStyle name="Notas 4 2 2 2 6" xfId="24619" xr:uid="{00000000-0005-0000-0000-000077950000}"/>
    <cellStyle name="Notas 4 2 2 2 6 2" xfId="37530" xr:uid="{00000000-0005-0000-0000-000078950000}"/>
    <cellStyle name="Notas 4 2 2 2 7" xfId="28140" xr:uid="{00000000-0005-0000-0000-000079950000}"/>
    <cellStyle name="Notas 4 2 2 3" xfId="15905" xr:uid="{00000000-0005-0000-0000-00007A950000}"/>
    <cellStyle name="Notas 4 2 2 3 2" xfId="18253" xr:uid="{00000000-0005-0000-0000-00007B950000}"/>
    <cellStyle name="Notas 4 2 2 3 2 2" xfId="31164" xr:uid="{00000000-0005-0000-0000-00007C950000}"/>
    <cellStyle name="Notas 4 2 2 3 3" xfId="21774" xr:uid="{00000000-0005-0000-0000-00007D950000}"/>
    <cellStyle name="Notas 4 2 2 3 3 2" xfId="34685" xr:uid="{00000000-0005-0000-0000-00007E950000}"/>
    <cellStyle name="Notas 4 2 2 3 4" xfId="25295" xr:uid="{00000000-0005-0000-0000-00007F950000}"/>
    <cellStyle name="Notas 4 2 2 3 4 2" xfId="38206" xr:uid="{00000000-0005-0000-0000-000080950000}"/>
    <cellStyle name="Notas 4 2 2 3 5" xfId="28816" xr:uid="{00000000-0005-0000-0000-000081950000}"/>
    <cellStyle name="Notas 4 2 2 4" xfId="19426" xr:uid="{00000000-0005-0000-0000-000082950000}"/>
    <cellStyle name="Notas 4 2 2 4 2" xfId="22947" xr:uid="{00000000-0005-0000-0000-000083950000}"/>
    <cellStyle name="Notas 4 2 2 4 2 2" xfId="35858" xr:uid="{00000000-0005-0000-0000-000084950000}"/>
    <cellStyle name="Notas 4 2 2 4 3" xfId="26468" xr:uid="{00000000-0005-0000-0000-000085950000}"/>
    <cellStyle name="Notas 4 2 2 4 3 2" xfId="39379" xr:uid="{00000000-0005-0000-0000-000086950000}"/>
    <cellStyle name="Notas 4 2 2 4 4" xfId="32337" xr:uid="{00000000-0005-0000-0000-000087950000}"/>
    <cellStyle name="Notas 4 2 2 5" xfId="17078" xr:uid="{00000000-0005-0000-0000-000088950000}"/>
    <cellStyle name="Notas 4 2 2 5 2" xfId="29989" xr:uid="{00000000-0005-0000-0000-000089950000}"/>
    <cellStyle name="Notas 4 2 2 6" xfId="20599" xr:uid="{00000000-0005-0000-0000-00008A950000}"/>
    <cellStyle name="Notas 4 2 2 6 2" xfId="33510" xr:uid="{00000000-0005-0000-0000-00008B950000}"/>
    <cellStyle name="Notas 4 2 2 7" xfId="24120" xr:uid="{00000000-0005-0000-0000-00008C950000}"/>
    <cellStyle name="Notas 4 2 2 7 2" xfId="37031" xr:uid="{00000000-0005-0000-0000-00008D950000}"/>
    <cellStyle name="Notas 4 2 2 8" xfId="27641" xr:uid="{00000000-0005-0000-0000-00008E950000}"/>
    <cellStyle name="Notas 4 2 2 9" xfId="14729" xr:uid="{00000000-0005-0000-0000-00008F950000}"/>
    <cellStyle name="Notas 4 2 3" xfId="14892" xr:uid="{00000000-0005-0000-0000-000090950000}"/>
    <cellStyle name="Notas 4 2 3 2" xfId="15391" xr:uid="{00000000-0005-0000-0000-000091950000}"/>
    <cellStyle name="Notas 4 2 3 2 2" xfId="16566" xr:uid="{00000000-0005-0000-0000-000092950000}"/>
    <cellStyle name="Notas 4 2 3 2 2 2" xfId="18914" xr:uid="{00000000-0005-0000-0000-000093950000}"/>
    <cellStyle name="Notas 4 2 3 2 2 2 2" xfId="31825" xr:uid="{00000000-0005-0000-0000-000094950000}"/>
    <cellStyle name="Notas 4 2 3 2 2 3" xfId="22435" xr:uid="{00000000-0005-0000-0000-000095950000}"/>
    <cellStyle name="Notas 4 2 3 2 2 3 2" xfId="35346" xr:uid="{00000000-0005-0000-0000-000096950000}"/>
    <cellStyle name="Notas 4 2 3 2 2 4" xfId="25956" xr:uid="{00000000-0005-0000-0000-000097950000}"/>
    <cellStyle name="Notas 4 2 3 2 2 4 2" xfId="38867" xr:uid="{00000000-0005-0000-0000-000098950000}"/>
    <cellStyle name="Notas 4 2 3 2 2 5" xfId="29477" xr:uid="{00000000-0005-0000-0000-000099950000}"/>
    <cellStyle name="Notas 4 2 3 2 3" xfId="20087" xr:uid="{00000000-0005-0000-0000-00009A950000}"/>
    <cellStyle name="Notas 4 2 3 2 3 2" xfId="23608" xr:uid="{00000000-0005-0000-0000-00009B950000}"/>
    <cellStyle name="Notas 4 2 3 2 3 2 2" xfId="36519" xr:uid="{00000000-0005-0000-0000-00009C950000}"/>
    <cellStyle name="Notas 4 2 3 2 3 3" xfId="27129" xr:uid="{00000000-0005-0000-0000-00009D950000}"/>
    <cellStyle name="Notas 4 2 3 2 3 3 2" xfId="40040" xr:uid="{00000000-0005-0000-0000-00009E950000}"/>
    <cellStyle name="Notas 4 2 3 2 3 4" xfId="32998" xr:uid="{00000000-0005-0000-0000-00009F950000}"/>
    <cellStyle name="Notas 4 2 3 2 4" xfId="17739" xr:uid="{00000000-0005-0000-0000-0000A0950000}"/>
    <cellStyle name="Notas 4 2 3 2 4 2" xfId="30650" xr:uid="{00000000-0005-0000-0000-0000A1950000}"/>
    <cellStyle name="Notas 4 2 3 2 5" xfId="21260" xr:uid="{00000000-0005-0000-0000-0000A2950000}"/>
    <cellStyle name="Notas 4 2 3 2 5 2" xfId="34171" xr:uid="{00000000-0005-0000-0000-0000A3950000}"/>
    <cellStyle name="Notas 4 2 3 2 6" xfId="24781" xr:uid="{00000000-0005-0000-0000-0000A4950000}"/>
    <cellStyle name="Notas 4 2 3 2 6 2" xfId="37692" xr:uid="{00000000-0005-0000-0000-0000A5950000}"/>
    <cellStyle name="Notas 4 2 3 2 7" xfId="28302" xr:uid="{00000000-0005-0000-0000-0000A6950000}"/>
    <cellStyle name="Notas 4 2 3 3" xfId="16067" xr:uid="{00000000-0005-0000-0000-0000A7950000}"/>
    <cellStyle name="Notas 4 2 3 3 2" xfId="18415" xr:uid="{00000000-0005-0000-0000-0000A8950000}"/>
    <cellStyle name="Notas 4 2 3 3 2 2" xfId="31326" xr:uid="{00000000-0005-0000-0000-0000A9950000}"/>
    <cellStyle name="Notas 4 2 3 3 3" xfId="21936" xr:uid="{00000000-0005-0000-0000-0000AA950000}"/>
    <cellStyle name="Notas 4 2 3 3 3 2" xfId="34847" xr:uid="{00000000-0005-0000-0000-0000AB950000}"/>
    <cellStyle name="Notas 4 2 3 3 4" xfId="25457" xr:uid="{00000000-0005-0000-0000-0000AC950000}"/>
    <cellStyle name="Notas 4 2 3 3 4 2" xfId="38368" xr:uid="{00000000-0005-0000-0000-0000AD950000}"/>
    <cellStyle name="Notas 4 2 3 3 5" xfId="28978" xr:uid="{00000000-0005-0000-0000-0000AE950000}"/>
    <cellStyle name="Notas 4 2 3 4" xfId="19588" xr:uid="{00000000-0005-0000-0000-0000AF950000}"/>
    <cellStyle name="Notas 4 2 3 4 2" xfId="23109" xr:uid="{00000000-0005-0000-0000-0000B0950000}"/>
    <cellStyle name="Notas 4 2 3 4 2 2" xfId="36020" xr:uid="{00000000-0005-0000-0000-0000B1950000}"/>
    <cellStyle name="Notas 4 2 3 4 3" xfId="26630" xr:uid="{00000000-0005-0000-0000-0000B2950000}"/>
    <cellStyle name="Notas 4 2 3 4 3 2" xfId="39541" xr:uid="{00000000-0005-0000-0000-0000B3950000}"/>
    <cellStyle name="Notas 4 2 3 4 4" xfId="32499" xr:uid="{00000000-0005-0000-0000-0000B4950000}"/>
    <cellStyle name="Notas 4 2 3 5" xfId="17240" xr:uid="{00000000-0005-0000-0000-0000B5950000}"/>
    <cellStyle name="Notas 4 2 3 5 2" xfId="30151" xr:uid="{00000000-0005-0000-0000-0000B6950000}"/>
    <cellStyle name="Notas 4 2 3 6" xfId="20761" xr:uid="{00000000-0005-0000-0000-0000B7950000}"/>
    <cellStyle name="Notas 4 2 3 6 2" xfId="33672" xr:uid="{00000000-0005-0000-0000-0000B8950000}"/>
    <cellStyle name="Notas 4 2 3 7" xfId="24282" xr:uid="{00000000-0005-0000-0000-0000B9950000}"/>
    <cellStyle name="Notas 4 2 3 7 2" xfId="37193" xr:uid="{00000000-0005-0000-0000-0000BA950000}"/>
    <cellStyle name="Notas 4 2 3 8" xfId="27803" xr:uid="{00000000-0005-0000-0000-0000BB950000}"/>
    <cellStyle name="Notas 4 2 4" xfId="15553" xr:uid="{00000000-0005-0000-0000-0000BC950000}"/>
    <cellStyle name="Notas 4 2 4 2" xfId="16728" xr:uid="{00000000-0005-0000-0000-0000BD950000}"/>
    <cellStyle name="Notas 4 2 4 2 2" xfId="19076" xr:uid="{00000000-0005-0000-0000-0000BE950000}"/>
    <cellStyle name="Notas 4 2 4 2 2 2" xfId="31987" xr:uid="{00000000-0005-0000-0000-0000BF950000}"/>
    <cellStyle name="Notas 4 2 4 2 3" xfId="22597" xr:uid="{00000000-0005-0000-0000-0000C0950000}"/>
    <cellStyle name="Notas 4 2 4 2 3 2" xfId="35508" xr:uid="{00000000-0005-0000-0000-0000C1950000}"/>
    <cellStyle name="Notas 4 2 4 2 4" xfId="26118" xr:uid="{00000000-0005-0000-0000-0000C2950000}"/>
    <cellStyle name="Notas 4 2 4 2 4 2" xfId="39029" xr:uid="{00000000-0005-0000-0000-0000C3950000}"/>
    <cellStyle name="Notas 4 2 4 2 5" xfId="29639" xr:uid="{00000000-0005-0000-0000-0000C4950000}"/>
    <cellStyle name="Notas 4 2 4 3" xfId="20249" xr:uid="{00000000-0005-0000-0000-0000C5950000}"/>
    <cellStyle name="Notas 4 2 4 3 2" xfId="23770" xr:uid="{00000000-0005-0000-0000-0000C6950000}"/>
    <cellStyle name="Notas 4 2 4 3 2 2" xfId="36681" xr:uid="{00000000-0005-0000-0000-0000C7950000}"/>
    <cellStyle name="Notas 4 2 4 3 3" xfId="27291" xr:uid="{00000000-0005-0000-0000-0000C8950000}"/>
    <cellStyle name="Notas 4 2 4 3 3 2" xfId="40202" xr:uid="{00000000-0005-0000-0000-0000C9950000}"/>
    <cellStyle name="Notas 4 2 4 3 4" xfId="33160" xr:uid="{00000000-0005-0000-0000-0000CA950000}"/>
    <cellStyle name="Notas 4 2 4 4" xfId="17901" xr:uid="{00000000-0005-0000-0000-0000CB950000}"/>
    <cellStyle name="Notas 4 2 4 4 2" xfId="30812" xr:uid="{00000000-0005-0000-0000-0000CC950000}"/>
    <cellStyle name="Notas 4 2 4 5" xfId="21422" xr:uid="{00000000-0005-0000-0000-0000CD950000}"/>
    <cellStyle name="Notas 4 2 4 5 2" xfId="34333" xr:uid="{00000000-0005-0000-0000-0000CE950000}"/>
    <cellStyle name="Notas 4 2 4 6" xfId="24943" xr:uid="{00000000-0005-0000-0000-0000CF950000}"/>
    <cellStyle name="Notas 4 2 4 6 2" xfId="37854" xr:uid="{00000000-0005-0000-0000-0000D0950000}"/>
    <cellStyle name="Notas 4 2 4 7" xfId="28464" xr:uid="{00000000-0005-0000-0000-0000D1950000}"/>
    <cellStyle name="Notas 4 2 5" xfId="15054" xr:uid="{00000000-0005-0000-0000-0000D2950000}"/>
    <cellStyle name="Notas 4 2 5 2" xfId="16229" xr:uid="{00000000-0005-0000-0000-0000D3950000}"/>
    <cellStyle name="Notas 4 2 5 2 2" xfId="18577" xr:uid="{00000000-0005-0000-0000-0000D4950000}"/>
    <cellStyle name="Notas 4 2 5 2 2 2" xfId="31488" xr:uid="{00000000-0005-0000-0000-0000D5950000}"/>
    <cellStyle name="Notas 4 2 5 2 3" xfId="22098" xr:uid="{00000000-0005-0000-0000-0000D6950000}"/>
    <cellStyle name="Notas 4 2 5 2 3 2" xfId="35009" xr:uid="{00000000-0005-0000-0000-0000D7950000}"/>
    <cellStyle name="Notas 4 2 5 2 4" xfId="25619" xr:uid="{00000000-0005-0000-0000-0000D8950000}"/>
    <cellStyle name="Notas 4 2 5 2 4 2" xfId="38530" xr:uid="{00000000-0005-0000-0000-0000D9950000}"/>
    <cellStyle name="Notas 4 2 5 2 5" xfId="29140" xr:uid="{00000000-0005-0000-0000-0000DA950000}"/>
    <cellStyle name="Notas 4 2 5 3" xfId="19750" xr:uid="{00000000-0005-0000-0000-0000DB950000}"/>
    <cellStyle name="Notas 4 2 5 3 2" xfId="23271" xr:uid="{00000000-0005-0000-0000-0000DC950000}"/>
    <cellStyle name="Notas 4 2 5 3 2 2" xfId="36182" xr:uid="{00000000-0005-0000-0000-0000DD950000}"/>
    <cellStyle name="Notas 4 2 5 3 3" xfId="26792" xr:uid="{00000000-0005-0000-0000-0000DE950000}"/>
    <cellStyle name="Notas 4 2 5 3 3 2" xfId="39703" xr:uid="{00000000-0005-0000-0000-0000DF950000}"/>
    <cellStyle name="Notas 4 2 5 3 4" xfId="32661" xr:uid="{00000000-0005-0000-0000-0000E0950000}"/>
    <cellStyle name="Notas 4 2 5 4" xfId="17402" xr:uid="{00000000-0005-0000-0000-0000E1950000}"/>
    <cellStyle name="Notas 4 2 5 4 2" xfId="30313" xr:uid="{00000000-0005-0000-0000-0000E2950000}"/>
    <cellStyle name="Notas 4 2 5 5" xfId="20923" xr:uid="{00000000-0005-0000-0000-0000E3950000}"/>
    <cellStyle name="Notas 4 2 5 5 2" xfId="33834" xr:uid="{00000000-0005-0000-0000-0000E4950000}"/>
    <cellStyle name="Notas 4 2 5 6" xfId="24444" xr:uid="{00000000-0005-0000-0000-0000E5950000}"/>
    <cellStyle name="Notas 4 2 5 6 2" xfId="37355" xr:uid="{00000000-0005-0000-0000-0000E6950000}"/>
    <cellStyle name="Notas 4 2 5 7" xfId="27965" xr:uid="{00000000-0005-0000-0000-0000E7950000}"/>
    <cellStyle name="Notas 4 2 6" xfId="15730" xr:uid="{00000000-0005-0000-0000-0000E8950000}"/>
    <cellStyle name="Notas 4 2 6 2" xfId="18078" xr:uid="{00000000-0005-0000-0000-0000E9950000}"/>
    <cellStyle name="Notas 4 2 6 2 2" xfId="30989" xr:uid="{00000000-0005-0000-0000-0000EA950000}"/>
    <cellStyle name="Notas 4 2 6 3" xfId="21599" xr:uid="{00000000-0005-0000-0000-0000EB950000}"/>
    <cellStyle name="Notas 4 2 6 3 2" xfId="34510" xr:uid="{00000000-0005-0000-0000-0000EC950000}"/>
    <cellStyle name="Notas 4 2 6 4" xfId="25120" xr:uid="{00000000-0005-0000-0000-0000ED950000}"/>
    <cellStyle name="Notas 4 2 6 4 2" xfId="38031" xr:uid="{00000000-0005-0000-0000-0000EE950000}"/>
    <cellStyle name="Notas 4 2 6 5" xfId="28641" xr:uid="{00000000-0005-0000-0000-0000EF950000}"/>
    <cellStyle name="Notas 4 2 7" xfId="19251" xr:uid="{00000000-0005-0000-0000-0000F0950000}"/>
    <cellStyle name="Notas 4 2 7 2" xfId="22772" xr:uid="{00000000-0005-0000-0000-0000F1950000}"/>
    <cellStyle name="Notas 4 2 7 2 2" xfId="35683" xr:uid="{00000000-0005-0000-0000-0000F2950000}"/>
    <cellStyle name="Notas 4 2 7 3" xfId="26293" xr:uid="{00000000-0005-0000-0000-0000F3950000}"/>
    <cellStyle name="Notas 4 2 7 3 2" xfId="39204" xr:uid="{00000000-0005-0000-0000-0000F4950000}"/>
    <cellStyle name="Notas 4 2 7 4" xfId="32162" xr:uid="{00000000-0005-0000-0000-0000F5950000}"/>
    <cellStyle name="Notas 4 2 8" xfId="16903" xr:uid="{00000000-0005-0000-0000-0000F6950000}"/>
    <cellStyle name="Notas 4 2 8 2" xfId="29814" xr:uid="{00000000-0005-0000-0000-0000F7950000}"/>
    <cellStyle name="Notas 4 2 9" xfId="20424" xr:uid="{00000000-0005-0000-0000-0000F8950000}"/>
    <cellStyle name="Notas 4 2 9 2" xfId="33335" xr:uid="{00000000-0005-0000-0000-0000F9950000}"/>
    <cellStyle name="Notas 4 3" xfId="2844" xr:uid="{00000000-0005-0000-0000-0000FA950000}"/>
    <cellStyle name="Notas 4 3 10" xfId="24006" xr:uid="{00000000-0005-0000-0000-0000FB950000}"/>
    <cellStyle name="Notas 4 3 10 2" xfId="36917" xr:uid="{00000000-0005-0000-0000-0000FC950000}"/>
    <cellStyle name="Notas 4 3 11" xfId="27527" xr:uid="{00000000-0005-0000-0000-0000FD950000}"/>
    <cellStyle name="Notas 4 3 12" xfId="14612" xr:uid="{00000000-0005-0000-0000-0000FE950000}"/>
    <cellStyle name="Notas 4 3 2" xfId="13897" xr:uid="{00000000-0005-0000-0000-0000FF950000}"/>
    <cellStyle name="Notas 4 3 2 2" xfId="15290" xr:uid="{00000000-0005-0000-0000-000000960000}"/>
    <cellStyle name="Notas 4 3 2 2 2" xfId="16465" xr:uid="{00000000-0005-0000-0000-000001960000}"/>
    <cellStyle name="Notas 4 3 2 2 2 2" xfId="18813" xr:uid="{00000000-0005-0000-0000-000002960000}"/>
    <cellStyle name="Notas 4 3 2 2 2 2 2" xfId="31724" xr:uid="{00000000-0005-0000-0000-000003960000}"/>
    <cellStyle name="Notas 4 3 2 2 2 3" xfId="22334" xr:uid="{00000000-0005-0000-0000-000004960000}"/>
    <cellStyle name="Notas 4 3 2 2 2 3 2" xfId="35245" xr:uid="{00000000-0005-0000-0000-000005960000}"/>
    <cellStyle name="Notas 4 3 2 2 2 4" xfId="25855" xr:uid="{00000000-0005-0000-0000-000006960000}"/>
    <cellStyle name="Notas 4 3 2 2 2 4 2" xfId="38766" xr:uid="{00000000-0005-0000-0000-000007960000}"/>
    <cellStyle name="Notas 4 3 2 2 2 5" xfId="29376" xr:uid="{00000000-0005-0000-0000-000008960000}"/>
    <cellStyle name="Notas 4 3 2 2 3" xfId="19986" xr:uid="{00000000-0005-0000-0000-000009960000}"/>
    <cellStyle name="Notas 4 3 2 2 3 2" xfId="23507" xr:uid="{00000000-0005-0000-0000-00000A960000}"/>
    <cellStyle name="Notas 4 3 2 2 3 2 2" xfId="36418" xr:uid="{00000000-0005-0000-0000-00000B960000}"/>
    <cellStyle name="Notas 4 3 2 2 3 3" xfId="27028" xr:uid="{00000000-0005-0000-0000-00000C960000}"/>
    <cellStyle name="Notas 4 3 2 2 3 3 2" xfId="39939" xr:uid="{00000000-0005-0000-0000-00000D960000}"/>
    <cellStyle name="Notas 4 3 2 2 3 4" xfId="32897" xr:uid="{00000000-0005-0000-0000-00000E960000}"/>
    <cellStyle name="Notas 4 3 2 2 4" xfId="17638" xr:uid="{00000000-0005-0000-0000-00000F960000}"/>
    <cellStyle name="Notas 4 3 2 2 4 2" xfId="30549" xr:uid="{00000000-0005-0000-0000-000010960000}"/>
    <cellStyle name="Notas 4 3 2 2 5" xfId="21159" xr:uid="{00000000-0005-0000-0000-000011960000}"/>
    <cellStyle name="Notas 4 3 2 2 5 2" xfId="34070" xr:uid="{00000000-0005-0000-0000-000012960000}"/>
    <cellStyle name="Notas 4 3 2 2 6" xfId="24680" xr:uid="{00000000-0005-0000-0000-000013960000}"/>
    <cellStyle name="Notas 4 3 2 2 6 2" xfId="37591" xr:uid="{00000000-0005-0000-0000-000014960000}"/>
    <cellStyle name="Notas 4 3 2 2 7" xfId="28201" xr:uid="{00000000-0005-0000-0000-000015960000}"/>
    <cellStyle name="Notas 4 3 2 3" xfId="15966" xr:uid="{00000000-0005-0000-0000-000016960000}"/>
    <cellStyle name="Notas 4 3 2 3 2" xfId="18314" xr:uid="{00000000-0005-0000-0000-000017960000}"/>
    <cellStyle name="Notas 4 3 2 3 2 2" xfId="31225" xr:uid="{00000000-0005-0000-0000-000018960000}"/>
    <cellStyle name="Notas 4 3 2 3 3" xfId="21835" xr:uid="{00000000-0005-0000-0000-000019960000}"/>
    <cellStyle name="Notas 4 3 2 3 3 2" xfId="34746" xr:uid="{00000000-0005-0000-0000-00001A960000}"/>
    <cellStyle name="Notas 4 3 2 3 4" xfId="25356" xr:uid="{00000000-0005-0000-0000-00001B960000}"/>
    <cellStyle name="Notas 4 3 2 3 4 2" xfId="38267" xr:uid="{00000000-0005-0000-0000-00001C960000}"/>
    <cellStyle name="Notas 4 3 2 3 5" xfId="28877" xr:uid="{00000000-0005-0000-0000-00001D960000}"/>
    <cellStyle name="Notas 4 3 2 4" xfId="19487" xr:uid="{00000000-0005-0000-0000-00001E960000}"/>
    <cellStyle name="Notas 4 3 2 4 2" xfId="23008" xr:uid="{00000000-0005-0000-0000-00001F960000}"/>
    <cellStyle name="Notas 4 3 2 4 2 2" xfId="35919" xr:uid="{00000000-0005-0000-0000-000020960000}"/>
    <cellStyle name="Notas 4 3 2 4 3" xfId="26529" xr:uid="{00000000-0005-0000-0000-000021960000}"/>
    <cellStyle name="Notas 4 3 2 4 3 2" xfId="39440" xr:uid="{00000000-0005-0000-0000-000022960000}"/>
    <cellStyle name="Notas 4 3 2 4 4" xfId="32398" xr:uid="{00000000-0005-0000-0000-000023960000}"/>
    <cellStyle name="Notas 4 3 2 5" xfId="17139" xr:uid="{00000000-0005-0000-0000-000024960000}"/>
    <cellStyle name="Notas 4 3 2 5 2" xfId="30050" xr:uid="{00000000-0005-0000-0000-000025960000}"/>
    <cellStyle name="Notas 4 3 2 6" xfId="20660" xr:uid="{00000000-0005-0000-0000-000026960000}"/>
    <cellStyle name="Notas 4 3 2 6 2" xfId="33571" xr:uid="{00000000-0005-0000-0000-000027960000}"/>
    <cellStyle name="Notas 4 3 2 7" xfId="24181" xr:uid="{00000000-0005-0000-0000-000028960000}"/>
    <cellStyle name="Notas 4 3 2 7 2" xfId="37092" xr:uid="{00000000-0005-0000-0000-000029960000}"/>
    <cellStyle name="Notas 4 3 2 8" xfId="27702" xr:uid="{00000000-0005-0000-0000-00002A960000}"/>
    <cellStyle name="Notas 4 3 2 9" xfId="14790" xr:uid="{00000000-0005-0000-0000-00002B960000}"/>
    <cellStyle name="Notas 4 3 3" xfId="14953" xr:uid="{00000000-0005-0000-0000-00002C960000}"/>
    <cellStyle name="Notas 4 3 3 2" xfId="15452" xr:uid="{00000000-0005-0000-0000-00002D960000}"/>
    <cellStyle name="Notas 4 3 3 2 2" xfId="16627" xr:uid="{00000000-0005-0000-0000-00002E960000}"/>
    <cellStyle name="Notas 4 3 3 2 2 2" xfId="18975" xr:uid="{00000000-0005-0000-0000-00002F960000}"/>
    <cellStyle name="Notas 4 3 3 2 2 2 2" xfId="31886" xr:uid="{00000000-0005-0000-0000-000030960000}"/>
    <cellStyle name="Notas 4 3 3 2 2 3" xfId="22496" xr:uid="{00000000-0005-0000-0000-000031960000}"/>
    <cellStyle name="Notas 4 3 3 2 2 3 2" xfId="35407" xr:uid="{00000000-0005-0000-0000-000032960000}"/>
    <cellStyle name="Notas 4 3 3 2 2 4" xfId="26017" xr:uid="{00000000-0005-0000-0000-000033960000}"/>
    <cellStyle name="Notas 4 3 3 2 2 4 2" xfId="38928" xr:uid="{00000000-0005-0000-0000-000034960000}"/>
    <cellStyle name="Notas 4 3 3 2 2 5" xfId="29538" xr:uid="{00000000-0005-0000-0000-000035960000}"/>
    <cellStyle name="Notas 4 3 3 2 3" xfId="20148" xr:uid="{00000000-0005-0000-0000-000036960000}"/>
    <cellStyle name="Notas 4 3 3 2 3 2" xfId="23669" xr:uid="{00000000-0005-0000-0000-000037960000}"/>
    <cellStyle name="Notas 4 3 3 2 3 2 2" xfId="36580" xr:uid="{00000000-0005-0000-0000-000038960000}"/>
    <cellStyle name="Notas 4 3 3 2 3 3" xfId="27190" xr:uid="{00000000-0005-0000-0000-000039960000}"/>
    <cellStyle name="Notas 4 3 3 2 3 3 2" xfId="40101" xr:uid="{00000000-0005-0000-0000-00003A960000}"/>
    <cellStyle name="Notas 4 3 3 2 3 4" xfId="33059" xr:uid="{00000000-0005-0000-0000-00003B960000}"/>
    <cellStyle name="Notas 4 3 3 2 4" xfId="17800" xr:uid="{00000000-0005-0000-0000-00003C960000}"/>
    <cellStyle name="Notas 4 3 3 2 4 2" xfId="30711" xr:uid="{00000000-0005-0000-0000-00003D960000}"/>
    <cellStyle name="Notas 4 3 3 2 5" xfId="21321" xr:uid="{00000000-0005-0000-0000-00003E960000}"/>
    <cellStyle name="Notas 4 3 3 2 5 2" xfId="34232" xr:uid="{00000000-0005-0000-0000-00003F960000}"/>
    <cellStyle name="Notas 4 3 3 2 6" xfId="24842" xr:uid="{00000000-0005-0000-0000-000040960000}"/>
    <cellStyle name="Notas 4 3 3 2 6 2" xfId="37753" xr:uid="{00000000-0005-0000-0000-000041960000}"/>
    <cellStyle name="Notas 4 3 3 2 7" xfId="28363" xr:uid="{00000000-0005-0000-0000-000042960000}"/>
    <cellStyle name="Notas 4 3 3 3" xfId="16128" xr:uid="{00000000-0005-0000-0000-000043960000}"/>
    <cellStyle name="Notas 4 3 3 3 2" xfId="18476" xr:uid="{00000000-0005-0000-0000-000044960000}"/>
    <cellStyle name="Notas 4 3 3 3 2 2" xfId="31387" xr:uid="{00000000-0005-0000-0000-000045960000}"/>
    <cellStyle name="Notas 4 3 3 3 3" xfId="21997" xr:uid="{00000000-0005-0000-0000-000046960000}"/>
    <cellStyle name="Notas 4 3 3 3 3 2" xfId="34908" xr:uid="{00000000-0005-0000-0000-000047960000}"/>
    <cellStyle name="Notas 4 3 3 3 4" xfId="25518" xr:uid="{00000000-0005-0000-0000-000048960000}"/>
    <cellStyle name="Notas 4 3 3 3 4 2" xfId="38429" xr:uid="{00000000-0005-0000-0000-000049960000}"/>
    <cellStyle name="Notas 4 3 3 3 5" xfId="29039" xr:uid="{00000000-0005-0000-0000-00004A960000}"/>
    <cellStyle name="Notas 4 3 3 4" xfId="19649" xr:uid="{00000000-0005-0000-0000-00004B960000}"/>
    <cellStyle name="Notas 4 3 3 4 2" xfId="23170" xr:uid="{00000000-0005-0000-0000-00004C960000}"/>
    <cellStyle name="Notas 4 3 3 4 2 2" xfId="36081" xr:uid="{00000000-0005-0000-0000-00004D960000}"/>
    <cellStyle name="Notas 4 3 3 4 3" xfId="26691" xr:uid="{00000000-0005-0000-0000-00004E960000}"/>
    <cellStyle name="Notas 4 3 3 4 3 2" xfId="39602" xr:uid="{00000000-0005-0000-0000-00004F960000}"/>
    <cellStyle name="Notas 4 3 3 4 4" xfId="32560" xr:uid="{00000000-0005-0000-0000-000050960000}"/>
    <cellStyle name="Notas 4 3 3 5" xfId="17301" xr:uid="{00000000-0005-0000-0000-000051960000}"/>
    <cellStyle name="Notas 4 3 3 5 2" xfId="30212" xr:uid="{00000000-0005-0000-0000-000052960000}"/>
    <cellStyle name="Notas 4 3 3 6" xfId="20822" xr:uid="{00000000-0005-0000-0000-000053960000}"/>
    <cellStyle name="Notas 4 3 3 6 2" xfId="33733" xr:uid="{00000000-0005-0000-0000-000054960000}"/>
    <cellStyle name="Notas 4 3 3 7" xfId="24343" xr:uid="{00000000-0005-0000-0000-000055960000}"/>
    <cellStyle name="Notas 4 3 3 7 2" xfId="37254" xr:uid="{00000000-0005-0000-0000-000056960000}"/>
    <cellStyle name="Notas 4 3 3 8" xfId="27864" xr:uid="{00000000-0005-0000-0000-000057960000}"/>
    <cellStyle name="Notas 4 3 4" xfId="15614" xr:uid="{00000000-0005-0000-0000-000058960000}"/>
    <cellStyle name="Notas 4 3 4 2" xfId="16789" xr:uid="{00000000-0005-0000-0000-000059960000}"/>
    <cellStyle name="Notas 4 3 4 2 2" xfId="19137" xr:uid="{00000000-0005-0000-0000-00005A960000}"/>
    <cellStyle name="Notas 4 3 4 2 2 2" xfId="32048" xr:uid="{00000000-0005-0000-0000-00005B960000}"/>
    <cellStyle name="Notas 4 3 4 2 3" xfId="22658" xr:uid="{00000000-0005-0000-0000-00005C960000}"/>
    <cellStyle name="Notas 4 3 4 2 3 2" xfId="35569" xr:uid="{00000000-0005-0000-0000-00005D960000}"/>
    <cellStyle name="Notas 4 3 4 2 4" xfId="26179" xr:uid="{00000000-0005-0000-0000-00005E960000}"/>
    <cellStyle name="Notas 4 3 4 2 4 2" xfId="39090" xr:uid="{00000000-0005-0000-0000-00005F960000}"/>
    <cellStyle name="Notas 4 3 4 2 5" xfId="29700" xr:uid="{00000000-0005-0000-0000-000060960000}"/>
    <cellStyle name="Notas 4 3 4 3" xfId="20310" xr:uid="{00000000-0005-0000-0000-000061960000}"/>
    <cellStyle name="Notas 4 3 4 3 2" xfId="23831" xr:uid="{00000000-0005-0000-0000-000062960000}"/>
    <cellStyle name="Notas 4 3 4 3 2 2" xfId="36742" xr:uid="{00000000-0005-0000-0000-000063960000}"/>
    <cellStyle name="Notas 4 3 4 3 3" xfId="27352" xr:uid="{00000000-0005-0000-0000-000064960000}"/>
    <cellStyle name="Notas 4 3 4 3 3 2" xfId="40263" xr:uid="{00000000-0005-0000-0000-000065960000}"/>
    <cellStyle name="Notas 4 3 4 3 4" xfId="33221" xr:uid="{00000000-0005-0000-0000-000066960000}"/>
    <cellStyle name="Notas 4 3 4 4" xfId="17962" xr:uid="{00000000-0005-0000-0000-000067960000}"/>
    <cellStyle name="Notas 4 3 4 4 2" xfId="30873" xr:uid="{00000000-0005-0000-0000-000068960000}"/>
    <cellStyle name="Notas 4 3 4 5" xfId="21483" xr:uid="{00000000-0005-0000-0000-000069960000}"/>
    <cellStyle name="Notas 4 3 4 5 2" xfId="34394" xr:uid="{00000000-0005-0000-0000-00006A960000}"/>
    <cellStyle name="Notas 4 3 4 6" xfId="25004" xr:uid="{00000000-0005-0000-0000-00006B960000}"/>
    <cellStyle name="Notas 4 3 4 6 2" xfId="37915" xr:uid="{00000000-0005-0000-0000-00006C960000}"/>
    <cellStyle name="Notas 4 3 4 7" xfId="28525" xr:uid="{00000000-0005-0000-0000-00006D960000}"/>
    <cellStyle name="Notas 4 3 5" xfId="15115" xr:uid="{00000000-0005-0000-0000-00006E960000}"/>
    <cellStyle name="Notas 4 3 5 2" xfId="16290" xr:uid="{00000000-0005-0000-0000-00006F960000}"/>
    <cellStyle name="Notas 4 3 5 2 2" xfId="18638" xr:uid="{00000000-0005-0000-0000-000070960000}"/>
    <cellStyle name="Notas 4 3 5 2 2 2" xfId="31549" xr:uid="{00000000-0005-0000-0000-000071960000}"/>
    <cellStyle name="Notas 4 3 5 2 3" xfId="22159" xr:uid="{00000000-0005-0000-0000-000072960000}"/>
    <cellStyle name="Notas 4 3 5 2 3 2" xfId="35070" xr:uid="{00000000-0005-0000-0000-000073960000}"/>
    <cellStyle name="Notas 4 3 5 2 4" xfId="25680" xr:uid="{00000000-0005-0000-0000-000074960000}"/>
    <cellStyle name="Notas 4 3 5 2 4 2" xfId="38591" xr:uid="{00000000-0005-0000-0000-000075960000}"/>
    <cellStyle name="Notas 4 3 5 2 5" xfId="29201" xr:uid="{00000000-0005-0000-0000-000076960000}"/>
    <cellStyle name="Notas 4 3 5 3" xfId="19811" xr:uid="{00000000-0005-0000-0000-000077960000}"/>
    <cellStyle name="Notas 4 3 5 3 2" xfId="23332" xr:uid="{00000000-0005-0000-0000-000078960000}"/>
    <cellStyle name="Notas 4 3 5 3 2 2" xfId="36243" xr:uid="{00000000-0005-0000-0000-000079960000}"/>
    <cellStyle name="Notas 4 3 5 3 3" xfId="26853" xr:uid="{00000000-0005-0000-0000-00007A960000}"/>
    <cellStyle name="Notas 4 3 5 3 3 2" xfId="39764" xr:uid="{00000000-0005-0000-0000-00007B960000}"/>
    <cellStyle name="Notas 4 3 5 3 4" xfId="32722" xr:uid="{00000000-0005-0000-0000-00007C960000}"/>
    <cellStyle name="Notas 4 3 5 4" xfId="17463" xr:uid="{00000000-0005-0000-0000-00007D960000}"/>
    <cellStyle name="Notas 4 3 5 4 2" xfId="30374" xr:uid="{00000000-0005-0000-0000-00007E960000}"/>
    <cellStyle name="Notas 4 3 5 5" xfId="20984" xr:uid="{00000000-0005-0000-0000-00007F960000}"/>
    <cellStyle name="Notas 4 3 5 5 2" xfId="33895" xr:uid="{00000000-0005-0000-0000-000080960000}"/>
    <cellStyle name="Notas 4 3 5 6" xfId="24505" xr:uid="{00000000-0005-0000-0000-000081960000}"/>
    <cellStyle name="Notas 4 3 5 6 2" xfId="37416" xr:uid="{00000000-0005-0000-0000-000082960000}"/>
    <cellStyle name="Notas 4 3 5 7" xfId="28026" xr:uid="{00000000-0005-0000-0000-000083960000}"/>
    <cellStyle name="Notas 4 3 6" xfId="15791" xr:uid="{00000000-0005-0000-0000-000084960000}"/>
    <cellStyle name="Notas 4 3 6 2" xfId="18139" xr:uid="{00000000-0005-0000-0000-000085960000}"/>
    <cellStyle name="Notas 4 3 6 2 2" xfId="31050" xr:uid="{00000000-0005-0000-0000-000086960000}"/>
    <cellStyle name="Notas 4 3 6 3" xfId="21660" xr:uid="{00000000-0005-0000-0000-000087960000}"/>
    <cellStyle name="Notas 4 3 6 3 2" xfId="34571" xr:uid="{00000000-0005-0000-0000-000088960000}"/>
    <cellStyle name="Notas 4 3 6 4" xfId="25181" xr:uid="{00000000-0005-0000-0000-000089960000}"/>
    <cellStyle name="Notas 4 3 6 4 2" xfId="38092" xr:uid="{00000000-0005-0000-0000-00008A960000}"/>
    <cellStyle name="Notas 4 3 6 5" xfId="28702" xr:uid="{00000000-0005-0000-0000-00008B960000}"/>
    <cellStyle name="Notas 4 3 7" xfId="19312" xr:uid="{00000000-0005-0000-0000-00008C960000}"/>
    <cellStyle name="Notas 4 3 7 2" xfId="22833" xr:uid="{00000000-0005-0000-0000-00008D960000}"/>
    <cellStyle name="Notas 4 3 7 2 2" xfId="35744" xr:uid="{00000000-0005-0000-0000-00008E960000}"/>
    <cellStyle name="Notas 4 3 7 3" xfId="26354" xr:uid="{00000000-0005-0000-0000-00008F960000}"/>
    <cellStyle name="Notas 4 3 7 3 2" xfId="39265" xr:uid="{00000000-0005-0000-0000-000090960000}"/>
    <cellStyle name="Notas 4 3 7 4" xfId="32223" xr:uid="{00000000-0005-0000-0000-000091960000}"/>
    <cellStyle name="Notas 4 3 8" xfId="16964" xr:uid="{00000000-0005-0000-0000-000092960000}"/>
    <cellStyle name="Notas 4 3 8 2" xfId="29875" xr:uid="{00000000-0005-0000-0000-000093960000}"/>
    <cellStyle name="Notas 4 3 9" xfId="20485" xr:uid="{00000000-0005-0000-0000-000094960000}"/>
    <cellStyle name="Notas 4 3 9 2" xfId="33396" xr:uid="{00000000-0005-0000-0000-000095960000}"/>
    <cellStyle name="Notas 4 4" xfId="2845" xr:uid="{00000000-0005-0000-0000-000096960000}"/>
    <cellStyle name="Notas 4 4 2" xfId="15173" xr:uid="{00000000-0005-0000-0000-000097960000}"/>
    <cellStyle name="Notas 4 4 2 2" xfId="16348" xr:uid="{00000000-0005-0000-0000-000098960000}"/>
    <cellStyle name="Notas 4 4 2 2 2" xfId="18696" xr:uid="{00000000-0005-0000-0000-000099960000}"/>
    <cellStyle name="Notas 4 4 2 2 2 2" xfId="31607" xr:uid="{00000000-0005-0000-0000-00009A960000}"/>
    <cellStyle name="Notas 4 4 2 2 3" xfId="22217" xr:uid="{00000000-0005-0000-0000-00009B960000}"/>
    <cellStyle name="Notas 4 4 2 2 3 2" xfId="35128" xr:uid="{00000000-0005-0000-0000-00009C960000}"/>
    <cellStyle name="Notas 4 4 2 2 4" xfId="25738" xr:uid="{00000000-0005-0000-0000-00009D960000}"/>
    <cellStyle name="Notas 4 4 2 2 4 2" xfId="38649" xr:uid="{00000000-0005-0000-0000-00009E960000}"/>
    <cellStyle name="Notas 4 4 2 2 5" xfId="29259" xr:uid="{00000000-0005-0000-0000-00009F960000}"/>
    <cellStyle name="Notas 4 4 2 3" xfId="19869" xr:uid="{00000000-0005-0000-0000-0000A0960000}"/>
    <cellStyle name="Notas 4 4 2 3 2" xfId="23390" xr:uid="{00000000-0005-0000-0000-0000A1960000}"/>
    <cellStyle name="Notas 4 4 2 3 2 2" xfId="36301" xr:uid="{00000000-0005-0000-0000-0000A2960000}"/>
    <cellStyle name="Notas 4 4 2 3 3" xfId="26911" xr:uid="{00000000-0005-0000-0000-0000A3960000}"/>
    <cellStyle name="Notas 4 4 2 3 3 2" xfId="39822" xr:uid="{00000000-0005-0000-0000-0000A4960000}"/>
    <cellStyle name="Notas 4 4 2 3 4" xfId="32780" xr:uid="{00000000-0005-0000-0000-0000A5960000}"/>
    <cellStyle name="Notas 4 4 2 4" xfId="17521" xr:uid="{00000000-0005-0000-0000-0000A6960000}"/>
    <cellStyle name="Notas 4 4 2 4 2" xfId="30432" xr:uid="{00000000-0005-0000-0000-0000A7960000}"/>
    <cellStyle name="Notas 4 4 2 5" xfId="21042" xr:uid="{00000000-0005-0000-0000-0000A8960000}"/>
    <cellStyle name="Notas 4 4 2 5 2" xfId="33953" xr:uid="{00000000-0005-0000-0000-0000A9960000}"/>
    <cellStyle name="Notas 4 4 2 6" xfId="24563" xr:uid="{00000000-0005-0000-0000-0000AA960000}"/>
    <cellStyle name="Notas 4 4 2 6 2" xfId="37474" xr:uid="{00000000-0005-0000-0000-0000AB960000}"/>
    <cellStyle name="Notas 4 4 2 7" xfId="28084" xr:uid="{00000000-0005-0000-0000-0000AC960000}"/>
    <cellStyle name="Notas 4 4 3" xfId="15849" xr:uid="{00000000-0005-0000-0000-0000AD960000}"/>
    <cellStyle name="Notas 4 4 3 2" xfId="18197" xr:uid="{00000000-0005-0000-0000-0000AE960000}"/>
    <cellStyle name="Notas 4 4 3 2 2" xfId="31108" xr:uid="{00000000-0005-0000-0000-0000AF960000}"/>
    <cellStyle name="Notas 4 4 3 3" xfId="21718" xr:uid="{00000000-0005-0000-0000-0000B0960000}"/>
    <cellStyle name="Notas 4 4 3 3 2" xfId="34629" xr:uid="{00000000-0005-0000-0000-0000B1960000}"/>
    <cellStyle name="Notas 4 4 3 4" xfId="25239" xr:uid="{00000000-0005-0000-0000-0000B2960000}"/>
    <cellStyle name="Notas 4 4 3 4 2" xfId="38150" xr:uid="{00000000-0005-0000-0000-0000B3960000}"/>
    <cellStyle name="Notas 4 4 3 5" xfId="28760" xr:uid="{00000000-0005-0000-0000-0000B4960000}"/>
    <cellStyle name="Notas 4 4 4" xfId="19370" xr:uid="{00000000-0005-0000-0000-0000B5960000}"/>
    <cellStyle name="Notas 4 4 4 2" xfId="22891" xr:uid="{00000000-0005-0000-0000-0000B6960000}"/>
    <cellStyle name="Notas 4 4 4 2 2" xfId="35802" xr:uid="{00000000-0005-0000-0000-0000B7960000}"/>
    <cellStyle name="Notas 4 4 4 3" xfId="26412" xr:uid="{00000000-0005-0000-0000-0000B8960000}"/>
    <cellStyle name="Notas 4 4 4 3 2" xfId="39323" xr:uid="{00000000-0005-0000-0000-0000B9960000}"/>
    <cellStyle name="Notas 4 4 4 4" xfId="32281" xr:uid="{00000000-0005-0000-0000-0000BA960000}"/>
    <cellStyle name="Notas 4 4 5" xfId="17022" xr:uid="{00000000-0005-0000-0000-0000BB960000}"/>
    <cellStyle name="Notas 4 4 5 2" xfId="29933" xr:uid="{00000000-0005-0000-0000-0000BC960000}"/>
    <cellStyle name="Notas 4 4 6" xfId="20543" xr:uid="{00000000-0005-0000-0000-0000BD960000}"/>
    <cellStyle name="Notas 4 4 6 2" xfId="33454" xr:uid="{00000000-0005-0000-0000-0000BE960000}"/>
    <cellStyle name="Notas 4 4 7" xfId="24064" xr:uid="{00000000-0005-0000-0000-0000BF960000}"/>
    <cellStyle name="Notas 4 4 7 2" xfId="36975" xr:uid="{00000000-0005-0000-0000-0000C0960000}"/>
    <cellStyle name="Notas 4 4 8" xfId="27585" xr:uid="{00000000-0005-0000-0000-0000C1960000}"/>
    <cellStyle name="Notas 4 4 9" xfId="14673" xr:uid="{00000000-0005-0000-0000-0000C2960000}"/>
    <cellStyle name="Notas 4 5" xfId="2846" xr:uid="{00000000-0005-0000-0000-0000C3960000}"/>
    <cellStyle name="Notas 4 5 2" xfId="15335" xr:uid="{00000000-0005-0000-0000-0000C4960000}"/>
    <cellStyle name="Notas 4 5 2 2" xfId="16510" xr:uid="{00000000-0005-0000-0000-0000C5960000}"/>
    <cellStyle name="Notas 4 5 2 2 2" xfId="18858" xr:uid="{00000000-0005-0000-0000-0000C6960000}"/>
    <cellStyle name="Notas 4 5 2 2 2 2" xfId="31769" xr:uid="{00000000-0005-0000-0000-0000C7960000}"/>
    <cellStyle name="Notas 4 5 2 2 3" xfId="22379" xr:uid="{00000000-0005-0000-0000-0000C8960000}"/>
    <cellStyle name="Notas 4 5 2 2 3 2" xfId="35290" xr:uid="{00000000-0005-0000-0000-0000C9960000}"/>
    <cellStyle name="Notas 4 5 2 2 4" xfId="25900" xr:uid="{00000000-0005-0000-0000-0000CA960000}"/>
    <cellStyle name="Notas 4 5 2 2 4 2" xfId="38811" xr:uid="{00000000-0005-0000-0000-0000CB960000}"/>
    <cellStyle name="Notas 4 5 2 2 5" xfId="29421" xr:uid="{00000000-0005-0000-0000-0000CC960000}"/>
    <cellStyle name="Notas 4 5 2 3" xfId="20031" xr:uid="{00000000-0005-0000-0000-0000CD960000}"/>
    <cellStyle name="Notas 4 5 2 3 2" xfId="23552" xr:uid="{00000000-0005-0000-0000-0000CE960000}"/>
    <cellStyle name="Notas 4 5 2 3 2 2" xfId="36463" xr:uid="{00000000-0005-0000-0000-0000CF960000}"/>
    <cellStyle name="Notas 4 5 2 3 3" xfId="27073" xr:uid="{00000000-0005-0000-0000-0000D0960000}"/>
    <cellStyle name="Notas 4 5 2 3 3 2" xfId="39984" xr:uid="{00000000-0005-0000-0000-0000D1960000}"/>
    <cellStyle name="Notas 4 5 2 3 4" xfId="32942" xr:uid="{00000000-0005-0000-0000-0000D2960000}"/>
    <cellStyle name="Notas 4 5 2 4" xfId="17683" xr:uid="{00000000-0005-0000-0000-0000D3960000}"/>
    <cellStyle name="Notas 4 5 2 4 2" xfId="30594" xr:uid="{00000000-0005-0000-0000-0000D4960000}"/>
    <cellStyle name="Notas 4 5 2 5" xfId="21204" xr:uid="{00000000-0005-0000-0000-0000D5960000}"/>
    <cellStyle name="Notas 4 5 2 5 2" xfId="34115" xr:uid="{00000000-0005-0000-0000-0000D6960000}"/>
    <cellStyle name="Notas 4 5 2 6" xfId="24725" xr:uid="{00000000-0005-0000-0000-0000D7960000}"/>
    <cellStyle name="Notas 4 5 2 6 2" xfId="37636" xr:uid="{00000000-0005-0000-0000-0000D8960000}"/>
    <cellStyle name="Notas 4 5 2 7" xfId="28246" xr:uid="{00000000-0005-0000-0000-0000D9960000}"/>
    <cellStyle name="Notas 4 5 3" xfId="16011" xr:uid="{00000000-0005-0000-0000-0000DA960000}"/>
    <cellStyle name="Notas 4 5 3 2" xfId="18359" xr:uid="{00000000-0005-0000-0000-0000DB960000}"/>
    <cellStyle name="Notas 4 5 3 2 2" xfId="31270" xr:uid="{00000000-0005-0000-0000-0000DC960000}"/>
    <cellStyle name="Notas 4 5 3 3" xfId="21880" xr:uid="{00000000-0005-0000-0000-0000DD960000}"/>
    <cellStyle name="Notas 4 5 3 3 2" xfId="34791" xr:uid="{00000000-0005-0000-0000-0000DE960000}"/>
    <cellStyle name="Notas 4 5 3 4" xfId="25401" xr:uid="{00000000-0005-0000-0000-0000DF960000}"/>
    <cellStyle name="Notas 4 5 3 4 2" xfId="38312" xr:uid="{00000000-0005-0000-0000-0000E0960000}"/>
    <cellStyle name="Notas 4 5 3 5" xfId="28922" xr:uid="{00000000-0005-0000-0000-0000E1960000}"/>
    <cellStyle name="Notas 4 5 4" xfId="19532" xr:uid="{00000000-0005-0000-0000-0000E2960000}"/>
    <cellStyle name="Notas 4 5 4 2" xfId="23053" xr:uid="{00000000-0005-0000-0000-0000E3960000}"/>
    <cellStyle name="Notas 4 5 4 2 2" xfId="35964" xr:uid="{00000000-0005-0000-0000-0000E4960000}"/>
    <cellStyle name="Notas 4 5 4 3" xfId="26574" xr:uid="{00000000-0005-0000-0000-0000E5960000}"/>
    <cellStyle name="Notas 4 5 4 3 2" xfId="39485" xr:uid="{00000000-0005-0000-0000-0000E6960000}"/>
    <cellStyle name="Notas 4 5 4 4" xfId="32443" xr:uid="{00000000-0005-0000-0000-0000E7960000}"/>
    <cellStyle name="Notas 4 5 5" xfId="17184" xr:uid="{00000000-0005-0000-0000-0000E8960000}"/>
    <cellStyle name="Notas 4 5 5 2" xfId="30095" xr:uid="{00000000-0005-0000-0000-0000E9960000}"/>
    <cellStyle name="Notas 4 5 6" xfId="20705" xr:uid="{00000000-0005-0000-0000-0000EA960000}"/>
    <cellStyle name="Notas 4 5 6 2" xfId="33616" xr:uid="{00000000-0005-0000-0000-0000EB960000}"/>
    <cellStyle name="Notas 4 5 7" xfId="24226" xr:uid="{00000000-0005-0000-0000-0000EC960000}"/>
    <cellStyle name="Notas 4 5 7 2" xfId="37137" xr:uid="{00000000-0005-0000-0000-0000ED960000}"/>
    <cellStyle name="Notas 4 5 8" xfId="27747" xr:uid="{00000000-0005-0000-0000-0000EE960000}"/>
    <cellStyle name="Notas 4 5 9" xfId="14836" xr:uid="{00000000-0005-0000-0000-0000EF960000}"/>
    <cellStyle name="Notas 4 6" xfId="2847" xr:uid="{00000000-0005-0000-0000-0000F0960000}"/>
    <cellStyle name="Notas 4 6 2" xfId="16672" xr:uid="{00000000-0005-0000-0000-0000F1960000}"/>
    <cellStyle name="Notas 4 6 2 2" xfId="19020" xr:uid="{00000000-0005-0000-0000-0000F2960000}"/>
    <cellStyle name="Notas 4 6 2 2 2" xfId="31931" xr:uid="{00000000-0005-0000-0000-0000F3960000}"/>
    <cellStyle name="Notas 4 6 2 3" xfId="22541" xr:uid="{00000000-0005-0000-0000-0000F4960000}"/>
    <cellStyle name="Notas 4 6 2 3 2" xfId="35452" xr:uid="{00000000-0005-0000-0000-0000F5960000}"/>
    <cellStyle name="Notas 4 6 2 4" xfId="26062" xr:uid="{00000000-0005-0000-0000-0000F6960000}"/>
    <cellStyle name="Notas 4 6 2 4 2" xfId="38973" xr:uid="{00000000-0005-0000-0000-0000F7960000}"/>
    <cellStyle name="Notas 4 6 2 5" xfId="29583" xr:uid="{00000000-0005-0000-0000-0000F8960000}"/>
    <cellStyle name="Notas 4 6 3" xfId="20193" xr:uid="{00000000-0005-0000-0000-0000F9960000}"/>
    <cellStyle name="Notas 4 6 3 2" xfId="23714" xr:uid="{00000000-0005-0000-0000-0000FA960000}"/>
    <cellStyle name="Notas 4 6 3 2 2" xfId="36625" xr:uid="{00000000-0005-0000-0000-0000FB960000}"/>
    <cellStyle name="Notas 4 6 3 3" xfId="27235" xr:uid="{00000000-0005-0000-0000-0000FC960000}"/>
    <cellStyle name="Notas 4 6 3 3 2" xfId="40146" xr:uid="{00000000-0005-0000-0000-0000FD960000}"/>
    <cellStyle name="Notas 4 6 3 4" xfId="33104" xr:uid="{00000000-0005-0000-0000-0000FE960000}"/>
    <cellStyle name="Notas 4 6 4" xfId="17845" xr:uid="{00000000-0005-0000-0000-0000FF960000}"/>
    <cellStyle name="Notas 4 6 4 2" xfId="30756" xr:uid="{00000000-0005-0000-0000-000000970000}"/>
    <cellStyle name="Notas 4 6 5" xfId="21366" xr:uid="{00000000-0005-0000-0000-000001970000}"/>
    <cellStyle name="Notas 4 6 5 2" xfId="34277" xr:uid="{00000000-0005-0000-0000-000002970000}"/>
    <cellStyle name="Notas 4 6 6" xfId="24887" xr:uid="{00000000-0005-0000-0000-000003970000}"/>
    <cellStyle name="Notas 4 6 6 2" xfId="37798" xr:uid="{00000000-0005-0000-0000-000004970000}"/>
    <cellStyle name="Notas 4 6 7" xfId="28408" xr:uid="{00000000-0005-0000-0000-000005970000}"/>
    <cellStyle name="Notas 4 6 8" xfId="15497" xr:uid="{00000000-0005-0000-0000-000006970000}"/>
    <cellStyle name="Notas 4 7" xfId="14998" xr:uid="{00000000-0005-0000-0000-000007970000}"/>
    <cellStyle name="Notas 4 7 2" xfId="16173" xr:uid="{00000000-0005-0000-0000-000008970000}"/>
    <cellStyle name="Notas 4 7 2 2" xfId="18521" xr:uid="{00000000-0005-0000-0000-000009970000}"/>
    <cellStyle name="Notas 4 7 2 2 2" xfId="31432" xr:uid="{00000000-0005-0000-0000-00000A970000}"/>
    <cellStyle name="Notas 4 7 2 3" xfId="22042" xr:uid="{00000000-0005-0000-0000-00000B970000}"/>
    <cellStyle name="Notas 4 7 2 3 2" xfId="34953" xr:uid="{00000000-0005-0000-0000-00000C970000}"/>
    <cellStyle name="Notas 4 7 2 4" xfId="25563" xr:uid="{00000000-0005-0000-0000-00000D970000}"/>
    <cellStyle name="Notas 4 7 2 4 2" xfId="38474" xr:uid="{00000000-0005-0000-0000-00000E970000}"/>
    <cellStyle name="Notas 4 7 2 5" xfId="29084" xr:uid="{00000000-0005-0000-0000-00000F970000}"/>
    <cellStyle name="Notas 4 7 3" xfId="19694" xr:uid="{00000000-0005-0000-0000-000010970000}"/>
    <cellStyle name="Notas 4 7 3 2" xfId="23215" xr:uid="{00000000-0005-0000-0000-000011970000}"/>
    <cellStyle name="Notas 4 7 3 2 2" xfId="36126" xr:uid="{00000000-0005-0000-0000-000012970000}"/>
    <cellStyle name="Notas 4 7 3 3" xfId="26736" xr:uid="{00000000-0005-0000-0000-000013970000}"/>
    <cellStyle name="Notas 4 7 3 3 2" xfId="39647" xr:uid="{00000000-0005-0000-0000-000014970000}"/>
    <cellStyle name="Notas 4 7 3 4" xfId="32605" xr:uid="{00000000-0005-0000-0000-000015970000}"/>
    <cellStyle name="Notas 4 7 4" xfId="17346" xr:uid="{00000000-0005-0000-0000-000016970000}"/>
    <cellStyle name="Notas 4 7 4 2" xfId="30257" xr:uid="{00000000-0005-0000-0000-000017970000}"/>
    <cellStyle name="Notas 4 7 5" xfId="20867" xr:uid="{00000000-0005-0000-0000-000018970000}"/>
    <cellStyle name="Notas 4 7 5 2" xfId="33778" xr:uid="{00000000-0005-0000-0000-000019970000}"/>
    <cellStyle name="Notas 4 7 6" xfId="24388" xr:uid="{00000000-0005-0000-0000-00001A970000}"/>
    <cellStyle name="Notas 4 7 6 2" xfId="37299" xr:uid="{00000000-0005-0000-0000-00001B970000}"/>
    <cellStyle name="Notas 4 7 7" xfId="27909" xr:uid="{00000000-0005-0000-0000-00001C970000}"/>
    <cellStyle name="Notas 4 8" xfId="15674" xr:uid="{00000000-0005-0000-0000-00001D970000}"/>
    <cellStyle name="Notas 4 8 2" xfId="18022" xr:uid="{00000000-0005-0000-0000-00001E970000}"/>
    <cellStyle name="Notas 4 8 2 2" xfId="30933" xr:uid="{00000000-0005-0000-0000-00001F970000}"/>
    <cellStyle name="Notas 4 8 3" xfId="21543" xr:uid="{00000000-0005-0000-0000-000020970000}"/>
    <cellStyle name="Notas 4 8 3 2" xfId="34454" xr:uid="{00000000-0005-0000-0000-000021970000}"/>
    <cellStyle name="Notas 4 8 4" xfId="25064" xr:uid="{00000000-0005-0000-0000-000022970000}"/>
    <cellStyle name="Notas 4 8 4 2" xfId="37975" xr:uid="{00000000-0005-0000-0000-000023970000}"/>
    <cellStyle name="Notas 4 8 5" xfId="28585" xr:uid="{00000000-0005-0000-0000-000024970000}"/>
    <cellStyle name="Notas 4 9" xfId="19195" xr:uid="{00000000-0005-0000-0000-000025970000}"/>
    <cellStyle name="Notas 4 9 2" xfId="22716" xr:uid="{00000000-0005-0000-0000-000026970000}"/>
    <cellStyle name="Notas 4 9 2 2" xfId="35627" xr:uid="{00000000-0005-0000-0000-000027970000}"/>
    <cellStyle name="Notas 4 9 3" xfId="26237" xr:uid="{00000000-0005-0000-0000-000028970000}"/>
    <cellStyle name="Notas 4 9 3 2" xfId="39148" xr:uid="{00000000-0005-0000-0000-000029970000}"/>
    <cellStyle name="Notas 4 9 4" xfId="32106" xr:uid="{00000000-0005-0000-0000-00002A970000}"/>
    <cellStyle name="Notas 5" xfId="2848" xr:uid="{00000000-0005-0000-0000-00002B970000}"/>
    <cellStyle name="Notas 5 10" xfId="23902" xr:uid="{00000000-0005-0000-0000-00002C970000}"/>
    <cellStyle name="Notas 5 10 2" xfId="36813" xr:uid="{00000000-0005-0000-0000-00002D970000}"/>
    <cellStyle name="Notas 5 11" xfId="27423" xr:uid="{00000000-0005-0000-0000-00002E970000}"/>
    <cellStyle name="Notas 5 12" xfId="14507" xr:uid="{00000000-0005-0000-0000-00002F970000}"/>
    <cellStyle name="Notas 5 2" xfId="2849" xr:uid="{00000000-0005-0000-0000-000030970000}"/>
    <cellStyle name="Notas 5 2 2" xfId="13898" xr:uid="{00000000-0005-0000-0000-000031970000}"/>
    <cellStyle name="Notas 5 2 2 2" xfId="16361" xr:uid="{00000000-0005-0000-0000-000032970000}"/>
    <cellStyle name="Notas 5 2 2 2 2" xfId="18709" xr:uid="{00000000-0005-0000-0000-000033970000}"/>
    <cellStyle name="Notas 5 2 2 2 2 2" xfId="31620" xr:uid="{00000000-0005-0000-0000-000034970000}"/>
    <cellStyle name="Notas 5 2 2 2 3" xfId="22230" xr:uid="{00000000-0005-0000-0000-000035970000}"/>
    <cellStyle name="Notas 5 2 2 2 3 2" xfId="35141" xr:uid="{00000000-0005-0000-0000-000036970000}"/>
    <cellStyle name="Notas 5 2 2 2 4" xfId="25751" xr:uid="{00000000-0005-0000-0000-000037970000}"/>
    <cellStyle name="Notas 5 2 2 2 4 2" xfId="38662" xr:uid="{00000000-0005-0000-0000-000038970000}"/>
    <cellStyle name="Notas 5 2 2 2 5" xfId="29272" xr:uid="{00000000-0005-0000-0000-000039970000}"/>
    <cellStyle name="Notas 5 2 2 3" xfId="19882" xr:uid="{00000000-0005-0000-0000-00003A970000}"/>
    <cellStyle name="Notas 5 2 2 3 2" xfId="23403" xr:uid="{00000000-0005-0000-0000-00003B970000}"/>
    <cellStyle name="Notas 5 2 2 3 2 2" xfId="36314" xr:uid="{00000000-0005-0000-0000-00003C970000}"/>
    <cellStyle name="Notas 5 2 2 3 3" xfId="26924" xr:uid="{00000000-0005-0000-0000-00003D970000}"/>
    <cellStyle name="Notas 5 2 2 3 3 2" xfId="39835" xr:uid="{00000000-0005-0000-0000-00003E970000}"/>
    <cellStyle name="Notas 5 2 2 3 4" xfId="32793" xr:uid="{00000000-0005-0000-0000-00003F970000}"/>
    <cellStyle name="Notas 5 2 2 4" xfId="17534" xr:uid="{00000000-0005-0000-0000-000040970000}"/>
    <cellStyle name="Notas 5 2 2 4 2" xfId="30445" xr:uid="{00000000-0005-0000-0000-000041970000}"/>
    <cellStyle name="Notas 5 2 2 5" xfId="21055" xr:uid="{00000000-0005-0000-0000-000042970000}"/>
    <cellStyle name="Notas 5 2 2 5 2" xfId="33966" xr:uid="{00000000-0005-0000-0000-000043970000}"/>
    <cellStyle name="Notas 5 2 2 6" xfId="24576" xr:uid="{00000000-0005-0000-0000-000044970000}"/>
    <cellStyle name="Notas 5 2 2 6 2" xfId="37487" xr:uid="{00000000-0005-0000-0000-000045970000}"/>
    <cellStyle name="Notas 5 2 2 7" xfId="28097" xr:uid="{00000000-0005-0000-0000-000046970000}"/>
    <cellStyle name="Notas 5 2 2 8" xfId="15186" xr:uid="{00000000-0005-0000-0000-000047970000}"/>
    <cellStyle name="Notas 5 2 3" xfId="15862" xr:uid="{00000000-0005-0000-0000-000048970000}"/>
    <cellStyle name="Notas 5 2 3 2" xfId="18210" xr:uid="{00000000-0005-0000-0000-000049970000}"/>
    <cellStyle name="Notas 5 2 3 2 2" xfId="31121" xr:uid="{00000000-0005-0000-0000-00004A970000}"/>
    <cellStyle name="Notas 5 2 3 3" xfId="21731" xr:uid="{00000000-0005-0000-0000-00004B970000}"/>
    <cellStyle name="Notas 5 2 3 3 2" xfId="34642" xr:uid="{00000000-0005-0000-0000-00004C970000}"/>
    <cellStyle name="Notas 5 2 3 4" xfId="25252" xr:uid="{00000000-0005-0000-0000-00004D970000}"/>
    <cellStyle name="Notas 5 2 3 4 2" xfId="38163" xr:uid="{00000000-0005-0000-0000-00004E970000}"/>
    <cellStyle name="Notas 5 2 3 5" xfId="28773" xr:uid="{00000000-0005-0000-0000-00004F970000}"/>
    <cellStyle name="Notas 5 2 4" xfId="19383" xr:uid="{00000000-0005-0000-0000-000050970000}"/>
    <cellStyle name="Notas 5 2 4 2" xfId="22904" xr:uid="{00000000-0005-0000-0000-000051970000}"/>
    <cellStyle name="Notas 5 2 4 2 2" xfId="35815" xr:uid="{00000000-0005-0000-0000-000052970000}"/>
    <cellStyle name="Notas 5 2 4 3" xfId="26425" xr:uid="{00000000-0005-0000-0000-000053970000}"/>
    <cellStyle name="Notas 5 2 4 3 2" xfId="39336" xr:uid="{00000000-0005-0000-0000-000054970000}"/>
    <cellStyle name="Notas 5 2 4 4" xfId="32294" xr:uid="{00000000-0005-0000-0000-000055970000}"/>
    <cellStyle name="Notas 5 2 5" xfId="17035" xr:uid="{00000000-0005-0000-0000-000056970000}"/>
    <cellStyle name="Notas 5 2 5 2" xfId="29946" xr:uid="{00000000-0005-0000-0000-000057970000}"/>
    <cellStyle name="Notas 5 2 6" xfId="20556" xr:uid="{00000000-0005-0000-0000-000058970000}"/>
    <cellStyle name="Notas 5 2 6 2" xfId="33467" xr:uid="{00000000-0005-0000-0000-000059970000}"/>
    <cellStyle name="Notas 5 2 7" xfId="24077" xr:uid="{00000000-0005-0000-0000-00005A970000}"/>
    <cellStyle name="Notas 5 2 7 2" xfId="36988" xr:uid="{00000000-0005-0000-0000-00005B970000}"/>
    <cellStyle name="Notas 5 2 8" xfId="27598" xr:uid="{00000000-0005-0000-0000-00005C970000}"/>
    <cellStyle name="Notas 5 2 9" xfId="14686" xr:uid="{00000000-0005-0000-0000-00005D970000}"/>
    <cellStyle name="Notas 5 3" xfId="2850" xr:uid="{00000000-0005-0000-0000-00005E970000}"/>
    <cellStyle name="Notas 5 3 2" xfId="13899" xr:uid="{00000000-0005-0000-0000-00005F970000}"/>
    <cellStyle name="Notas 5 3 2 2" xfId="16523" xr:uid="{00000000-0005-0000-0000-000060970000}"/>
    <cellStyle name="Notas 5 3 2 2 2" xfId="18871" xr:uid="{00000000-0005-0000-0000-000061970000}"/>
    <cellStyle name="Notas 5 3 2 2 2 2" xfId="31782" xr:uid="{00000000-0005-0000-0000-000062970000}"/>
    <cellStyle name="Notas 5 3 2 2 3" xfId="22392" xr:uid="{00000000-0005-0000-0000-000063970000}"/>
    <cellStyle name="Notas 5 3 2 2 3 2" xfId="35303" xr:uid="{00000000-0005-0000-0000-000064970000}"/>
    <cellStyle name="Notas 5 3 2 2 4" xfId="25913" xr:uid="{00000000-0005-0000-0000-000065970000}"/>
    <cellStyle name="Notas 5 3 2 2 4 2" xfId="38824" xr:uid="{00000000-0005-0000-0000-000066970000}"/>
    <cellStyle name="Notas 5 3 2 2 5" xfId="29434" xr:uid="{00000000-0005-0000-0000-000067970000}"/>
    <cellStyle name="Notas 5 3 2 3" xfId="20044" xr:uid="{00000000-0005-0000-0000-000068970000}"/>
    <cellStyle name="Notas 5 3 2 3 2" xfId="23565" xr:uid="{00000000-0005-0000-0000-000069970000}"/>
    <cellStyle name="Notas 5 3 2 3 2 2" xfId="36476" xr:uid="{00000000-0005-0000-0000-00006A970000}"/>
    <cellStyle name="Notas 5 3 2 3 3" xfId="27086" xr:uid="{00000000-0005-0000-0000-00006B970000}"/>
    <cellStyle name="Notas 5 3 2 3 3 2" xfId="39997" xr:uid="{00000000-0005-0000-0000-00006C970000}"/>
    <cellStyle name="Notas 5 3 2 3 4" xfId="32955" xr:uid="{00000000-0005-0000-0000-00006D970000}"/>
    <cellStyle name="Notas 5 3 2 4" xfId="17696" xr:uid="{00000000-0005-0000-0000-00006E970000}"/>
    <cellStyle name="Notas 5 3 2 4 2" xfId="30607" xr:uid="{00000000-0005-0000-0000-00006F970000}"/>
    <cellStyle name="Notas 5 3 2 5" xfId="21217" xr:uid="{00000000-0005-0000-0000-000070970000}"/>
    <cellStyle name="Notas 5 3 2 5 2" xfId="34128" xr:uid="{00000000-0005-0000-0000-000071970000}"/>
    <cellStyle name="Notas 5 3 2 6" xfId="24738" xr:uid="{00000000-0005-0000-0000-000072970000}"/>
    <cellStyle name="Notas 5 3 2 6 2" xfId="37649" xr:uid="{00000000-0005-0000-0000-000073970000}"/>
    <cellStyle name="Notas 5 3 2 7" xfId="28259" xr:uid="{00000000-0005-0000-0000-000074970000}"/>
    <cellStyle name="Notas 5 3 2 8" xfId="15348" xr:uid="{00000000-0005-0000-0000-000075970000}"/>
    <cellStyle name="Notas 5 3 3" xfId="16024" xr:uid="{00000000-0005-0000-0000-000076970000}"/>
    <cellStyle name="Notas 5 3 3 2" xfId="18372" xr:uid="{00000000-0005-0000-0000-000077970000}"/>
    <cellStyle name="Notas 5 3 3 2 2" xfId="31283" xr:uid="{00000000-0005-0000-0000-000078970000}"/>
    <cellStyle name="Notas 5 3 3 3" xfId="21893" xr:uid="{00000000-0005-0000-0000-000079970000}"/>
    <cellStyle name="Notas 5 3 3 3 2" xfId="34804" xr:uid="{00000000-0005-0000-0000-00007A970000}"/>
    <cellStyle name="Notas 5 3 3 4" xfId="25414" xr:uid="{00000000-0005-0000-0000-00007B970000}"/>
    <cellStyle name="Notas 5 3 3 4 2" xfId="38325" xr:uid="{00000000-0005-0000-0000-00007C970000}"/>
    <cellStyle name="Notas 5 3 3 5" xfId="28935" xr:uid="{00000000-0005-0000-0000-00007D970000}"/>
    <cellStyle name="Notas 5 3 4" xfId="19545" xr:uid="{00000000-0005-0000-0000-00007E970000}"/>
    <cellStyle name="Notas 5 3 4 2" xfId="23066" xr:uid="{00000000-0005-0000-0000-00007F970000}"/>
    <cellStyle name="Notas 5 3 4 2 2" xfId="35977" xr:uid="{00000000-0005-0000-0000-000080970000}"/>
    <cellStyle name="Notas 5 3 4 3" xfId="26587" xr:uid="{00000000-0005-0000-0000-000081970000}"/>
    <cellStyle name="Notas 5 3 4 3 2" xfId="39498" xr:uid="{00000000-0005-0000-0000-000082970000}"/>
    <cellStyle name="Notas 5 3 4 4" xfId="32456" xr:uid="{00000000-0005-0000-0000-000083970000}"/>
    <cellStyle name="Notas 5 3 5" xfId="17197" xr:uid="{00000000-0005-0000-0000-000084970000}"/>
    <cellStyle name="Notas 5 3 5 2" xfId="30108" xr:uid="{00000000-0005-0000-0000-000085970000}"/>
    <cellStyle name="Notas 5 3 6" xfId="20718" xr:uid="{00000000-0005-0000-0000-000086970000}"/>
    <cellStyle name="Notas 5 3 6 2" xfId="33629" xr:uid="{00000000-0005-0000-0000-000087970000}"/>
    <cellStyle name="Notas 5 3 7" xfId="24239" xr:uid="{00000000-0005-0000-0000-000088970000}"/>
    <cellStyle name="Notas 5 3 7 2" xfId="37150" xr:uid="{00000000-0005-0000-0000-000089970000}"/>
    <cellStyle name="Notas 5 3 8" xfId="27760" xr:uid="{00000000-0005-0000-0000-00008A970000}"/>
    <cellStyle name="Notas 5 3 9" xfId="14849" xr:uid="{00000000-0005-0000-0000-00008B970000}"/>
    <cellStyle name="Notas 5 4" xfId="2851" xr:uid="{00000000-0005-0000-0000-00008C970000}"/>
    <cellStyle name="Notas 5 4 2" xfId="16685" xr:uid="{00000000-0005-0000-0000-00008D970000}"/>
    <cellStyle name="Notas 5 4 2 2" xfId="19033" xr:uid="{00000000-0005-0000-0000-00008E970000}"/>
    <cellStyle name="Notas 5 4 2 2 2" xfId="31944" xr:uid="{00000000-0005-0000-0000-00008F970000}"/>
    <cellStyle name="Notas 5 4 2 3" xfId="22554" xr:uid="{00000000-0005-0000-0000-000090970000}"/>
    <cellStyle name="Notas 5 4 2 3 2" xfId="35465" xr:uid="{00000000-0005-0000-0000-000091970000}"/>
    <cellStyle name="Notas 5 4 2 4" xfId="26075" xr:uid="{00000000-0005-0000-0000-000092970000}"/>
    <cellStyle name="Notas 5 4 2 4 2" xfId="38986" xr:uid="{00000000-0005-0000-0000-000093970000}"/>
    <cellStyle name="Notas 5 4 2 5" xfId="29596" xr:uid="{00000000-0005-0000-0000-000094970000}"/>
    <cellStyle name="Notas 5 4 3" xfId="20206" xr:uid="{00000000-0005-0000-0000-000095970000}"/>
    <cellStyle name="Notas 5 4 3 2" xfId="23727" xr:uid="{00000000-0005-0000-0000-000096970000}"/>
    <cellStyle name="Notas 5 4 3 2 2" xfId="36638" xr:uid="{00000000-0005-0000-0000-000097970000}"/>
    <cellStyle name="Notas 5 4 3 3" xfId="27248" xr:uid="{00000000-0005-0000-0000-000098970000}"/>
    <cellStyle name="Notas 5 4 3 3 2" xfId="40159" xr:uid="{00000000-0005-0000-0000-000099970000}"/>
    <cellStyle name="Notas 5 4 3 4" xfId="33117" xr:uid="{00000000-0005-0000-0000-00009A970000}"/>
    <cellStyle name="Notas 5 4 4" xfId="17858" xr:uid="{00000000-0005-0000-0000-00009B970000}"/>
    <cellStyle name="Notas 5 4 4 2" xfId="30769" xr:uid="{00000000-0005-0000-0000-00009C970000}"/>
    <cellStyle name="Notas 5 4 5" xfId="21379" xr:uid="{00000000-0005-0000-0000-00009D970000}"/>
    <cellStyle name="Notas 5 4 5 2" xfId="34290" xr:uid="{00000000-0005-0000-0000-00009E970000}"/>
    <cellStyle name="Notas 5 4 6" xfId="24900" xr:uid="{00000000-0005-0000-0000-00009F970000}"/>
    <cellStyle name="Notas 5 4 6 2" xfId="37811" xr:uid="{00000000-0005-0000-0000-0000A0970000}"/>
    <cellStyle name="Notas 5 4 7" xfId="28421" xr:uid="{00000000-0005-0000-0000-0000A1970000}"/>
    <cellStyle name="Notas 5 4 8" xfId="15510" xr:uid="{00000000-0005-0000-0000-0000A2970000}"/>
    <cellStyle name="Notas 5 5" xfId="2852" xr:uid="{00000000-0005-0000-0000-0000A3970000}"/>
    <cellStyle name="Notas 5 5 2" xfId="16186" xr:uid="{00000000-0005-0000-0000-0000A4970000}"/>
    <cellStyle name="Notas 5 5 2 2" xfId="18534" xr:uid="{00000000-0005-0000-0000-0000A5970000}"/>
    <cellStyle name="Notas 5 5 2 2 2" xfId="31445" xr:uid="{00000000-0005-0000-0000-0000A6970000}"/>
    <cellStyle name="Notas 5 5 2 3" xfId="22055" xr:uid="{00000000-0005-0000-0000-0000A7970000}"/>
    <cellStyle name="Notas 5 5 2 3 2" xfId="34966" xr:uid="{00000000-0005-0000-0000-0000A8970000}"/>
    <cellStyle name="Notas 5 5 2 4" xfId="25576" xr:uid="{00000000-0005-0000-0000-0000A9970000}"/>
    <cellStyle name="Notas 5 5 2 4 2" xfId="38487" xr:uid="{00000000-0005-0000-0000-0000AA970000}"/>
    <cellStyle name="Notas 5 5 2 5" xfId="29097" xr:uid="{00000000-0005-0000-0000-0000AB970000}"/>
    <cellStyle name="Notas 5 5 3" xfId="19707" xr:uid="{00000000-0005-0000-0000-0000AC970000}"/>
    <cellStyle name="Notas 5 5 3 2" xfId="23228" xr:uid="{00000000-0005-0000-0000-0000AD970000}"/>
    <cellStyle name="Notas 5 5 3 2 2" xfId="36139" xr:uid="{00000000-0005-0000-0000-0000AE970000}"/>
    <cellStyle name="Notas 5 5 3 3" xfId="26749" xr:uid="{00000000-0005-0000-0000-0000AF970000}"/>
    <cellStyle name="Notas 5 5 3 3 2" xfId="39660" xr:uid="{00000000-0005-0000-0000-0000B0970000}"/>
    <cellStyle name="Notas 5 5 3 4" xfId="32618" xr:uid="{00000000-0005-0000-0000-0000B1970000}"/>
    <cellStyle name="Notas 5 5 4" xfId="17359" xr:uid="{00000000-0005-0000-0000-0000B2970000}"/>
    <cellStyle name="Notas 5 5 4 2" xfId="30270" xr:uid="{00000000-0005-0000-0000-0000B3970000}"/>
    <cellStyle name="Notas 5 5 5" xfId="20880" xr:uid="{00000000-0005-0000-0000-0000B4970000}"/>
    <cellStyle name="Notas 5 5 5 2" xfId="33791" xr:uid="{00000000-0005-0000-0000-0000B5970000}"/>
    <cellStyle name="Notas 5 5 6" xfId="24401" xr:uid="{00000000-0005-0000-0000-0000B6970000}"/>
    <cellStyle name="Notas 5 5 6 2" xfId="37312" xr:uid="{00000000-0005-0000-0000-0000B7970000}"/>
    <cellStyle name="Notas 5 5 7" xfId="27922" xr:uid="{00000000-0005-0000-0000-0000B8970000}"/>
    <cellStyle name="Notas 5 5 8" xfId="15011" xr:uid="{00000000-0005-0000-0000-0000B9970000}"/>
    <cellStyle name="Notas 5 6" xfId="2853" xr:uid="{00000000-0005-0000-0000-0000BA970000}"/>
    <cellStyle name="Notas 5 6 2" xfId="18035" xr:uid="{00000000-0005-0000-0000-0000BB970000}"/>
    <cellStyle name="Notas 5 6 2 2" xfId="30946" xr:uid="{00000000-0005-0000-0000-0000BC970000}"/>
    <cellStyle name="Notas 5 6 3" xfId="21556" xr:uid="{00000000-0005-0000-0000-0000BD970000}"/>
    <cellStyle name="Notas 5 6 3 2" xfId="34467" xr:uid="{00000000-0005-0000-0000-0000BE970000}"/>
    <cellStyle name="Notas 5 6 4" xfId="25077" xr:uid="{00000000-0005-0000-0000-0000BF970000}"/>
    <cellStyle name="Notas 5 6 4 2" xfId="37988" xr:uid="{00000000-0005-0000-0000-0000C0970000}"/>
    <cellStyle name="Notas 5 6 5" xfId="28598" xr:uid="{00000000-0005-0000-0000-0000C1970000}"/>
    <cellStyle name="Notas 5 6 6" xfId="15687" xr:uid="{00000000-0005-0000-0000-0000C2970000}"/>
    <cellStyle name="Notas 5 7" xfId="19208" xr:uid="{00000000-0005-0000-0000-0000C3970000}"/>
    <cellStyle name="Notas 5 7 2" xfId="22729" xr:uid="{00000000-0005-0000-0000-0000C4970000}"/>
    <cellStyle name="Notas 5 7 2 2" xfId="35640" xr:uid="{00000000-0005-0000-0000-0000C5970000}"/>
    <cellStyle name="Notas 5 7 3" xfId="26250" xr:uid="{00000000-0005-0000-0000-0000C6970000}"/>
    <cellStyle name="Notas 5 7 3 2" xfId="39161" xr:uid="{00000000-0005-0000-0000-0000C7970000}"/>
    <cellStyle name="Notas 5 7 4" xfId="32119" xr:uid="{00000000-0005-0000-0000-0000C8970000}"/>
    <cellStyle name="Notas 5 8" xfId="16860" xr:uid="{00000000-0005-0000-0000-0000C9970000}"/>
    <cellStyle name="Notas 5 8 2" xfId="29771" xr:uid="{00000000-0005-0000-0000-0000CA970000}"/>
    <cellStyle name="Notas 5 9" xfId="20381" xr:uid="{00000000-0005-0000-0000-0000CB970000}"/>
    <cellStyle name="Notas 5 9 2" xfId="33292" xr:uid="{00000000-0005-0000-0000-0000CC970000}"/>
    <cellStyle name="Notas 6" xfId="2854" xr:uid="{00000000-0005-0000-0000-0000CD970000}"/>
    <cellStyle name="Notas 6 10" xfId="23959" xr:uid="{00000000-0005-0000-0000-0000CE970000}"/>
    <cellStyle name="Notas 6 10 2" xfId="36870" xr:uid="{00000000-0005-0000-0000-0000CF970000}"/>
    <cellStyle name="Notas 6 11" xfId="27480" xr:uid="{00000000-0005-0000-0000-0000D0970000}"/>
    <cellStyle name="Notas 6 12" xfId="14565" xr:uid="{00000000-0005-0000-0000-0000D1970000}"/>
    <cellStyle name="Notas 6 2" xfId="2855" xr:uid="{00000000-0005-0000-0000-0000D2970000}"/>
    <cellStyle name="Notas 6 2 2" xfId="13900" xr:uid="{00000000-0005-0000-0000-0000D3970000}"/>
    <cellStyle name="Notas 6 2 2 2" xfId="16418" xr:uid="{00000000-0005-0000-0000-0000D4970000}"/>
    <cellStyle name="Notas 6 2 2 2 2" xfId="18766" xr:uid="{00000000-0005-0000-0000-0000D5970000}"/>
    <cellStyle name="Notas 6 2 2 2 2 2" xfId="31677" xr:uid="{00000000-0005-0000-0000-0000D6970000}"/>
    <cellStyle name="Notas 6 2 2 2 3" xfId="22287" xr:uid="{00000000-0005-0000-0000-0000D7970000}"/>
    <cellStyle name="Notas 6 2 2 2 3 2" xfId="35198" xr:uid="{00000000-0005-0000-0000-0000D8970000}"/>
    <cellStyle name="Notas 6 2 2 2 4" xfId="25808" xr:uid="{00000000-0005-0000-0000-0000D9970000}"/>
    <cellStyle name="Notas 6 2 2 2 4 2" xfId="38719" xr:uid="{00000000-0005-0000-0000-0000DA970000}"/>
    <cellStyle name="Notas 6 2 2 2 5" xfId="29329" xr:uid="{00000000-0005-0000-0000-0000DB970000}"/>
    <cellStyle name="Notas 6 2 2 3" xfId="19939" xr:uid="{00000000-0005-0000-0000-0000DC970000}"/>
    <cellStyle name="Notas 6 2 2 3 2" xfId="23460" xr:uid="{00000000-0005-0000-0000-0000DD970000}"/>
    <cellStyle name="Notas 6 2 2 3 2 2" xfId="36371" xr:uid="{00000000-0005-0000-0000-0000DE970000}"/>
    <cellStyle name="Notas 6 2 2 3 3" xfId="26981" xr:uid="{00000000-0005-0000-0000-0000DF970000}"/>
    <cellStyle name="Notas 6 2 2 3 3 2" xfId="39892" xr:uid="{00000000-0005-0000-0000-0000E0970000}"/>
    <cellStyle name="Notas 6 2 2 3 4" xfId="32850" xr:uid="{00000000-0005-0000-0000-0000E1970000}"/>
    <cellStyle name="Notas 6 2 2 4" xfId="17591" xr:uid="{00000000-0005-0000-0000-0000E2970000}"/>
    <cellStyle name="Notas 6 2 2 4 2" xfId="30502" xr:uid="{00000000-0005-0000-0000-0000E3970000}"/>
    <cellStyle name="Notas 6 2 2 5" xfId="21112" xr:uid="{00000000-0005-0000-0000-0000E4970000}"/>
    <cellStyle name="Notas 6 2 2 5 2" xfId="34023" xr:uid="{00000000-0005-0000-0000-0000E5970000}"/>
    <cellStyle name="Notas 6 2 2 6" xfId="24633" xr:uid="{00000000-0005-0000-0000-0000E6970000}"/>
    <cellStyle name="Notas 6 2 2 6 2" xfId="37544" xr:uid="{00000000-0005-0000-0000-0000E7970000}"/>
    <cellStyle name="Notas 6 2 2 7" xfId="28154" xr:uid="{00000000-0005-0000-0000-0000E8970000}"/>
    <cellStyle name="Notas 6 2 2 8" xfId="15243" xr:uid="{00000000-0005-0000-0000-0000E9970000}"/>
    <cellStyle name="Notas 6 2 3" xfId="15919" xr:uid="{00000000-0005-0000-0000-0000EA970000}"/>
    <cellStyle name="Notas 6 2 3 2" xfId="18267" xr:uid="{00000000-0005-0000-0000-0000EB970000}"/>
    <cellStyle name="Notas 6 2 3 2 2" xfId="31178" xr:uid="{00000000-0005-0000-0000-0000EC970000}"/>
    <cellStyle name="Notas 6 2 3 3" xfId="21788" xr:uid="{00000000-0005-0000-0000-0000ED970000}"/>
    <cellStyle name="Notas 6 2 3 3 2" xfId="34699" xr:uid="{00000000-0005-0000-0000-0000EE970000}"/>
    <cellStyle name="Notas 6 2 3 4" xfId="25309" xr:uid="{00000000-0005-0000-0000-0000EF970000}"/>
    <cellStyle name="Notas 6 2 3 4 2" xfId="38220" xr:uid="{00000000-0005-0000-0000-0000F0970000}"/>
    <cellStyle name="Notas 6 2 3 5" xfId="28830" xr:uid="{00000000-0005-0000-0000-0000F1970000}"/>
    <cellStyle name="Notas 6 2 4" xfId="19440" xr:uid="{00000000-0005-0000-0000-0000F2970000}"/>
    <cellStyle name="Notas 6 2 4 2" xfId="22961" xr:uid="{00000000-0005-0000-0000-0000F3970000}"/>
    <cellStyle name="Notas 6 2 4 2 2" xfId="35872" xr:uid="{00000000-0005-0000-0000-0000F4970000}"/>
    <cellStyle name="Notas 6 2 4 3" xfId="26482" xr:uid="{00000000-0005-0000-0000-0000F5970000}"/>
    <cellStyle name="Notas 6 2 4 3 2" xfId="39393" xr:uid="{00000000-0005-0000-0000-0000F6970000}"/>
    <cellStyle name="Notas 6 2 4 4" xfId="32351" xr:uid="{00000000-0005-0000-0000-0000F7970000}"/>
    <cellStyle name="Notas 6 2 5" xfId="17092" xr:uid="{00000000-0005-0000-0000-0000F8970000}"/>
    <cellStyle name="Notas 6 2 5 2" xfId="30003" xr:uid="{00000000-0005-0000-0000-0000F9970000}"/>
    <cellStyle name="Notas 6 2 6" xfId="20613" xr:uid="{00000000-0005-0000-0000-0000FA970000}"/>
    <cellStyle name="Notas 6 2 6 2" xfId="33524" xr:uid="{00000000-0005-0000-0000-0000FB970000}"/>
    <cellStyle name="Notas 6 2 7" xfId="24134" xr:uid="{00000000-0005-0000-0000-0000FC970000}"/>
    <cellStyle name="Notas 6 2 7 2" xfId="37045" xr:uid="{00000000-0005-0000-0000-0000FD970000}"/>
    <cellStyle name="Notas 6 2 8" xfId="27655" xr:uid="{00000000-0005-0000-0000-0000FE970000}"/>
    <cellStyle name="Notas 6 2 9" xfId="14743" xr:uid="{00000000-0005-0000-0000-0000FF970000}"/>
    <cellStyle name="Notas 6 3" xfId="2856" xr:uid="{00000000-0005-0000-0000-000000980000}"/>
    <cellStyle name="Notas 6 3 2" xfId="13901" xr:uid="{00000000-0005-0000-0000-000001980000}"/>
    <cellStyle name="Notas 6 3 2 2" xfId="16580" xr:uid="{00000000-0005-0000-0000-000002980000}"/>
    <cellStyle name="Notas 6 3 2 2 2" xfId="18928" xr:uid="{00000000-0005-0000-0000-000003980000}"/>
    <cellStyle name="Notas 6 3 2 2 2 2" xfId="31839" xr:uid="{00000000-0005-0000-0000-000004980000}"/>
    <cellStyle name="Notas 6 3 2 2 3" xfId="22449" xr:uid="{00000000-0005-0000-0000-000005980000}"/>
    <cellStyle name="Notas 6 3 2 2 3 2" xfId="35360" xr:uid="{00000000-0005-0000-0000-000006980000}"/>
    <cellStyle name="Notas 6 3 2 2 4" xfId="25970" xr:uid="{00000000-0005-0000-0000-000007980000}"/>
    <cellStyle name="Notas 6 3 2 2 4 2" xfId="38881" xr:uid="{00000000-0005-0000-0000-000008980000}"/>
    <cellStyle name="Notas 6 3 2 2 5" xfId="29491" xr:uid="{00000000-0005-0000-0000-000009980000}"/>
    <cellStyle name="Notas 6 3 2 3" xfId="20101" xr:uid="{00000000-0005-0000-0000-00000A980000}"/>
    <cellStyle name="Notas 6 3 2 3 2" xfId="23622" xr:uid="{00000000-0005-0000-0000-00000B980000}"/>
    <cellStyle name="Notas 6 3 2 3 2 2" xfId="36533" xr:uid="{00000000-0005-0000-0000-00000C980000}"/>
    <cellStyle name="Notas 6 3 2 3 3" xfId="27143" xr:uid="{00000000-0005-0000-0000-00000D980000}"/>
    <cellStyle name="Notas 6 3 2 3 3 2" xfId="40054" xr:uid="{00000000-0005-0000-0000-00000E980000}"/>
    <cellStyle name="Notas 6 3 2 3 4" xfId="33012" xr:uid="{00000000-0005-0000-0000-00000F980000}"/>
    <cellStyle name="Notas 6 3 2 4" xfId="17753" xr:uid="{00000000-0005-0000-0000-000010980000}"/>
    <cellStyle name="Notas 6 3 2 4 2" xfId="30664" xr:uid="{00000000-0005-0000-0000-000011980000}"/>
    <cellStyle name="Notas 6 3 2 5" xfId="21274" xr:uid="{00000000-0005-0000-0000-000012980000}"/>
    <cellStyle name="Notas 6 3 2 5 2" xfId="34185" xr:uid="{00000000-0005-0000-0000-000013980000}"/>
    <cellStyle name="Notas 6 3 2 6" xfId="24795" xr:uid="{00000000-0005-0000-0000-000014980000}"/>
    <cellStyle name="Notas 6 3 2 6 2" xfId="37706" xr:uid="{00000000-0005-0000-0000-000015980000}"/>
    <cellStyle name="Notas 6 3 2 7" xfId="28316" xr:uid="{00000000-0005-0000-0000-000016980000}"/>
    <cellStyle name="Notas 6 3 2 8" xfId="15405" xr:uid="{00000000-0005-0000-0000-000017980000}"/>
    <cellStyle name="Notas 6 3 3" xfId="16081" xr:uid="{00000000-0005-0000-0000-000018980000}"/>
    <cellStyle name="Notas 6 3 3 2" xfId="18429" xr:uid="{00000000-0005-0000-0000-000019980000}"/>
    <cellStyle name="Notas 6 3 3 2 2" xfId="31340" xr:uid="{00000000-0005-0000-0000-00001A980000}"/>
    <cellStyle name="Notas 6 3 3 3" xfId="21950" xr:uid="{00000000-0005-0000-0000-00001B980000}"/>
    <cellStyle name="Notas 6 3 3 3 2" xfId="34861" xr:uid="{00000000-0005-0000-0000-00001C980000}"/>
    <cellStyle name="Notas 6 3 3 4" xfId="25471" xr:uid="{00000000-0005-0000-0000-00001D980000}"/>
    <cellStyle name="Notas 6 3 3 4 2" xfId="38382" xr:uid="{00000000-0005-0000-0000-00001E980000}"/>
    <cellStyle name="Notas 6 3 3 5" xfId="28992" xr:uid="{00000000-0005-0000-0000-00001F980000}"/>
    <cellStyle name="Notas 6 3 4" xfId="19602" xr:uid="{00000000-0005-0000-0000-000020980000}"/>
    <cellStyle name="Notas 6 3 4 2" xfId="23123" xr:uid="{00000000-0005-0000-0000-000021980000}"/>
    <cellStyle name="Notas 6 3 4 2 2" xfId="36034" xr:uid="{00000000-0005-0000-0000-000022980000}"/>
    <cellStyle name="Notas 6 3 4 3" xfId="26644" xr:uid="{00000000-0005-0000-0000-000023980000}"/>
    <cellStyle name="Notas 6 3 4 3 2" xfId="39555" xr:uid="{00000000-0005-0000-0000-000024980000}"/>
    <cellStyle name="Notas 6 3 4 4" xfId="32513" xr:uid="{00000000-0005-0000-0000-000025980000}"/>
    <cellStyle name="Notas 6 3 5" xfId="17254" xr:uid="{00000000-0005-0000-0000-000026980000}"/>
    <cellStyle name="Notas 6 3 5 2" xfId="30165" xr:uid="{00000000-0005-0000-0000-000027980000}"/>
    <cellStyle name="Notas 6 3 6" xfId="20775" xr:uid="{00000000-0005-0000-0000-000028980000}"/>
    <cellStyle name="Notas 6 3 6 2" xfId="33686" xr:uid="{00000000-0005-0000-0000-000029980000}"/>
    <cellStyle name="Notas 6 3 7" xfId="24296" xr:uid="{00000000-0005-0000-0000-00002A980000}"/>
    <cellStyle name="Notas 6 3 7 2" xfId="37207" xr:uid="{00000000-0005-0000-0000-00002B980000}"/>
    <cellStyle name="Notas 6 3 8" xfId="27817" xr:uid="{00000000-0005-0000-0000-00002C980000}"/>
    <cellStyle name="Notas 6 3 9" xfId="14906" xr:uid="{00000000-0005-0000-0000-00002D980000}"/>
    <cellStyle name="Notas 6 4" xfId="2857" xr:uid="{00000000-0005-0000-0000-00002E980000}"/>
    <cellStyle name="Notas 6 4 2" xfId="16742" xr:uid="{00000000-0005-0000-0000-00002F980000}"/>
    <cellStyle name="Notas 6 4 2 2" xfId="19090" xr:uid="{00000000-0005-0000-0000-000030980000}"/>
    <cellStyle name="Notas 6 4 2 2 2" xfId="32001" xr:uid="{00000000-0005-0000-0000-000031980000}"/>
    <cellStyle name="Notas 6 4 2 3" xfId="22611" xr:uid="{00000000-0005-0000-0000-000032980000}"/>
    <cellStyle name="Notas 6 4 2 3 2" xfId="35522" xr:uid="{00000000-0005-0000-0000-000033980000}"/>
    <cellStyle name="Notas 6 4 2 4" xfId="26132" xr:uid="{00000000-0005-0000-0000-000034980000}"/>
    <cellStyle name="Notas 6 4 2 4 2" xfId="39043" xr:uid="{00000000-0005-0000-0000-000035980000}"/>
    <cellStyle name="Notas 6 4 2 5" xfId="29653" xr:uid="{00000000-0005-0000-0000-000036980000}"/>
    <cellStyle name="Notas 6 4 3" xfId="20263" xr:uid="{00000000-0005-0000-0000-000037980000}"/>
    <cellStyle name="Notas 6 4 3 2" xfId="23784" xr:uid="{00000000-0005-0000-0000-000038980000}"/>
    <cellStyle name="Notas 6 4 3 2 2" xfId="36695" xr:uid="{00000000-0005-0000-0000-000039980000}"/>
    <cellStyle name="Notas 6 4 3 3" xfId="27305" xr:uid="{00000000-0005-0000-0000-00003A980000}"/>
    <cellStyle name="Notas 6 4 3 3 2" xfId="40216" xr:uid="{00000000-0005-0000-0000-00003B980000}"/>
    <cellStyle name="Notas 6 4 3 4" xfId="33174" xr:uid="{00000000-0005-0000-0000-00003C980000}"/>
    <cellStyle name="Notas 6 4 4" xfId="17915" xr:uid="{00000000-0005-0000-0000-00003D980000}"/>
    <cellStyle name="Notas 6 4 4 2" xfId="30826" xr:uid="{00000000-0005-0000-0000-00003E980000}"/>
    <cellStyle name="Notas 6 4 5" xfId="21436" xr:uid="{00000000-0005-0000-0000-00003F980000}"/>
    <cellStyle name="Notas 6 4 5 2" xfId="34347" xr:uid="{00000000-0005-0000-0000-000040980000}"/>
    <cellStyle name="Notas 6 4 6" xfId="24957" xr:uid="{00000000-0005-0000-0000-000041980000}"/>
    <cellStyle name="Notas 6 4 6 2" xfId="37868" xr:uid="{00000000-0005-0000-0000-000042980000}"/>
    <cellStyle name="Notas 6 4 7" xfId="28478" xr:uid="{00000000-0005-0000-0000-000043980000}"/>
    <cellStyle name="Notas 6 4 8" xfId="15567" xr:uid="{00000000-0005-0000-0000-000044980000}"/>
    <cellStyle name="Notas 6 5" xfId="2858" xr:uid="{00000000-0005-0000-0000-000045980000}"/>
    <cellStyle name="Notas 6 5 2" xfId="16243" xr:uid="{00000000-0005-0000-0000-000046980000}"/>
    <cellStyle name="Notas 6 5 2 2" xfId="18591" xr:uid="{00000000-0005-0000-0000-000047980000}"/>
    <cellStyle name="Notas 6 5 2 2 2" xfId="31502" xr:uid="{00000000-0005-0000-0000-000048980000}"/>
    <cellStyle name="Notas 6 5 2 3" xfId="22112" xr:uid="{00000000-0005-0000-0000-000049980000}"/>
    <cellStyle name="Notas 6 5 2 3 2" xfId="35023" xr:uid="{00000000-0005-0000-0000-00004A980000}"/>
    <cellStyle name="Notas 6 5 2 4" xfId="25633" xr:uid="{00000000-0005-0000-0000-00004B980000}"/>
    <cellStyle name="Notas 6 5 2 4 2" xfId="38544" xr:uid="{00000000-0005-0000-0000-00004C980000}"/>
    <cellStyle name="Notas 6 5 2 5" xfId="29154" xr:uid="{00000000-0005-0000-0000-00004D980000}"/>
    <cellStyle name="Notas 6 5 3" xfId="19764" xr:uid="{00000000-0005-0000-0000-00004E980000}"/>
    <cellStyle name="Notas 6 5 3 2" xfId="23285" xr:uid="{00000000-0005-0000-0000-00004F980000}"/>
    <cellStyle name="Notas 6 5 3 2 2" xfId="36196" xr:uid="{00000000-0005-0000-0000-000050980000}"/>
    <cellStyle name="Notas 6 5 3 3" xfId="26806" xr:uid="{00000000-0005-0000-0000-000051980000}"/>
    <cellStyle name="Notas 6 5 3 3 2" xfId="39717" xr:uid="{00000000-0005-0000-0000-000052980000}"/>
    <cellStyle name="Notas 6 5 3 4" xfId="32675" xr:uid="{00000000-0005-0000-0000-000053980000}"/>
    <cellStyle name="Notas 6 5 4" xfId="17416" xr:uid="{00000000-0005-0000-0000-000054980000}"/>
    <cellStyle name="Notas 6 5 4 2" xfId="30327" xr:uid="{00000000-0005-0000-0000-000055980000}"/>
    <cellStyle name="Notas 6 5 5" xfId="20937" xr:uid="{00000000-0005-0000-0000-000056980000}"/>
    <cellStyle name="Notas 6 5 5 2" xfId="33848" xr:uid="{00000000-0005-0000-0000-000057980000}"/>
    <cellStyle name="Notas 6 5 6" xfId="24458" xr:uid="{00000000-0005-0000-0000-000058980000}"/>
    <cellStyle name="Notas 6 5 6 2" xfId="37369" xr:uid="{00000000-0005-0000-0000-000059980000}"/>
    <cellStyle name="Notas 6 5 7" xfId="27979" xr:uid="{00000000-0005-0000-0000-00005A980000}"/>
    <cellStyle name="Notas 6 5 8" xfId="15068" xr:uid="{00000000-0005-0000-0000-00005B980000}"/>
    <cellStyle name="Notas 6 6" xfId="2859" xr:uid="{00000000-0005-0000-0000-00005C980000}"/>
    <cellStyle name="Notas 6 6 2" xfId="18092" xr:uid="{00000000-0005-0000-0000-00005D980000}"/>
    <cellStyle name="Notas 6 6 2 2" xfId="31003" xr:uid="{00000000-0005-0000-0000-00005E980000}"/>
    <cellStyle name="Notas 6 6 3" xfId="21613" xr:uid="{00000000-0005-0000-0000-00005F980000}"/>
    <cellStyle name="Notas 6 6 3 2" xfId="34524" xr:uid="{00000000-0005-0000-0000-000060980000}"/>
    <cellStyle name="Notas 6 6 4" xfId="25134" xr:uid="{00000000-0005-0000-0000-000061980000}"/>
    <cellStyle name="Notas 6 6 4 2" xfId="38045" xr:uid="{00000000-0005-0000-0000-000062980000}"/>
    <cellStyle name="Notas 6 6 5" xfId="28655" xr:uid="{00000000-0005-0000-0000-000063980000}"/>
    <cellStyle name="Notas 6 6 6" xfId="15744" xr:uid="{00000000-0005-0000-0000-000064980000}"/>
    <cellStyle name="Notas 6 7" xfId="19265" xr:uid="{00000000-0005-0000-0000-000065980000}"/>
    <cellStyle name="Notas 6 7 2" xfId="22786" xr:uid="{00000000-0005-0000-0000-000066980000}"/>
    <cellStyle name="Notas 6 7 2 2" xfId="35697" xr:uid="{00000000-0005-0000-0000-000067980000}"/>
    <cellStyle name="Notas 6 7 3" xfId="26307" xr:uid="{00000000-0005-0000-0000-000068980000}"/>
    <cellStyle name="Notas 6 7 3 2" xfId="39218" xr:uid="{00000000-0005-0000-0000-000069980000}"/>
    <cellStyle name="Notas 6 7 4" xfId="32176" xr:uid="{00000000-0005-0000-0000-00006A980000}"/>
    <cellStyle name="Notas 6 8" xfId="16917" xr:uid="{00000000-0005-0000-0000-00006B980000}"/>
    <cellStyle name="Notas 6 8 2" xfId="29828" xr:uid="{00000000-0005-0000-0000-00006C980000}"/>
    <cellStyle name="Notas 6 9" xfId="20438" xr:uid="{00000000-0005-0000-0000-00006D980000}"/>
    <cellStyle name="Notas 6 9 2" xfId="33349" xr:uid="{00000000-0005-0000-0000-00006E980000}"/>
    <cellStyle name="Notas 7" xfId="2860" xr:uid="{00000000-0005-0000-0000-00006F980000}"/>
    <cellStyle name="Notas 7 2" xfId="2861" xr:uid="{00000000-0005-0000-0000-000070980000}"/>
    <cellStyle name="Notas 7 2 2" xfId="13902" xr:uid="{00000000-0005-0000-0000-000071980000}"/>
    <cellStyle name="Notas 7 2 2 2" xfId="18653" xr:uid="{00000000-0005-0000-0000-000072980000}"/>
    <cellStyle name="Notas 7 2 2 2 2" xfId="31564" xr:uid="{00000000-0005-0000-0000-000073980000}"/>
    <cellStyle name="Notas 7 2 2 3" xfId="22174" xr:uid="{00000000-0005-0000-0000-000074980000}"/>
    <cellStyle name="Notas 7 2 2 3 2" xfId="35085" xr:uid="{00000000-0005-0000-0000-000075980000}"/>
    <cellStyle name="Notas 7 2 2 4" xfId="25695" xr:uid="{00000000-0005-0000-0000-000076980000}"/>
    <cellStyle name="Notas 7 2 2 4 2" xfId="38606" xr:uid="{00000000-0005-0000-0000-000077980000}"/>
    <cellStyle name="Notas 7 2 2 5" xfId="29216" xr:uid="{00000000-0005-0000-0000-000078980000}"/>
    <cellStyle name="Notas 7 2 2 6" xfId="16305" xr:uid="{00000000-0005-0000-0000-000079980000}"/>
    <cellStyle name="Notas 7 2 3" xfId="19826" xr:uid="{00000000-0005-0000-0000-00007A980000}"/>
    <cellStyle name="Notas 7 2 3 2" xfId="23347" xr:uid="{00000000-0005-0000-0000-00007B980000}"/>
    <cellStyle name="Notas 7 2 3 2 2" xfId="36258" xr:uid="{00000000-0005-0000-0000-00007C980000}"/>
    <cellStyle name="Notas 7 2 3 3" xfId="26868" xr:uid="{00000000-0005-0000-0000-00007D980000}"/>
    <cellStyle name="Notas 7 2 3 3 2" xfId="39779" xr:uid="{00000000-0005-0000-0000-00007E980000}"/>
    <cellStyle name="Notas 7 2 3 4" xfId="32737" xr:uid="{00000000-0005-0000-0000-00007F980000}"/>
    <cellStyle name="Notas 7 2 4" xfId="17478" xr:uid="{00000000-0005-0000-0000-000080980000}"/>
    <cellStyle name="Notas 7 2 4 2" xfId="30389" xr:uid="{00000000-0005-0000-0000-000081980000}"/>
    <cellStyle name="Notas 7 2 5" xfId="20999" xr:uid="{00000000-0005-0000-0000-000082980000}"/>
    <cellStyle name="Notas 7 2 5 2" xfId="33910" xr:uid="{00000000-0005-0000-0000-000083980000}"/>
    <cellStyle name="Notas 7 2 6" xfId="24520" xr:uid="{00000000-0005-0000-0000-000084980000}"/>
    <cellStyle name="Notas 7 2 6 2" xfId="37431" xr:uid="{00000000-0005-0000-0000-000085980000}"/>
    <cellStyle name="Notas 7 2 7" xfId="28041" xr:uid="{00000000-0005-0000-0000-000086980000}"/>
    <cellStyle name="Notas 7 2 8" xfId="15130" xr:uid="{00000000-0005-0000-0000-000087980000}"/>
    <cellStyle name="Notas 7 3" xfId="2862" xr:uid="{00000000-0005-0000-0000-000088980000}"/>
    <cellStyle name="Notas 7 3 2" xfId="13903" xr:uid="{00000000-0005-0000-0000-000089980000}"/>
    <cellStyle name="Notas 7 3 2 2" xfId="31065" xr:uid="{00000000-0005-0000-0000-00008A980000}"/>
    <cellStyle name="Notas 7 3 2 3" xfId="18154" xr:uid="{00000000-0005-0000-0000-00008B980000}"/>
    <cellStyle name="Notas 7 3 3" xfId="21675" xr:uid="{00000000-0005-0000-0000-00008C980000}"/>
    <cellStyle name="Notas 7 3 3 2" xfId="34586" xr:uid="{00000000-0005-0000-0000-00008D980000}"/>
    <cellStyle name="Notas 7 3 4" xfId="25196" xr:uid="{00000000-0005-0000-0000-00008E980000}"/>
    <cellStyle name="Notas 7 3 4 2" xfId="38107" xr:uid="{00000000-0005-0000-0000-00008F980000}"/>
    <cellStyle name="Notas 7 3 5" xfId="28717" xr:uid="{00000000-0005-0000-0000-000090980000}"/>
    <cellStyle name="Notas 7 3 6" xfId="15806" xr:uid="{00000000-0005-0000-0000-000091980000}"/>
    <cellStyle name="Notas 7 4" xfId="2863" xr:uid="{00000000-0005-0000-0000-000092980000}"/>
    <cellStyle name="Notas 7 4 2" xfId="22848" xr:uid="{00000000-0005-0000-0000-000093980000}"/>
    <cellStyle name="Notas 7 4 2 2" xfId="35759" xr:uid="{00000000-0005-0000-0000-000094980000}"/>
    <cellStyle name="Notas 7 4 3" xfId="26369" xr:uid="{00000000-0005-0000-0000-000095980000}"/>
    <cellStyle name="Notas 7 4 3 2" xfId="39280" xr:uid="{00000000-0005-0000-0000-000096980000}"/>
    <cellStyle name="Notas 7 4 4" xfId="32238" xr:uid="{00000000-0005-0000-0000-000097980000}"/>
    <cellStyle name="Notas 7 4 5" xfId="19327" xr:uid="{00000000-0005-0000-0000-000098980000}"/>
    <cellStyle name="Notas 7 5" xfId="2864" xr:uid="{00000000-0005-0000-0000-000099980000}"/>
    <cellStyle name="Notas 7 5 2" xfId="29890" xr:uid="{00000000-0005-0000-0000-00009A980000}"/>
    <cellStyle name="Notas 7 5 3" xfId="16979" xr:uid="{00000000-0005-0000-0000-00009B980000}"/>
    <cellStyle name="Notas 7 6" xfId="20500" xr:uid="{00000000-0005-0000-0000-00009C980000}"/>
    <cellStyle name="Notas 7 6 2" xfId="33411" xr:uid="{00000000-0005-0000-0000-00009D980000}"/>
    <cellStyle name="Notas 7 7" xfId="24021" xr:uid="{00000000-0005-0000-0000-00009E980000}"/>
    <cellStyle name="Notas 7 7 2" xfId="36932" xr:uid="{00000000-0005-0000-0000-00009F980000}"/>
    <cellStyle name="Notas 7 8" xfId="27542" xr:uid="{00000000-0005-0000-0000-0000A0980000}"/>
    <cellStyle name="Notas 7 9" xfId="14630" xr:uid="{00000000-0005-0000-0000-0000A1980000}"/>
    <cellStyle name="Notas 8" xfId="2865" xr:uid="{00000000-0005-0000-0000-0000A2980000}"/>
    <cellStyle name="Notas 8 2" xfId="2866" xr:uid="{00000000-0005-0000-0000-0000A3980000}"/>
    <cellStyle name="Notas 8 2 2" xfId="13904" xr:uid="{00000000-0005-0000-0000-0000A4980000}"/>
    <cellStyle name="Notas 8 2 2 2" xfId="32063" xr:uid="{00000000-0005-0000-0000-0000A5980000}"/>
    <cellStyle name="Notas 8 2 2 3" xfId="19152" xr:uid="{00000000-0005-0000-0000-0000A6980000}"/>
    <cellStyle name="Notas 8 2 3" xfId="22673" xr:uid="{00000000-0005-0000-0000-0000A7980000}"/>
    <cellStyle name="Notas 8 2 3 2" xfId="35584" xr:uid="{00000000-0005-0000-0000-0000A8980000}"/>
    <cellStyle name="Notas 8 2 4" xfId="26194" xr:uid="{00000000-0005-0000-0000-0000A9980000}"/>
    <cellStyle name="Notas 8 2 4 2" xfId="39105" xr:uid="{00000000-0005-0000-0000-0000AA980000}"/>
    <cellStyle name="Notas 8 2 5" xfId="29715" xr:uid="{00000000-0005-0000-0000-0000AB980000}"/>
    <cellStyle name="Notas 8 2 6" xfId="16804" xr:uid="{00000000-0005-0000-0000-0000AC980000}"/>
    <cellStyle name="Notas 8 3" xfId="2867" xr:uid="{00000000-0005-0000-0000-0000AD980000}"/>
    <cellStyle name="Notas 8 3 2" xfId="23846" xr:uid="{00000000-0005-0000-0000-0000AE980000}"/>
    <cellStyle name="Notas 8 3 2 2" xfId="36757" xr:uid="{00000000-0005-0000-0000-0000AF980000}"/>
    <cellStyle name="Notas 8 3 3" xfId="27367" xr:uid="{00000000-0005-0000-0000-0000B0980000}"/>
    <cellStyle name="Notas 8 3 3 2" xfId="40278" xr:uid="{00000000-0005-0000-0000-0000B1980000}"/>
    <cellStyle name="Notas 8 3 4" xfId="33236" xr:uid="{00000000-0005-0000-0000-0000B2980000}"/>
    <cellStyle name="Notas 8 3 5" xfId="20325" xr:uid="{00000000-0005-0000-0000-0000B3980000}"/>
    <cellStyle name="Notas 8 4" xfId="2868" xr:uid="{00000000-0005-0000-0000-0000B4980000}"/>
    <cellStyle name="Notas 8 4 2" xfId="30888" xr:uid="{00000000-0005-0000-0000-0000B5980000}"/>
    <cellStyle name="Notas 8 4 3" xfId="17977" xr:uid="{00000000-0005-0000-0000-0000B6980000}"/>
    <cellStyle name="Notas 8 5" xfId="2869" xr:uid="{00000000-0005-0000-0000-0000B7980000}"/>
    <cellStyle name="Notas 8 5 2" xfId="34409" xr:uid="{00000000-0005-0000-0000-0000B8980000}"/>
    <cellStyle name="Notas 8 5 3" xfId="21498" xr:uid="{00000000-0005-0000-0000-0000B9980000}"/>
    <cellStyle name="Notas 8 6" xfId="25019" xr:uid="{00000000-0005-0000-0000-0000BA980000}"/>
    <cellStyle name="Notas 8 6 2" xfId="37930" xr:uid="{00000000-0005-0000-0000-0000BB980000}"/>
    <cellStyle name="Notas 8 7" xfId="28540" xr:uid="{00000000-0005-0000-0000-0000BC980000}"/>
    <cellStyle name="Notas 8 8" xfId="15629" xr:uid="{00000000-0005-0000-0000-0000BD980000}"/>
    <cellStyle name="Notas 9" xfId="2870" xr:uid="{00000000-0005-0000-0000-0000BE980000}"/>
    <cellStyle name="Notas 9 2" xfId="2871" xr:uid="{00000000-0005-0000-0000-0000BF980000}"/>
    <cellStyle name="Notas 9 2 2" xfId="13905" xr:uid="{00000000-0005-0000-0000-0000C0980000}"/>
    <cellStyle name="Notas 9 3" xfId="2872" xr:uid="{00000000-0005-0000-0000-0000C1980000}"/>
    <cellStyle name="Notas 9 4" xfId="2873" xr:uid="{00000000-0005-0000-0000-0000C2980000}"/>
    <cellStyle name="Notas 9 5" xfId="2874" xr:uid="{00000000-0005-0000-0000-0000C3980000}"/>
    <cellStyle name="Notas 9 6" xfId="40291" xr:uid="{00000000-0005-0000-0000-0000C4980000}"/>
    <cellStyle name="Note" xfId="13906" xr:uid="{00000000-0005-0000-0000-0000C5980000}"/>
    <cellStyle name="Note 10" xfId="2875" xr:uid="{00000000-0005-0000-0000-0000C6980000}"/>
    <cellStyle name="Note 10 2" xfId="13907" xr:uid="{00000000-0005-0000-0000-0000C7980000}"/>
    <cellStyle name="Note 10 2 2" xfId="13908" xr:uid="{00000000-0005-0000-0000-0000C8980000}"/>
    <cellStyle name="Note 10 3" xfId="13909" xr:uid="{00000000-0005-0000-0000-0000C9980000}"/>
    <cellStyle name="Note 11" xfId="13910" xr:uid="{00000000-0005-0000-0000-0000CA980000}"/>
    <cellStyle name="Note 11 2" xfId="13911" xr:uid="{00000000-0005-0000-0000-0000CB980000}"/>
    <cellStyle name="Note 11 2 2" xfId="13912" xr:uid="{00000000-0005-0000-0000-0000CC980000}"/>
    <cellStyle name="Note 11 3" xfId="13913" xr:uid="{00000000-0005-0000-0000-0000CD980000}"/>
    <cellStyle name="Note 12" xfId="13914" xr:uid="{00000000-0005-0000-0000-0000CE980000}"/>
    <cellStyle name="Note 12 2" xfId="13915" xr:uid="{00000000-0005-0000-0000-0000CF980000}"/>
    <cellStyle name="Note 12 2 2" xfId="13916" xr:uid="{00000000-0005-0000-0000-0000D0980000}"/>
    <cellStyle name="Note 12 3" xfId="13917" xr:uid="{00000000-0005-0000-0000-0000D1980000}"/>
    <cellStyle name="Note 13" xfId="13918" xr:uid="{00000000-0005-0000-0000-0000D2980000}"/>
    <cellStyle name="Note 13 2" xfId="13919" xr:uid="{00000000-0005-0000-0000-0000D3980000}"/>
    <cellStyle name="Note 13 2 2" xfId="13920" xr:uid="{00000000-0005-0000-0000-0000D4980000}"/>
    <cellStyle name="Note 13 3" xfId="13921" xr:uid="{00000000-0005-0000-0000-0000D5980000}"/>
    <cellStyle name="Note 14" xfId="13922" xr:uid="{00000000-0005-0000-0000-0000D6980000}"/>
    <cellStyle name="Note 14 2" xfId="13923" xr:uid="{00000000-0005-0000-0000-0000D7980000}"/>
    <cellStyle name="Note 14 2 2" xfId="13924" xr:uid="{00000000-0005-0000-0000-0000D8980000}"/>
    <cellStyle name="Note 14 3" xfId="13925" xr:uid="{00000000-0005-0000-0000-0000D9980000}"/>
    <cellStyle name="Note 2" xfId="2876" xr:uid="{00000000-0005-0000-0000-0000DA980000}"/>
    <cellStyle name="Note 2 2" xfId="13926" xr:uid="{00000000-0005-0000-0000-0000DB980000}"/>
    <cellStyle name="Note 2 2 2" xfId="13927" xr:uid="{00000000-0005-0000-0000-0000DC980000}"/>
    <cellStyle name="Note 2 3" xfId="13928" xr:uid="{00000000-0005-0000-0000-0000DD980000}"/>
    <cellStyle name="Note 3" xfId="2877" xr:uid="{00000000-0005-0000-0000-0000DE980000}"/>
    <cellStyle name="Note 3 2" xfId="2878" xr:uid="{00000000-0005-0000-0000-0000DF980000}"/>
    <cellStyle name="Note 3 2 2" xfId="13929" xr:uid="{00000000-0005-0000-0000-0000E0980000}"/>
    <cellStyle name="Note 3 3" xfId="2879" xr:uid="{00000000-0005-0000-0000-0000E1980000}"/>
    <cellStyle name="Note 3 4" xfId="2880" xr:uid="{00000000-0005-0000-0000-0000E2980000}"/>
    <cellStyle name="Note 3 5" xfId="2881" xr:uid="{00000000-0005-0000-0000-0000E3980000}"/>
    <cellStyle name="Note 3 6" xfId="2882" xr:uid="{00000000-0005-0000-0000-0000E4980000}"/>
    <cellStyle name="Note 4" xfId="2883" xr:uid="{00000000-0005-0000-0000-0000E5980000}"/>
    <cellStyle name="Note 4 2" xfId="2884" xr:uid="{00000000-0005-0000-0000-0000E6980000}"/>
    <cellStyle name="Note 4 2 2" xfId="13930" xr:uid="{00000000-0005-0000-0000-0000E7980000}"/>
    <cellStyle name="Note 4 3" xfId="2885" xr:uid="{00000000-0005-0000-0000-0000E8980000}"/>
    <cellStyle name="Note 4 4" xfId="2886" xr:uid="{00000000-0005-0000-0000-0000E9980000}"/>
    <cellStyle name="Note 4 5" xfId="2887" xr:uid="{00000000-0005-0000-0000-0000EA980000}"/>
    <cellStyle name="Note 4 6" xfId="2888" xr:uid="{00000000-0005-0000-0000-0000EB980000}"/>
    <cellStyle name="Note 5" xfId="2889" xr:uid="{00000000-0005-0000-0000-0000EC980000}"/>
    <cellStyle name="Note 5 2" xfId="2890" xr:uid="{00000000-0005-0000-0000-0000ED980000}"/>
    <cellStyle name="Note 5 2 2" xfId="13931" xr:uid="{00000000-0005-0000-0000-0000EE980000}"/>
    <cellStyle name="Note 5 3" xfId="2891" xr:uid="{00000000-0005-0000-0000-0000EF980000}"/>
    <cellStyle name="Note 5 4" xfId="2892" xr:uid="{00000000-0005-0000-0000-0000F0980000}"/>
    <cellStyle name="Note 6" xfId="2893" xr:uid="{00000000-0005-0000-0000-0000F1980000}"/>
    <cellStyle name="Note 6 2" xfId="2894" xr:uid="{00000000-0005-0000-0000-0000F2980000}"/>
    <cellStyle name="Note 6 2 2" xfId="13932" xr:uid="{00000000-0005-0000-0000-0000F3980000}"/>
    <cellStyle name="Note 6 3" xfId="2895" xr:uid="{00000000-0005-0000-0000-0000F4980000}"/>
    <cellStyle name="Note 6 4" xfId="2896" xr:uid="{00000000-0005-0000-0000-0000F5980000}"/>
    <cellStyle name="Note 7" xfId="2897" xr:uid="{00000000-0005-0000-0000-0000F6980000}"/>
    <cellStyle name="Note 7 2" xfId="13933" xr:uid="{00000000-0005-0000-0000-0000F7980000}"/>
    <cellStyle name="Note 7 2 2" xfId="13934" xr:uid="{00000000-0005-0000-0000-0000F8980000}"/>
    <cellStyle name="Note 7 3" xfId="13935" xr:uid="{00000000-0005-0000-0000-0000F9980000}"/>
    <cellStyle name="Note 8" xfId="2898" xr:uid="{00000000-0005-0000-0000-0000FA980000}"/>
    <cellStyle name="Note 8 2" xfId="13936" xr:uid="{00000000-0005-0000-0000-0000FB980000}"/>
    <cellStyle name="Note 8 2 2" xfId="13937" xr:uid="{00000000-0005-0000-0000-0000FC980000}"/>
    <cellStyle name="Note 8 3" xfId="13938" xr:uid="{00000000-0005-0000-0000-0000FD980000}"/>
    <cellStyle name="Note 9" xfId="2899" xr:uid="{00000000-0005-0000-0000-0000FE980000}"/>
    <cellStyle name="Note 9 2" xfId="13939" xr:uid="{00000000-0005-0000-0000-0000FF980000}"/>
    <cellStyle name="Note 9 2 2" xfId="13940" xr:uid="{00000000-0005-0000-0000-000000990000}"/>
    <cellStyle name="Note 9 3" xfId="13941" xr:uid="{00000000-0005-0000-0000-000001990000}"/>
    <cellStyle name="Number" xfId="3665" xr:uid="{00000000-0005-0000-0000-000002990000}"/>
    <cellStyle name="Output" xfId="13942" xr:uid="{00000000-0005-0000-0000-000003990000}"/>
    <cellStyle name="Output 2" xfId="2900" xr:uid="{00000000-0005-0000-0000-000004990000}"/>
    <cellStyle name="Output 3" xfId="2901" xr:uid="{00000000-0005-0000-0000-000005990000}"/>
    <cellStyle name="Output 4" xfId="3666" xr:uid="{00000000-0005-0000-0000-000006990000}"/>
    <cellStyle name="OUTPUT AMOUNTS" xfId="3667" xr:uid="{00000000-0005-0000-0000-000007990000}"/>
    <cellStyle name="OUTPUT COLUMN HEADINGS" xfId="3668" xr:uid="{00000000-0005-0000-0000-000008990000}"/>
    <cellStyle name="OUTPUT LINE ITEMS" xfId="3669" xr:uid="{00000000-0005-0000-0000-000009990000}"/>
    <cellStyle name="OUTPUT REPORT HEADING" xfId="3670" xr:uid="{00000000-0005-0000-0000-00000A990000}"/>
    <cellStyle name="OUTPUT REPORT TITLE" xfId="3671" xr:uid="{00000000-0005-0000-0000-00000B990000}"/>
    <cellStyle name="per.style" xfId="13943" xr:uid="{00000000-0005-0000-0000-00000C990000}"/>
    <cellStyle name="Percent" xfId="13944" xr:uid="{00000000-0005-0000-0000-00000D990000}"/>
    <cellStyle name="Percent (0)" xfId="13945" xr:uid="{00000000-0005-0000-0000-00000E990000}"/>
    <cellStyle name="Percent [2]" xfId="3672" xr:uid="{00000000-0005-0000-0000-00000F990000}"/>
    <cellStyle name="Percent 2" xfId="3535" xr:uid="{00000000-0005-0000-0000-000010990000}"/>
    <cellStyle name="Percent 3" xfId="3538" xr:uid="{00000000-0005-0000-0000-000011990000}"/>
    <cellStyle name="Percent 4" xfId="13946" xr:uid="{00000000-0005-0000-0000-000012990000}"/>
    <cellStyle name="Percent_DatosEntrada" xfId="13947" xr:uid="{00000000-0005-0000-0000-000013990000}"/>
    <cellStyle name="Porcentaje" xfId="3532" builtinId="5"/>
    <cellStyle name="Porcentaje 10" xfId="3790" xr:uid="{00000000-0005-0000-0000-000015990000}"/>
    <cellStyle name="Porcentaje 11" xfId="40332" xr:uid="{00000000-0005-0000-0000-000016990000}"/>
    <cellStyle name="Porcentaje 2" xfId="3777" xr:uid="{00000000-0005-0000-0000-000017990000}"/>
    <cellStyle name="Porcentaje 3" xfId="3780" xr:uid="{00000000-0005-0000-0000-000018990000}"/>
    <cellStyle name="Porcentaje 3 2" xfId="13948" xr:uid="{00000000-0005-0000-0000-000019990000}"/>
    <cellStyle name="Porcentaje 4" xfId="13949" xr:uid="{00000000-0005-0000-0000-00001A990000}"/>
    <cellStyle name="Porcentaje 4 2" xfId="13950" xr:uid="{00000000-0005-0000-0000-00001B990000}"/>
    <cellStyle name="Porcentaje 5" xfId="13951" xr:uid="{00000000-0005-0000-0000-00001C990000}"/>
    <cellStyle name="Porcentaje 5 2" xfId="13952" xr:uid="{00000000-0005-0000-0000-00001D990000}"/>
    <cellStyle name="Porcentaje 6" xfId="13953" xr:uid="{00000000-0005-0000-0000-00001E990000}"/>
    <cellStyle name="Porcentaje 6 2" xfId="13954" xr:uid="{00000000-0005-0000-0000-00001F990000}"/>
    <cellStyle name="Porcentaje 7" xfId="13955" xr:uid="{00000000-0005-0000-0000-000020990000}"/>
    <cellStyle name="Porcentaje 7 2" xfId="13956" xr:uid="{00000000-0005-0000-0000-000021990000}"/>
    <cellStyle name="Porcentaje 8" xfId="13957" xr:uid="{00000000-0005-0000-0000-000022990000}"/>
    <cellStyle name="Porcentaje 9" xfId="13958" xr:uid="{00000000-0005-0000-0000-000023990000}"/>
    <cellStyle name="Porcentual 2" xfId="3673" xr:uid="{00000000-0005-0000-0000-000024990000}"/>
    <cellStyle name="Porcentual 2 10" xfId="13959" xr:uid="{00000000-0005-0000-0000-000025990000}"/>
    <cellStyle name="Porcentual 2 11" xfId="13960" xr:uid="{00000000-0005-0000-0000-000026990000}"/>
    <cellStyle name="Porcentual 2 12" xfId="13961" xr:uid="{00000000-0005-0000-0000-000027990000}"/>
    <cellStyle name="Porcentual 2 13" xfId="13962" xr:uid="{00000000-0005-0000-0000-000028990000}"/>
    <cellStyle name="Porcentual 2 14" xfId="13963" xr:uid="{00000000-0005-0000-0000-000029990000}"/>
    <cellStyle name="Porcentual 2 15" xfId="13964" xr:uid="{00000000-0005-0000-0000-00002A990000}"/>
    <cellStyle name="Porcentual 2 16" xfId="13965" xr:uid="{00000000-0005-0000-0000-00002B990000}"/>
    <cellStyle name="Porcentual 2 17" xfId="13966" xr:uid="{00000000-0005-0000-0000-00002C990000}"/>
    <cellStyle name="Porcentual 2 18" xfId="13967" xr:uid="{00000000-0005-0000-0000-00002D990000}"/>
    <cellStyle name="Porcentual 2 19" xfId="13968" xr:uid="{00000000-0005-0000-0000-00002E990000}"/>
    <cellStyle name="Porcentual 2 2" xfId="13969" xr:uid="{00000000-0005-0000-0000-00002F990000}"/>
    <cellStyle name="Porcentual 2 2 2" xfId="13970" xr:uid="{00000000-0005-0000-0000-000030990000}"/>
    <cellStyle name="Porcentual 2 20" xfId="13971" xr:uid="{00000000-0005-0000-0000-000031990000}"/>
    <cellStyle name="Porcentual 2 21" xfId="13972" xr:uid="{00000000-0005-0000-0000-000032990000}"/>
    <cellStyle name="Porcentual 2 22" xfId="13973" xr:uid="{00000000-0005-0000-0000-000033990000}"/>
    <cellStyle name="Porcentual 2 23" xfId="13974" xr:uid="{00000000-0005-0000-0000-000034990000}"/>
    <cellStyle name="Porcentual 2 3" xfId="13975" xr:uid="{00000000-0005-0000-0000-000035990000}"/>
    <cellStyle name="Porcentual 2 4" xfId="13976" xr:uid="{00000000-0005-0000-0000-000036990000}"/>
    <cellStyle name="Porcentual 2 5" xfId="13977" xr:uid="{00000000-0005-0000-0000-000037990000}"/>
    <cellStyle name="Porcentual 2 6" xfId="13978" xr:uid="{00000000-0005-0000-0000-000038990000}"/>
    <cellStyle name="Porcentual 2 7" xfId="13979" xr:uid="{00000000-0005-0000-0000-000039990000}"/>
    <cellStyle name="Porcentual 2 8" xfId="13980" xr:uid="{00000000-0005-0000-0000-00003A990000}"/>
    <cellStyle name="Porcentual 2 9" xfId="13981" xr:uid="{00000000-0005-0000-0000-00003B990000}"/>
    <cellStyle name="Porcentual 3" xfId="13982" xr:uid="{00000000-0005-0000-0000-00003C990000}"/>
    <cellStyle name="Porcentual 3 2" xfId="13983" xr:uid="{00000000-0005-0000-0000-00003D990000}"/>
    <cellStyle name="Porcentual 3 2 2" xfId="13984" xr:uid="{00000000-0005-0000-0000-00003E990000}"/>
    <cellStyle name="Porcentual 3 3" xfId="13985" xr:uid="{00000000-0005-0000-0000-00003F990000}"/>
    <cellStyle name="Porcentual 3 3 2" xfId="13986" xr:uid="{00000000-0005-0000-0000-000040990000}"/>
    <cellStyle name="Porcentual 3 3 2 2" xfId="13987" xr:uid="{00000000-0005-0000-0000-000041990000}"/>
    <cellStyle name="Porcentual 3 3 3" xfId="13988" xr:uid="{00000000-0005-0000-0000-000042990000}"/>
    <cellStyle name="Porcentual 3 4" xfId="13989" xr:uid="{00000000-0005-0000-0000-000043990000}"/>
    <cellStyle name="Porcentual 3 4 2" xfId="13990" xr:uid="{00000000-0005-0000-0000-000044990000}"/>
    <cellStyle name="Porcentual 3 5" xfId="13991" xr:uid="{00000000-0005-0000-0000-000045990000}"/>
    <cellStyle name="Porcentual 4" xfId="13992" xr:uid="{00000000-0005-0000-0000-000046990000}"/>
    <cellStyle name="Porcentual 4 2" xfId="13993" xr:uid="{00000000-0005-0000-0000-000047990000}"/>
    <cellStyle name="Porcentual 4 2 2" xfId="13994" xr:uid="{00000000-0005-0000-0000-000048990000}"/>
    <cellStyle name="Porcentual 5" xfId="13995" xr:uid="{00000000-0005-0000-0000-000049990000}"/>
    <cellStyle name="Porcentual 5 2" xfId="13996" xr:uid="{00000000-0005-0000-0000-00004A990000}"/>
    <cellStyle name="PSChar" xfId="3674" xr:uid="{00000000-0005-0000-0000-00004B990000}"/>
    <cellStyle name="PSDate" xfId="3675" xr:uid="{00000000-0005-0000-0000-00004C990000}"/>
    <cellStyle name="PSDec" xfId="3676" xr:uid="{00000000-0005-0000-0000-00004D990000}"/>
    <cellStyle name="PSHeading" xfId="3677" xr:uid="{00000000-0005-0000-0000-00004E990000}"/>
    <cellStyle name="PSInt" xfId="3678" xr:uid="{00000000-0005-0000-0000-00004F990000}"/>
    <cellStyle name="PSSpacer" xfId="3679" xr:uid="{00000000-0005-0000-0000-000050990000}"/>
    <cellStyle name="Punto" xfId="13997" xr:uid="{00000000-0005-0000-0000-000051990000}"/>
    <cellStyle name="Punto0" xfId="13998" xr:uid="{00000000-0005-0000-0000-000052990000}"/>
    <cellStyle name="regstoresfromspecstores" xfId="13999" xr:uid="{00000000-0005-0000-0000-000053990000}"/>
    <cellStyle name="RevList" xfId="14000" xr:uid="{00000000-0005-0000-0000-000054990000}"/>
    <cellStyle name="S12" xfId="14001" xr:uid="{00000000-0005-0000-0000-000055990000}"/>
    <cellStyle name="S13" xfId="14002" xr:uid="{00000000-0005-0000-0000-000056990000}"/>
    <cellStyle name="S17" xfId="14003" xr:uid="{00000000-0005-0000-0000-000057990000}"/>
    <cellStyle name="S18" xfId="14004" xr:uid="{00000000-0005-0000-0000-000058990000}"/>
    <cellStyle name="Salida" xfId="2902" xr:uid="{00000000-0005-0000-0000-000059990000}"/>
    <cellStyle name="Salida 10" xfId="2903" xr:uid="{00000000-0005-0000-0000-00005A990000}"/>
    <cellStyle name="Salida 11" xfId="2904" xr:uid="{00000000-0005-0000-0000-00005B990000}"/>
    <cellStyle name="Salida 11 2" xfId="2905" xr:uid="{00000000-0005-0000-0000-00005C990000}"/>
    <cellStyle name="Salida 11 3" xfId="2906" xr:uid="{00000000-0005-0000-0000-00005D990000}"/>
    <cellStyle name="Salida 11 4" xfId="2907" xr:uid="{00000000-0005-0000-0000-00005E990000}"/>
    <cellStyle name="Salida 11 5" xfId="2908" xr:uid="{00000000-0005-0000-0000-00005F990000}"/>
    <cellStyle name="Salida 12" xfId="2909" xr:uid="{00000000-0005-0000-0000-000060990000}"/>
    <cellStyle name="Salida 12 2" xfId="2910" xr:uid="{00000000-0005-0000-0000-000061990000}"/>
    <cellStyle name="Salida 12 3" xfId="2911" xr:uid="{00000000-0005-0000-0000-000062990000}"/>
    <cellStyle name="Salida 12 4" xfId="2912" xr:uid="{00000000-0005-0000-0000-000063990000}"/>
    <cellStyle name="Salida 12 5" xfId="2913" xr:uid="{00000000-0005-0000-0000-000064990000}"/>
    <cellStyle name="Salida 13" xfId="2914" xr:uid="{00000000-0005-0000-0000-000065990000}"/>
    <cellStyle name="Salida 13 2" xfId="2915" xr:uid="{00000000-0005-0000-0000-000066990000}"/>
    <cellStyle name="Salida 13 3" xfId="2916" xr:uid="{00000000-0005-0000-0000-000067990000}"/>
    <cellStyle name="Salida 13 4" xfId="2917" xr:uid="{00000000-0005-0000-0000-000068990000}"/>
    <cellStyle name="Salida 14" xfId="2918" xr:uid="{00000000-0005-0000-0000-000069990000}"/>
    <cellStyle name="Salida 14 2" xfId="2919" xr:uid="{00000000-0005-0000-0000-00006A990000}"/>
    <cellStyle name="Salida 14 3" xfId="2920" xr:uid="{00000000-0005-0000-0000-00006B990000}"/>
    <cellStyle name="Salida 14 4" xfId="2921" xr:uid="{00000000-0005-0000-0000-00006C990000}"/>
    <cellStyle name="Salida 15" xfId="2922" xr:uid="{00000000-0005-0000-0000-00006D990000}"/>
    <cellStyle name="Salida 15 2" xfId="2923" xr:uid="{00000000-0005-0000-0000-00006E990000}"/>
    <cellStyle name="Salida 15 3" xfId="2924" xr:uid="{00000000-0005-0000-0000-00006F990000}"/>
    <cellStyle name="Salida 15 4" xfId="2925" xr:uid="{00000000-0005-0000-0000-000070990000}"/>
    <cellStyle name="Salida 16" xfId="2926" xr:uid="{00000000-0005-0000-0000-000071990000}"/>
    <cellStyle name="Salida 16 2" xfId="2927" xr:uid="{00000000-0005-0000-0000-000072990000}"/>
    <cellStyle name="Salida 16 3" xfId="2928" xr:uid="{00000000-0005-0000-0000-000073990000}"/>
    <cellStyle name="Salida 16 4" xfId="2929" xr:uid="{00000000-0005-0000-0000-000074990000}"/>
    <cellStyle name="Salida 17" xfId="2930" xr:uid="{00000000-0005-0000-0000-000075990000}"/>
    <cellStyle name="Salida 17 2" xfId="2931" xr:uid="{00000000-0005-0000-0000-000076990000}"/>
    <cellStyle name="Salida 17 3" xfId="2932" xr:uid="{00000000-0005-0000-0000-000077990000}"/>
    <cellStyle name="Salida 17 4" xfId="2933" xr:uid="{00000000-0005-0000-0000-000078990000}"/>
    <cellStyle name="Salida 18" xfId="2934" xr:uid="{00000000-0005-0000-0000-000079990000}"/>
    <cellStyle name="Salida 18 2" xfId="2935" xr:uid="{00000000-0005-0000-0000-00007A990000}"/>
    <cellStyle name="Salida 18 3" xfId="2936" xr:uid="{00000000-0005-0000-0000-00007B990000}"/>
    <cellStyle name="Salida 18 4" xfId="2937" xr:uid="{00000000-0005-0000-0000-00007C990000}"/>
    <cellStyle name="Salida 19" xfId="2938" xr:uid="{00000000-0005-0000-0000-00007D990000}"/>
    <cellStyle name="Salida 19 2" xfId="2939" xr:uid="{00000000-0005-0000-0000-00007E990000}"/>
    <cellStyle name="Salida 19 3" xfId="2940" xr:uid="{00000000-0005-0000-0000-00007F990000}"/>
    <cellStyle name="Salida 19 4" xfId="2941" xr:uid="{00000000-0005-0000-0000-000080990000}"/>
    <cellStyle name="Salida 2" xfId="2942" xr:uid="{00000000-0005-0000-0000-000081990000}"/>
    <cellStyle name="Salida 2 10" xfId="14005" xr:uid="{00000000-0005-0000-0000-000082990000}"/>
    <cellStyle name="Salida 2 11" xfId="14006" xr:uid="{00000000-0005-0000-0000-000083990000}"/>
    <cellStyle name="Salida 2 12" xfId="14007" xr:uid="{00000000-0005-0000-0000-000084990000}"/>
    <cellStyle name="Salida 2 13" xfId="14008" xr:uid="{00000000-0005-0000-0000-000085990000}"/>
    <cellStyle name="Salida 2 14" xfId="14009" xr:uid="{00000000-0005-0000-0000-000086990000}"/>
    <cellStyle name="Salida 2 15" xfId="14010" xr:uid="{00000000-0005-0000-0000-000087990000}"/>
    <cellStyle name="Salida 2 16" xfId="14011" xr:uid="{00000000-0005-0000-0000-000088990000}"/>
    <cellStyle name="Salida 2 17" xfId="14012" xr:uid="{00000000-0005-0000-0000-000089990000}"/>
    <cellStyle name="Salida 2 18" xfId="14013" xr:uid="{00000000-0005-0000-0000-00008A990000}"/>
    <cellStyle name="Salida 2 19" xfId="14014" xr:uid="{00000000-0005-0000-0000-00008B990000}"/>
    <cellStyle name="Salida 2 2" xfId="2943" xr:uid="{00000000-0005-0000-0000-00008C990000}"/>
    <cellStyle name="Salida 2 2 10" xfId="14015" xr:uid="{00000000-0005-0000-0000-00008D990000}"/>
    <cellStyle name="Salida 2 2 11" xfId="14016" xr:uid="{00000000-0005-0000-0000-00008E990000}"/>
    <cellStyle name="Salida 2 2 12" xfId="14017" xr:uid="{00000000-0005-0000-0000-00008F990000}"/>
    <cellStyle name="Salida 2 2 13" xfId="14018" xr:uid="{00000000-0005-0000-0000-000090990000}"/>
    <cellStyle name="Salida 2 2 14" xfId="14019" xr:uid="{00000000-0005-0000-0000-000091990000}"/>
    <cellStyle name="Salida 2 2 15" xfId="14020" xr:uid="{00000000-0005-0000-0000-000092990000}"/>
    <cellStyle name="Salida 2 2 16" xfId="14021" xr:uid="{00000000-0005-0000-0000-000093990000}"/>
    <cellStyle name="Salida 2 2 17" xfId="14022" xr:uid="{00000000-0005-0000-0000-000094990000}"/>
    <cellStyle name="Salida 2 2 18" xfId="14023" xr:uid="{00000000-0005-0000-0000-000095990000}"/>
    <cellStyle name="Salida 2 2 19" xfId="14024" xr:uid="{00000000-0005-0000-0000-000096990000}"/>
    <cellStyle name="Salida 2 2 2" xfId="2944" xr:uid="{00000000-0005-0000-0000-000097990000}"/>
    <cellStyle name="Salida 2 2 2 2" xfId="2945" xr:uid="{00000000-0005-0000-0000-000098990000}"/>
    <cellStyle name="Salida 2 2 2 2 2" xfId="2946" xr:uid="{00000000-0005-0000-0000-000099990000}"/>
    <cellStyle name="Salida 2 2 2 2 2 2" xfId="2947" xr:uid="{00000000-0005-0000-0000-00009A990000}"/>
    <cellStyle name="Salida 2 2 2 2 2 2 2" xfId="2948" xr:uid="{00000000-0005-0000-0000-00009B990000}"/>
    <cellStyle name="Salida 2 2 2 2 2 2 3" xfId="2949" xr:uid="{00000000-0005-0000-0000-00009C990000}"/>
    <cellStyle name="Salida 2 2 2 2 2 3" xfId="2950" xr:uid="{00000000-0005-0000-0000-00009D990000}"/>
    <cellStyle name="Salida 2 2 2 2 2 4" xfId="2951" xr:uid="{00000000-0005-0000-0000-00009E990000}"/>
    <cellStyle name="Salida 2 2 2 2 2 5" xfId="2952" xr:uid="{00000000-0005-0000-0000-00009F990000}"/>
    <cellStyle name="Salida 2 2 2 2 3" xfId="2953" xr:uid="{00000000-0005-0000-0000-0000A0990000}"/>
    <cellStyle name="Salida 2 2 2 2 3 2" xfId="2954" xr:uid="{00000000-0005-0000-0000-0000A1990000}"/>
    <cellStyle name="Salida 2 2 2 2 3 3" xfId="2955" xr:uid="{00000000-0005-0000-0000-0000A2990000}"/>
    <cellStyle name="Salida 2 2 2 2 4" xfId="2956" xr:uid="{00000000-0005-0000-0000-0000A3990000}"/>
    <cellStyle name="Salida 2 2 2 2 5" xfId="2957" xr:uid="{00000000-0005-0000-0000-0000A4990000}"/>
    <cellStyle name="Salida 2 2 2 3" xfId="2958" xr:uid="{00000000-0005-0000-0000-0000A5990000}"/>
    <cellStyle name="Salida 2 2 2 4" xfId="2959" xr:uid="{00000000-0005-0000-0000-0000A6990000}"/>
    <cellStyle name="Salida 2 2 2 5" xfId="2960" xr:uid="{00000000-0005-0000-0000-0000A7990000}"/>
    <cellStyle name="Salida 2 2 2 5 2" xfId="2961" xr:uid="{00000000-0005-0000-0000-0000A8990000}"/>
    <cellStyle name="Salida 2 2 2 5 3" xfId="2962" xr:uid="{00000000-0005-0000-0000-0000A9990000}"/>
    <cellStyle name="Salida 2 2 2 6" xfId="2963" xr:uid="{00000000-0005-0000-0000-0000AA990000}"/>
    <cellStyle name="Salida 2 2 2 7" xfId="2964" xr:uid="{00000000-0005-0000-0000-0000AB990000}"/>
    <cellStyle name="Salida 2 2 20" xfId="14025" xr:uid="{00000000-0005-0000-0000-0000AC990000}"/>
    <cellStyle name="Salida 2 2 21" xfId="14026" xr:uid="{00000000-0005-0000-0000-0000AD990000}"/>
    <cellStyle name="Salida 2 2 22" xfId="14027" xr:uid="{00000000-0005-0000-0000-0000AE990000}"/>
    <cellStyle name="Salida 2 2 23" xfId="14028" xr:uid="{00000000-0005-0000-0000-0000AF990000}"/>
    <cellStyle name="Salida 2 2 24" xfId="14029" xr:uid="{00000000-0005-0000-0000-0000B0990000}"/>
    <cellStyle name="Salida 2 2 3" xfId="2965" xr:uid="{00000000-0005-0000-0000-0000B1990000}"/>
    <cellStyle name="Salida 2 2 3 2" xfId="2966" xr:uid="{00000000-0005-0000-0000-0000B2990000}"/>
    <cellStyle name="Salida 2 2 4" xfId="2967" xr:uid="{00000000-0005-0000-0000-0000B3990000}"/>
    <cellStyle name="Salida 2 2 5" xfId="2968" xr:uid="{00000000-0005-0000-0000-0000B4990000}"/>
    <cellStyle name="Salida 2 2 5 2" xfId="2969" xr:uid="{00000000-0005-0000-0000-0000B5990000}"/>
    <cellStyle name="Salida 2 2 5 3" xfId="2970" xr:uid="{00000000-0005-0000-0000-0000B6990000}"/>
    <cellStyle name="Salida 2 2 6" xfId="2971" xr:uid="{00000000-0005-0000-0000-0000B7990000}"/>
    <cellStyle name="Salida 2 2 7" xfId="2972" xr:uid="{00000000-0005-0000-0000-0000B8990000}"/>
    <cellStyle name="Salida 2 2 8" xfId="14030" xr:uid="{00000000-0005-0000-0000-0000B9990000}"/>
    <cellStyle name="Salida 2 2 9" xfId="14031" xr:uid="{00000000-0005-0000-0000-0000BA990000}"/>
    <cellStyle name="Salida 2 20" xfId="14032" xr:uid="{00000000-0005-0000-0000-0000BB990000}"/>
    <cellStyle name="Salida 2 21" xfId="14033" xr:uid="{00000000-0005-0000-0000-0000BC990000}"/>
    <cellStyle name="Salida 2 22" xfId="14034" xr:uid="{00000000-0005-0000-0000-0000BD990000}"/>
    <cellStyle name="Salida 2 23" xfId="14035" xr:uid="{00000000-0005-0000-0000-0000BE990000}"/>
    <cellStyle name="Salida 2 24" xfId="14036" xr:uid="{00000000-0005-0000-0000-0000BF990000}"/>
    <cellStyle name="Salida 2 3" xfId="2973" xr:uid="{00000000-0005-0000-0000-0000C0990000}"/>
    <cellStyle name="Salida 2 3 2" xfId="2974" xr:uid="{00000000-0005-0000-0000-0000C1990000}"/>
    <cellStyle name="Salida 2 3 2 2" xfId="14037" xr:uid="{00000000-0005-0000-0000-0000C2990000}"/>
    <cellStyle name="Salida 2 3 2 3" xfId="14038" xr:uid="{00000000-0005-0000-0000-0000C3990000}"/>
    <cellStyle name="Salida 2 3 3" xfId="14039" xr:uid="{00000000-0005-0000-0000-0000C4990000}"/>
    <cellStyle name="Salida 2 4" xfId="2975" xr:uid="{00000000-0005-0000-0000-0000C5990000}"/>
    <cellStyle name="Salida 2 5" xfId="2976" xr:uid="{00000000-0005-0000-0000-0000C6990000}"/>
    <cellStyle name="Salida 2 5 2" xfId="2977" xr:uid="{00000000-0005-0000-0000-0000C7990000}"/>
    <cellStyle name="Salida 2 5 3" xfId="2978" xr:uid="{00000000-0005-0000-0000-0000C8990000}"/>
    <cellStyle name="Salida 2 6" xfId="2979" xr:uid="{00000000-0005-0000-0000-0000C9990000}"/>
    <cellStyle name="Salida 2 7" xfId="2980" xr:uid="{00000000-0005-0000-0000-0000CA990000}"/>
    <cellStyle name="Salida 2 8" xfId="14040" xr:uid="{00000000-0005-0000-0000-0000CB990000}"/>
    <cellStyle name="Salida 2 9" xfId="14041" xr:uid="{00000000-0005-0000-0000-0000CC990000}"/>
    <cellStyle name="Salida 20" xfId="2981" xr:uid="{00000000-0005-0000-0000-0000CD990000}"/>
    <cellStyle name="Salida 20 2" xfId="2982" xr:uid="{00000000-0005-0000-0000-0000CE990000}"/>
    <cellStyle name="Salida 20 3" xfId="2983" xr:uid="{00000000-0005-0000-0000-0000CF990000}"/>
    <cellStyle name="Salida 20 4" xfId="2984" xr:uid="{00000000-0005-0000-0000-0000D0990000}"/>
    <cellStyle name="Salida 21" xfId="2985" xr:uid="{00000000-0005-0000-0000-0000D1990000}"/>
    <cellStyle name="Salida 22" xfId="2986" xr:uid="{00000000-0005-0000-0000-0000D2990000}"/>
    <cellStyle name="Salida 22 2" xfId="2987" xr:uid="{00000000-0005-0000-0000-0000D3990000}"/>
    <cellStyle name="Salida 22 3" xfId="2988" xr:uid="{00000000-0005-0000-0000-0000D4990000}"/>
    <cellStyle name="Salida 23" xfId="2989" xr:uid="{00000000-0005-0000-0000-0000D5990000}"/>
    <cellStyle name="Salida 24" xfId="2990" xr:uid="{00000000-0005-0000-0000-0000D6990000}"/>
    <cellStyle name="Salida 3" xfId="2991" xr:uid="{00000000-0005-0000-0000-0000D7990000}"/>
    <cellStyle name="Salida 4" xfId="2992" xr:uid="{00000000-0005-0000-0000-0000D8990000}"/>
    <cellStyle name="Salida 5" xfId="2993" xr:uid="{00000000-0005-0000-0000-0000D9990000}"/>
    <cellStyle name="Salida 6" xfId="2994" xr:uid="{00000000-0005-0000-0000-0000DA990000}"/>
    <cellStyle name="Salida 7" xfId="2995" xr:uid="{00000000-0005-0000-0000-0000DB990000}"/>
    <cellStyle name="Salida 8" xfId="2996" xr:uid="{00000000-0005-0000-0000-0000DC990000}"/>
    <cellStyle name="Salida 9" xfId="2997" xr:uid="{00000000-0005-0000-0000-0000DD990000}"/>
    <cellStyle name="SAPBEXaggData" xfId="14042" xr:uid="{00000000-0005-0000-0000-0000DE990000}"/>
    <cellStyle name="SAPBEXaggDataEmph" xfId="14043" xr:uid="{00000000-0005-0000-0000-0000DF990000}"/>
    <cellStyle name="SAPBEXaggItem" xfId="14044" xr:uid="{00000000-0005-0000-0000-0000E0990000}"/>
    <cellStyle name="SAPBEXaggItemX" xfId="14045" xr:uid="{00000000-0005-0000-0000-0000E1990000}"/>
    <cellStyle name="SAPBEXchaText" xfId="14046" xr:uid="{00000000-0005-0000-0000-0000E2990000}"/>
    <cellStyle name="SAPBEXexcBad7" xfId="14047" xr:uid="{00000000-0005-0000-0000-0000E3990000}"/>
    <cellStyle name="SAPBEXexcBad8" xfId="14048" xr:uid="{00000000-0005-0000-0000-0000E4990000}"/>
    <cellStyle name="SAPBEXexcBad9" xfId="14049" xr:uid="{00000000-0005-0000-0000-0000E5990000}"/>
    <cellStyle name="SAPBEXexcCritical4" xfId="14050" xr:uid="{00000000-0005-0000-0000-0000E6990000}"/>
    <cellStyle name="SAPBEXexcCritical5" xfId="14051" xr:uid="{00000000-0005-0000-0000-0000E7990000}"/>
    <cellStyle name="SAPBEXexcCritical6" xfId="14052" xr:uid="{00000000-0005-0000-0000-0000E8990000}"/>
    <cellStyle name="SAPBEXexcGood1" xfId="14053" xr:uid="{00000000-0005-0000-0000-0000E9990000}"/>
    <cellStyle name="SAPBEXexcGood2" xfId="14054" xr:uid="{00000000-0005-0000-0000-0000EA990000}"/>
    <cellStyle name="SAPBEXexcGood3" xfId="14055" xr:uid="{00000000-0005-0000-0000-0000EB990000}"/>
    <cellStyle name="SAPBEXfilterDrill" xfId="14056" xr:uid="{00000000-0005-0000-0000-0000EC990000}"/>
    <cellStyle name="SAPBEXfilterItem" xfId="14057" xr:uid="{00000000-0005-0000-0000-0000ED990000}"/>
    <cellStyle name="SAPBEXfilterText" xfId="14058" xr:uid="{00000000-0005-0000-0000-0000EE990000}"/>
    <cellStyle name="SAPBEXformats" xfId="14059" xr:uid="{00000000-0005-0000-0000-0000EF990000}"/>
    <cellStyle name="SAPBEXheaderItem" xfId="14060" xr:uid="{00000000-0005-0000-0000-0000F0990000}"/>
    <cellStyle name="SAPBEXheaderText" xfId="14061" xr:uid="{00000000-0005-0000-0000-0000F1990000}"/>
    <cellStyle name="SAPBEXHLevel0" xfId="14062" xr:uid="{00000000-0005-0000-0000-0000F2990000}"/>
    <cellStyle name="SAPBEXHLevel0X" xfId="14063" xr:uid="{00000000-0005-0000-0000-0000F3990000}"/>
    <cellStyle name="SAPBEXHLevel1" xfId="14064" xr:uid="{00000000-0005-0000-0000-0000F4990000}"/>
    <cellStyle name="SAPBEXHLevel1X" xfId="14065" xr:uid="{00000000-0005-0000-0000-0000F5990000}"/>
    <cellStyle name="SAPBEXHLevel2" xfId="14066" xr:uid="{00000000-0005-0000-0000-0000F6990000}"/>
    <cellStyle name="SAPBEXHLevel2X" xfId="14067" xr:uid="{00000000-0005-0000-0000-0000F7990000}"/>
    <cellStyle name="SAPBEXHLevel3" xfId="14068" xr:uid="{00000000-0005-0000-0000-0000F8990000}"/>
    <cellStyle name="SAPBEXHLevel3X" xfId="14069" xr:uid="{00000000-0005-0000-0000-0000F9990000}"/>
    <cellStyle name="SAPBEXresData" xfId="14070" xr:uid="{00000000-0005-0000-0000-0000FA990000}"/>
    <cellStyle name="SAPBEXresDataEmph" xfId="14071" xr:uid="{00000000-0005-0000-0000-0000FB990000}"/>
    <cellStyle name="SAPBEXresItem" xfId="14072" xr:uid="{00000000-0005-0000-0000-0000FC990000}"/>
    <cellStyle name="SAPBEXresItemX" xfId="14073" xr:uid="{00000000-0005-0000-0000-0000FD990000}"/>
    <cellStyle name="SAPBEXstdData" xfId="14074" xr:uid="{00000000-0005-0000-0000-0000FE990000}"/>
    <cellStyle name="SAPBEXstdDataEmph" xfId="14075" xr:uid="{00000000-0005-0000-0000-0000FF990000}"/>
    <cellStyle name="SAPBEXstdItem" xfId="14076" xr:uid="{00000000-0005-0000-0000-0000009A0000}"/>
    <cellStyle name="SAPBEXstdItemX" xfId="14077" xr:uid="{00000000-0005-0000-0000-0000019A0000}"/>
    <cellStyle name="SAPBEXtitle" xfId="14078" xr:uid="{00000000-0005-0000-0000-0000029A0000}"/>
    <cellStyle name="SAPBEXundefined" xfId="14079" xr:uid="{00000000-0005-0000-0000-0000039A0000}"/>
    <cellStyle name="SEM-BPS-head" xfId="14080" xr:uid="{00000000-0005-0000-0000-0000049A0000}"/>
    <cellStyle name="SEM-BPS-headdata" xfId="14081" xr:uid="{00000000-0005-0000-0000-0000059A0000}"/>
    <cellStyle name="SEM-BPS-headkey" xfId="14082" xr:uid="{00000000-0005-0000-0000-0000069A0000}"/>
    <cellStyle name="SEM-BPS-input-on" xfId="14083" xr:uid="{00000000-0005-0000-0000-0000079A0000}"/>
    <cellStyle name="SEM-BPS-key" xfId="14084" xr:uid="{00000000-0005-0000-0000-0000089A0000}"/>
    <cellStyle name="SEM-BPS-total" xfId="14085" xr:uid="{00000000-0005-0000-0000-0000099A0000}"/>
    <cellStyle name="Separador de milhares_Trial Balance Comunicações 2007" xfId="3680" xr:uid="{00000000-0005-0000-0000-00000A9A0000}"/>
    <cellStyle name="SHADEDSTORES" xfId="14086" xr:uid="{00000000-0005-0000-0000-00000B9A0000}"/>
    <cellStyle name="Single Border" xfId="3681" xr:uid="{00000000-0005-0000-0000-00000C9A0000}"/>
    <cellStyle name="Single Underline" xfId="3682" xr:uid="{00000000-0005-0000-0000-00000D9A0000}"/>
    <cellStyle name="specstores" xfId="14087" xr:uid="{00000000-0005-0000-0000-00000E9A0000}"/>
    <cellStyle name="Standard_FORMA-1" xfId="14088" xr:uid="{00000000-0005-0000-0000-00000F9A0000}"/>
    <cellStyle name="Style 1" xfId="2998" xr:uid="{00000000-0005-0000-0000-0000109A0000}"/>
    <cellStyle name="Style 10" xfId="3683" xr:uid="{00000000-0005-0000-0000-0000119A0000}"/>
    <cellStyle name="Style 11" xfId="3684" xr:uid="{00000000-0005-0000-0000-0000129A0000}"/>
    <cellStyle name="Style 12" xfId="3685" xr:uid="{00000000-0005-0000-0000-0000139A0000}"/>
    <cellStyle name="Style 13" xfId="3686" xr:uid="{00000000-0005-0000-0000-0000149A0000}"/>
    <cellStyle name="Style 14" xfId="3687" xr:uid="{00000000-0005-0000-0000-0000159A0000}"/>
    <cellStyle name="Style 15" xfId="3688" xr:uid="{00000000-0005-0000-0000-0000169A0000}"/>
    <cellStyle name="Style 16" xfId="3689" xr:uid="{00000000-0005-0000-0000-0000179A0000}"/>
    <cellStyle name="Style 17" xfId="3690" xr:uid="{00000000-0005-0000-0000-0000189A0000}"/>
    <cellStyle name="Style 18" xfId="3691" xr:uid="{00000000-0005-0000-0000-0000199A0000}"/>
    <cellStyle name="Style 19" xfId="3692" xr:uid="{00000000-0005-0000-0000-00001A9A0000}"/>
    <cellStyle name="Style 2" xfId="3693" xr:uid="{00000000-0005-0000-0000-00001B9A0000}"/>
    <cellStyle name="Style 20" xfId="3694" xr:uid="{00000000-0005-0000-0000-00001C9A0000}"/>
    <cellStyle name="Style 21" xfId="3695" xr:uid="{00000000-0005-0000-0000-00001D9A0000}"/>
    <cellStyle name="Style 22" xfId="3696" xr:uid="{00000000-0005-0000-0000-00001E9A0000}"/>
    <cellStyle name="Style 23" xfId="3697" xr:uid="{00000000-0005-0000-0000-00001F9A0000}"/>
    <cellStyle name="Style 24" xfId="3698" xr:uid="{00000000-0005-0000-0000-0000209A0000}"/>
    <cellStyle name="Style 25" xfId="3699" xr:uid="{00000000-0005-0000-0000-0000219A0000}"/>
    <cellStyle name="Style 26" xfId="3700" xr:uid="{00000000-0005-0000-0000-0000229A0000}"/>
    <cellStyle name="Style 27" xfId="3701" xr:uid="{00000000-0005-0000-0000-0000239A0000}"/>
    <cellStyle name="Style 28" xfId="3702" xr:uid="{00000000-0005-0000-0000-0000249A0000}"/>
    <cellStyle name="Style 29" xfId="3703" xr:uid="{00000000-0005-0000-0000-0000259A0000}"/>
    <cellStyle name="Style 3" xfId="3704" xr:uid="{00000000-0005-0000-0000-0000269A0000}"/>
    <cellStyle name="Style 30" xfId="3705" xr:uid="{00000000-0005-0000-0000-0000279A0000}"/>
    <cellStyle name="Style 31" xfId="3706" xr:uid="{00000000-0005-0000-0000-0000289A0000}"/>
    <cellStyle name="Style 32" xfId="3707" xr:uid="{00000000-0005-0000-0000-0000299A0000}"/>
    <cellStyle name="Style 33" xfId="3708" xr:uid="{00000000-0005-0000-0000-00002A9A0000}"/>
    <cellStyle name="Style 34" xfId="3709" xr:uid="{00000000-0005-0000-0000-00002B9A0000}"/>
    <cellStyle name="Style 35" xfId="3710" xr:uid="{00000000-0005-0000-0000-00002C9A0000}"/>
    <cellStyle name="Style 36" xfId="3711" xr:uid="{00000000-0005-0000-0000-00002D9A0000}"/>
    <cellStyle name="Style 37" xfId="3712" xr:uid="{00000000-0005-0000-0000-00002E9A0000}"/>
    <cellStyle name="Style 38" xfId="3713" xr:uid="{00000000-0005-0000-0000-00002F9A0000}"/>
    <cellStyle name="Style 39" xfId="3714" xr:uid="{00000000-0005-0000-0000-0000309A0000}"/>
    <cellStyle name="Style 4" xfId="3715" xr:uid="{00000000-0005-0000-0000-0000319A0000}"/>
    <cellStyle name="Style 40" xfId="3716" xr:uid="{00000000-0005-0000-0000-0000329A0000}"/>
    <cellStyle name="Style 41" xfId="3717" xr:uid="{00000000-0005-0000-0000-0000339A0000}"/>
    <cellStyle name="Style 42" xfId="3718" xr:uid="{00000000-0005-0000-0000-0000349A0000}"/>
    <cellStyle name="Style 43" xfId="3719" xr:uid="{00000000-0005-0000-0000-0000359A0000}"/>
    <cellStyle name="Style 44" xfId="3720" xr:uid="{00000000-0005-0000-0000-0000369A0000}"/>
    <cellStyle name="Style 45" xfId="3721" xr:uid="{00000000-0005-0000-0000-0000379A0000}"/>
    <cellStyle name="Style 46" xfId="3722" xr:uid="{00000000-0005-0000-0000-0000389A0000}"/>
    <cellStyle name="Style 47" xfId="3723" xr:uid="{00000000-0005-0000-0000-0000399A0000}"/>
    <cellStyle name="Style 48" xfId="3724" xr:uid="{00000000-0005-0000-0000-00003A9A0000}"/>
    <cellStyle name="Style 49" xfId="3725" xr:uid="{00000000-0005-0000-0000-00003B9A0000}"/>
    <cellStyle name="Style 5" xfId="3726" xr:uid="{00000000-0005-0000-0000-00003C9A0000}"/>
    <cellStyle name="Style 50" xfId="3727" xr:uid="{00000000-0005-0000-0000-00003D9A0000}"/>
    <cellStyle name="Style 51" xfId="3728" xr:uid="{00000000-0005-0000-0000-00003E9A0000}"/>
    <cellStyle name="Style 52" xfId="3729" xr:uid="{00000000-0005-0000-0000-00003F9A0000}"/>
    <cellStyle name="Style 53" xfId="3730" xr:uid="{00000000-0005-0000-0000-0000409A0000}"/>
    <cellStyle name="Style 54" xfId="3731" xr:uid="{00000000-0005-0000-0000-0000419A0000}"/>
    <cellStyle name="Style 55" xfId="3732" xr:uid="{00000000-0005-0000-0000-0000429A0000}"/>
    <cellStyle name="Style 56" xfId="3733" xr:uid="{00000000-0005-0000-0000-0000439A0000}"/>
    <cellStyle name="Style 57" xfId="3734" xr:uid="{00000000-0005-0000-0000-0000449A0000}"/>
    <cellStyle name="Style 58" xfId="3735" xr:uid="{00000000-0005-0000-0000-0000459A0000}"/>
    <cellStyle name="Style 59" xfId="3736" xr:uid="{00000000-0005-0000-0000-0000469A0000}"/>
    <cellStyle name="Style 6" xfId="3737" xr:uid="{00000000-0005-0000-0000-0000479A0000}"/>
    <cellStyle name="Style 60" xfId="3738" xr:uid="{00000000-0005-0000-0000-0000489A0000}"/>
    <cellStyle name="Style 61" xfId="3739" xr:uid="{00000000-0005-0000-0000-0000499A0000}"/>
    <cellStyle name="Style 62" xfId="3740" xr:uid="{00000000-0005-0000-0000-00004A9A0000}"/>
    <cellStyle name="Style 63" xfId="3741" xr:uid="{00000000-0005-0000-0000-00004B9A0000}"/>
    <cellStyle name="Style 64" xfId="3742" xr:uid="{00000000-0005-0000-0000-00004C9A0000}"/>
    <cellStyle name="Style 65" xfId="3743" xr:uid="{00000000-0005-0000-0000-00004D9A0000}"/>
    <cellStyle name="Style 66" xfId="3744" xr:uid="{00000000-0005-0000-0000-00004E9A0000}"/>
    <cellStyle name="Style 67" xfId="3745" xr:uid="{00000000-0005-0000-0000-00004F9A0000}"/>
    <cellStyle name="Style 68" xfId="3746" xr:uid="{00000000-0005-0000-0000-0000509A0000}"/>
    <cellStyle name="Style 69" xfId="3747" xr:uid="{00000000-0005-0000-0000-0000519A0000}"/>
    <cellStyle name="Style 7" xfId="3748" xr:uid="{00000000-0005-0000-0000-0000529A0000}"/>
    <cellStyle name="Style 70" xfId="3749" xr:uid="{00000000-0005-0000-0000-0000539A0000}"/>
    <cellStyle name="Style 71" xfId="3750" xr:uid="{00000000-0005-0000-0000-0000549A0000}"/>
    <cellStyle name="Style 72" xfId="3751" xr:uid="{00000000-0005-0000-0000-0000559A0000}"/>
    <cellStyle name="Style 73" xfId="3752" xr:uid="{00000000-0005-0000-0000-0000569A0000}"/>
    <cellStyle name="Style 74" xfId="3753" xr:uid="{00000000-0005-0000-0000-0000579A0000}"/>
    <cellStyle name="Style 75" xfId="3754" xr:uid="{00000000-0005-0000-0000-0000589A0000}"/>
    <cellStyle name="Style 76" xfId="3755" xr:uid="{00000000-0005-0000-0000-0000599A0000}"/>
    <cellStyle name="Style 77" xfId="3756" xr:uid="{00000000-0005-0000-0000-00005A9A0000}"/>
    <cellStyle name="Style 78" xfId="3757" xr:uid="{00000000-0005-0000-0000-00005B9A0000}"/>
    <cellStyle name="Style 79" xfId="3758" xr:uid="{00000000-0005-0000-0000-00005C9A0000}"/>
    <cellStyle name="Style 8" xfId="3759" xr:uid="{00000000-0005-0000-0000-00005D9A0000}"/>
    <cellStyle name="Style 80" xfId="3760" xr:uid="{00000000-0005-0000-0000-00005E9A0000}"/>
    <cellStyle name="Style 81" xfId="3761" xr:uid="{00000000-0005-0000-0000-00005F9A0000}"/>
    <cellStyle name="Style 82" xfId="3762" xr:uid="{00000000-0005-0000-0000-0000609A0000}"/>
    <cellStyle name="Style 83" xfId="3763" xr:uid="{00000000-0005-0000-0000-0000619A0000}"/>
    <cellStyle name="Style 9" xfId="3764" xr:uid="{00000000-0005-0000-0000-0000629A0000}"/>
    <cellStyle name="StyleName1" xfId="14089" xr:uid="{00000000-0005-0000-0000-0000639A0000}"/>
    <cellStyle name="StyleName2" xfId="14090" xr:uid="{00000000-0005-0000-0000-0000649A0000}"/>
    <cellStyle name="StyleName3" xfId="14091" xr:uid="{00000000-0005-0000-0000-0000659A0000}"/>
    <cellStyle name="StyleName4" xfId="14092" xr:uid="{00000000-0005-0000-0000-0000669A0000}"/>
    <cellStyle name="StyleName5" xfId="14093" xr:uid="{00000000-0005-0000-0000-0000679A0000}"/>
    <cellStyle name="StyleName6" xfId="14094" xr:uid="{00000000-0005-0000-0000-0000689A0000}"/>
    <cellStyle name="StyleName7" xfId="14095" xr:uid="{00000000-0005-0000-0000-0000699A0000}"/>
    <cellStyle name="StyleName8" xfId="14096" xr:uid="{00000000-0005-0000-0000-00006A9A0000}"/>
    <cellStyle name="SubHeading" xfId="3765" xr:uid="{00000000-0005-0000-0000-00006B9A0000}"/>
    <cellStyle name="Subtotal" xfId="14097" xr:uid="{00000000-0005-0000-0000-00006C9A0000}"/>
    <cellStyle name="Texto de advertencia" xfId="14413" builtinId="11" customBuiltin="1"/>
    <cellStyle name="Texto de advertencia 10" xfId="2999" xr:uid="{00000000-0005-0000-0000-00006E9A0000}"/>
    <cellStyle name="Texto de advertencia 10 2" xfId="3000" xr:uid="{00000000-0005-0000-0000-00006F9A0000}"/>
    <cellStyle name="Texto de advertencia 10 3" xfId="3001" xr:uid="{00000000-0005-0000-0000-0000709A0000}"/>
    <cellStyle name="Texto de advertencia 10 4" xfId="3002" xr:uid="{00000000-0005-0000-0000-0000719A0000}"/>
    <cellStyle name="Texto de advertencia 11" xfId="3003" xr:uid="{00000000-0005-0000-0000-0000729A0000}"/>
    <cellStyle name="Texto de advertencia 11 2" xfId="3004" xr:uid="{00000000-0005-0000-0000-0000739A0000}"/>
    <cellStyle name="Texto de advertencia 11 3" xfId="3005" xr:uid="{00000000-0005-0000-0000-0000749A0000}"/>
    <cellStyle name="Texto de advertencia 11 4" xfId="3006" xr:uid="{00000000-0005-0000-0000-0000759A0000}"/>
    <cellStyle name="Texto de advertencia 12" xfId="3007" xr:uid="{00000000-0005-0000-0000-0000769A0000}"/>
    <cellStyle name="Texto de advertencia 12 2" xfId="3008" xr:uid="{00000000-0005-0000-0000-0000779A0000}"/>
    <cellStyle name="Texto de advertencia 12 3" xfId="3009" xr:uid="{00000000-0005-0000-0000-0000789A0000}"/>
    <cellStyle name="Texto de advertencia 13" xfId="3010" xr:uid="{00000000-0005-0000-0000-0000799A0000}"/>
    <cellStyle name="Texto de advertencia 14" xfId="3011" xr:uid="{00000000-0005-0000-0000-00007A9A0000}"/>
    <cellStyle name="Texto de advertencia 2" xfId="3012" xr:uid="{00000000-0005-0000-0000-00007B9A0000}"/>
    <cellStyle name="Texto de advertencia 2 10" xfId="14098" xr:uid="{00000000-0005-0000-0000-00007C9A0000}"/>
    <cellStyle name="Texto de advertencia 2 11" xfId="14099" xr:uid="{00000000-0005-0000-0000-00007D9A0000}"/>
    <cellStyle name="Texto de advertencia 2 12" xfId="14100" xr:uid="{00000000-0005-0000-0000-00007E9A0000}"/>
    <cellStyle name="Texto de advertencia 2 13" xfId="14101" xr:uid="{00000000-0005-0000-0000-00007F9A0000}"/>
    <cellStyle name="Texto de advertencia 2 14" xfId="14102" xr:uid="{00000000-0005-0000-0000-0000809A0000}"/>
    <cellStyle name="Texto de advertencia 2 15" xfId="14103" xr:uid="{00000000-0005-0000-0000-0000819A0000}"/>
    <cellStyle name="Texto de advertencia 2 16" xfId="14104" xr:uid="{00000000-0005-0000-0000-0000829A0000}"/>
    <cellStyle name="Texto de advertencia 2 17" xfId="14105" xr:uid="{00000000-0005-0000-0000-0000839A0000}"/>
    <cellStyle name="Texto de advertencia 2 18" xfId="14106" xr:uid="{00000000-0005-0000-0000-0000849A0000}"/>
    <cellStyle name="Texto de advertencia 2 19" xfId="14107" xr:uid="{00000000-0005-0000-0000-0000859A0000}"/>
    <cellStyle name="Texto de advertencia 2 2" xfId="14108" xr:uid="{00000000-0005-0000-0000-0000869A0000}"/>
    <cellStyle name="Texto de advertencia 2 2 10" xfId="14109" xr:uid="{00000000-0005-0000-0000-0000879A0000}"/>
    <cellStyle name="Texto de advertencia 2 2 11" xfId="14110" xr:uid="{00000000-0005-0000-0000-0000889A0000}"/>
    <cellStyle name="Texto de advertencia 2 2 12" xfId="14111" xr:uid="{00000000-0005-0000-0000-0000899A0000}"/>
    <cellStyle name="Texto de advertencia 2 2 13" xfId="14112" xr:uid="{00000000-0005-0000-0000-00008A9A0000}"/>
    <cellStyle name="Texto de advertencia 2 2 14" xfId="14113" xr:uid="{00000000-0005-0000-0000-00008B9A0000}"/>
    <cellStyle name="Texto de advertencia 2 2 15" xfId="14114" xr:uid="{00000000-0005-0000-0000-00008C9A0000}"/>
    <cellStyle name="Texto de advertencia 2 2 16" xfId="14115" xr:uid="{00000000-0005-0000-0000-00008D9A0000}"/>
    <cellStyle name="Texto de advertencia 2 2 17" xfId="14116" xr:uid="{00000000-0005-0000-0000-00008E9A0000}"/>
    <cellStyle name="Texto de advertencia 2 2 18" xfId="14117" xr:uid="{00000000-0005-0000-0000-00008F9A0000}"/>
    <cellStyle name="Texto de advertencia 2 2 19" xfId="14118" xr:uid="{00000000-0005-0000-0000-0000909A0000}"/>
    <cellStyle name="Texto de advertencia 2 2 2" xfId="14119" xr:uid="{00000000-0005-0000-0000-0000919A0000}"/>
    <cellStyle name="Texto de advertencia 2 2 2 2" xfId="14120" xr:uid="{00000000-0005-0000-0000-0000929A0000}"/>
    <cellStyle name="Texto de advertencia 2 2 2 2 2" xfId="14121" xr:uid="{00000000-0005-0000-0000-0000939A0000}"/>
    <cellStyle name="Texto de advertencia 2 2 2 2 3" xfId="14122" xr:uid="{00000000-0005-0000-0000-0000949A0000}"/>
    <cellStyle name="Texto de advertencia 2 2 2 3" xfId="14123" xr:uid="{00000000-0005-0000-0000-0000959A0000}"/>
    <cellStyle name="Texto de advertencia 2 2 20" xfId="14124" xr:uid="{00000000-0005-0000-0000-0000969A0000}"/>
    <cellStyle name="Texto de advertencia 2 2 21" xfId="14125" xr:uid="{00000000-0005-0000-0000-0000979A0000}"/>
    <cellStyle name="Texto de advertencia 2 2 22" xfId="14126" xr:uid="{00000000-0005-0000-0000-0000989A0000}"/>
    <cellStyle name="Texto de advertencia 2 2 23" xfId="14127" xr:uid="{00000000-0005-0000-0000-0000999A0000}"/>
    <cellStyle name="Texto de advertencia 2 2 24" xfId="14128" xr:uid="{00000000-0005-0000-0000-00009A9A0000}"/>
    <cellStyle name="Texto de advertencia 2 2 3" xfId="14129" xr:uid="{00000000-0005-0000-0000-00009B9A0000}"/>
    <cellStyle name="Texto de advertencia 2 2 4" xfId="14130" xr:uid="{00000000-0005-0000-0000-00009C9A0000}"/>
    <cellStyle name="Texto de advertencia 2 2 5" xfId="14131" xr:uid="{00000000-0005-0000-0000-00009D9A0000}"/>
    <cellStyle name="Texto de advertencia 2 2 6" xfId="14132" xr:uid="{00000000-0005-0000-0000-00009E9A0000}"/>
    <cellStyle name="Texto de advertencia 2 2 7" xfId="14133" xr:uid="{00000000-0005-0000-0000-00009F9A0000}"/>
    <cellStyle name="Texto de advertencia 2 2 8" xfId="14134" xr:uid="{00000000-0005-0000-0000-0000A09A0000}"/>
    <cellStyle name="Texto de advertencia 2 2 9" xfId="14135" xr:uid="{00000000-0005-0000-0000-0000A19A0000}"/>
    <cellStyle name="Texto de advertencia 2 20" xfId="14136" xr:uid="{00000000-0005-0000-0000-0000A29A0000}"/>
    <cellStyle name="Texto de advertencia 2 21" xfId="14137" xr:uid="{00000000-0005-0000-0000-0000A39A0000}"/>
    <cellStyle name="Texto de advertencia 2 22" xfId="14138" xr:uid="{00000000-0005-0000-0000-0000A49A0000}"/>
    <cellStyle name="Texto de advertencia 2 23" xfId="14139" xr:uid="{00000000-0005-0000-0000-0000A59A0000}"/>
    <cellStyle name="Texto de advertencia 2 24" xfId="14140" xr:uid="{00000000-0005-0000-0000-0000A69A0000}"/>
    <cellStyle name="Texto de advertencia 2 3" xfId="14141" xr:uid="{00000000-0005-0000-0000-0000A79A0000}"/>
    <cellStyle name="Texto de advertencia 2 3 2" xfId="14142" xr:uid="{00000000-0005-0000-0000-0000A89A0000}"/>
    <cellStyle name="Texto de advertencia 2 3 2 2" xfId="14143" xr:uid="{00000000-0005-0000-0000-0000A99A0000}"/>
    <cellStyle name="Texto de advertencia 2 3 2 3" xfId="14144" xr:uid="{00000000-0005-0000-0000-0000AA9A0000}"/>
    <cellStyle name="Texto de advertencia 2 3 3" xfId="14145" xr:uid="{00000000-0005-0000-0000-0000AB9A0000}"/>
    <cellStyle name="Texto de advertencia 2 4" xfId="14146" xr:uid="{00000000-0005-0000-0000-0000AC9A0000}"/>
    <cellStyle name="Texto de advertencia 2 5" xfId="14147" xr:uid="{00000000-0005-0000-0000-0000AD9A0000}"/>
    <cellStyle name="Texto de advertencia 2 6" xfId="14148" xr:uid="{00000000-0005-0000-0000-0000AE9A0000}"/>
    <cellStyle name="Texto de advertencia 2 7" xfId="14149" xr:uid="{00000000-0005-0000-0000-0000AF9A0000}"/>
    <cellStyle name="Texto de advertencia 2 8" xfId="14150" xr:uid="{00000000-0005-0000-0000-0000B09A0000}"/>
    <cellStyle name="Texto de advertencia 2 9" xfId="14151" xr:uid="{00000000-0005-0000-0000-0000B19A0000}"/>
    <cellStyle name="Texto de advertencia 3" xfId="3013" xr:uid="{00000000-0005-0000-0000-0000B29A0000}"/>
    <cellStyle name="Texto de advertencia 3 2" xfId="3014" xr:uid="{00000000-0005-0000-0000-0000B39A0000}"/>
    <cellStyle name="Texto de advertencia 3 3" xfId="3015" xr:uid="{00000000-0005-0000-0000-0000B49A0000}"/>
    <cellStyle name="Texto de advertencia 3 4" xfId="3016" xr:uid="{00000000-0005-0000-0000-0000B59A0000}"/>
    <cellStyle name="Texto de advertencia 4" xfId="3017" xr:uid="{00000000-0005-0000-0000-0000B69A0000}"/>
    <cellStyle name="Texto de advertencia 4 2" xfId="3018" xr:uid="{00000000-0005-0000-0000-0000B79A0000}"/>
    <cellStyle name="Texto de advertencia 4 3" xfId="3019" xr:uid="{00000000-0005-0000-0000-0000B89A0000}"/>
    <cellStyle name="Texto de advertencia 4 4" xfId="3020" xr:uid="{00000000-0005-0000-0000-0000B99A0000}"/>
    <cellStyle name="Texto de advertencia 5" xfId="3021" xr:uid="{00000000-0005-0000-0000-0000BA9A0000}"/>
    <cellStyle name="Texto de advertencia 5 2" xfId="3022" xr:uid="{00000000-0005-0000-0000-0000BB9A0000}"/>
    <cellStyle name="Texto de advertencia 5 3" xfId="3023" xr:uid="{00000000-0005-0000-0000-0000BC9A0000}"/>
    <cellStyle name="Texto de advertencia 5 4" xfId="3024" xr:uid="{00000000-0005-0000-0000-0000BD9A0000}"/>
    <cellStyle name="Texto de advertencia 6" xfId="3025" xr:uid="{00000000-0005-0000-0000-0000BE9A0000}"/>
    <cellStyle name="Texto de advertencia 6 2" xfId="3026" xr:uid="{00000000-0005-0000-0000-0000BF9A0000}"/>
    <cellStyle name="Texto de advertencia 6 3" xfId="3027" xr:uid="{00000000-0005-0000-0000-0000C09A0000}"/>
    <cellStyle name="Texto de advertencia 6 4" xfId="3028" xr:uid="{00000000-0005-0000-0000-0000C19A0000}"/>
    <cellStyle name="Texto de advertencia 7" xfId="3029" xr:uid="{00000000-0005-0000-0000-0000C29A0000}"/>
    <cellStyle name="Texto de advertencia 7 2" xfId="3030" xr:uid="{00000000-0005-0000-0000-0000C39A0000}"/>
    <cellStyle name="Texto de advertencia 7 3" xfId="3031" xr:uid="{00000000-0005-0000-0000-0000C49A0000}"/>
    <cellStyle name="Texto de advertencia 7 4" xfId="3032" xr:uid="{00000000-0005-0000-0000-0000C59A0000}"/>
    <cellStyle name="Texto de advertencia 8" xfId="3033" xr:uid="{00000000-0005-0000-0000-0000C69A0000}"/>
    <cellStyle name="Texto de advertencia 8 2" xfId="3034" xr:uid="{00000000-0005-0000-0000-0000C79A0000}"/>
    <cellStyle name="Texto de advertencia 8 3" xfId="3035" xr:uid="{00000000-0005-0000-0000-0000C89A0000}"/>
    <cellStyle name="Texto de advertencia 8 4" xfId="3036" xr:uid="{00000000-0005-0000-0000-0000C99A0000}"/>
    <cellStyle name="Texto de advertencia 9" xfId="3037" xr:uid="{00000000-0005-0000-0000-0000CA9A0000}"/>
    <cellStyle name="Texto de advertencia 9 2" xfId="3038" xr:uid="{00000000-0005-0000-0000-0000CB9A0000}"/>
    <cellStyle name="Texto de advertencia 9 3" xfId="3039" xr:uid="{00000000-0005-0000-0000-0000CC9A0000}"/>
    <cellStyle name="Texto de advertencia 9 4" xfId="3040" xr:uid="{00000000-0005-0000-0000-0000CD9A0000}"/>
    <cellStyle name="Texto explicativo" xfId="3041" xr:uid="{00000000-0005-0000-0000-0000CE9A0000}"/>
    <cellStyle name="Texto explicativo 10" xfId="3042" xr:uid="{00000000-0005-0000-0000-0000CF9A0000}"/>
    <cellStyle name="Texto explicativo 11" xfId="3043" xr:uid="{00000000-0005-0000-0000-0000D09A0000}"/>
    <cellStyle name="Texto explicativo 11 2" xfId="3044" xr:uid="{00000000-0005-0000-0000-0000D19A0000}"/>
    <cellStyle name="Texto explicativo 11 3" xfId="3045" xr:uid="{00000000-0005-0000-0000-0000D29A0000}"/>
    <cellStyle name="Texto explicativo 11 4" xfId="3046" xr:uid="{00000000-0005-0000-0000-0000D39A0000}"/>
    <cellStyle name="Texto explicativo 11 5" xfId="3047" xr:uid="{00000000-0005-0000-0000-0000D49A0000}"/>
    <cellStyle name="Texto explicativo 12" xfId="3048" xr:uid="{00000000-0005-0000-0000-0000D59A0000}"/>
    <cellStyle name="Texto explicativo 12 2" xfId="3049" xr:uid="{00000000-0005-0000-0000-0000D69A0000}"/>
    <cellStyle name="Texto explicativo 12 3" xfId="3050" xr:uid="{00000000-0005-0000-0000-0000D79A0000}"/>
    <cellStyle name="Texto explicativo 12 4" xfId="3051" xr:uid="{00000000-0005-0000-0000-0000D89A0000}"/>
    <cellStyle name="Texto explicativo 12 5" xfId="3052" xr:uid="{00000000-0005-0000-0000-0000D99A0000}"/>
    <cellStyle name="Texto explicativo 13" xfId="3053" xr:uid="{00000000-0005-0000-0000-0000DA9A0000}"/>
    <cellStyle name="Texto explicativo 13 2" xfId="3054" xr:uid="{00000000-0005-0000-0000-0000DB9A0000}"/>
    <cellStyle name="Texto explicativo 13 3" xfId="3055" xr:uid="{00000000-0005-0000-0000-0000DC9A0000}"/>
    <cellStyle name="Texto explicativo 13 4" xfId="3056" xr:uid="{00000000-0005-0000-0000-0000DD9A0000}"/>
    <cellStyle name="Texto explicativo 14" xfId="3057" xr:uid="{00000000-0005-0000-0000-0000DE9A0000}"/>
    <cellStyle name="Texto explicativo 14 2" xfId="3058" xr:uid="{00000000-0005-0000-0000-0000DF9A0000}"/>
    <cellStyle name="Texto explicativo 14 3" xfId="3059" xr:uid="{00000000-0005-0000-0000-0000E09A0000}"/>
    <cellStyle name="Texto explicativo 14 4" xfId="3060" xr:uid="{00000000-0005-0000-0000-0000E19A0000}"/>
    <cellStyle name="Texto explicativo 15" xfId="3061" xr:uid="{00000000-0005-0000-0000-0000E29A0000}"/>
    <cellStyle name="Texto explicativo 15 2" xfId="3062" xr:uid="{00000000-0005-0000-0000-0000E39A0000}"/>
    <cellStyle name="Texto explicativo 15 3" xfId="3063" xr:uid="{00000000-0005-0000-0000-0000E49A0000}"/>
    <cellStyle name="Texto explicativo 15 4" xfId="3064" xr:uid="{00000000-0005-0000-0000-0000E59A0000}"/>
    <cellStyle name="Texto explicativo 16" xfId="3065" xr:uid="{00000000-0005-0000-0000-0000E69A0000}"/>
    <cellStyle name="Texto explicativo 16 2" xfId="3066" xr:uid="{00000000-0005-0000-0000-0000E79A0000}"/>
    <cellStyle name="Texto explicativo 16 3" xfId="3067" xr:uid="{00000000-0005-0000-0000-0000E89A0000}"/>
    <cellStyle name="Texto explicativo 16 4" xfId="3068" xr:uid="{00000000-0005-0000-0000-0000E99A0000}"/>
    <cellStyle name="Texto explicativo 17" xfId="3069" xr:uid="{00000000-0005-0000-0000-0000EA9A0000}"/>
    <cellStyle name="Texto explicativo 17 2" xfId="3070" xr:uid="{00000000-0005-0000-0000-0000EB9A0000}"/>
    <cellStyle name="Texto explicativo 17 3" xfId="3071" xr:uid="{00000000-0005-0000-0000-0000EC9A0000}"/>
    <cellStyle name="Texto explicativo 17 4" xfId="3072" xr:uid="{00000000-0005-0000-0000-0000ED9A0000}"/>
    <cellStyle name="Texto explicativo 18" xfId="3073" xr:uid="{00000000-0005-0000-0000-0000EE9A0000}"/>
    <cellStyle name="Texto explicativo 18 2" xfId="3074" xr:uid="{00000000-0005-0000-0000-0000EF9A0000}"/>
    <cellStyle name="Texto explicativo 18 3" xfId="3075" xr:uid="{00000000-0005-0000-0000-0000F09A0000}"/>
    <cellStyle name="Texto explicativo 18 4" xfId="3076" xr:uid="{00000000-0005-0000-0000-0000F19A0000}"/>
    <cellStyle name="Texto explicativo 19" xfId="3077" xr:uid="{00000000-0005-0000-0000-0000F29A0000}"/>
    <cellStyle name="Texto explicativo 19 2" xfId="3078" xr:uid="{00000000-0005-0000-0000-0000F39A0000}"/>
    <cellStyle name="Texto explicativo 19 3" xfId="3079" xr:uid="{00000000-0005-0000-0000-0000F49A0000}"/>
    <cellStyle name="Texto explicativo 19 4" xfId="3080" xr:uid="{00000000-0005-0000-0000-0000F59A0000}"/>
    <cellStyle name="Texto explicativo 2" xfId="3081" xr:uid="{00000000-0005-0000-0000-0000F69A0000}"/>
    <cellStyle name="Texto explicativo 2 10" xfId="14152" xr:uid="{00000000-0005-0000-0000-0000F79A0000}"/>
    <cellStyle name="Texto explicativo 2 11" xfId="14153" xr:uid="{00000000-0005-0000-0000-0000F89A0000}"/>
    <cellStyle name="Texto explicativo 2 12" xfId="14154" xr:uid="{00000000-0005-0000-0000-0000F99A0000}"/>
    <cellStyle name="Texto explicativo 2 13" xfId="14155" xr:uid="{00000000-0005-0000-0000-0000FA9A0000}"/>
    <cellStyle name="Texto explicativo 2 14" xfId="14156" xr:uid="{00000000-0005-0000-0000-0000FB9A0000}"/>
    <cellStyle name="Texto explicativo 2 15" xfId="14157" xr:uid="{00000000-0005-0000-0000-0000FC9A0000}"/>
    <cellStyle name="Texto explicativo 2 16" xfId="14158" xr:uid="{00000000-0005-0000-0000-0000FD9A0000}"/>
    <cellStyle name="Texto explicativo 2 17" xfId="14159" xr:uid="{00000000-0005-0000-0000-0000FE9A0000}"/>
    <cellStyle name="Texto explicativo 2 18" xfId="14160" xr:uid="{00000000-0005-0000-0000-0000FF9A0000}"/>
    <cellStyle name="Texto explicativo 2 19" xfId="14161" xr:uid="{00000000-0005-0000-0000-0000009B0000}"/>
    <cellStyle name="Texto explicativo 2 2" xfId="3082" xr:uid="{00000000-0005-0000-0000-0000019B0000}"/>
    <cellStyle name="Texto explicativo 2 2 10" xfId="14162" xr:uid="{00000000-0005-0000-0000-0000029B0000}"/>
    <cellStyle name="Texto explicativo 2 2 11" xfId="14163" xr:uid="{00000000-0005-0000-0000-0000039B0000}"/>
    <cellStyle name="Texto explicativo 2 2 12" xfId="14164" xr:uid="{00000000-0005-0000-0000-0000049B0000}"/>
    <cellStyle name="Texto explicativo 2 2 13" xfId="14165" xr:uid="{00000000-0005-0000-0000-0000059B0000}"/>
    <cellStyle name="Texto explicativo 2 2 14" xfId="14166" xr:uid="{00000000-0005-0000-0000-0000069B0000}"/>
    <cellStyle name="Texto explicativo 2 2 15" xfId="14167" xr:uid="{00000000-0005-0000-0000-0000079B0000}"/>
    <cellStyle name="Texto explicativo 2 2 16" xfId="14168" xr:uid="{00000000-0005-0000-0000-0000089B0000}"/>
    <cellStyle name="Texto explicativo 2 2 17" xfId="14169" xr:uid="{00000000-0005-0000-0000-0000099B0000}"/>
    <cellStyle name="Texto explicativo 2 2 18" xfId="14170" xr:uid="{00000000-0005-0000-0000-00000A9B0000}"/>
    <cellStyle name="Texto explicativo 2 2 19" xfId="14171" xr:uid="{00000000-0005-0000-0000-00000B9B0000}"/>
    <cellStyle name="Texto explicativo 2 2 2" xfId="3083" xr:uid="{00000000-0005-0000-0000-00000C9B0000}"/>
    <cellStyle name="Texto explicativo 2 2 2 2" xfId="3084" xr:uid="{00000000-0005-0000-0000-00000D9B0000}"/>
    <cellStyle name="Texto explicativo 2 2 2 2 2" xfId="3085" xr:uid="{00000000-0005-0000-0000-00000E9B0000}"/>
    <cellStyle name="Texto explicativo 2 2 2 2 2 2" xfId="3086" xr:uid="{00000000-0005-0000-0000-00000F9B0000}"/>
    <cellStyle name="Texto explicativo 2 2 2 2 2 2 2" xfId="3087" xr:uid="{00000000-0005-0000-0000-0000109B0000}"/>
    <cellStyle name="Texto explicativo 2 2 2 2 2 2 3" xfId="3088" xr:uid="{00000000-0005-0000-0000-0000119B0000}"/>
    <cellStyle name="Texto explicativo 2 2 2 2 2 3" xfId="3089" xr:uid="{00000000-0005-0000-0000-0000129B0000}"/>
    <cellStyle name="Texto explicativo 2 2 2 2 2 4" xfId="3090" xr:uid="{00000000-0005-0000-0000-0000139B0000}"/>
    <cellStyle name="Texto explicativo 2 2 2 2 2 5" xfId="3091" xr:uid="{00000000-0005-0000-0000-0000149B0000}"/>
    <cellStyle name="Texto explicativo 2 2 2 2 3" xfId="3092" xr:uid="{00000000-0005-0000-0000-0000159B0000}"/>
    <cellStyle name="Texto explicativo 2 2 2 2 3 2" xfId="3093" xr:uid="{00000000-0005-0000-0000-0000169B0000}"/>
    <cellStyle name="Texto explicativo 2 2 2 2 3 3" xfId="3094" xr:uid="{00000000-0005-0000-0000-0000179B0000}"/>
    <cellStyle name="Texto explicativo 2 2 2 2 4" xfId="3095" xr:uid="{00000000-0005-0000-0000-0000189B0000}"/>
    <cellStyle name="Texto explicativo 2 2 2 2 5" xfId="3096" xr:uid="{00000000-0005-0000-0000-0000199B0000}"/>
    <cellStyle name="Texto explicativo 2 2 2 3" xfId="3097" xr:uid="{00000000-0005-0000-0000-00001A9B0000}"/>
    <cellStyle name="Texto explicativo 2 2 2 4" xfId="3098" xr:uid="{00000000-0005-0000-0000-00001B9B0000}"/>
    <cellStyle name="Texto explicativo 2 2 2 5" xfId="3099" xr:uid="{00000000-0005-0000-0000-00001C9B0000}"/>
    <cellStyle name="Texto explicativo 2 2 2 5 2" xfId="3100" xr:uid="{00000000-0005-0000-0000-00001D9B0000}"/>
    <cellStyle name="Texto explicativo 2 2 2 5 3" xfId="3101" xr:uid="{00000000-0005-0000-0000-00001E9B0000}"/>
    <cellStyle name="Texto explicativo 2 2 2 6" xfId="3102" xr:uid="{00000000-0005-0000-0000-00001F9B0000}"/>
    <cellStyle name="Texto explicativo 2 2 2 7" xfId="3103" xr:uid="{00000000-0005-0000-0000-0000209B0000}"/>
    <cellStyle name="Texto explicativo 2 2 20" xfId="14172" xr:uid="{00000000-0005-0000-0000-0000219B0000}"/>
    <cellStyle name="Texto explicativo 2 2 21" xfId="14173" xr:uid="{00000000-0005-0000-0000-0000229B0000}"/>
    <cellStyle name="Texto explicativo 2 2 22" xfId="14174" xr:uid="{00000000-0005-0000-0000-0000239B0000}"/>
    <cellStyle name="Texto explicativo 2 2 23" xfId="14175" xr:uid="{00000000-0005-0000-0000-0000249B0000}"/>
    <cellStyle name="Texto explicativo 2 2 24" xfId="14176" xr:uid="{00000000-0005-0000-0000-0000259B0000}"/>
    <cellStyle name="Texto explicativo 2 2 3" xfId="3104" xr:uid="{00000000-0005-0000-0000-0000269B0000}"/>
    <cellStyle name="Texto explicativo 2 2 3 2" xfId="3105" xr:uid="{00000000-0005-0000-0000-0000279B0000}"/>
    <cellStyle name="Texto explicativo 2 2 4" xfId="3106" xr:uid="{00000000-0005-0000-0000-0000289B0000}"/>
    <cellStyle name="Texto explicativo 2 2 5" xfId="3107" xr:uid="{00000000-0005-0000-0000-0000299B0000}"/>
    <cellStyle name="Texto explicativo 2 2 5 2" xfId="3108" xr:uid="{00000000-0005-0000-0000-00002A9B0000}"/>
    <cellStyle name="Texto explicativo 2 2 5 3" xfId="3109" xr:uid="{00000000-0005-0000-0000-00002B9B0000}"/>
    <cellStyle name="Texto explicativo 2 2 6" xfId="3110" xr:uid="{00000000-0005-0000-0000-00002C9B0000}"/>
    <cellStyle name="Texto explicativo 2 2 7" xfId="3111" xr:uid="{00000000-0005-0000-0000-00002D9B0000}"/>
    <cellStyle name="Texto explicativo 2 2 8" xfId="14177" xr:uid="{00000000-0005-0000-0000-00002E9B0000}"/>
    <cellStyle name="Texto explicativo 2 2 9" xfId="14178" xr:uid="{00000000-0005-0000-0000-00002F9B0000}"/>
    <cellStyle name="Texto explicativo 2 20" xfId="14179" xr:uid="{00000000-0005-0000-0000-0000309B0000}"/>
    <cellStyle name="Texto explicativo 2 21" xfId="14180" xr:uid="{00000000-0005-0000-0000-0000319B0000}"/>
    <cellStyle name="Texto explicativo 2 22" xfId="14181" xr:uid="{00000000-0005-0000-0000-0000329B0000}"/>
    <cellStyle name="Texto explicativo 2 23" xfId="14182" xr:uid="{00000000-0005-0000-0000-0000339B0000}"/>
    <cellStyle name="Texto explicativo 2 24" xfId="14183" xr:uid="{00000000-0005-0000-0000-0000349B0000}"/>
    <cellStyle name="Texto explicativo 2 3" xfId="3112" xr:uid="{00000000-0005-0000-0000-0000359B0000}"/>
    <cellStyle name="Texto explicativo 2 3 2" xfId="3113" xr:uid="{00000000-0005-0000-0000-0000369B0000}"/>
    <cellStyle name="Texto explicativo 2 3 2 2" xfId="14184" xr:uid="{00000000-0005-0000-0000-0000379B0000}"/>
    <cellStyle name="Texto explicativo 2 3 2 3" xfId="14185" xr:uid="{00000000-0005-0000-0000-0000389B0000}"/>
    <cellStyle name="Texto explicativo 2 3 3" xfId="14186" xr:uid="{00000000-0005-0000-0000-0000399B0000}"/>
    <cellStyle name="Texto explicativo 2 4" xfId="3114" xr:uid="{00000000-0005-0000-0000-00003A9B0000}"/>
    <cellStyle name="Texto explicativo 2 5" xfId="3115" xr:uid="{00000000-0005-0000-0000-00003B9B0000}"/>
    <cellStyle name="Texto explicativo 2 5 2" xfId="3116" xr:uid="{00000000-0005-0000-0000-00003C9B0000}"/>
    <cellStyle name="Texto explicativo 2 5 3" xfId="3117" xr:uid="{00000000-0005-0000-0000-00003D9B0000}"/>
    <cellStyle name="Texto explicativo 2 6" xfId="3118" xr:uid="{00000000-0005-0000-0000-00003E9B0000}"/>
    <cellStyle name="Texto explicativo 2 7" xfId="3119" xr:uid="{00000000-0005-0000-0000-00003F9B0000}"/>
    <cellStyle name="Texto explicativo 2 8" xfId="14187" xr:uid="{00000000-0005-0000-0000-0000409B0000}"/>
    <cellStyle name="Texto explicativo 2 9" xfId="14188" xr:uid="{00000000-0005-0000-0000-0000419B0000}"/>
    <cellStyle name="Texto explicativo 20" xfId="3120" xr:uid="{00000000-0005-0000-0000-0000429B0000}"/>
    <cellStyle name="Texto explicativo 20 2" xfId="3121" xr:uid="{00000000-0005-0000-0000-0000439B0000}"/>
    <cellStyle name="Texto explicativo 20 3" xfId="3122" xr:uid="{00000000-0005-0000-0000-0000449B0000}"/>
    <cellStyle name="Texto explicativo 20 4" xfId="3123" xr:uid="{00000000-0005-0000-0000-0000459B0000}"/>
    <cellStyle name="Texto explicativo 21" xfId="3124" xr:uid="{00000000-0005-0000-0000-0000469B0000}"/>
    <cellStyle name="Texto explicativo 22" xfId="3125" xr:uid="{00000000-0005-0000-0000-0000479B0000}"/>
    <cellStyle name="Texto explicativo 22 2" xfId="3126" xr:uid="{00000000-0005-0000-0000-0000489B0000}"/>
    <cellStyle name="Texto explicativo 22 3" xfId="3127" xr:uid="{00000000-0005-0000-0000-0000499B0000}"/>
    <cellStyle name="Texto explicativo 23" xfId="3128" xr:uid="{00000000-0005-0000-0000-00004A9B0000}"/>
    <cellStyle name="Texto explicativo 24" xfId="3129" xr:uid="{00000000-0005-0000-0000-00004B9B0000}"/>
    <cellStyle name="Texto explicativo 3" xfId="3130" xr:uid="{00000000-0005-0000-0000-00004C9B0000}"/>
    <cellStyle name="Texto explicativo 4" xfId="3131" xr:uid="{00000000-0005-0000-0000-00004D9B0000}"/>
    <cellStyle name="Texto explicativo 5" xfId="3132" xr:uid="{00000000-0005-0000-0000-00004E9B0000}"/>
    <cellStyle name="Texto explicativo 6" xfId="3133" xr:uid="{00000000-0005-0000-0000-00004F9B0000}"/>
    <cellStyle name="Texto explicativo 7" xfId="3134" xr:uid="{00000000-0005-0000-0000-0000509B0000}"/>
    <cellStyle name="Texto explicativo 8" xfId="3135" xr:uid="{00000000-0005-0000-0000-0000519B0000}"/>
    <cellStyle name="Texto explicativo 9" xfId="3136" xr:uid="{00000000-0005-0000-0000-0000529B0000}"/>
    <cellStyle name="Tickmark" xfId="14189" xr:uid="{00000000-0005-0000-0000-0000539B0000}"/>
    <cellStyle name="Title" xfId="14190" xr:uid="{00000000-0005-0000-0000-0000549B0000}"/>
    <cellStyle name="Title 2" xfId="3137" xr:uid="{00000000-0005-0000-0000-0000559B0000}"/>
    <cellStyle name="Title 3" xfId="3138" xr:uid="{00000000-0005-0000-0000-0000569B0000}"/>
    <cellStyle name="Title 4" xfId="3766" xr:uid="{00000000-0005-0000-0000-0000579B0000}"/>
    <cellStyle name="Título" xfId="3139" xr:uid="{00000000-0005-0000-0000-0000589B0000}"/>
    <cellStyle name="Título 1" xfId="3140" xr:uid="{00000000-0005-0000-0000-0000599B0000}"/>
    <cellStyle name="Título 1 10" xfId="3141" xr:uid="{00000000-0005-0000-0000-00005A9B0000}"/>
    <cellStyle name="Título 1 11" xfId="3142" xr:uid="{00000000-0005-0000-0000-00005B9B0000}"/>
    <cellStyle name="Título 1 11 2" xfId="3143" xr:uid="{00000000-0005-0000-0000-00005C9B0000}"/>
    <cellStyle name="Título 1 11 3" xfId="3144" xr:uid="{00000000-0005-0000-0000-00005D9B0000}"/>
    <cellStyle name="Título 1 11 4" xfId="3145" xr:uid="{00000000-0005-0000-0000-00005E9B0000}"/>
    <cellStyle name="Título 1 11 5" xfId="3146" xr:uid="{00000000-0005-0000-0000-00005F9B0000}"/>
    <cellStyle name="Título 1 12" xfId="3147" xr:uid="{00000000-0005-0000-0000-0000609B0000}"/>
    <cellStyle name="Título 1 12 2" xfId="3148" xr:uid="{00000000-0005-0000-0000-0000619B0000}"/>
    <cellStyle name="Título 1 12 3" xfId="3149" xr:uid="{00000000-0005-0000-0000-0000629B0000}"/>
    <cellStyle name="Título 1 12 4" xfId="3150" xr:uid="{00000000-0005-0000-0000-0000639B0000}"/>
    <cellStyle name="Título 1 12 5" xfId="3151" xr:uid="{00000000-0005-0000-0000-0000649B0000}"/>
    <cellStyle name="Título 1 13" xfId="3152" xr:uid="{00000000-0005-0000-0000-0000659B0000}"/>
    <cellStyle name="Título 1 13 2" xfId="3153" xr:uid="{00000000-0005-0000-0000-0000669B0000}"/>
    <cellStyle name="Título 1 13 3" xfId="3154" xr:uid="{00000000-0005-0000-0000-0000679B0000}"/>
    <cellStyle name="Título 1 13 4" xfId="3155" xr:uid="{00000000-0005-0000-0000-0000689B0000}"/>
    <cellStyle name="Título 1 14" xfId="3156" xr:uid="{00000000-0005-0000-0000-0000699B0000}"/>
    <cellStyle name="Título 1 14 2" xfId="3157" xr:uid="{00000000-0005-0000-0000-00006A9B0000}"/>
    <cellStyle name="Título 1 14 3" xfId="3158" xr:uid="{00000000-0005-0000-0000-00006B9B0000}"/>
    <cellStyle name="Título 1 14 4" xfId="3159" xr:uid="{00000000-0005-0000-0000-00006C9B0000}"/>
    <cellStyle name="Título 1 15" xfId="3160" xr:uid="{00000000-0005-0000-0000-00006D9B0000}"/>
    <cellStyle name="Título 1 15 2" xfId="3161" xr:uid="{00000000-0005-0000-0000-00006E9B0000}"/>
    <cellStyle name="Título 1 15 3" xfId="3162" xr:uid="{00000000-0005-0000-0000-00006F9B0000}"/>
    <cellStyle name="Título 1 15 4" xfId="3163" xr:uid="{00000000-0005-0000-0000-0000709B0000}"/>
    <cellStyle name="Título 1 16" xfId="3164" xr:uid="{00000000-0005-0000-0000-0000719B0000}"/>
    <cellStyle name="Título 1 16 2" xfId="3165" xr:uid="{00000000-0005-0000-0000-0000729B0000}"/>
    <cellStyle name="Título 1 16 3" xfId="3166" xr:uid="{00000000-0005-0000-0000-0000739B0000}"/>
    <cellStyle name="Título 1 16 4" xfId="3167" xr:uid="{00000000-0005-0000-0000-0000749B0000}"/>
    <cellStyle name="Título 1 17" xfId="3168" xr:uid="{00000000-0005-0000-0000-0000759B0000}"/>
    <cellStyle name="Título 1 17 2" xfId="3169" xr:uid="{00000000-0005-0000-0000-0000769B0000}"/>
    <cellStyle name="Título 1 17 3" xfId="3170" xr:uid="{00000000-0005-0000-0000-0000779B0000}"/>
    <cellStyle name="Título 1 17 4" xfId="3171" xr:uid="{00000000-0005-0000-0000-0000789B0000}"/>
    <cellStyle name="Título 1 18" xfId="3172" xr:uid="{00000000-0005-0000-0000-0000799B0000}"/>
    <cellStyle name="Título 1 18 2" xfId="3173" xr:uid="{00000000-0005-0000-0000-00007A9B0000}"/>
    <cellStyle name="Título 1 18 3" xfId="3174" xr:uid="{00000000-0005-0000-0000-00007B9B0000}"/>
    <cellStyle name="Título 1 18 4" xfId="3175" xr:uid="{00000000-0005-0000-0000-00007C9B0000}"/>
    <cellStyle name="Título 1 19" xfId="3176" xr:uid="{00000000-0005-0000-0000-00007D9B0000}"/>
    <cellStyle name="Título 1 19 2" xfId="3177" xr:uid="{00000000-0005-0000-0000-00007E9B0000}"/>
    <cellStyle name="Título 1 19 3" xfId="3178" xr:uid="{00000000-0005-0000-0000-00007F9B0000}"/>
    <cellStyle name="Título 1 19 4" xfId="3179" xr:uid="{00000000-0005-0000-0000-0000809B0000}"/>
    <cellStyle name="Título 1 2" xfId="3180" xr:uid="{00000000-0005-0000-0000-0000819B0000}"/>
    <cellStyle name="Título 1 2 10" xfId="14191" xr:uid="{00000000-0005-0000-0000-0000829B0000}"/>
    <cellStyle name="Título 1 2 11" xfId="14192" xr:uid="{00000000-0005-0000-0000-0000839B0000}"/>
    <cellStyle name="Título 1 2 12" xfId="14193" xr:uid="{00000000-0005-0000-0000-0000849B0000}"/>
    <cellStyle name="Título 1 2 13" xfId="14194" xr:uid="{00000000-0005-0000-0000-0000859B0000}"/>
    <cellStyle name="Título 1 2 14" xfId="14195" xr:uid="{00000000-0005-0000-0000-0000869B0000}"/>
    <cellStyle name="Título 1 2 15" xfId="14196" xr:uid="{00000000-0005-0000-0000-0000879B0000}"/>
    <cellStyle name="Título 1 2 16" xfId="14197" xr:uid="{00000000-0005-0000-0000-0000889B0000}"/>
    <cellStyle name="Título 1 2 17" xfId="14198" xr:uid="{00000000-0005-0000-0000-0000899B0000}"/>
    <cellStyle name="Título 1 2 18" xfId="14199" xr:uid="{00000000-0005-0000-0000-00008A9B0000}"/>
    <cellStyle name="Título 1 2 19" xfId="14200" xr:uid="{00000000-0005-0000-0000-00008B9B0000}"/>
    <cellStyle name="Título 1 2 2" xfId="3181" xr:uid="{00000000-0005-0000-0000-00008C9B0000}"/>
    <cellStyle name="Título 1 2 2 10" xfId="14201" xr:uid="{00000000-0005-0000-0000-00008D9B0000}"/>
    <cellStyle name="Título 1 2 2 11" xfId="14202" xr:uid="{00000000-0005-0000-0000-00008E9B0000}"/>
    <cellStyle name="Título 1 2 2 12" xfId="14203" xr:uid="{00000000-0005-0000-0000-00008F9B0000}"/>
    <cellStyle name="Título 1 2 2 13" xfId="14204" xr:uid="{00000000-0005-0000-0000-0000909B0000}"/>
    <cellStyle name="Título 1 2 2 14" xfId="14205" xr:uid="{00000000-0005-0000-0000-0000919B0000}"/>
    <cellStyle name="Título 1 2 2 15" xfId="14206" xr:uid="{00000000-0005-0000-0000-0000929B0000}"/>
    <cellStyle name="Título 1 2 2 16" xfId="14207" xr:uid="{00000000-0005-0000-0000-0000939B0000}"/>
    <cellStyle name="Título 1 2 2 17" xfId="14208" xr:uid="{00000000-0005-0000-0000-0000949B0000}"/>
    <cellStyle name="Título 1 2 2 18" xfId="14209" xr:uid="{00000000-0005-0000-0000-0000959B0000}"/>
    <cellStyle name="Título 1 2 2 19" xfId="14210" xr:uid="{00000000-0005-0000-0000-0000969B0000}"/>
    <cellStyle name="Título 1 2 2 2" xfId="3182" xr:uid="{00000000-0005-0000-0000-0000979B0000}"/>
    <cellStyle name="Título 1 2 2 2 2" xfId="3183" xr:uid="{00000000-0005-0000-0000-0000989B0000}"/>
    <cellStyle name="Título 1 2 2 2 2 2" xfId="3184" xr:uid="{00000000-0005-0000-0000-0000999B0000}"/>
    <cellStyle name="Título 1 2 2 2 2 2 2" xfId="3185" xr:uid="{00000000-0005-0000-0000-00009A9B0000}"/>
    <cellStyle name="Título 1 2 2 2 2 2 2 2" xfId="3186" xr:uid="{00000000-0005-0000-0000-00009B9B0000}"/>
    <cellStyle name="Título 1 2 2 2 2 2 2 3" xfId="3187" xr:uid="{00000000-0005-0000-0000-00009C9B0000}"/>
    <cellStyle name="Título 1 2 2 2 2 2 3" xfId="3188" xr:uid="{00000000-0005-0000-0000-00009D9B0000}"/>
    <cellStyle name="Título 1 2 2 2 2 2 4" xfId="3189" xr:uid="{00000000-0005-0000-0000-00009E9B0000}"/>
    <cellStyle name="Título 1 2 2 2 2 2 5" xfId="3190" xr:uid="{00000000-0005-0000-0000-00009F9B0000}"/>
    <cellStyle name="Título 1 2 2 2 2 3" xfId="3191" xr:uid="{00000000-0005-0000-0000-0000A09B0000}"/>
    <cellStyle name="Título 1 2 2 2 2 3 2" xfId="3192" xr:uid="{00000000-0005-0000-0000-0000A19B0000}"/>
    <cellStyle name="Título 1 2 2 2 2 3 3" xfId="3193" xr:uid="{00000000-0005-0000-0000-0000A29B0000}"/>
    <cellStyle name="Título 1 2 2 2 2 4" xfId="3194" xr:uid="{00000000-0005-0000-0000-0000A39B0000}"/>
    <cellStyle name="Título 1 2 2 2 2 5" xfId="3195" xr:uid="{00000000-0005-0000-0000-0000A49B0000}"/>
    <cellStyle name="Título 1 2 2 2 3" xfId="3196" xr:uid="{00000000-0005-0000-0000-0000A59B0000}"/>
    <cellStyle name="Título 1 2 2 2 4" xfId="3197" xr:uid="{00000000-0005-0000-0000-0000A69B0000}"/>
    <cellStyle name="Título 1 2 2 2 5" xfId="3198" xr:uid="{00000000-0005-0000-0000-0000A79B0000}"/>
    <cellStyle name="Título 1 2 2 2 5 2" xfId="3199" xr:uid="{00000000-0005-0000-0000-0000A89B0000}"/>
    <cellStyle name="Título 1 2 2 2 5 3" xfId="3200" xr:uid="{00000000-0005-0000-0000-0000A99B0000}"/>
    <cellStyle name="Título 1 2 2 2 6" xfId="3201" xr:uid="{00000000-0005-0000-0000-0000AA9B0000}"/>
    <cellStyle name="Título 1 2 2 2 7" xfId="3202" xr:uid="{00000000-0005-0000-0000-0000AB9B0000}"/>
    <cellStyle name="Título 1 2 2 20" xfId="14211" xr:uid="{00000000-0005-0000-0000-0000AC9B0000}"/>
    <cellStyle name="Título 1 2 2 21" xfId="14212" xr:uid="{00000000-0005-0000-0000-0000AD9B0000}"/>
    <cellStyle name="Título 1 2 2 22" xfId="14213" xr:uid="{00000000-0005-0000-0000-0000AE9B0000}"/>
    <cellStyle name="Título 1 2 2 23" xfId="14214" xr:uid="{00000000-0005-0000-0000-0000AF9B0000}"/>
    <cellStyle name="Título 1 2 2 24" xfId="14215" xr:uid="{00000000-0005-0000-0000-0000B09B0000}"/>
    <cellStyle name="Título 1 2 2 3" xfId="3203" xr:uid="{00000000-0005-0000-0000-0000B19B0000}"/>
    <cellStyle name="Título 1 2 2 3 2" xfId="3204" xr:uid="{00000000-0005-0000-0000-0000B29B0000}"/>
    <cellStyle name="Título 1 2 2 4" xfId="3205" xr:uid="{00000000-0005-0000-0000-0000B39B0000}"/>
    <cellStyle name="Título 1 2 2 5" xfId="3206" xr:uid="{00000000-0005-0000-0000-0000B49B0000}"/>
    <cellStyle name="Título 1 2 2 5 2" xfId="3207" xr:uid="{00000000-0005-0000-0000-0000B59B0000}"/>
    <cellStyle name="Título 1 2 2 5 3" xfId="3208" xr:uid="{00000000-0005-0000-0000-0000B69B0000}"/>
    <cellStyle name="Título 1 2 2 6" xfId="3209" xr:uid="{00000000-0005-0000-0000-0000B79B0000}"/>
    <cellStyle name="Título 1 2 2 7" xfId="3210" xr:uid="{00000000-0005-0000-0000-0000B89B0000}"/>
    <cellStyle name="Título 1 2 2 8" xfId="14216" xr:uid="{00000000-0005-0000-0000-0000B99B0000}"/>
    <cellStyle name="Título 1 2 2 9" xfId="14217" xr:uid="{00000000-0005-0000-0000-0000BA9B0000}"/>
    <cellStyle name="Título 1 2 20" xfId="14218" xr:uid="{00000000-0005-0000-0000-0000BB9B0000}"/>
    <cellStyle name="Título 1 2 21" xfId="14219" xr:uid="{00000000-0005-0000-0000-0000BC9B0000}"/>
    <cellStyle name="Título 1 2 22" xfId="14220" xr:uid="{00000000-0005-0000-0000-0000BD9B0000}"/>
    <cellStyle name="Título 1 2 23" xfId="14221" xr:uid="{00000000-0005-0000-0000-0000BE9B0000}"/>
    <cellStyle name="Título 1 2 24" xfId="14222" xr:uid="{00000000-0005-0000-0000-0000BF9B0000}"/>
    <cellStyle name="Título 1 2 3" xfId="3211" xr:uid="{00000000-0005-0000-0000-0000C09B0000}"/>
    <cellStyle name="Título 1 2 3 2" xfId="3212" xr:uid="{00000000-0005-0000-0000-0000C19B0000}"/>
    <cellStyle name="Título 1 2 3 2 2" xfId="14223" xr:uid="{00000000-0005-0000-0000-0000C29B0000}"/>
    <cellStyle name="Título 1 2 3 2 3" xfId="14224" xr:uid="{00000000-0005-0000-0000-0000C39B0000}"/>
    <cellStyle name="Título 1 2 3 3" xfId="14225" xr:uid="{00000000-0005-0000-0000-0000C49B0000}"/>
    <cellStyle name="Título 1 2 4" xfId="3213" xr:uid="{00000000-0005-0000-0000-0000C59B0000}"/>
    <cellStyle name="Título 1 2 5" xfId="3214" xr:uid="{00000000-0005-0000-0000-0000C69B0000}"/>
    <cellStyle name="Título 1 2 5 2" xfId="3215" xr:uid="{00000000-0005-0000-0000-0000C79B0000}"/>
    <cellStyle name="Título 1 2 5 3" xfId="3216" xr:uid="{00000000-0005-0000-0000-0000C89B0000}"/>
    <cellStyle name="Título 1 2 6" xfId="3217" xr:uid="{00000000-0005-0000-0000-0000C99B0000}"/>
    <cellStyle name="Título 1 2 7" xfId="3218" xr:uid="{00000000-0005-0000-0000-0000CA9B0000}"/>
    <cellStyle name="Título 1 2 8" xfId="14226" xr:uid="{00000000-0005-0000-0000-0000CB9B0000}"/>
    <cellStyle name="Título 1 2 9" xfId="14227" xr:uid="{00000000-0005-0000-0000-0000CC9B0000}"/>
    <cellStyle name="Título 1 20" xfId="3219" xr:uid="{00000000-0005-0000-0000-0000CD9B0000}"/>
    <cellStyle name="Título 1 20 2" xfId="3220" xr:uid="{00000000-0005-0000-0000-0000CE9B0000}"/>
    <cellStyle name="Título 1 20 3" xfId="3221" xr:uid="{00000000-0005-0000-0000-0000CF9B0000}"/>
    <cellStyle name="Título 1 20 4" xfId="3222" xr:uid="{00000000-0005-0000-0000-0000D09B0000}"/>
    <cellStyle name="Título 1 21" xfId="3223" xr:uid="{00000000-0005-0000-0000-0000D19B0000}"/>
    <cellStyle name="Título 1 22" xfId="3224" xr:uid="{00000000-0005-0000-0000-0000D29B0000}"/>
    <cellStyle name="Título 1 22 2" xfId="3225" xr:uid="{00000000-0005-0000-0000-0000D39B0000}"/>
    <cellStyle name="Título 1 22 3" xfId="3226" xr:uid="{00000000-0005-0000-0000-0000D49B0000}"/>
    <cellStyle name="Título 1 23" xfId="3227" xr:uid="{00000000-0005-0000-0000-0000D59B0000}"/>
    <cellStyle name="Título 1 24" xfId="3228" xr:uid="{00000000-0005-0000-0000-0000D69B0000}"/>
    <cellStyle name="Título 1 3" xfId="3229" xr:uid="{00000000-0005-0000-0000-0000D79B0000}"/>
    <cellStyle name="Título 1 4" xfId="3230" xr:uid="{00000000-0005-0000-0000-0000D89B0000}"/>
    <cellStyle name="Título 1 5" xfId="3231" xr:uid="{00000000-0005-0000-0000-0000D99B0000}"/>
    <cellStyle name="Título 1 6" xfId="3232" xr:uid="{00000000-0005-0000-0000-0000DA9B0000}"/>
    <cellStyle name="Título 1 7" xfId="3233" xr:uid="{00000000-0005-0000-0000-0000DB9B0000}"/>
    <cellStyle name="Título 1 8" xfId="3234" xr:uid="{00000000-0005-0000-0000-0000DC9B0000}"/>
    <cellStyle name="Título 1 9" xfId="3235" xr:uid="{00000000-0005-0000-0000-0000DD9B0000}"/>
    <cellStyle name="Título 10" xfId="3236" xr:uid="{00000000-0005-0000-0000-0000DE9B0000}"/>
    <cellStyle name="Título 11" xfId="3237" xr:uid="{00000000-0005-0000-0000-0000DF9B0000}"/>
    <cellStyle name="Título 12" xfId="3238" xr:uid="{00000000-0005-0000-0000-0000E09B0000}"/>
    <cellStyle name="Título 13" xfId="3239" xr:uid="{00000000-0005-0000-0000-0000E19B0000}"/>
    <cellStyle name="Título 13 2" xfId="3240" xr:uid="{00000000-0005-0000-0000-0000E29B0000}"/>
    <cellStyle name="Título 13 3" xfId="3241" xr:uid="{00000000-0005-0000-0000-0000E39B0000}"/>
    <cellStyle name="Título 13 4" xfId="3242" xr:uid="{00000000-0005-0000-0000-0000E49B0000}"/>
    <cellStyle name="Título 13 5" xfId="3243" xr:uid="{00000000-0005-0000-0000-0000E59B0000}"/>
    <cellStyle name="Título 14" xfId="3244" xr:uid="{00000000-0005-0000-0000-0000E69B0000}"/>
    <cellStyle name="Título 14 2" xfId="3245" xr:uid="{00000000-0005-0000-0000-0000E79B0000}"/>
    <cellStyle name="Título 14 3" xfId="3246" xr:uid="{00000000-0005-0000-0000-0000E89B0000}"/>
    <cellStyle name="Título 14 4" xfId="3247" xr:uid="{00000000-0005-0000-0000-0000E99B0000}"/>
    <cellStyle name="Título 14 5" xfId="3248" xr:uid="{00000000-0005-0000-0000-0000EA9B0000}"/>
    <cellStyle name="Título 15" xfId="3249" xr:uid="{00000000-0005-0000-0000-0000EB9B0000}"/>
    <cellStyle name="Título 15 2" xfId="3250" xr:uid="{00000000-0005-0000-0000-0000EC9B0000}"/>
    <cellStyle name="Título 15 3" xfId="3251" xr:uid="{00000000-0005-0000-0000-0000ED9B0000}"/>
    <cellStyle name="Título 15 4" xfId="3252" xr:uid="{00000000-0005-0000-0000-0000EE9B0000}"/>
    <cellStyle name="Título 16" xfId="3253" xr:uid="{00000000-0005-0000-0000-0000EF9B0000}"/>
    <cellStyle name="Título 16 2" xfId="3254" xr:uid="{00000000-0005-0000-0000-0000F09B0000}"/>
    <cellStyle name="Título 16 3" xfId="3255" xr:uid="{00000000-0005-0000-0000-0000F19B0000}"/>
    <cellStyle name="Título 16 4" xfId="3256" xr:uid="{00000000-0005-0000-0000-0000F29B0000}"/>
    <cellStyle name="Título 17" xfId="3257" xr:uid="{00000000-0005-0000-0000-0000F39B0000}"/>
    <cellStyle name="Título 17 2" xfId="3258" xr:uid="{00000000-0005-0000-0000-0000F49B0000}"/>
    <cellStyle name="Título 17 3" xfId="3259" xr:uid="{00000000-0005-0000-0000-0000F59B0000}"/>
    <cellStyle name="Título 17 4" xfId="3260" xr:uid="{00000000-0005-0000-0000-0000F69B0000}"/>
    <cellStyle name="Título 18" xfId="3261" xr:uid="{00000000-0005-0000-0000-0000F79B0000}"/>
    <cellStyle name="Título 18 2" xfId="3262" xr:uid="{00000000-0005-0000-0000-0000F89B0000}"/>
    <cellStyle name="Título 18 3" xfId="3263" xr:uid="{00000000-0005-0000-0000-0000F99B0000}"/>
    <cellStyle name="Título 18 4" xfId="3264" xr:uid="{00000000-0005-0000-0000-0000FA9B0000}"/>
    <cellStyle name="Título 19" xfId="3265" xr:uid="{00000000-0005-0000-0000-0000FB9B0000}"/>
    <cellStyle name="Título 19 2" xfId="3266" xr:uid="{00000000-0005-0000-0000-0000FC9B0000}"/>
    <cellStyle name="Título 19 3" xfId="3267" xr:uid="{00000000-0005-0000-0000-0000FD9B0000}"/>
    <cellStyle name="Título 19 4" xfId="3268" xr:uid="{00000000-0005-0000-0000-0000FE9B0000}"/>
    <cellStyle name="Título 2" xfId="3269" xr:uid="{00000000-0005-0000-0000-0000FF9B0000}"/>
    <cellStyle name="Título 2 10" xfId="3270" xr:uid="{00000000-0005-0000-0000-0000009C0000}"/>
    <cellStyle name="Título 2 11" xfId="3271" xr:uid="{00000000-0005-0000-0000-0000019C0000}"/>
    <cellStyle name="Título 2 11 2" xfId="3272" xr:uid="{00000000-0005-0000-0000-0000029C0000}"/>
    <cellStyle name="Título 2 11 3" xfId="3273" xr:uid="{00000000-0005-0000-0000-0000039C0000}"/>
    <cellStyle name="Título 2 11 4" xfId="3274" xr:uid="{00000000-0005-0000-0000-0000049C0000}"/>
    <cellStyle name="Título 2 11 5" xfId="3275" xr:uid="{00000000-0005-0000-0000-0000059C0000}"/>
    <cellStyle name="Título 2 12" xfId="3276" xr:uid="{00000000-0005-0000-0000-0000069C0000}"/>
    <cellStyle name="Título 2 12 2" xfId="3277" xr:uid="{00000000-0005-0000-0000-0000079C0000}"/>
    <cellStyle name="Título 2 12 3" xfId="3278" xr:uid="{00000000-0005-0000-0000-0000089C0000}"/>
    <cellStyle name="Título 2 12 4" xfId="3279" xr:uid="{00000000-0005-0000-0000-0000099C0000}"/>
    <cellStyle name="Título 2 12 5" xfId="3280" xr:uid="{00000000-0005-0000-0000-00000A9C0000}"/>
    <cellStyle name="Título 2 13" xfId="3281" xr:uid="{00000000-0005-0000-0000-00000B9C0000}"/>
    <cellStyle name="Título 2 13 2" xfId="3282" xr:uid="{00000000-0005-0000-0000-00000C9C0000}"/>
    <cellStyle name="Título 2 13 3" xfId="3283" xr:uid="{00000000-0005-0000-0000-00000D9C0000}"/>
    <cellStyle name="Título 2 13 4" xfId="3284" xr:uid="{00000000-0005-0000-0000-00000E9C0000}"/>
    <cellStyle name="Título 2 14" xfId="3285" xr:uid="{00000000-0005-0000-0000-00000F9C0000}"/>
    <cellStyle name="Título 2 14 2" xfId="3286" xr:uid="{00000000-0005-0000-0000-0000109C0000}"/>
    <cellStyle name="Título 2 14 3" xfId="3287" xr:uid="{00000000-0005-0000-0000-0000119C0000}"/>
    <cellStyle name="Título 2 14 4" xfId="3288" xr:uid="{00000000-0005-0000-0000-0000129C0000}"/>
    <cellStyle name="Título 2 15" xfId="3289" xr:uid="{00000000-0005-0000-0000-0000139C0000}"/>
    <cellStyle name="Título 2 15 2" xfId="3290" xr:uid="{00000000-0005-0000-0000-0000149C0000}"/>
    <cellStyle name="Título 2 15 3" xfId="3291" xr:uid="{00000000-0005-0000-0000-0000159C0000}"/>
    <cellStyle name="Título 2 15 4" xfId="3292" xr:uid="{00000000-0005-0000-0000-0000169C0000}"/>
    <cellStyle name="Título 2 16" xfId="3293" xr:uid="{00000000-0005-0000-0000-0000179C0000}"/>
    <cellStyle name="Título 2 16 2" xfId="3294" xr:uid="{00000000-0005-0000-0000-0000189C0000}"/>
    <cellStyle name="Título 2 16 3" xfId="3295" xr:uid="{00000000-0005-0000-0000-0000199C0000}"/>
    <cellStyle name="Título 2 16 4" xfId="3296" xr:uid="{00000000-0005-0000-0000-00001A9C0000}"/>
    <cellStyle name="Título 2 17" xfId="3297" xr:uid="{00000000-0005-0000-0000-00001B9C0000}"/>
    <cellStyle name="Título 2 17 2" xfId="3298" xr:uid="{00000000-0005-0000-0000-00001C9C0000}"/>
    <cellStyle name="Título 2 17 3" xfId="3299" xr:uid="{00000000-0005-0000-0000-00001D9C0000}"/>
    <cellStyle name="Título 2 17 4" xfId="3300" xr:uid="{00000000-0005-0000-0000-00001E9C0000}"/>
    <cellStyle name="Título 2 18" xfId="3301" xr:uid="{00000000-0005-0000-0000-00001F9C0000}"/>
    <cellStyle name="Título 2 18 2" xfId="3302" xr:uid="{00000000-0005-0000-0000-0000209C0000}"/>
    <cellStyle name="Título 2 18 3" xfId="3303" xr:uid="{00000000-0005-0000-0000-0000219C0000}"/>
    <cellStyle name="Título 2 18 4" xfId="3304" xr:uid="{00000000-0005-0000-0000-0000229C0000}"/>
    <cellStyle name="Título 2 19" xfId="3305" xr:uid="{00000000-0005-0000-0000-0000239C0000}"/>
    <cellStyle name="Título 2 19 2" xfId="3306" xr:uid="{00000000-0005-0000-0000-0000249C0000}"/>
    <cellStyle name="Título 2 19 3" xfId="3307" xr:uid="{00000000-0005-0000-0000-0000259C0000}"/>
    <cellStyle name="Título 2 19 4" xfId="3308" xr:uid="{00000000-0005-0000-0000-0000269C0000}"/>
    <cellStyle name="Título 2 2" xfId="3309" xr:uid="{00000000-0005-0000-0000-0000279C0000}"/>
    <cellStyle name="Título 2 2 10" xfId="14228" xr:uid="{00000000-0005-0000-0000-0000289C0000}"/>
    <cellStyle name="Título 2 2 11" xfId="14229" xr:uid="{00000000-0005-0000-0000-0000299C0000}"/>
    <cellStyle name="Título 2 2 12" xfId="14230" xr:uid="{00000000-0005-0000-0000-00002A9C0000}"/>
    <cellStyle name="Título 2 2 13" xfId="14231" xr:uid="{00000000-0005-0000-0000-00002B9C0000}"/>
    <cellStyle name="Título 2 2 14" xfId="14232" xr:uid="{00000000-0005-0000-0000-00002C9C0000}"/>
    <cellStyle name="Título 2 2 15" xfId="14233" xr:uid="{00000000-0005-0000-0000-00002D9C0000}"/>
    <cellStyle name="Título 2 2 16" xfId="14234" xr:uid="{00000000-0005-0000-0000-00002E9C0000}"/>
    <cellStyle name="Título 2 2 17" xfId="14235" xr:uid="{00000000-0005-0000-0000-00002F9C0000}"/>
    <cellStyle name="Título 2 2 18" xfId="14236" xr:uid="{00000000-0005-0000-0000-0000309C0000}"/>
    <cellStyle name="Título 2 2 19" xfId="14237" xr:uid="{00000000-0005-0000-0000-0000319C0000}"/>
    <cellStyle name="Título 2 2 2" xfId="3310" xr:uid="{00000000-0005-0000-0000-0000329C0000}"/>
    <cellStyle name="Título 2 2 2 10" xfId="14238" xr:uid="{00000000-0005-0000-0000-0000339C0000}"/>
    <cellStyle name="Título 2 2 2 11" xfId="14239" xr:uid="{00000000-0005-0000-0000-0000349C0000}"/>
    <cellStyle name="Título 2 2 2 12" xfId="14240" xr:uid="{00000000-0005-0000-0000-0000359C0000}"/>
    <cellStyle name="Título 2 2 2 13" xfId="14241" xr:uid="{00000000-0005-0000-0000-0000369C0000}"/>
    <cellStyle name="Título 2 2 2 14" xfId="14242" xr:uid="{00000000-0005-0000-0000-0000379C0000}"/>
    <cellStyle name="Título 2 2 2 15" xfId="14243" xr:uid="{00000000-0005-0000-0000-0000389C0000}"/>
    <cellStyle name="Título 2 2 2 16" xfId="14244" xr:uid="{00000000-0005-0000-0000-0000399C0000}"/>
    <cellStyle name="Título 2 2 2 17" xfId="14245" xr:uid="{00000000-0005-0000-0000-00003A9C0000}"/>
    <cellStyle name="Título 2 2 2 18" xfId="14246" xr:uid="{00000000-0005-0000-0000-00003B9C0000}"/>
    <cellStyle name="Título 2 2 2 19" xfId="14247" xr:uid="{00000000-0005-0000-0000-00003C9C0000}"/>
    <cellStyle name="Título 2 2 2 2" xfId="3311" xr:uid="{00000000-0005-0000-0000-00003D9C0000}"/>
    <cellStyle name="Título 2 2 2 2 2" xfId="3312" xr:uid="{00000000-0005-0000-0000-00003E9C0000}"/>
    <cellStyle name="Título 2 2 2 2 2 2" xfId="3313" xr:uid="{00000000-0005-0000-0000-00003F9C0000}"/>
    <cellStyle name="Título 2 2 2 2 2 2 2" xfId="3314" xr:uid="{00000000-0005-0000-0000-0000409C0000}"/>
    <cellStyle name="Título 2 2 2 2 2 2 2 2" xfId="3315" xr:uid="{00000000-0005-0000-0000-0000419C0000}"/>
    <cellStyle name="Título 2 2 2 2 2 2 2 3" xfId="3316" xr:uid="{00000000-0005-0000-0000-0000429C0000}"/>
    <cellStyle name="Título 2 2 2 2 2 2 3" xfId="3317" xr:uid="{00000000-0005-0000-0000-0000439C0000}"/>
    <cellStyle name="Título 2 2 2 2 2 2 4" xfId="3318" xr:uid="{00000000-0005-0000-0000-0000449C0000}"/>
    <cellStyle name="Título 2 2 2 2 2 2 5" xfId="3319" xr:uid="{00000000-0005-0000-0000-0000459C0000}"/>
    <cellStyle name="Título 2 2 2 2 2 3" xfId="3320" xr:uid="{00000000-0005-0000-0000-0000469C0000}"/>
    <cellStyle name="Título 2 2 2 2 2 3 2" xfId="3321" xr:uid="{00000000-0005-0000-0000-0000479C0000}"/>
    <cellStyle name="Título 2 2 2 2 2 3 3" xfId="3322" xr:uid="{00000000-0005-0000-0000-0000489C0000}"/>
    <cellStyle name="Título 2 2 2 2 2 4" xfId="3323" xr:uid="{00000000-0005-0000-0000-0000499C0000}"/>
    <cellStyle name="Título 2 2 2 2 2 5" xfId="3324" xr:uid="{00000000-0005-0000-0000-00004A9C0000}"/>
    <cellStyle name="Título 2 2 2 2 3" xfId="3325" xr:uid="{00000000-0005-0000-0000-00004B9C0000}"/>
    <cellStyle name="Título 2 2 2 2 4" xfId="3326" xr:uid="{00000000-0005-0000-0000-00004C9C0000}"/>
    <cellStyle name="Título 2 2 2 2 5" xfId="3327" xr:uid="{00000000-0005-0000-0000-00004D9C0000}"/>
    <cellStyle name="Título 2 2 2 2 5 2" xfId="3328" xr:uid="{00000000-0005-0000-0000-00004E9C0000}"/>
    <cellStyle name="Título 2 2 2 2 5 3" xfId="3329" xr:uid="{00000000-0005-0000-0000-00004F9C0000}"/>
    <cellStyle name="Título 2 2 2 2 6" xfId="3330" xr:uid="{00000000-0005-0000-0000-0000509C0000}"/>
    <cellStyle name="Título 2 2 2 2 7" xfId="3331" xr:uid="{00000000-0005-0000-0000-0000519C0000}"/>
    <cellStyle name="Título 2 2 2 20" xfId="14248" xr:uid="{00000000-0005-0000-0000-0000529C0000}"/>
    <cellStyle name="Título 2 2 2 21" xfId="14249" xr:uid="{00000000-0005-0000-0000-0000539C0000}"/>
    <cellStyle name="Título 2 2 2 22" xfId="14250" xr:uid="{00000000-0005-0000-0000-0000549C0000}"/>
    <cellStyle name="Título 2 2 2 23" xfId="14251" xr:uid="{00000000-0005-0000-0000-0000559C0000}"/>
    <cellStyle name="Título 2 2 2 24" xfId="14252" xr:uid="{00000000-0005-0000-0000-0000569C0000}"/>
    <cellStyle name="Título 2 2 2 3" xfId="3332" xr:uid="{00000000-0005-0000-0000-0000579C0000}"/>
    <cellStyle name="Título 2 2 2 3 2" xfId="3333" xr:uid="{00000000-0005-0000-0000-0000589C0000}"/>
    <cellStyle name="Título 2 2 2 4" xfId="3334" xr:uid="{00000000-0005-0000-0000-0000599C0000}"/>
    <cellStyle name="Título 2 2 2 5" xfId="3335" xr:uid="{00000000-0005-0000-0000-00005A9C0000}"/>
    <cellStyle name="Título 2 2 2 5 2" xfId="3336" xr:uid="{00000000-0005-0000-0000-00005B9C0000}"/>
    <cellStyle name="Título 2 2 2 5 3" xfId="3337" xr:uid="{00000000-0005-0000-0000-00005C9C0000}"/>
    <cellStyle name="Título 2 2 2 6" xfId="3338" xr:uid="{00000000-0005-0000-0000-00005D9C0000}"/>
    <cellStyle name="Título 2 2 2 7" xfId="3339" xr:uid="{00000000-0005-0000-0000-00005E9C0000}"/>
    <cellStyle name="Título 2 2 2 8" xfId="14253" xr:uid="{00000000-0005-0000-0000-00005F9C0000}"/>
    <cellStyle name="Título 2 2 2 9" xfId="14254" xr:uid="{00000000-0005-0000-0000-0000609C0000}"/>
    <cellStyle name="Título 2 2 20" xfId="14255" xr:uid="{00000000-0005-0000-0000-0000619C0000}"/>
    <cellStyle name="Título 2 2 21" xfId="14256" xr:uid="{00000000-0005-0000-0000-0000629C0000}"/>
    <cellStyle name="Título 2 2 22" xfId="14257" xr:uid="{00000000-0005-0000-0000-0000639C0000}"/>
    <cellStyle name="Título 2 2 23" xfId="14258" xr:uid="{00000000-0005-0000-0000-0000649C0000}"/>
    <cellStyle name="Título 2 2 24" xfId="14259" xr:uid="{00000000-0005-0000-0000-0000659C0000}"/>
    <cellStyle name="Título 2 2 3" xfId="3340" xr:uid="{00000000-0005-0000-0000-0000669C0000}"/>
    <cellStyle name="Título 2 2 3 2" xfId="3341" xr:uid="{00000000-0005-0000-0000-0000679C0000}"/>
    <cellStyle name="Título 2 2 3 2 2" xfId="14260" xr:uid="{00000000-0005-0000-0000-0000689C0000}"/>
    <cellStyle name="Título 2 2 3 2 3" xfId="14261" xr:uid="{00000000-0005-0000-0000-0000699C0000}"/>
    <cellStyle name="Título 2 2 3 3" xfId="14262" xr:uid="{00000000-0005-0000-0000-00006A9C0000}"/>
    <cellStyle name="Título 2 2 4" xfId="3342" xr:uid="{00000000-0005-0000-0000-00006B9C0000}"/>
    <cellStyle name="Título 2 2 5" xfId="3343" xr:uid="{00000000-0005-0000-0000-00006C9C0000}"/>
    <cellStyle name="Título 2 2 5 2" xfId="3344" xr:uid="{00000000-0005-0000-0000-00006D9C0000}"/>
    <cellStyle name="Título 2 2 5 3" xfId="3345" xr:uid="{00000000-0005-0000-0000-00006E9C0000}"/>
    <cellStyle name="Título 2 2 6" xfId="3346" xr:uid="{00000000-0005-0000-0000-00006F9C0000}"/>
    <cellStyle name="Título 2 2 7" xfId="3347" xr:uid="{00000000-0005-0000-0000-0000709C0000}"/>
    <cellStyle name="Título 2 2 8" xfId="14263" xr:uid="{00000000-0005-0000-0000-0000719C0000}"/>
    <cellStyle name="Título 2 2 9" xfId="14264" xr:uid="{00000000-0005-0000-0000-0000729C0000}"/>
    <cellStyle name="Título 2 20" xfId="3348" xr:uid="{00000000-0005-0000-0000-0000739C0000}"/>
    <cellStyle name="Título 2 20 2" xfId="3349" xr:uid="{00000000-0005-0000-0000-0000749C0000}"/>
    <cellStyle name="Título 2 20 3" xfId="3350" xr:uid="{00000000-0005-0000-0000-0000759C0000}"/>
    <cellStyle name="Título 2 20 4" xfId="3351" xr:uid="{00000000-0005-0000-0000-0000769C0000}"/>
    <cellStyle name="Título 2 21" xfId="3352" xr:uid="{00000000-0005-0000-0000-0000779C0000}"/>
    <cellStyle name="Título 2 22" xfId="3353" xr:uid="{00000000-0005-0000-0000-0000789C0000}"/>
    <cellStyle name="Título 2 22 2" xfId="3354" xr:uid="{00000000-0005-0000-0000-0000799C0000}"/>
    <cellStyle name="Título 2 22 3" xfId="3355" xr:uid="{00000000-0005-0000-0000-00007A9C0000}"/>
    <cellStyle name="Título 2 23" xfId="3356" xr:uid="{00000000-0005-0000-0000-00007B9C0000}"/>
    <cellStyle name="Título 2 24" xfId="3357" xr:uid="{00000000-0005-0000-0000-00007C9C0000}"/>
    <cellStyle name="Título 2 3" xfId="3358" xr:uid="{00000000-0005-0000-0000-00007D9C0000}"/>
    <cellStyle name="Título 2 4" xfId="3359" xr:uid="{00000000-0005-0000-0000-00007E9C0000}"/>
    <cellStyle name="Título 2 5" xfId="3360" xr:uid="{00000000-0005-0000-0000-00007F9C0000}"/>
    <cellStyle name="Título 2 6" xfId="3361" xr:uid="{00000000-0005-0000-0000-0000809C0000}"/>
    <cellStyle name="Título 2 7" xfId="3362" xr:uid="{00000000-0005-0000-0000-0000819C0000}"/>
    <cellStyle name="Título 2 8" xfId="3363" xr:uid="{00000000-0005-0000-0000-0000829C0000}"/>
    <cellStyle name="Título 2 9" xfId="3364" xr:uid="{00000000-0005-0000-0000-0000839C0000}"/>
    <cellStyle name="Título 20" xfId="3365" xr:uid="{00000000-0005-0000-0000-0000849C0000}"/>
    <cellStyle name="Título 20 2" xfId="3366" xr:uid="{00000000-0005-0000-0000-0000859C0000}"/>
    <cellStyle name="Título 20 3" xfId="3367" xr:uid="{00000000-0005-0000-0000-0000869C0000}"/>
    <cellStyle name="Título 20 4" xfId="3368" xr:uid="{00000000-0005-0000-0000-0000879C0000}"/>
    <cellStyle name="Título 21" xfId="3369" xr:uid="{00000000-0005-0000-0000-0000889C0000}"/>
    <cellStyle name="Título 21 2" xfId="3370" xr:uid="{00000000-0005-0000-0000-0000899C0000}"/>
    <cellStyle name="Título 21 3" xfId="3371" xr:uid="{00000000-0005-0000-0000-00008A9C0000}"/>
    <cellStyle name="Título 21 4" xfId="3372" xr:uid="{00000000-0005-0000-0000-00008B9C0000}"/>
    <cellStyle name="Título 22" xfId="3373" xr:uid="{00000000-0005-0000-0000-00008C9C0000}"/>
    <cellStyle name="Título 22 2" xfId="3374" xr:uid="{00000000-0005-0000-0000-00008D9C0000}"/>
    <cellStyle name="Título 22 3" xfId="3375" xr:uid="{00000000-0005-0000-0000-00008E9C0000}"/>
    <cellStyle name="Título 22 4" xfId="3376" xr:uid="{00000000-0005-0000-0000-00008F9C0000}"/>
    <cellStyle name="Título 23" xfId="3377" xr:uid="{00000000-0005-0000-0000-0000909C0000}"/>
    <cellStyle name="Título 24" xfId="3378" xr:uid="{00000000-0005-0000-0000-0000919C0000}"/>
    <cellStyle name="Título 24 2" xfId="3379" xr:uid="{00000000-0005-0000-0000-0000929C0000}"/>
    <cellStyle name="Título 24 3" xfId="3380" xr:uid="{00000000-0005-0000-0000-0000939C0000}"/>
    <cellStyle name="Título 25" xfId="3381" xr:uid="{00000000-0005-0000-0000-0000949C0000}"/>
    <cellStyle name="Título 26" xfId="3382" xr:uid="{00000000-0005-0000-0000-0000959C0000}"/>
    <cellStyle name="Título 27" xfId="14416" xr:uid="{00000000-0005-0000-0000-0000969C0000}"/>
    <cellStyle name="Título 3" xfId="3383" xr:uid="{00000000-0005-0000-0000-0000979C0000}"/>
    <cellStyle name="Título 3 10" xfId="3384" xr:uid="{00000000-0005-0000-0000-0000989C0000}"/>
    <cellStyle name="Título 3 11" xfId="3385" xr:uid="{00000000-0005-0000-0000-0000999C0000}"/>
    <cellStyle name="Título 3 11 2" xfId="3386" xr:uid="{00000000-0005-0000-0000-00009A9C0000}"/>
    <cellStyle name="Título 3 11 3" xfId="3387" xr:uid="{00000000-0005-0000-0000-00009B9C0000}"/>
    <cellStyle name="Título 3 11 4" xfId="3388" xr:uid="{00000000-0005-0000-0000-00009C9C0000}"/>
    <cellStyle name="Título 3 11 5" xfId="3389" xr:uid="{00000000-0005-0000-0000-00009D9C0000}"/>
    <cellStyle name="Título 3 12" xfId="3390" xr:uid="{00000000-0005-0000-0000-00009E9C0000}"/>
    <cellStyle name="Título 3 12 2" xfId="3391" xr:uid="{00000000-0005-0000-0000-00009F9C0000}"/>
    <cellStyle name="Título 3 12 3" xfId="3392" xr:uid="{00000000-0005-0000-0000-0000A09C0000}"/>
    <cellStyle name="Título 3 12 4" xfId="3393" xr:uid="{00000000-0005-0000-0000-0000A19C0000}"/>
    <cellStyle name="Título 3 12 5" xfId="3394" xr:uid="{00000000-0005-0000-0000-0000A29C0000}"/>
    <cellStyle name="Título 3 13" xfId="3395" xr:uid="{00000000-0005-0000-0000-0000A39C0000}"/>
    <cellStyle name="Título 3 13 2" xfId="3396" xr:uid="{00000000-0005-0000-0000-0000A49C0000}"/>
    <cellStyle name="Título 3 13 3" xfId="3397" xr:uid="{00000000-0005-0000-0000-0000A59C0000}"/>
    <cellStyle name="Título 3 13 4" xfId="3398" xr:uid="{00000000-0005-0000-0000-0000A69C0000}"/>
    <cellStyle name="Título 3 14" xfId="3399" xr:uid="{00000000-0005-0000-0000-0000A79C0000}"/>
    <cellStyle name="Título 3 14 2" xfId="3400" xr:uid="{00000000-0005-0000-0000-0000A89C0000}"/>
    <cellStyle name="Título 3 14 3" xfId="3401" xr:uid="{00000000-0005-0000-0000-0000A99C0000}"/>
    <cellStyle name="Título 3 14 4" xfId="3402" xr:uid="{00000000-0005-0000-0000-0000AA9C0000}"/>
    <cellStyle name="Título 3 15" xfId="3403" xr:uid="{00000000-0005-0000-0000-0000AB9C0000}"/>
    <cellStyle name="Título 3 15 2" xfId="3404" xr:uid="{00000000-0005-0000-0000-0000AC9C0000}"/>
    <cellStyle name="Título 3 15 3" xfId="3405" xr:uid="{00000000-0005-0000-0000-0000AD9C0000}"/>
    <cellStyle name="Título 3 15 4" xfId="3406" xr:uid="{00000000-0005-0000-0000-0000AE9C0000}"/>
    <cellStyle name="Título 3 16" xfId="3407" xr:uid="{00000000-0005-0000-0000-0000AF9C0000}"/>
    <cellStyle name="Título 3 16 2" xfId="3408" xr:uid="{00000000-0005-0000-0000-0000B09C0000}"/>
    <cellStyle name="Título 3 16 3" xfId="3409" xr:uid="{00000000-0005-0000-0000-0000B19C0000}"/>
    <cellStyle name="Título 3 16 4" xfId="3410" xr:uid="{00000000-0005-0000-0000-0000B29C0000}"/>
    <cellStyle name="Título 3 17" xfId="3411" xr:uid="{00000000-0005-0000-0000-0000B39C0000}"/>
    <cellStyle name="Título 3 17 2" xfId="3412" xr:uid="{00000000-0005-0000-0000-0000B49C0000}"/>
    <cellStyle name="Título 3 17 3" xfId="3413" xr:uid="{00000000-0005-0000-0000-0000B59C0000}"/>
    <cellStyle name="Título 3 17 4" xfId="3414" xr:uid="{00000000-0005-0000-0000-0000B69C0000}"/>
    <cellStyle name="Título 3 18" xfId="3415" xr:uid="{00000000-0005-0000-0000-0000B79C0000}"/>
    <cellStyle name="Título 3 18 2" xfId="3416" xr:uid="{00000000-0005-0000-0000-0000B89C0000}"/>
    <cellStyle name="Título 3 18 3" xfId="3417" xr:uid="{00000000-0005-0000-0000-0000B99C0000}"/>
    <cellStyle name="Título 3 18 4" xfId="3418" xr:uid="{00000000-0005-0000-0000-0000BA9C0000}"/>
    <cellStyle name="Título 3 19" xfId="3419" xr:uid="{00000000-0005-0000-0000-0000BB9C0000}"/>
    <cellStyle name="Título 3 19 2" xfId="3420" xr:uid="{00000000-0005-0000-0000-0000BC9C0000}"/>
    <cellStyle name="Título 3 19 3" xfId="3421" xr:uid="{00000000-0005-0000-0000-0000BD9C0000}"/>
    <cellStyle name="Título 3 19 4" xfId="3422" xr:uid="{00000000-0005-0000-0000-0000BE9C0000}"/>
    <cellStyle name="Título 3 2" xfId="3423" xr:uid="{00000000-0005-0000-0000-0000BF9C0000}"/>
    <cellStyle name="Título 3 2 10" xfId="14265" xr:uid="{00000000-0005-0000-0000-0000C09C0000}"/>
    <cellStyle name="Título 3 2 11" xfId="14266" xr:uid="{00000000-0005-0000-0000-0000C19C0000}"/>
    <cellStyle name="Título 3 2 12" xfId="14267" xr:uid="{00000000-0005-0000-0000-0000C29C0000}"/>
    <cellStyle name="Título 3 2 13" xfId="14268" xr:uid="{00000000-0005-0000-0000-0000C39C0000}"/>
    <cellStyle name="Título 3 2 14" xfId="14269" xr:uid="{00000000-0005-0000-0000-0000C49C0000}"/>
    <cellStyle name="Título 3 2 15" xfId="14270" xr:uid="{00000000-0005-0000-0000-0000C59C0000}"/>
    <cellStyle name="Título 3 2 16" xfId="14271" xr:uid="{00000000-0005-0000-0000-0000C69C0000}"/>
    <cellStyle name="Título 3 2 17" xfId="14272" xr:uid="{00000000-0005-0000-0000-0000C79C0000}"/>
    <cellStyle name="Título 3 2 18" xfId="14273" xr:uid="{00000000-0005-0000-0000-0000C89C0000}"/>
    <cellStyle name="Título 3 2 19" xfId="14274" xr:uid="{00000000-0005-0000-0000-0000C99C0000}"/>
    <cellStyle name="Título 3 2 2" xfId="3424" xr:uid="{00000000-0005-0000-0000-0000CA9C0000}"/>
    <cellStyle name="Título 3 2 2 10" xfId="14275" xr:uid="{00000000-0005-0000-0000-0000CB9C0000}"/>
    <cellStyle name="Título 3 2 2 11" xfId="14276" xr:uid="{00000000-0005-0000-0000-0000CC9C0000}"/>
    <cellStyle name="Título 3 2 2 12" xfId="14277" xr:uid="{00000000-0005-0000-0000-0000CD9C0000}"/>
    <cellStyle name="Título 3 2 2 13" xfId="14278" xr:uid="{00000000-0005-0000-0000-0000CE9C0000}"/>
    <cellStyle name="Título 3 2 2 14" xfId="14279" xr:uid="{00000000-0005-0000-0000-0000CF9C0000}"/>
    <cellStyle name="Título 3 2 2 15" xfId="14280" xr:uid="{00000000-0005-0000-0000-0000D09C0000}"/>
    <cellStyle name="Título 3 2 2 16" xfId="14281" xr:uid="{00000000-0005-0000-0000-0000D19C0000}"/>
    <cellStyle name="Título 3 2 2 17" xfId="14282" xr:uid="{00000000-0005-0000-0000-0000D29C0000}"/>
    <cellStyle name="Título 3 2 2 18" xfId="14283" xr:uid="{00000000-0005-0000-0000-0000D39C0000}"/>
    <cellStyle name="Título 3 2 2 19" xfId="14284" xr:uid="{00000000-0005-0000-0000-0000D49C0000}"/>
    <cellStyle name="Título 3 2 2 2" xfId="3425" xr:uid="{00000000-0005-0000-0000-0000D59C0000}"/>
    <cellStyle name="Título 3 2 2 2 2" xfId="3426" xr:uid="{00000000-0005-0000-0000-0000D69C0000}"/>
    <cellStyle name="Título 3 2 2 2 2 2" xfId="3427" xr:uid="{00000000-0005-0000-0000-0000D79C0000}"/>
    <cellStyle name="Título 3 2 2 2 2 2 2" xfId="3428" xr:uid="{00000000-0005-0000-0000-0000D89C0000}"/>
    <cellStyle name="Título 3 2 2 2 2 2 2 2" xfId="3429" xr:uid="{00000000-0005-0000-0000-0000D99C0000}"/>
    <cellStyle name="Título 3 2 2 2 2 2 2 3" xfId="3430" xr:uid="{00000000-0005-0000-0000-0000DA9C0000}"/>
    <cellStyle name="Título 3 2 2 2 2 2 3" xfId="3431" xr:uid="{00000000-0005-0000-0000-0000DB9C0000}"/>
    <cellStyle name="Título 3 2 2 2 2 2 4" xfId="3432" xr:uid="{00000000-0005-0000-0000-0000DC9C0000}"/>
    <cellStyle name="Título 3 2 2 2 2 2 5" xfId="3433" xr:uid="{00000000-0005-0000-0000-0000DD9C0000}"/>
    <cellStyle name="Título 3 2 2 2 2 3" xfId="3434" xr:uid="{00000000-0005-0000-0000-0000DE9C0000}"/>
    <cellStyle name="Título 3 2 2 2 2 3 2" xfId="3435" xr:uid="{00000000-0005-0000-0000-0000DF9C0000}"/>
    <cellStyle name="Título 3 2 2 2 2 3 3" xfId="3436" xr:uid="{00000000-0005-0000-0000-0000E09C0000}"/>
    <cellStyle name="Título 3 2 2 2 2 4" xfId="3437" xr:uid="{00000000-0005-0000-0000-0000E19C0000}"/>
    <cellStyle name="Título 3 2 2 2 2 5" xfId="3438" xr:uid="{00000000-0005-0000-0000-0000E29C0000}"/>
    <cellStyle name="Título 3 2 2 2 3" xfId="3439" xr:uid="{00000000-0005-0000-0000-0000E39C0000}"/>
    <cellStyle name="Título 3 2 2 2 4" xfId="3440" xr:uid="{00000000-0005-0000-0000-0000E49C0000}"/>
    <cellStyle name="Título 3 2 2 2 5" xfId="3441" xr:uid="{00000000-0005-0000-0000-0000E59C0000}"/>
    <cellStyle name="Título 3 2 2 2 5 2" xfId="3442" xr:uid="{00000000-0005-0000-0000-0000E69C0000}"/>
    <cellStyle name="Título 3 2 2 2 5 3" xfId="3443" xr:uid="{00000000-0005-0000-0000-0000E79C0000}"/>
    <cellStyle name="Título 3 2 2 2 6" xfId="3444" xr:uid="{00000000-0005-0000-0000-0000E89C0000}"/>
    <cellStyle name="Título 3 2 2 2 7" xfId="3445" xr:uid="{00000000-0005-0000-0000-0000E99C0000}"/>
    <cellStyle name="Título 3 2 2 20" xfId="14285" xr:uid="{00000000-0005-0000-0000-0000EA9C0000}"/>
    <cellStyle name="Título 3 2 2 21" xfId="14286" xr:uid="{00000000-0005-0000-0000-0000EB9C0000}"/>
    <cellStyle name="Título 3 2 2 22" xfId="14287" xr:uid="{00000000-0005-0000-0000-0000EC9C0000}"/>
    <cellStyle name="Título 3 2 2 23" xfId="14288" xr:uid="{00000000-0005-0000-0000-0000ED9C0000}"/>
    <cellStyle name="Título 3 2 2 24" xfId="14289" xr:uid="{00000000-0005-0000-0000-0000EE9C0000}"/>
    <cellStyle name="Título 3 2 2 3" xfId="3446" xr:uid="{00000000-0005-0000-0000-0000EF9C0000}"/>
    <cellStyle name="Título 3 2 2 3 2" xfId="3447" xr:uid="{00000000-0005-0000-0000-0000F09C0000}"/>
    <cellStyle name="Título 3 2 2 4" xfId="3448" xr:uid="{00000000-0005-0000-0000-0000F19C0000}"/>
    <cellStyle name="Título 3 2 2 5" xfId="3449" xr:uid="{00000000-0005-0000-0000-0000F29C0000}"/>
    <cellStyle name="Título 3 2 2 5 2" xfId="3450" xr:uid="{00000000-0005-0000-0000-0000F39C0000}"/>
    <cellStyle name="Título 3 2 2 5 3" xfId="3451" xr:uid="{00000000-0005-0000-0000-0000F49C0000}"/>
    <cellStyle name="Título 3 2 2 6" xfId="3452" xr:uid="{00000000-0005-0000-0000-0000F59C0000}"/>
    <cellStyle name="Título 3 2 2 7" xfId="3453" xr:uid="{00000000-0005-0000-0000-0000F69C0000}"/>
    <cellStyle name="Título 3 2 2 8" xfId="14290" xr:uid="{00000000-0005-0000-0000-0000F79C0000}"/>
    <cellStyle name="Título 3 2 2 9" xfId="14291" xr:uid="{00000000-0005-0000-0000-0000F89C0000}"/>
    <cellStyle name="Título 3 2 20" xfId="14292" xr:uid="{00000000-0005-0000-0000-0000F99C0000}"/>
    <cellStyle name="Título 3 2 21" xfId="14293" xr:uid="{00000000-0005-0000-0000-0000FA9C0000}"/>
    <cellStyle name="Título 3 2 22" xfId="14294" xr:uid="{00000000-0005-0000-0000-0000FB9C0000}"/>
    <cellStyle name="Título 3 2 23" xfId="14295" xr:uid="{00000000-0005-0000-0000-0000FC9C0000}"/>
    <cellStyle name="Título 3 2 24" xfId="14296" xr:uid="{00000000-0005-0000-0000-0000FD9C0000}"/>
    <cellStyle name="Título 3 2 3" xfId="3454" xr:uid="{00000000-0005-0000-0000-0000FE9C0000}"/>
    <cellStyle name="Título 3 2 3 2" xfId="3455" xr:uid="{00000000-0005-0000-0000-0000FF9C0000}"/>
    <cellStyle name="Título 3 2 3 2 2" xfId="14297" xr:uid="{00000000-0005-0000-0000-0000009D0000}"/>
    <cellStyle name="Título 3 2 3 2 3" xfId="14298" xr:uid="{00000000-0005-0000-0000-0000019D0000}"/>
    <cellStyle name="Título 3 2 3 3" xfId="14299" xr:uid="{00000000-0005-0000-0000-0000029D0000}"/>
    <cellStyle name="Título 3 2 4" xfId="3456" xr:uid="{00000000-0005-0000-0000-0000039D0000}"/>
    <cellStyle name="Título 3 2 5" xfId="3457" xr:uid="{00000000-0005-0000-0000-0000049D0000}"/>
    <cellStyle name="Título 3 2 5 2" xfId="3458" xr:uid="{00000000-0005-0000-0000-0000059D0000}"/>
    <cellStyle name="Título 3 2 5 3" xfId="3459" xr:uid="{00000000-0005-0000-0000-0000069D0000}"/>
    <cellStyle name="Título 3 2 6" xfId="3460" xr:uid="{00000000-0005-0000-0000-0000079D0000}"/>
    <cellStyle name="Título 3 2 7" xfId="3461" xr:uid="{00000000-0005-0000-0000-0000089D0000}"/>
    <cellStyle name="Título 3 2 8" xfId="14300" xr:uid="{00000000-0005-0000-0000-0000099D0000}"/>
    <cellStyle name="Título 3 2 9" xfId="14301" xr:uid="{00000000-0005-0000-0000-00000A9D0000}"/>
    <cellStyle name="Título 3 20" xfId="3462" xr:uid="{00000000-0005-0000-0000-00000B9D0000}"/>
    <cellStyle name="Título 3 20 2" xfId="3463" xr:uid="{00000000-0005-0000-0000-00000C9D0000}"/>
    <cellStyle name="Título 3 20 3" xfId="3464" xr:uid="{00000000-0005-0000-0000-00000D9D0000}"/>
    <cellStyle name="Título 3 20 4" xfId="3465" xr:uid="{00000000-0005-0000-0000-00000E9D0000}"/>
    <cellStyle name="Título 3 21" xfId="3466" xr:uid="{00000000-0005-0000-0000-00000F9D0000}"/>
    <cellStyle name="Título 3 22" xfId="3467" xr:uid="{00000000-0005-0000-0000-0000109D0000}"/>
    <cellStyle name="Título 3 22 2" xfId="3468" xr:uid="{00000000-0005-0000-0000-0000119D0000}"/>
    <cellStyle name="Título 3 22 3" xfId="3469" xr:uid="{00000000-0005-0000-0000-0000129D0000}"/>
    <cellStyle name="Título 3 23" xfId="3470" xr:uid="{00000000-0005-0000-0000-0000139D0000}"/>
    <cellStyle name="Título 3 24" xfId="3471" xr:uid="{00000000-0005-0000-0000-0000149D0000}"/>
    <cellStyle name="Título 3 3" xfId="3472" xr:uid="{00000000-0005-0000-0000-0000159D0000}"/>
    <cellStyle name="Título 3 4" xfId="3473" xr:uid="{00000000-0005-0000-0000-0000169D0000}"/>
    <cellStyle name="Título 3 5" xfId="3474" xr:uid="{00000000-0005-0000-0000-0000179D0000}"/>
    <cellStyle name="Título 3 6" xfId="3475" xr:uid="{00000000-0005-0000-0000-0000189D0000}"/>
    <cellStyle name="Título 3 7" xfId="3476" xr:uid="{00000000-0005-0000-0000-0000199D0000}"/>
    <cellStyle name="Título 3 8" xfId="3477" xr:uid="{00000000-0005-0000-0000-00001A9D0000}"/>
    <cellStyle name="Título 3 9" xfId="3478" xr:uid="{00000000-0005-0000-0000-00001B9D0000}"/>
    <cellStyle name="Título 4" xfId="3479" xr:uid="{00000000-0005-0000-0000-00001C9D0000}"/>
    <cellStyle name="Título 4 10" xfId="14302" xr:uid="{00000000-0005-0000-0000-00001D9D0000}"/>
    <cellStyle name="Título 4 11" xfId="14303" xr:uid="{00000000-0005-0000-0000-00001E9D0000}"/>
    <cellStyle name="Título 4 12" xfId="14304" xr:uid="{00000000-0005-0000-0000-00001F9D0000}"/>
    <cellStyle name="Título 4 13" xfId="14305" xr:uid="{00000000-0005-0000-0000-0000209D0000}"/>
    <cellStyle name="Título 4 14" xfId="14306" xr:uid="{00000000-0005-0000-0000-0000219D0000}"/>
    <cellStyle name="Título 4 15" xfId="14307" xr:uid="{00000000-0005-0000-0000-0000229D0000}"/>
    <cellStyle name="Título 4 16" xfId="14308" xr:uid="{00000000-0005-0000-0000-0000239D0000}"/>
    <cellStyle name="Título 4 17" xfId="14309" xr:uid="{00000000-0005-0000-0000-0000249D0000}"/>
    <cellStyle name="Título 4 18" xfId="14310" xr:uid="{00000000-0005-0000-0000-0000259D0000}"/>
    <cellStyle name="Título 4 19" xfId="14311" xr:uid="{00000000-0005-0000-0000-0000269D0000}"/>
    <cellStyle name="Título 4 2" xfId="3480" xr:uid="{00000000-0005-0000-0000-0000279D0000}"/>
    <cellStyle name="Título 4 2 10" xfId="14312" xr:uid="{00000000-0005-0000-0000-0000289D0000}"/>
    <cellStyle name="Título 4 2 11" xfId="14313" xr:uid="{00000000-0005-0000-0000-0000299D0000}"/>
    <cellStyle name="Título 4 2 12" xfId="14314" xr:uid="{00000000-0005-0000-0000-00002A9D0000}"/>
    <cellStyle name="Título 4 2 13" xfId="14315" xr:uid="{00000000-0005-0000-0000-00002B9D0000}"/>
    <cellStyle name="Título 4 2 14" xfId="14316" xr:uid="{00000000-0005-0000-0000-00002C9D0000}"/>
    <cellStyle name="Título 4 2 15" xfId="14317" xr:uid="{00000000-0005-0000-0000-00002D9D0000}"/>
    <cellStyle name="Título 4 2 16" xfId="14318" xr:uid="{00000000-0005-0000-0000-00002E9D0000}"/>
    <cellStyle name="Título 4 2 17" xfId="14319" xr:uid="{00000000-0005-0000-0000-00002F9D0000}"/>
    <cellStyle name="Título 4 2 18" xfId="14320" xr:uid="{00000000-0005-0000-0000-0000309D0000}"/>
    <cellStyle name="Título 4 2 19" xfId="14321" xr:uid="{00000000-0005-0000-0000-0000319D0000}"/>
    <cellStyle name="Título 4 2 2" xfId="3481" xr:uid="{00000000-0005-0000-0000-0000329D0000}"/>
    <cellStyle name="Título 4 2 2 2" xfId="3482" xr:uid="{00000000-0005-0000-0000-0000339D0000}"/>
    <cellStyle name="Título 4 2 2 2 2" xfId="3483" xr:uid="{00000000-0005-0000-0000-0000349D0000}"/>
    <cellStyle name="Título 4 2 2 2 2 2" xfId="3484" xr:uid="{00000000-0005-0000-0000-0000359D0000}"/>
    <cellStyle name="Título 4 2 2 2 2 2 2" xfId="3485" xr:uid="{00000000-0005-0000-0000-0000369D0000}"/>
    <cellStyle name="Título 4 2 2 2 2 2 3" xfId="3486" xr:uid="{00000000-0005-0000-0000-0000379D0000}"/>
    <cellStyle name="Título 4 2 2 2 2 3" xfId="3487" xr:uid="{00000000-0005-0000-0000-0000389D0000}"/>
    <cellStyle name="Título 4 2 2 2 2 4" xfId="3488" xr:uid="{00000000-0005-0000-0000-0000399D0000}"/>
    <cellStyle name="Título 4 2 2 2 2 5" xfId="3489" xr:uid="{00000000-0005-0000-0000-00003A9D0000}"/>
    <cellStyle name="Título 4 2 2 2 3" xfId="3490" xr:uid="{00000000-0005-0000-0000-00003B9D0000}"/>
    <cellStyle name="Título 4 2 2 2 3 2" xfId="3491" xr:uid="{00000000-0005-0000-0000-00003C9D0000}"/>
    <cellStyle name="Título 4 2 2 2 3 3" xfId="3492" xr:uid="{00000000-0005-0000-0000-00003D9D0000}"/>
    <cellStyle name="Título 4 2 2 2 4" xfId="3493" xr:uid="{00000000-0005-0000-0000-00003E9D0000}"/>
    <cellStyle name="Título 4 2 2 2 5" xfId="3494" xr:uid="{00000000-0005-0000-0000-00003F9D0000}"/>
    <cellStyle name="Título 4 2 2 3" xfId="3495" xr:uid="{00000000-0005-0000-0000-0000409D0000}"/>
    <cellStyle name="Título 4 2 2 4" xfId="3496" xr:uid="{00000000-0005-0000-0000-0000419D0000}"/>
    <cellStyle name="Título 4 2 2 5" xfId="3497" xr:uid="{00000000-0005-0000-0000-0000429D0000}"/>
    <cellStyle name="Título 4 2 2 5 2" xfId="3498" xr:uid="{00000000-0005-0000-0000-0000439D0000}"/>
    <cellStyle name="Título 4 2 2 5 3" xfId="3499" xr:uid="{00000000-0005-0000-0000-0000449D0000}"/>
    <cellStyle name="Título 4 2 2 6" xfId="3500" xr:uid="{00000000-0005-0000-0000-0000459D0000}"/>
    <cellStyle name="Título 4 2 2 7" xfId="3501" xr:uid="{00000000-0005-0000-0000-0000469D0000}"/>
    <cellStyle name="Título 4 2 20" xfId="14322" xr:uid="{00000000-0005-0000-0000-0000479D0000}"/>
    <cellStyle name="Título 4 2 21" xfId="14323" xr:uid="{00000000-0005-0000-0000-0000489D0000}"/>
    <cellStyle name="Título 4 2 22" xfId="14324" xr:uid="{00000000-0005-0000-0000-0000499D0000}"/>
    <cellStyle name="Título 4 2 23" xfId="14325" xr:uid="{00000000-0005-0000-0000-00004A9D0000}"/>
    <cellStyle name="Título 4 2 24" xfId="14326" xr:uid="{00000000-0005-0000-0000-00004B9D0000}"/>
    <cellStyle name="Título 4 2 3" xfId="3502" xr:uid="{00000000-0005-0000-0000-00004C9D0000}"/>
    <cellStyle name="Título 4 2 3 2" xfId="3503" xr:uid="{00000000-0005-0000-0000-00004D9D0000}"/>
    <cellStyle name="Título 4 2 4" xfId="3504" xr:uid="{00000000-0005-0000-0000-00004E9D0000}"/>
    <cellStyle name="Título 4 2 5" xfId="3505" xr:uid="{00000000-0005-0000-0000-00004F9D0000}"/>
    <cellStyle name="Título 4 2 5 2" xfId="3506" xr:uid="{00000000-0005-0000-0000-0000509D0000}"/>
    <cellStyle name="Título 4 2 5 3" xfId="3507" xr:uid="{00000000-0005-0000-0000-0000519D0000}"/>
    <cellStyle name="Título 4 2 6" xfId="3508" xr:uid="{00000000-0005-0000-0000-0000529D0000}"/>
    <cellStyle name="Título 4 2 7" xfId="3509" xr:uid="{00000000-0005-0000-0000-0000539D0000}"/>
    <cellStyle name="Título 4 2 8" xfId="14327" xr:uid="{00000000-0005-0000-0000-0000549D0000}"/>
    <cellStyle name="Título 4 2 9" xfId="14328" xr:uid="{00000000-0005-0000-0000-0000559D0000}"/>
    <cellStyle name="Título 4 20" xfId="14329" xr:uid="{00000000-0005-0000-0000-0000569D0000}"/>
    <cellStyle name="Título 4 21" xfId="14330" xr:uid="{00000000-0005-0000-0000-0000579D0000}"/>
    <cellStyle name="Título 4 22" xfId="14331" xr:uid="{00000000-0005-0000-0000-0000589D0000}"/>
    <cellStyle name="Título 4 23" xfId="14332" xr:uid="{00000000-0005-0000-0000-0000599D0000}"/>
    <cellStyle name="Título 4 24" xfId="14333" xr:uid="{00000000-0005-0000-0000-00005A9D0000}"/>
    <cellStyle name="Título 4 3" xfId="3510" xr:uid="{00000000-0005-0000-0000-00005B9D0000}"/>
    <cellStyle name="Título 4 3 2" xfId="3511" xr:uid="{00000000-0005-0000-0000-00005C9D0000}"/>
    <cellStyle name="Título 4 3 2 2" xfId="14334" xr:uid="{00000000-0005-0000-0000-00005D9D0000}"/>
    <cellStyle name="Título 4 3 2 3" xfId="14335" xr:uid="{00000000-0005-0000-0000-00005E9D0000}"/>
    <cellStyle name="Título 4 3 3" xfId="14336" xr:uid="{00000000-0005-0000-0000-00005F9D0000}"/>
    <cellStyle name="Título 4 4" xfId="3512" xr:uid="{00000000-0005-0000-0000-0000609D0000}"/>
    <cellStyle name="Título 4 5" xfId="3513" xr:uid="{00000000-0005-0000-0000-0000619D0000}"/>
    <cellStyle name="Título 4 5 2" xfId="3514" xr:uid="{00000000-0005-0000-0000-0000629D0000}"/>
    <cellStyle name="Título 4 5 3" xfId="3515" xr:uid="{00000000-0005-0000-0000-0000639D0000}"/>
    <cellStyle name="Título 4 6" xfId="3516" xr:uid="{00000000-0005-0000-0000-0000649D0000}"/>
    <cellStyle name="Título 4 7" xfId="3517" xr:uid="{00000000-0005-0000-0000-0000659D0000}"/>
    <cellStyle name="Título 4 8" xfId="14337" xr:uid="{00000000-0005-0000-0000-0000669D0000}"/>
    <cellStyle name="Título 4 9" xfId="14338" xr:uid="{00000000-0005-0000-0000-0000679D0000}"/>
    <cellStyle name="Título 5" xfId="3518" xr:uid="{00000000-0005-0000-0000-0000689D0000}"/>
    <cellStyle name="Título 6" xfId="3519" xr:uid="{00000000-0005-0000-0000-0000699D0000}"/>
    <cellStyle name="Título 7" xfId="3520" xr:uid="{00000000-0005-0000-0000-00006A9D0000}"/>
    <cellStyle name="Título 8" xfId="3521" xr:uid="{00000000-0005-0000-0000-00006B9D0000}"/>
    <cellStyle name="Título 9" xfId="3522" xr:uid="{00000000-0005-0000-0000-00006C9D0000}"/>
    <cellStyle name="Total" xfId="14414" builtinId="25" customBuiltin="1"/>
    <cellStyle name="Total 2" xfId="3523" xr:uid="{00000000-0005-0000-0000-00006E9D0000}"/>
    <cellStyle name="Total 2 10" xfId="14339" xr:uid="{00000000-0005-0000-0000-00006F9D0000}"/>
    <cellStyle name="Total 2 11" xfId="14340" xr:uid="{00000000-0005-0000-0000-0000709D0000}"/>
    <cellStyle name="Total 2 12" xfId="14341" xr:uid="{00000000-0005-0000-0000-0000719D0000}"/>
    <cellStyle name="Total 2 13" xfId="14342" xr:uid="{00000000-0005-0000-0000-0000729D0000}"/>
    <cellStyle name="Total 2 14" xfId="14343" xr:uid="{00000000-0005-0000-0000-0000739D0000}"/>
    <cellStyle name="Total 2 15" xfId="14344" xr:uid="{00000000-0005-0000-0000-0000749D0000}"/>
    <cellStyle name="Total 2 16" xfId="14345" xr:uid="{00000000-0005-0000-0000-0000759D0000}"/>
    <cellStyle name="Total 2 17" xfId="14346" xr:uid="{00000000-0005-0000-0000-0000769D0000}"/>
    <cellStyle name="Total 2 18" xfId="14347" xr:uid="{00000000-0005-0000-0000-0000779D0000}"/>
    <cellStyle name="Total 2 19" xfId="14348" xr:uid="{00000000-0005-0000-0000-0000789D0000}"/>
    <cellStyle name="Total 2 2" xfId="14349" xr:uid="{00000000-0005-0000-0000-0000799D0000}"/>
    <cellStyle name="Total 2 2 10" xfId="14350" xr:uid="{00000000-0005-0000-0000-00007A9D0000}"/>
    <cellStyle name="Total 2 2 11" xfId="14351" xr:uid="{00000000-0005-0000-0000-00007B9D0000}"/>
    <cellStyle name="Total 2 2 12" xfId="14352" xr:uid="{00000000-0005-0000-0000-00007C9D0000}"/>
    <cellStyle name="Total 2 2 13" xfId="14353" xr:uid="{00000000-0005-0000-0000-00007D9D0000}"/>
    <cellStyle name="Total 2 2 14" xfId="14354" xr:uid="{00000000-0005-0000-0000-00007E9D0000}"/>
    <cellStyle name="Total 2 2 15" xfId="14355" xr:uid="{00000000-0005-0000-0000-00007F9D0000}"/>
    <cellStyle name="Total 2 2 16" xfId="14356" xr:uid="{00000000-0005-0000-0000-0000809D0000}"/>
    <cellStyle name="Total 2 2 17" xfId="14357" xr:uid="{00000000-0005-0000-0000-0000819D0000}"/>
    <cellStyle name="Total 2 2 18" xfId="14358" xr:uid="{00000000-0005-0000-0000-0000829D0000}"/>
    <cellStyle name="Total 2 2 19" xfId="14359" xr:uid="{00000000-0005-0000-0000-0000839D0000}"/>
    <cellStyle name="Total 2 2 2" xfId="14360" xr:uid="{00000000-0005-0000-0000-0000849D0000}"/>
    <cellStyle name="Total 2 2 2 2" xfId="14361" xr:uid="{00000000-0005-0000-0000-0000859D0000}"/>
    <cellStyle name="Total 2 2 2 2 2" xfId="14362" xr:uid="{00000000-0005-0000-0000-0000869D0000}"/>
    <cellStyle name="Total 2 2 2 2 3" xfId="14363" xr:uid="{00000000-0005-0000-0000-0000879D0000}"/>
    <cellStyle name="Total 2 2 2 3" xfId="14364" xr:uid="{00000000-0005-0000-0000-0000889D0000}"/>
    <cellStyle name="Total 2 2 20" xfId="14365" xr:uid="{00000000-0005-0000-0000-0000899D0000}"/>
    <cellStyle name="Total 2 2 21" xfId="14366" xr:uid="{00000000-0005-0000-0000-00008A9D0000}"/>
    <cellStyle name="Total 2 2 22" xfId="14367" xr:uid="{00000000-0005-0000-0000-00008B9D0000}"/>
    <cellStyle name="Total 2 2 23" xfId="14368" xr:uid="{00000000-0005-0000-0000-00008C9D0000}"/>
    <cellStyle name="Total 2 2 24" xfId="14369" xr:uid="{00000000-0005-0000-0000-00008D9D0000}"/>
    <cellStyle name="Total 2 2 3" xfId="14370" xr:uid="{00000000-0005-0000-0000-00008E9D0000}"/>
    <cellStyle name="Total 2 2 4" xfId="14371" xr:uid="{00000000-0005-0000-0000-00008F9D0000}"/>
    <cellStyle name="Total 2 2 5" xfId="14372" xr:uid="{00000000-0005-0000-0000-0000909D0000}"/>
    <cellStyle name="Total 2 2 6" xfId="14373" xr:uid="{00000000-0005-0000-0000-0000919D0000}"/>
    <cellStyle name="Total 2 2 7" xfId="14374" xr:uid="{00000000-0005-0000-0000-0000929D0000}"/>
    <cellStyle name="Total 2 2 8" xfId="14375" xr:uid="{00000000-0005-0000-0000-0000939D0000}"/>
    <cellStyle name="Total 2 2 9" xfId="14376" xr:uid="{00000000-0005-0000-0000-0000949D0000}"/>
    <cellStyle name="Total 2 20" xfId="14377" xr:uid="{00000000-0005-0000-0000-0000959D0000}"/>
    <cellStyle name="Total 2 21" xfId="14378" xr:uid="{00000000-0005-0000-0000-0000969D0000}"/>
    <cellStyle name="Total 2 22" xfId="14379" xr:uid="{00000000-0005-0000-0000-0000979D0000}"/>
    <cellStyle name="Total 2 23" xfId="14380" xr:uid="{00000000-0005-0000-0000-0000989D0000}"/>
    <cellStyle name="Total 2 24" xfId="14381" xr:uid="{00000000-0005-0000-0000-0000999D0000}"/>
    <cellStyle name="Total 2 3" xfId="14382" xr:uid="{00000000-0005-0000-0000-00009A9D0000}"/>
    <cellStyle name="Total 2 3 2" xfId="14383" xr:uid="{00000000-0005-0000-0000-00009B9D0000}"/>
    <cellStyle name="Total 2 3 2 2" xfId="14384" xr:uid="{00000000-0005-0000-0000-00009C9D0000}"/>
    <cellStyle name="Total 2 3 2 3" xfId="14385" xr:uid="{00000000-0005-0000-0000-00009D9D0000}"/>
    <cellStyle name="Total 2 3 3" xfId="14386" xr:uid="{00000000-0005-0000-0000-00009E9D0000}"/>
    <cellStyle name="Total 2 4" xfId="14387" xr:uid="{00000000-0005-0000-0000-00009F9D0000}"/>
    <cellStyle name="Total 2 5" xfId="14388" xr:uid="{00000000-0005-0000-0000-0000A09D0000}"/>
    <cellStyle name="Total 2 6" xfId="14389" xr:uid="{00000000-0005-0000-0000-0000A19D0000}"/>
    <cellStyle name="Total 2 7" xfId="14390" xr:uid="{00000000-0005-0000-0000-0000A29D0000}"/>
    <cellStyle name="Total 2 8" xfId="14391" xr:uid="{00000000-0005-0000-0000-0000A39D0000}"/>
    <cellStyle name="Total 2 9" xfId="14392" xr:uid="{00000000-0005-0000-0000-0000A49D0000}"/>
    <cellStyle name="Total 3" xfId="3524" xr:uid="{00000000-0005-0000-0000-0000A59D0000}"/>
    <cellStyle name="Total 4" xfId="3525" xr:uid="{00000000-0005-0000-0000-0000A69D0000}"/>
    <cellStyle name="Total 5" xfId="3526" xr:uid="{00000000-0005-0000-0000-0000A79D0000}"/>
    <cellStyle name="Total 6" xfId="3527" xr:uid="{00000000-0005-0000-0000-0000A89D0000}"/>
    <cellStyle name="Total 7" xfId="14393" xr:uid="{00000000-0005-0000-0000-0000A99D0000}"/>
    <cellStyle name="Total 8" xfId="14394" xr:uid="{00000000-0005-0000-0000-0000AA9D0000}"/>
    <cellStyle name="Total Bold" xfId="3767" xr:uid="{00000000-0005-0000-0000-0000AB9D0000}"/>
    <cellStyle name="Total2" xfId="14395" xr:uid="{00000000-0005-0000-0000-0000AC9D0000}"/>
    <cellStyle name="Währung" xfId="14396" xr:uid="{00000000-0005-0000-0000-0000AD9D0000}"/>
    <cellStyle name="Währung [0]_FBA-6" xfId="14397" xr:uid="{00000000-0005-0000-0000-0000AE9D0000}"/>
    <cellStyle name="Währung_FBA-6" xfId="14398" xr:uid="{00000000-0005-0000-0000-0000AF9D0000}"/>
    <cellStyle name="Warning Text" xfId="14399" xr:uid="{00000000-0005-0000-0000-0000B09D0000}"/>
    <cellStyle name="Warning Text 2" xfId="3528" xr:uid="{00000000-0005-0000-0000-0000B19D0000}"/>
    <cellStyle name="Warning Text 3" xfId="3768" xr:uid="{00000000-0005-0000-0000-0000B29D0000}"/>
    <cellStyle name="Warning Text 4" xfId="3769" xr:uid="{00000000-0005-0000-0000-0000B39D0000}"/>
    <cellStyle name="XL3 Blue" xfId="14400" xr:uid="{00000000-0005-0000-0000-0000B49D0000}"/>
    <cellStyle name="XL3 Green" xfId="14401" xr:uid="{00000000-0005-0000-0000-0000B59D0000}"/>
    <cellStyle name="XL3 Orange" xfId="14402" xr:uid="{00000000-0005-0000-0000-0000B69D0000}"/>
    <cellStyle name="XL3 Red" xfId="14403" xr:uid="{00000000-0005-0000-0000-0000B79D0000}"/>
    <cellStyle name="XL3 Yellow" xfId="14404" xr:uid="{00000000-0005-0000-0000-0000B89D0000}"/>
    <cellStyle name="ﾄﾞｸｶ [0]_ｰ豼ｵﾃﾟﾁ " xfId="3770" xr:uid="{00000000-0005-0000-0000-0000B99D0000}"/>
    <cellStyle name="ﾄﾞｸｶ_ｰ豼ｵﾃﾟﾁ " xfId="3771" xr:uid="{00000000-0005-0000-0000-0000BA9D0000}"/>
    <cellStyle name="ﾅ・ｭ [0]_ｰ豼ｵﾃﾟﾁ " xfId="3772" xr:uid="{00000000-0005-0000-0000-0000BB9D0000}"/>
    <cellStyle name="ﾅ・ｭ_ｰ豼ｵﾃﾟﾁ " xfId="3773" xr:uid="{00000000-0005-0000-0000-0000BC9D0000}"/>
  </cellStyles>
  <dxfs count="0"/>
  <tableStyles count="0" defaultTableStyle="TableStyleMedium9" defaultPivotStyle="PivotStyleLight16"/>
  <colors>
    <mruColors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4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60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58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styles" Target="styles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590550</xdr:colOff>
      <xdr:row>3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71450"/>
          <a:ext cx="1219200" cy="361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149225</xdr:colOff>
      <xdr:row>32</xdr:row>
      <xdr:rowOff>28575</xdr:rowOff>
    </xdr:from>
    <xdr:to>
      <xdr:col>2</xdr:col>
      <xdr:colOff>257175</xdr:colOff>
      <xdr:row>36</xdr:row>
      <xdr:rowOff>158750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1587500" y="3257550"/>
          <a:ext cx="107950" cy="0"/>
          <a:chOff x="425450" y="1857375"/>
          <a:chExt cx="114300" cy="320675"/>
        </a:xfrm>
      </xdr:grpSpPr>
      <xdr:cxnSp macro="">
        <xdr:nvCxnSpPr>
          <xdr:cNvPr id="2" name="Straight Connector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CxnSpPr/>
        </xdr:nvCxnSpPr>
        <xdr:spPr>
          <a:xfrm>
            <a:off x="476250" y="1857375"/>
            <a:ext cx="0" cy="32067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425450" y="2178050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514350</xdr:colOff>
      <xdr:row>31</xdr:row>
      <xdr:rowOff>42863</xdr:rowOff>
    </xdr:from>
    <xdr:to>
      <xdr:col>6</xdr:col>
      <xdr:colOff>0</xdr:colOff>
      <xdr:row>31</xdr:row>
      <xdr:rowOff>157163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5772150" y="3257550"/>
          <a:ext cx="2771775" cy="0"/>
          <a:chOff x="2219325" y="1042988"/>
          <a:chExt cx="1238250" cy="114300"/>
        </a:xfrm>
      </xdr:grpSpPr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CxnSpPr/>
        </xdr:nvCxnSpPr>
        <xdr:spPr>
          <a:xfrm>
            <a:off x="2219325" y="1106488"/>
            <a:ext cx="123825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CxnSpPr/>
        </xdr:nvCxnSpPr>
        <xdr:spPr>
          <a:xfrm flipV="1">
            <a:off x="3454400" y="104298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25400</xdr:colOff>
      <xdr:row>21</xdr:row>
      <xdr:rowOff>0</xdr:rowOff>
    </xdr:from>
    <xdr:to>
      <xdr:col>1</xdr:col>
      <xdr:colOff>139700</xdr:colOff>
      <xdr:row>26</xdr:row>
      <xdr:rowOff>149225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301625" y="3257550"/>
          <a:ext cx="114300" cy="0"/>
          <a:chOff x="577850" y="6305550"/>
          <a:chExt cx="114300" cy="901700"/>
        </a:xfrm>
      </xdr:grpSpPr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CxnSpPr/>
        </xdr:nvCxnSpPr>
        <xdr:spPr>
          <a:xfrm>
            <a:off x="628650" y="6305550"/>
            <a:ext cx="0" cy="9017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CxnSpPr/>
        </xdr:nvCxnSpPr>
        <xdr:spPr>
          <a:xfrm>
            <a:off x="577850" y="7207250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1047750</xdr:colOff>
      <xdr:row>19</xdr:row>
      <xdr:rowOff>42863</xdr:rowOff>
    </xdr:from>
    <xdr:to>
      <xdr:col>8</xdr:col>
      <xdr:colOff>0</xdr:colOff>
      <xdr:row>19</xdr:row>
      <xdr:rowOff>152400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/>
      </xdr:nvGrpSpPr>
      <xdr:grpSpPr>
        <a:xfrm>
          <a:off x="5010150" y="3257550"/>
          <a:ext cx="6372225" cy="0"/>
          <a:chOff x="3867150" y="2757488"/>
          <a:chExt cx="2952750" cy="114300"/>
        </a:xfrm>
      </xdr:grpSpPr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CxnSpPr/>
        </xdr:nvCxnSpPr>
        <xdr:spPr>
          <a:xfrm>
            <a:off x="3867150" y="2820988"/>
            <a:ext cx="295275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CxnSpPr/>
        </xdr:nvCxnSpPr>
        <xdr:spPr>
          <a:xfrm flipV="1">
            <a:off x="6816725" y="275748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295275</xdr:colOff>
      <xdr:row>29</xdr:row>
      <xdr:rowOff>42863</xdr:rowOff>
    </xdr:from>
    <xdr:to>
      <xdr:col>7</xdr:col>
      <xdr:colOff>0</xdr:colOff>
      <xdr:row>30</xdr:row>
      <xdr:rowOff>0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pSpPr/>
      </xdr:nvGrpSpPr>
      <xdr:grpSpPr>
        <a:xfrm>
          <a:off x="5553075" y="3257550"/>
          <a:ext cx="4343400" cy="0"/>
          <a:chOff x="3867150" y="4367213"/>
          <a:chExt cx="2228850" cy="114300"/>
        </a:xfrm>
      </xdr:grpSpPr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CxnSpPr/>
        </xdr:nvCxnSpPr>
        <xdr:spPr>
          <a:xfrm>
            <a:off x="3867150" y="4430713"/>
            <a:ext cx="222885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CxnSpPr/>
        </xdr:nvCxnSpPr>
        <xdr:spPr>
          <a:xfrm flipV="1">
            <a:off x="6092825" y="4367213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25399</xdr:colOff>
      <xdr:row>30</xdr:row>
      <xdr:rowOff>38101</xdr:rowOff>
    </xdr:from>
    <xdr:to>
      <xdr:col>1</xdr:col>
      <xdr:colOff>142874</xdr:colOff>
      <xdr:row>70</xdr:row>
      <xdr:rowOff>0</xdr:rowOff>
    </xdr:to>
    <xdr:grpSp>
      <xdr:nvGrpSpPr>
        <xdr:cNvPr id="27648" name="Group 27647">
          <a:extLst>
            <a:ext uri="{FF2B5EF4-FFF2-40B4-BE49-F238E27FC236}">
              <a16:creationId xmlns:a16="http://schemas.microsoft.com/office/drawing/2014/main" id="{00000000-0008-0000-0300-0000006C0000}"/>
            </a:ext>
          </a:extLst>
        </xdr:cNvPr>
        <xdr:cNvGrpSpPr/>
      </xdr:nvGrpSpPr>
      <xdr:grpSpPr>
        <a:xfrm>
          <a:off x="301624" y="3257550"/>
          <a:ext cx="117475" cy="0"/>
          <a:chOff x="301625" y="4648200"/>
          <a:chExt cx="114300" cy="3578225"/>
        </a:xfrm>
      </xdr:grpSpPr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CxnSpPr/>
        </xdr:nvCxnSpPr>
        <xdr:spPr>
          <a:xfrm>
            <a:off x="352425" y="4648200"/>
            <a:ext cx="0" cy="357822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Connector 30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CxnSpPr/>
        </xdr:nvCxnSpPr>
        <xdr:spPr>
          <a:xfrm>
            <a:off x="301625" y="822642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733425</xdr:colOff>
      <xdr:row>113</xdr:row>
      <xdr:rowOff>38100</xdr:rowOff>
    </xdr:from>
    <xdr:to>
      <xdr:col>9</xdr:col>
      <xdr:colOff>0</xdr:colOff>
      <xdr:row>114</xdr:row>
      <xdr:rowOff>0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pSpPr/>
      </xdr:nvGrpSpPr>
      <xdr:grpSpPr>
        <a:xfrm>
          <a:off x="5991225" y="9944100"/>
          <a:ext cx="7839075" cy="0"/>
          <a:chOff x="4281488" y="11044238"/>
          <a:chExt cx="1785937" cy="114300"/>
        </a:xfrm>
      </xdr:grpSpPr>
      <xdr:cxnSp macro="">
        <xdr:nvCxnSpPr>
          <xdr:cNvPr id="41" name="Straight Connector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CxnSpPr/>
        </xdr:nvCxnSpPr>
        <xdr:spPr>
          <a:xfrm>
            <a:off x="4281488" y="11107738"/>
            <a:ext cx="1785937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CxnSpPr/>
        </xdr:nvCxnSpPr>
        <xdr:spPr>
          <a:xfrm flipV="1">
            <a:off x="6064250" y="1104423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1635124</xdr:colOff>
      <xdr:row>114</xdr:row>
      <xdr:rowOff>19049</xdr:rowOff>
    </xdr:from>
    <xdr:to>
      <xdr:col>2</xdr:col>
      <xdr:colOff>1743075</xdr:colOff>
      <xdr:row>118</xdr:row>
      <xdr:rowOff>0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pSpPr/>
      </xdr:nvGrpSpPr>
      <xdr:grpSpPr>
        <a:xfrm>
          <a:off x="3073399" y="9944100"/>
          <a:ext cx="107951" cy="0"/>
          <a:chOff x="711200" y="11325225"/>
          <a:chExt cx="114300" cy="654050"/>
        </a:xfrm>
      </xdr:grpSpPr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CxnSpPr/>
        </xdr:nvCxnSpPr>
        <xdr:spPr>
          <a:xfrm>
            <a:off x="762000" y="11325225"/>
            <a:ext cx="0" cy="65405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Straight Connector 44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CxnSpPr/>
        </xdr:nvCxnSpPr>
        <xdr:spPr>
          <a:xfrm>
            <a:off x="711200" y="1197927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25399</xdr:colOff>
      <xdr:row>110</xdr:row>
      <xdr:rowOff>47625</xdr:rowOff>
    </xdr:from>
    <xdr:to>
      <xdr:col>1</xdr:col>
      <xdr:colOff>142874</xdr:colOff>
      <xdr:row>118</xdr:row>
      <xdr:rowOff>0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pSpPr/>
      </xdr:nvGrpSpPr>
      <xdr:grpSpPr>
        <a:xfrm>
          <a:off x="301624" y="9944100"/>
          <a:ext cx="117475" cy="0"/>
          <a:chOff x="301625" y="14268450"/>
          <a:chExt cx="114300" cy="987425"/>
        </a:xfrm>
      </xdr:grpSpPr>
      <xdr:cxnSp macro="">
        <xdr:nvCxnSpPr>
          <xdr:cNvPr id="47" name="Straight Connector 46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CxnSpPr/>
        </xdr:nvCxnSpPr>
        <xdr:spPr>
          <a:xfrm>
            <a:off x="352425" y="14268450"/>
            <a:ext cx="0" cy="98742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>
            <a:extLst>
              <a:ext uri="{FF2B5EF4-FFF2-40B4-BE49-F238E27FC236}">
                <a16:creationId xmlns:a16="http://schemas.microsoft.com/office/drawing/2014/main" id="{00000000-0008-0000-0300-000030000000}"/>
              </a:ext>
            </a:extLst>
          </xdr:cNvPr>
          <xdr:cNvCxnSpPr/>
        </xdr:nvCxnSpPr>
        <xdr:spPr>
          <a:xfrm>
            <a:off x="301625" y="1525587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238125</xdr:colOff>
      <xdr:row>109</xdr:row>
      <xdr:rowOff>42863</xdr:rowOff>
    </xdr:from>
    <xdr:to>
      <xdr:col>9</xdr:col>
      <xdr:colOff>0</xdr:colOff>
      <xdr:row>109</xdr:row>
      <xdr:rowOff>133350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pSpPr/>
      </xdr:nvGrpSpPr>
      <xdr:grpSpPr>
        <a:xfrm>
          <a:off x="5495925" y="9944100"/>
          <a:ext cx="8334375" cy="0"/>
          <a:chOff x="3814763" y="14006513"/>
          <a:chExt cx="3795712" cy="114300"/>
        </a:xfrm>
      </xdr:grpSpPr>
      <xdr:cxnSp macro="">
        <xdr:nvCxnSpPr>
          <xdr:cNvPr id="50" name="Straight Connector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CxnSpPr/>
        </xdr:nvCxnSpPr>
        <xdr:spPr>
          <a:xfrm>
            <a:off x="3814763" y="14070013"/>
            <a:ext cx="3795712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Straight Connector 50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CxnSpPr/>
        </xdr:nvCxnSpPr>
        <xdr:spPr>
          <a:xfrm flipV="1">
            <a:off x="7607300" y="14006513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31</xdr:row>
      <xdr:rowOff>42863</xdr:rowOff>
    </xdr:from>
    <xdr:to>
      <xdr:col>19</xdr:col>
      <xdr:colOff>647699</xdr:colOff>
      <xdr:row>31</xdr:row>
      <xdr:rowOff>152400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6191250" y="4058603"/>
          <a:ext cx="9025889" cy="94297"/>
          <a:chOff x="3171825" y="1614488"/>
          <a:chExt cx="10801350" cy="114300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3171825" y="1677988"/>
            <a:ext cx="1080135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CxnSpPr/>
        </xdr:nvCxnSpPr>
        <xdr:spPr>
          <a:xfrm flipV="1">
            <a:off x="13970000" y="161448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111125</xdr:colOff>
      <xdr:row>33</xdr:row>
      <xdr:rowOff>0</xdr:rowOff>
    </xdr:from>
    <xdr:to>
      <xdr:col>2</xdr:col>
      <xdr:colOff>225425</xdr:colOff>
      <xdr:row>34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659765" y="4541520"/>
          <a:ext cx="114300" cy="137160"/>
          <a:chOff x="796925" y="1895475"/>
          <a:chExt cx="114300" cy="5340350"/>
        </a:xfrm>
      </xdr:grpSpPr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CxnSpPr/>
        </xdr:nvCxnSpPr>
        <xdr:spPr>
          <a:xfrm>
            <a:off x="847725" y="1895475"/>
            <a:ext cx="0" cy="534035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796925" y="723582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342900</xdr:colOff>
      <xdr:row>35</xdr:row>
      <xdr:rowOff>42863</xdr:rowOff>
    </xdr:from>
    <xdr:to>
      <xdr:col>20</xdr:col>
      <xdr:colOff>0</xdr:colOff>
      <xdr:row>35</xdr:row>
      <xdr:rowOff>152400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1821180" y="4851083"/>
          <a:ext cx="15026640" cy="86677"/>
          <a:chOff x="1762125" y="5367338"/>
          <a:chExt cx="10658475" cy="114300"/>
        </a:xfrm>
      </xdr:grpSpPr>
      <xdr:cxnSp macro="">
        <xdr:nvCxnSpPr>
          <xdr:cNvPr id="8" name="Straight Connector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1762125" y="5430838"/>
            <a:ext cx="10658475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CxnSpPr/>
        </xdr:nvCxnSpPr>
        <xdr:spPr>
          <a:xfrm flipV="1">
            <a:off x="12417425" y="536733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438150</xdr:colOff>
      <xdr:row>85</xdr:row>
      <xdr:rowOff>42863</xdr:rowOff>
    </xdr:from>
    <xdr:to>
      <xdr:col>42</xdr:col>
      <xdr:colOff>0</xdr:colOff>
      <xdr:row>85</xdr:row>
      <xdr:rowOff>138113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20196810" y="11541443"/>
          <a:ext cx="12447270" cy="87630"/>
          <a:chOff x="17059275" y="1328738"/>
          <a:chExt cx="12458700" cy="114300"/>
        </a:xfrm>
      </xdr:grpSpPr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CxnSpPr/>
        </xdr:nvCxnSpPr>
        <xdr:spPr>
          <a:xfrm>
            <a:off x="17059275" y="1392238"/>
            <a:ext cx="124587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CxnSpPr/>
        </xdr:nvCxnSpPr>
        <xdr:spPr>
          <a:xfrm flipV="1">
            <a:off x="29514800" y="132873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209550</xdr:colOff>
      <xdr:row>142</xdr:row>
      <xdr:rowOff>42863</xdr:rowOff>
    </xdr:from>
    <xdr:to>
      <xdr:col>9</xdr:col>
      <xdr:colOff>0</xdr:colOff>
      <xdr:row>143</xdr:row>
      <xdr:rowOff>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2373630" y="21188363"/>
          <a:ext cx="4362450" cy="124777"/>
          <a:chOff x="2933700" y="13596938"/>
          <a:chExt cx="2981325" cy="114300"/>
        </a:xfrm>
      </xdr:grpSpPr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CxnSpPr/>
        </xdr:nvCxnSpPr>
        <xdr:spPr>
          <a:xfrm>
            <a:off x="2933700" y="13660438"/>
            <a:ext cx="2981325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Connector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CxnSpPr/>
        </xdr:nvCxnSpPr>
        <xdr:spPr>
          <a:xfrm flipV="1">
            <a:off x="5911850" y="1359693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25399</xdr:colOff>
      <xdr:row>143</xdr:row>
      <xdr:rowOff>19051</xdr:rowOff>
    </xdr:from>
    <xdr:to>
      <xdr:col>2</xdr:col>
      <xdr:colOff>142874</xdr:colOff>
      <xdr:row>145</xdr:row>
      <xdr:rowOff>158751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pSpPr/>
      </xdr:nvGrpSpPr>
      <xdr:grpSpPr>
        <a:xfrm>
          <a:off x="574039" y="21332191"/>
          <a:ext cx="117475" cy="474980"/>
          <a:chOff x="577850" y="13877925"/>
          <a:chExt cx="114300" cy="320675"/>
        </a:xfrm>
      </xdr:grpSpPr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>
          <a:xfrm>
            <a:off x="628650" y="13877925"/>
            <a:ext cx="0" cy="32067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Connector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CxnSpPr/>
        </xdr:nvCxnSpPr>
        <xdr:spPr>
          <a:xfrm>
            <a:off x="577850" y="14198600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352425</xdr:colOff>
      <xdr:row>95</xdr:row>
      <xdr:rowOff>42863</xdr:rowOff>
    </xdr:from>
    <xdr:to>
      <xdr:col>9</xdr:col>
      <xdr:colOff>0</xdr:colOff>
      <xdr:row>96</xdr:row>
      <xdr:rowOff>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4612005" y="13515023"/>
          <a:ext cx="2124075" cy="124777"/>
          <a:chOff x="3990975" y="10844213"/>
          <a:chExt cx="1924050" cy="114300"/>
        </a:xfrm>
      </xdr:grpSpPr>
      <xdr:cxnSp macro="">
        <xdr:nvCxnSpPr>
          <xdr:cNvPr id="20" name="Straight Connector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CxnSpPr/>
        </xdr:nvCxnSpPr>
        <xdr:spPr>
          <a:xfrm>
            <a:off x="3990975" y="10907713"/>
            <a:ext cx="192405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Connector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CxnSpPr/>
        </xdr:nvCxnSpPr>
        <xdr:spPr>
          <a:xfrm flipV="1">
            <a:off x="5911850" y="10844213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25399</xdr:colOff>
      <xdr:row>96</xdr:row>
      <xdr:rowOff>0</xdr:rowOff>
    </xdr:from>
    <xdr:to>
      <xdr:col>2</xdr:col>
      <xdr:colOff>142874</xdr:colOff>
      <xdr:row>98</xdr:row>
      <xdr:rowOff>158751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pSpPr/>
      </xdr:nvGrpSpPr>
      <xdr:grpSpPr>
        <a:xfrm>
          <a:off x="574039" y="13639800"/>
          <a:ext cx="117475" cy="494031"/>
          <a:chOff x="577850" y="11125200"/>
          <a:chExt cx="114300" cy="644525"/>
        </a:xfrm>
      </xdr:grpSpPr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CxnSpPr/>
        </xdr:nvCxnSpPr>
        <xdr:spPr>
          <a:xfrm>
            <a:off x="628650" y="11125200"/>
            <a:ext cx="0" cy="64452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CxnSpPr/>
        </xdr:nvCxnSpPr>
        <xdr:spPr>
          <a:xfrm>
            <a:off x="577850" y="1176972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257176</xdr:colOff>
      <xdr:row>100</xdr:row>
      <xdr:rowOff>42863</xdr:rowOff>
    </xdr:from>
    <xdr:to>
      <xdr:col>9</xdr:col>
      <xdr:colOff>1</xdr:colOff>
      <xdr:row>100</xdr:row>
      <xdr:rowOff>152400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pSpPr/>
      </xdr:nvGrpSpPr>
      <xdr:grpSpPr>
        <a:xfrm>
          <a:off x="5255896" y="14315123"/>
          <a:ext cx="1480185" cy="109537"/>
          <a:chOff x="4814888" y="11958638"/>
          <a:chExt cx="1100137" cy="114300"/>
        </a:xfrm>
      </xdr:grpSpPr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CxnSpPr/>
        </xdr:nvCxnSpPr>
        <xdr:spPr>
          <a:xfrm>
            <a:off x="4814888" y="12022138"/>
            <a:ext cx="1100137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CxnSpPr/>
        </xdr:nvCxnSpPr>
        <xdr:spPr>
          <a:xfrm flipV="1">
            <a:off x="5911850" y="1195863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403860</xdr:colOff>
          <xdr:row>23</xdr:row>
          <xdr:rowOff>99060</xdr:rowOff>
        </xdr:from>
        <xdr:to>
          <xdr:col>11</xdr:col>
          <xdr:colOff>487680</xdr:colOff>
          <xdr:row>27</xdr:row>
          <xdr:rowOff>38100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111125</xdr:colOff>
      <xdr:row>101</xdr:row>
      <xdr:rowOff>0</xdr:rowOff>
    </xdr:from>
    <xdr:to>
      <xdr:col>2</xdr:col>
      <xdr:colOff>225425</xdr:colOff>
      <xdr:row>135</xdr:row>
      <xdr:rowOff>168275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pSpPr/>
      </xdr:nvGrpSpPr>
      <xdr:grpSpPr>
        <a:xfrm>
          <a:off x="659765" y="14439900"/>
          <a:ext cx="114300" cy="5913755"/>
          <a:chOff x="663575" y="11915775"/>
          <a:chExt cx="114300" cy="1158875"/>
        </a:xfrm>
      </xdr:grpSpPr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CxnSpPr/>
        </xdr:nvCxnSpPr>
        <xdr:spPr>
          <a:xfrm>
            <a:off x="714375" y="11915775"/>
            <a:ext cx="0" cy="115887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CxnSpPr/>
        </xdr:nvCxnSpPr>
        <xdr:spPr>
          <a:xfrm>
            <a:off x="663575" y="13074650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13</xdr:row>
      <xdr:rowOff>0</xdr:rowOff>
    </xdr:from>
    <xdr:to>
      <xdr:col>1</xdr:col>
      <xdr:colOff>139700</xdr:colOff>
      <xdr:row>19</xdr:row>
      <xdr:rowOff>168275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99720" y="1249680"/>
          <a:ext cx="114300" cy="1196975"/>
          <a:chOff x="301625" y="1314450"/>
          <a:chExt cx="114300" cy="996950"/>
        </a:xfrm>
      </xdr:grpSpPr>
      <xdr:cxnSp macro="">
        <xdr:nvCxnSpPr>
          <xdr:cNvPr id="2" name="Straight Connector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CxnSpPr/>
        </xdr:nvCxnSpPr>
        <xdr:spPr>
          <a:xfrm>
            <a:off x="352425" y="1314450"/>
            <a:ext cx="0" cy="99695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CxnSpPr/>
        </xdr:nvCxnSpPr>
        <xdr:spPr>
          <a:xfrm>
            <a:off x="301625" y="2311400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419100</xdr:colOff>
      <xdr:row>13</xdr:row>
      <xdr:rowOff>47625</xdr:rowOff>
    </xdr:from>
    <xdr:to>
      <xdr:col>11</xdr:col>
      <xdr:colOff>0</xdr:colOff>
      <xdr:row>13</xdr:row>
      <xdr:rowOff>161925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6240780" y="1297305"/>
          <a:ext cx="990600" cy="114300"/>
          <a:chOff x="6534150" y="1362075"/>
          <a:chExt cx="990600" cy="114300"/>
        </a:xfrm>
      </xdr:grpSpPr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/>
        </xdr:nvCxnSpPr>
        <xdr:spPr>
          <a:xfrm>
            <a:off x="6534150" y="1425575"/>
            <a:ext cx="9906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CxnSpPr/>
        </xdr:nvCxnSpPr>
        <xdr:spPr>
          <a:xfrm flipV="1">
            <a:off x="7521575" y="1362075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101600</xdr:colOff>
      <xdr:row>15</xdr:row>
      <xdr:rowOff>0</xdr:rowOff>
    </xdr:from>
    <xdr:to>
      <xdr:col>7</xdr:col>
      <xdr:colOff>215900</xdr:colOff>
      <xdr:row>17</xdr:row>
      <xdr:rowOff>168275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5008880" y="1600200"/>
          <a:ext cx="114300" cy="503555"/>
          <a:chOff x="5302250" y="1657350"/>
          <a:chExt cx="114300" cy="492125"/>
        </a:xfrm>
      </xdr:grpSpPr>
      <xdr:cxnSp macro="">
        <xdr:nvCxnSpPr>
          <xdr:cNvPr id="8" name="Straight Connector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CxnSpPr/>
        </xdr:nvCxnSpPr>
        <xdr:spPr>
          <a:xfrm>
            <a:off x="5353050" y="1657350"/>
            <a:ext cx="0" cy="492125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CxnSpPr/>
        </xdr:nvCxnSpPr>
        <xdr:spPr>
          <a:xfrm>
            <a:off x="5302250" y="2149475"/>
            <a:ext cx="1143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990600</xdr:colOff>
      <xdr:row>7</xdr:row>
      <xdr:rowOff>42863</xdr:rowOff>
    </xdr:from>
    <xdr:to>
      <xdr:col>11</xdr:col>
      <xdr:colOff>0</xdr:colOff>
      <xdr:row>7</xdr:row>
      <xdr:rowOff>157163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2910840" y="949643"/>
          <a:ext cx="4320540" cy="114300"/>
          <a:chOff x="2914650" y="1042988"/>
          <a:chExt cx="4610100" cy="114300"/>
        </a:xfrm>
      </xdr:grpSpPr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CxnSpPr/>
        </xdr:nvCxnSpPr>
        <xdr:spPr>
          <a:xfrm>
            <a:off x="2914650" y="1106488"/>
            <a:ext cx="4610100" cy="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CxnSpPr/>
        </xdr:nvCxnSpPr>
        <xdr:spPr>
          <a:xfrm flipV="1">
            <a:off x="7521575" y="1042988"/>
            <a:ext cx="0" cy="114300"/>
          </a:xfrm>
          <a:prstGeom prst="line">
            <a:avLst/>
          </a:prstGeom>
          <a:ln w="1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olid"/>
            <a:headEnd type="none" w="med" len="sm"/>
            <a:tailEnd type="non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Elizabeth_2\Configuraci&#243;n%20local\Archivos%20temporales%20de%20Internet\OLKE4\COSTOS%20JULIO-2006.xlk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CLIENTES\Leasing%20del%20Valle\A&#241;o%202003\Cierre%20Jun03\LV%20-%20Cierre%20a%20Junio%20de%20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lvia_c\Clientes%202001\WINDOWS\TEMP\conversion%20activo%20fijo%20entanac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lvia_c\Clientes%202001\unzipped\AAA\DATA\CLIENTES%202000\FERRERO2000\New%20Folder\DOLARIZACION\PATRIM%20Y%20CAPITAL%20(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dbrag\Mis%20documentos\A%20C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~1\jdlopez\LOCALS~1\Temp\Programa%20de%20Trabajo%20-%20Cartera%20-%20Jun%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lopezjd\My%20Documents\Fiduciaria%20Valle\Fondo%20Comun%20Ordinario\Trabajo%20C42%20FCO%20Valor%20Plus%20Marzo%20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GilCE\My%20Documents\Interbanco2001\Cartera\muestra%20carter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GilCE\My%20Documents\Interbanco2001\Cartera\muestra%20carter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os%20Exportados\Diaco%202008\5150%20Sumaria%20y%20trabajo%20Disponib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\Tempfs1\Temporal\AGOSTO%202001\060801\PLANILLA%20TRANSFERID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2%20Analisis%20Variaciones%20a%20Dic04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UDIT\FIDUFES\A&#209;O%202002\superintenden%202002\Trabajo%20C42%20-%20Fiduves%20-%20FCO%20-%20Abr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gil\My%20Documents\A%20Clientes\Backup%2012-08-02\Financiera%20Internacional\Cierre%20Mayo%2023%20de%202003\0000%20Sumaria\1612%20sumaria%20-jdl%20-%20I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cgil\My%20Documents\A%20Clientes\Backup%2012-08-02\Financiera%20Internacional\Cierre%20Mayo%2023%20de%202003\0000%20Sumaria\1612%20sumaria%20-jdl%20-%20I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jlopezcasella\Local%20Settings\Temp\Temporary%20Directory%201%20for%20LV%20-%20Cierre%20a%20Junio%20de%202003.zip\Programa%20CARTERA%20-%20Abr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gilce\My%20Documents\A%20Clientes\Backup%2012-08-02\Leasing%20Valle\17%20Bienes%20recibidos%20en%20pago\17%20daciones%2030-abril-20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ndr&#233;s%20Barreto\AppData\Local\Microsoft\Windows\Temporary%20Internet%20Files\Content.Outlook\EIZX5R2O\5100%20-%20Disponible%20V%20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Users\Andr&#233;s%20Barreto\AppData\Local\Microsoft\Windows\Temporary%20Internet%20Files\Content.Outlook\EIZX5R2O\5100%20-%20Disponible%20V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UD09\2008-2009%20COLEGIO%20ALEMAN\Segunda%20Visita\File%20An&#225;lisis\GG2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Papel%20de%20trabajo%20Excel%20en%20blanco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X_SVR\consultoria\Informaci&#243;n%20Clientes\2002\02-Grupo%20Moderna\02-%20Manta\An&#225;lisis%20visita2\L-3%20Manta-02%20(Retenciones%20I.R.%20DEF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o1\contabilidad\CONTABILIDAD\ROLES\Roles%202004\RolJulio2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WINDOWS\TEMP\8%20KARDEX%20AGOST%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Hoja%20Resumen%20de%20Gastos%20de%20Operaci&#243;n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Hoja%20Resumen%20de%20Gastos%20operacionale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CLIENTES\Leasing%20del%20Valle\2004\Archivos%20entregados%20por%20el%20cliente\Feb04-EXCEL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GilCE\My%20Documents\BancoAliadas2001\Cartera\Docman\muestra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M:\Mis%20DOCUMENTOS\Moore%20Stephens%20no%20borrar\2008\Curso%20para%202008\Textos%20entregados%20Planificaci&#243;n\Formatos%20de%20papeles%20de%20trabajo\Auditorias%202004\2004\Trabajo%20Especial\Nuevo%20Almacen\El%20nuevo%20almac&#233;n\File%20An&#225;lisis\Nomina\Nomina%20Agosto%2005.xls?DE8E0F73" TargetMode="External"/><Relationship Id="rId1" Type="http://schemas.openxmlformats.org/officeDocument/2006/relationships/externalLinkPath" Target="file:///\\DE8E0F73\Nomina%20Agosto%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Mis%20documentos\Recet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Compartido%20Ecuaros\2008\Ventas\Modelo%20de%20Factura%20Noviembre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Documents%20and%20Settings\gilce\My%20Documents\A%20Clientes\Backup%2012-08-02\Financiera%20Internacional\Cierre%20Mayo%2023%20de%202003\1400%20Cartera\cifin%20fisa%20mayo23-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ES\Leasing%20del%20Valle\A&#241;o%202004\Cierre%20Jun04\Programa%20de%20Trabajo%20-%20Costos%20de%20CDTS%20-%20Jun04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auditoria5\Documents\Clientes\Auditor&#237;as\LAN\An&#225;lisis\LAEC%20ana\Final\Documents%20and%20Settings\emarin\My%20Documents\Clientes%202007\Solidario%202007\Balances\Balances%20Consolidados\01%20Mutualista%20Pichincha\00%20Papeles%20de%20Trab?6AE0DDDE" TargetMode="External"/><Relationship Id="rId1" Type="http://schemas.openxmlformats.org/officeDocument/2006/relationships/externalLinkPath" Target="file:///\\6AE0DDDE\00%20Papeles%20de%20Trab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CLIENTES\Leasing%20del%20Valle\A&#241;o%202004\Cierre%20Jun04\Programa%20de%20Trabajo%20-%20Costos%20de%20CDTS%20-%20Jun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30-1%20An&#225;lisis%20de%20Fondos%20Disponibles%20Final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30%20An&#225;lisis%20de%20Activo%20Fijo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0%20An&#225;lisis%20de%20Activo%20FijoCEDAL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10%20Bonos%20a%20Pagar%20Sumaria%20...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50%20An&#225;lisis%20Activos%20Fijos%20Diciembre%20de%202007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30%20An&#225;lisis%20de%20Inversione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Costos%20y%20Gastos%20Operacionale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i&#243;n%20Anal&#237;tica%20Sustantiva%20-%20Pobl.%20Disgregad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30%20An&#225;lisis%20de%20gastos%20Operacionale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_qb\Users\auditoria5\Documents\Clientes\Auditor&#237;as\LAN\An&#225;lisis\LAEC%20ana\Final\Documents%20and%20Settings\emarin\My%20Documents\Clientes%202007\Solidario%202007\Balances\Balances%20Consolidados\01%20Mutualista%20Pichincha\00%20Papeles%20de%20Trab?CF11CE4D" TargetMode="External"/><Relationship Id="rId1" Type="http://schemas.openxmlformats.org/officeDocument/2006/relationships/externalLinkPath" Target="file:///\\CF11CE4D\00%20Papeles%20de%20Trab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30%20An&#225;lisis%20de%20Resultado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ocuments\DANNY\RB\Conenergia\DMAR%20Prueba%20de%20Obligaciones%20Financieras%20al%2031%20de%20Agosto%20de%20200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Users\user\Documents\DANNY\RB\Conenergia\DMAR%20Prueba%20de%20Obligaciones%20Financieras%20al%2031%20de%20Agosto%20de%202009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30%20An&#225;lisis%20de%20Venta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ocuments\DANNY\FMI\Documentos%20Exportados\New%20Folder\6820%20Sumaria%20y%20Pruebas%20Patrimonio%20al%2031%20de%20Octubre%20de%2020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Users\user\Documents\DANNY\FMI\Documentos%20Exportados\New%20Folder\6820%20Sumaria%20y%20Pruebas%20Patrimonio%20al%2031%20de%20Octubre%20de%20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30%20An&#225;lisis%20de%20Gastos%20de%20Operaci&#243;n%20copia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30%20An&#225;lisis%20de%20gastos%20de%20operaci&#243;n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30%20An&#225;lisis%20de%20Costo%20de%20Venta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930%20An&#225;lisis%20de%20otros%20activo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user\Documents\DANNY\FMI\Documentos%20Exportados\Info%20Vieja\Diaco%202008\5540%20Trabajo%20Diferid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A%20C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ovatech\10.7%20Ingresos%20diferido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MILED%20AL%2031%2012%202019\CONTABILIDAD\2.7.4%20PASIVO%20X%20IMP%20RTA%20DIF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_qb\Users\user\Documents\DANNY\FMI\Documentos%20Exportados\Info%20Vieja\Diaco%202008\5540%20Trabajo%20Diferidos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_qb\Mis%20DOCUMENTOS\Moore%20Stephens%20no%20borrar\2008\Curso%20para%202008\Textos%20entregados%20Planificaci&#243;n\Formatos%20de%20papeles%20de%20trabajo\Auditorias%202004\2004\Trabajo%20Especial\Nuevo%20Almacen\El%20nuevo%20almac&#233;n\File%20An&#225;lisis\Nomina\Nomina%20Agosto%2005.xls?7F405911" TargetMode="External"/><Relationship Id="rId1" Type="http://schemas.openxmlformats.org/officeDocument/2006/relationships/externalLinkPath" Target="file:///\\7F405911\Nomina%20Agosto%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atos2000\Datos%2099\kardex\K04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prima"/>
      <sheetName val="@@XL3REPORTDEFS@@"/>
      <sheetName val="st.mecanica"/>
      <sheetName val="kdx.esp"/>
      <sheetName val="kardexpt"/>
      <sheetName val="st.espuma"/>
      <sheetName val="st.costura"/>
      <sheetName val="st.costura2"/>
      <sheetName val="st.colchon"/>
      <sheetName val="st.colchon1"/>
      <sheetName val="st.bases"/>
      <sheetName val="diario"/>
      <sheetName val="diario-CONSUM"/>
      <sheetName val="diario2"/>
    </sheetNames>
    <sheetDataSet>
      <sheetData sheetId="0"/>
      <sheetData sheetId="1"/>
      <sheetData sheetId="2"/>
      <sheetData sheetId="3"/>
      <sheetData sheetId="4"/>
      <sheetData sheetId="5">
        <row r="36">
          <cell r="C36">
            <v>45.002280634428445</v>
          </cell>
          <cell r="D36">
            <v>51.053922833874651</v>
          </cell>
          <cell r="E36">
            <v>50.648732970113741</v>
          </cell>
          <cell r="F36">
            <v>48.782609274107131</v>
          </cell>
          <cell r="G36">
            <v>64.604001260839794</v>
          </cell>
          <cell r="J36">
            <v>60.972799310477214</v>
          </cell>
          <cell r="K36">
            <v>55.643079693999418</v>
          </cell>
          <cell r="L36">
            <v>51.408881762346475</v>
          </cell>
          <cell r="O36">
            <v>103.19158394844007</v>
          </cell>
          <cell r="Q36">
            <v>92.954305685635703</v>
          </cell>
          <cell r="R36">
            <v>90.699533821591842</v>
          </cell>
          <cell r="S36">
            <v>64.72504689945535</v>
          </cell>
          <cell r="T36">
            <v>81.471469890668331</v>
          </cell>
          <cell r="U36">
            <v>67.588954799946862</v>
          </cell>
          <cell r="V36">
            <v>69.466910275248608</v>
          </cell>
          <cell r="W36">
            <v>81.210695702186598</v>
          </cell>
          <cell r="X36">
            <v>83.54596622144804</v>
          </cell>
          <cell r="Y36">
            <v>64.72504689945535</v>
          </cell>
          <cell r="Z36">
            <v>82.427548547747023</v>
          </cell>
          <cell r="AA36">
            <v>71.600312468741663</v>
          </cell>
          <cell r="AB36">
            <v>90.599260430226764</v>
          </cell>
          <cell r="AC36">
            <v>71.127266345113185</v>
          </cell>
          <cell r="AD36">
            <v>44.931851039015903</v>
          </cell>
          <cell r="AE36">
            <v>50.297549634135216</v>
          </cell>
          <cell r="AF36">
            <v>88.679062127554189</v>
          </cell>
          <cell r="AG36">
            <v>73.454263094549376</v>
          </cell>
          <cell r="AH36">
            <v>70.435397771217794</v>
          </cell>
          <cell r="AI36">
            <v>81.145224015284114</v>
          </cell>
          <cell r="AJ36">
            <v>77.548063196978688</v>
          </cell>
          <cell r="AK36">
            <v>75.220361662368035</v>
          </cell>
          <cell r="AL36">
            <v>97.264344463804733</v>
          </cell>
          <cell r="AM36">
            <v>84.251627891296721</v>
          </cell>
          <cell r="AN36">
            <v>74.569014710208066</v>
          </cell>
          <cell r="AO36">
            <v>69.198672427572816</v>
          </cell>
          <cell r="AP36">
            <v>69.233802313976625</v>
          </cell>
          <cell r="AQ36">
            <v>90.296628172085391</v>
          </cell>
          <cell r="AR36">
            <v>87.29323641910247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ciones"/>
      <sheetName val="Informacion Financiera"/>
      <sheetName val="1100"/>
      <sheetName val="1100-1"/>
      <sheetName val="1100-2"/>
      <sheetName val="1100-3"/>
      <sheetName val="1210"/>
      <sheetName val="1210-1"/>
      <sheetName val="1300"/>
      <sheetName val="1300-1"/>
      <sheetName val="1300-2"/>
      <sheetName val="1300-3"/>
      <sheetName val="1300-4"/>
      <sheetName val="1300-5"/>
      <sheetName val="1400"/>
      <sheetName val="1400-1"/>
      <sheetName val="Cruce Contable Cartera"/>
      <sheetName val="Arrastre Cartera"/>
      <sheetName val="Calificacion y provi. Cartera"/>
      <sheetName val="Provisión General"/>
      <sheetName val="Calif. Actas"/>
      <sheetName val="Avaluos"/>
      <sheetName val="Personas"/>
      <sheetName val="1645"/>
      <sheetName val="1645-1"/>
      <sheetName val="1687"/>
      <sheetName val="1700"/>
      <sheetName val="1700-1"/>
      <sheetName val="1800"/>
      <sheetName val="1800-2"/>
      <sheetName val="1800-3"/>
      <sheetName val="1800-4"/>
      <sheetName val="1800-5"/>
      <sheetName val="Dias de Mora"/>
      <sheetName val="Arrastre"/>
      <sheetName val="Calculo Provision"/>
      <sheetName val="Limites Individuales"/>
      <sheetName val="1963"/>
      <sheetName val="1963-1"/>
      <sheetName val="1963-2"/>
      <sheetName val="1963-3"/>
      <sheetName val="1980"/>
      <sheetName val="1980-2"/>
      <sheetName val="2115"/>
      <sheetName val="2115-1"/>
      <sheetName val="2115-2"/>
      <sheetName val="2400"/>
      <sheetName val="2405-1"/>
      <sheetName val="2545"/>
      <sheetName val="2545-1"/>
      <sheetName val="2545-2"/>
      <sheetName val="2545-3"/>
      <sheetName val="2545-4"/>
      <sheetName val="2605"/>
      <sheetName val="2605-1"/>
      <sheetName val="2605-2"/>
      <sheetName val="dtf"/>
      <sheetName val="4100"/>
      <sheetName val="4102-1"/>
      <sheetName val="4102-2"/>
      <sheetName val="4196-1"/>
      <sheetName val="5100"/>
      <sheetName val="5102"/>
      <sheetName val="5104"/>
      <sheetName val="5120-1"/>
      <sheetName val="5120-2"/>
      <sheetName val="xx"/>
      <sheetName val="1800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>
        <row r="342">
          <cell r="F342" t="str">
            <v>NIT</v>
          </cell>
          <cell r="G342" t="str">
            <v>Proveedor</v>
          </cell>
          <cell r="H342" t="str">
            <v>Vr Total</v>
          </cell>
        </row>
        <row r="343">
          <cell r="F343">
            <v>899999047</v>
          </cell>
          <cell r="G343" t="str">
            <v>CAJA DE CREDITO AGRARIO IN</v>
          </cell>
          <cell r="H343">
            <v>580000</v>
          </cell>
        </row>
        <row r="344">
          <cell r="F344">
            <v>830103701</v>
          </cell>
          <cell r="G344" t="str">
            <v>INVERSIONES ALDEMAR S.A.</v>
          </cell>
          <cell r="H344">
            <v>34000</v>
          </cell>
        </row>
        <row r="345">
          <cell r="F345">
            <v>830103701</v>
          </cell>
          <cell r="G345" t="str">
            <v>INVERSIONES ALDEMAR S.A.</v>
          </cell>
          <cell r="H345">
            <v>34000</v>
          </cell>
        </row>
        <row r="346">
          <cell r="F346">
            <v>890903024</v>
          </cell>
          <cell r="G346" t="str">
            <v>COMERCIAL INTERNACIONAL DE</v>
          </cell>
          <cell r="H346">
            <v>56000</v>
          </cell>
        </row>
        <row r="347">
          <cell r="F347">
            <v>7215416</v>
          </cell>
          <cell r="G347" t="str">
            <v>DIAZ DIAZ GUSTAVO ORLANDO</v>
          </cell>
          <cell r="H347">
            <v>14000</v>
          </cell>
        </row>
        <row r="348">
          <cell r="F348">
            <v>78892</v>
          </cell>
          <cell r="G348" t="str">
            <v>VANCE KENNETH E.</v>
          </cell>
          <cell r="H348">
            <v>10000</v>
          </cell>
        </row>
        <row r="349">
          <cell r="F349">
            <v>890903024</v>
          </cell>
          <cell r="G349" t="str">
            <v>COMERCIAL INTERNACIONAL DE</v>
          </cell>
          <cell r="H349">
            <v>56000</v>
          </cell>
        </row>
        <row r="350">
          <cell r="F350">
            <v>830103701</v>
          </cell>
          <cell r="G350" t="str">
            <v>INVERSIONES ALDEMAR S.A.</v>
          </cell>
          <cell r="H350">
            <v>34000</v>
          </cell>
        </row>
        <row r="351">
          <cell r="F351">
            <v>830103701</v>
          </cell>
          <cell r="G351" t="str">
            <v>INVERSIONES ALDEMAR S.A.</v>
          </cell>
          <cell r="H351">
            <v>32000</v>
          </cell>
        </row>
        <row r="352">
          <cell r="F352">
            <v>891201080</v>
          </cell>
          <cell r="G352" t="str">
            <v>AUTODENAR LTDA</v>
          </cell>
          <cell r="H352">
            <v>57000</v>
          </cell>
        </row>
        <row r="353">
          <cell r="F353">
            <v>800064372</v>
          </cell>
          <cell r="G353" t="str">
            <v>INDUSTRIAS METALICAS ARIAS SOS</v>
          </cell>
          <cell r="H353">
            <v>38000</v>
          </cell>
        </row>
        <row r="354">
          <cell r="F354">
            <v>860047657</v>
          </cell>
          <cell r="G354" t="str">
            <v>DIDACOL S.A.</v>
          </cell>
          <cell r="H354">
            <v>61700</v>
          </cell>
        </row>
        <row r="355">
          <cell r="F355">
            <v>830103701</v>
          </cell>
          <cell r="G355" t="str">
            <v>INVERSIONES ALDEMAR S.A.</v>
          </cell>
          <cell r="H355">
            <v>32000</v>
          </cell>
        </row>
        <row r="356">
          <cell r="F356">
            <v>830103701</v>
          </cell>
          <cell r="G356" t="str">
            <v>INVERSIONES ALDEMAR S.A.</v>
          </cell>
          <cell r="H356">
            <v>32000</v>
          </cell>
        </row>
        <row r="357">
          <cell r="F357">
            <v>860047657</v>
          </cell>
          <cell r="G357" t="str">
            <v>DIDACOL S.A.</v>
          </cell>
          <cell r="H357">
            <v>61700</v>
          </cell>
        </row>
        <row r="358">
          <cell r="F358">
            <v>860047657</v>
          </cell>
          <cell r="G358" t="str">
            <v>DIDACOL S.A.</v>
          </cell>
          <cell r="H358">
            <v>61700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udol esc definitivo"/>
      <sheetName val="dep"/>
      <sheetName val="indic brecha"/>
      <sheetName val="AA"/>
    </sheetNames>
    <sheetDataSet>
      <sheetData sheetId="0"/>
      <sheetData sheetId="1"/>
      <sheetData sheetId="2">
        <row r="23">
          <cell r="G23">
            <v>36526</v>
          </cell>
          <cell r="H23">
            <v>0.25796746155560513</v>
          </cell>
        </row>
        <row r="24">
          <cell r="G24">
            <v>36557</v>
          </cell>
          <cell r="H24">
            <v>0.10029239766081877</v>
          </cell>
        </row>
        <row r="25">
          <cell r="G25">
            <v>36586</v>
          </cell>
          <cell r="H25">
            <v>0</v>
          </cell>
        </row>
        <row r="27">
          <cell r="G27">
            <v>36526</v>
          </cell>
          <cell r="H27">
            <v>-0.20506687926299938</v>
          </cell>
        </row>
        <row r="28">
          <cell r="G28">
            <v>36557</v>
          </cell>
          <cell r="H28">
            <v>-9.115067765081053E-2</v>
          </cell>
        </row>
        <row r="29">
          <cell r="G29">
            <v>36586</v>
          </cell>
          <cell r="H29">
            <v>0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X ACUM"/>
      <sheetName val="REEXPRE HISTOR"/>
      <sheetName val="DIARIO"/>
      <sheetName val="NEC PATRIM"/>
      <sheetName val="NEC PATRIM (2)"/>
      <sheetName val="MAYORES"/>
      <sheetName val="APORTES CAPITAL"/>
      <sheetName val="indic brec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32081</v>
          </cell>
          <cell r="B2">
            <v>35.299999999999997</v>
          </cell>
        </row>
        <row r="3">
          <cell r="A3">
            <v>32111</v>
          </cell>
          <cell r="B3">
            <v>37.18</v>
          </cell>
          <cell r="C3">
            <v>1275.1300000000001</v>
          </cell>
          <cell r="D3">
            <v>0.26884826669071105</v>
          </cell>
        </row>
        <row r="4">
          <cell r="A4">
            <v>32142</v>
          </cell>
          <cell r="B4">
            <v>39.17</v>
          </cell>
          <cell r="C4">
            <v>1320.5</v>
          </cell>
          <cell r="D4">
            <v>0.29083262927855813</v>
          </cell>
        </row>
        <row r="5">
          <cell r="A5">
            <v>32173</v>
          </cell>
          <cell r="B5">
            <v>41.26</v>
          </cell>
          <cell r="C5">
            <v>1340</v>
          </cell>
          <cell r="D5">
            <v>0.33992100130060643</v>
          </cell>
        </row>
        <row r="6">
          <cell r="A6">
            <v>32202</v>
          </cell>
          <cell r="B6">
            <v>43.46</v>
          </cell>
          <cell r="C6">
            <v>1334.25</v>
          </cell>
          <cell r="D6">
            <v>0.41744846952153214</v>
          </cell>
        </row>
        <row r="7">
          <cell r="A7">
            <v>32233</v>
          </cell>
          <cell r="B7">
            <v>45.78</v>
          </cell>
          <cell r="C7">
            <v>1429.5</v>
          </cell>
          <cell r="D7">
            <v>0.39362650501822816</v>
          </cell>
        </row>
        <row r="8">
          <cell r="A8">
            <v>32263</v>
          </cell>
          <cell r="B8">
            <v>48.22</v>
          </cell>
          <cell r="C8">
            <v>1467.5</v>
          </cell>
          <cell r="D8">
            <v>0.42989406959875365</v>
          </cell>
        </row>
        <row r="9">
          <cell r="A9">
            <v>32294</v>
          </cell>
          <cell r="B9">
            <v>50.79</v>
          </cell>
          <cell r="C9">
            <v>1497.5</v>
          </cell>
          <cell r="D9">
            <v>0.47593132614977884</v>
          </cell>
        </row>
        <row r="10">
          <cell r="A10">
            <v>32324</v>
          </cell>
          <cell r="B10">
            <v>53.5</v>
          </cell>
          <cell r="C10">
            <v>1543</v>
          </cell>
          <cell r="D10">
            <v>0.50883804021728518</v>
          </cell>
        </row>
        <row r="11">
          <cell r="A11">
            <v>32355</v>
          </cell>
          <cell r="B11">
            <v>56.36</v>
          </cell>
          <cell r="C11">
            <v>1741.46</v>
          </cell>
          <cell r="D11">
            <v>0.40835535607274909</v>
          </cell>
        </row>
        <row r="12">
          <cell r="A12">
            <v>32386</v>
          </cell>
          <cell r="B12">
            <v>59.36</v>
          </cell>
          <cell r="C12">
            <v>1820.54</v>
          </cell>
          <cell r="D12">
            <v>0.41888904505832536</v>
          </cell>
        </row>
        <row r="13">
          <cell r="A13">
            <v>32416</v>
          </cell>
          <cell r="B13">
            <v>62.53</v>
          </cell>
          <cell r="C13">
            <v>1925.96</v>
          </cell>
          <cell r="D13">
            <v>0.41284960466697784</v>
          </cell>
        </row>
        <row r="14">
          <cell r="A14">
            <v>32447</v>
          </cell>
          <cell r="B14">
            <v>57.9</v>
          </cell>
          <cell r="C14">
            <v>1918.29</v>
          </cell>
          <cell r="D14">
            <v>0.31346670914609054</v>
          </cell>
        </row>
        <row r="15">
          <cell r="A15">
            <v>32477</v>
          </cell>
          <cell r="B15">
            <v>59.46</v>
          </cell>
          <cell r="C15">
            <v>1843.5</v>
          </cell>
          <cell r="D15">
            <v>0.40357793339514569</v>
          </cell>
        </row>
        <row r="16">
          <cell r="A16">
            <v>32508</v>
          </cell>
          <cell r="B16">
            <v>61.06</v>
          </cell>
          <cell r="C16">
            <v>1841.69</v>
          </cell>
          <cell r="D16">
            <v>0.44276314156532104</v>
          </cell>
        </row>
        <row r="17">
          <cell r="A17">
            <v>32539</v>
          </cell>
          <cell r="B17">
            <v>62.7</v>
          </cell>
          <cell r="C17">
            <v>1844.19</v>
          </cell>
          <cell r="D17">
            <v>0.47950571438642875</v>
          </cell>
        </row>
        <row r="18">
          <cell r="A18">
            <v>32567</v>
          </cell>
          <cell r="B18">
            <v>64.39</v>
          </cell>
          <cell r="C18">
            <v>1865.69</v>
          </cell>
          <cell r="D18">
            <v>0.50187473036834285</v>
          </cell>
        </row>
        <row r="19">
          <cell r="A19">
            <v>32598</v>
          </cell>
          <cell r="B19">
            <v>66.12</v>
          </cell>
          <cell r="C19">
            <v>1890.03</v>
          </cell>
          <cell r="D19">
            <v>0.52236543929826884</v>
          </cell>
        </row>
        <row r="20">
          <cell r="A20">
            <v>32628</v>
          </cell>
          <cell r="B20">
            <v>67.900000000000006</v>
          </cell>
          <cell r="C20">
            <v>1916.8</v>
          </cell>
          <cell r="D20">
            <v>0.54151495504728375</v>
          </cell>
        </row>
        <row r="21">
          <cell r="A21">
            <v>32659</v>
          </cell>
          <cell r="B21">
            <v>69.73</v>
          </cell>
          <cell r="C21">
            <v>1905.14</v>
          </cell>
          <cell r="D21">
            <v>0.59274972416415284</v>
          </cell>
        </row>
        <row r="22">
          <cell r="A22">
            <v>32689</v>
          </cell>
          <cell r="B22">
            <v>71.61</v>
          </cell>
          <cell r="C22">
            <v>1936.19</v>
          </cell>
          <cell r="D22">
            <v>0.60946104577303295</v>
          </cell>
        </row>
        <row r="23">
          <cell r="A23">
            <v>32720</v>
          </cell>
          <cell r="B23">
            <v>73.53</v>
          </cell>
          <cell r="C23">
            <v>1946.56</v>
          </cell>
          <cell r="D23">
            <v>0.64380970439435226</v>
          </cell>
        </row>
        <row r="24">
          <cell r="A24">
            <v>32751</v>
          </cell>
          <cell r="B24">
            <v>75.510000000000005</v>
          </cell>
          <cell r="C24">
            <v>1946.15</v>
          </cell>
          <cell r="D24">
            <v>0.68842948849293895</v>
          </cell>
        </row>
        <row r="25">
          <cell r="A25">
            <v>32781</v>
          </cell>
          <cell r="B25">
            <v>77.55</v>
          </cell>
          <cell r="C25">
            <v>1964.48</v>
          </cell>
          <cell r="D25">
            <v>0.71786471470784918</v>
          </cell>
        </row>
        <row r="26">
          <cell r="A26">
            <v>32812</v>
          </cell>
          <cell r="B26">
            <v>76.599999999999994</v>
          </cell>
          <cell r="C26">
            <v>1981.44</v>
          </cell>
          <cell r="D26">
            <v>0.68229677536353917</v>
          </cell>
        </row>
        <row r="27">
          <cell r="A27">
            <v>32842</v>
          </cell>
          <cell r="B27">
            <v>78.17</v>
          </cell>
          <cell r="C27">
            <v>2040.84</v>
          </cell>
          <cell r="D27">
            <v>0.66680933101800055</v>
          </cell>
        </row>
        <row r="28">
          <cell r="A28">
            <v>32873</v>
          </cell>
          <cell r="B28">
            <v>79.77</v>
          </cell>
          <cell r="C28">
            <v>2082.83</v>
          </cell>
          <cell r="D28">
            <v>0.66663514789505673</v>
          </cell>
        </row>
        <row r="29">
          <cell r="A29">
            <v>32904</v>
          </cell>
          <cell r="B29">
            <v>81.400000000000006</v>
          </cell>
          <cell r="C29">
            <v>2084.3000000000002</v>
          </cell>
          <cell r="D29">
            <v>0.69949129803904708</v>
          </cell>
        </row>
        <row r="30">
          <cell r="A30">
            <v>32932</v>
          </cell>
          <cell r="B30">
            <v>83.06</v>
          </cell>
          <cell r="C30">
            <v>2145.8000000000002</v>
          </cell>
          <cell r="D30">
            <v>0.68444740299764706</v>
          </cell>
        </row>
        <row r="31">
          <cell r="A31">
            <v>32963</v>
          </cell>
          <cell r="B31">
            <v>84.76</v>
          </cell>
          <cell r="C31">
            <v>2164.4899999999998</v>
          </cell>
          <cell r="D31">
            <v>0.70408060349149415</v>
          </cell>
        </row>
        <row r="32">
          <cell r="A32">
            <v>32993</v>
          </cell>
          <cell r="B32">
            <v>86.49</v>
          </cell>
          <cell r="C32">
            <v>2170.4299999999998</v>
          </cell>
          <cell r="D32">
            <v>0.73410297083402698</v>
          </cell>
        </row>
        <row r="33">
          <cell r="A33">
            <v>33024</v>
          </cell>
          <cell r="B33">
            <v>88.26</v>
          </cell>
          <cell r="C33">
            <v>2179.4499999999998</v>
          </cell>
          <cell r="D33">
            <v>0.76226729669076021</v>
          </cell>
        </row>
        <row r="34">
          <cell r="A34">
            <v>33054</v>
          </cell>
          <cell r="B34">
            <v>90.07</v>
          </cell>
          <cell r="C34">
            <v>2214.23</v>
          </cell>
          <cell r="D34">
            <v>0.77015868803486676</v>
          </cell>
        </row>
        <row r="35">
          <cell r="A35">
            <v>33085</v>
          </cell>
          <cell r="B35">
            <v>91.91</v>
          </cell>
          <cell r="C35">
            <v>2263.1</v>
          </cell>
          <cell r="D35">
            <v>0.76731429511698579</v>
          </cell>
        </row>
        <row r="36">
          <cell r="A36">
            <v>33116</v>
          </cell>
          <cell r="B36">
            <v>93.79</v>
          </cell>
          <cell r="C36">
            <v>2260.39</v>
          </cell>
          <cell r="D36">
            <v>0.80562653082010027</v>
          </cell>
        </row>
        <row r="37">
          <cell r="A37">
            <v>33146</v>
          </cell>
          <cell r="B37">
            <v>95.71</v>
          </cell>
          <cell r="C37">
            <v>2291.33</v>
          </cell>
          <cell r="D37">
            <v>0.81770936092619873</v>
          </cell>
        </row>
        <row r="38">
          <cell r="A38">
            <v>33177</v>
          </cell>
          <cell r="B38">
            <v>95.4</v>
          </cell>
          <cell r="C38">
            <v>2305.4499999999998</v>
          </cell>
          <cell r="D38">
            <v>0.80072517286789013</v>
          </cell>
        </row>
        <row r="39">
          <cell r="A39">
            <v>33207</v>
          </cell>
          <cell r="B39">
            <v>97.16</v>
          </cell>
          <cell r="C39">
            <v>2277.17</v>
          </cell>
          <cell r="D39">
            <v>0.85672173476785218</v>
          </cell>
        </row>
        <row r="40">
          <cell r="A40">
            <v>33238</v>
          </cell>
          <cell r="B40">
            <v>98.95</v>
          </cell>
          <cell r="C40">
            <v>2373.34</v>
          </cell>
          <cell r="D40">
            <v>0.81430629963316847</v>
          </cell>
        </row>
        <row r="41">
          <cell r="A41">
            <v>33269</v>
          </cell>
          <cell r="B41">
            <v>100.77</v>
          </cell>
          <cell r="C41">
            <v>2410.8200000000002</v>
          </cell>
          <cell r="D41">
            <v>0.818952012600898</v>
          </cell>
        </row>
        <row r="42">
          <cell r="A42">
            <v>33297</v>
          </cell>
          <cell r="B42">
            <v>102.63</v>
          </cell>
          <cell r="C42">
            <v>2415.77</v>
          </cell>
          <cell r="D42">
            <v>0.84873010763234857</v>
          </cell>
        </row>
        <row r="43">
          <cell r="A43">
            <v>33328</v>
          </cell>
          <cell r="B43">
            <v>104.52</v>
          </cell>
          <cell r="C43">
            <v>2453.61</v>
          </cell>
          <cell r="D43">
            <v>0.85373921309765599</v>
          </cell>
        </row>
        <row r="44">
          <cell r="A44">
            <v>33358</v>
          </cell>
          <cell r="B44">
            <v>106.45</v>
          </cell>
          <cell r="C44">
            <v>2471.75</v>
          </cell>
          <cell r="D44">
            <v>0.87411351165428086</v>
          </cell>
        </row>
        <row r="45">
          <cell r="A45">
            <v>33389</v>
          </cell>
          <cell r="B45">
            <v>108.41</v>
          </cell>
          <cell r="C45">
            <v>2582.44</v>
          </cell>
          <cell r="D45">
            <v>0.82681207371766141</v>
          </cell>
        </row>
        <row r="46">
          <cell r="A46">
            <v>33419</v>
          </cell>
          <cell r="B46">
            <v>110.41</v>
          </cell>
          <cell r="C46">
            <v>2575.64</v>
          </cell>
          <cell r="D46">
            <v>0.86542596563215102</v>
          </cell>
        </row>
        <row r="47">
          <cell r="A47">
            <v>33450</v>
          </cell>
          <cell r="B47">
            <v>112.44</v>
          </cell>
          <cell r="C47">
            <v>2613.89</v>
          </cell>
          <cell r="D47">
            <v>0.87192437096709874</v>
          </cell>
        </row>
        <row r="48">
          <cell r="A48">
            <v>33481</v>
          </cell>
          <cell r="B48">
            <v>114.52</v>
          </cell>
          <cell r="C48">
            <v>2654.98</v>
          </cell>
          <cell r="D48">
            <v>0.8770457340527309</v>
          </cell>
        </row>
        <row r="49">
          <cell r="A49">
            <v>33511</v>
          </cell>
          <cell r="B49">
            <v>116.63</v>
          </cell>
          <cell r="C49">
            <v>2729.18</v>
          </cell>
          <cell r="D49">
            <v>0.85965706527253261</v>
          </cell>
        </row>
        <row r="50">
          <cell r="A50">
            <v>33542</v>
          </cell>
          <cell r="B50">
            <v>116.5</v>
          </cell>
          <cell r="C50">
            <v>2894.02</v>
          </cell>
          <cell r="D50">
            <v>0.75177839608571539</v>
          </cell>
        </row>
        <row r="51">
          <cell r="A51">
            <v>33572</v>
          </cell>
          <cell r="B51">
            <v>119.05</v>
          </cell>
          <cell r="C51">
            <v>2924.5</v>
          </cell>
          <cell r="D51">
            <v>0.77146486441730566</v>
          </cell>
        </row>
        <row r="52">
          <cell r="A52">
            <v>33603</v>
          </cell>
          <cell r="B52">
            <v>121.66</v>
          </cell>
          <cell r="C52">
            <v>2957.82</v>
          </cell>
          <cell r="D52">
            <v>0.78990853838669017</v>
          </cell>
        </row>
        <row r="53">
          <cell r="A53">
            <v>33634</v>
          </cell>
          <cell r="B53">
            <v>124.32</v>
          </cell>
          <cell r="C53">
            <v>2976.89</v>
          </cell>
          <cell r="D53">
            <v>0.81732659893216186</v>
          </cell>
        </row>
        <row r="54">
          <cell r="A54">
            <v>33663</v>
          </cell>
          <cell r="B54">
            <v>127.04</v>
          </cell>
          <cell r="C54">
            <v>3058.67</v>
          </cell>
          <cell r="D54">
            <v>0.80743476087760002</v>
          </cell>
        </row>
        <row r="55">
          <cell r="A55">
            <v>33694</v>
          </cell>
          <cell r="B55">
            <v>129.82</v>
          </cell>
          <cell r="C55">
            <v>3086.91</v>
          </cell>
          <cell r="D55">
            <v>0.83008982311952484</v>
          </cell>
        </row>
        <row r="56">
          <cell r="A56">
            <v>33724</v>
          </cell>
          <cell r="B56">
            <v>132.66</v>
          </cell>
          <cell r="C56">
            <v>3124.99</v>
          </cell>
          <cell r="D56">
            <v>0.84733700478797624</v>
          </cell>
        </row>
        <row r="57">
          <cell r="A57">
            <v>33755</v>
          </cell>
          <cell r="B57">
            <v>135.57</v>
          </cell>
          <cell r="C57">
            <v>3174.95</v>
          </cell>
          <cell r="D57">
            <v>0.85815301594837412</v>
          </cell>
        </row>
        <row r="58">
          <cell r="A58">
            <v>33785</v>
          </cell>
          <cell r="B58">
            <v>138.53</v>
          </cell>
          <cell r="C58">
            <v>3216.49</v>
          </cell>
          <cell r="D58">
            <v>0.87420200231927914</v>
          </cell>
        </row>
        <row r="59">
          <cell r="A59">
            <v>33816</v>
          </cell>
          <cell r="B59">
            <v>141.57</v>
          </cell>
          <cell r="C59">
            <v>3276.29</v>
          </cell>
          <cell r="D59">
            <v>0.88037151943001346</v>
          </cell>
        </row>
        <row r="60">
          <cell r="A60">
            <v>33847</v>
          </cell>
          <cell r="B60">
            <v>144.66</v>
          </cell>
          <cell r="C60">
            <v>3305.02</v>
          </cell>
          <cell r="D60">
            <v>0.90471120943549921</v>
          </cell>
        </row>
        <row r="61">
          <cell r="A61">
            <v>33877</v>
          </cell>
          <cell r="B61">
            <v>147.83000000000001</v>
          </cell>
          <cell r="C61">
            <v>3328.02</v>
          </cell>
          <cell r="D61">
            <v>0.93299806008450781</v>
          </cell>
        </row>
        <row r="62">
          <cell r="A62">
            <v>33908</v>
          </cell>
          <cell r="B62">
            <v>147.1</v>
          </cell>
          <cell r="C62">
            <v>3517.42</v>
          </cell>
          <cell r="D62">
            <v>0.81988193039816881</v>
          </cell>
        </row>
        <row r="63">
          <cell r="A63">
            <v>33938</v>
          </cell>
          <cell r="B63">
            <v>150.77000000000001</v>
          </cell>
          <cell r="C63">
            <v>3631.74</v>
          </cell>
          <cell r="D63">
            <v>0.80657066660950316</v>
          </cell>
        </row>
        <row r="64">
          <cell r="A64">
            <v>33969</v>
          </cell>
          <cell r="B64">
            <v>154.52000000000001</v>
          </cell>
          <cell r="C64">
            <v>3702.06</v>
          </cell>
          <cell r="D64">
            <v>0.81633526533401346</v>
          </cell>
        </row>
        <row r="65">
          <cell r="A65">
            <v>34000</v>
          </cell>
          <cell r="B65">
            <v>158.38</v>
          </cell>
          <cell r="C65">
            <v>3756.79</v>
          </cell>
          <cell r="D65">
            <v>0.83458647833610478</v>
          </cell>
        </row>
        <row r="66">
          <cell r="A66">
            <v>34028</v>
          </cell>
          <cell r="B66">
            <v>162.32</v>
          </cell>
          <cell r="C66">
            <v>3801.18</v>
          </cell>
          <cell r="D66">
            <v>0.858268081493885</v>
          </cell>
        </row>
        <row r="67">
          <cell r="A67">
            <v>34059</v>
          </cell>
          <cell r="B67">
            <v>166.37</v>
          </cell>
          <cell r="C67">
            <v>3869.19</v>
          </cell>
          <cell r="D67">
            <v>0.87115484636664853</v>
          </cell>
        </row>
        <row r="68">
          <cell r="A68">
            <v>34089</v>
          </cell>
          <cell r="B68">
            <v>170.52</v>
          </cell>
          <cell r="C68">
            <v>3910.49</v>
          </cell>
          <cell r="D68">
            <v>0.89757483899390778</v>
          </cell>
        </row>
        <row r="69">
          <cell r="A69">
            <v>34120</v>
          </cell>
          <cell r="B69">
            <v>174.77</v>
          </cell>
          <cell r="C69">
            <v>3986.6</v>
          </cell>
          <cell r="D69">
            <v>0.90773915175454434</v>
          </cell>
        </row>
        <row r="70">
          <cell r="A70">
            <v>34150</v>
          </cell>
          <cell r="B70">
            <v>179.12</v>
          </cell>
          <cell r="C70">
            <v>4042.91</v>
          </cell>
          <cell r="D70">
            <v>0.92798999501733093</v>
          </cell>
        </row>
        <row r="71">
          <cell r="A71">
            <v>34181</v>
          </cell>
          <cell r="B71">
            <v>183.59</v>
          </cell>
          <cell r="C71">
            <v>4104.8</v>
          </cell>
          <cell r="D71">
            <v>0.94630899163772297</v>
          </cell>
        </row>
        <row r="72">
          <cell r="A72">
            <v>34212</v>
          </cell>
          <cell r="B72">
            <v>188.17</v>
          </cell>
          <cell r="C72">
            <v>4139.96</v>
          </cell>
          <cell r="D72">
            <v>0.97792130622743967</v>
          </cell>
        </row>
        <row r="73">
          <cell r="A73">
            <v>34242</v>
          </cell>
          <cell r="B73">
            <v>192.86</v>
          </cell>
          <cell r="C73">
            <v>4262.1400000000003</v>
          </cell>
          <cell r="D73">
            <v>0.96910656546241825</v>
          </cell>
        </row>
        <row r="74">
          <cell r="A74">
            <v>34273</v>
          </cell>
          <cell r="B74">
            <v>191.1</v>
          </cell>
          <cell r="C74">
            <v>4327.5200000000004</v>
          </cell>
          <cell r="D74">
            <v>0.92165921219242342</v>
          </cell>
        </row>
        <row r="75">
          <cell r="A75">
            <v>34303</v>
          </cell>
          <cell r="B75">
            <v>198.27</v>
          </cell>
          <cell r="C75">
            <v>4432.79</v>
          </cell>
          <cell r="D75">
            <v>0.9464113033551329</v>
          </cell>
        </row>
        <row r="76">
          <cell r="A76">
            <v>34334</v>
          </cell>
          <cell r="B76">
            <v>205.7</v>
          </cell>
          <cell r="C76">
            <v>4526.57</v>
          </cell>
          <cell r="D76">
            <v>0.97751515164313307</v>
          </cell>
        </row>
        <row r="77">
          <cell r="A77">
            <v>34365</v>
          </cell>
          <cell r="B77">
            <v>213.42</v>
          </cell>
          <cell r="C77">
            <v>4547.96</v>
          </cell>
          <cell r="D77">
            <v>1.0420823329811539</v>
          </cell>
        </row>
        <row r="78">
          <cell r="A78">
            <v>34393</v>
          </cell>
          <cell r="B78">
            <v>221.42</v>
          </cell>
          <cell r="C78">
            <v>4884.93</v>
          </cell>
          <cell r="D78">
            <v>0.97248300732710424</v>
          </cell>
        </row>
        <row r="79">
          <cell r="A79">
            <v>34424</v>
          </cell>
          <cell r="B79">
            <v>229.72</v>
          </cell>
          <cell r="C79">
            <v>5063.54</v>
          </cell>
          <cell r="D79">
            <v>0.97423720188449603</v>
          </cell>
        </row>
        <row r="80">
          <cell r="A80">
            <v>34454</v>
          </cell>
          <cell r="B80">
            <v>238.34</v>
          </cell>
          <cell r="C80">
            <v>5222.2299999999996</v>
          </cell>
          <cell r="D80">
            <v>0.98607529187208254</v>
          </cell>
        </row>
        <row r="81">
          <cell r="A81">
            <v>34485</v>
          </cell>
          <cell r="B81">
            <v>247.28</v>
          </cell>
          <cell r="C81">
            <v>5264.47</v>
          </cell>
          <cell r="D81">
            <v>1.0440386606270269</v>
          </cell>
        </row>
        <row r="82">
          <cell r="A82">
            <v>34515</v>
          </cell>
          <cell r="B82">
            <v>256.55</v>
          </cell>
          <cell r="C82">
            <v>5353.49</v>
          </cell>
          <cell r="D82">
            <v>1.0854020304057039</v>
          </cell>
        </row>
        <row r="83">
          <cell r="A83">
            <v>34546</v>
          </cell>
          <cell r="B83">
            <v>266.17</v>
          </cell>
          <cell r="C83">
            <v>5482.7</v>
          </cell>
          <cell r="D83">
            <v>1.1126102882219038</v>
          </cell>
        </row>
        <row r="84">
          <cell r="A84">
            <v>34577</v>
          </cell>
          <cell r="B84">
            <v>276.14999999999998</v>
          </cell>
          <cell r="C84">
            <v>6185.95</v>
          </cell>
          <cell r="D84">
            <v>0.94264484969266138</v>
          </cell>
        </row>
        <row r="85">
          <cell r="A85">
            <v>34607</v>
          </cell>
          <cell r="B85">
            <v>286.51</v>
          </cell>
          <cell r="C85">
            <v>6736</v>
          </cell>
          <cell r="D85">
            <v>0.85094057148865532</v>
          </cell>
        </row>
        <row r="86">
          <cell r="A86">
            <v>34638</v>
          </cell>
          <cell r="B86">
            <v>277.10000000000002</v>
          </cell>
          <cell r="C86">
            <v>6462.45</v>
          </cell>
          <cell r="D86">
            <v>0.86592463541369979</v>
          </cell>
        </row>
        <row r="87">
          <cell r="A87">
            <v>34668</v>
          </cell>
          <cell r="B87">
            <v>289.43</v>
          </cell>
          <cell r="C87">
            <v>6761.24</v>
          </cell>
          <cell r="D87">
            <v>0.86282458642983273</v>
          </cell>
        </row>
        <row r="88">
          <cell r="A88">
            <v>34699</v>
          </cell>
          <cell r="B88">
            <v>302.3</v>
          </cell>
          <cell r="C88">
            <v>7232.12</v>
          </cell>
          <cell r="D88">
            <v>0.81897735480649492</v>
          </cell>
        </row>
        <row r="89">
          <cell r="A89">
            <v>34730</v>
          </cell>
          <cell r="B89">
            <v>315.74</v>
          </cell>
          <cell r="C89">
            <v>9135.65</v>
          </cell>
          <cell r="D89">
            <v>0.50398990318556636</v>
          </cell>
        </row>
        <row r="90">
          <cell r="A90">
            <v>34758</v>
          </cell>
          <cell r="B90">
            <v>329.79</v>
          </cell>
          <cell r="C90">
            <v>10017.120000000001</v>
          </cell>
          <cell r="D90">
            <v>0.4326805833796985</v>
          </cell>
        </row>
        <row r="91">
          <cell r="A91">
            <v>34789</v>
          </cell>
          <cell r="B91">
            <v>344.46</v>
          </cell>
          <cell r="C91">
            <v>9010.11</v>
          </cell>
          <cell r="D91">
            <v>0.66365577913001816</v>
          </cell>
        </row>
        <row r="92">
          <cell r="A92">
            <v>34819</v>
          </cell>
          <cell r="B92">
            <v>359.78</v>
          </cell>
          <cell r="C92">
            <v>9318.52</v>
          </cell>
          <cell r="D92">
            <v>0.68013757513129058</v>
          </cell>
        </row>
        <row r="93">
          <cell r="A93">
            <v>34850</v>
          </cell>
          <cell r="B93">
            <v>375.78</v>
          </cell>
          <cell r="C93">
            <v>11157.8</v>
          </cell>
          <cell r="D93">
            <v>0.46558110885365234</v>
          </cell>
        </row>
        <row r="94">
          <cell r="A94">
            <v>34880</v>
          </cell>
          <cell r="B94">
            <v>392.49</v>
          </cell>
          <cell r="C94">
            <v>11546.09</v>
          </cell>
          <cell r="D94">
            <v>0.47927332705693004</v>
          </cell>
        </row>
        <row r="95">
          <cell r="A95">
            <v>34911</v>
          </cell>
          <cell r="B95">
            <v>409.95</v>
          </cell>
          <cell r="C95">
            <v>10979.38</v>
          </cell>
          <cell r="D95">
            <v>0.62482967864817773</v>
          </cell>
        </row>
        <row r="96">
          <cell r="A96">
            <v>34942</v>
          </cell>
          <cell r="B96">
            <v>428.19</v>
          </cell>
          <cell r="C96">
            <v>13596</v>
          </cell>
          <cell r="D96">
            <v>0.37050345093238857</v>
          </cell>
        </row>
        <row r="97">
          <cell r="A97">
            <v>34972</v>
          </cell>
          <cell r="B97">
            <v>447.23</v>
          </cell>
          <cell r="C97">
            <v>16375.4</v>
          </cell>
          <cell r="D97">
            <v>0.18848520497728449</v>
          </cell>
        </row>
        <row r="98">
          <cell r="A98">
            <v>35003</v>
          </cell>
          <cell r="B98">
            <v>425</v>
          </cell>
          <cell r="C98">
            <v>16855.04</v>
          </cell>
          <cell r="D98">
            <v>9.7271025446283854E-2</v>
          </cell>
        </row>
        <row r="99">
          <cell r="A99">
            <v>35033</v>
          </cell>
          <cell r="B99">
            <v>448.7</v>
          </cell>
          <cell r="C99">
            <v>19525.89</v>
          </cell>
          <cell r="D99">
            <v>0</v>
          </cell>
        </row>
        <row r="100">
          <cell r="A100">
            <v>36526</v>
          </cell>
        </row>
        <row r="101">
          <cell r="A101">
            <v>36557</v>
          </cell>
        </row>
        <row r="102">
          <cell r="A102">
            <v>36586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 1"/>
      <sheetName val="A 1 1"/>
      <sheetName val="alambre"/>
    </sheetNames>
    <sheetDataSet>
      <sheetData sheetId="0">
        <row r="3">
          <cell r="D3" t="str">
            <v>D´BRAG AUDITORES</v>
          </cell>
        </row>
        <row r="4">
          <cell r="D4" t="str">
            <v>PROGRAMA DE TRABAJO</v>
          </cell>
        </row>
        <row r="7">
          <cell r="C7" t="str">
            <v>CLIENTE                             :</v>
          </cell>
          <cell r="D7" t="str">
            <v>CENTRO DE REHABILITACION DE MANABI</v>
          </cell>
          <cell r="H7" t="str">
            <v>FECHA                    : 20-JUN-02</v>
          </cell>
        </row>
        <row r="8">
          <cell r="C8" t="str">
            <v>TIPO DE EXAMEN               :</v>
          </cell>
          <cell r="D8" t="str">
            <v>CAJA - BANCOS</v>
          </cell>
          <cell r="H8" t="str">
            <v>ELABORADO POR   :  A.C.</v>
          </cell>
        </row>
        <row r="9">
          <cell r="C9" t="str">
            <v>PERIODO EXAMINADO       :</v>
          </cell>
          <cell r="D9" t="str">
            <v>AÑO 2001</v>
          </cell>
          <cell r="H9" t="str">
            <v>CLIENTE                  :</v>
          </cell>
        </row>
        <row r="10">
          <cell r="C10" t="str">
            <v>OBJETIVOS                        :</v>
          </cell>
          <cell r="D10" t="str">
            <v xml:space="preserve">PROPIEDAD, EXACTITUD, TOTALIDAD, CORTE, VALUACION, REVELACION, </v>
          </cell>
          <cell r="H10" t="str">
            <v/>
          </cell>
        </row>
        <row r="11">
          <cell r="E11" t="str">
            <v/>
          </cell>
        </row>
        <row r="13">
          <cell r="B13" t="str">
            <v>No.</v>
          </cell>
          <cell r="C13" t="str">
            <v>PROCEDIMIENTO</v>
          </cell>
          <cell r="D13" t="str">
            <v>ASEVERACION</v>
          </cell>
          <cell r="E13" t="str">
            <v>HECHO POR:</v>
          </cell>
          <cell r="F13" t="str">
            <v>FECHA</v>
          </cell>
          <cell r="G13" t="str">
            <v>REF.P/T</v>
          </cell>
          <cell r="H13" t="str">
            <v>COMENTARIOS</v>
          </cell>
        </row>
      </sheetData>
      <sheetData sheetId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de Trabajo"/>
      <sheetName val="Base de leasing"/>
      <sheetName val="Arrastre"/>
      <sheetName val="Dias de Mora"/>
      <sheetName val="Provision"/>
      <sheetName val="Criterio.Muestra"/>
    </sheetNames>
    <sheetDataSet>
      <sheetData sheetId="0"/>
      <sheetData sheetId="1"/>
      <sheetData sheetId="2">
        <row r="14">
          <cell r="A14">
            <v>3469299</v>
          </cell>
        </row>
        <row r="15">
          <cell r="A15">
            <v>3469299</v>
          </cell>
        </row>
        <row r="16">
          <cell r="A16">
            <v>800106884</v>
          </cell>
        </row>
        <row r="17">
          <cell r="A17">
            <v>800106884</v>
          </cell>
        </row>
        <row r="18">
          <cell r="A18">
            <v>800106884</v>
          </cell>
        </row>
        <row r="19">
          <cell r="A19">
            <v>800106884</v>
          </cell>
        </row>
      </sheetData>
      <sheetData sheetId="3">
        <row r="2281">
          <cell r="F2281" t="str">
            <v>A</v>
          </cell>
          <cell r="G2281">
            <v>0</v>
          </cell>
          <cell r="H2281">
            <v>0</v>
          </cell>
          <cell r="I2281">
            <v>0</v>
          </cell>
        </row>
        <row r="2282">
          <cell r="F2282" t="str">
            <v>B</v>
          </cell>
          <cell r="G2282">
            <v>0.01</v>
          </cell>
          <cell r="H2282">
            <v>0.01</v>
          </cell>
          <cell r="I2282">
            <v>0.01</v>
          </cell>
        </row>
        <row r="2283">
          <cell r="F2283" t="str">
            <v>C</v>
          </cell>
          <cell r="G2283">
            <v>0.2</v>
          </cell>
          <cell r="H2283">
            <v>1</v>
          </cell>
          <cell r="I2283">
            <v>0.2</v>
          </cell>
        </row>
        <row r="2284">
          <cell r="F2284" t="str">
            <v>D</v>
          </cell>
          <cell r="G2284">
            <v>0.5</v>
          </cell>
          <cell r="H2284">
            <v>1</v>
          </cell>
          <cell r="I2284">
            <v>1</v>
          </cell>
        </row>
        <row r="2285">
          <cell r="F2285" t="str">
            <v>E</v>
          </cell>
          <cell r="G2285">
            <v>1</v>
          </cell>
          <cell r="H2285">
            <v>1</v>
          </cell>
          <cell r="I2285">
            <v>1</v>
          </cell>
        </row>
      </sheetData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de Trabajo"/>
      <sheetName val="Participacion por Emisor"/>
      <sheetName val="Repos Pasivos"/>
      <sheetName val="Inversion Alta Liquidez"/>
      <sheetName val="Margen de Solvencia"/>
      <sheetName val="Maduracion y Calificacion"/>
      <sheetName val="Adherentes"/>
      <sheetName val="Entid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7" t="str">
            <v xml:space="preserve">ENTIDADES FINANCIERAS         </v>
          </cell>
          <cell r="B7" t="str">
            <v>LARGO PLAZO</v>
          </cell>
          <cell r="C7" t="str">
            <v>CORTO PLAZO</v>
          </cell>
          <cell r="E7" t="str">
            <v>LARGO PLAZO</v>
          </cell>
          <cell r="F7" t="str">
            <v>CORTO PLAZO</v>
          </cell>
        </row>
        <row r="8">
          <cell r="A8" t="str">
            <v>ABN Amro Bank Colombia</v>
          </cell>
          <cell r="B8" t="str">
            <v>AAA</v>
          </cell>
          <cell r="C8" t="str">
            <v>BRC 1+</v>
          </cell>
          <cell r="E8" t="str">
            <v>A</v>
          </cell>
          <cell r="F8" t="str">
            <v>A</v>
          </cell>
        </row>
        <row r="9">
          <cell r="A9" t="str">
            <v>Bancafé</v>
          </cell>
          <cell r="B9" t="str">
            <v>AA</v>
          </cell>
          <cell r="C9" t="str">
            <v>BRC 1+</v>
          </cell>
          <cell r="E9" t="str">
            <v>A</v>
          </cell>
          <cell r="F9" t="str">
            <v>A</v>
          </cell>
        </row>
        <row r="10">
          <cell r="A10" t="str">
            <v>Banco Granahorrar</v>
          </cell>
          <cell r="B10" t="str">
            <v>AA</v>
          </cell>
          <cell r="C10" t="str">
            <v>BRC 1+</v>
          </cell>
          <cell r="E10" t="str">
            <v>A</v>
          </cell>
          <cell r="F10" t="str">
            <v>A</v>
          </cell>
        </row>
        <row r="11">
          <cell r="A11" t="str">
            <v>Banco Santander</v>
          </cell>
          <cell r="B11" t="str">
            <v>AAA</v>
          </cell>
          <cell r="C11" t="str">
            <v>BRC 1+</v>
          </cell>
          <cell r="E11" t="str">
            <v>A</v>
          </cell>
          <cell r="F11" t="str">
            <v>A</v>
          </cell>
        </row>
        <row r="12">
          <cell r="A12" t="str">
            <v>Banco Tequendama</v>
          </cell>
          <cell r="B12" t="str">
            <v>AA</v>
          </cell>
          <cell r="C12" t="str">
            <v>DP1</v>
          </cell>
          <cell r="E12" t="str">
            <v>A</v>
          </cell>
          <cell r="F12" t="str">
            <v>A</v>
          </cell>
        </row>
        <row r="13">
          <cell r="A13" t="str">
            <v>C.F.C. Bansaleasing</v>
          </cell>
          <cell r="B13" t="str">
            <v>AAA</v>
          </cell>
          <cell r="C13" t="str">
            <v>BRC 1+</v>
          </cell>
          <cell r="E13" t="str">
            <v>A</v>
          </cell>
          <cell r="F13" t="str">
            <v>A</v>
          </cell>
        </row>
        <row r="14">
          <cell r="A14" t="str">
            <v>C.F.C. Comercia S.A.</v>
          </cell>
          <cell r="B14" t="str">
            <v>A+</v>
          </cell>
          <cell r="C14" t="str">
            <v>BRC 2+</v>
          </cell>
          <cell r="E14" t="str">
            <v>A</v>
          </cell>
          <cell r="F14" t="str">
            <v>A</v>
          </cell>
        </row>
        <row r="15">
          <cell r="A15" t="str">
            <v>C.F.C. Financiera</v>
          </cell>
          <cell r="B15" t="str">
            <v>AA-</v>
          </cell>
          <cell r="C15" t="str">
            <v>BRC 2+</v>
          </cell>
          <cell r="E15" t="str">
            <v>A</v>
          </cell>
          <cell r="F15" t="str">
            <v>A</v>
          </cell>
        </row>
        <row r="16">
          <cell r="A16" t="str">
            <v>C.F.C. GMAC Financiera de Colombia</v>
          </cell>
          <cell r="B16" t="str">
            <v>AAA</v>
          </cell>
          <cell r="C16" t="str">
            <v>BRC 1+</v>
          </cell>
          <cell r="E16" t="str">
            <v>A</v>
          </cell>
          <cell r="F16" t="str">
            <v>A</v>
          </cell>
        </row>
        <row r="17">
          <cell r="A17" t="str">
            <v>Corporacion Financiera del Café</v>
          </cell>
          <cell r="B17" t="str">
            <v>BBB</v>
          </cell>
          <cell r="C17" t="str">
            <v>BRC 3</v>
          </cell>
          <cell r="E17" t="str">
            <v>B</v>
          </cell>
          <cell r="F17" t="str">
            <v>B</v>
          </cell>
        </row>
        <row r="18">
          <cell r="A18" t="str">
            <v>Financiera Andina S.A.</v>
          </cell>
          <cell r="B18" t="str">
            <v>AA-</v>
          </cell>
          <cell r="C18" t="str">
            <v>BRC 2+</v>
          </cell>
          <cell r="E18" t="str">
            <v>A</v>
          </cell>
          <cell r="F18" t="str">
            <v>A</v>
          </cell>
        </row>
        <row r="19">
          <cell r="A19" t="str">
            <v>Interbanco</v>
          </cell>
          <cell r="B19" t="str">
            <v>BBB</v>
          </cell>
          <cell r="C19" t="str">
            <v>BRC 3</v>
          </cell>
          <cell r="E19" t="str">
            <v>B</v>
          </cell>
          <cell r="F19" t="str">
            <v>B</v>
          </cell>
        </row>
        <row r="20">
          <cell r="A20" t="str">
            <v>Leasing Colombia</v>
          </cell>
          <cell r="B20" t="str">
            <v>A+</v>
          </cell>
          <cell r="C20" t="str">
            <v>BRC 2+</v>
          </cell>
          <cell r="E20" t="str">
            <v>A</v>
          </cell>
          <cell r="F20" t="str">
            <v>A</v>
          </cell>
        </row>
        <row r="21">
          <cell r="A21" t="str">
            <v>Leasing de Crédito</v>
          </cell>
          <cell r="B21" t="str">
            <v>AA</v>
          </cell>
          <cell r="C21" t="str">
            <v>BRC 1</v>
          </cell>
          <cell r="E21" t="str">
            <v>A</v>
          </cell>
          <cell r="F21" t="str">
            <v>A</v>
          </cell>
        </row>
        <row r="22">
          <cell r="A22" t="str">
            <v>Leasing de Occidente</v>
          </cell>
          <cell r="B22" t="str">
            <v>AA-</v>
          </cell>
          <cell r="C22" t="str">
            <v>DP1-</v>
          </cell>
          <cell r="E22" t="str">
            <v>A</v>
          </cell>
          <cell r="F22" t="str">
            <v>A</v>
          </cell>
        </row>
        <row r="23">
          <cell r="A23" t="str">
            <v>Leasing Popular</v>
          </cell>
          <cell r="B23" t="str">
            <v>A+</v>
          </cell>
          <cell r="C23" t="str">
            <v>BRC 2+</v>
          </cell>
          <cell r="E23" t="str">
            <v>A</v>
          </cell>
          <cell r="F23" t="str">
            <v>A</v>
          </cell>
        </row>
        <row r="24">
          <cell r="A24" t="str">
            <v>Leasing Sudameris</v>
          </cell>
          <cell r="B24" t="str">
            <v>AA</v>
          </cell>
          <cell r="C24" t="str">
            <v>BRC 2+</v>
          </cell>
          <cell r="E24" t="str">
            <v>A</v>
          </cell>
          <cell r="F24" t="str">
            <v>A</v>
          </cell>
        </row>
        <row r="25">
          <cell r="A25" t="str">
            <v>Llyods TSB Bank</v>
          </cell>
          <cell r="B25" t="str">
            <v>AAA</v>
          </cell>
          <cell r="C25" t="str">
            <v>BRC 1+</v>
          </cell>
          <cell r="E25" t="str">
            <v>A</v>
          </cell>
          <cell r="F25" t="str">
            <v>A</v>
          </cell>
        </row>
        <row r="27">
          <cell r="A27" t="str">
            <v>BONOS</v>
          </cell>
          <cell r="B27" t="str">
            <v>LARGO PLAZO</v>
          </cell>
          <cell r="C27" t="str">
            <v>CORTO PLAZO</v>
          </cell>
          <cell r="E27" t="str">
            <v>LARGO PLAZO</v>
          </cell>
          <cell r="F27" t="str">
            <v>CORTO PLAZO</v>
          </cell>
        </row>
        <row r="28">
          <cell r="A28" t="str">
            <v>Bonos Barranquilla</v>
          </cell>
          <cell r="B28" t="str">
            <v>AA</v>
          </cell>
          <cell r="C28" t="str">
            <v>N.A</v>
          </cell>
          <cell r="E28" t="str">
            <v>A</v>
          </cell>
          <cell r="F28" t="str">
            <v>N.A</v>
          </cell>
        </row>
        <row r="29">
          <cell r="A29" t="str">
            <v>Bonos Carulla Vivero</v>
          </cell>
          <cell r="B29" t="str">
            <v>AA</v>
          </cell>
          <cell r="C29" t="str">
            <v>N.A</v>
          </cell>
          <cell r="E29" t="str">
            <v>A</v>
          </cell>
          <cell r="F29" t="str">
            <v>N.A</v>
          </cell>
        </row>
        <row r="30">
          <cell r="A30" t="str">
            <v>Bonos Emgesa</v>
          </cell>
          <cell r="B30" t="str">
            <v>AAA</v>
          </cell>
          <cell r="C30" t="str">
            <v>N.A</v>
          </cell>
          <cell r="E30" t="str">
            <v>A</v>
          </cell>
          <cell r="F30" t="str">
            <v>N.A</v>
          </cell>
        </row>
        <row r="31">
          <cell r="A31" t="str">
            <v>Bonos Leasing Colombia S.A</v>
          </cell>
          <cell r="B31" t="str">
            <v>A+</v>
          </cell>
          <cell r="C31" t="str">
            <v>N.A</v>
          </cell>
          <cell r="E31" t="str">
            <v>A</v>
          </cell>
          <cell r="F31" t="str">
            <v>N.A</v>
          </cell>
        </row>
        <row r="32">
          <cell r="A32" t="str">
            <v>Bonos Leasing de Crédito</v>
          </cell>
          <cell r="B32" t="str">
            <v>AA</v>
          </cell>
          <cell r="C32" t="str">
            <v>N.A</v>
          </cell>
          <cell r="E32" t="str">
            <v>A</v>
          </cell>
          <cell r="F32" t="str">
            <v>N.A</v>
          </cell>
        </row>
        <row r="33">
          <cell r="A33" t="str">
            <v>Bonos Leasing de Occidente</v>
          </cell>
          <cell r="B33" t="str">
            <v>A+</v>
          </cell>
          <cell r="C33" t="str">
            <v>N.A</v>
          </cell>
          <cell r="E33" t="str">
            <v>A</v>
          </cell>
          <cell r="F33" t="str">
            <v>N.A</v>
          </cell>
        </row>
        <row r="34">
          <cell r="A34" t="str">
            <v>Bonos Repfin</v>
          </cell>
          <cell r="B34" t="str">
            <v>AAA</v>
          </cell>
          <cell r="C34" t="str">
            <v>N.A</v>
          </cell>
          <cell r="E34" t="str">
            <v>A</v>
          </cell>
          <cell r="F34" t="str">
            <v>N.A</v>
          </cell>
        </row>
        <row r="35">
          <cell r="A35" t="str">
            <v>Bonos Risaralda</v>
          </cell>
          <cell r="B35" t="str">
            <v>BB+</v>
          </cell>
          <cell r="C35" t="str">
            <v>N.A</v>
          </cell>
          <cell r="E35" t="str">
            <v>B</v>
          </cell>
          <cell r="F35" t="str">
            <v>N.A</v>
          </cell>
        </row>
        <row r="36">
          <cell r="A36" t="str">
            <v>Petco</v>
          </cell>
          <cell r="B36" t="str">
            <v>AA+</v>
          </cell>
          <cell r="C36" t="str">
            <v>N.A</v>
          </cell>
          <cell r="E36" t="str">
            <v>A</v>
          </cell>
          <cell r="F36" t="str">
            <v>N.A</v>
          </cell>
        </row>
        <row r="37">
          <cell r="A37" t="str">
            <v>Universidad Pontificia Bolivariana</v>
          </cell>
          <cell r="B37" t="str">
            <v>AA-</v>
          </cell>
          <cell r="C37" t="str">
            <v>N.A</v>
          </cell>
          <cell r="E37" t="str">
            <v>A</v>
          </cell>
          <cell r="F37" t="str">
            <v>N.A</v>
          </cell>
        </row>
        <row r="41">
          <cell r="A41" t="str">
            <v>CALIFICACIONES DCR A NOVIEMBRE DE 2001</v>
          </cell>
          <cell r="E41" t="str">
            <v>CALFICACION S.G. ANDERSEN</v>
          </cell>
        </row>
        <row r="43">
          <cell r="A43" t="str">
            <v>BONOS DE DEUDA</v>
          </cell>
          <cell r="B43" t="str">
            <v>LARGO PLAZO</v>
          </cell>
          <cell r="C43" t="str">
            <v>CORTO PLAZO</v>
          </cell>
          <cell r="E43" t="str">
            <v>LARGO PLAZO</v>
          </cell>
          <cell r="F43" t="str">
            <v>CORTO PLAZO</v>
          </cell>
        </row>
        <row r="44">
          <cell r="A44" t="str">
            <v>CODENSA S.A.</v>
          </cell>
          <cell r="B44" t="str">
            <v>AAA</v>
          </cell>
          <cell r="C44" t="str">
            <v>N.A</v>
          </cell>
          <cell r="E44" t="str">
            <v>A</v>
          </cell>
          <cell r="F44" t="str">
            <v>N.A</v>
          </cell>
        </row>
        <row r="45">
          <cell r="A45" t="str">
            <v>Departamento de Cordoba 1996</v>
          </cell>
          <cell r="B45" t="str">
            <v>BB</v>
          </cell>
          <cell r="C45" t="str">
            <v>N.A</v>
          </cell>
          <cell r="E45" t="str">
            <v>B</v>
          </cell>
          <cell r="F45" t="str">
            <v>N.A</v>
          </cell>
        </row>
        <row r="46">
          <cell r="A46" t="str">
            <v>Departamento de Cundinamarca 1999</v>
          </cell>
          <cell r="B46" t="str">
            <v>AA+</v>
          </cell>
          <cell r="C46" t="str">
            <v>N.A</v>
          </cell>
          <cell r="E46" t="str">
            <v>A</v>
          </cell>
          <cell r="F46" t="str">
            <v>N.A</v>
          </cell>
        </row>
        <row r="47">
          <cell r="A47" t="str">
            <v>Departamento del Meta 1997</v>
          </cell>
          <cell r="B47" t="str">
            <v>A+</v>
          </cell>
          <cell r="C47" t="str">
            <v>N.A</v>
          </cell>
          <cell r="E47" t="str">
            <v>A</v>
          </cell>
          <cell r="F47" t="str">
            <v>N.A</v>
          </cell>
        </row>
        <row r="48">
          <cell r="A48" t="str">
            <v>Departamento del Valle del Cauca 1996</v>
          </cell>
          <cell r="B48" t="str">
            <v>BB+</v>
          </cell>
          <cell r="C48" t="str">
            <v>N.A</v>
          </cell>
          <cell r="E48" t="str">
            <v>B</v>
          </cell>
          <cell r="F48" t="str">
            <v>N.A</v>
          </cell>
        </row>
        <row r="49">
          <cell r="A49" t="str">
            <v>Distrito Capital Santafe de Bogota 1994</v>
          </cell>
          <cell r="B49" t="str">
            <v>AA+</v>
          </cell>
          <cell r="C49" t="str">
            <v>N.A</v>
          </cell>
          <cell r="E49" t="str">
            <v>A</v>
          </cell>
          <cell r="F49" t="str">
            <v>N.A</v>
          </cell>
        </row>
        <row r="50">
          <cell r="A50" t="str">
            <v>Distrito Capital Santafe de Bogota 1995</v>
          </cell>
          <cell r="B50" t="str">
            <v>AA+</v>
          </cell>
          <cell r="C50" t="str">
            <v>N.A</v>
          </cell>
          <cell r="E50" t="str">
            <v>A</v>
          </cell>
          <cell r="F50" t="str">
            <v>N.A</v>
          </cell>
        </row>
        <row r="51">
          <cell r="A51" t="str">
            <v>Distrito Capital Santafe de Bogota 1997</v>
          </cell>
          <cell r="B51" t="str">
            <v>AA+</v>
          </cell>
          <cell r="C51" t="str">
            <v>N.A</v>
          </cell>
          <cell r="E51" t="str">
            <v>A</v>
          </cell>
          <cell r="F51" t="str">
            <v>N.A</v>
          </cell>
        </row>
        <row r="52">
          <cell r="A52" t="str">
            <v>Distrito Capital Santafe de Bogota 1999</v>
          </cell>
          <cell r="B52" t="str">
            <v>AA+</v>
          </cell>
          <cell r="C52" t="str">
            <v>N.A</v>
          </cell>
          <cell r="E52" t="str">
            <v>A</v>
          </cell>
          <cell r="F52" t="str">
            <v>N.A</v>
          </cell>
        </row>
        <row r="53">
          <cell r="A53" t="str">
            <v>Distrito special Industrial y Portuario de Barranquilla 1997</v>
          </cell>
          <cell r="B53" t="str">
            <v>DD</v>
          </cell>
          <cell r="C53" t="str">
            <v>N.A</v>
          </cell>
          <cell r="E53" t="str">
            <v>E</v>
          </cell>
          <cell r="F53" t="str">
            <v>N.A</v>
          </cell>
        </row>
        <row r="54">
          <cell r="A54" t="str">
            <v>Empresa Colombiana de Petroleos Ecopetrol 1997</v>
          </cell>
          <cell r="B54" t="str">
            <v>AAA</v>
          </cell>
          <cell r="C54" t="str">
            <v>N.A</v>
          </cell>
          <cell r="E54" t="str">
            <v>A</v>
          </cell>
          <cell r="F54" t="str">
            <v>N.A</v>
          </cell>
        </row>
        <row r="55">
          <cell r="A55" t="str">
            <v>Empresa de acueducto y alcantarillado de Bogotá EEAB</v>
          </cell>
          <cell r="B55" t="str">
            <v>AA</v>
          </cell>
          <cell r="C55" t="str">
            <v>N.A</v>
          </cell>
          <cell r="E55" t="str">
            <v>A</v>
          </cell>
          <cell r="F55" t="str">
            <v>N.A</v>
          </cell>
        </row>
        <row r="56">
          <cell r="A56" t="str">
            <v>EMCALI 1997</v>
          </cell>
          <cell r="B56" t="str">
            <v>CCC</v>
          </cell>
          <cell r="C56" t="str">
            <v>N.A</v>
          </cell>
          <cell r="E56" t="str">
            <v>D</v>
          </cell>
          <cell r="F56" t="str">
            <v>N.A</v>
          </cell>
        </row>
        <row r="57">
          <cell r="A57" t="str">
            <v>Empresas Públicas de Medellín 1997</v>
          </cell>
          <cell r="B57" t="str">
            <v>AAA</v>
          </cell>
          <cell r="C57" t="str">
            <v>N.A</v>
          </cell>
          <cell r="E57" t="str">
            <v>A</v>
          </cell>
          <cell r="F57" t="str">
            <v>N.A</v>
          </cell>
        </row>
        <row r="58">
          <cell r="A58" t="str">
            <v>Empresas Públicas de Medellín 2000</v>
          </cell>
          <cell r="B58" t="str">
            <v>AAA</v>
          </cell>
          <cell r="C58" t="str">
            <v>N.A</v>
          </cell>
          <cell r="E58" t="str">
            <v>A</v>
          </cell>
          <cell r="F58" t="str">
            <v>N.A</v>
          </cell>
        </row>
        <row r="59">
          <cell r="A59" t="str">
            <v>ETB S.A</v>
          </cell>
          <cell r="B59" t="str">
            <v>AAA</v>
          </cell>
          <cell r="C59" t="str">
            <v>N.A</v>
          </cell>
          <cell r="E59" t="str">
            <v>A</v>
          </cell>
          <cell r="F59" t="str">
            <v>N.A</v>
          </cell>
        </row>
        <row r="60">
          <cell r="A60" t="str">
            <v>ISA 1998</v>
          </cell>
          <cell r="B60" t="str">
            <v>AAA</v>
          </cell>
          <cell r="C60" t="str">
            <v>N.A</v>
          </cell>
          <cell r="E60" t="str">
            <v>A</v>
          </cell>
          <cell r="F60" t="str">
            <v>N.A</v>
          </cell>
        </row>
        <row r="61">
          <cell r="A61" t="str">
            <v>ISA 1999</v>
          </cell>
          <cell r="B61" t="str">
            <v>AAA</v>
          </cell>
          <cell r="C61" t="str">
            <v>N.A</v>
          </cell>
          <cell r="E61" t="str">
            <v>A</v>
          </cell>
          <cell r="F61" t="str">
            <v>N.A</v>
          </cell>
        </row>
        <row r="62">
          <cell r="A62" t="str">
            <v>ISA 2001</v>
          </cell>
          <cell r="B62" t="str">
            <v>AAA</v>
          </cell>
          <cell r="C62" t="str">
            <v>N.A</v>
          </cell>
          <cell r="E62" t="str">
            <v>A</v>
          </cell>
          <cell r="F62" t="str">
            <v>N.A</v>
          </cell>
        </row>
        <row r="63">
          <cell r="A63" t="str">
            <v>Municipio de Barrancabermeja 1996</v>
          </cell>
          <cell r="B63" t="str">
            <v>CCC</v>
          </cell>
          <cell r="C63" t="str">
            <v>N.A</v>
          </cell>
          <cell r="E63" t="str">
            <v>D</v>
          </cell>
          <cell r="F63" t="str">
            <v>N.A</v>
          </cell>
        </row>
        <row r="64">
          <cell r="A64" t="str">
            <v>Municipio de Itaguí 1994</v>
          </cell>
          <cell r="B64" t="str">
            <v>B</v>
          </cell>
          <cell r="C64" t="str">
            <v>N.A</v>
          </cell>
          <cell r="E64" t="str">
            <v>C</v>
          </cell>
          <cell r="F64" t="str">
            <v>N.A</v>
          </cell>
        </row>
        <row r="65">
          <cell r="A65" t="str">
            <v>Municipio de Medellín 1995</v>
          </cell>
          <cell r="B65" t="str">
            <v>AA+</v>
          </cell>
          <cell r="C65" t="str">
            <v>N.A</v>
          </cell>
          <cell r="E65" t="str">
            <v>A</v>
          </cell>
          <cell r="F65" t="str">
            <v>N.A</v>
          </cell>
        </row>
        <row r="66">
          <cell r="A66" t="str">
            <v>Municipo de Medellín 1999</v>
          </cell>
          <cell r="B66" t="str">
            <v>AA+</v>
          </cell>
          <cell r="C66" t="str">
            <v>N.A</v>
          </cell>
          <cell r="E66" t="str">
            <v>A</v>
          </cell>
          <cell r="F66" t="str">
            <v>N.A</v>
          </cell>
        </row>
        <row r="67">
          <cell r="A67" t="str">
            <v>Municipio Pereira 1997</v>
          </cell>
          <cell r="B67" t="str">
            <v>AA</v>
          </cell>
          <cell r="C67" t="str">
            <v>N.A</v>
          </cell>
          <cell r="E67" t="str">
            <v>A</v>
          </cell>
          <cell r="F67" t="str">
            <v>N.A</v>
          </cell>
        </row>
        <row r="68">
          <cell r="A68" t="str">
            <v>Municipio de Santiago Supercali 1995</v>
          </cell>
          <cell r="B68" t="str">
            <v>CCC</v>
          </cell>
          <cell r="C68" t="str">
            <v>N.A</v>
          </cell>
          <cell r="E68" t="str">
            <v>D</v>
          </cell>
          <cell r="F68" t="str">
            <v>N.A</v>
          </cell>
        </row>
        <row r="70">
          <cell r="A70" t="str">
            <v>COMPAÑIAS ASEGURADORAS</v>
          </cell>
          <cell r="B70" t="str">
            <v>LARGO PLAZO</v>
          </cell>
          <cell r="C70" t="str">
            <v>CORTO PLAZO</v>
          </cell>
          <cell r="E70" t="str">
            <v>LARGO PLAZO</v>
          </cell>
          <cell r="F70" t="str">
            <v>CORTO PLAZO</v>
          </cell>
        </row>
        <row r="71">
          <cell r="A71" t="str">
            <v>Seguros Bolivar S.A</v>
          </cell>
          <cell r="B71" t="str">
            <v>AA</v>
          </cell>
          <cell r="C71" t="str">
            <v>N.A</v>
          </cell>
          <cell r="E71" t="str">
            <v>A</v>
          </cell>
          <cell r="F71" t="str">
            <v>N.A</v>
          </cell>
        </row>
        <row r="72">
          <cell r="A72" t="str">
            <v>Comerciales Bolivar S.A</v>
          </cell>
          <cell r="B72" t="str">
            <v>AA</v>
          </cell>
          <cell r="C72" t="str">
            <v>N.A</v>
          </cell>
          <cell r="E72" t="str">
            <v>A</v>
          </cell>
          <cell r="F72" t="str">
            <v>N.A</v>
          </cell>
        </row>
        <row r="73">
          <cell r="A73" t="str">
            <v>Seguros de Vida La Equidad O.C</v>
          </cell>
          <cell r="B73" t="str">
            <v>AA-</v>
          </cell>
          <cell r="C73" t="str">
            <v>N.A</v>
          </cell>
          <cell r="E73" t="str">
            <v>A</v>
          </cell>
          <cell r="F73" t="str">
            <v>N.A</v>
          </cell>
        </row>
        <row r="74">
          <cell r="A74" t="str">
            <v>Seguros La Equidad O.C</v>
          </cell>
          <cell r="B74" t="str">
            <v>AA-</v>
          </cell>
          <cell r="C74" t="str">
            <v>N.A</v>
          </cell>
          <cell r="E74" t="str">
            <v>A</v>
          </cell>
          <cell r="F74" t="str">
            <v>N.A</v>
          </cell>
        </row>
        <row r="75">
          <cell r="A75" t="str">
            <v>Compañia de Reaseguros, INC (Panamá)</v>
          </cell>
          <cell r="B75" t="str">
            <v>A-</v>
          </cell>
          <cell r="C75" t="str">
            <v>N.A</v>
          </cell>
          <cell r="E75" t="str">
            <v>A</v>
          </cell>
          <cell r="F75" t="str">
            <v>N.A</v>
          </cell>
        </row>
        <row r="76">
          <cell r="A76" t="str">
            <v>Royal &amp; Sunalliance S.A (Generales)</v>
          </cell>
          <cell r="B76" t="str">
            <v>AAA</v>
          </cell>
          <cell r="C76" t="str">
            <v>N.A</v>
          </cell>
          <cell r="E76" t="str">
            <v>A</v>
          </cell>
          <cell r="F76" t="str">
            <v>N.A</v>
          </cell>
        </row>
        <row r="77">
          <cell r="A77" t="str">
            <v>Royal &amp; Sunalliance S.A (Vida)</v>
          </cell>
          <cell r="B77" t="str">
            <v>AAA</v>
          </cell>
          <cell r="C77" t="str">
            <v>N.A</v>
          </cell>
          <cell r="E77" t="str">
            <v>A</v>
          </cell>
          <cell r="F77" t="str">
            <v>N.A</v>
          </cell>
        </row>
        <row r="78">
          <cell r="A78" t="str">
            <v>La Previsora (Generales)</v>
          </cell>
          <cell r="B78" t="str">
            <v>A+</v>
          </cell>
          <cell r="C78" t="str">
            <v>N.A</v>
          </cell>
          <cell r="E78" t="str">
            <v>A</v>
          </cell>
          <cell r="F78" t="str">
            <v>N.A</v>
          </cell>
        </row>
        <row r="79">
          <cell r="A79" t="str">
            <v>La Previsora (Vida)</v>
          </cell>
          <cell r="B79" t="str">
            <v>AA+</v>
          </cell>
          <cell r="C79" t="str">
            <v>N.A</v>
          </cell>
          <cell r="E79" t="str">
            <v>A</v>
          </cell>
          <cell r="F79" t="str">
            <v>N.A</v>
          </cell>
        </row>
        <row r="80">
          <cell r="A80" t="str">
            <v>Suratep S.A</v>
          </cell>
          <cell r="B80" t="str">
            <v>AAA</v>
          </cell>
          <cell r="C80" t="str">
            <v>N.A</v>
          </cell>
          <cell r="E80" t="str">
            <v>A</v>
          </cell>
          <cell r="F80" t="str">
            <v>N.A</v>
          </cell>
        </row>
        <row r="82">
          <cell r="A82" t="str">
            <v>ENTIDADES FINANCIERAS</v>
          </cell>
          <cell r="B82" t="str">
            <v>LARGO PLAZO</v>
          </cell>
          <cell r="C82" t="str">
            <v>CORTO PLAZO</v>
          </cell>
          <cell r="E82" t="str">
            <v>LARGO PLAZO</v>
          </cell>
          <cell r="F82" t="str">
            <v>CORTO PLAZO</v>
          </cell>
        </row>
        <row r="83">
          <cell r="A83" t="str">
            <v>Citibank</v>
          </cell>
          <cell r="B83" t="str">
            <v>AAA</v>
          </cell>
          <cell r="C83" t="str">
            <v>DP1+</v>
          </cell>
          <cell r="E83" t="str">
            <v>A</v>
          </cell>
          <cell r="F83" t="str">
            <v>A</v>
          </cell>
        </row>
        <row r="84">
          <cell r="A84" t="str">
            <v>Caja Social</v>
          </cell>
          <cell r="B84" t="str">
            <v>AA</v>
          </cell>
          <cell r="C84" t="str">
            <v>DP1</v>
          </cell>
          <cell r="E84" t="str">
            <v>A</v>
          </cell>
          <cell r="F84" t="str">
            <v>A</v>
          </cell>
        </row>
        <row r="85">
          <cell r="A85" t="str">
            <v>Davivienda</v>
          </cell>
          <cell r="B85" t="str">
            <v>AA+</v>
          </cell>
          <cell r="C85" t="str">
            <v>DP1+</v>
          </cell>
          <cell r="E85" t="str">
            <v>A</v>
          </cell>
          <cell r="F85" t="str">
            <v>A</v>
          </cell>
        </row>
        <row r="86">
          <cell r="A86" t="str">
            <v>Multibanca Colpatria</v>
          </cell>
          <cell r="B86" t="str">
            <v>AA</v>
          </cell>
          <cell r="C86" t="str">
            <v>DP1</v>
          </cell>
          <cell r="E86" t="str">
            <v>A</v>
          </cell>
          <cell r="F86" t="str">
            <v>A</v>
          </cell>
        </row>
        <row r="87">
          <cell r="A87" t="str">
            <v>Banco de Bogotá</v>
          </cell>
          <cell r="B87" t="str">
            <v>AAA</v>
          </cell>
          <cell r="C87" t="str">
            <v>DP1+</v>
          </cell>
          <cell r="E87" t="str">
            <v>A</v>
          </cell>
          <cell r="F87" t="str">
            <v>A</v>
          </cell>
        </row>
        <row r="88">
          <cell r="A88" t="str">
            <v>Bancoldex</v>
          </cell>
          <cell r="B88" t="str">
            <v>AAA</v>
          </cell>
          <cell r="C88" t="str">
            <v>DP1+</v>
          </cell>
          <cell r="E88" t="str">
            <v>A</v>
          </cell>
          <cell r="F88" t="str">
            <v>A</v>
          </cell>
        </row>
        <row r="89">
          <cell r="A89" t="str">
            <v>Banco de Occidente</v>
          </cell>
          <cell r="B89" t="str">
            <v>AAA</v>
          </cell>
          <cell r="C89" t="str">
            <v>DP1+</v>
          </cell>
          <cell r="E89" t="str">
            <v>A</v>
          </cell>
          <cell r="F89" t="str">
            <v>A</v>
          </cell>
        </row>
        <row r="90">
          <cell r="A90" t="str">
            <v>Banco Mercantil</v>
          </cell>
          <cell r="B90" t="str">
            <v>AA-</v>
          </cell>
          <cell r="C90" t="str">
            <v>DP1-</v>
          </cell>
          <cell r="E90" t="str">
            <v>A</v>
          </cell>
          <cell r="F90" t="str">
            <v>A</v>
          </cell>
        </row>
        <row r="91">
          <cell r="A91" t="str">
            <v>Banco Unión</v>
          </cell>
          <cell r="B91" t="str">
            <v>AA</v>
          </cell>
          <cell r="C91" t="str">
            <v>DP1-</v>
          </cell>
          <cell r="E91" t="str">
            <v>A</v>
          </cell>
          <cell r="F91" t="str">
            <v>A</v>
          </cell>
        </row>
        <row r="92">
          <cell r="A92" t="str">
            <v>Banco Popular</v>
          </cell>
          <cell r="B92" t="str">
            <v>AA+</v>
          </cell>
          <cell r="C92" t="str">
            <v>DP1+</v>
          </cell>
          <cell r="E92" t="str">
            <v>A</v>
          </cell>
          <cell r="F92" t="str">
            <v>A</v>
          </cell>
        </row>
        <row r="93">
          <cell r="A93" t="str">
            <v>Bancolombia</v>
          </cell>
          <cell r="B93" t="str">
            <v>AAA</v>
          </cell>
          <cell r="C93" t="str">
            <v>DP1+</v>
          </cell>
          <cell r="E93" t="str">
            <v>A</v>
          </cell>
          <cell r="F93" t="str">
            <v>A</v>
          </cell>
        </row>
        <row r="94">
          <cell r="A94" t="str">
            <v>Bank of America</v>
          </cell>
          <cell r="B94" t="str">
            <v>AAA</v>
          </cell>
          <cell r="C94" t="str">
            <v>DP1+</v>
          </cell>
          <cell r="E94" t="str">
            <v>A</v>
          </cell>
          <cell r="F94" t="str">
            <v>A</v>
          </cell>
        </row>
        <row r="95">
          <cell r="A95" t="str">
            <v>Bank Boston</v>
          </cell>
          <cell r="B95" t="str">
            <v>AAA</v>
          </cell>
          <cell r="C95" t="str">
            <v>DP1+</v>
          </cell>
          <cell r="E95" t="str">
            <v>A</v>
          </cell>
          <cell r="F95" t="str">
            <v>A</v>
          </cell>
        </row>
        <row r="96">
          <cell r="A96" t="str">
            <v>BBVA Banco Ganadero</v>
          </cell>
          <cell r="B96" t="str">
            <v>AAA</v>
          </cell>
          <cell r="C96" t="str">
            <v>DP1+</v>
          </cell>
          <cell r="E96" t="str">
            <v>A</v>
          </cell>
          <cell r="F96" t="str">
            <v>A</v>
          </cell>
        </row>
        <row r="97">
          <cell r="A97" t="str">
            <v>Credinver</v>
          </cell>
          <cell r="B97" t="str">
            <v>BBB</v>
          </cell>
          <cell r="C97" t="str">
            <v>DP2</v>
          </cell>
          <cell r="E97" t="str">
            <v>B</v>
          </cell>
          <cell r="F97" t="str">
            <v>A</v>
          </cell>
        </row>
        <row r="98">
          <cell r="A98" t="str">
            <v>Finamerica</v>
          </cell>
          <cell r="B98" t="str">
            <v>A</v>
          </cell>
          <cell r="C98" t="str">
            <v>DP1</v>
          </cell>
          <cell r="E98" t="str">
            <v>A</v>
          </cell>
          <cell r="F98" t="str">
            <v>A</v>
          </cell>
        </row>
        <row r="99">
          <cell r="A99" t="str">
            <v>IFI Leasing</v>
          </cell>
          <cell r="B99" t="str">
            <v>A+</v>
          </cell>
          <cell r="C99" t="str">
            <v>DP2</v>
          </cell>
          <cell r="E99" t="str">
            <v>A</v>
          </cell>
          <cell r="F99" t="str">
            <v>A</v>
          </cell>
        </row>
        <row r="100">
          <cell r="A100" t="str">
            <v>ING Barings</v>
          </cell>
          <cell r="C100" t="str">
            <v>DP1+</v>
          </cell>
          <cell r="E100" t="str">
            <v>N.A.</v>
          </cell>
          <cell r="F100" t="str">
            <v>A</v>
          </cell>
        </row>
        <row r="101">
          <cell r="A101" t="str">
            <v>Leasing Bogotá</v>
          </cell>
          <cell r="B101" t="str">
            <v>A+</v>
          </cell>
          <cell r="C101" t="str">
            <v>DP2</v>
          </cell>
          <cell r="E101" t="str">
            <v>A</v>
          </cell>
          <cell r="F101" t="str">
            <v>A</v>
          </cell>
        </row>
        <row r="102">
          <cell r="A102" t="str">
            <v>Leasing Bolivar</v>
          </cell>
          <cell r="B102" t="str">
            <v>AA</v>
          </cell>
          <cell r="C102" t="str">
            <v>DP1</v>
          </cell>
          <cell r="E102" t="str">
            <v>A</v>
          </cell>
          <cell r="F102" t="str">
            <v>A</v>
          </cell>
        </row>
        <row r="103">
          <cell r="A103" t="str">
            <v>Leasing Citibank</v>
          </cell>
          <cell r="B103" t="str">
            <v>AAA</v>
          </cell>
          <cell r="C103" t="str">
            <v>DP1+</v>
          </cell>
          <cell r="E103" t="str">
            <v>A</v>
          </cell>
          <cell r="F103" t="str">
            <v>A</v>
          </cell>
        </row>
        <row r="104">
          <cell r="A104" t="str">
            <v>Leasing del Valle</v>
          </cell>
          <cell r="B104" t="str">
            <v>AA-</v>
          </cell>
          <cell r="C104" t="str">
            <v>DP1</v>
          </cell>
          <cell r="E104" t="str">
            <v>A</v>
          </cell>
          <cell r="F104" t="str">
            <v>A</v>
          </cell>
        </row>
        <row r="105">
          <cell r="A105" t="str">
            <v>Sufinanciamiento</v>
          </cell>
          <cell r="B105" t="str">
            <v>A+</v>
          </cell>
          <cell r="C105" t="str">
            <v>DP1</v>
          </cell>
          <cell r="E105" t="str">
            <v>A</v>
          </cell>
          <cell r="F105" t="str">
            <v>A</v>
          </cell>
        </row>
        <row r="106">
          <cell r="A106" t="str">
            <v>Suleasing</v>
          </cell>
          <cell r="B106" t="str">
            <v>AA</v>
          </cell>
          <cell r="C106" t="str">
            <v>DP1</v>
          </cell>
          <cell r="E106" t="str">
            <v>A</v>
          </cell>
          <cell r="F106" t="str">
            <v>A</v>
          </cell>
        </row>
        <row r="107">
          <cell r="A107" t="str">
            <v>AV Villas</v>
          </cell>
          <cell r="B107" t="str">
            <v>AA-</v>
          </cell>
          <cell r="C107" t="str">
            <v>DP1-</v>
          </cell>
          <cell r="E107" t="str">
            <v>A</v>
          </cell>
          <cell r="F107" t="str">
            <v>A</v>
          </cell>
        </row>
        <row r="108">
          <cell r="A108" t="str">
            <v>Colmena</v>
          </cell>
          <cell r="B108" t="str">
            <v>AA-</v>
          </cell>
          <cell r="C108" t="str">
            <v>DP1-</v>
          </cell>
          <cell r="E108" t="str">
            <v>A</v>
          </cell>
          <cell r="F108" t="str">
            <v>A</v>
          </cell>
        </row>
        <row r="109">
          <cell r="A109" t="str">
            <v>Conavi</v>
          </cell>
          <cell r="B109" t="str">
            <v>AA+</v>
          </cell>
          <cell r="C109" t="str">
            <v>DP1+</v>
          </cell>
          <cell r="E109" t="str">
            <v>A</v>
          </cell>
          <cell r="F109" t="str">
            <v>A</v>
          </cell>
        </row>
        <row r="110">
          <cell r="A110" t="str">
            <v>Colcorp</v>
          </cell>
          <cell r="B110" t="str">
            <v>AA</v>
          </cell>
          <cell r="C110" t="str">
            <v>DP1+</v>
          </cell>
          <cell r="E110" t="str">
            <v>A</v>
          </cell>
          <cell r="F110" t="str">
            <v>A</v>
          </cell>
        </row>
        <row r="111">
          <cell r="A111" t="str">
            <v>Corficolombiana</v>
          </cell>
          <cell r="B111" t="str">
            <v>AA</v>
          </cell>
          <cell r="C111" t="str">
            <v>DP1</v>
          </cell>
          <cell r="E111" t="str">
            <v>A</v>
          </cell>
          <cell r="F111" t="str">
            <v>A</v>
          </cell>
        </row>
        <row r="112">
          <cell r="A112" t="str">
            <v>Corfinorte</v>
          </cell>
          <cell r="B112" t="str">
            <v>EE</v>
          </cell>
          <cell r="C112" t="str">
            <v>EE</v>
          </cell>
          <cell r="E112" t="str">
            <v>E</v>
          </cell>
          <cell r="F112" t="str">
            <v>E</v>
          </cell>
        </row>
        <row r="113">
          <cell r="A113" t="str">
            <v>Corfivalle</v>
          </cell>
          <cell r="B113" t="str">
            <v>AA+</v>
          </cell>
          <cell r="C113" t="str">
            <v>DP1+</v>
          </cell>
          <cell r="E113" t="str">
            <v>A</v>
          </cell>
          <cell r="F113" t="str">
            <v>A</v>
          </cell>
        </row>
        <row r="114">
          <cell r="A114" t="str">
            <v>Corfinsura</v>
          </cell>
          <cell r="B114" t="str">
            <v>AAA</v>
          </cell>
          <cell r="C114" t="str">
            <v>DP1+</v>
          </cell>
          <cell r="E114" t="str">
            <v>A</v>
          </cell>
          <cell r="F114" t="str">
            <v>A</v>
          </cell>
        </row>
        <row r="115">
          <cell r="A115" t="str">
            <v>Findeter</v>
          </cell>
          <cell r="B115" t="str">
            <v>AAA</v>
          </cell>
          <cell r="C115" t="str">
            <v>DP1</v>
          </cell>
          <cell r="E115" t="str">
            <v>A</v>
          </cell>
          <cell r="F115" t="str">
            <v>A</v>
          </cell>
        </row>
        <row r="116">
          <cell r="A116" t="str">
            <v>FEN</v>
          </cell>
          <cell r="B116" t="str">
            <v>AA+</v>
          </cell>
          <cell r="C116" t="str">
            <v>DP1+</v>
          </cell>
          <cell r="E116" t="str">
            <v>A</v>
          </cell>
          <cell r="F116" t="str">
            <v>A</v>
          </cell>
        </row>
        <row r="117">
          <cell r="A117" t="str">
            <v>IFI</v>
          </cell>
          <cell r="B117" t="str">
            <v>AA+</v>
          </cell>
          <cell r="C117" t="str">
            <v>DP1+</v>
          </cell>
          <cell r="E117" t="str">
            <v>A</v>
          </cell>
          <cell r="F117" t="str">
            <v>A</v>
          </cell>
        </row>
        <row r="118">
          <cell r="A118" t="str">
            <v>Megabanco</v>
          </cell>
          <cell r="B118" t="str">
            <v>AA-</v>
          </cell>
          <cell r="C118" t="str">
            <v>DP1-</v>
          </cell>
          <cell r="E118" t="str">
            <v>A</v>
          </cell>
          <cell r="F118" t="str">
            <v>A</v>
          </cell>
        </row>
        <row r="120">
          <cell r="A120" t="str">
            <v>DEUDA ESTRUCUTRADA</v>
          </cell>
          <cell r="B120" t="str">
            <v>LARGO PLAZO</v>
          </cell>
          <cell r="C120" t="str">
            <v>CORTO PLAZO</v>
          </cell>
          <cell r="E120" t="str">
            <v>LARGO PLAZO</v>
          </cell>
          <cell r="F120" t="str">
            <v>CORTO PLAZO</v>
          </cell>
        </row>
        <row r="121">
          <cell r="A121" t="str">
            <v>Caracol 1999</v>
          </cell>
          <cell r="B121" t="str">
            <v>AA</v>
          </cell>
          <cell r="C121" t="str">
            <v>N.A</v>
          </cell>
          <cell r="E121" t="str">
            <v>A</v>
          </cell>
          <cell r="F121" t="str">
            <v>N.A.</v>
          </cell>
        </row>
        <row r="122">
          <cell r="A122" t="str">
            <v>Bancafé 2000</v>
          </cell>
          <cell r="B122" t="str">
            <v>AAA</v>
          </cell>
          <cell r="C122" t="str">
            <v>N.A</v>
          </cell>
          <cell r="E122" t="str">
            <v>A</v>
          </cell>
          <cell r="F122" t="str">
            <v>N.A.</v>
          </cell>
        </row>
        <row r="123">
          <cell r="A123" t="str">
            <v>Cupocrédito 1996</v>
          </cell>
          <cell r="B123" t="str">
            <v>A+</v>
          </cell>
          <cell r="C123" t="str">
            <v>N.A</v>
          </cell>
          <cell r="E123" t="str">
            <v>A</v>
          </cell>
          <cell r="F123" t="str">
            <v>N.A.</v>
          </cell>
        </row>
        <row r="124">
          <cell r="A124" t="str">
            <v>Cupocrédito 1997</v>
          </cell>
          <cell r="B124" t="str">
            <v>A+</v>
          </cell>
          <cell r="C124" t="str">
            <v>N.A</v>
          </cell>
          <cell r="E124" t="str">
            <v>A</v>
          </cell>
          <cell r="F124" t="str">
            <v>N.A.</v>
          </cell>
        </row>
        <row r="125">
          <cell r="A125" t="str">
            <v>Sobretasa de Bucaramanga</v>
          </cell>
          <cell r="B125" t="str">
            <v>A+</v>
          </cell>
          <cell r="C125" t="str">
            <v>N.A</v>
          </cell>
          <cell r="E125" t="str">
            <v>A</v>
          </cell>
          <cell r="F125" t="str">
            <v>N.A.</v>
          </cell>
        </row>
        <row r="126">
          <cell r="A126" t="str">
            <v>Gecolsa S.A</v>
          </cell>
          <cell r="B126" t="str">
            <v>AA</v>
          </cell>
          <cell r="C126" t="str">
            <v>N.A</v>
          </cell>
          <cell r="E126" t="str">
            <v>A</v>
          </cell>
          <cell r="F126" t="str">
            <v>N.A.</v>
          </cell>
        </row>
        <row r="127">
          <cell r="A127" t="str">
            <v>Incauca</v>
          </cell>
          <cell r="B127" t="str">
            <v>AA+</v>
          </cell>
          <cell r="C127" t="str">
            <v>N.A</v>
          </cell>
          <cell r="E127" t="str">
            <v>A</v>
          </cell>
          <cell r="F127" t="str">
            <v>N.A.</v>
          </cell>
        </row>
        <row r="128">
          <cell r="A128" t="str">
            <v>Manuelita</v>
          </cell>
          <cell r="B128" t="str">
            <v>AA</v>
          </cell>
          <cell r="C128" t="str">
            <v>N.A</v>
          </cell>
          <cell r="E128" t="str">
            <v>A</v>
          </cell>
          <cell r="F128" t="str">
            <v>N.A.</v>
          </cell>
        </row>
        <row r="129">
          <cell r="A129" t="str">
            <v>IDU serie 5</v>
          </cell>
          <cell r="B129" t="str">
            <v>AAA</v>
          </cell>
          <cell r="C129" t="str">
            <v>N.A</v>
          </cell>
          <cell r="E129" t="str">
            <v>A</v>
          </cell>
          <cell r="F129" t="str">
            <v>N.A.</v>
          </cell>
        </row>
        <row r="130">
          <cell r="A130" t="str">
            <v>IDU Series 6,7 y 8</v>
          </cell>
          <cell r="B130" t="str">
            <v>AAA</v>
          </cell>
          <cell r="C130" t="str">
            <v>N.A</v>
          </cell>
          <cell r="E130" t="str">
            <v>A</v>
          </cell>
          <cell r="F130" t="str">
            <v>N.A.</v>
          </cell>
        </row>
        <row r="131">
          <cell r="A131" t="str">
            <v>IDU Series 9 y 10</v>
          </cell>
          <cell r="B131" t="str">
            <v>AA+</v>
          </cell>
          <cell r="C131" t="str">
            <v>N.A</v>
          </cell>
          <cell r="E131" t="str">
            <v>A</v>
          </cell>
          <cell r="F131" t="str">
            <v>N.A.</v>
          </cell>
        </row>
        <row r="132">
          <cell r="A132" t="str">
            <v>RCN 1999</v>
          </cell>
          <cell r="B132" t="str">
            <v>AA</v>
          </cell>
          <cell r="C132" t="str">
            <v>N.A</v>
          </cell>
          <cell r="E132" t="str">
            <v>A</v>
          </cell>
          <cell r="F132" t="str">
            <v>N.A.</v>
          </cell>
        </row>
        <row r="133">
          <cell r="A133" t="str">
            <v>REPFIN</v>
          </cell>
          <cell r="B133" t="str">
            <v>AAA</v>
          </cell>
          <cell r="C133" t="str">
            <v>N.A</v>
          </cell>
          <cell r="E133" t="str">
            <v>A</v>
          </cell>
          <cell r="F133" t="str">
            <v>N.A.</v>
          </cell>
        </row>
        <row r="134">
          <cell r="A134" t="str">
            <v>SOFASA 2000</v>
          </cell>
          <cell r="B134" t="str">
            <v>AA+</v>
          </cell>
          <cell r="C134" t="str">
            <v>N.A</v>
          </cell>
          <cell r="E134" t="str">
            <v>A</v>
          </cell>
          <cell r="F134" t="str">
            <v>N.A.</v>
          </cell>
        </row>
        <row r="135">
          <cell r="A135" t="str">
            <v>Sobretasa a la gasolina de Ibague</v>
          </cell>
          <cell r="B135" t="str">
            <v>A+</v>
          </cell>
          <cell r="C135" t="str">
            <v>N.A</v>
          </cell>
          <cell r="E135" t="str">
            <v>A</v>
          </cell>
          <cell r="F135" t="str">
            <v>N.A.</v>
          </cell>
        </row>
        <row r="136">
          <cell r="A136" t="str">
            <v>Titularización cartera Banco Selfin</v>
          </cell>
          <cell r="B136" t="str">
            <v>DD</v>
          </cell>
          <cell r="C136" t="str">
            <v>N.A</v>
          </cell>
          <cell r="E136" t="str">
            <v>E</v>
          </cell>
          <cell r="F136" t="str">
            <v>N.A.</v>
          </cell>
        </row>
        <row r="137">
          <cell r="A137" t="str">
            <v>Titularización SERDAN</v>
          </cell>
          <cell r="B137" t="str">
            <v>AA</v>
          </cell>
          <cell r="C137" t="str">
            <v>N.A</v>
          </cell>
          <cell r="E137" t="str">
            <v>A</v>
          </cell>
          <cell r="F137" t="str">
            <v>N.A.</v>
          </cell>
        </row>
        <row r="138">
          <cell r="A138" t="str">
            <v>Cocelco</v>
          </cell>
          <cell r="B138" t="str">
            <v>AA</v>
          </cell>
          <cell r="C138" t="str">
            <v>N.A</v>
          </cell>
          <cell r="E138" t="str">
            <v>A</v>
          </cell>
          <cell r="F138" t="str">
            <v>N.A.</v>
          </cell>
        </row>
        <row r="139">
          <cell r="A139" t="str">
            <v>Cosanitas 1999</v>
          </cell>
          <cell r="B139" t="str">
            <v>AA</v>
          </cell>
          <cell r="C139" t="str">
            <v>N.A</v>
          </cell>
          <cell r="E139" t="str">
            <v>A</v>
          </cell>
          <cell r="F139" t="str">
            <v>N.A.</v>
          </cell>
        </row>
        <row r="140">
          <cell r="A140" t="str">
            <v>Zuana serie A</v>
          </cell>
          <cell r="B140" t="str">
            <v>AAA</v>
          </cell>
          <cell r="C140" t="str">
            <v>N.A</v>
          </cell>
          <cell r="E140" t="str">
            <v>A</v>
          </cell>
          <cell r="F140" t="str">
            <v>N.A.</v>
          </cell>
        </row>
        <row r="141">
          <cell r="A141" t="str">
            <v>Zuana Serie B</v>
          </cell>
          <cell r="B141" t="str">
            <v>AA</v>
          </cell>
          <cell r="C141" t="str">
            <v>N.A</v>
          </cell>
          <cell r="E141" t="str">
            <v>A</v>
          </cell>
          <cell r="F141" t="str">
            <v>N.A.</v>
          </cell>
        </row>
        <row r="142">
          <cell r="A142" t="str">
            <v>Sobretasa de Santa Marta</v>
          </cell>
          <cell r="B142" t="str">
            <v>A</v>
          </cell>
          <cell r="C142" t="str">
            <v>N.A</v>
          </cell>
          <cell r="E142" t="str">
            <v>A</v>
          </cell>
          <cell r="F142" t="str">
            <v>N.A.</v>
          </cell>
        </row>
        <row r="143">
          <cell r="A143" t="str">
            <v>TH Colmena Series 45292</v>
          </cell>
          <cell r="B143" t="str">
            <v>AAA</v>
          </cell>
          <cell r="C143" t="str">
            <v>N.A</v>
          </cell>
          <cell r="E143" t="str">
            <v>A</v>
          </cell>
          <cell r="F143" t="str">
            <v>N.A.</v>
          </cell>
        </row>
        <row r="144">
          <cell r="A144" t="str">
            <v>TH Colmena Series 45658</v>
          </cell>
          <cell r="B144" t="str">
            <v>AA</v>
          </cell>
          <cell r="C144" t="str">
            <v>N.A</v>
          </cell>
          <cell r="E144" t="str">
            <v>A</v>
          </cell>
          <cell r="F144" t="str">
            <v>N.A.</v>
          </cell>
        </row>
        <row r="145">
          <cell r="A145" t="str">
            <v>TH Conavi Series A1 - A5</v>
          </cell>
          <cell r="B145" t="str">
            <v>AAA</v>
          </cell>
          <cell r="C145" t="str">
            <v>N.A</v>
          </cell>
          <cell r="E145" t="str">
            <v>A</v>
          </cell>
          <cell r="F145" t="str">
            <v>N.A.</v>
          </cell>
        </row>
        <row r="146">
          <cell r="A146" t="str">
            <v>TH Davivienda 1996-2</v>
          </cell>
          <cell r="B146" t="str">
            <v>AAA</v>
          </cell>
          <cell r="C146" t="str">
            <v>N.A</v>
          </cell>
          <cell r="E146" t="str">
            <v>A</v>
          </cell>
          <cell r="F146" t="str">
            <v>N.A.</v>
          </cell>
        </row>
        <row r="147">
          <cell r="A147" t="str">
            <v>TH Davivienda 1996-1</v>
          </cell>
          <cell r="B147" t="str">
            <v>AAA</v>
          </cell>
          <cell r="C147" t="str">
            <v>N.A</v>
          </cell>
          <cell r="E147" t="str">
            <v>A</v>
          </cell>
          <cell r="F147" t="str">
            <v>N.A.</v>
          </cell>
        </row>
        <row r="148">
          <cell r="A148" t="str">
            <v>TH Davivienda 1998-1</v>
          </cell>
          <cell r="B148" t="str">
            <v>AAA</v>
          </cell>
          <cell r="C148" t="str">
            <v>N.A</v>
          </cell>
          <cell r="E148" t="str">
            <v>A</v>
          </cell>
          <cell r="F148" t="str">
            <v>N.A.</v>
          </cell>
        </row>
        <row r="150">
          <cell r="A150" t="str">
            <v>BONOS CORPORATIVOS</v>
          </cell>
          <cell r="B150" t="str">
            <v>LARGO PLAZO</v>
          </cell>
          <cell r="C150" t="str">
            <v>CORTO PLAZO</v>
          </cell>
          <cell r="E150" t="str">
            <v>LARGO PLAZO</v>
          </cell>
          <cell r="F150" t="str">
            <v>CORTO PLAZO</v>
          </cell>
        </row>
        <row r="151">
          <cell r="A151" t="str">
            <v>Accinegocios 1997</v>
          </cell>
          <cell r="B151" t="str">
            <v>AA-</v>
          </cell>
          <cell r="C151" t="str">
            <v>N.A</v>
          </cell>
          <cell r="E151" t="str">
            <v>A</v>
          </cell>
          <cell r="F151" t="str">
            <v>N.A</v>
          </cell>
        </row>
        <row r="152">
          <cell r="A152" t="str">
            <v>Acciones y Aportes 1997</v>
          </cell>
          <cell r="B152" t="str">
            <v>AA-</v>
          </cell>
          <cell r="C152" t="str">
            <v>N.A</v>
          </cell>
          <cell r="E152" t="str">
            <v>A</v>
          </cell>
          <cell r="F152" t="str">
            <v>N.A</v>
          </cell>
        </row>
        <row r="153">
          <cell r="A153" t="str">
            <v>Acciones y Participaciones 1997</v>
          </cell>
          <cell r="B153" t="str">
            <v>AA-</v>
          </cell>
          <cell r="C153" t="str">
            <v>N.A</v>
          </cell>
          <cell r="E153" t="str">
            <v>A</v>
          </cell>
          <cell r="F153" t="str">
            <v>N.A</v>
          </cell>
        </row>
        <row r="154">
          <cell r="A154" t="str">
            <v>Almacenes Éxito 1997</v>
          </cell>
          <cell r="B154" t="str">
            <v>AAA</v>
          </cell>
          <cell r="C154" t="str">
            <v>N.A</v>
          </cell>
          <cell r="E154" t="str">
            <v>A</v>
          </cell>
          <cell r="F154" t="str">
            <v>N.A</v>
          </cell>
        </row>
        <row r="155">
          <cell r="A155" t="str">
            <v>Aval 1999</v>
          </cell>
          <cell r="B155" t="str">
            <v>AA-</v>
          </cell>
          <cell r="C155" t="str">
            <v>N.A</v>
          </cell>
          <cell r="E155" t="str">
            <v>A</v>
          </cell>
          <cell r="F155" t="str">
            <v>N.A</v>
          </cell>
        </row>
        <row r="156">
          <cell r="A156" t="str">
            <v>Bavaria 1999</v>
          </cell>
          <cell r="B156" t="str">
            <v>AAA</v>
          </cell>
          <cell r="C156" t="str">
            <v>N.A</v>
          </cell>
          <cell r="E156" t="str">
            <v>A</v>
          </cell>
          <cell r="F156" t="str">
            <v>N.A</v>
          </cell>
        </row>
        <row r="157">
          <cell r="A157" t="str">
            <v>Caracol 2001</v>
          </cell>
          <cell r="B157" t="str">
            <v>AA+</v>
          </cell>
          <cell r="C157" t="str">
            <v>N.A</v>
          </cell>
          <cell r="E157" t="str">
            <v>A</v>
          </cell>
          <cell r="F157" t="str">
            <v>N.A</v>
          </cell>
        </row>
        <row r="158">
          <cell r="A158" t="str">
            <v>Caracol 1997</v>
          </cell>
          <cell r="B158" t="str">
            <v>A-</v>
          </cell>
          <cell r="C158" t="str">
            <v>N.A</v>
          </cell>
          <cell r="E158" t="str">
            <v>A</v>
          </cell>
          <cell r="F158" t="str">
            <v>N.A</v>
          </cell>
        </row>
        <row r="159">
          <cell r="A159" t="str">
            <v>Celumovil 2000</v>
          </cell>
          <cell r="B159" t="str">
            <v>AA</v>
          </cell>
          <cell r="C159" t="str">
            <v>N.A</v>
          </cell>
          <cell r="E159" t="str">
            <v>A</v>
          </cell>
          <cell r="F159" t="str">
            <v>N.A</v>
          </cell>
        </row>
        <row r="160">
          <cell r="A160" t="str">
            <v>Cementos Paz del Rio 1996</v>
          </cell>
          <cell r="B160" t="str">
            <v>AA</v>
          </cell>
          <cell r="C160" t="str">
            <v>N.A</v>
          </cell>
          <cell r="E160" t="str">
            <v>A</v>
          </cell>
          <cell r="F160" t="str">
            <v>N.A</v>
          </cell>
        </row>
        <row r="161">
          <cell r="A161" t="str">
            <v>Cementos Rioclaro 1995</v>
          </cell>
          <cell r="B161" t="str">
            <v>AA</v>
          </cell>
          <cell r="C161" t="str">
            <v>N.A</v>
          </cell>
          <cell r="E161" t="str">
            <v>A</v>
          </cell>
          <cell r="F161" t="str">
            <v>N.A</v>
          </cell>
        </row>
        <row r="162">
          <cell r="A162" t="str">
            <v>Cerveceria Aguila 1996</v>
          </cell>
          <cell r="B162" t="str">
            <v>AA+</v>
          </cell>
          <cell r="C162" t="str">
            <v>N.A</v>
          </cell>
          <cell r="E162" t="str">
            <v>A</v>
          </cell>
          <cell r="F162" t="str">
            <v>N.A</v>
          </cell>
        </row>
        <row r="163">
          <cell r="A163" t="str">
            <v>Cerveceria Aguila 1998</v>
          </cell>
          <cell r="B163" t="str">
            <v>AA+</v>
          </cell>
          <cell r="C163" t="str">
            <v>N.A</v>
          </cell>
          <cell r="E163" t="str">
            <v>A</v>
          </cell>
          <cell r="F163" t="str">
            <v>N.A</v>
          </cell>
        </row>
        <row r="164">
          <cell r="A164" t="str">
            <v>Seguros Bolivar 1996</v>
          </cell>
          <cell r="B164" t="str">
            <v>AA-</v>
          </cell>
          <cell r="C164" t="str">
            <v>N.A</v>
          </cell>
          <cell r="E164" t="str">
            <v>A</v>
          </cell>
          <cell r="F164" t="str">
            <v>N.A</v>
          </cell>
        </row>
        <row r="165">
          <cell r="A165" t="str">
            <v>Suleasing</v>
          </cell>
          <cell r="B165" t="str">
            <v>AAA</v>
          </cell>
          <cell r="C165" t="str">
            <v>N.A</v>
          </cell>
          <cell r="E165" t="str">
            <v>A</v>
          </cell>
          <cell r="F165" t="str">
            <v>N.A</v>
          </cell>
        </row>
        <row r="166">
          <cell r="A166" t="str">
            <v>Surenting</v>
          </cell>
          <cell r="B166" t="str">
            <v>AA</v>
          </cell>
          <cell r="C166" t="str">
            <v>N.A</v>
          </cell>
          <cell r="E166" t="str">
            <v>A</v>
          </cell>
          <cell r="F166" t="str">
            <v>N.A</v>
          </cell>
        </row>
        <row r="167">
          <cell r="A167" t="str">
            <v>EPSA</v>
          </cell>
          <cell r="B167" t="str">
            <v>AAA</v>
          </cell>
          <cell r="C167" t="str">
            <v>N.A</v>
          </cell>
          <cell r="E167" t="str">
            <v>A</v>
          </cell>
          <cell r="F167" t="str">
            <v>N.A</v>
          </cell>
        </row>
        <row r="168">
          <cell r="A168" t="str">
            <v>Enka 1996</v>
          </cell>
          <cell r="B168" t="str">
            <v>BBB</v>
          </cell>
          <cell r="C168" t="str">
            <v>N.A</v>
          </cell>
          <cell r="E168" t="str">
            <v>B</v>
          </cell>
          <cell r="F168" t="str">
            <v>N.A</v>
          </cell>
        </row>
        <row r="169">
          <cell r="A169" t="str">
            <v>Fundación Social</v>
          </cell>
          <cell r="B169" t="str">
            <v>BBB</v>
          </cell>
          <cell r="C169" t="str">
            <v>N.A</v>
          </cell>
          <cell r="E169" t="str">
            <v>B</v>
          </cell>
          <cell r="F169" t="str">
            <v>N.A</v>
          </cell>
        </row>
        <row r="170">
          <cell r="A170" t="str">
            <v>Gas natural gasoriente 1995</v>
          </cell>
          <cell r="B170" t="str">
            <v>AA</v>
          </cell>
          <cell r="C170" t="str">
            <v>N.A</v>
          </cell>
          <cell r="E170" t="str">
            <v>A</v>
          </cell>
          <cell r="F170" t="str">
            <v>N.A</v>
          </cell>
        </row>
        <row r="171">
          <cell r="A171" t="str">
            <v>Gas Natural 2000</v>
          </cell>
          <cell r="B171" t="str">
            <v>AA+</v>
          </cell>
          <cell r="C171" t="str">
            <v>N.A</v>
          </cell>
          <cell r="E171" t="str">
            <v>A</v>
          </cell>
          <cell r="F171" t="str">
            <v>N.A</v>
          </cell>
        </row>
        <row r="172">
          <cell r="A172" t="str">
            <v>Noel 1996</v>
          </cell>
          <cell r="B172" t="str">
            <v>AA+</v>
          </cell>
          <cell r="C172" t="str">
            <v>N.A</v>
          </cell>
          <cell r="E172" t="str">
            <v>A</v>
          </cell>
          <cell r="F172" t="str">
            <v>N.A</v>
          </cell>
        </row>
        <row r="173">
          <cell r="A173" t="str">
            <v>Malterias de Colombia</v>
          </cell>
          <cell r="B173" t="str">
            <v>AA</v>
          </cell>
          <cell r="C173" t="str">
            <v>N.A</v>
          </cell>
          <cell r="E173" t="str">
            <v>A</v>
          </cell>
          <cell r="F173" t="str">
            <v>N.A</v>
          </cell>
        </row>
        <row r="174">
          <cell r="A174" t="str">
            <v>Orbitel</v>
          </cell>
          <cell r="B174" t="str">
            <v>AA</v>
          </cell>
          <cell r="C174" t="str">
            <v>N.A</v>
          </cell>
          <cell r="E174" t="str">
            <v>A</v>
          </cell>
          <cell r="F174" t="str">
            <v>N.A</v>
          </cell>
        </row>
        <row r="175">
          <cell r="A175" t="str">
            <v>Panamco</v>
          </cell>
          <cell r="B175" t="str">
            <v>AAA</v>
          </cell>
          <cell r="C175" t="str">
            <v>N.A</v>
          </cell>
          <cell r="E175" t="str">
            <v>A</v>
          </cell>
          <cell r="F175" t="str">
            <v>N.A</v>
          </cell>
        </row>
        <row r="176">
          <cell r="A176" t="str">
            <v>Sofasa</v>
          </cell>
          <cell r="B176" t="str">
            <v>A</v>
          </cell>
          <cell r="C176" t="str">
            <v>N.A</v>
          </cell>
          <cell r="E176" t="str">
            <v>A</v>
          </cell>
          <cell r="F176" t="str">
            <v>N.A</v>
          </cell>
        </row>
        <row r="177">
          <cell r="A177" t="str">
            <v>Tablemac</v>
          </cell>
          <cell r="B177" t="str">
            <v>CCC</v>
          </cell>
          <cell r="C177" t="str">
            <v>N.A</v>
          </cell>
          <cell r="E177" t="str">
            <v>D</v>
          </cell>
          <cell r="F177" t="str">
            <v>N.A</v>
          </cell>
        </row>
        <row r="178">
          <cell r="A178" t="str">
            <v>Terpel Bucaramanga</v>
          </cell>
          <cell r="B178" t="str">
            <v>A</v>
          </cell>
          <cell r="C178" t="str">
            <v>N.A</v>
          </cell>
          <cell r="E178" t="str">
            <v>A</v>
          </cell>
          <cell r="F178" t="str">
            <v>N.A</v>
          </cell>
        </row>
        <row r="179">
          <cell r="A179" t="str">
            <v>Terpel del Centro</v>
          </cell>
          <cell r="B179" t="str">
            <v>AA</v>
          </cell>
          <cell r="C179" t="str">
            <v>N.A</v>
          </cell>
          <cell r="E179" t="str">
            <v>A</v>
          </cell>
          <cell r="F179" t="str">
            <v>N.A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uesta-muestrafinal"/>
      <sheetName val="original-gah"/>
      <sheetName val="copia-ceg (2)"/>
      <sheetName val="Sheet5"/>
      <sheetName val="COMERCIALES"/>
      <sheetName val="SUBTOTALES- MUESTRA ABRIL8"/>
      <sheetName val="solicitsar datacredito"/>
      <sheetName val="base-DIC"/>
      <sheetName val="CreditoxCliente"/>
      <sheetName val="base-NOV"/>
      <sheetName val="NUEVA MUESTRA"/>
      <sheetName val="Sheet1"/>
      <sheetName val="Sheet2"/>
      <sheetName val="TRABAJO JFA"/>
      <sheetName val="Resumen 100%provisionados"/>
      <sheetName val="Resumen cifin cial.cons"/>
      <sheetName val="detalle nuevos-subtotal cliente"/>
      <sheetName val="Sheet3"/>
      <sheetName val="muestra real"/>
      <sheetName val="Sheet4"/>
      <sheetName val="100% provisionados"/>
      <sheetName val="Por cliente-credito"/>
      <sheetName val="original para reportes"/>
      <sheetName val="Sheet11"/>
      <sheetName val="Cartera Total-subtotal cliente"/>
      <sheetName val="To-Do"/>
      <sheetName val="PROVISION GTIA PERSONAL"/>
      <sheetName val="Sheet8"/>
      <sheetName val="Sheet9"/>
      <sheetName val="base-DI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F2">
            <v>800146196</v>
          </cell>
        </row>
      </sheetData>
      <sheetData sheetId="19"/>
      <sheetData sheetId="20">
        <row r="1">
          <cell r="B1" t="str">
            <v>pagare</v>
          </cell>
        </row>
      </sheetData>
      <sheetData sheetId="21"/>
      <sheetData sheetId="22">
        <row r="1">
          <cell r="AE1">
            <v>890330217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uesta-muestrafinal"/>
      <sheetName val="original-gah"/>
      <sheetName val="copia-ceg (2)"/>
      <sheetName val="Sheet5"/>
      <sheetName val="COMERCIALES"/>
      <sheetName val="SUBTOTALES- MUESTRA ABRIL8"/>
      <sheetName val="solicitsar datacredito"/>
      <sheetName val="base-DIC"/>
      <sheetName val="CreditoxCliente"/>
      <sheetName val="base-NOV"/>
      <sheetName val="NUEVA MUESTRA"/>
      <sheetName val="Sheet1"/>
      <sheetName val="Sheet2"/>
      <sheetName val="TRABAJO JFA"/>
      <sheetName val="Resumen 100%provisionados"/>
      <sheetName val="Resumen cifin cial.cons"/>
      <sheetName val="detalle nuevos-subtotal cliente"/>
      <sheetName val="Sheet3"/>
      <sheetName val="muestra real"/>
      <sheetName val="Sheet4"/>
      <sheetName val="100% provisionados"/>
      <sheetName val="Por cliente-credito"/>
      <sheetName val="original para reportes"/>
      <sheetName val="Sheet11"/>
      <sheetName val="Cartera Total-subtotal cliente"/>
      <sheetName val="To-Do"/>
      <sheetName val="PROVISION GTIA PERSONAL"/>
      <sheetName val="Sheet8"/>
      <sheetName val="Sheet9"/>
      <sheetName val="base-DI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F2">
            <v>800146196</v>
          </cell>
        </row>
        <row r="3">
          <cell r="F3">
            <v>800146196</v>
          </cell>
        </row>
        <row r="4">
          <cell r="F4">
            <v>800146196</v>
          </cell>
        </row>
        <row r="5">
          <cell r="F5">
            <v>800146196</v>
          </cell>
        </row>
        <row r="6">
          <cell r="F6">
            <v>800017030</v>
          </cell>
        </row>
        <row r="7">
          <cell r="F7">
            <v>800017030</v>
          </cell>
        </row>
        <row r="8">
          <cell r="F8">
            <v>800017030</v>
          </cell>
        </row>
        <row r="9">
          <cell r="F9">
            <v>860002291</v>
          </cell>
        </row>
        <row r="10">
          <cell r="F10">
            <v>860002291</v>
          </cell>
        </row>
        <row r="11">
          <cell r="F11">
            <v>860002291</v>
          </cell>
        </row>
        <row r="12">
          <cell r="F12">
            <v>890399003</v>
          </cell>
        </row>
        <row r="13">
          <cell r="F13">
            <v>890399003</v>
          </cell>
        </row>
        <row r="14">
          <cell r="F14">
            <v>890399003</v>
          </cell>
        </row>
        <row r="15">
          <cell r="F15">
            <v>860002121</v>
          </cell>
        </row>
        <row r="16">
          <cell r="F16">
            <v>860525726</v>
          </cell>
        </row>
        <row r="17">
          <cell r="F17">
            <v>860525726</v>
          </cell>
        </row>
        <row r="18">
          <cell r="F18">
            <v>890933024</v>
          </cell>
        </row>
        <row r="19">
          <cell r="F19">
            <v>890933024</v>
          </cell>
        </row>
        <row r="20">
          <cell r="F20">
            <v>890933024</v>
          </cell>
        </row>
        <row r="21">
          <cell r="F21">
            <v>890933024</v>
          </cell>
        </row>
        <row r="22">
          <cell r="F22">
            <v>800054668</v>
          </cell>
        </row>
        <row r="23">
          <cell r="F23">
            <v>800054668</v>
          </cell>
        </row>
        <row r="24">
          <cell r="F24">
            <v>860520986</v>
          </cell>
        </row>
        <row r="25">
          <cell r="F25">
            <v>800037792</v>
          </cell>
        </row>
        <row r="26">
          <cell r="F26">
            <v>800037792</v>
          </cell>
        </row>
        <row r="27">
          <cell r="F27">
            <v>890318988</v>
          </cell>
        </row>
        <row r="28">
          <cell r="F28">
            <v>860400157</v>
          </cell>
        </row>
        <row r="29">
          <cell r="F29">
            <v>890321936</v>
          </cell>
        </row>
      </sheetData>
      <sheetData sheetId="19"/>
      <sheetData sheetId="20">
        <row r="1">
          <cell r="B1" t="str">
            <v>pagare</v>
          </cell>
        </row>
        <row r="2">
          <cell r="B2">
            <v>5009036039</v>
          </cell>
          <cell r="F2">
            <v>2396</v>
          </cell>
        </row>
        <row r="3">
          <cell r="B3">
            <v>4913290000380830</v>
          </cell>
          <cell r="F3">
            <v>17292</v>
          </cell>
        </row>
        <row r="4">
          <cell r="B4">
            <v>1400050251</v>
          </cell>
          <cell r="F4">
            <v>30819</v>
          </cell>
        </row>
        <row r="5">
          <cell r="B5">
            <v>1000092455</v>
          </cell>
          <cell r="F5">
            <v>44952</v>
          </cell>
        </row>
        <row r="6">
          <cell r="B6">
            <v>6009104119</v>
          </cell>
          <cell r="F6">
            <v>50682</v>
          </cell>
        </row>
        <row r="7">
          <cell r="B7">
            <v>7500071263</v>
          </cell>
          <cell r="F7">
            <v>60123</v>
          </cell>
        </row>
        <row r="8">
          <cell r="B8">
            <v>4913840000031070</v>
          </cell>
          <cell r="F8">
            <v>69050</v>
          </cell>
        </row>
        <row r="9">
          <cell r="B9">
            <v>8109000218</v>
          </cell>
          <cell r="F9">
            <v>111614</v>
          </cell>
        </row>
        <row r="10">
          <cell r="B10">
            <v>4913840000029030</v>
          </cell>
          <cell r="F10">
            <v>113929</v>
          </cell>
        </row>
        <row r="11">
          <cell r="B11">
            <v>8109000438</v>
          </cell>
          <cell r="F11">
            <v>117245</v>
          </cell>
        </row>
        <row r="12">
          <cell r="B12">
            <v>8209000438</v>
          </cell>
          <cell r="F12">
            <v>117245</v>
          </cell>
        </row>
        <row r="13">
          <cell r="B13">
            <v>7500095568</v>
          </cell>
          <cell r="F13">
            <v>124758</v>
          </cell>
        </row>
        <row r="14">
          <cell r="B14">
            <v>4913840000564110</v>
          </cell>
          <cell r="F14">
            <v>129134</v>
          </cell>
        </row>
        <row r="15">
          <cell r="B15">
            <v>5009039185</v>
          </cell>
          <cell r="F15">
            <v>134480</v>
          </cell>
        </row>
        <row r="16">
          <cell r="B16">
            <v>4913840000020520</v>
          </cell>
          <cell r="F16">
            <v>136754</v>
          </cell>
        </row>
        <row r="17">
          <cell r="B17">
            <v>8173</v>
          </cell>
          <cell r="F17">
            <v>136754</v>
          </cell>
        </row>
        <row r="18">
          <cell r="B18">
            <v>5009007335</v>
          </cell>
          <cell r="F18">
            <v>143596</v>
          </cell>
        </row>
        <row r="19">
          <cell r="B19">
            <v>7500056501</v>
          </cell>
          <cell r="F19">
            <v>170792</v>
          </cell>
        </row>
        <row r="20">
          <cell r="B20">
            <v>1000056501</v>
          </cell>
          <cell r="F20">
            <v>170792</v>
          </cell>
        </row>
        <row r="21">
          <cell r="B21">
            <v>4913840000036320</v>
          </cell>
          <cell r="F21">
            <v>170792</v>
          </cell>
        </row>
        <row r="22">
          <cell r="B22">
            <v>5009039194</v>
          </cell>
          <cell r="F22">
            <v>175666</v>
          </cell>
        </row>
        <row r="23">
          <cell r="B23">
            <v>5009024217</v>
          </cell>
          <cell r="F23">
            <v>188589</v>
          </cell>
        </row>
        <row r="24">
          <cell r="B24">
            <v>5009003776</v>
          </cell>
          <cell r="F24">
            <v>208700</v>
          </cell>
        </row>
        <row r="25">
          <cell r="B25">
            <v>1000078211</v>
          </cell>
          <cell r="F25">
            <v>208750</v>
          </cell>
        </row>
        <row r="26">
          <cell r="B26">
            <v>5009039175</v>
          </cell>
          <cell r="F26">
            <v>231273</v>
          </cell>
        </row>
        <row r="27">
          <cell r="B27">
            <v>4913290000003430</v>
          </cell>
          <cell r="F27">
            <v>236885</v>
          </cell>
        </row>
        <row r="28">
          <cell r="B28">
            <v>4913290000424230</v>
          </cell>
          <cell r="F28">
            <v>245838</v>
          </cell>
        </row>
        <row r="29">
          <cell r="B29">
            <v>170111</v>
          </cell>
          <cell r="F29">
            <v>245838</v>
          </cell>
        </row>
        <row r="30">
          <cell r="B30">
            <v>4913840000465820</v>
          </cell>
          <cell r="F30">
            <v>259625</v>
          </cell>
        </row>
        <row r="31">
          <cell r="B31">
            <v>1000093212</v>
          </cell>
          <cell r="F31">
            <v>271554</v>
          </cell>
        </row>
        <row r="32">
          <cell r="B32">
            <v>4913290000436760</v>
          </cell>
          <cell r="F32">
            <v>271554</v>
          </cell>
        </row>
        <row r="33">
          <cell r="B33">
            <v>13782</v>
          </cell>
          <cell r="F33">
            <v>271781</v>
          </cell>
        </row>
        <row r="34">
          <cell r="B34">
            <v>1000007002</v>
          </cell>
          <cell r="F34">
            <v>275914</v>
          </cell>
        </row>
        <row r="35">
          <cell r="B35">
            <v>7500062095</v>
          </cell>
          <cell r="F35">
            <v>318373</v>
          </cell>
        </row>
        <row r="36">
          <cell r="B36">
            <v>5000062095</v>
          </cell>
          <cell r="F36">
            <v>318373</v>
          </cell>
        </row>
        <row r="37">
          <cell r="B37">
            <v>5009049021</v>
          </cell>
          <cell r="F37">
            <v>396525</v>
          </cell>
        </row>
        <row r="38">
          <cell r="B38">
            <v>7500071290</v>
          </cell>
          <cell r="F38">
            <v>437766</v>
          </cell>
        </row>
        <row r="39">
          <cell r="B39">
            <v>7500076491</v>
          </cell>
          <cell r="F39">
            <v>438482</v>
          </cell>
        </row>
        <row r="40">
          <cell r="B40">
            <v>1000076491</v>
          </cell>
          <cell r="F40">
            <v>438482</v>
          </cell>
        </row>
        <row r="41">
          <cell r="B41">
            <v>5000210284</v>
          </cell>
          <cell r="F41">
            <v>592295</v>
          </cell>
        </row>
        <row r="42">
          <cell r="B42">
            <v>5009039111</v>
          </cell>
          <cell r="F42">
            <v>2230054</v>
          </cell>
        </row>
        <row r="43">
          <cell r="B43">
            <v>5009039240</v>
          </cell>
          <cell r="F43">
            <v>2403446</v>
          </cell>
        </row>
        <row r="44">
          <cell r="B44">
            <v>4913840000042810</v>
          </cell>
          <cell r="F44">
            <v>2416610</v>
          </cell>
        </row>
        <row r="45">
          <cell r="B45">
            <v>5009004751</v>
          </cell>
          <cell r="F45">
            <v>2419347</v>
          </cell>
        </row>
        <row r="46">
          <cell r="B46">
            <v>4913840000002050</v>
          </cell>
          <cell r="F46">
            <v>2423877</v>
          </cell>
        </row>
        <row r="47">
          <cell r="B47">
            <v>11418</v>
          </cell>
          <cell r="F47">
            <v>2423877</v>
          </cell>
        </row>
        <row r="48">
          <cell r="B48">
            <v>5009025428</v>
          </cell>
          <cell r="F48">
            <v>2431065</v>
          </cell>
        </row>
        <row r="49">
          <cell r="B49">
            <v>4913290000014800</v>
          </cell>
          <cell r="F49">
            <v>2431065</v>
          </cell>
        </row>
        <row r="50">
          <cell r="B50">
            <v>180413</v>
          </cell>
          <cell r="F50">
            <v>2431065</v>
          </cell>
        </row>
        <row r="51">
          <cell r="B51">
            <v>5009003781</v>
          </cell>
          <cell r="F51">
            <v>2446169</v>
          </cell>
        </row>
        <row r="52">
          <cell r="B52">
            <v>1000020041</v>
          </cell>
          <cell r="F52">
            <v>2446169</v>
          </cell>
        </row>
        <row r="53">
          <cell r="B53">
            <v>5009039041</v>
          </cell>
          <cell r="F53">
            <v>2598196</v>
          </cell>
        </row>
        <row r="54">
          <cell r="B54">
            <v>5009025351</v>
          </cell>
          <cell r="F54">
            <v>2602605</v>
          </cell>
        </row>
        <row r="55">
          <cell r="B55">
            <v>9314</v>
          </cell>
          <cell r="F55">
            <v>2602605</v>
          </cell>
        </row>
        <row r="56">
          <cell r="B56">
            <v>4325670000036210</v>
          </cell>
          <cell r="F56">
            <v>2631193</v>
          </cell>
        </row>
        <row r="57">
          <cell r="B57">
            <v>7500076295</v>
          </cell>
          <cell r="F57">
            <v>2839106</v>
          </cell>
        </row>
        <row r="58">
          <cell r="B58">
            <v>1000076295</v>
          </cell>
          <cell r="F58">
            <v>2839106</v>
          </cell>
        </row>
        <row r="59">
          <cell r="B59">
            <v>8100095498</v>
          </cell>
          <cell r="F59">
            <v>2857937</v>
          </cell>
        </row>
        <row r="60">
          <cell r="B60">
            <v>8200095498</v>
          </cell>
          <cell r="F60">
            <v>2857937</v>
          </cell>
        </row>
        <row r="61">
          <cell r="B61">
            <v>5000074787</v>
          </cell>
          <cell r="F61">
            <v>2898157</v>
          </cell>
        </row>
        <row r="62">
          <cell r="B62">
            <v>1000074787</v>
          </cell>
          <cell r="F62">
            <v>2898157</v>
          </cell>
        </row>
        <row r="63">
          <cell r="B63">
            <v>91411</v>
          </cell>
          <cell r="F63">
            <v>2906245</v>
          </cell>
        </row>
        <row r="64">
          <cell r="B64">
            <v>7500040494</v>
          </cell>
          <cell r="F64">
            <v>2913602</v>
          </cell>
        </row>
        <row r="65">
          <cell r="B65">
            <v>1000040494</v>
          </cell>
          <cell r="F65">
            <v>2913602</v>
          </cell>
        </row>
        <row r="66">
          <cell r="B66">
            <v>5009024214</v>
          </cell>
          <cell r="F66">
            <v>2936899</v>
          </cell>
        </row>
        <row r="67">
          <cell r="B67">
            <v>7500054291</v>
          </cell>
          <cell r="F67">
            <v>2941792</v>
          </cell>
        </row>
        <row r="68">
          <cell r="B68">
            <v>1000054291</v>
          </cell>
          <cell r="F68">
            <v>2941792</v>
          </cell>
        </row>
        <row r="69">
          <cell r="B69">
            <v>7500057555</v>
          </cell>
          <cell r="F69">
            <v>2963704</v>
          </cell>
        </row>
        <row r="70">
          <cell r="B70">
            <v>1000057555</v>
          </cell>
          <cell r="F70">
            <v>2963704</v>
          </cell>
        </row>
        <row r="71">
          <cell r="B71">
            <v>7500093775</v>
          </cell>
          <cell r="F71">
            <v>2970534</v>
          </cell>
        </row>
        <row r="72">
          <cell r="B72">
            <v>1000093775</v>
          </cell>
          <cell r="F72">
            <v>2970534</v>
          </cell>
        </row>
        <row r="73">
          <cell r="B73">
            <v>7110053958</v>
          </cell>
          <cell r="F73">
            <v>2976458</v>
          </cell>
        </row>
        <row r="74">
          <cell r="B74">
            <v>5009025335</v>
          </cell>
          <cell r="F74">
            <v>3019762</v>
          </cell>
        </row>
        <row r="75">
          <cell r="B75">
            <v>1000018606</v>
          </cell>
          <cell r="F75">
            <v>3019762</v>
          </cell>
        </row>
        <row r="76">
          <cell r="B76">
            <v>7500062291</v>
          </cell>
          <cell r="F76">
            <v>3100768</v>
          </cell>
        </row>
        <row r="77">
          <cell r="B77">
            <v>1000062291</v>
          </cell>
          <cell r="F77">
            <v>3100768</v>
          </cell>
        </row>
        <row r="78">
          <cell r="B78">
            <v>4325670000015570</v>
          </cell>
          <cell r="F78">
            <v>3151175</v>
          </cell>
        </row>
        <row r="79">
          <cell r="B79">
            <v>4913840000535130</v>
          </cell>
          <cell r="F79">
            <v>3174676</v>
          </cell>
        </row>
        <row r="80">
          <cell r="B80">
            <v>8100063913</v>
          </cell>
          <cell r="F80">
            <v>3207430</v>
          </cell>
        </row>
        <row r="81">
          <cell r="B81">
            <v>7500060961</v>
          </cell>
          <cell r="F81">
            <v>3229437</v>
          </cell>
        </row>
        <row r="82">
          <cell r="B82">
            <v>1000060961</v>
          </cell>
          <cell r="F82">
            <v>3229437</v>
          </cell>
        </row>
        <row r="83">
          <cell r="B83">
            <v>4913840000037900</v>
          </cell>
          <cell r="F83">
            <v>3229437</v>
          </cell>
        </row>
        <row r="84">
          <cell r="B84">
            <v>7500071156</v>
          </cell>
          <cell r="F84">
            <v>3229535</v>
          </cell>
        </row>
        <row r="85">
          <cell r="B85">
            <v>7500057975</v>
          </cell>
          <cell r="F85">
            <v>3229678</v>
          </cell>
        </row>
        <row r="86">
          <cell r="B86">
            <v>5000050393</v>
          </cell>
          <cell r="F86">
            <v>3319138</v>
          </cell>
        </row>
        <row r="87">
          <cell r="B87">
            <v>7500030879</v>
          </cell>
          <cell r="F87">
            <v>3338170</v>
          </cell>
        </row>
        <row r="88">
          <cell r="B88">
            <v>1000030879</v>
          </cell>
          <cell r="F88">
            <v>3338170</v>
          </cell>
        </row>
        <row r="89">
          <cell r="B89">
            <v>7500230243</v>
          </cell>
          <cell r="F89">
            <v>3348425</v>
          </cell>
        </row>
        <row r="90">
          <cell r="B90">
            <v>4913290000430040</v>
          </cell>
          <cell r="F90">
            <v>3348425</v>
          </cell>
        </row>
        <row r="91">
          <cell r="B91">
            <v>1000230243</v>
          </cell>
          <cell r="F91">
            <v>3348425</v>
          </cell>
        </row>
        <row r="92">
          <cell r="B92">
            <v>5000181025</v>
          </cell>
          <cell r="F92">
            <v>3365814</v>
          </cell>
        </row>
        <row r="93">
          <cell r="B93">
            <v>1110181025</v>
          </cell>
          <cell r="F93">
            <v>3365814</v>
          </cell>
        </row>
        <row r="94">
          <cell r="B94">
            <v>7500052239</v>
          </cell>
          <cell r="F94">
            <v>3446139</v>
          </cell>
        </row>
        <row r="95">
          <cell r="B95">
            <v>4913840000014330</v>
          </cell>
          <cell r="F95">
            <v>3446139</v>
          </cell>
        </row>
        <row r="96">
          <cell r="B96">
            <v>5000220282</v>
          </cell>
          <cell r="F96">
            <v>3470358</v>
          </cell>
        </row>
        <row r="97">
          <cell r="B97">
            <v>220282</v>
          </cell>
          <cell r="F97">
            <v>3470358</v>
          </cell>
        </row>
        <row r="98">
          <cell r="B98">
            <v>7500121117</v>
          </cell>
          <cell r="F98">
            <v>3513507</v>
          </cell>
        </row>
        <row r="99">
          <cell r="B99">
            <v>4913290000436000</v>
          </cell>
          <cell r="F99">
            <v>3513507</v>
          </cell>
        </row>
        <row r="100">
          <cell r="B100">
            <v>1110121117</v>
          </cell>
          <cell r="F100">
            <v>3513507</v>
          </cell>
        </row>
        <row r="101">
          <cell r="B101">
            <v>7500060934</v>
          </cell>
          <cell r="F101">
            <v>3644250</v>
          </cell>
        </row>
        <row r="102">
          <cell r="B102">
            <v>4325670000007430</v>
          </cell>
          <cell r="F102">
            <v>4080933</v>
          </cell>
        </row>
        <row r="103">
          <cell r="B103">
            <v>7500100222</v>
          </cell>
          <cell r="F103">
            <v>4111446</v>
          </cell>
        </row>
        <row r="104">
          <cell r="B104">
            <v>1000100222</v>
          </cell>
          <cell r="F104">
            <v>4111446</v>
          </cell>
        </row>
        <row r="105">
          <cell r="B105">
            <v>4913840000486580</v>
          </cell>
          <cell r="F105">
            <v>4111446</v>
          </cell>
        </row>
        <row r="106">
          <cell r="B106">
            <v>5009024160</v>
          </cell>
          <cell r="F106">
            <v>4266269</v>
          </cell>
        </row>
        <row r="107">
          <cell r="B107">
            <v>5009039113</v>
          </cell>
          <cell r="F107">
            <v>4345343</v>
          </cell>
        </row>
        <row r="108">
          <cell r="B108">
            <v>6200007906</v>
          </cell>
          <cell r="F108">
            <v>4403241</v>
          </cell>
        </row>
        <row r="109">
          <cell r="B109">
            <v>7500077221</v>
          </cell>
          <cell r="F109">
            <v>4487949</v>
          </cell>
        </row>
        <row r="110">
          <cell r="B110">
            <v>1000077221</v>
          </cell>
          <cell r="F110">
            <v>4487949</v>
          </cell>
        </row>
        <row r="111">
          <cell r="B111">
            <v>5009006770</v>
          </cell>
          <cell r="F111">
            <v>4507605</v>
          </cell>
        </row>
        <row r="112">
          <cell r="B112">
            <v>5009003845</v>
          </cell>
          <cell r="F112">
            <v>4507605</v>
          </cell>
        </row>
        <row r="113">
          <cell r="B113">
            <v>5009039249</v>
          </cell>
          <cell r="F113">
            <v>4707701</v>
          </cell>
        </row>
        <row r="114">
          <cell r="B114">
            <v>7500078445</v>
          </cell>
          <cell r="F114">
            <v>5172282</v>
          </cell>
        </row>
        <row r="115">
          <cell r="B115">
            <v>5000100286</v>
          </cell>
          <cell r="F115">
            <v>5199487</v>
          </cell>
        </row>
        <row r="116">
          <cell r="B116">
            <v>5009039193</v>
          </cell>
          <cell r="F116">
            <v>5276264</v>
          </cell>
        </row>
        <row r="117">
          <cell r="B117">
            <v>4325670000030350</v>
          </cell>
          <cell r="F117">
            <v>5328863</v>
          </cell>
        </row>
        <row r="118">
          <cell r="B118">
            <v>7500030414</v>
          </cell>
          <cell r="F118">
            <v>5536896</v>
          </cell>
        </row>
        <row r="119">
          <cell r="B119">
            <v>5009039216</v>
          </cell>
          <cell r="F119">
            <v>5542429</v>
          </cell>
        </row>
        <row r="120">
          <cell r="B120">
            <v>7500057074</v>
          </cell>
          <cell r="F120">
            <v>5562078</v>
          </cell>
        </row>
        <row r="121">
          <cell r="B121">
            <v>1000057074</v>
          </cell>
          <cell r="F121">
            <v>5562078</v>
          </cell>
        </row>
        <row r="122">
          <cell r="B122">
            <v>5109137076</v>
          </cell>
          <cell r="F122">
            <v>5710953</v>
          </cell>
        </row>
        <row r="123">
          <cell r="B123">
            <v>7500100151</v>
          </cell>
          <cell r="F123">
            <v>5760828</v>
          </cell>
        </row>
        <row r="124">
          <cell r="B124">
            <v>1000100151</v>
          </cell>
          <cell r="F124">
            <v>5760828</v>
          </cell>
        </row>
        <row r="125">
          <cell r="B125">
            <v>5009036060</v>
          </cell>
          <cell r="F125">
            <v>5815889</v>
          </cell>
        </row>
        <row r="126">
          <cell r="B126">
            <v>7500057671</v>
          </cell>
          <cell r="F126">
            <v>5931521</v>
          </cell>
        </row>
        <row r="127">
          <cell r="B127">
            <v>1000057671</v>
          </cell>
          <cell r="F127">
            <v>5931521</v>
          </cell>
        </row>
        <row r="128">
          <cell r="B128">
            <v>8000017983</v>
          </cell>
          <cell r="F128">
            <v>6051238</v>
          </cell>
        </row>
        <row r="129">
          <cell r="B129">
            <v>1000032350</v>
          </cell>
          <cell r="F129">
            <v>6057154</v>
          </cell>
        </row>
        <row r="130">
          <cell r="B130">
            <v>5000016859</v>
          </cell>
          <cell r="F130">
            <v>6058299</v>
          </cell>
        </row>
        <row r="131">
          <cell r="B131">
            <v>1000016859</v>
          </cell>
          <cell r="F131">
            <v>6058299</v>
          </cell>
        </row>
        <row r="132">
          <cell r="B132">
            <v>7500040369</v>
          </cell>
          <cell r="F132">
            <v>6062869</v>
          </cell>
        </row>
        <row r="133">
          <cell r="B133">
            <v>1000040369</v>
          </cell>
          <cell r="F133">
            <v>6062869</v>
          </cell>
        </row>
        <row r="134">
          <cell r="B134">
            <v>7500022450</v>
          </cell>
          <cell r="F134">
            <v>6065002</v>
          </cell>
        </row>
        <row r="135">
          <cell r="B135">
            <v>1000022450</v>
          </cell>
          <cell r="F135">
            <v>6065002</v>
          </cell>
        </row>
        <row r="136">
          <cell r="B136">
            <v>4325670000030400</v>
          </cell>
          <cell r="F136">
            <v>6065163</v>
          </cell>
        </row>
        <row r="137">
          <cell r="B137">
            <v>5009039349</v>
          </cell>
          <cell r="F137">
            <v>6070127</v>
          </cell>
        </row>
        <row r="138">
          <cell r="B138">
            <v>4325670000030410</v>
          </cell>
          <cell r="F138">
            <v>6074706</v>
          </cell>
        </row>
        <row r="139">
          <cell r="B139">
            <v>5009017480</v>
          </cell>
          <cell r="F139">
            <v>6086694</v>
          </cell>
        </row>
        <row r="140">
          <cell r="B140">
            <v>1000020764</v>
          </cell>
          <cell r="F140">
            <v>6086694</v>
          </cell>
        </row>
        <row r="141">
          <cell r="B141">
            <v>7500062647</v>
          </cell>
          <cell r="F141">
            <v>6087982</v>
          </cell>
        </row>
        <row r="142">
          <cell r="B142">
            <v>4913840000001080</v>
          </cell>
          <cell r="F142">
            <v>6093044</v>
          </cell>
        </row>
        <row r="143">
          <cell r="B143">
            <v>5009003789</v>
          </cell>
          <cell r="F143">
            <v>6093044</v>
          </cell>
        </row>
        <row r="144">
          <cell r="B144">
            <v>5009003813</v>
          </cell>
          <cell r="F144">
            <v>6093044</v>
          </cell>
        </row>
        <row r="145">
          <cell r="B145">
            <v>5009151021</v>
          </cell>
          <cell r="F145">
            <v>6094332</v>
          </cell>
        </row>
        <row r="146">
          <cell r="B146">
            <v>5009104013</v>
          </cell>
          <cell r="F146">
            <v>6094360</v>
          </cell>
        </row>
        <row r="147">
          <cell r="B147">
            <v>5009006848</v>
          </cell>
          <cell r="F147">
            <v>6095100</v>
          </cell>
        </row>
        <row r="148">
          <cell r="B148">
            <v>1000001767</v>
          </cell>
          <cell r="F148">
            <v>6095100</v>
          </cell>
        </row>
        <row r="149">
          <cell r="B149">
            <v>5009017478</v>
          </cell>
          <cell r="F149">
            <v>6096425</v>
          </cell>
        </row>
        <row r="150">
          <cell r="B150">
            <v>8084</v>
          </cell>
          <cell r="F150">
            <v>6096425</v>
          </cell>
        </row>
        <row r="151">
          <cell r="B151">
            <v>5009017326</v>
          </cell>
          <cell r="F151">
            <v>6096425</v>
          </cell>
        </row>
        <row r="152">
          <cell r="B152">
            <v>1000005683</v>
          </cell>
          <cell r="F152">
            <v>6114131</v>
          </cell>
        </row>
        <row r="153">
          <cell r="B153">
            <v>7500005683</v>
          </cell>
          <cell r="F153">
            <v>6114131</v>
          </cell>
        </row>
        <row r="154">
          <cell r="B154">
            <v>5009004728</v>
          </cell>
          <cell r="F154">
            <v>6181179</v>
          </cell>
        </row>
        <row r="155">
          <cell r="B155">
            <v>4325670000027830</v>
          </cell>
          <cell r="F155">
            <v>6187345</v>
          </cell>
        </row>
        <row r="156">
          <cell r="B156">
            <v>5009039189</v>
          </cell>
          <cell r="F156">
            <v>6265234</v>
          </cell>
        </row>
        <row r="157">
          <cell r="B157">
            <v>5009025325</v>
          </cell>
          <cell r="F157">
            <v>6420102</v>
          </cell>
        </row>
        <row r="158">
          <cell r="B158">
            <v>13773</v>
          </cell>
          <cell r="F158">
            <v>6420102</v>
          </cell>
        </row>
        <row r="159">
          <cell r="B159">
            <v>5009039064</v>
          </cell>
          <cell r="F159">
            <v>6437125</v>
          </cell>
        </row>
        <row r="160">
          <cell r="B160">
            <v>1000010301</v>
          </cell>
          <cell r="F160">
            <v>6558888</v>
          </cell>
        </row>
        <row r="161">
          <cell r="B161">
            <v>7500057859</v>
          </cell>
          <cell r="F161">
            <v>6747918</v>
          </cell>
        </row>
        <row r="162">
          <cell r="B162">
            <v>1000057859</v>
          </cell>
          <cell r="F162">
            <v>6747918</v>
          </cell>
        </row>
        <row r="163">
          <cell r="B163">
            <v>4913840000538520</v>
          </cell>
          <cell r="F163">
            <v>6812504</v>
          </cell>
        </row>
        <row r="164">
          <cell r="B164">
            <v>4913840000538530</v>
          </cell>
          <cell r="F164">
            <v>6869665</v>
          </cell>
        </row>
        <row r="165">
          <cell r="B165">
            <v>1400050171</v>
          </cell>
          <cell r="F165">
            <v>7160783</v>
          </cell>
        </row>
        <row r="166">
          <cell r="B166">
            <v>5109036919</v>
          </cell>
          <cell r="F166">
            <v>7224796</v>
          </cell>
        </row>
        <row r="167">
          <cell r="B167">
            <v>5109036978</v>
          </cell>
          <cell r="F167">
            <v>7302746</v>
          </cell>
        </row>
        <row r="168">
          <cell r="B168">
            <v>5009039304</v>
          </cell>
          <cell r="F168">
            <v>7416825</v>
          </cell>
        </row>
        <row r="169">
          <cell r="B169">
            <v>5100017689</v>
          </cell>
          <cell r="F169">
            <v>7513238</v>
          </cell>
        </row>
        <row r="170">
          <cell r="B170">
            <v>7500017689</v>
          </cell>
          <cell r="F170">
            <v>7513238</v>
          </cell>
        </row>
        <row r="171">
          <cell r="B171">
            <v>5009039247</v>
          </cell>
          <cell r="F171">
            <v>7514977</v>
          </cell>
        </row>
        <row r="172">
          <cell r="B172">
            <v>5009039225</v>
          </cell>
          <cell r="F172">
            <v>7684433</v>
          </cell>
        </row>
        <row r="173">
          <cell r="B173">
            <v>7500230093</v>
          </cell>
          <cell r="F173">
            <v>8213287</v>
          </cell>
        </row>
        <row r="174">
          <cell r="B174">
            <v>4913290000426870</v>
          </cell>
          <cell r="F174">
            <v>8213287</v>
          </cell>
        </row>
        <row r="175">
          <cell r="B175">
            <v>230093</v>
          </cell>
          <cell r="F175">
            <v>8213287</v>
          </cell>
        </row>
        <row r="176">
          <cell r="B176">
            <v>4913840000537540</v>
          </cell>
          <cell r="F176">
            <v>8230574</v>
          </cell>
        </row>
        <row r="177">
          <cell r="B177">
            <v>7500031119</v>
          </cell>
          <cell r="F177">
            <v>8239262</v>
          </cell>
        </row>
        <row r="178">
          <cell r="B178">
            <v>2008</v>
          </cell>
          <cell r="F178">
            <v>8242826</v>
          </cell>
        </row>
        <row r="179">
          <cell r="B179">
            <v>5009025311</v>
          </cell>
          <cell r="F179">
            <v>8242826</v>
          </cell>
        </row>
        <row r="180">
          <cell r="B180">
            <v>7500021549</v>
          </cell>
          <cell r="F180">
            <v>8248532</v>
          </cell>
        </row>
        <row r="181">
          <cell r="B181">
            <v>5009031020</v>
          </cell>
          <cell r="F181">
            <v>8254843</v>
          </cell>
        </row>
        <row r="182">
          <cell r="B182">
            <v>1000200098</v>
          </cell>
          <cell r="F182">
            <v>8254843</v>
          </cell>
        </row>
        <row r="183">
          <cell r="B183">
            <v>7500200098</v>
          </cell>
          <cell r="F183">
            <v>8254843</v>
          </cell>
        </row>
        <row r="184">
          <cell r="B184">
            <v>1000220049</v>
          </cell>
          <cell r="F184">
            <v>8272358</v>
          </cell>
        </row>
        <row r="185">
          <cell r="B185">
            <v>7500220049</v>
          </cell>
          <cell r="F185">
            <v>8272358</v>
          </cell>
        </row>
        <row r="186">
          <cell r="B186">
            <v>4913840000529830</v>
          </cell>
          <cell r="F186">
            <v>8272358</v>
          </cell>
        </row>
        <row r="187">
          <cell r="B187">
            <v>5009031022</v>
          </cell>
          <cell r="F187">
            <v>8282137</v>
          </cell>
        </row>
        <row r="188">
          <cell r="B188">
            <v>4913840000539180</v>
          </cell>
          <cell r="F188">
            <v>8340391</v>
          </cell>
        </row>
        <row r="189">
          <cell r="B189">
            <v>5009031049</v>
          </cell>
          <cell r="F189">
            <v>8666899</v>
          </cell>
        </row>
        <row r="190">
          <cell r="B190">
            <v>4913840000497060</v>
          </cell>
          <cell r="F190">
            <v>8704569</v>
          </cell>
        </row>
        <row r="191">
          <cell r="B191">
            <v>7500050188</v>
          </cell>
          <cell r="F191">
            <v>8707722</v>
          </cell>
        </row>
        <row r="192">
          <cell r="B192">
            <v>1000050188</v>
          </cell>
          <cell r="F192">
            <v>8707722</v>
          </cell>
        </row>
        <row r="193">
          <cell r="B193">
            <v>4913840000552970</v>
          </cell>
          <cell r="F193">
            <v>8747476</v>
          </cell>
        </row>
        <row r="194">
          <cell r="B194">
            <v>5009012572</v>
          </cell>
          <cell r="F194">
            <v>9520877</v>
          </cell>
        </row>
        <row r="195">
          <cell r="B195">
            <v>52472</v>
          </cell>
          <cell r="F195">
            <v>9520877</v>
          </cell>
        </row>
        <row r="196">
          <cell r="B196">
            <v>5009143019</v>
          </cell>
          <cell r="F196">
            <v>9522862</v>
          </cell>
        </row>
        <row r="197">
          <cell r="B197">
            <v>5109137127</v>
          </cell>
          <cell r="F197">
            <v>9654817</v>
          </cell>
        </row>
        <row r="198">
          <cell r="B198">
            <v>7500005479</v>
          </cell>
          <cell r="F198">
            <v>10055366</v>
          </cell>
        </row>
        <row r="199">
          <cell r="B199">
            <v>7500040378</v>
          </cell>
          <cell r="F199">
            <v>10055793</v>
          </cell>
        </row>
        <row r="200">
          <cell r="B200">
            <v>5009007244</v>
          </cell>
          <cell r="F200">
            <v>10067889</v>
          </cell>
        </row>
        <row r="201">
          <cell r="B201">
            <v>7500016038</v>
          </cell>
          <cell r="F201">
            <v>10086697</v>
          </cell>
        </row>
        <row r="202">
          <cell r="B202">
            <v>1000016038</v>
          </cell>
          <cell r="F202">
            <v>10086697</v>
          </cell>
        </row>
        <row r="203">
          <cell r="B203">
            <v>4913840000534870</v>
          </cell>
          <cell r="F203">
            <v>10086697</v>
          </cell>
        </row>
        <row r="204">
          <cell r="B204">
            <v>5009006699</v>
          </cell>
          <cell r="F204">
            <v>10087610</v>
          </cell>
        </row>
        <row r="205">
          <cell r="B205">
            <v>1000041858</v>
          </cell>
          <cell r="F205">
            <v>10087610</v>
          </cell>
        </row>
        <row r="206">
          <cell r="B206">
            <v>7500059483</v>
          </cell>
          <cell r="F206">
            <v>10112673</v>
          </cell>
        </row>
        <row r="207">
          <cell r="B207">
            <v>4913290000439580</v>
          </cell>
          <cell r="F207">
            <v>10112673</v>
          </cell>
        </row>
        <row r="208">
          <cell r="B208">
            <v>5009030038</v>
          </cell>
          <cell r="F208">
            <v>10158020</v>
          </cell>
        </row>
        <row r="209">
          <cell r="B209">
            <v>1000054790</v>
          </cell>
          <cell r="F209">
            <v>10158020</v>
          </cell>
        </row>
        <row r="210">
          <cell r="B210">
            <v>7500055511</v>
          </cell>
          <cell r="F210">
            <v>10214111</v>
          </cell>
        </row>
        <row r="211">
          <cell r="B211">
            <v>5000055511</v>
          </cell>
          <cell r="F211">
            <v>10214111</v>
          </cell>
        </row>
        <row r="212">
          <cell r="B212">
            <v>5109039801</v>
          </cell>
          <cell r="F212">
            <v>10254862</v>
          </cell>
        </row>
        <row r="213">
          <cell r="B213">
            <v>11285</v>
          </cell>
          <cell r="F213">
            <v>10259587</v>
          </cell>
        </row>
        <row r="214">
          <cell r="B214">
            <v>5009039070</v>
          </cell>
          <cell r="F214">
            <v>10261858</v>
          </cell>
        </row>
        <row r="215">
          <cell r="B215">
            <v>4325670000030950</v>
          </cell>
          <cell r="F215">
            <v>10478125</v>
          </cell>
        </row>
        <row r="216">
          <cell r="B216">
            <v>5009039145</v>
          </cell>
          <cell r="F216">
            <v>10479891</v>
          </cell>
        </row>
        <row r="217">
          <cell r="B217">
            <v>4913840000539540</v>
          </cell>
          <cell r="F217">
            <v>10483023</v>
          </cell>
        </row>
        <row r="218">
          <cell r="B218">
            <v>5109025058</v>
          </cell>
          <cell r="F218">
            <v>10527187</v>
          </cell>
        </row>
        <row r="219">
          <cell r="B219">
            <v>5009006339</v>
          </cell>
          <cell r="F219">
            <v>10527187</v>
          </cell>
        </row>
        <row r="220">
          <cell r="B220">
            <v>5009006388</v>
          </cell>
          <cell r="F220">
            <v>10527187</v>
          </cell>
        </row>
        <row r="221">
          <cell r="B221">
            <v>1000006352</v>
          </cell>
          <cell r="F221">
            <v>10527187</v>
          </cell>
        </row>
        <row r="222">
          <cell r="B222">
            <v>8100034651</v>
          </cell>
          <cell r="F222">
            <v>10527253</v>
          </cell>
        </row>
        <row r="223">
          <cell r="B223">
            <v>1000034651</v>
          </cell>
          <cell r="F223">
            <v>10527253</v>
          </cell>
        </row>
        <row r="224">
          <cell r="B224">
            <v>4913840000466250</v>
          </cell>
          <cell r="F224">
            <v>10527253</v>
          </cell>
        </row>
        <row r="225">
          <cell r="B225">
            <v>5009039246</v>
          </cell>
          <cell r="F225">
            <v>10528840</v>
          </cell>
        </row>
        <row r="226">
          <cell r="B226">
            <v>5009039321</v>
          </cell>
          <cell r="F226">
            <v>10529058</v>
          </cell>
        </row>
        <row r="227">
          <cell r="B227">
            <v>5009006786</v>
          </cell>
          <cell r="F227">
            <v>10529107</v>
          </cell>
        </row>
        <row r="228">
          <cell r="B228">
            <v>5009006788</v>
          </cell>
          <cell r="F228">
            <v>10529107</v>
          </cell>
        </row>
        <row r="229">
          <cell r="B229">
            <v>1110001069</v>
          </cell>
          <cell r="F229">
            <v>10532301</v>
          </cell>
        </row>
        <row r="230">
          <cell r="B230">
            <v>4913290000351460</v>
          </cell>
          <cell r="F230">
            <v>10532301</v>
          </cell>
        </row>
        <row r="231">
          <cell r="B231">
            <v>4325670000031010</v>
          </cell>
          <cell r="F231">
            <v>10545587</v>
          </cell>
        </row>
        <row r="232">
          <cell r="B232">
            <v>4325670000034890</v>
          </cell>
          <cell r="F232">
            <v>10556005</v>
          </cell>
        </row>
        <row r="233">
          <cell r="B233">
            <v>7500030637</v>
          </cell>
          <cell r="F233">
            <v>10556545</v>
          </cell>
        </row>
        <row r="234">
          <cell r="B234">
            <v>4913840000539550</v>
          </cell>
          <cell r="F234">
            <v>11185646</v>
          </cell>
        </row>
        <row r="235">
          <cell r="B235">
            <v>4325670000031090</v>
          </cell>
          <cell r="F235">
            <v>11301318</v>
          </cell>
        </row>
        <row r="236">
          <cell r="B236">
            <v>4325670000011110</v>
          </cell>
          <cell r="F236">
            <v>11344158</v>
          </cell>
        </row>
        <row r="237">
          <cell r="B237">
            <v>7500061782</v>
          </cell>
          <cell r="F237">
            <v>11425095</v>
          </cell>
        </row>
        <row r="238">
          <cell r="B238">
            <v>1000061782</v>
          </cell>
          <cell r="F238">
            <v>11425095</v>
          </cell>
        </row>
        <row r="239">
          <cell r="B239">
            <v>4913290000366190</v>
          </cell>
          <cell r="F239">
            <v>11425759</v>
          </cell>
        </row>
        <row r="240">
          <cell r="B240">
            <v>4325670000011130</v>
          </cell>
          <cell r="F240">
            <v>11432636</v>
          </cell>
        </row>
        <row r="241">
          <cell r="B241">
            <v>7500077016</v>
          </cell>
          <cell r="F241">
            <v>11434187</v>
          </cell>
        </row>
        <row r="242">
          <cell r="B242">
            <v>4913840000467700</v>
          </cell>
          <cell r="F242">
            <v>11434187</v>
          </cell>
        </row>
        <row r="243">
          <cell r="B243">
            <v>1000077016</v>
          </cell>
          <cell r="F243">
            <v>11434187</v>
          </cell>
        </row>
        <row r="244">
          <cell r="B244">
            <v>4325670000016310</v>
          </cell>
          <cell r="F244">
            <v>12114086</v>
          </cell>
        </row>
        <row r="245">
          <cell r="B245">
            <v>5009036036</v>
          </cell>
          <cell r="F245">
            <v>12115078</v>
          </cell>
        </row>
        <row r="246">
          <cell r="B246">
            <v>5009145512</v>
          </cell>
          <cell r="F246">
            <v>12138023</v>
          </cell>
        </row>
        <row r="247">
          <cell r="B247">
            <v>4325670000016340</v>
          </cell>
          <cell r="F247">
            <v>12192961</v>
          </cell>
        </row>
        <row r="248">
          <cell r="B248">
            <v>4325670000031130</v>
          </cell>
          <cell r="F248">
            <v>12275993</v>
          </cell>
        </row>
        <row r="249">
          <cell r="B249">
            <v>7500095452</v>
          </cell>
          <cell r="F249">
            <v>12967442</v>
          </cell>
        </row>
        <row r="250">
          <cell r="B250">
            <v>1000095452</v>
          </cell>
          <cell r="F250">
            <v>12967442</v>
          </cell>
        </row>
        <row r="251">
          <cell r="B251">
            <v>5009024818</v>
          </cell>
          <cell r="F251">
            <v>12969508</v>
          </cell>
        </row>
        <row r="252">
          <cell r="B252">
            <v>7509032699</v>
          </cell>
          <cell r="F252">
            <v>12969508</v>
          </cell>
        </row>
        <row r="253">
          <cell r="B253">
            <v>5009039210</v>
          </cell>
          <cell r="F253">
            <v>12982149</v>
          </cell>
        </row>
        <row r="254">
          <cell r="B254">
            <v>5109033010</v>
          </cell>
          <cell r="F254">
            <v>12987298</v>
          </cell>
        </row>
        <row r="255">
          <cell r="B255">
            <v>7500008074</v>
          </cell>
          <cell r="F255">
            <v>12994464</v>
          </cell>
        </row>
        <row r="256">
          <cell r="B256">
            <v>5009021451</v>
          </cell>
          <cell r="F256">
            <v>12999204</v>
          </cell>
        </row>
        <row r="257">
          <cell r="B257">
            <v>4913290000431130</v>
          </cell>
          <cell r="F257">
            <v>12999204</v>
          </cell>
        </row>
        <row r="258">
          <cell r="B258">
            <v>1300001734</v>
          </cell>
          <cell r="F258">
            <v>12999204</v>
          </cell>
        </row>
        <row r="259">
          <cell r="B259">
            <v>5009032492</v>
          </cell>
          <cell r="F259">
            <v>13259705</v>
          </cell>
        </row>
        <row r="260">
          <cell r="B260">
            <v>91723</v>
          </cell>
          <cell r="F260">
            <v>13259705</v>
          </cell>
        </row>
        <row r="261">
          <cell r="B261">
            <v>3065453</v>
          </cell>
          <cell r="F261">
            <v>13445750</v>
          </cell>
        </row>
        <row r="262">
          <cell r="B262">
            <v>6009012841</v>
          </cell>
          <cell r="F262">
            <v>13445750</v>
          </cell>
        </row>
        <row r="263">
          <cell r="B263">
            <v>6009008799</v>
          </cell>
          <cell r="F263">
            <v>13485004</v>
          </cell>
        </row>
        <row r="264">
          <cell r="B264">
            <v>7500130057</v>
          </cell>
          <cell r="F264">
            <v>13835500</v>
          </cell>
        </row>
        <row r="265">
          <cell r="B265">
            <v>8109000241</v>
          </cell>
          <cell r="F265">
            <v>14196760</v>
          </cell>
        </row>
        <row r="266">
          <cell r="B266">
            <v>7500013674</v>
          </cell>
          <cell r="F266">
            <v>14196760</v>
          </cell>
        </row>
        <row r="267">
          <cell r="B267">
            <v>5009104098</v>
          </cell>
          <cell r="F267">
            <v>14196760</v>
          </cell>
        </row>
        <row r="268">
          <cell r="B268">
            <v>7500007299</v>
          </cell>
          <cell r="F268">
            <v>14199503</v>
          </cell>
        </row>
        <row r="269">
          <cell r="B269">
            <v>7500075269</v>
          </cell>
          <cell r="F269">
            <v>14201012</v>
          </cell>
        </row>
        <row r="270">
          <cell r="B270">
            <v>7500003550</v>
          </cell>
          <cell r="F270">
            <v>14202591</v>
          </cell>
        </row>
        <row r="271">
          <cell r="B271">
            <v>1000074518</v>
          </cell>
          <cell r="F271">
            <v>14216102</v>
          </cell>
        </row>
        <row r="272">
          <cell r="B272">
            <v>1300073764</v>
          </cell>
          <cell r="F272">
            <v>14239450</v>
          </cell>
        </row>
        <row r="273">
          <cell r="B273">
            <v>4325670000011230</v>
          </cell>
          <cell r="F273">
            <v>14316328</v>
          </cell>
        </row>
        <row r="274">
          <cell r="B274">
            <v>5009025416</v>
          </cell>
          <cell r="F274">
            <v>14430667</v>
          </cell>
        </row>
        <row r="275">
          <cell r="B275">
            <v>5009104031</v>
          </cell>
          <cell r="F275">
            <v>14439173</v>
          </cell>
        </row>
        <row r="276">
          <cell r="B276">
            <v>5009151108</v>
          </cell>
          <cell r="F276">
            <v>14439934</v>
          </cell>
        </row>
        <row r="277">
          <cell r="B277">
            <v>15398</v>
          </cell>
          <cell r="F277">
            <v>14440821</v>
          </cell>
        </row>
        <row r="278">
          <cell r="B278">
            <v>5009006774</v>
          </cell>
          <cell r="F278">
            <v>14441752</v>
          </cell>
        </row>
        <row r="279">
          <cell r="B279">
            <v>4913840000451750</v>
          </cell>
          <cell r="F279">
            <v>14441752</v>
          </cell>
        </row>
        <row r="280">
          <cell r="B280">
            <v>1110161181</v>
          </cell>
          <cell r="F280">
            <v>14442742</v>
          </cell>
        </row>
        <row r="281">
          <cell r="B281">
            <v>7500033554</v>
          </cell>
          <cell r="F281">
            <v>14442754</v>
          </cell>
        </row>
        <row r="282">
          <cell r="B282">
            <v>1000033554</v>
          </cell>
          <cell r="F282">
            <v>14442754</v>
          </cell>
        </row>
        <row r="283">
          <cell r="B283">
            <v>5009039122</v>
          </cell>
          <cell r="F283">
            <v>14442809</v>
          </cell>
        </row>
        <row r="284">
          <cell r="B284">
            <v>5009021292</v>
          </cell>
          <cell r="F284">
            <v>14445214</v>
          </cell>
        </row>
        <row r="285">
          <cell r="B285">
            <v>5009006773</v>
          </cell>
          <cell r="F285">
            <v>14445976</v>
          </cell>
        </row>
        <row r="286">
          <cell r="B286">
            <v>4913840000009020</v>
          </cell>
          <cell r="F286">
            <v>14445976</v>
          </cell>
        </row>
        <row r="287">
          <cell r="B287">
            <v>7500018991</v>
          </cell>
          <cell r="F287">
            <v>14448931</v>
          </cell>
        </row>
        <row r="288">
          <cell r="B288">
            <v>1000018991</v>
          </cell>
          <cell r="F288">
            <v>14448931</v>
          </cell>
        </row>
        <row r="289">
          <cell r="B289">
            <v>7500041652</v>
          </cell>
          <cell r="F289">
            <v>14576432</v>
          </cell>
        </row>
        <row r="290">
          <cell r="B290">
            <v>2927</v>
          </cell>
          <cell r="F290">
            <v>14870166</v>
          </cell>
        </row>
        <row r="291">
          <cell r="B291">
            <v>5109039642</v>
          </cell>
          <cell r="F291">
            <v>14870774</v>
          </cell>
        </row>
        <row r="292">
          <cell r="B292">
            <v>7500180485</v>
          </cell>
          <cell r="F292">
            <v>14933854</v>
          </cell>
        </row>
        <row r="293">
          <cell r="B293">
            <v>4913840000534320</v>
          </cell>
          <cell r="F293">
            <v>14933854</v>
          </cell>
        </row>
        <row r="294">
          <cell r="B294">
            <v>1000180485</v>
          </cell>
          <cell r="F294">
            <v>14933854</v>
          </cell>
        </row>
        <row r="295">
          <cell r="B295">
            <v>8000085268</v>
          </cell>
          <cell r="F295">
            <v>14934901</v>
          </cell>
        </row>
        <row r="296">
          <cell r="B296">
            <v>5800007423</v>
          </cell>
          <cell r="F296">
            <v>14934901</v>
          </cell>
        </row>
        <row r="297">
          <cell r="B297">
            <v>7500007423</v>
          </cell>
          <cell r="F297">
            <v>14934901</v>
          </cell>
        </row>
        <row r="298">
          <cell r="B298">
            <v>7423</v>
          </cell>
          <cell r="F298">
            <v>14934901</v>
          </cell>
        </row>
        <row r="299">
          <cell r="B299">
            <v>7500011854</v>
          </cell>
          <cell r="F299">
            <v>14935902</v>
          </cell>
        </row>
        <row r="300">
          <cell r="B300">
            <v>475</v>
          </cell>
          <cell r="F300">
            <v>14936486</v>
          </cell>
        </row>
        <row r="301">
          <cell r="B301">
            <v>5009004719</v>
          </cell>
          <cell r="F301">
            <v>14936486</v>
          </cell>
        </row>
        <row r="302">
          <cell r="B302">
            <v>1000018740</v>
          </cell>
          <cell r="F302">
            <v>14937305</v>
          </cell>
        </row>
        <row r="303">
          <cell r="B303">
            <v>7500014165</v>
          </cell>
          <cell r="F303">
            <v>14938026</v>
          </cell>
        </row>
        <row r="304">
          <cell r="B304">
            <v>4913840000008740</v>
          </cell>
          <cell r="F304">
            <v>14938026</v>
          </cell>
        </row>
        <row r="305">
          <cell r="B305">
            <v>5009003709</v>
          </cell>
          <cell r="F305">
            <v>14940577</v>
          </cell>
        </row>
        <row r="306">
          <cell r="B306">
            <v>9341</v>
          </cell>
          <cell r="F306">
            <v>14940577</v>
          </cell>
        </row>
        <row r="307">
          <cell r="B307">
            <v>1000041439</v>
          </cell>
          <cell r="F307">
            <v>14942048</v>
          </cell>
        </row>
        <row r="308">
          <cell r="B308">
            <v>5009017508</v>
          </cell>
          <cell r="F308">
            <v>14942571</v>
          </cell>
        </row>
        <row r="309">
          <cell r="B309">
            <v>8583</v>
          </cell>
          <cell r="F309">
            <v>14942571</v>
          </cell>
        </row>
        <row r="310">
          <cell r="B310">
            <v>7500013068</v>
          </cell>
          <cell r="F310">
            <v>14945307</v>
          </cell>
        </row>
        <row r="311">
          <cell r="B311">
            <v>4913840000005570</v>
          </cell>
          <cell r="F311">
            <v>14945307</v>
          </cell>
        </row>
        <row r="312">
          <cell r="B312">
            <v>7500022771</v>
          </cell>
          <cell r="F312">
            <v>14948845</v>
          </cell>
        </row>
        <row r="313">
          <cell r="B313">
            <v>6009015483</v>
          </cell>
          <cell r="F313">
            <v>14950225</v>
          </cell>
        </row>
        <row r="314">
          <cell r="B314">
            <v>7500062692</v>
          </cell>
          <cell r="F314">
            <v>14950975</v>
          </cell>
        </row>
        <row r="315">
          <cell r="B315">
            <v>6009030031</v>
          </cell>
          <cell r="F315">
            <v>14951017</v>
          </cell>
        </row>
        <row r="316">
          <cell r="B316">
            <v>7500021184</v>
          </cell>
          <cell r="F316">
            <v>14955541</v>
          </cell>
        </row>
        <row r="317">
          <cell r="B317">
            <v>8109033002</v>
          </cell>
          <cell r="F317">
            <v>14955608</v>
          </cell>
        </row>
        <row r="318">
          <cell r="B318">
            <v>7500004899</v>
          </cell>
          <cell r="F318">
            <v>14958361</v>
          </cell>
        </row>
        <row r="319">
          <cell r="B319">
            <v>1000004899</v>
          </cell>
          <cell r="F319">
            <v>14958361</v>
          </cell>
        </row>
        <row r="320">
          <cell r="B320">
            <v>4325670000031390</v>
          </cell>
          <cell r="F320">
            <v>14959340</v>
          </cell>
        </row>
        <row r="321">
          <cell r="B321">
            <v>1110020182</v>
          </cell>
          <cell r="F321">
            <v>14960600</v>
          </cell>
        </row>
        <row r="322">
          <cell r="B322">
            <v>5009003488</v>
          </cell>
          <cell r="F322">
            <v>14963039</v>
          </cell>
        </row>
        <row r="323">
          <cell r="B323">
            <v>12845</v>
          </cell>
          <cell r="F323">
            <v>14963039</v>
          </cell>
        </row>
        <row r="324">
          <cell r="B324">
            <v>5009025403</v>
          </cell>
          <cell r="F324">
            <v>14963514</v>
          </cell>
        </row>
        <row r="325">
          <cell r="B325">
            <v>10259</v>
          </cell>
          <cell r="F325">
            <v>14965401</v>
          </cell>
        </row>
        <row r="326">
          <cell r="B326">
            <v>4913840000002550</v>
          </cell>
          <cell r="F326">
            <v>14965401</v>
          </cell>
        </row>
        <row r="327">
          <cell r="B327">
            <v>5009003520</v>
          </cell>
          <cell r="F327">
            <v>14965401</v>
          </cell>
        </row>
        <row r="328">
          <cell r="B328">
            <v>4913840000539930</v>
          </cell>
          <cell r="F328">
            <v>14966632</v>
          </cell>
        </row>
        <row r="329">
          <cell r="B329">
            <v>24869</v>
          </cell>
          <cell r="F329">
            <v>14969483</v>
          </cell>
        </row>
        <row r="330">
          <cell r="B330">
            <v>5009148148</v>
          </cell>
          <cell r="F330">
            <v>14971394</v>
          </cell>
        </row>
        <row r="331">
          <cell r="B331">
            <v>5009017572</v>
          </cell>
          <cell r="F331">
            <v>14973115</v>
          </cell>
        </row>
        <row r="332">
          <cell r="B332">
            <v>35544</v>
          </cell>
          <cell r="F332">
            <v>14973115</v>
          </cell>
        </row>
        <row r="333">
          <cell r="B333">
            <v>7110002665</v>
          </cell>
          <cell r="F333">
            <v>14977164</v>
          </cell>
        </row>
        <row r="334">
          <cell r="B334">
            <v>4913840000043200</v>
          </cell>
          <cell r="F334">
            <v>14977613</v>
          </cell>
        </row>
        <row r="335">
          <cell r="B335">
            <v>1000042385</v>
          </cell>
          <cell r="F335">
            <v>14977613</v>
          </cell>
        </row>
        <row r="336">
          <cell r="B336">
            <v>5009039182</v>
          </cell>
          <cell r="F336">
            <v>14978505</v>
          </cell>
        </row>
        <row r="337">
          <cell r="B337">
            <v>5009012590</v>
          </cell>
          <cell r="F337">
            <v>14981606</v>
          </cell>
        </row>
        <row r="338">
          <cell r="B338">
            <v>1000063236</v>
          </cell>
          <cell r="F338">
            <v>14981606</v>
          </cell>
        </row>
        <row r="339">
          <cell r="B339">
            <v>5009048028</v>
          </cell>
          <cell r="F339">
            <v>14983082</v>
          </cell>
        </row>
        <row r="340">
          <cell r="B340">
            <v>7500008002</v>
          </cell>
          <cell r="F340">
            <v>14983082</v>
          </cell>
        </row>
        <row r="341">
          <cell r="B341">
            <v>8002</v>
          </cell>
          <cell r="F341">
            <v>14983082</v>
          </cell>
        </row>
        <row r="342">
          <cell r="B342">
            <v>5009017530</v>
          </cell>
          <cell r="F342">
            <v>14984375</v>
          </cell>
        </row>
        <row r="343">
          <cell r="B343">
            <v>7500040608</v>
          </cell>
          <cell r="F343">
            <v>14985417</v>
          </cell>
        </row>
        <row r="344">
          <cell r="B344">
            <v>5109039772</v>
          </cell>
          <cell r="F344">
            <v>14985631</v>
          </cell>
        </row>
        <row r="345">
          <cell r="B345">
            <v>5109039864</v>
          </cell>
          <cell r="F345">
            <v>14988351</v>
          </cell>
        </row>
        <row r="346">
          <cell r="B346">
            <v>5009004804</v>
          </cell>
          <cell r="F346">
            <v>14989153</v>
          </cell>
        </row>
        <row r="347">
          <cell r="B347">
            <v>7500007119</v>
          </cell>
          <cell r="F347">
            <v>14989153</v>
          </cell>
        </row>
        <row r="348">
          <cell r="B348">
            <v>1000007119</v>
          </cell>
          <cell r="F348">
            <v>14989153</v>
          </cell>
        </row>
        <row r="349">
          <cell r="B349">
            <v>4913840000000690</v>
          </cell>
          <cell r="F349">
            <v>14989153</v>
          </cell>
        </row>
        <row r="350">
          <cell r="B350">
            <v>5009025400</v>
          </cell>
          <cell r="F350">
            <v>14989741</v>
          </cell>
        </row>
        <row r="351">
          <cell r="B351">
            <v>7110031688</v>
          </cell>
          <cell r="F351">
            <v>14990050</v>
          </cell>
        </row>
        <row r="352">
          <cell r="B352">
            <v>4913840000534900</v>
          </cell>
          <cell r="F352">
            <v>14990050</v>
          </cell>
        </row>
        <row r="353">
          <cell r="B353">
            <v>1110031688</v>
          </cell>
          <cell r="F353">
            <v>14990050</v>
          </cell>
        </row>
        <row r="354">
          <cell r="B354">
            <v>5109039729</v>
          </cell>
          <cell r="F354">
            <v>14990610</v>
          </cell>
        </row>
        <row r="355">
          <cell r="B355">
            <v>5009024219</v>
          </cell>
          <cell r="F355">
            <v>14992476</v>
          </cell>
        </row>
        <row r="356">
          <cell r="B356">
            <v>73609</v>
          </cell>
          <cell r="F356">
            <v>14992476</v>
          </cell>
        </row>
        <row r="357">
          <cell r="B357">
            <v>5009012551</v>
          </cell>
          <cell r="F357">
            <v>14996403</v>
          </cell>
        </row>
        <row r="358">
          <cell r="B358">
            <v>1000062308</v>
          </cell>
          <cell r="F358">
            <v>14996403</v>
          </cell>
        </row>
        <row r="359">
          <cell r="B359">
            <v>5009039184</v>
          </cell>
          <cell r="F359">
            <v>14998654</v>
          </cell>
        </row>
        <row r="360">
          <cell r="B360">
            <v>5000220317</v>
          </cell>
          <cell r="F360">
            <v>15346195</v>
          </cell>
        </row>
        <row r="361">
          <cell r="B361">
            <v>7500200301</v>
          </cell>
          <cell r="F361">
            <v>15348062</v>
          </cell>
        </row>
        <row r="362">
          <cell r="B362">
            <v>1000200301</v>
          </cell>
          <cell r="F362">
            <v>15348062</v>
          </cell>
        </row>
        <row r="363">
          <cell r="B363">
            <v>4913290000435890</v>
          </cell>
          <cell r="F363">
            <v>15348062</v>
          </cell>
        </row>
        <row r="364">
          <cell r="B364">
            <v>4325670000016540</v>
          </cell>
          <cell r="F364">
            <v>15353022</v>
          </cell>
        </row>
        <row r="365">
          <cell r="B365">
            <v>4913840000540020</v>
          </cell>
          <cell r="F365">
            <v>15430362</v>
          </cell>
        </row>
        <row r="366">
          <cell r="B366">
            <v>15334</v>
          </cell>
          <cell r="F366">
            <v>15810765</v>
          </cell>
        </row>
        <row r="367">
          <cell r="B367">
            <v>8109039411</v>
          </cell>
          <cell r="F367">
            <v>15911591</v>
          </cell>
        </row>
        <row r="368">
          <cell r="B368">
            <v>5009131094</v>
          </cell>
          <cell r="F368">
            <v>16252536</v>
          </cell>
        </row>
        <row r="369">
          <cell r="B369">
            <v>5009148131</v>
          </cell>
          <cell r="F369">
            <v>16254143</v>
          </cell>
        </row>
        <row r="370">
          <cell r="B370">
            <v>1000032421</v>
          </cell>
          <cell r="F370">
            <v>16254143</v>
          </cell>
        </row>
        <row r="371">
          <cell r="B371">
            <v>5009003664</v>
          </cell>
          <cell r="F371">
            <v>16257004</v>
          </cell>
        </row>
        <row r="372">
          <cell r="B372">
            <v>5009039199</v>
          </cell>
          <cell r="F372">
            <v>16261808</v>
          </cell>
        </row>
        <row r="373">
          <cell r="B373">
            <v>5009039213</v>
          </cell>
          <cell r="F373">
            <v>16262143</v>
          </cell>
        </row>
        <row r="374">
          <cell r="B374">
            <v>8100017082</v>
          </cell>
          <cell r="F374">
            <v>16264908</v>
          </cell>
        </row>
        <row r="375">
          <cell r="B375">
            <v>82733</v>
          </cell>
          <cell r="F375">
            <v>16266116</v>
          </cell>
        </row>
        <row r="376">
          <cell r="B376">
            <v>5009001993</v>
          </cell>
          <cell r="F376">
            <v>16267503</v>
          </cell>
        </row>
        <row r="377">
          <cell r="B377">
            <v>5009039292</v>
          </cell>
          <cell r="F377">
            <v>16269680</v>
          </cell>
        </row>
        <row r="378">
          <cell r="B378">
            <v>1110011058</v>
          </cell>
          <cell r="F378">
            <v>16274038</v>
          </cell>
        </row>
        <row r="379">
          <cell r="B379">
            <v>5009039188</v>
          </cell>
          <cell r="F379">
            <v>16274100</v>
          </cell>
        </row>
        <row r="380">
          <cell r="B380">
            <v>4913290000422590</v>
          </cell>
          <cell r="F380">
            <v>16276981</v>
          </cell>
        </row>
        <row r="381">
          <cell r="B381">
            <v>7110002326</v>
          </cell>
          <cell r="F381">
            <v>16276981</v>
          </cell>
        </row>
        <row r="382">
          <cell r="B382">
            <v>34466</v>
          </cell>
          <cell r="F382">
            <v>16276994</v>
          </cell>
        </row>
        <row r="383">
          <cell r="B383">
            <v>4913290000033970</v>
          </cell>
          <cell r="F383">
            <v>16276994</v>
          </cell>
        </row>
        <row r="384">
          <cell r="B384">
            <v>4325670000031770</v>
          </cell>
          <cell r="F384">
            <v>16277117</v>
          </cell>
        </row>
        <row r="385">
          <cell r="B385">
            <v>8000018054</v>
          </cell>
          <cell r="F385">
            <v>16278855</v>
          </cell>
        </row>
        <row r="386">
          <cell r="B386">
            <v>4913840000450960</v>
          </cell>
          <cell r="F386">
            <v>16278855</v>
          </cell>
        </row>
        <row r="387">
          <cell r="B387">
            <v>7500018054</v>
          </cell>
          <cell r="F387">
            <v>16278855</v>
          </cell>
        </row>
        <row r="388">
          <cell r="B388">
            <v>5009039268</v>
          </cell>
          <cell r="F388">
            <v>16278966</v>
          </cell>
        </row>
        <row r="389">
          <cell r="B389">
            <v>5009017550</v>
          </cell>
          <cell r="F389">
            <v>16279926</v>
          </cell>
        </row>
        <row r="390">
          <cell r="B390">
            <v>1000022174</v>
          </cell>
          <cell r="F390">
            <v>16279926</v>
          </cell>
        </row>
        <row r="391">
          <cell r="B391">
            <v>4913290000443600</v>
          </cell>
          <cell r="F391">
            <v>16282936</v>
          </cell>
        </row>
        <row r="392">
          <cell r="B392">
            <v>7500041322</v>
          </cell>
          <cell r="F392">
            <v>16342422</v>
          </cell>
        </row>
        <row r="393">
          <cell r="B393">
            <v>5000054229</v>
          </cell>
          <cell r="F393">
            <v>16349689</v>
          </cell>
        </row>
        <row r="394">
          <cell r="B394">
            <v>5009148120</v>
          </cell>
          <cell r="F394">
            <v>16446572</v>
          </cell>
        </row>
        <row r="395">
          <cell r="B395">
            <v>4913840000551080</v>
          </cell>
          <cell r="F395">
            <v>16451622</v>
          </cell>
        </row>
        <row r="396">
          <cell r="B396">
            <v>5000034438</v>
          </cell>
          <cell r="F396">
            <v>16452061</v>
          </cell>
        </row>
        <row r="397">
          <cell r="B397">
            <v>1000034438</v>
          </cell>
          <cell r="F397">
            <v>16452061</v>
          </cell>
        </row>
        <row r="398">
          <cell r="B398">
            <v>1110151655</v>
          </cell>
          <cell r="F398">
            <v>16489637</v>
          </cell>
        </row>
        <row r="399">
          <cell r="B399">
            <v>4913840000534510</v>
          </cell>
          <cell r="F399">
            <v>16489637</v>
          </cell>
        </row>
        <row r="400">
          <cell r="B400">
            <v>8109151086</v>
          </cell>
          <cell r="F400">
            <v>16581631</v>
          </cell>
        </row>
        <row r="401">
          <cell r="B401">
            <v>5009048049</v>
          </cell>
          <cell r="F401">
            <v>16582447</v>
          </cell>
        </row>
        <row r="402">
          <cell r="B402">
            <v>1000015681</v>
          </cell>
          <cell r="F402">
            <v>16583625</v>
          </cell>
        </row>
        <row r="403">
          <cell r="B403">
            <v>7500040877</v>
          </cell>
          <cell r="F403">
            <v>16584347</v>
          </cell>
        </row>
        <row r="404">
          <cell r="B404">
            <v>1000040877</v>
          </cell>
          <cell r="F404">
            <v>16584347</v>
          </cell>
        </row>
        <row r="405">
          <cell r="B405">
            <v>80682</v>
          </cell>
          <cell r="F405">
            <v>16584957</v>
          </cell>
        </row>
        <row r="406">
          <cell r="B406">
            <v>5009039207</v>
          </cell>
          <cell r="F406">
            <v>16586058</v>
          </cell>
        </row>
        <row r="407">
          <cell r="B407">
            <v>5009025392</v>
          </cell>
          <cell r="F407">
            <v>16586773</v>
          </cell>
        </row>
        <row r="408">
          <cell r="B408">
            <v>4325670000032160</v>
          </cell>
          <cell r="F408">
            <v>16587271</v>
          </cell>
        </row>
        <row r="409">
          <cell r="B409">
            <v>7500017420</v>
          </cell>
          <cell r="F409">
            <v>16588178</v>
          </cell>
        </row>
        <row r="410">
          <cell r="B410">
            <v>1000017420</v>
          </cell>
          <cell r="F410">
            <v>16588178</v>
          </cell>
        </row>
        <row r="411">
          <cell r="B411">
            <v>8000081690</v>
          </cell>
          <cell r="F411">
            <v>16594020</v>
          </cell>
        </row>
        <row r="412">
          <cell r="B412">
            <v>5009025526</v>
          </cell>
          <cell r="F412">
            <v>16594020</v>
          </cell>
        </row>
        <row r="413">
          <cell r="B413">
            <v>7500000875</v>
          </cell>
          <cell r="F413">
            <v>16594151</v>
          </cell>
        </row>
        <row r="414">
          <cell r="B414">
            <v>4913840000000620</v>
          </cell>
          <cell r="F414">
            <v>16594151</v>
          </cell>
        </row>
        <row r="415">
          <cell r="B415">
            <v>1000000875</v>
          </cell>
          <cell r="F415">
            <v>16594151</v>
          </cell>
        </row>
        <row r="416">
          <cell r="B416">
            <v>7500092302</v>
          </cell>
          <cell r="F416">
            <v>16594366</v>
          </cell>
        </row>
        <row r="417">
          <cell r="B417">
            <v>1000092302</v>
          </cell>
          <cell r="F417">
            <v>16594366</v>
          </cell>
        </row>
        <row r="418">
          <cell r="B418">
            <v>4913840000022710</v>
          </cell>
          <cell r="F418">
            <v>16594366</v>
          </cell>
        </row>
        <row r="419">
          <cell r="B419">
            <v>3445</v>
          </cell>
          <cell r="F419">
            <v>16594458</v>
          </cell>
        </row>
        <row r="420">
          <cell r="B420">
            <v>4913290000350980</v>
          </cell>
          <cell r="F420">
            <v>16594839</v>
          </cell>
        </row>
        <row r="421">
          <cell r="B421">
            <v>7500034232</v>
          </cell>
          <cell r="F421">
            <v>16594839</v>
          </cell>
        </row>
        <row r="422">
          <cell r="B422">
            <v>5009025478</v>
          </cell>
          <cell r="F422">
            <v>16598004</v>
          </cell>
        </row>
        <row r="423">
          <cell r="B423">
            <v>7500033732</v>
          </cell>
          <cell r="F423">
            <v>16598129</v>
          </cell>
        </row>
        <row r="424">
          <cell r="B424">
            <v>1000033732</v>
          </cell>
          <cell r="F424">
            <v>16598129</v>
          </cell>
        </row>
        <row r="425">
          <cell r="B425">
            <v>5009039229</v>
          </cell>
          <cell r="F425">
            <v>16599358</v>
          </cell>
        </row>
        <row r="426">
          <cell r="B426">
            <v>5009039353</v>
          </cell>
          <cell r="F426">
            <v>16605185</v>
          </cell>
        </row>
        <row r="427">
          <cell r="B427">
            <v>13194</v>
          </cell>
          <cell r="F427">
            <v>16605185</v>
          </cell>
        </row>
        <row r="428">
          <cell r="B428">
            <v>5009025368</v>
          </cell>
          <cell r="F428">
            <v>16607219</v>
          </cell>
        </row>
        <row r="429">
          <cell r="B429">
            <v>5009006783</v>
          </cell>
          <cell r="F429">
            <v>16618029</v>
          </cell>
        </row>
        <row r="430">
          <cell r="B430">
            <v>7500051953</v>
          </cell>
          <cell r="F430">
            <v>16619570</v>
          </cell>
        </row>
        <row r="431">
          <cell r="B431">
            <v>1000051953</v>
          </cell>
          <cell r="F431">
            <v>16619570</v>
          </cell>
        </row>
        <row r="432">
          <cell r="B432">
            <v>5009017491</v>
          </cell>
          <cell r="F432">
            <v>16619708</v>
          </cell>
        </row>
        <row r="433">
          <cell r="B433">
            <v>5009025508</v>
          </cell>
          <cell r="F433">
            <v>16621498</v>
          </cell>
        </row>
        <row r="434">
          <cell r="B434">
            <v>4913840000478620</v>
          </cell>
          <cell r="F434">
            <v>16621498</v>
          </cell>
        </row>
        <row r="435">
          <cell r="B435">
            <v>16226</v>
          </cell>
          <cell r="F435">
            <v>16621498</v>
          </cell>
        </row>
        <row r="436">
          <cell r="B436">
            <v>5009021420</v>
          </cell>
          <cell r="F436">
            <v>16627468</v>
          </cell>
        </row>
        <row r="437">
          <cell r="B437">
            <v>5009104040</v>
          </cell>
          <cell r="F437">
            <v>16629118</v>
          </cell>
        </row>
        <row r="438">
          <cell r="B438">
            <v>7500002221</v>
          </cell>
          <cell r="F438">
            <v>16629277</v>
          </cell>
        </row>
        <row r="439">
          <cell r="B439">
            <v>7500041233</v>
          </cell>
          <cell r="F439">
            <v>16634776</v>
          </cell>
        </row>
        <row r="440">
          <cell r="B440">
            <v>1000041233</v>
          </cell>
          <cell r="F440">
            <v>16634776</v>
          </cell>
        </row>
        <row r="441">
          <cell r="B441">
            <v>1000042296</v>
          </cell>
          <cell r="F441">
            <v>16634776</v>
          </cell>
        </row>
        <row r="442">
          <cell r="B442">
            <v>5009017547</v>
          </cell>
          <cell r="F442">
            <v>16636812</v>
          </cell>
        </row>
        <row r="443">
          <cell r="B443">
            <v>34796</v>
          </cell>
          <cell r="F443">
            <v>16636812</v>
          </cell>
        </row>
        <row r="444">
          <cell r="B444">
            <v>4325670000032450</v>
          </cell>
          <cell r="F444">
            <v>16638937</v>
          </cell>
        </row>
        <row r="445">
          <cell r="B445">
            <v>5009039236</v>
          </cell>
          <cell r="F445">
            <v>16640047</v>
          </cell>
        </row>
        <row r="446">
          <cell r="B446">
            <v>5009017490</v>
          </cell>
          <cell r="F446">
            <v>16640575</v>
          </cell>
        </row>
        <row r="447">
          <cell r="B447">
            <v>5109039863</v>
          </cell>
          <cell r="F447">
            <v>16641474</v>
          </cell>
        </row>
        <row r="448">
          <cell r="B448">
            <v>6009104109</v>
          </cell>
          <cell r="F448">
            <v>16654002</v>
          </cell>
        </row>
        <row r="449">
          <cell r="B449">
            <v>6009104110</v>
          </cell>
          <cell r="F449">
            <v>16654002</v>
          </cell>
        </row>
        <row r="450">
          <cell r="B450">
            <v>6009104112</v>
          </cell>
          <cell r="F450">
            <v>16654002</v>
          </cell>
        </row>
        <row r="451">
          <cell r="B451">
            <v>6009104111</v>
          </cell>
          <cell r="F451">
            <v>16654002</v>
          </cell>
        </row>
        <row r="452">
          <cell r="B452">
            <v>4913840000020660</v>
          </cell>
          <cell r="F452">
            <v>16656819</v>
          </cell>
        </row>
        <row r="453">
          <cell r="B453">
            <v>1000040396</v>
          </cell>
          <cell r="F453">
            <v>16656819</v>
          </cell>
        </row>
        <row r="454">
          <cell r="B454">
            <v>84740</v>
          </cell>
          <cell r="F454">
            <v>16657138</v>
          </cell>
        </row>
        <row r="455">
          <cell r="B455">
            <v>6009015435</v>
          </cell>
          <cell r="F455">
            <v>16659133</v>
          </cell>
        </row>
        <row r="456">
          <cell r="B456">
            <v>8000000134</v>
          </cell>
          <cell r="F456">
            <v>16659433</v>
          </cell>
        </row>
        <row r="457">
          <cell r="B457">
            <v>7500032001</v>
          </cell>
          <cell r="F457">
            <v>16662798</v>
          </cell>
        </row>
        <row r="458">
          <cell r="B458">
            <v>4913290000023070</v>
          </cell>
          <cell r="F458">
            <v>16662798</v>
          </cell>
        </row>
        <row r="459">
          <cell r="B459">
            <v>1000076543</v>
          </cell>
          <cell r="F459">
            <v>16663161</v>
          </cell>
        </row>
        <row r="460">
          <cell r="B460">
            <v>7500076543</v>
          </cell>
          <cell r="F460">
            <v>16663161</v>
          </cell>
        </row>
        <row r="461">
          <cell r="B461">
            <v>4325670000039230</v>
          </cell>
          <cell r="F461">
            <v>16665333</v>
          </cell>
        </row>
        <row r="462">
          <cell r="B462">
            <v>5009017199</v>
          </cell>
          <cell r="F462">
            <v>16667607</v>
          </cell>
        </row>
        <row r="463">
          <cell r="B463">
            <v>4913840000032040</v>
          </cell>
          <cell r="F463">
            <v>16667607</v>
          </cell>
        </row>
        <row r="464">
          <cell r="B464">
            <v>7500031681</v>
          </cell>
          <cell r="F464">
            <v>16667764</v>
          </cell>
        </row>
        <row r="465">
          <cell r="B465">
            <v>1000031681</v>
          </cell>
          <cell r="F465">
            <v>16667764</v>
          </cell>
        </row>
        <row r="466">
          <cell r="B466">
            <v>4325670000032700</v>
          </cell>
          <cell r="F466">
            <v>16675369</v>
          </cell>
        </row>
        <row r="467">
          <cell r="B467">
            <v>5009024273</v>
          </cell>
          <cell r="F467">
            <v>16677635</v>
          </cell>
        </row>
        <row r="468">
          <cell r="B468">
            <v>1000022600</v>
          </cell>
          <cell r="F468">
            <v>16678028</v>
          </cell>
        </row>
        <row r="469">
          <cell r="B469">
            <v>4325670000036770</v>
          </cell>
          <cell r="F469">
            <v>16678186</v>
          </cell>
        </row>
        <row r="470">
          <cell r="B470">
            <v>5009003234</v>
          </cell>
          <cell r="F470">
            <v>16679547</v>
          </cell>
        </row>
        <row r="471">
          <cell r="B471">
            <v>5009039214</v>
          </cell>
          <cell r="F471">
            <v>16680763</v>
          </cell>
        </row>
        <row r="472">
          <cell r="B472">
            <v>5009017264</v>
          </cell>
          <cell r="F472">
            <v>16684306</v>
          </cell>
        </row>
        <row r="473">
          <cell r="B473">
            <v>33083</v>
          </cell>
          <cell r="F473">
            <v>16684306</v>
          </cell>
        </row>
        <row r="474">
          <cell r="B474">
            <v>5009003840</v>
          </cell>
          <cell r="F474">
            <v>16687263</v>
          </cell>
        </row>
        <row r="475">
          <cell r="B475">
            <v>7500013576</v>
          </cell>
          <cell r="F475">
            <v>16687263</v>
          </cell>
        </row>
        <row r="476">
          <cell r="B476">
            <v>4913290000030210</v>
          </cell>
          <cell r="F476">
            <v>16687263</v>
          </cell>
        </row>
        <row r="477">
          <cell r="B477">
            <v>1000013576</v>
          </cell>
          <cell r="F477">
            <v>16687263</v>
          </cell>
        </row>
        <row r="478">
          <cell r="B478">
            <v>5009039270</v>
          </cell>
          <cell r="F478">
            <v>16689018</v>
          </cell>
        </row>
        <row r="479">
          <cell r="B479">
            <v>4913290000427300</v>
          </cell>
          <cell r="F479">
            <v>16692878</v>
          </cell>
        </row>
        <row r="480">
          <cell r="B480">
            <v>4913840000540310</v>
          </cell>
          <cell r="F480">
            <v>16693508</v>
          </cell>
        </row>
        <row r="481">
          <cell r="B481">
            <v>4325670000032840</v>
          </cell>
          <cell r="F481">
            <v>16693511</v>
          </cell>
        </row>
        <row r="482">
          <cell r="B482">
            <v>7500057038</v>
          </cell>
          <cell r="F482">
            <v>16694082</v>
          </cell>
        </row>
        <row r="483">
          <cell r="B483">
            <v>1000057038</v>
          </cell>
          <cell r="F483">
            <v>16694082</v>
          </cell>
        </row>
        <row r="484">
          <cell r="B484">
            <v>4913290000423680</v>
          </cell>
          <cell r="F484">
            <v>16694562</v>
          </cell>
        </row>
        <row r="485">
          <cell r="B485">
            <v>5009025470</v>
          </cell>
          <cell r="F485">
            <v>16697847</v>
          </cell>
        </row>
        <row r="486">
          <cell r="B486">
            <v>1000002374</v>
          </cell>
          <cell r="F486">
            <v>16697847</v>
          </cell>
        </row>
        <row r="487">
          <cell r="B487">
            <v>7110002246</v>
          </cell>
          <cell r="F487">
            <v>16699230</v>
          </cell>
        </row>
        <row r="488">
          <cell r="B488">
            <v>1110002246</v>
          </cell>
          <cell r="F488">
            <v>16699230</v>
          </cell>
        </row>
        <row r="489">
          <cell r="B489">
            <v>1110010816</v>
          </cell>
          <cell r="F489">
            <v>16701034</v>
          </cell>
        </row>
        <row r="490">
          <cell r="B490">
            <v>4913290000432270</v>
          </cell>
          <cell r="F490">
            <v>16701034</v>
          </cell>
        </row>
        <row r="491">
          <cell r="B491">
            <v>7110010816</v>
          </cell>
          <cell r="F491">
            <v>16701034</v>
          </cell>
        </row>
        <row r="492">
          <cell r="B492">
            <v>7500018036</v>
          </cell>
          <cell r="F492">
            <v>16702540</v>
          </cell>
        </row>
        <row r="493">
          <cell r="B493">
            <v>7110002317</v>
          </cell>
          <cell r="F493">
            <v>16703006</v>
          </cell>
        </row>
        <row r="494">
          <cell r="B494">
            <v>1110002317</v>
          </cell>
          <cell r="F494">
            <v>16703006</v>
          </cell>
        </row>
        <row r="495">
          <cell r="B495">
            <v>4913290000351520</v>
          </cell>
          <cell r="F495">
            <v>16703006</v>
          </cell>
        </row>
        <row r="496">
          <cell r="B496">
            <v>1000007976</v>
          </cell>
          <cell r="F496">
            <v>16703450</v>
          </cell>
        </row>
        <row r="497">
          <cell r="B497">
            <v>4325670000007260</v>
          </cell>
          <cell r="F497">
            <v>16703799</v>
          </cell>
        </row>
        <row r="498">
          <cell r="B498">
            <v>5009017546</v>
          </cell>
          <cell r="F498">
            <v>16711239</v>
          </cell>
        </row>
        <row r="499">
          <cell r="B499">
            <v>32057</v>
          </cell>
          <cell r="F499">
            <v>16711239</v>
          </cell>
        </row>
        <row r="500">
          <cell r="B500">
            <v>4913290000031280</v>
          </cell>
          <cell r="F500">
            <v>16711239</v>
          </cell>
        </row>
        <row r="501">
          <cell r="B501">
            <v>5009039322</v>
          </cell>
          <cell r="F501">
            <v>16711291</v>
          </cell>
        </row>
        <row r="502">
          <cell r="B502">
            <v>4913840000503700</v>
          </cell>
          <cell r="F502">
            <v>16712407</v>
          </cell>
        </row>
        <row r="503">
          <cell r="B503">
            <v>1000010267</v>
          </cell>
          <cell r="F503">
            <v>16712407</v>
          </cell>
        </row>
        <row r="504">
          <cell r="B504">
            <v>1000020728</v>
          </cell>
          <cell r="F504">
            <v>16716628</v>
          </cell>
        </row>
        <row r="505">
          <cell r="B505">
            <v>4325670000033060</v>
          </cell>
          <cell r="F505">
            <v>16721180</v>
          </cell>
        </row>
        <row r="506">
          <cell r="B506">
            <v>1000001240</v>
          </cell>
          <cell r="F506">
            <v>16721634</v>
          </cell>
        </row>
        <row r="507">
          <cell r="B507">
            <v>5009004287</v>
          </cell>
          <cell r="F507">
            <v>16723575</v>
          </cell>
        </row>
        <row r="508">
          <cell r="B508">
            <v>5009039223</v>
          </cell>
          <cell r="F508">
            <v>16724075</v>
          </cell>
        </row>
        <row r="509">
          <cell r="B509">
            <v>7110003806</v>
          </cell>
          <cell r="F509">
            <v>16724758</v>
          </cell>
        </row>
        <row r="510">
          <cell r="B510">
            <v>4913290000028780</v>
          </cell>
          <cell r="F510">
            <v>16727167</v>
          </cell>
        </row>
        <row r="511">
          <cell r="B511">
            <v>5009039230</v>
          </cell>
          <cell r="F511">
            <v>16727246</v>
          </cell>
        </row>
        <row r="512">
          <cell r="B512">
            <v>20417</v>
          </cell>
          <cell r="F512">
            <v>16727417</v>
          </cell>
        </row>
        <row r="513">
          <cell r="B513">
            <v>4913840000006560</v>
          </cell>
          <cell r="F513">
            <v>16729125</v>
          </cell>
        </row>
        <row r="514">
          <cell r="B514">
            <v>1110151245</v>
          </cell>
          <cell r="F514">
            <v>16733872</v>
          </cell>
        </row>
        <row r="515">
          <cell r="B515">
            <v>5109137062</v>
          </cell>
          <cell r="F515">
            <v>16736052</v>
          </cell>
        </row>
        <row r="516">
          <cell r="B516">
            <v>7110010647</v>
          </cell>
          <cell r="F516">
            <v>16743401</v>
          </cell>
        </row>
        <row r="517">
          <cell r="B517">
            <v>1110010647</v>
          </cell>
          <cell r="F517">
            <v>16743401</v>
          </cell>
        </row>
        <row r="518">
          <cell r="B518">
            <v>4913290000429530</v>
          </cell>
          <cell r="F518">
            <v>16743401</v>
          </cell>
        </row>
        <row r="519">
          <cell r="B519">
            <v>1000013754</v>
          </cell>
          <cell r="F519">
            <v>16747449</v>
          </cell>
        </row>
        <row r="520">
          <cell r="B520">
            <v>7500013754</v>
          </cell>
          <cell r="F520">
            <v>16747449</v>
          </cell>
        </row>
        <row r="521">
          <cell r="B521">
            <v>4913290000033620</v>
          </cell>
          <cell r="F521">
            <v>16747449</v>
          </cell>
        </row>
        <row r="522">
          <cell r="B522">
            <v>5009025388</v>
          </cell>
          <cell r="F522">
            <v>16750566</v>
          </cell>
        </row>
        <row r="523">
          <cell r="B523">
            <v>5009039180</v>
          </cell>
          <cell r="F523">
            <v>16751046</v>
          </cell>
        </row>
        <row r="524">
          <cell r="B524">
            <v>24299</v>
          </cell>
          <cell r="F524">
            <v>16758787</v>
          </cell>
        </row>
        <row r="525">
          <cell r="B525">
            <v>4325670000033300</v>
          </cell>
          <cell r="F525">
            <v>16760217</v>
          </cell>
        </row>
        <row r="526">
          <cell r="B526">
            <v>4913290000034110</v>
          </cell>
          <cell r="F526">
            <v>16766523</v>
          </cell>
        </row>
        <row r="527">
          <cell r="B527">
            <v>1300000511</v>
          </cell>
          <cell r="F527">
            <v>16772169</v>
          </cell>
        </row>
        <row r="528">
          <cell r="B528">
            <v>4913290000030720</v>
          </cell>
          <cell r="F528">
            <v>16772169</v>
          </cell>
        </row>
        <row r="529">
          <cell r="B529">
            <v>4913290000442560</v>
          </cell>
          <cell r="F529">
            <v>16778601</v>
          </cell>
        </row>
        <row r="530">
          <cell r="B530">
            <v>1000019035</v>
          </cell>
          <cell r="F530">
            <v>16780763</v>
          </cell>
        </row>
        <row r="531">
          <cell r="B531">
            <v>4913840000039240</v>
          </cell>
          <cell r="F531">
            <v>16780763</v>
          </cell>
        </row>
        <row r="532">
          <cell r="B532">
            <v>5009134273</v>
          </cell>
          <cell r="F532">
            <v>16780881</v>
          </cell>
        </row>
        <row r="533">
          <cell r="B533">
            <v>5009134025</v>
          </cell>
          <cell r="F533">
            <v>16780881</v>
          </cell>
        </row>
        <row r="534">
          <cell r="B534">
            <v>3500004173</v>
          </cell>
          <cell r="F534">
            <v>16780881</v>
          </cell>
        </row>
        <row r="535">
          <cell r="B535">
            <v>8100034722</v>
          </cell>
          <cell r="F535">
            <v>16782673</v>
          </cell>
        </row>
        <row r="536">
          <cell r="B536">
            <v>5009003363</v>
          </cell>
          <cell r="F536">
            <v>16783047</v>
          </cell>
        </row>
        <row r="537">
          <cell r="B537">
            <v>4913290000431150</v>
          </cell>
          <cell r="F537">
            <v>16792188</v>
          </cell>
        </row>
        <row r="538">
          <cell r="B538">
            <v>7110004663</v>
          </cell>
          <cell r="F538">
            <v>16793352</v>
          </cell>
        </row>
        <row r="539">
          <cell r="B539">
            <v>4913290000434490</v>
          </cell>
          <cell r="F539">
            <v>16793352</v>
          </cell>
        </row>
        <row r="540">
          <cell r="B540">
            <v>7110010549</v>
          </cell>
          <cell r="F540">
            <v>16793983</v>
          </cell>
        </row>
        <row r="541">
          <cell r="B541">
            <v>1110003156</v>
          </cell>
          <cell r="F541">
            <v>16796932</v>
          </cell>
        </row>
        <row r="542">
          <cell r="B542">
            <v>7110003156</v>
          </cell>
          <cell r="F542">
            <v>16796932</v>
          </cell>
        </row>
        <row r="543">
          <cell r="B543">
            <v>1000015422</v>
          </cell>
          <cell r="F543">
            <v>16820342</v>
          </cell>
        </row>
        <row r="544">
          <cell r="B544">
            <v>4913840000017410</v>
          </cell>
          <cell r="F544">
            <v>16820342</v>
          </cell>
        </row>
        <row r="545">
          <cell r="B545">
            <v>7500015422</v>
          </cell>
          <cell r="F545">
            <v>16820342</v>
          </cell>
        </row>
        <row r="546">
          <cell r="B546">
            <v>5009006840</v>
          </cell>
          <cell r="F546">
            <v>16820404</v>
          </cell>
        </row>
        <row r="547">
          <cell r="B547">
            <v>6009006877</v>
          </cell>
          <cell r="F547">
            <v>16823671</v>
          </cell>
        </row>
        <row r="548">
          <cell r="B548">
            <v>7500070240</v>
          </cell>
          <cell r="F548">
            <v>16833824</v>
          </cell>
        </row>
        <row r="549">
          <cell r="B549">
            <v>1300070240</v>
          </cell>
          <cell r="F549">
            <v>16833824</v>
          </cell>
        </row>
        <row r="550">
          <cell r="B550">
            <v>1000007565</v>
          </cell>
          <cell r="F550">
            <v>16837956</v>
          </cell>
        </row>
        <row r="551">
          <cell r="B551">
            <v>4913840000450490</v>
          </cell>
          <cell r="F551">
            <v>16837956</v>
          </cell>
        </row>
        <row r="552">
          <cell r="B552">
            <v>5000001645</v>
          </cell>
          <cell r="F552">
            <v>16859242</v>
          </cell>
        </row>
        <row r="553">
          <cell r="B553">
            <v>5009151110</v>
          </cell>
          <cell r="F553">
            <v>16860929</v>
          </cell>
        </row>
        <row r="554">
          <cell r="B554">
            <v>7500150016</v>
          </cell>
          <cell r="F554">
            <v>17000157</v>
          </cell>
        </row>
        <row r="555">
          <cell r="B555">
            <v>1000150016</v>
          </cell>
          <cell r="F555">
            <v>17000157</v>
          </cell>
        </row>
        <row r="556">
          <cell r="B556">
            <v>4913840000499280</v>
          </cell>
          <cell r="F556">
            <v>17000157</v>
          </cell>
        </row>
        <row r="557">
          <cell r="B557">
            <v>1000064084</v>
          </cell>
          <cell r="F557">
            <v>17000241</v>
          </cell>
        </row>
        <row r="558">
          <cell r="B558">
            <v>4913840000527760</v>
          </cell>
          <cell r="F558">
            <v>17000241</v>
          </cell>
        </row>
        <row r="559">
          <cell r="B559">
            <v>7500094471</v>
          </cell>
          <cell r="F559">
            <v>17004091</v>
          </cell>
        </row>
        <row r="560">
          <cell r="B560">
            <v>7500064538</v>
          </cell>
          <cell r="F560">
            <v>17005674</v>
          </cell>
        </row>
        <row r="561">
          <cell r="B561">
            <v>4913290000000500</v>
          </cell>
          <cell r="F561">
            <v>17017587</v>
          </cell>
        </row>
        <row r="562">
          <cell r="B562">
            <v>5009024228</v>
          </cell>
          <cell r="F562">
            <v>17034535</v>
          </cell>
        </row>
        <row r="563">
          <cell r="B563">
            <v>4913840000559970</v>
          </cell>
          <cell r="F563">
            <v>17038243</v>
          </cell>
        </row>
        <row r="564">
          <cell r="B564">
            <v>5009049037</v>
          </cell>
          <cell r="F564">
            <v>17040608</v>
          </cell>
        </row>
        <row r="565">
          <cell r="B565">
            <v>5000061934</v>
          </cell>
          <cell r="F565">
            <v>17040670</v>
          </cell>
        </row>
        <row r="566">
          <cell r="B566">
            <v>61934</v>
          </cell>
          <cell r="F566">
            <v>17040670</v>
          </cell>
        </row>
        <row r="567">
          <cell r="B567">
            <v>5000071085</v>
          </cell>
          <cell r="F567">
            <v>17041678</v>
          </cell>
        </row>
        <row r="568">
          <cell r="B568">
            <v>7500058377</v>
          </cell>
          <cell r="F568">
            <v>17041905</v>
          </cell>
        </row>
        <row r="569">
          <cell r="B569">
            <v>1000058377</v>
          </cell>
          <cell r="F569">
            <v>17041905</v>
          </cell>
        </row>
        <row r="570">
          <cell r="B570">
            <v>7500030995</v>
          </cell>
          <cell r="F570">
            <v>17043674</v>
          </cell>
        </row>
        <row r="571">
          <cell r="B571">
            <v>7500073528</v>
          </cell>
          <cell r="F571">
            <v>17048340</v>
          </cell>
        </row>
        <row r="572">
          <cell r="B572">
            <v>1000073528</v>
          </cell>
          <cell r="F572">
            <v>17048340</v>
          </cell>
        </row>
        <row r="573">
          <cell r="B573">
            <v>5109037349</v>
          </cell>
          <cell r="F573">
            <v>17052026</v>
          </cell>
        </row>
        <row r="574">
          <cell r="B574">
            <v>5009049015</v>
          </cell>
          <cell r="F574">
            <v>17053727</v>
          </cell>
        </row>
        <row r="575">
          <cell r="B575">
            <v>7500095906</v>
          </cell>
          <cell r="F575">
            <v>17058995</v>
          </cell>
        </row>
        <row r="576">
          <cell r="B576">
            <v>1000095906</v>
          </cell>
          <cell r="F576">
            <v>17058995</v>
          </cell>
        </row>
        <row r="577">
          <cell r="B577">
            <v>4913840000558690</v>
          </cell>
          <cell r="F577">
            <v>17058995</v>
          </cell>
        </row>
        <row r="578">
          <cell r="B578">
            <v>5009025417</v>
          </cell>
          <cell r="F578">
            <v>17059932</v>
          </cell>
        </row>
        <row r="579">
          <cell r="B579">
            <v>5009024150</v>
          </cell>
          <cell r="F579">
            <v>17061995</v>
          </cell>
        </row>
        <row r="580">
          <cell r="B580">
            <v>1000160700</v>
          </cell>
          <cell r="F580">
            <v>17065046</v>
          </cell>
        </row>
        <row r="581">
          <cell r="B581">
            <v>8000140019</v>
          </cell>
          <cell r="F581">
            <v>17081663</v>
          </cell>
        </row>
        <row r="582">
          <cell r="B582">
            <v>5009049018</v>
          </cell>
          <cell r="F582">
            <v>17081663</v>
          </cell>
        </row>
        <row r="583">
          <cell r="B583">
            <v>7500140019</v>
          </cell>
          <cell r="F583">
            <v>17081663</v>
          </cell>
        </row>
        <row r="584">
          <cell r="B584">
            <v>1000140019</v>
          </cell>
          <cell r="F584">
            <v>17081663</v>
          </cell>
        </row>
        <row r="585">
          <cell r="B585">
            <v>7500058554</v>
          </cell>
          <cell r="F585">
            <v>17084606</v>
          </cell>
        </row>
        <row r="586">
          <cell r="B586">
            <v>1000058554</v>
          </cell>
          <cell r="F586">
            <v>17084606</v>
          </cell>
        </row>
        <row r="587">
          <cell r="B587">
            <v>7500055718</v>
          </cell>
          <cell r="F587">
            <v>17084606</v>
          </cell>
        </row>
        <row r="588">
          <cell r="B588">
            <v>90029</v>
          </cell>
          <cell r="F588">
            <v>17089557</v>
          </cell>
        </row>
        <row r="589">
          <cell r="B589">
            <v>7500058652</v>
          </cell>
          <cell r="F589">
            <v>17096269</v>
          </cell>
        </row>
        <row r="590">
          <cell r="B590">
            <v>1000058652</v>
          </cell>
          <cell r="F590">
            <v>17096269</v>
          </cell>
        </row>
        <row r="591">
          <cell r="B591">
            <v>5009032381</v>
          </cell>
          <cell r="F591">
            <v>17096750</v>
          </cell>
        </row>
        <row r="592">
          <cell r="B592">
            <v>1000090224</v>
          </cell>
          <cell r="F592">
            <v>17096750</v>
          </cell>
        </row>
        <row r="593">
          <cell r="B593">
            <v>5009049068</v>
          </cell>
          <cell r="F593">
            <v>17103957</v>
          </cell>
        </row>
        <row r="594">
          <cell r="B594">
            <v>1000033965</v>
          </cell>
          <cell r="F594">
            <v>17104556</v>
          </cell>
        </row>
        <row r="595">
          <cell r="B595" t="str">
            <v xml:space="preserve">IFI103990149    </v>
          </cell>
          <cell r="F595">
            <v>17121096</v>
          </cell>
        </row>
        <row r="596">
          <cell r="B596">
            <v>5109039384</v>
          </cell>
          <cell r="F596">
            <v>17127027</v>
          </cell>
        </row>
        <row r="597">
          <cell r="B597">
            <v>5109137006</v>
          </cell>
          <cell r="F597">
            <v>17134214</v>
          </cell>
        </row>
        <row r="598">
          <cell r="B598">
            <v>5009032529</v>
          </cell>
          <cell r="F598">
            <v>17134615</v>
          </cell>
        </row>
        <row r="599">
          <cell r="B599">
            <v>5109036693</v>
          </cell>
          <cell r="F599">
            <v>17135563</v>
          </cell>
        </row>
        <row r="600">
          <cell r="B600">
            <v>7500061318</v>
          </cell>
          <cell r="F600">
            <v>17138515</v>
          </cell>
        </row>
        <row r="601">
          <cell r="B601">
            <v>1000061318</v>
          </cell>
          <cell r="F601">
            <v>17138515</v>
          </cell>
        </row>
        <row r="602">
          <cell r="B602">
            <v>5009007312</v>
          </cell>
          <cell r="F602">
            <v>17138654</v>
          </cell>
        </row>
        <row r="603">
          <cell r="B603">
            <v>1000058242</v>
          </cell>
          <cell r="F603">
            <v>17138654</v>
          </cell>
        </row>
        <row r="604">
          <cell r="B604">
            <v>5009025465</v>
          </cell>
          <cell r="F604">
            <v>17139214</v>
          </cell>
        </row>
        <row r="605">
          <cell r="B605">
            <v>1000074340</v>
          </cell>
          <cell r="F605">
            <v>17153183</v>
          </cell>
        </row>
        <row r="606">
          <cell r="B606">
            <v>4913840000038980</v>
          </cell>
          <cell r="F606">
            <v>17156426</v>
          </cell>
        </row>
        <row r="607">
          <cell r="B607">
            <v>5009032687</v>
          </cell>
          <cell r="F607">
            <v>17157226</v>
          </cell>
        </row>
        <row r="608">
          <cell r="B608">
            <v>5100160872</v>
          </cell>
          <cell r="F608">
            <v>17158743</v>
          </cell>
        </row>
        <row r="609">
          <cell r="B609">
            <v>160872</v>
          </cell>
          <cell r="F609">
            <v>17158743</v>
          </cell>
        </row>
        <row r="610">
          <cell r="B610">
            <v>6009032503</v>
          </cell>
          <cell r="F610">
            <v>17160150</v>
          </cell>
        </row>
        <row r="611">
          <cell r="B611">
            <v>1000020808</v>
          </cell>
          <cell r="F611">
            <v>17160403</v>
          </cell>
        </row>
        <row r="612">
          <cell r="B612">
            <v>7500060453</v>
          </cell>
          <cell r="F612">
            <v>17170690</v>
          </cell>
        </row>
        <row r="613">
          <cell r="B613">
            <v>1000060453</v>
          </cell>
          <cell r="F613">
            <v>17170690</v>
          </cell>
        </row>
        <row r="614">
          <cell r="B614">
            <v>7500074037</v>
          </cell>
          <cell r="F614">
            <v>17174417</v>
          </cell>
        </row>
        <row r="615">
          <cell r="B615">
            <v>1000074037</v>
          </cell>
          <cell r="F615">
            <v>17174417</v>
          </cell>
        </row>
        <row r="616">
          <cell r="B616">
            <v>4913840000037920</v>
          </cell>
          <cell r="F616">
            <v>17174417</v>
          </cell>
        </row>
        <row r="617">
          <cell r="B617">
            <v>5009036016</v>
          </cell>
          <cell r="F617">
            <v>17176849</v>
          </cell>
        </row>
        <row r="618">
          <cell r="B618">
            <v>41001</v>
          </cell>
          <cell r="F618">
            <v>17177174</v>
          </cell>
        </row>
        <row r="619">
          <cell r="B619">
            <v>7500091955</v>
          </cell>
          <cell r="F619">
            <v>17186586</v>
          </cell>
        </row>
        <row r="620">
          <cell r="B620">
            <v>1000091955</v>
          </cell>
          <cell r="F620">
            <v>17186586</v>
          </cell>
        </row>
        <row r="621">
          <cell r="B621">
            <v>4325670000011360</v>
          </cell>
          <cell r="F621">
            <v>17191660</v>
          </cell>
        </row>
        <row r="622">
          <cell r="B622">
            <v>7500094426</v>
          </cell>
          <cell r="F622">
            <v>17193669</v>
          </cell>
        </row>
        <row r="623">
          <cell r="B623">
            <v>1000094426</v>
          </cell>
          <cell r="F623">
            <v>17193669</v>
          </cell>
        </row>
        <row r="624">
          <cell r="B624">
            <v>4913840000540860</v>
          </cell>
          <cell r="F624">
            <v>17196064</v>
          </cell>
        </row>
        <row r="625">
          <cell r="B625">
            <v>7500076099</v>
          </cell>
          <cell r="F625">
            <v>17197434</v>
          </cell>
        </row>
        <row r="626">
          <cell r="B626">
            <v>4913840000454610</v>
          </cell>
          <cell r="F626">
            <v>17197434</v>
          </cell>
        </row>
        <row r="627">
          <cell r="B627">
            <v>55335</v>
          </cell>
          <cell r="F627">
            <v>17973106</v>
          </cell>
        </row>
        <row r="628">
          <cell r="B628">
            <v>4913290000440830</v>
          </cell>
          <cell r="F628">
            <v>17973106</v>
          </cell>
        </row>
        <row r="629">
          <cell r="B629">
            <v>5009003777</v>
          </cell>
          <cell r="F629">
            <v>18001287</v>
          </cell>
        </row>
        <row r="630">
          <cell r="B630">
            <v>4913840000011130</v>
          </cell>
          <cell r="F630">
            <v>18001287</v>
          </cell>
        </row>
        <row r="631">
          <cell r="B631">
            <v>9181</v>
          </cell>
          <cell r="F631">
            <v>18001287</v>
          </cell>
        </row>
        <row r="632">
          <cell r="B632">
            <v>1300120053</v>
          </cell>
          <cell r="F632">
            <v>18001799</v>
          </cell>
        </row>
        <row r="633">
          <cell r="B633">
            <v>4913840000553510</v>
          </cell>
          <cell r="F633">
            <v>18260911</v>
          </cell>
        </row>
        <row r="634">
          <cell r="B634">
            <v>5009003653</v>
          </cell>
          <cell r="F634">
            <v>18388633</v>
          </cell>
        </row>
        <row r="635">
          <cell r="B635">
            <v>5009017616</v>
          </cell>
          <cell r="F635">
            <v>18493865</v>
          </cell>
        </row>
        <row r="636">
          <cell r="B636">
            <v>7500050428</v>
          </cell>
          <cell r="F636">
            <v>18591817</v>
          </cell>
        </row>
        <row r="637">
          <cell r="B637">
            <v>4913290000007980</v>
          </cell>
          <cell r="F637">
            <v>18591817</v>
          </cell>
        </row>
        <row r="638">
          <cell r="B638">
            <v>1000050428</v>
          </cell>
          <cell r="F638">
            <v>18591817</v>
          </cell>
        </row>
        <row r="639">
          <cell r="B639">
            <v>4913840000563780</v>
          </cell>
          <cell r="F639">
            <v>18598081</v>
          </cell>
        </row>
        <row r="640">
          <cell r="B640">
            <v>55399</v>
          </cell>
          <cell r="F640">
            <v>18598081</v>
          </cell>
        </row>
        <row r="641">
          <cell r="B641">
            <v>1000070825</v>
          </cell>
          <cell r="F641">
            <v>19056120</v>
          </cell>
        </row>
        <row r="642">
          <cell r="B642">
            <v>7500042063</v>
          </cell>
          <cell r="F642">
            <v>19059620</v>
          </cell>
        </row>
        <row r="643">
          <cell r="B643">
            <v>4325670000017070</v>
          </cell>
          <cell r="F643">
            <v>19066322</v>
          </cell>
        </row>
        <row r="644">
          <cell r="B644">
            <v>5009037045</v>
          </cell>
          <cell r="F644">
            <v>19078590</v>
          </cell>
        </row>
        <row r="645">
          <cell r="B645">
            <v>1000091820</v>
          </cell>
          <cell r="F645">
            <v>19078714</v>
          </cell>
        </row>
        <row r="646">
          <cell r="B646">
            <v>7500091820</v>
          </cell>
          <cell r="F646">
            <v>19078714</v>
          </cell>
        </row>
        <row r="647">
          <cell r="B647">
            <v>4325670000017080</v>
          </cell>
          <cell r="F647">
            <v>19084346</v>
          </cell>
        </row>
        <row r="648">
          <cell r="B648">
            <v>8100061005</v>
          </cell>
          <cell r="F648">
            <v>19089303</v>
          </cell>
        </row>
        <row r="649">
          <cell r="B649">
            <v>1000010329</v>
          </cell>
          <cell r="F649">
            <v>19090153</v>
          </cell>
        </row>
        <row r="650">
          <cell r="B650">
            <v>7500010329</v>
          </cell>
          <cell r="F650">
            <v>19090153</v>
          </cell>
        </row>
        <row r="651">
          <cell r="B651">
            <v>4913840000003180</v>
          </cell>
          <cell r="F651">
            <v>19090153</v>
          </cell>
        </row>
        <row r="652">
          <cell r="B652">
            <v>4325670000000200</v>
          </cell>
          <cell r="F652">
            <v>19096494</v>
          </cell>
        </row>
        <row r="653">
          <cell r="B653">
            <v>7500056137</v>
          </cell>
          <cell r="F653">
            <v>19096862</v>
          </cell>
        </row>
        <row r="654">
          <cell r="B654">
            <v>1000056137</v>
          </cell>
          <cell r="F654">
            <v>19096862</v>
          </cell>
        </row>
        <row r="655">
          <cell r="B655">
            <v>7500050026</v>
          </cell>
          <cell r="F655">
            <v>19097269</v>
          </cell>
        </row>
        <row r="656">
          <cell r="B656">
            <v>5000050909</v>
          </cell>
          <cell r="F656">
            <v>19100607</v>
          </cell>
        </row>
        <row r="657">
          <cell r="B657">
            <v>1000050909</v>
          </cell>
          <cell r="F657">
            <v>19100607</v>
          </cell>
        </row>
        <row r="658">
          <cell r="B658">
            <v>5109137015</v>
          </cell>
          <cell r="F658">
            <v>19101086</v>
          </cell>
        </row>
        <row r="659">
          <cell r="B659">
            <v>4325670000004520</v>
          </cell>
          <cell r="F659">
            <v>19110460</v>
          </cell>
        </row>
        <row r="660">
          <cell r="B660">
            <v>5009034036</v>
          </cell>
          <cell r="F660">
            <v>19110968</v>
          </cell>
        </row>
        <row r="661">
          <cell r="B661">
            <v>5009032194</v>
          </cell>
          <cell r="F661">
            <v>19114443</v>
          </cell>
        </row>
        <row r="662">
          <cell r="B662">
            <v>1000092918</v>
          </cell>
          <cell r="F662">
            <v>19114443</v>
          </cell>
        </row>
        <row r="663">
          <cell r="B663">
            <v>5109037334</v>
          </cell>
          <cell r="F663">
            <v>19120489</v>
          </cell>
        </row>
        <row r="664">
          <cell r="B664">
            <v>94686</v>
          </cell>
          <cell r="F664">
            <v>19120962</v>
          </cell>
        </row>
        <row r="665">
          <cell r="B665">
            <v>4913290000438960</v>
          </cell>
          <cell r="F665">
            <v>19120962</v>
          </cell>
        </row>
        <row r="666">
          <cell r="B666">
            <v>8100075857</v>
          </cell>
          <cell r="F666">
            <v>19121141</v>
          </cell>
        </row>
        <row r="667">
          <cell r="B667">
            <v>8200075857</v>
          </cell>
          <cell r="F667">
            <v>19121141</v>
          </cell>
        </row>
        <row r="668">
          <cell r="B668">
            <v>5009007328</v>
          </cell>
          <cell r="F668">
            <v>19130422</v>
          </cell>
        </row>
        <row r="669">
          <cell r="B669">
            <v>1000055254</v>
          </cell>
          <cell r="F669">
            <v>19130422</v>
          </cell>
        </row>
        <row r="670">
          <cell r="B670">
            <v>4325670000017130</v>
          </cell>
          <cell r="F670">
            <v>19132821</v>
          </cell>
        </row>
        <row r="671">
          <cell r="B671">
            <v>7500074983</v>
          </cell>
          <cell r="F671">
            <v>19135772</v>
          </cell>
        </row>
        <row r="672">
          <cell r="B672">
            <v>150231</v>
          </cell>
          <cell r="F672">
            <v>19136004</v>
          </cell>
        </row>
        <row r="673">
          <cell r="B673">
            <v>8100063101</v>
          </cell>
          <cell r="F673">
            <v>19139507</v>
          </cell>
        </row>
        <row r="674">
          <cell r="B674">
            <v>5009024162</v>
          </cell>
          <cell r="F674">
            <v>19139511</v>
          </cell>
        </row>
        <row r="675">
          <cell r="B675">
            <v>7500057118</v>
          </cell>
          <cell r="F675">
            <v>19145368</v>
          </cell>
        </row>
        <row r="676">
          <cell r="B676">
            <v>8100041723</v>
          </cell>
          <cell r="F676">
            <v>19145391</v>
          </cell>
        </row>
        <row r="677">
          <cell r="B677">
            <v>5109036979</v>
          </cell>
          <cell r="F677">
            <v>19160062</v>
          </cell>
        </row>
        <row r="678">
          <cell r="B678">
            <v>5109137009</v>
          </cell>
          <cell r="F678">
            <v>19160966</v>
          </cell>
        </row>
        <row r="679">
          <cell r="B679">
            <v>20328</v>
          </cell>
          <cell r="F679">
            <v>19161510</v>
          </cell>
        </row>
        <row r="680">
          <cell r="B680">
            <v>5000020328</v>
          </cell>
          <cell r="F680">
            <v>19161510</v>
          </cell>
        </row>
        <row r="681">
          <cell r="B681">
            <v>7500056655</v>
          </cell>
          <cell r="F681">
            <v>19165834</v>
          </cell>
        </row>
        <row r="682">
          <cell r="B682">
            <v>4913840000553390</v>
          </cell>
          <cell r="F682">
            <v>19165834</v>
          </cell>
        </row>
        <row r="683">
          <cell r="B683">
            <v>56655</v>
          </cell>
          <cell r="F683">
            <v>19165834</v>
          </cell>
        </row>
        <row r="684">
          <cell r="B684">
            <v>5109137025</v>
          </cell>
          <cell r="F684">
            <v>19175061</v>
          </cell>
        </row>
        <row r="685">
          <cell r="B685">
            <v>7500095808</v>
          </cell>
          <cell r="F685">
            <v>19177634</v>
          </cell>
        </row>
        <row r="686">
          <cell r="B686">
            <v>1000030897</v>
          </cell>
          <cell r="F686">
            <v>19177857</v>
          </cell>
        </row>
        <row r="687">
          <cell r="B687">
            <v>5009024265</v>
          </cell>
          <cell r="F687">
            <v>19180461</v>
          </cell>
        </row>
        <row r="688">
          <cell r="B688">
            <v>1000072645</v>
          </cell>
          <cell r="F688">
            <v>19180461</v>
          </cell>
        </row>
        <row r="689">
          <cell r="B689">
            <v>1000071548</v>
          </cell>
          <cell r="F689">
            <v>19180985</v>
          </cell>
        </row>
        <row r="690">
          <cell r="B690">
            <v>6009008763</v>
          </cell>
          <cell r="F690">
            <v>19188137</v>
          </cell>
        </row>
        <row r="691">
          <cell r="B691">
            <v>5000092320</v>
          </cell>
          <cell r="F691">
            <v>19191614</v>
          </cell>
        </row>
        <row r="692">
          <cell r="B692">
            <v>7500051757</v>
          </cell>
          <cell r="F692">
            <v>19192708</v>
          </cell>
        </row>
        <row r="693">
          <cell r="B693">
            <v>5009017412</v>
          </cell>
          <cell r="F693">
            <v>19196395</v>
          </cell>
        </row>
        <row r="694">
          <cell r="B694">
            <v>1000093258</v>
          </cell>
          <cell r="F694">
            <v>19199570</v>
          </cell>
        </row>
        <row r="695">
          <cell r="B695">
            <v>5009036037</v>
          </cell>
          <cell r="F695">
            <v>19200762</v>
          </cell>
        </row>
        <row r="696">
          <cell r="B696">
            <v>5009036067</v>
          </cell>
          <cell r="F696">
            <v>19200762</v>
          </cell>
        </row>
        <row r="697">
          <cell r="B697">
            <v>4913840000493570</v>
          </cell>
          <cell r="F697">
            <v>19202610</v>
          </cell>
        </row>
        <row r="698">
          <cell r="B698">
            <v>5009003816</v>
          </cell>
          <cell r="F698">
            <v>19210328</v>
          </cell>
        </row>
        <row r="699">
          <cell r="B699">
            <v>80655</v>
          </cell>
          <cell r="F699">
            <v>19210328</v>
          </cell>
        </row>
        <row r="700">
          <cell r="B700">
            <v>5109037306</v>
          </cell>
          <cell r="F700">
            <v>19210955</v>
          </cell>
        </row>
        <row r="701">
          <cell r="B701">
            <v>160989</v>
          </cell>
          <cell r="F701">
            <v>19212894</v>
          </cell>
        </row>
        <row r="702">
          <cell r="B702">
            <v>4913290000439740</v>
          </cell>
          <cell r="F702">
            <v>19212894</v>
          </cell>
        </row>
        <row r="703">
          <cell r="B703">
            <v>5009032944</v>
          </cell>
          <cell r="F703">
            <v>19218232</v>
          </cell>
        </row>
        <row r="704">
          <cell r="B704">
            <v>1000060284</v>
          </cell>
          <cell r="F704">
            <v>19218232</v>
          </cell>
        </row>
        <row r="705">
          <cell r="B705">
            <v>7500091615</v>
          </cell>
          <cell r="F705">
            <v>19219282</v>
          </cell>
        </row>
        <row r="706">
          <cell r="B706">
            <v>1000073984</v>
          </cell>
          <cell r="F706">
            <v>19220413</v>
          </cell>
        </row>
        <row r="707">
          <cell r="B707">
            <v>5009012600</v>
          </cell>
          <cell r="F707">
            <v>19221057</v>
          </cell>
        </row>
        <row r="708">
          <cell r="B708">
            <v>7500060168</v>
          </cell>
          <cell r="F708">
            <v>19222428</v>
          </cell>
        </row>
        <row r="709">
          <cell r="B709">
            <v>7500057813</v>
          </cell>
          <cell r="F709">
            <v>19227940</v>
          </cell>
        </row>
        <row r="710">
          <cell r="B710">
            <v>1000057813</v>
          </cell>
          <cell r="F710">
            <v>19227940</v>
          </cell>
        </row>
        <row r="711">
          <cell r="B711">
            <v>1000056066</v>
          </cell>
          <cell r="F711">
            <v>19247910</v>
          </cell>
        </row>
        <row r="712">
          <cell r="B712">
            <v>7500056066</v>
          </cell>
          <cell r="F712">
            <v>19247910</v>
          </cell>
        </row>
        <row r="713">
          <cell r="B713">
            <v>4913840000459800</v>
          </cell>
          <cell r="F713">
            <v>19247910</v>
          </cell>
        </row>
        <row r="714">
          <cell r="B714">
            <v>5109137007</v>
          </cell>
          <cell r="F714">
            <v>19252124</v>
          </cell>
        </row>
        <row r="715">
          <cell r="B715">
            <v>1000070344</v>
          </cell>
          <cell r="F715">
            <v>19253811</v>
          </cell>
        </row>
        <row r="716">
          <cell r="B716">
            <v>7500070344</v>
          </cell>
          <cell r="F716">
            <v>19253811</v>
          </cell>
        </row>
        <row r="717">
          <cell r="B717">
            <v>5009006814</v>
          </cell>
          <cell r="F717">
            <v>19256251</v>
          </cell>
        </row>
        <row r="718">
          <cell r="B718">
            <v>4913290000017600</v>
          </cell>
          <cell r="F718">
            <v>19265575</v>
          </cell>
        </row>
        <row r="719">
          <cell r="B719">
            <v>1000064155</v>
          </cell>
          <cell r="F719">
            <v>19270407</v>
          </cell>
        </row>
        <row r="720">
          <cell r="B720">
            <v>7500064155</v>
          </cell>
          <cell r="F720">
            <v>19270407</v>
          </cell>
        </row>
        <row r="721">
          <cell r="B721">
            <v>5000057476</v>
          </cell>
          <cell r="F721">
            <v>19277249</v>
          </cell>
        </row>
        <row r="722">
          <cell r="B722">
            <v>1000057476</v>
          </cell>
          <cell r="F722">
            <v>19277249</v>
          </cell>
        </row>
        <row r="723">
          <cell r="B723">
            <v>1000075937</v>
          </cell>
          <cell r="F723">
            <v>19282529</v>
          </cell>
        </row>
        <row r="724">
          <cell r="B724">
            <v>7500061256</v>
          </cell>
          <cell r="F724">
            <v>19282650</v>
          </cell>
        </row>
        <row r="725">
          <cell r="B725">
            <v>1000061256</v>
          </cell>
          <cell r="F725">
            <v>19282650</v>
          </cell>
        </row>
        <row r="726">
          <cell r="B726">
            <v>5540</v>
          </cell>
          <cell r="F726">
            <v>19287731</v>
          </cell>
        </row>
        <row r="727">
          <cell r="B727">
            <v>4913840000031610</v>
          </cell>
          <cell r="F727">
            <v>19287731</v>
          </cell>
        </row>
        <row r="728">
          <cell r="B728">
            <v>53532</v>
          </cell>
          <cell r="F728">
            <v>19287837</v>
          </cell>
        </row>
        <row r="729">
          <cell r="B729">
            <v>1000092071</v>
          </cell>
          <cell r="F729">
            <v>19288235</v>
          </cell>
        </row>
        <row r="730">
          <cell r="B730">
            <v>7500092071</v>
          </cell>
          <cell r="F730">
            <v>19288235</v>
          </cell>
        </row>
        <row r="731">
          <cell r="B731">
            <v>5000062148</v>
          </cell>
          <cell r="F731">
            <v>19291795</v>
          </cell>
        </row>
        <row r="732">
          <cell r="B732">
            <v>7500062148</v>
          </cell>
          <cell r="F732">
            <v>19291795</v>
          </cell>
        </row>
        <row r="733">
          <cell r="B733">
            <v>6009049068</v>
          </cell>
          <cell r="F733">
            <v>19293934</v>
          </cell>
        </row>
        <row r="734">
          <cell r="B734">
            <v>7503060314</v>
          </cell>
          <cell r="F734">
            <v>19293934</v>
          </cell>
        </row>
        <row r="735">
          <cell r="B735">
            <v>1110031170</v>
          </cell>
          <cell r="F735">
            <v>19301013</v>
          </cell>
        </row>
        <row r="736">
          <cell r="B736">
            <v>8109024001</v>
          </cell>
          <cell r="F736">
            <v>19301834</v>
          </cell>
        </row>
        <row r="737">
          <cell r="B737">
            <v>1000054503</v>
          </cell>
          <cell r="F737">
            <v>19301834</v>
          </cell>
        </row>
        <row r="738">
          <cell r="B738">
            <v>4913840000021880</v>
          </cell>
          <cell r="F738">
            <v>19301834</v>
          </cell>
        </row>
        <row r="739">
          <cell r="B739">
            <v>7500056440</v>
          </cell>
          <cell r="F739">
            <v>19301971</v>
          </cell>
        </row>
        <row r="740">
          <cell r="B740">
            <v>7500057485</v>
          </cell>
          <cell r="F740">
            <v>19302902</v>
          </cell>
        </row>
        <row r="741">
          <cell r="B741">
            <v>5009152334</v>
          </cell>
          <cell r="F741">
            <v>19302981</v>
          </cell>
        </row>
        <row r="742">
          <cell r="B742">
            <v>4913840000026400</v>
          </cell>
          <cell r="F742">
            <v>19304913</v>
          </cell>
        </row>
        <row r="743">
          <cell r="B743">
            <v>5009037056</v>
          </cell>
          <cell r="F743">
            <v>19311826</v>
          </cell>
        </row>
        <row r="744">
          <cell r="B744">
            <v>500904008</v>
          </cell>
          <cell r="F744">
            <v>19323093</v>
          </cell>
        </row>
        <row r="745">
          <cell r="B745">
            <v>1000075367</v>
          </cell>
          <cell r="F745">
            <v>19323093</v>
          </cell>
        </row>
        <row r="746">
          <cell r="B746">
            <v>7500094710</v>
          </cell>
          <cell r="F746">
            <v>19326866</v>
          </cell>
        </row>
        <row r="747">
          <cell r="B747">
            <v>1000094710</v>
          </cell>
          <cell r="F747">
            <v>19326866</v>
          </cell>
        </row>
        <row r="748">
          <cell r="B748">
            <v>7500074876</v>
          </cell>
          <cell r="F748">
            <v>19328963</v>
          </cell>
        </row>
        <row r="749">
          <cell r="B749">
            <v>1000074876</v>
          </cell>
          <cell r="F749">
            <v>19328963</v>
          </cell>
        </row>
        <row r="750">
          <cell r="B750">
            <v>7500016172</v>
          </cell>
          <cell r="F750">
            <v>19345688</v>
          </cell>
        </row>
        <row r="751">
          <cell r="B751">
            <v>1000016172</v>
          </cell>
          <cell r="F751">
            <v>19345688</v>
          </cell>
        </row>
        <row r="752">
          <cell r="B752">
            <v>7500050375</v>
          </cell>
          <cell r="F752">
            <v>19365428</v>
          </cell>
        </row>
        <row r="753">
          <cell r="B753">
            <v>1000050375</v>
          </cell>
          <cell r="F753">
            <v>19365428</v>
          </cell>
        </row>
        <row r="754">
          <cell r="B754">
            <v>5109137008</v>
          </cell>
          <cell r="F754">
            <v>19374769</v>
          </cell>
        </row>
        <row r="755">
          <cell r="B755">
            <v>5000075991</v>
          </cell>
          <cell r="F755">
            <v>19377148</v>
          </cell>
        </row>
        <row r="756">
          <cell r="B756">
            <v>5009012583</v>
          </cell>
          <cell r="F756">
            <v>19380065</v>
          </cell>
        </row>
        <row r="757">
          <cell r="B757">
            <v>4325670000017620</v>
          </cell>
          <cell r="F757">
            <v>19380367</v>
          </cell>
        </row>
        <row r="758">
          <cell r="B758">
            <v>7500004158</v>
          </cell>
          <cell r="F758">
            <v>19384633</v>
          </cell>
        </row>
        <row r="759">
          <cell r="B759">
            <v>1000004158</v>
          </cell>
          <cell r="F759">
            <v>19384633</v>
          </cell>
        </row>
        <row r="760">
          <cell r="B760">
            <v>5009024251</v>
          </cell>
          <cell r="F760">
            <v>19385533</v>
          </cell>
        </row>
        <row r="761">
          <cell r="B761">
            <v>1000071094</v>
          </cell>
          <cell r="F761">
            <v>19385533</v>
          </cell>
        </row>
        <row r="762">
          <cell r="B762">
            <v>4913840000541360</v>
          </cell>
          <cell r="F762">
            <v>19385878</v>
          </cell>
        </row>
        <row r="763">
          <cell r="B763">
            <v>7500056306</v>
          </cell>
          <cell r="F763">
            <v>19389744</v>
          </cell>
        </row>
        <row r="764">
          <cell r="B764">
            <v>4325670000011590</v>
          </cell>
          <cell r="F764">
            <v>19397001</v>
          </cell>
        </row>
        <row r="765">
          <cell r="B765">
            <v>4325670000017700</v>
          </cell>
          <cell r="F765">
            <v>19399189</v>
          </cell>
        </row>
        <row r="766">
          <cell r="B766">
            <v>5109037344</v>
          </cell>
          <cell r="F766">
            <v>19401971</v>
          </cell>
        </row>
        <row r="767">
          <cell r="B767">
            <v>5000070460</v>
          </cell>
          <cell r="F767">
            <v>19407882</v>
          </cell>
        </row>
        <row r="768">
          <cell r="B768">
            <v>7500093141</v>
          </cell>
          <cell r="F768">
            <v>19408805</v>
          </cell>
        </row>
        <row r="769">
          <cell r="B769">
            <v>1000093141</v>
          </cell>
          <cell r="F769">
            <v>19408805</v>
          </cell>
        </row>
        <row r="770">
          <cell r="B770">
            <v>1000063021</v>
          </cell>
          <cell r="F770">
            <v>19408942</v>
          </cell>
        </row>
        <row r="771">
          <cell r="B771">
            <v>5000063021</v>
          </cell>
          <cell r="F771">
            <v>19408942</v>
          </cell>
        </row>
        <row r="772">
          <cell r="B772">
            <v>1000051686</v>
          </cell>
          <cell r="F772">
            <v>19409125</v>
          </cell>
        </row>
        <row r="773">
          <cell r="B773">
            <v>5009003691</v>
          </cell>
          <cell r="F773">
            <v>19423689</v>
          </cell>
        </row>
        <row r="774">
          <cell r="B774">
            <v>33537</v>
          </cell>
          <cell r="F774">
            <v>19423689</v>
          </cell>
        </row>
        <row r="775">
          <cell r="B775">
            <v>4913290000025260</v>
          </cell>
          <cell r="F775">
            <v>19423689</v>
          </cell>
        </row>
        <row r="776">
          <cell r="B776">
            <v>5109137023</v>
          </cell>
          <cell r="F776">
            <v>19424648</v>
          </cell>
        </row>
        <row r="777">
          <cell r="B777">
            <v>30923</v>
          </cell>
          <cell r="F777">
            <v>19435156</v>
          </cell>
        </row>
        <row r="778">
          <cell r="B778">
            <v>4913840000037000</v>
          </cell>
          <cell r="F778">
            <v>19435156</v>
          </cell>
        </row>
        <row r="779">
          <cell r="B779">
            <v>5109137054</v>
          </cell>
          <cell r="F779">
            <v>19435380</v>
          </cell>
        </row>
        <row r="780">
          <cell r="B780">
            <v>7500092277</v>
          </cell>
          <cell r="F780">
            <v>19436704</v>
          </cell>
        </row>
        <row r="781">
          <cell r="B781">
            <v>160382</v>
          </cell>
          <cell r="F781">
            <v>19443199</v>
          </cell>
        </row>
        <row r="782">
          <cell r="B782">
            <v>1000160023</v>
          </cell>
          <cell r="F782">
            <v>19443676</v>
          </cell>
        </row>
        <row r="783">
          <cell r="B783">
            <v>4913840000033070</v>
          </cell>
          <cell r="F783">
            <v>19443743</v>
          </cell>
        </row>
        <row r="784">
          <cell r="B784">
            <v>7500035099</v>
          </cell>
          <cell r="F784">
            <v>19446718</v>
          </cell>
        </row>
        <row r="785">
          <cell r="B785">
            <v>4913840000565170</v>
          </cell>
          <cell r="F785">
            <v>19446718</v>
          </cell>
        </row>
        <row r="786">
          <cell r="B786">
            <v>5000090643</v>
          </cell>
          <cell r="F786">
            <v>19451705</v>
          </cell>
        </row>
        <row r="787">
          <cell r="B787">
            <v>1000090643</v>
          </cell>
          <cell r="F787">
            <v>19451705</v>
          </cell>
        </row>
        <row r="788">
          <cell r="B788">
            <v>8100072191</v>
          </cell>
          <cell r="F788">
            <v>19454441</v>
          </cell>
        </row>
        <row r="789">
          <cell r="B789">
            <v>1000070709</v>
          </cell>
          <cell r="F789">
            <v>19457757</v>
          </cell>
        </row>
        <row r="790">
          <cell r="B790">
            <v>4325670000017950</v>
          </cell>
          <cell r="F790">
            <v>19457836</v>
          </cell>
        </row>
        <row r="791">
          <cell r="B791">
            <v>160257</v>
          </cell>
          <cell r="F791">
            <v>19459094</v>
          </cell>
        </row>
        <row r="792">
          <cell r="B792">
            <v>4913840000530960</v>
          </cell>
          <cell r="F792">
            <v>19459094</v>
          </cell>
        </row>
        <row r="793">
          <cell r="B793">
            <v>7500160257</v>
          </cell>
          <cell r="F793">
            <v>19459094</v>
          </cell>
        </row>
        <row r="794">
          <cell r="B794">
            <v>1000058091</v>
          </cell>
          <cell r="F794">
            <v>19460228</v>
          </cell>
        </row>
        <row r="795">
          <cell r="B795">
            <v>160104</v>
          </cell>
          <cell r="F795">
            <v>19463262</v>
          </cell>
        </row>
        <row r="796">
          <cell r="B796">
            <v>8000050053</v>
          </cell>
          <cell r="F796">
            <v>19464612</v>
          </cell>
        </row>
        <row r="797">
          <cell r="B797">
            <v>7500050053</v>
          </cell>
          <cell r="F797">
            <v>19464612</v>
          </cell>
        </row>
        <row r="798">
          <cell r="B798">
            <v>5009012575</v>
          </cell>
          <cell r="F798">
            <v>19464612</v>
          </cell>
        </row>
        <row r="799">
          <cell r="B799">
            <v>1000050053</v>
          </cell>
          <cell r="F799">
            <v>19464612</v>
          </cell>
        </row>
        <row r="800">
          <cell r="B800">
            <v>5009024238</v>
          </cell>
          <cell r="F800">
            <v>19466675</v>
          </cell>
        </row>
        <row r="801">
          <cell r="B801">
            <v>1300071338</v>
          </cell>
          <cell r="F801">
            <v>19466675</v>
          </cell>
        </row>
        <row r="802">
          <cell r="B802">
            <v>5009039253</v>
          </cell>
          <cell r="F802">
            <v>19471351</v>
          </cell>
        </row>
        <row r="803">
          <cell r="B803">
            <v>94864</v>
          </cell>
          <cell r="F803">
            <v>19473023</v>
          </cell>
        </row>
        <row r="804">
          <cell r="B804">
            <v>4913290000434380</v>
          </cell>
          <cell r="F804">
            <v>19479693</v>
          </cell>
        </row>
        <row r="805">
          <cell r="B805">
            <v>5009032457</v>
          </cell>
          <cell r="F805">
            <v>19481856</v>
          </cell>
        </row>
        <row r="806">
          <cell r="B806">
            <v>1000053050</v>
          </cell>
          <cell r="F806">
            <v>19481856</v>
          </cell>
        </row>
        <row r="807">
          <cell r="B807">
            <v>5009039142</v>
          </cell>
          <cell r="F807">
            <v>19488664</v>
          </cell>
        </row>
        <row r="808">
          <cell r="B808">
            <v>7500072878</v>
          </cell>
          <cell r="F808">
            <v>19496274</v>
          </cell>
        </row>
        <row r="809">
          <cell r="B809">
            <v>8109134266</v>
          </cell>
          <cell r="F809">
            <v>19499651</v>
          </cell>
        </row>
        <row r="810">
          <cell r="B810">
            <v>7500056315</v>
          </cell>
          <cell r="F810">
            <v>20043412</v>
          </cell>
        </row>
        <row r="811">
          <cell r="B811">
            <v>7500071511</v>
          </cell>
          <cell r="F811">
            <v>20071441</v>
          </cell>
        </row>
        <row r="812">
          <cell r="B812">
            <v>7500092437</v>
          </cell>
          <cell r="F812">
            <v>20094664</v>
          </cell>
        </row>
        <row r="813">
          <cell r="B813">
            <v>7500074332</v>
          </cell>
          <cell r="F813">
            <v>20136178</v>
          </cell>
        </row>
        <row r="814">
          <cell r="B814">
            <v>160747</v>
          </cell>
          <cell r="F814">
            <v>20160421</v>
          </cell>
        </row>
        <row r="815">
          <cell r="B815">
            <v>5109036894</v>
          </cell>
          <cell r="F815">
            <v>20184694</v>
          </cell>
        </row>
        <row r="816">
          <cell r="B816">
            <v>5009032941</v>
          </cell>
          <cell r="F816">
            <v>20245510</v>
          </cell>
        </row>
        <row r="817">
          <cell r="B817">
            <v>1000092758</v>
          </cell>
          <cell r="F817">
            <v>20245510</v>
          </cell>
        </row>
        <row r="818">
          <cell r="B818">
            <v>7500095960</v>
          </cell>
          <cell r="F818">
            <v>20272895</v>
          </cell>
        </row>
        <row r="819">
          <cell r="B819">
            <v>4913290000425170</v>
          </cell>
          <cell r="F819">
            <v>20272895</v>
          </cell>
        </row>
        <row r="820">
          <cell r="B820">
            <v>4913840000016160</v>
          </cell>
          <cell r="F820">
            <v>20277832</v>
          </cell>
        </row>
        <row r="821">
          <cell r="B821">
            <v>5109037341</v>
          </cell>
          <cell r="F821">
            <v>20285720</v>
          </cell>
        </row>
        <row r="822">
          <cell r="B822">
            <v>5000061266</v>
          </cell>
          <cell r="F822">
            <v>20614989</v>
          </cell>
        </row>
        <row r="823">
          <cell r="B823">
            <v>61266</v>
          </cell>
          <cell r="F823">
            <v>20614989</v>
          </cell>
        </row>
        <row r="824">
          <cell r="B824">
            <v>5009009079</v>
          </cell>
          <cell r="F824">
            <v>20614989</v>
          </cell>
        </row>
        <row r="825">
          <cell r="B825">
            <v>4913290000021180</v>
          </cell>
          <cell r="F825">
            <v>20940274</v>
          </cell>
        </row>
        <row r="826">
          <cell r="B826">
            <v>4325670000018240</v>
          </cell>
          <cell r="F826">
            <v>21061781</v>
          </cell>
        </row>
        <row r="827">
          <cell r="B827">
            <v>7500061666</v>
          </cell>
          <cell r="F827">
            <v>21070882</v>
          </cell>
        </row>
        <row r="828">
          <cell r="B828">
            <v>1000061666</v>
          </cell>
          <cell r="F828">
            <v>21070882</v>
          </cell>
        </row>
        <row r="829">
          <cell r="B829">
            <v>5109036886</v>
          </cell>
          <cell r="F829">
            <v>21199359</v>
          </cell>
        </row>
        <row r="830">
          <cell r="B830">
            <v>1000095381</v>
          </cell>
          <cell r="F830">
            <v>21237276</v>
          </cell>
        </row>
        <row r="831">
          <cell r="B831">
            <v>4913290000439330</v>
          </cell>
          <cell r="F831">
            <v>21573166</v>
          </cell>
        </row>
        <row r="832">
          <cell r="B832">
            <v>4325670000011870</v>
          </cell>
          <cell r="F832">
            <v>21938532</v>
          </cell>
        </row>
        <row r="833">
          <cell r="B833">
            <v>5009031056</v>
          </cell>
          <cell r="F833">
            <v>22059426</v>
          </cell>
        </row>
        <row r="834">
          <cell r="B834">
            <v>4913290000440140</v>
          </cell>
          <cell r="F834">
            <v>22059426</v>
          </cell>
        </row>
        <row r="835">
          <cell r="B835">
            <v>3509031001</v>
          </cell>
          <cell r="F835">
            <v>22059426</v>
          </cell>
        </row>
        <row r="836">
          <cell r="B836">
            <v>4913290000431550</v>
          </cell>
          <cell r="F836">
            <v>22136433</v>
          </cell>
        </row>
        <row r="837">
          <cell r="B837">
            <v>7500060319</v>
          </cell>
          <cell r="F837">
            <v>24292418</v>
          </cell>
        </row>
        <row r="838">
          <cell r="B838">
            <v>1000060319</v>
          </cell>
          <cell r="F838">
            <v>24292418</v>
          </cell>
        </row>
        <row r="839">
          <cell r="B839">
            <v>5009024184</v>
          </cell>
          <cell r="F839">
            <v>24488622</v>
          </cell>
        </row>
        <row r="840">
          <cell r="B840">
            <v>5009039273</v>
          </cell>
          <cell r="F840">
            <v>24566602</v>
          </cell>
        </row>
        <row r="841">
          <cell r="B841">
            <v>4913290000435560</v>
          </cell>
          <cell r="F841">
            <v>24919103</v>
          </cell>
        </row>
        <row r="842">
          <cell r="B842">
            <v>5009017021</v>
          </cell>
          <cell r="F842">
            <v>24941724</v>
          </cell>
        </row>
        <row r="843">
          <cell r="B843">
            <v>5009039318</v>
          </cell>
          <cell r="F843">
            <v>25094880</v>
          </cell>
        </row>
        <row r="844">
          <cell r="B844">
            <v>7500055637</v>
          </cell>
          <cell r="F844">
            <v>25153991</v>
          </cell>
        </row>
        <row r="845">
          <cell r="B845">
            <v>1000022218</v>
          </cell>
          <cell r="F845">
            <v>25268344</v>
          </cell>
        </row>
        <row r="846">
          <cell r="B846">
            <v>77561</v>
          </cell>
          <cell r="F846">
            <v>26401346</v>
          </cell>
        </row>
        <row r="847">
          <cell r="B847">
            <v>8000054308</v>
          </cell>
          <cell r="F847">
            <v>27585916</v>
          </cell>
        </row>
        <row r="848">
          <cell r="B848">
            <v>4325670000018580</v>
          </cell>
          <cell r="F848">
            <v>28782502</v>
          </cell>
        </row>
        <row r="849">
          <cell r="B849">
            <v>5000074812</v>
          </cell>
          <cell r="F849">
            <v>28889562</v>
          </cell>
        </row>
        <row r="850">
          <cell r="B850">
            <v>1000074812</v>
          </cell>
          <cell r="F850">
            <v>28889562</v>
          </cell>
        </row>
        <row r="851">
          <cell r="B851">
            <v>1000021665</v>
          </cell>
          <cell r="F851">
            <v>29027755</v>
          </cell>
        </row>
        <row r="852">
          <cell r="B852">
            <v>7500021665</v>
          </cell>
          <cell r="F852">
            <v>29027755</v>
          </cell>
        </row>
        <row r="853">
          <cell r="B853">
            <v>4913290000024290</v>
          </cell>
          <cell r="F853">
            <v>29027755</v>
          </cell>
        </row>
        <row r="854">
          <cell r="B854">
            <v>8000023316</v>
          </cell>
          <cell r="F854">
            <v>29043228</v>
          </cell>
        </row>
        <row r="855">
          <cell r="B855">
            <v>5009025409</v>
          </cell>
          <cell r="F855">
            <v>29055865</v>
          </cell>
        </row>
        <row r="856">
          <cell r="B856">
            <v>5009048026</v>
          </cell>
          <cell r="F856">
            <v>29093606</v>
          </cell>
        </row>
        <row r="857">
          <cell r="B857">
            <v>5009025551</v>
          </cell>
          <cell r="F857">
            <v>29100688</v>
          </cell>
        </row>
        <row r="858">
          <cell r="B858">
            <v>5009151052</v>
          </cell>
          <cell r="F858">
            <v>29100688</v>
          </cell>
        </row>
        <row r="859">
          <cell r="B859">
            <v>5009039163</v>
          </cell>
          <cell r="F859">
            <v>29393656</v>
          </cell>
        </row>
        <row r="860">
          <cell r="B860">
            <v>5009039178</v>
          </cell>
          <cell r="F860">
            <v>29501201</v>
          </cell>
        </row>
        <row r="861">
          <cell r="B861">
            <v>5009039061</v>
          </cell>
          <cell r="F861">
            <v>29597419</v>
          </cell>
        </row>
        <row r="862">
          <cell r="B862">
            <v>5009039062</v>
          </cell>
          <cell r="F862">
            <v>29597541</v>
          </cell>
        </row>
        <row r="863">
          <cell r="B863">
            <v>4325670000011950</v>
          </cell>
          <cell r="F863">
            <v>30030571</v>
          </cell>
        </row>
        <row r="864">
          <cell r="B864">
            <v>5009004750</v>
          </cell>
          <cell r="F864">
            <v>30276874</v>
          </cell>
        </row>
        <row r="865">
          <cell r="B865">
            <v>1000078284</v>
          </cell>
          <cell r="F865">
            <v>30314421</v>
          </cell>
        </row>
        <row r="866">
          <cell r="B866">
            <v>7500090377</v>
          </cell>
          <cell r="F866">
            <v>30314421</v>
          </cell>
        </row>
        <row r="867">
          <cell r="B867">
            <v>4325670000004640</v>
          </cell>
          <cell r="F867">
            <v>30704374</v>
          </cell>
        </row>
        <row r="868">
          <cell r="B868">
            <v>5009039174</v>
          </cell>
          <cell r="F868">
            <v>31151918</v>
          </cell>
        </row>
        <row r="869">
          <cell r="B869">
            <v>5009039279</v>
          </cell>
          <cell r="F869">
            <v>31153044</v>
          </cell>
        </row>
        <row r="870">
          <cell r="B870">
            <v>8100020988</v>
          </cell>
          <cell r="F870">
            <v>31153681</v>
          </cell>
        </row>
        <row r="871">
          <cell r="B871">
            <v>1000020988</v>
          </cell>
          <cell r="F871">
            <v>31153681</v>
          </cell>
        </row>
        <row r="872">
          <cell r="B872">
            <v>7500020988</v>
          </cell>
          <cell r="F872">
            <v>31153681</v>
          </cell>
        </row>
        <row r="873">
          <cell r="B873">
            <v>7500041288</v>
          </cell>
          <cell r="F873">
            <v>31163287</v>
          </cell>
        </row>
        <row r="874">
          <cell r="B874">
            <v>5009025376</v>
          </cell>
          <cell r="F874">
            <v>31189511</v>
          </cell>
        </row>
        <row r="875">
          <cell r="B875">
            <v>5009039208</v>
          </cell>
          <cell r="F875">
            <v>31213984</v>
          </cell>
        </row>
        <row r="876">
          <cell r="B876">
            <v>6103006605</v>
          </cell>
          <cell r="F876">
            <v>31222093</v>
          </cell>
        </row>
        <row r="877">
          <cell r="B877">
            <v>3006605</v>
          </cell>
          <cell r="F877">
            <v>31222093</v>
          </cell>
        </row>
        <row r="878">
          <cell r="B878">
            <v>7500014744</v>
          </cell>
          <cell r="F878">
            <v>31229717</v>
          </cell>
        </row>
        <row r="879">
          <cell r="B879">
            <v>1000014744</v>
          </cell>
          <cell r="F879">
            <v>31229717</v>
          </cell>
        </row>
        <row r="880">
          <cell r="B880">
            <v>5009151027</v>
          </cell>
          <cell r="F880">
            <v>31229901</v>
          </cell>
        </row>
        <row r="881">
          <cell r="B881">
            <v>5009017564</v>
          </cell>
          <cell r="F881">
            <v>31239773</v>
          </cell>
        </row>
        <row r="882">
          <cell r="B882">
            <v>5009039303</v>
          </cell>
          <cell r="F882">
            <v>31241695</v>
          </cell>
        </row>
        <row r="883">
          <cell r="B883">
            <v>7110000177</v>
          </cell>
          <cell r="F883">
            <v>31250291</v>
          </cell>
        </row>
        <row r="884">
          <cell r="B884">
            <v>1110000177</v>
          </cell>
          <cell r="F884">
            <v>31250291</v>
          </cell>
        </row>
        <row r="885">
          <cell r="B885">
            <v>5109039975</v>
          </cell>
          <cell r="F885">
            <v>31254003</v>
          </cell>
        </row>
        <row r="886">
          <cell r="B886">
            <v>5109039366</v>
          </cell>
          <cell r="F886">
            <v>31258927</v>
          </cell>
        </row>
        <row r="887">
          <cell r="B887">
            <v>5009039320</v>
          </cell>
          <cell r="F887">
            <v>31264681</v>
          </cell>
        </row>
        <row r="888">
          <cell r="B888">
            <v>11392</v>
          </cell>
          <cell r="F888">
            <v>31265029</v>
          </cell>
        </row>
        <row r="889">
          <cell r="B889">
            <v>4913290000003750</v>
          </cell>
          <cell r="F889">
            <v>31265029</v>
          </cell>
        </row>
        <row r="890">
          <cell r="B890">
            <v>7500095176</v>
          </cell>
          <cell r="F890">
            <v>31265598</v>
          </cell>
        </row>
        <row r="891">
          <cell r="B891">
            <v>5009006784</v>
          </cell>
          <cell r="F891">
            <v>31268534</v>
          </cell>
        </row>
        <row r="892">
          <cell r="B892">
            <v>5009012283</v>
          </cell>
          <cell r="F892">
            <v>31272939</v>
          </cell>
        </row>
        <row r="893">
          <cell r="B893">
            <v>5009039202</v>
          </cell>
          <cell r="F893">
            <v>31277501</v>
          </cell>
        </row>
        <row r="894">
          <cell r="B894">
            <v>7500022833</v>
          </cell>
          <cell r="F894">
            <v>31285959</v>
          </cell>
        </row>
        <row r="895">
          <cell r="B895">
            <v>1000022833</v>
          </cell>
          <cell r="F895">
            <v>31285959</v>
          </cell>
        </row>
        <row r="896">
          <cell r="B896">
            <v>24896</v>
          </cell>
          <cell r="F896">
            <v>31285959</v>
          </cell>
        </row>
        <row r="897">
          <cell r="B897">
            <v>4913290000433370</v>
          </cell>
          <cell r="F897">
            <v>31285959</v>
          </cell>
        </row>
        <row r="898">
          <cell r="B898">
            <v>40547</v>
          </cell>
          <cell r="F898">
            <v>31291148</v>
          </cell>
        </row>
        <row r="899">
          <cell r="B899">
            <v>4913290000013940</v>
          </cell>
          <cell r="F899">
            <v>31291148</v>
          </cell>
        </row>
        <row r="900">
          <cell r="B900">
            <v>7500150530</v>
          </cell>
          <cell r="F900">
            <v>31298491</v>
          </cell>
        </row>
        <row r="901">
          <cell r="B901">
            <v>1110150530</v>
          </cell>
          <cell r="F901">
            <v>31298491</v>
          </cell>
        </row>
        <row r="902">
          <cell r="B902">
            <v>1110150978</v>
          </cell>
          <cell r="F902">
            <v>31298505</v>
          </cell>
        </row>
        <row r="903">
          <cell r="B903">
            <v>5009039201</v>
          </cell>
          <cell r="F903">
            <v>31301993</v>
          </cell>
        </row>
        <row r="904">
          <cell r="B904">
            <v>5009025458</v>
          </cell>
          <cell r="F904">
            <v>31302320</v>
          </cell>
        </row>
        <row r="905">
          <cell r="B905">
            <v>5826</v>
          </cell>
          <cell r="F905">
            <v>31302320</v>
          </cell>
        </row>
        <row r="906">
          <cell r="B906">
            <v>14772</v>
          </cell>
          <cell r="F906">
            <v>31302320</v>
          </cell>
        </row>
        <row r="907">
          <cell r="B907">
            <v>5009003779</v>
          </cell>
          <cell r="F907">
            <v>31303705</v>
          </cell>
        </row>
        <row r="908">
          <cell r="B908">
            <v>4913840000018060</v>
          </cell>
          <cell r="F908">
            <v>31374051</v>
          </cell>
        </row>
        <row r="909">
          <cell r="B909">
            <v>1000053835</v>
          </cell>
          <cell r="F909">
            <v>31374051</v>
          </cell>
        </row>
        <row r="910">
          <cell r="B910">
            <v>7500053835</v>
          </cell>
          <cell r="F910">
            <v>31374051</v>
          </cell>
        </row>
        <row r="911">
          <cell r="B911">
            <v>4325670000011980</v>
          </cell>
          <cell r="F911">
            <v>31401266</v>
          </cell>
        </row>
        <row r="912">
          <cell r="B912">
            <v>5009025405</v>
          </cell>
          <cell r="F912">
            <v>31411376</v>
          </cell>
        </row>
        <row r="913">
          <cell r="B913">
            <v>4913290000392910</v>
          </cell>
          <cell r="F913">
            <v>31474830</v>
          </cell>
        </row>
        <row r="914">
          <cell r="B914">
            <v>4913290000433380</v>
          </cell>
          <cell r="F914">
            <v>31479176</v>
          </cell>
        </row>
        <row r="915">
          <cell r="B915">
            <v>6009003259</v>
          </cell>
          <cell r="F915">
            <v>31521185</v>
          </cell>
        </row>
        <row r="916">
          <cell r="B916">
            <v>6009003223</v>
          </cell>
          <cell r="F916">
            <v>31521185</v>
          </cell>
        </row>
        <row r="917">
          <cell r="B917">
            <v>4325670000034190</v>
          </cell>
          <cell r="F917">
            <v>31524839</v>
          </cell>
        </row>
        <row r="918">
          <cell r="B918">
            <v>7110020477</v>
          </cell>
          <cell r="F918">
            <v>31527144</v>
          </cell>
        </row>
        <row r="919">
          <cell r="B919">
            <v>5009039057</v>
          </cell>
          <cell r="F919">
            <v>31528991</v>
          </cell>
        </row>
        <row r="920">
          <cell r="B920">
            <v>5109021041</v>
          </cell>
          <cell r="F920">
            <v>31834084</v>
          </cell>
        </row>
        <row r="921">
          <cell r="B921">
            <v>9243</v>
          </cell>
          <cell r="F921">
            <v>31834272</v>
          </cell>
        </row>
        <row r="922">
          <cell r="B922">
            <v>8009039007</v>
          </cell>
          <cell r="F922">
            <v>31848105</v>
          </cell>
        </row>
        <row r="923">
          <cell r="B923">
            <v>5009039195</v>
          </cell>
          <cell r="F923">
            <v>31849431</v>
          </cell>
        </row>
        <row r="924">
          <cell r="B924">
            <v>7500058359</v>
          </cell>
          <cell r="F924">
            <v>31852397</v>
          </cell>
        </row>
        <row r="925">
          <cell r="B925">
            <v>4913840000032450</v>
          </cell>
          <cell r="F925">
            <v>31852397</v>
          </cell>
        </row>
        <row r="926">
          <cell r="B926">
            <v>1000058359</v>
          </cell>
          <cell r="F926">
            <v>31852397</v>
          </cell>
        </row>
        <row r="927">
          <cell r="B927">
            <v>31272</v>
          </cell>
          <cell r="F927">
            <v>31852407</v>
          </cell>
        </row>
        <row r="928">
          <cell r="B928">
            <v>4913290000443450</v>
          </cell>
          <cell r="F928">
            <v>31852455</v>
          </cell>
        </row>
        <row r="929">
          <cell r="B929">
            <v>4913290000358120</v>
          </cell>
          <cell r="F929">
            <v>31856488</v>
          </cell>
        </row>
        <row r="930">
          <cell r="B930">
            <v>4913840000542240</v>
          </cell>
          <cell r="F930">
            <v>31857449</v>
          </cell>
        </row>
        <row r="931">
          <cell r="B931">
            <v>5009003605</v>
          </cell>
          <cell r="F931">
            <v>31866894</v>
          </cell>
        </row>
        <row r="932">
          <cell r="B932">
            <v>5009039224</v>
          </cell>
          <cell r="F932">
            <v>31871407</v>
          </cell>
        </row>
        <row r="933">
          <cell r="B933">
            <v>7110160440</v>
          </cell>
          <cell r="F933">
            <v>31872544</v>
          </cell>
        </row>
        <row r="934">
          <cell r="B934">
            <v>1110150898</v>
          </cell>
          <cell r="F934">
            <v>31878334</v>
          </cell>
        </row>
        <row r="935">
          <cell r="B935">
            <v>4913290000001190</v>
          </cell>
          <cell r="F935">
            <v>31878334</v>
          </cell>
        </row>
        <row r="936">
          <cell r="B936">
            <v>5009025355</v>
          </cell>
          <cell r="F936">
            <v>31881317</v>
          </cell>
        </row>
        <row r="937">
          <cell r="B937">
            <v>5009039025</v>
          </cell>
          <cell r="F937">
            <v>31881317</v>
          </cell>
        </row>
        <row r="938">
          <cell r="B938">
            <v>4913290000006240</v>
          </cell>
          <cell r="F938">
            <v>31881638</v>
          </cell>
        </row>
        <row r="939">
          <cell r="B939">
            <v>7500013781</v>
          </cell>
          <cell r="F939">
            <v>31881638</v>
          </cell>
        </row>
        <row r="940">
          <cell r="B940">
            <v>4913290000442920</v>
          </cell>
          <cell r="F940">
            <v>31883001</v>
          </cell>
        </row>
        <row r="941">
          <cell r="B941">
            <v>2339</v>
          </cell>
          <cell r="F941">
            <v>31887838</v>
          </cell>
        </row>
        <row r="942">
          <cell r="B942">
            <v>7500074430</v>
          </cell>
          <cell r="F942">
            <v>31891047</v>
          </cell>
        </row>
        <row r="943">
          <cell r="B943">
            <v>4325670000029330</v>
          </cell>
          <cell r="F943">
            <v>31892151</v>
          </cell>
        </row>
        <row r="944">
          <cell r="B944">
            <v>5009039047</v>
          </cell>
          <cell r="F944">
            <v>31898009</v>
          </cell>
        </row>
        <row r="945">
          <cell r="B945">
            <v>4325670000018800</v>
          </cell>
          <cell r="F945">
            <v>31898489</v>
          </cell>
        </row>
        <row r="946">
          <cell r="B946">
            <v>8100064137</v>
          </cell>
          <cell r="F946">
            <v>31899422</v>
          </cell>
        </row>
        <row r="947">
          <cell r="B947">
            <v>5009030080</v>
          </cell>
          <cell r="F947">
            <v>31899422</v>
          </cell>
        </row>
        <row r="948">
          <cell r="B948">
            <v>5100018508</v>
          </cell>
          <cell r="F948">
            <v>31906619</v>
          </cell>
        </row>
        <row r="949">
          <cell r="B949">
            <v>7500018508</v>
          </cell>
          <cell r="F949">
            <v>31906619</v>
          </cell>
        </row>
        <row r="950">
          <cell r="B950">
            <v>1000018508</v>
          </cell>
          <cell r="F950">
            <v>31906619</v>
          </cell>
        </row>
        <row r="951">
          <cell r="B951">
            <v>5009039177</v>
          </cell>
          <cell r="F951">
            <v>31906736</v>
          </cell>
        </row>
        <row r="952">
          <cell r="B952">
            <v>7500033439</v>
          </cell>
          <cell r="F952">
            <v>31908998</v>
          </cell>
        </row>
        <row r="953">
          <cell r="B953">
            <v>1000033439</v>
          </cell>
          <cell r="F953">
            <v>31908998</v>
          </cell>
        </row>
        <row r="954">
          <cell r="B954">
            <v>5009048046</v>
          </cell>
          <cell r="F954">
            <v>31911392</v>
          </cell>
        </row>
        <row r="955">
          <cell r="B955">
            <v>7500073207</v>
          </cell>
          <cell r="F955">
            <v>31913209</v>
          </cell>
        </row>
        <row r="956">
          <cell r="B956">
            <v>5009039261</v>
          </cell>
          <cell r="F956">
            <v>31923236</v>
          </cell>
        </row>
        <row r="957">
          <cell r="B957">
            <v>5009021394</v>
          </cell>
          <cell r="F957">
            <v>31933783</v>
          </cell>
        </row>
        <row r="958">
          <cell r="B958">
            <v>7500042786</v>
          </cell>
          <cell r="F958">
            <v>31941574</v>
          </cell>
        </row>
        <row r="959">
          <cell r="B959">
            <v>4913290000430720</v>
          </cell>
          <cell r="F959">
            <v>31941574</v>
          </cell>
        </row>
        <row r="960">
          <cell r="B960">
            <v>1000042786</v>
          </cell>
          <cell r="F960">
            <v>31941574</v>
          </cell>
        </row>
        <row r="961">
          <cell r="B961">
            <v>1000020121</v>
          </cell>
          <cell r="F961">
            <v>31941618</v>
          </cell>
        </row>
        <row r="962">
          <cell r="B962">
            <v>4913290000386760</v>
          </cell>
          <cell r="F962">
            <v>31954520</v>
          </cell>
        </row>
        <row r="963">
          <cell r="B963">
            <v>1110003959</v>
          </cell>
          <cell r="F963">
            <v>31954520</v>
          </cell>
        </row>
        <row r="964">
          <cell r="B964">
            <v>4913290000423850</v>
          </cell>
          <cell r="F964">
            <v>31957715</v>
          </cell>
        </row>
        <row r="965">
          <cell r="B965">
            <v>7110150059</v>
          </cell>
          <cell r="F965">
            <v>31957715</v>
          </cell>
        </row>
        <row r="966">
          <cell r="B966">
            <v>4913840000531850</v>
          </cell>
          <cell r="F966">
            <v>31958670</v>
          </cell>
        </row>
        <row r="967">
          <cell r="B967">
            <v>4913840000557960</v>
          </cell>
          <cell r="F967">
            <v>31961828</v>
          </cell>
        </row>
        <row r="968">
          <cell r="B968">
            <v>4913290000014580</v>
          </cell>
          <cell r="F968">
            <v>31963467</v>
          </cell>
        </row>
        <row r="969">
          <cell r="B969">
            <v>5009039078</v>
          </cell>
          <cell r="F969">
            <v>31972007</v>
          </cell>
        </row>
        <row r="970">
          <cell r="B970">
            <v>1110151165</v>
          </cell>
          <cell r="F970">
            <v>31983160</v>
          </cell>
        </row>
        <row r="971">
          <cell r="B971">
            <v>4913840000020610</v>
          </cell>
          <cell r="F971">
            <v>31989887</v>
          </cell>
        </row>
        <row r="972">
          <cell r="B972">
            <v>5009039272</v>
          </cell>
          <cell r="F972">
            <v>31993078</v>
          </cell>
        </row>
        <row r="973">
          <cell r="B973">
            <v>4913290000436030</v>
          </cell>
          <cell r="F973">
            <v>31996705</v>
          </cell>
        </row>
        <row r="974">
          <cell r="B974">
            <v>5109039799</v>
          </cell>
          <cell r="F974">
            <v>31999387</v>
          </cell>
        </row>
        <row r="975">
          <cell r="B975">
            <v>20453</v>
          </cell>
          <cell r="F975">
            <v>32079237</v>
          </cell>
        </row>
        <row r="976">
          <cell r="B976">
            <v>5009004618</v>
          </cell>
          <cell r="F976">
            <v>32079237</v>
          </cell>
        </row>
        <row r="977">
          <cell r="B977">
            <v>4913290000004780</v>
          </cell>
          <cell r="F977">
            <v>32079237</v>
          </cell>
        </row>
        <row r="978">
          <cell r="B978">
            <v>5009004676</v>
          </cell>
          <cell r="F978">
            <v>32079237</v>
          </cell>
        </row>
        <row r="979">
          <cell r="B979">
            <v>4913290000431560</v>
          </cell>
          <cell r="F979">
            <v>32210053</v>
          </cell>
        </row>
        <row r="980">
          <cell r="B980">
            <v>5109035213</v>
          </cell>
          <cell r="F980">
            <v>32395643</v>
          </cell>
        </row>
        <row r="981">
          <cell r="B981">
            <v>5100230271</v>
          </cell>
          <cell r="F981">
            <v>32475340</v>
          </cell>
        </row>
        <row r="982">
          <cell r="B982">
            <v>230271</v>
          </cell>
          <cell r="F982">
            <v>32475340</v>
          </cell>
        </row>
        <row r="983">
          <cell r="B983">
            <v>7500210014</v>
          </cell>
          <cell r="F983">
            <v>32487338</v>
          </cell>
        </row>
        <row r="984">
          <cell r="B984">
            <v>1000210014</v>
          </cell>
          <cell r="F984">
            <v>32487338</v>
          </cell>
        </row>
        <row r="985">
          <cell r="B985">
            <v>5009035106</v>
          </cell>
          <cell r="F985">
            <v>32492691</v>
          </cell>
        </row>
        <row r="986">
          <cell r="B986">
            <v>5109035257</v>
          </cell>
          <cell r="F986">
            <v>32523955</v>
          </cell>
        </row>
        <row r="987">
          <cell r="B987">
            <v>4913290000436300</v>
          </cell>
          <cell r="F987">
            <v>32542215</v>
          </cell>
        </row>
        <row r="988">
          <cell r="B988">
            <v>5109036889</v>
          </cell>
          <cell r="F988">
            <v>32732286</v>
          </cell>
        </row>
        <row r="989">
          <cell r="B989">
            <v>5009030041</v>
          </cell>
          <cell r="F989">
            <v>32740931</v>
          </cell>
        </row>
        <row r="990">
          <cell r="B990">
            <v>1000064066</v>
          </cell>
          <cell r="F990">
            <v>32740931</v>
          </cell>
        </row>
        <row r="991">
          <cell r="B991">
            <v>7500094373</v>
          </cell>
          <cell r="F991">
            <v>32753665</v>
          </cell>
        </row>
        <row r="992">
          <cell r="B992">
            <v>1110150870</v>
          </cell>
          <cell r="F992">
            <v>32866483</v>
          </cell>
        </row>
        <row r="993">
          <cell r="B993">
            <v>8770</v>
          </cell>
          <cell r="F993">
            <v>34051869</v>
          </cell>
        </row>
        <row r="994">
          <cell r="B994">
            <v>5109012191</v>
          </cell>
          <cell r="F994">
            <v>34543054</v>
          </cell>
        </row>
        <row r="995">
          <cell r="B995">
            <v>4913840000531740</v>
          </cell>
          <cell r="F995">
            <v>34547336</v>
          </cell>
        </row>
        <row r="996">
          <cell r="B996">
            <v>4913290000429550</v>
          </cell>
          <cell r="F996">
            <v>34555685</v>
          </cell>
        </row>
        <row r="997">
          <cell r="B997">
            <v>1110150102</v>
          </cell>
          <cell r="F997">
            <v>34555685</v>
          </cell>
        </row>
        <row r="998">
          <cell r="B998">
            <v>4325670000034700</v>
          </cell>
          <cell r="F998">
            <v>34556101</v>
          </cell>
        </row>
        <row r="999">
          <cell r="B999">
            <v>4913290000440150</v>
          </cell>
          <cell r="F999">
            <v>34564282</v>
          </cell>
        </row>
        <row r="1000">
          <cell r="B1000">
            <v>7500062941</v>
          </cell>
          <cell r="F1000">
            <v>34991582</v>
          </cell>
        </row>
        <row r="1001">
          <cell r="B1001">
            <v>1000062941</v>
          </cell>
          <cell r="F1001">
            <v>34991582</v>
          </cell>
        </row>
        <row r="1002">
          <cell r="B1002">
            <v>5000096861</v>
          </cell>
          <cell r="F1002">
            <v>35414090</v>
          </cell>
        </row>
        <row r="1003">
          <cell r="B1003">
            <v>1000096861</v>
          </cell>
          <cell r="F1003">
            <v>35414090</v>
          </cell>
        </row>
        <row r="1004">
          <cell r="B1004">
            <v>160471</v>
          </cell>
          <cell r="F1004">
            <v>35455662</v>
          </cell>
        </row>
        <row r="1005">
          <cell r="B1005">
            <v>1000053568</v>
          </cell>
          <cell r="F1005">
            <v>35456052</v>
          </cell>
        </row>
        <row r="1006">
          <cell r="B1006">
            <v>1000006619</v>
          </cell>
          <cell r="F1006">
            <v>35460824</v>
          </cell>
        </row>
        <row r="1007">
          <cell r="B1007">
            <v>7500006619</v>
          </cell>
          <cell r="F1007">
            <v>35460824</v>
          </cell>
        </row>
        <row r="1008">
          <cell r="B1008">
            <v>7500073252</v>
          </cell>
          <cell r="F1008">
            <v>35462014</v>
          </cell>
        </row>
        <row r="1009">
          <cell r="B1009">
            <v>1000073252</v>
          </cell>
          <cell r="F1009">
            <v>35462014</v>
          </cell>
        </row>
        <row r="1010">
          <cell r="B1010">
            <v>4913840000549430</v>
          </cell>
          <cell r="F1010">
            <v>35466583</v>
          </cell>
        </row>
        <row r="1011">
          <cell r="B1011">
            <v>5000058741</v>
          </cell>
          <cell r="F1011">
            <v>35467133</v>
          </cell>
        </row>
        <row r="1012">
          <cell r="B1012">
            <v>4913840000513110</v>
          </cell>
          <cell r="F1012">
            <v>35467133</v>
          </cell>
        </row>
        <row r="1013">
          <cell r="B1013">
            <v>5109036340</v>
          </cell>
          <cell r="F1013">
            <v>36156463</v>
          </cell>
        </row>
        <row r="1014">
          <cell r="B1014">
            <v>5009039288</v>
          </cell>
          <cell r="F1014">
            <v>36165921</v>
          </cell>
        </row>
        <row r="1015">
          <cell r="B1015">
            <v>4913290000012130</v>
          </cell>
          <cell r="F1015">
            <v>36181129</v>
          </cell>
        </row>
        <row r="1016">
          <cell r="B1016">
            <v>5000050419</v>
          </cell>
          <cell r="F1016">
            <v>36273843</v>
          </cell>
        </row>
        <row r="1017">
          <cell r="B1017">
            <v>7500050419</v>
          </cell>
          <cell r="F1017">
            <v>36273843</v>
          </cell>
        </row>
        <row r="1018">
          <cell r="B1018">
            <v>1000050419</v>
          </cell>
          <cell r="F1018">
            <v>36273843</v>
          </cell>
        </row>
        <row r="1019">
          <cell r="B1019">
            <v>4913840000030480</v>
          </cell>
          <cell r="F1019">
            <v>36273843</v>
          </cell>
        </row>
        <row r="1020">
          <cell r="B1020">
            <v>5009037062</v>
          </cell>
          <cell r="F1020">
            <v>36548883</v>
          </cell>
        </row>
        <row r="1021">
          <cell r="B1021">
            <v>4913840000530640</v>
          </cell>
          <cell r="F1021">
            <v>37256162</v>
          </cell>
        </row>
        <row r="1022">
          <cell r="B1022">
            <v>1000052961</v>
          </cell>
          <cell r="F1022">
            <v>37256162</v>
          </cell>
        </row>
        <row r="1023">
          <cell r="B1023">
            <v>1000057065</v>
          </cell>
          <cell r="F1023">
            <v>37792734</v>
          </cell>
        </row>
        <row r="1024">
          <cell r="B1024">
            <v>4913290000029360</v>
          </cell>
          <cell r="F1024">
            <v>37839710</v>
          </cell>
        </row>
        <row r="1025">
          <cell r="B1025">
            <v>4913840000532740</v>
          </cell>
          <cell r="F1025">
            <v>38245164</v>
          </cell>
        </row>
        <row r="1026">
          <cell r="B1026">
            <v>160337</v>
          </cell>
          <cell r="F1026">
            <v>38245164</v>
          </cell>
        </row>
        <row r="1027">
          <cell r="B1027">
            <v>7500017064</v>
          </cell>
          <cell r="F1027">
            <v>38439563</v>
          </cell>
        </row>
        <row r="1028">
          <cell r="B1028">
            <v>7500030389</v>
          </cell>
          <cell r="F1028">
            <v>38441331</v>
          </cell>
        </row>
        <row r="1029">
          <cell r="B1029">
            <v>4913840000040010</v>
          </cell>
          <cell r="F1029">
            <v>38441331</v>
          </cell>
        </row>
        <row r="1030">
          <cell r="B1030">
            <v>1000030389</v>
          </cell>
          <cell r="F1030">
            <v>38441331</v>
          </cell>
        </row>
        <row r="1031">
          <cell r="B1031">
            <v>5009003692</v>
          </cell>
          <cell r="F1031">
            <v>38853516</v>
          </cell>
        </row>
        <row r="1032">
          <cell r="B1032">
            <v>7500014735</v>
          </cell>
          <cell r="F1032">
            <v>38853516</v>
          </cell>
        </row>
        <row r="1033">
          <cell r="B1033">
            <v>1000014735</v>
          </cell>
          <cell r="F1033">
            <v>38853516</v>
          </cell>
        </row>
        <row r="1034">
          <cell r="B1034">
            <v>4913840000530040</v>
          </cell>
          <cell r="F1034">
            <v>38853516</v>
          </cell>
        </row>
        <row r="1035">
          <cell r="B1035">
            <v>5009039190</v>
          </cell>
          <cell r="F1035">
            <v>38854601</v>
          </cell>
        </row>
        <row r="1036">
          <cell r="B1036">
            <v>5009039065</v>
          </cell>
          <cell r="F1036">
            <v>38855567</v>
          </cell>
        </row>
        <row r="1037">
          <cell r="B1037">
            <v>8009039006</v>
          </cell>
          <cell r="F1037">
            <v>38857400</v>
          </cell>
        </row>
        <row r="1038">
          <cell r="B1038">
            <v>5009025427</v>
          </cell>
          <cell r="F1038">
            <v>38940777</v>
          </cell>
        </row>
        <row r="1039">
          <cell r="B1039">
            <v>5009039186</v>
          </cell>
          <cell r="F1039">
            <v>38951600</v>
          </cell>
        </row>
        <row r="1040">
          <cell r="B1040">
            <v>7500011088</v>
          </cell>
          <cell r="F1040">
            <v>38956860</v>
          </cell>
        </row>
        <row r="1041">
          <cell r="B1041">
            <v>7500018802</v>
          </cell>
          <cell r="F1041">
            <v>38957996</v>
          </cell>
        </row>
        <row r="1042">
          <cell r="B1042">
            <v>1000018802</v>
          </cell>
          <cell r="F1042">
            <v>38957996</v>
          </cell>
        </row>
        <row r="1043">
          <cell r="B1043">
            <v>1000034447</v>
          </cell>
          <cell r="F1043">
            <v>38964652</v>
          </cell>
        </row>
        <row r="1044">
          <cell r="B1044">
            <v>4913840000565640</v>
          </cell>
          <cell r="F1044">
            <v>38964652</v>
          </cell>
        </row>
        <row r="1045">
          <cell r="B1045">
            <v>7500014646</v>
          </cell>
          <cell r="F1045">
            <v>38969839</v>
          </cell>
        </row>
        <row r="1046">
          <cell r="B1046">
            <v>1000011765</v>
          </cell>
          <cell r="F1046">
            <v>38975213</v>
          </cell>
        </row>
        <row r="1047">
          <cell r="B1047">
            <v>5009004783</v>
          </cell>
          <cell r="F1047">
            <v>38976176</v>
          </cell>
        </row>
        <row r="1048">
          <cell r="B1048">
            <v>3509004044</v>
          </cell>
          <cell r="F1048">
            <v>38976176</v>
          </cell>
        </row>
        <row r="1049">
          <cell r="B1049">
            <v>5009039271</v>
          </cell>
          <cell r="F1049">
            <v>38991555</v>
          </cell>
        </row>
        <row r="1050">
          <cell r="B1050">
            <v>5009003666</v>
          </cell>
          <cell r="F1050">
            <v>38992846</v>
          </cell>
        </row>
        <row r="1051">
          <cell r="B1051">
            <v>5000018312</v>
          </cell>
          <cell r="F1051">
            <v>38998963</v>
          </cell>
        </row>
        <row r="1052">
          <cell r="B1052">
            <v>1000018312</v>
          </cell>
          <cell r="F1052">
            <v>38998963</v>
          </cell>
        </row>
        <row r="1053">
          <cell r="B1053">
            <v>4913840000007350</v>
          </cell>
          <cell r="F1053">
            <v>38998963</v>
          </cell>
        </row>
        <row r="1054">
          <cell r="B1054">
            <v>1000160764</v>
          </cell>
          <cell r="F1054">
            <v>39034512</v>
          </cell>
        </row>
        <row r="1055">
          <cell r="B1055">
            <v>5000092810</v>
          </cell>
          <cell r="F1055">
            <v>39539039</v>
          </cell>
        </row>
        <row r="1056">
          <cell r="B1056">
            <v>1000092810</v>
          </cell>
          <cell r="F1056">
            <v>39539039</v>
          </cell>
        </row>
        <row r="1057">
          <cell r="B1057">
            <v>4913290000438590</v>
          </cell>
          <cell r="F1057">
            <v>39684958</v>
          </cell>
        </row>
        <row r="1058">
          <cell r="B1058">
            <v>8109000529</v>
          </cell>
          <cell r="F1058">
            <v>39686887</v>
          </cell>
        </row>
        <row r="1059">
          <cell r="B1059">
            <v>7500053078</v>
          </cell>
          <cell r="F1059">
            <v>39690780</v>
          </cell>
        </row>
        <row r="1060">
          <cell r="B1060">
            <v>1300050057</v>
          </cell>
          <cell r="F1060">
            <v>39773574</v>
          </cell>
        </row>
        <row r="1061">
          <cell r="B1061">
            <v>7500064100</v>
          </cell>
          <cell r="F1061">
            <v>39777399</v>
          </cell>
        </row>
        <row r="1062">
          <cell r="B1062">
            <v>4913840000550920</v>
          </cell>
          <cell r="F1062">
            <v>39777399</v>
          </cell>
        </row>
        <row r="1063">
          <cell r="B1063">
            <v>7500055370</v>
          </cell>
          <cell r="F1063">
            <v>39777914</v>
          </cell>
        </row>
        <row r="1064">
          <cell r="B1064">
            <v>53603</v>
          </cell>
          <cell r="F1064">
            <v>39782020</v>
          </cell>
        </row>
        <row r="1065">
          <cell r="B1065">
            <v>5000077589</v>
          </cell>
          <cell r="F1065">
            <v>39783095</v>
          </cell>
        </row>
        <row r="1066">
          <cell r="B1066">
            <v>77589</v>
          </cell>
          <cell r="F1066">
            <v>39783095</v>
          </cell>
        </row>
        <row r="1067">
          <cell r="B1067">
            <v>4913290000388340</v>
          </cell>
          <cell r="F1067">
            <v>39783095</v>
          </cell>
        </row>
        <row r="1068">
          <cell r="B1068">
            <v>5109137107</v>
          </cell>
          <cell r="F1068">
            <v>39785419</v>
          </cell>
        </row>
        <row r="1069">
          <cell r="B1069">
            <v>4913290000033320</v>
          </cell>
          <cell r="F1069">
            <v>39785694</v>
          </cell>
        </row>
        <row r="1070">
          <cell r="B1070">
            <v>4913290000031440</v>
          </cell>
          <cell r="F1070">
            <v>39788069</v>
          </cell>
        </row>
        <row r="1071">
          <cell r="B1071">
            <v>5009157120</v>
          </cell>
          <cell r="F1071">
            <v>40012209</v>
          </cell>
        </row>
        <row r="1072">
          <cell r="B1072">
            <v>4913290000432850</v>
          </cell>
          <cell r="F1072">
            <v>40378582</v>
          </cell>
        </row>
        <row r="1073">
          <cell r="B1073">
            <v>1000056556</v>
          </cell>
          <cell r="F1073">
            <v>41348510</v>
          </cell>
        </row>
        <row r="1074">
          <cell r="B1074">
            <v>5009039126</v>
          </cell>
          <cell r="F1074">
            <v>41356989</v>
          </cell>
        </row>
        <row r="1075">
          <cell r="B1075">
            <v>5009012503</v>
          </cell>
          <cell r="F1075">
            <v>41366259</v>
          </cell>
        </row>
        <row r="1076">
          <cell r="B1076">
            <v>5109024070</v>
          </cell>
          <cell r="F1076">
            <v>41376922</v>
          </cell>
        </row>
        <row r="1077">
          <cell r="B1077">
            <v>35553</v>
          </cell>
          <cell r="F1077">
            <v>41388546</v>
          </cell>
        </row>
        <row r="1078">
          <cell r="B1078">
            <v>5009037016</v>
          </cell>
          <cell r="F1078">
            <v>41391837</v>
          </cell>
        </row>
        <row r="1079">
          <cell r="B1079">
            <v>5009007219</v>
          </cell>
          <cell r="F1079">
            <v>41415106</v>
          </cell>
        </row>
        <row r="1080">
          <cell r="B1080">
            <v>52917</v>
          </cell>
          <cell r="F1080">
            <v>41415106</v>
          </cell>
        </row>
        <row r="1081">
          <cell r="B1081">
            <v>5009007161</v>
          </cell>
          <cell r="F1081">
            <v>41415106</v>
          </cell>
        </row>
        <row r="1082">
          <cell r="B1082">
            <v>5109137153</v>
          </cell>
          <cell r="F1082">
            <v>41416911</v>
          </cell>
        </row>
        <row r="1083">
          <cell r="B1083">
            <v>7500078347</v>
          </cell>
          <cell r="F1083">
            <v>41424782</v>
          </cell>
        </row>
        <row r="1084">
          <cell r="B1084">
            <v>5109137067</v>
          </cell>
          <cell r="F1084">
            <v>41427950</v>
          </cell>
        </row>
        <row r="1085">
          <cell r="B1085">
            <v>5000053390</v>
          </cell>
          <cell r="F1085">
            <v>41437389</v>
          </cell>
        </row>
        <row r="1086">
          <cell r="B1086">
            <v>1000053390</v>
          </cell>
          <cell r="F1086">
            <v>41437389</v>
          </cell>
        </row>
        <row r="1087">
          <cell r="B1087">
            <v>5100053283</v>
          </cell>
          <cell r="F1087">
            <v>41462826</v>
          </cell>
        </row>
        <row r="1088">
          <cell r="B1088">
            <v>5009007407</v>
          </cell>
          <cell r="F1088">
            <v>41467731</v>
          </cell>
        </row>
        <row r="1089">
          <cell r="B1089">
            <v>1000091777</v>
          </cell>
          <cell r="F1089">
            <v>41467731</v>
          </cell>
        </row>
        <row r="1090">
          <cell r="B1090">
            <v>5109137066</v>
          </cell>
          <cell r="F1090">
            <v>41480462</v>
          </cell>
        </row>
        <row r="1091">
          <cell r="B1091">
            <v>5109137019</v>
          </cell>
          <cell r="F1091">
            <v>41527209</v>
          </cell>
        </row>
        <row r="1092">
          <cell r="B1092">
            <v>78043</v>
          </cell>
          <cell r="F1092">
            <v>41541239</v>
          </cell>
        </row>
        <row r="1093">
          <cell r="B1093">
            <v>5009049076</v>
          </cell>
          <cell r="F1093">
            <v>41568442</v>
          </cell>
        </row>
        <row r="1094">
          <cell r="B1094">
            <v>74092</v>
          </cell>
          <cell r="F1094">
            <v>41589946</v>
          </cell>
        </row>
        <row r="1095">
          <cell r="B1095">
            <v>8100094515</v>
          </cell>
          <cell r="F1095">
            <v>41594143</v>
          </cell>
        </row>
        <row r="1096">
          <cell r="B1096">
            <v>4913840000565100</v>
          </cell>
          <cell r="F1096">
            <v>41596382</v>
          </cell>
        </row>
        <row r="1097">
          <cell r="B1097">
            <v>50544</v>
          </cell>
          <cell r="F1097">
            <v>41596382</v>
          </cell>
        </row>
        <row r="1098">
          <cell r="B1098">
            <v>5009032559</v>
          </cell>
          <cell r="F1098">
            <v>41615850</v>
          </cell>
        </row>
        <row r="1099">
          <cell r="B1099">
            <v>1000051748</v>
          </cell>
          <cell r="F1099">
            <v>41615850</v>
          </cell>
        </row>
        <row r="1100">
          <cell r="B1100">
            <v>7500100160</v>
          </cell>
          <cell r="F1100">
            <v>41619648</v>
          </cell>
        </row>
        <row r="1101">
          <cell r="B1101">
            <v>1000100160</v>
          </cell>
          <cell r="F1101">
            <v>41619648</v>
          </cell>
        </row>
        <row r="1102">
          <cell r="B1102">
            <v>1000094827</v>
          </cell>
          <cell r="F1102">
            <v>41629790</v>
          </cell>
        </row>
        <row r="1103">
          <cell r="B1103">
            <v>7110052637</v>
          </cell>
          <cell r="F1103">
            <v>41638100</v>
          </cell>
        </row>
        <row r="1104">
          <cell r="B1104">
            <v>1110052637</v>
          </cell>
          <cell r="F1104">
            <v>41638100</v>
          </cell>
        </row>
        <row r="1105">
          <cell r="B1105">
            <v>7500094015</v>
          </cell>
          <cell r="F1105">
            <v>41638733</v>
          </cell>
        </row>
        <row r="1106">
          <cell r="B1106">
            <v>8100071487</v>
          </cell>
          <cell r="F1106">
            <v>41657874</v>
          </cell>
        </row>
        <row r="1107">
          <cell r="B1107">
            <v>5009024246</v>
          </cell>
          <cell r="F1107">
            <v>41657874</v>
          </cell>
        </row>
        <row r="1108">
          <cell r="B1108">
            <v>1000092785</v>
          </cell>
          <cell r="F1108">
            <v>41661485</v>
          </cell>
        </row>
        <row r="1109">
          <cell r="B1109">
            <v>7500092785</v>
          </cell>
          <cell r="F1109">
            <v>41661485</v>
          </cell>
        </row>
        <row r="1110">
          <cell r="B1110">
            <v>7500074108</v>
          </cell>
          <cell r="F1110">
            <v>41677209</v>
          </cell>
        </row>
        <row r="1111">
          <cell r="B1111">
            <v>1000074108</v>
          </cell>
          <cell r="F1111">
            <v>41677209</v>
          </cell>
        </row>
        <row r="1112">
          <cell r="B1112">
            <v>7500090233</v>
          </cell>
          <cell r="F1112">
            <v>41680688</v>
          </cell>
        </row>
        <row r="1113">
          <cell r="B1113">
            <v>1000090233</v>
          </cell>
          <cell r="F1113">
            <v>41680688</v>
          </cell>
        </row>
        <row r="1114">
          <cell r="B1114">
            <v>4913840000543360</v>
          </cell>
          <cell r="F1114">
            <v>41684340</v>
          </cell>
        </row>
        <row r="1115">
          <cell r="B1115">
            <v>4325670000012610</v>
          </cell>
          <cell r="F1115">
            <v>41689315</v>
          </cell>
        </row>
        <row r="1116">
          <cell r="B1116">
            <v>8009000466</v>
          </cell>
          <cell r="F1116">
            <v>41700939</v>
          </cell>
        </row>
        <row r="1117">
          <cell r="B1117">
            <v>7500062629</v>
          </cell>
          <cell r="F1117">
            <v>41720879</v>
          </cell>
        </row>
        <row r="1118">
          <cell r="B1118">
            <v>1000062629</v>
          </cell>
          <cell r="F1118">
            <v>41720879</v>
          </cell>
        </row>
        <row r="1119">
          <cell r="B1119">
            <v>5009007191</v>
          </cell>
          <cell r="F1119">
            <v>41727647</v>
          </cell>
        </row>
        <row r="1120">
          <cell r="B1120">
            <v>5009007239</v>
          </cell>
          <cell r="F1120">
            <v>41727647</v>
          </cell>
        </row>
        <row r="1121">
          <cell r="B1121">
            <v>4913840000023090</v>
          </cell>
          <cell r="F1121">
            <v>41733008</v>
          </cell>
        </row>
        <row r="1122">
          <cell r="B1122">
            <v>4913840000033860</v>
          </cell>
          <cell r="F1122">
            <v>41733008</v>
          </cell>
        </row>
        <row r="1123">
          <cell r="B1123">
            <v>5009039298</v>
          </cell>
          <cell r="F1123">
            <v>41733249</v>
          </cell>
        </row>
        <row r="1124">
          <cell r="B1124">
            <v>4325670000012690</v>
          </cell>
          <cell r="F1124">
            <v>41733469</v>
          </cell>
        </row>
        <row r="1125">
          <cell r="B1125">
            <v>7500062594</v>
          </cell>
          <cell r="F1125">
            <v>41744360</v>
          </cell>
        </row>
        <row r="1126">
          <cell r="B1126">
            <v>4913840000038860</v>
          </cell>
          <cell r="F1126">
            <v>41744360</v>
          </cell>
        </row>
        <row r="1127">
          <cell r="B1127">
            <v>1000091795</v>
          </cell>
          <cell r="F1127">
            <v>41748558</v>
          </cell>
        </row>
        <row r="1128">
          <cell r="B1128">
            <v>7500091795</v>
          </cell>
          <cell r="F1128">
            <v>41748558</v>
          </cell>
        </row>
        <row r="1129">
          <cell r="B1129">
            <v>5109036514</v>
          </cell>
          <cell r="F1129">
            <v>41754499</v>
          </cell>
        </row>
        <row r="1130">
          <cell r="B1130">
            <v>5109037144</v>
          </cell>
          <cell r="F1130">
            <v>41766495</v>
          </cell>
        </row>
        <row r="1131">
          <cell r="B1131">
            <v>4325670000020460</v>
          </cell>
          <cell r="F1131">
            <v>41770820</v>
          </cell>
        </row>
        <row r="1132">
          <cell r="B1132">
            <v>8100051150</v>
          </cell>
          <cell r="F1132">
            <v>41783174</v>
          </cell>
        </row>
        <row r="1133">
          <cell r="B1133">
            <v>1000015413</v>
          </cell>
          <cell r="F1133">
            <v>41785807</v>
          </cell>
        </row>
        <row r="1134">
          <cell r="B1134">
            <v>5000054415</v>
          </cell>
          <cell r="F1134">
            <v>41795513</v>
          </cell>
        </row>
        <row r="1135">
          <cell r="B1135">
            <v>5009024222</v>
          </cell>
          <cell r="F1135">
            <v>41797471</v>
          </cell>
        </row>
        <row r="1136">
          <cell r="B1136">
            <v>170488</v>
          </cell>
          <cell r="F1136">
            <v>41885119</v>
          </cell>
        </row>
        <row r="1137">
          <cell r="B1137">
            <v>7500170488</v>
          </cell>
          <cell r="F1137">
            <v>41885119</v>
          </cell>
        </row>
        <row r="1138">
          <cell r="B1138">
            <v>4913840000530480</v>
          </cell>
          <cell r="F1138">
            <v>41885119</v>
          </cell>
        </row>
        <row r="1139">
          <cell r="B1139">
            <v>1110003218</v>
          </cell>
          <cell r="F1139">
            <v>41925413</v>
          </cell>
        </row>
        <row r="1140">
          <cell r="B1140">
            <v>4913290000443530</v>
          </cell>
          <cell r="F1140">
            <v>41925413</v>
          </cell>
        </row>
        <row r="1141">
          <cell r="B1141">
            <v>7110003218</v>
          </cell>
          <cell r="F1141">
            <v>41925413</v>
          </cell>
        </row>
        <row r="1142">
          <cell r="B1142">
            <v>5009004735</v>
          </cell>
          <cell r="F1142">
            <v>42054224</v>
          </cell>
        </row>
        <row r="1143">
          <cell r="B1143">
            <v>5100181016</v>
          </cell>
          <cell r="F1143">
            <v>42747384</v>
          </cell>
        </row>
        <row r="1144">
          <cell r="B1144">
            <v>1110181016</v>
          </cell>
          <cell r="F1144">
            <v>42747384</v>
          </cell>
        </row>
        <row r="1145">
          <cell r="B1145">
            <v>4913290000437710</v>
          </cell>
          <cell r="F1145">
            <v>42747384</v>
          </cell>
        </row>
        <row r="1146">
          <cell r="B1146">
            <v>7500120291</v>
          </cell>
          <cell r="F1146">
            <v>42748545</v>
          </cell>
        </row>
        <row r="1147">
          <cell r="B1147">
            <v>4913840000527600</v>
          </cell>
          <cell r="F1147">
            <v>42748545</v>
          </cell>
        </row>
        <row r="1148">
          <cell r="B1148">
            <v>4913290000433150</v>
          </cell>
          <cell r="F1148">
            <v>42761527</v>
          </cell>
        </row>
        <row r="1149">
          <cell r="B1149">
            <v>1000130672</v>
          </cell>
          <cell r="F1149">
            <v>42761527</v>
          </cell>
        </row>
        <row r="1150">
          <cell r="B1150">
            <v>7500200187</v>
          </cell>
          <cell r="F1150">
            <v>42822067</v>
          </cell>
        </row>
        <row r="1151">
          <cell r="B1151">
            <v>4913290000431980</v>
          </cell>
          <cell r="F1151">
            <v>42822067</v>
          </cell>
        </row>
        <row r="1152">
          <cell r="B1152">
            <v>1000200187</v>
          </cell>
          <cell r="F1152">
            <v>42822067</v>
          </cell>
        </row>
        <row r="1153">
          <cell r="B1153">
            <v>4913840000543620</v>
          </cell>
          <cell r="F1153">
            <v>42880477</v>
          </cell>
        </row>
        <row r="1154">
          <cell r="B1154">
            <v>5000074322</v>
          </cell>
          <cell r="F1154">
            <v>42887950</v>
          </cell>
        </row>
        <row r="1155">
          <cell r="B1155">
            <v>4913290000351830</v>
          </cell>
          <cell r="F1155">
            <v>42896408</v>
          </cell>
        </row>
        <row r="1156">
          <cell r="B1156">
            <v>7110120234</v>
          </cell>
          <cell r="F1156">
            <v>42899660</v>
          </cell>
        </row>
        <row r="1157">
          <cell r="B1157">
            <v>7110000140</v>
          </cell>
          <cell r="F1157">
            <v>42963269</v>
          </cell>
        </row>
        <row r="1158">
          <cell r="B1158">
            <v>4913290000006700</v>
          </cell>
          <cell r="F1158">
            <v>42963269</v>
          </cell>
        </row>
        <row r="1159">
          <cell r="B1159">
            <v>5109035005</v>
          </cell>
          <cell r="F1159">
            <v>43004864</v>
          </cell>
        </row>
        <row r="1160">
          <cell r="B1160">
            <v>5009007333</v>
          </cell>
          <cell r="F1160">
            <v>43018954</v>
          </cell>
        </row>
        <row r="1161">
          <cell r="B1161">
            <v>7500130217</v>
          </cell>
          <cell r="F1161">
            <v>43029896</v>
          </cell>
        </row>
        <row r="1162">
          <cell r="B1162">
            <v>1000130217</v>
          </cell>
          <cell r="F1162">
            <v>43029896</v>
          </cell>
        </row>
        <row r="1163">
          <cell r="B1163">
            <v>1000230378</v>
          </cell>
          <cell r="F1163">
            <v>43054804</v>
          </cell>
        </row>
        <row r="1164">
          <cell r="B1164">
            <v>4913840000555670</v>
          </cell>
          <cell r="F1164">
            <v>43054804</v>
          </cell>
        </row>
        <row r="1165">
          <cell r="B1165">
            <v>7500230378</v>
          </cell>
          <cell r="F1165">
            <v>43054804</v>
          </cell>
        </row>
        <row r="1166">
          <cell r="B1166">
            <v>4913290000424410</v>
          </cell>
          <cell r="F1166">
            <v>43097898</v>
          </cell>
        </row>
        <row r="1167">
          <cell r="B1167">
            <v>4913840000536910</v>
          </cell>
          <cell r="F1167">
            <v>43432049</v>
          </cell>
        </row>
        <row r="1168">
          <cell r="B1168">
            <v>4325670000002380</v>
          </cell>
          <cell r="F1168">
            <v>43435778</v>
          </cell>
        </row>
        <row r="1169">
          <cell r="B1169">
            <v>7500220209</v>
          </cell>
          <cell r="F1169">
            <v>43496700</v>
          </cell>
        </row>
        <row r="1170">
          <cell r="B1170">
            <v>1000220209</v>
          </cell>
          <cell r="F1170">
            <v>43496700</v>
          </cell>
        </row>
        <row r="1171">
          <cell r="B1171">
            <v>4913840000548360</v>
          </cell>
          <cell r="F1171">
            <v>43496700</v>
          </cell>
        </row>
        <row r="1172">
          <cell r="B1172">
            <v>4325670000005420</v>
          </cell>
          <cell r="F1172">
            <v>43497329</v>
          </cell>
        </row>
        <row r="1173">
          <cell r="B1173">
            <v>4913290000352500</v>
          </cell>
          <cell r="F1173">
            <v>43499383</v>
          </cell>
        </row>
        <row r="1174">
          <cell r="B1174">
            <v>8109033060</v>
          </cell>
          <cell r="F1174">
            <v>43516934</v>
          </cell>
        </row>
        <row r="1175">
          <cell r="B1175">
            <v>4913290000030640</v>
          </cell>
          <cell r="F1175">
            <v>43518849</v>
          </cell>
        </row>
        <row r="1176">
          <cell r="B1176">
            <v>4913840000544100</v>
          </cell>
          <cell r="F1176">
            <v>43535658</v>
          </cell>
        </row>
        <row r="1177">
          <cell r="B1177">
            <v>5009151094</v>
          </cell>
          <cell r="F1177">
            <v>43674492</v>
          </cell>
        </row>
        <row r="1178">
          <cell r="B1178">
            <v>1300130328</v>
          </cell>
          <cell r="F1178">
            <v>43720805</v>
          </cell>
        </row>
        <row r="1179">
          <cell r="B1179">
            <v>4913290000440340</v>
          </cell>
          <cell r="F1179">
            <v>43720805</v>
          </cell>
        </row>
        <row r="1180">
          <cell r="B1180">
            <v>4913840000544220</v>
          </cell>
          <cell r="F1180">
            <v>43727706</v>
          </cell>
        </row>
        <row r="1181">
          <cell r="B1181">
            <v>5009021646</v>
          </cell>
          <cell r="F1181">
            <v>43736473</v>
          </cell>
        </row>
        <row r="1182">
          <cell r="B1182">
            <v>4913840000467940</v>
          </cell>
          <cell r="F1182">
            <v>43736473</v>
          </cell>
        </row>
        <row r="1183">
          <cell r="B1183">
            <v>1300130293</v>
          </cell>
          <cell r="F1183">
            <v>43738653</v>
          </cell>
        </row>
        <row r="1184">
          <cell r="B1184">
            <v>7500130293</v>
          </cell>
          <cell r="F1184">
            <v>43738653</v>
          </cell>
        </row>
        <row r="1185">
          <cell r="B1185">
            <v>4913840000549750</v>
          </cell>
          <cell r="F1185">
            <v>43738653</v>
          </cell>
        </row>
        <row r="1186">
          <cell r="B1186">
            <v>4913290000436140</v>
          </cell>
          <cell r="F1186">
            <v>43813458</v>
          </cell>
        </row>
        <row r="1187">
          <cell r="B1187">
            <v>7500096148</v>
          </cell>
          <cell r="F1187">
            <v>46352479</v>
          </cell>
        </row>
        <row r="1188">
          <cell r="B1188">
            <v>1000096148</v>
          </cell>
          <cell r="F1188">
            <v>46352479</v>
          </cell>
        </row>
        <row r="1189">
          <cell r="B1189">
            <v>5109137104</v>
          </cell>
          <cell r="F1189">
            <v>46372315</v>
          </cell>
        </row>
        <row r="1190">
          <cell r="B1190">
            <v>5109137042</v>
          </cell>
          <cell r="F1190">
            <v>46662060</v>
          </cell>
        </row>
        <row r="1191">
          <cell r="B1191">
            <v>90680</v>
          </cell>
          <cell r="F1191">
            <v>49741668</v>
          </cell>
        </row>
        <row r="1192">
          <cell r="B1192">
            <v>5009032611</v>
          </cell>
          <cell r="F1192">
            <v>50899478</v>
          </cell>
        </row>
        <row r="1193">
          <cell r="B1193">
            <v>93767</v>
          </cell>
          <cell r="F1193">
            <v>50899478</v>
          </cell>
        </row>
        <row r="1194">
          <cell r="B1194">
            <v>5009003649</v>
          </cell>
          <cell r="F1194">
            <v>51532508</v>
          </cell>
        </row>
        <row r="1195">
          <cell r="B1195">
            <v>5109000049</v>
          </cell>
          <cell r="F1195">
            <v>51550860</v>
          </cell>
        </row>
        <row r="1196">
          <cell r="B1196">
            <v>4913840000043900</v>
          </cell>
          <cell r="F1196">
            <v>51550928</v>
          </cell>
        </row>
        <row r="1197">
          <cell r="B1197">
            <v>72619</v>
          </cell>
          <cell r="F1197">
            <v>51550928</v>
          </cell>
        </row>
        <row r="1198">
          <cell r="B1198">
            <v>4325670000002690</v>
          </cell>
          <cell r="F1198">
            <v>51561646</v>
          </cell>
        </row>
        <row r="1199">
          <cell r="B1199">
            <v>7500093669</v>
          </cell>
          <cell r="F1199">
            <v>51565270</v>
          </cell>
        </row>
        <row r="1200">
          <cell r="B1200">
            <v>4913290000381010</v>
          </cell>
          <cell r="F1200">
            <v>51565270</v>
          </cell>
        </row>
        <row r="1201">
          <cell r="B1201">
            <v>5009034021</v>
          </cell>
          <cell r="F1201">
            <v>51574008</v>
          </cell>
        </row>
        <row r="1202">
          <cell r="B1202">
            <v>1000070601</v>
          </cell>
          <cell r="F1202">
            <v>51574008</v>
          </cell>
        </row>
        <row r="1203">
          <cell r="B1203">
            <v>73397</v>
          </cell>
          <cell r="F1203">
            <v>51592277</v>
          </cell>
        </row>
        <row r="1204">
          <cell r="B1204">
            <v>7500073397</v>
          </cell>
          <cell r="F1204">
            <v>51592277</v>
          </cell>
        </row>
        <row r="1205">
          <cell r="B1205">
            <v>4913290000422970</v>
          </cell>
          <cell r="F1205">
            <v>51601296</v>
          </cell>
        </row>
        <row r="1206">
          <cell r="B1206">
            <v>5009039203</v>
          </cell>
          <cell r="F1206">
            <v>51605080</v>
          </cell>
        </row>
        <row r="1207">
          <cell r="B1207">
            <v>1000060024</v>
          </cell>
          <cell r="F1207">
            <v>51611083</v>
          </cell>
        </row>
        <row r="1208">
          <cell r="B1208">
            <v>5009049017</v>
          </cell>
          <cell r="F1208">
            <v>51613201</v>
          </cell>
        </row>
        <row r="1209">
          <cell r="B1209">
            <v>93213</v>
          </cell>
          <cell r="F1209">
            <v>51613201</v>
          </cell>
        </row>
        <row r="1210">
          <cell r="B1210">
            <v>1110070047</v>
          </cell>
          <cell r="F1210">
            <v>51614806</v>
          </cell>
        </row>
        <row r="1211">
          <cell r="B1211">
            <v>7500160247</v>
          </cell>
          <cell r="F1211">
            <v>51619433</v>
          </cell>
        </row>
        <row r="1212">
          <cell r="B1212">
            <v>1000160247</v>
          </cell>
          <cell r="F1212">
            <v>51619433</v>
          </cell>
        </row>
        <row r="1213">
          <cell r="B1213">
            <v>7500072468</v>
          </cell>
          <cell r="F1213">
            <v>51629440</v>
          </cell>
        </row>
        <row r="1214">
          <cell r="B1214">
            <v>1000072468</v>
          </cell>
          <cell r="F1214">
            <v>51629440</v>
          </cell>
        </row>
        <row r="1215">
          <cell r="B1215">
            <v>5009024240</v>
          </cell>
          <cell r="F1215">
            <v>51629858</v>
          </cell>
        </row>
        <row r="1216">
          <cell r="B1216">
            <v>7500061283</v>
          </cell>
          <cell r="F1216">
            <v>51636646</v>
          </cell>
        </row>
        <row r="1217">
          <cell r="B1217">
            <v>1000061283</v>
          </cell>
          <cell r="F1217">
            <v>51636646</v>
          </cell>
        </row>
        <row r="1218">
          <cell r="B1218">
            <v>1110001041</v>
          </cell>
          <cell r="F1218">
            <v>51637884</v>
          </cell>
        </row>
        <row r="1219">
          <cell r="B1219">
            <v>7500063539</v>
          </cell>
          <cell r="F1219">
            <v>51642075</v>
          </cell>
        </row>
        <row r="1220">
          <cell r="B1220">
            <v>5000063441</v>
          </cell>
          <cell r="F1220">
            <v>51646661</v>
          </cell>
        </row>
        <row r="1221">
          <cell r="B1221">
            <v>5000100232</v>
          </cell>
          <cell r="F1221">
            <v>51658942</v>
          </cell>
        </row>
        <row r="1222">
          <cell r="B1222">
            <v>100232</v>
          </cell>
          <cell r="F1222">
            <v>51658942</v>
          </cell>
        </row>
        <row r="1223">
          <cell r="B1223">
            <v>7500050721</v>
          </cell>
          <cell r="F1223">
            <v>51663828</v>
          </cell>
        </row>
        <row r="1224">
          <cell r="B1224">
            <v>5109137052</v>
          </cell>
          <cell r="F1224">
            <v>51668298</v>
          </cell>
        </row>
        <row r="1225">
          <cell r="B1225">
            <v>8100095577</v>
          </cell>
          <cell r="F1225">
            <v>51675438</v>
          </cell>
        </row>
        <row r="1226">
          <cell r="B1226">
            <v>4913840000544340</v>
          </cell>
          <cell r="F1226">
            <v>51678248</v>
          </cell>
        </row>
        <row r="1227">
          <cell r="B1227">
            <v>5009024286</v>
          </cell>
          <cell r="F1227">
            <v>51679116</v>
          </cell>
        </row>
        <row r="1228">
          <cell r="B1228">
            <v>7500005665</v>
          </cell>
          <cell r="F1228">
            <v>51687387</v>
          </cell>
        </row>
        <row r="1229">
          <cell r="B1229">
            <v>1000005665</v>
          </cell>
          <cell r="F1229">
            <v>51687387</v>
          </cell>
        </row>
        <row r="1230">
          <cell r="B1230">
            <v>7500056413</v>
          </cell>
          <cell r="F1230">
            <v>51691930</v>
          </cell>
        </row>
        <row r="1231">
          <cell r="B1231">
            <v>4913840000031410</v>
          </cell>
          <cell r="F1231">
            <v>51691930</v>
          </cell>
        </row>
        <row r="1232">
          <cell r="B1232">
            <v>1000056413</v>
          </cell>
          <cell r="F1232">
            <v>51691930</v>
          </cell>
        </row>
        <row r="1233">
          <cell r="B1233">
            <v>4913840000525620</v>
          </cell>
          <cell r="F1233">
            <v>51698272</v>
          </cell>
        </row>
        <row r="1234">
          <cell r="B1234">
            <v>4325670000021090</v>
          </cell>
          <cell r="F1234">
            <v>51707444</v>
          </cell>
        </row>
        <row r="1235">
          <cell r="B1235">
            <v>4913290000423570</v>
          </cell>
          <cell r="F1235">
            <v>51710188</v>
          </cell>
        </row>
        <row r="1236">
          <cell r="B1236">
            <v>1000072477</v>
          </cell>
          <cell r="F1236">
            <v>51710218</v>
          </cell>
        </row>
        <row r="1237">
          <cell r="B1237">
            <v>5009157134</v>
          </cell>
          <cell r="F1237">
            <v>51759792</v>
          </cell>
        </row>
        <row r="1238">
          <cell r="B1238">
            <v>4913840000553320</v>
          </cell>
          <cell r="F1238">
            <v>51766257</v>
          </cell>
        </row>
        <row r="1239">
          <cell r="B1239">
            <v>56628</v>
          </cell>
          <cell r="F1239">
            <v>51766257</v>
          </cell>
        </row>
        <row r="1240">
          <cell r="B1240">
            <v>5100070335</v>
          </cell>
          <cell r="F1240">
            <v>51777628</v>
          </cell>
        </row>
        <row r="1241">
          <cell r="B1241">
            <v>7500070335</v>
          </cell>
          <cell r="F1241">
            <v>51777628</v>
          </cell>
        </row>
        <row r="1242">
          <cell r="B1242">
            <v>5009008699</v>
          </cell>
          <cell r="F1242">
            <v>51777628</v>
          </cell>
        </row>
        <row r="1243">
          <cell r="B1243">
            <v>1000070335</v>
          </cell>
          <cell r="F1243">
            <v>51777628</v>
          </cell>
        </row>
        <row r="1244">
          <cell r="B1244">
            <v>7500091553</v>
          </cell>
          <cell r="F1244">
            <v>51778241</v>
          </cell>
        </row>
        <row r="1245">
          <cell r="B1245">
            <v>1000091553</v>
          </cell>
          <cell r="F1245">
            <v>51778241</v>
          </cell>
        </row>
        <row r="1246">
          <cell r="B1246">
            <v>4913290000021730</v>
          </cell>
          <cell r="F1246">
            <v>51778241</v>
          </cell>
        </row>
        <row r="1247">
          <cell r="B1247">
            <v>5009007266</v>
          </cell>
          <cell r="F1247">
            <v>51780144</v>
          </cell>
        </row>
        <row r="1248">
          <cell r="B1248">
            <v>7500090715</v>
          </cell>
          <cell r="F1248">
            <v>51793947</v>
          </cell>
        </row>
        <row r="1249">
          <cell r="B1249">
            <v>5009021467</v>
          </cell>
          <cell r="F1249">
            <v>51793947</v>
          </cell>
        </row>
        <row r="1250">
          <cell r="B1250">
            <v>90715</v>
          </cell>
          <cell r="F1250">
            <v>51793947</v>
          </cell>
        </row>
        <row r="1251">
          <cell r="B1251">
            <v>4325670000021470</v>
          </cell>
          <cell r="F1251">
            <v>51797642</v>
          </cell>
        </row>
        <row r="1252">
          <cell r="B1252">
            <v>7500052079</v>
          </cell>
          <cell r="F1252">
            <v>51798292</v>
          </cell>
        </row>
        <row r="1253">
          <cell r="B1253">
            <v>1000052079</v>
          </cell>
          <cell r="F1253">
            <v>51798292</v>
          </cell>
        </row>
        <row r="1254">
          <cell r="B1254">
            <v>4325670000013140</v>
          </cell>
          <cell r="F1254">
            <v>51804956</v>
          </cell>
        </row>
        <row r="1255">
          <cell r="B1255">
            <v>4325670000013160</v>
          </cell>
          <cell r="F1255">
            <v>51808301</v>
          </cell>
        </row>
        <row r="1256">
          <cell r="B1256">
            <v>7500091018</v>
          </cell>
          <cell r="F1256">
            <v>51817469</v>
          </cell>
        </row>
        <row r="1257">
          <cell r="B1257">
            <v>4913840000561690</v>
          </cell>
          <cell r="F1257">
            <v>51817469</v>
          </cell>
        </row>
        <row r="1258">
          <cell r="B1258">
            <v>5009032468</v>
          </cell>
          <cell r="F1258">
            <v>51849359</v>
          </cell>
        </row>
        <row r="1259">
          <cell r="B1259">
            <v>52365</v>
          </cell>
          <cell r="F1259">
            <v>51849359</v>
          </cell>
        </row>
        <row r="1260">
          <cell r="B1260">
            <v>1300050011</v>
          </cell>
          <cell r="F1260">
            <v>51863863</v>
          </cell>
        </row>
        <row r="1261">
          <cell r="B1261">
            <v>4913290000370720</v>
          </cell>
          <cell r="F1261">
            <v>51863863</v>
          </cell>
        </row>
        <row r="1262">
          <cell r="B1262">
            <v>4913840000564480</v>
          </cell>
          <cell r="F1262">
            <v>51867823</v>
          </cell>
        </row>
        <row r="1263">
          <cell r="B1263">
            <v>5109137084</v>
          </cell>
          <cell r="F1263">
            <v>51872610</v>
          </cell>
        </row>
        <row r="1264">
          <cell r="B1264">
            <v>1000074750</v>
          </cell>
          <cell r="F1264">
            <v>51874445</v>
          </cell>
        </row>
        <row r="1265">
          <cell r="B1265">
            <v>5000073817</v>
          </cell>
          <cell r="F1265">
            <v>51922472</v>
          </cell>
        </row>
        <row r="1266">
          <cell r="B1266">
            <v>4913840000480570</v>
          </cell>
          <cell r="F1266">
            <v>51938693</v>
          </cell>
        </row>
        <row r="1267">
          <cell r="B1267">
            <v>7500094310</v>
          </cell>
          <cell r="F1267">
            <v>51953565</v>
          </cell>
        </row>
        <row r="1268">
          <cell r="B1268">
            <v>94310</v>
          </cell>
          <cell r="F1268">
            <v>51953565</v>
          </cell>
        </row>
        <row r="1269">
          <cell r="B1269">
            <v>7500095130</v>
          </cell>
          <cell r="F1269">
            <v>51960870</v>
          </cell>
        </row>
        <row r="1270">
          <cell r="B1270">
            <v>4913290000352660</v>
          </cell>
          <cell r="F1270">
            <v>51960870</v>
          </cell>
        </row>
        <row r="1271">
          <cell r="B1271">
            <v>1000095130</v>
          </cell>
          <cell r="F1271">
            <v>51960870</v>
          </cell>
        </row>
        <row r="1272">
          <cell r="B1272">
            <v>92526</v>
          </cell>
          <cell r="F1272">
            <v>51961529</v>
          </cell>
        </row>
        <row r="1273">
          <cell r="B1273">
            <v>4325670000022110</v>
          </cell>
          <cell r="F1273">
            <v>51964316</v>
          </cell>
        </row>
        <row r="1274">
          <cell r="B1274">
            <v>5109036972</v>
          </cell>
          <cell r="F1274">
            <v>51971096</v>
          </cell>
        </row>
        <row r="1275">
          <cell r="B1275">
            <v>5109036020</v>
          </cell>
          <cell r="F1275">
            <v>51974602</v>
          </cell>
        </row>
        <row r="1276">
          <cell r="B1276">
            <v>5109037227</v>
          </cell>
          <cell r="F1276">
            <v>51985930</v>
          </cell>
        </row>
        <row r="1277">
          <cell r="B1277">
            <v>4325670000022230</v>
          </cell>
          <cell r="F1277">
            <v>51985969</v>
          </cell>
        </row>
        <row r="1278">
          <cell r="B1278">
            <v>4913290000444570</v>
          </cell>
          <cell r="F1278">
            <v>51992515</v>
          </cell>
        </row>
        <row r="1279">
          <cell r="B1279">
            <v>180155</v>
          </cell>
          <cell r="F1279">
            <v>51992515</v>
          </cell>
        </row>
        <row r="1280">
          <cell r="B1280">
            <v>4325670000022310</v>
          </cell>
          <cell r="F1280">
            <v>52006477</v>
          </cell>
        </row>
        <row r="1281">
          <cell r="B1281">
            <v>1300072596</v>
          </cell>
          <cell r="F1281">
            <v>52009042</v>
          </cell>
        </row>
        <row r="1282">
          <cell r="B1282">
            <v>4913290000391790</v>
          </cell>
          <cell r="F1282">
            <v>52024121</v>
          </cell>
        </row>
        <row r="1283">
          <cell r="B1283">
            <v>5009007325</v>
          </cell>
          <cell r="F1283">
            <v>52045807</v>
          </cell>
        </row>
        <row r="1284">
          <cell r="B1284">
            <v>4913840000544560</v>
          </cell>
          <cell r="F1284">
            <v>52046104</v>
          </cell>
        </row>
        <row r="1285">
          <cell r="B1285">
            <v>5009007290</v>
          </cell>
          <cell r="F1285">
            <v>52048115</v>
          </cell>
        </row>
        <row r="1286">
          <cell r="B1286">
            <v>5109037149</v>
          </cell>
          <cell r="F1286">
            <v>52050255</v>
          </cell>
        </row>
        <row r="1287">
          <cell r="B1287">
            <v>1000095121</v>
          </cell>
          <cell r="F1287">
            <v>52054180</v>
          </cell>
        </row>
        <row r="1288">
          <cell r="B1288">
            <v>1110054047</v>
          </cell>
          <cell r="F1288">
            <v>52057271</v>
          </cell>
        </row>
        <row r="1289">
          <cell r="B1289">
            <v>4325670000022670</v>
          </cell>
          <cell r="F1289">
            <v>52082201</v>
          </cell>
        </row>
        <row r="1290">
          <cell r="B1290">
            <v>4325670000013700</v>
          </cell>
          <cell r="F1290">
            <v>52119472</v>
          </cell>
        </row>
        <row r="1291">
          <cell r="B1291">
            <v>7110001577</v>
          </cell>
          <cell r="F1291">
            <v>52135369</v>
          </cell>
        </row>
        <row r="1292">
          <cell r="B1292">
            <v>1110001577</v>
          </cell>
          <cell r="F1292">
            <v>52135369</v>
          </cell>
        </row>
        <row r="1293">
          <cell r="B1293">
            <v>7110050069</v>
          </cell>
          <cell r="F1293">
            <v>52141595</v>
          </cell>
        </row>
        <row r="1294">
          <cell r="B1294">
            <v>1300090512</v>
          </cell>
          <cell r="F1294">
            <v>52152373</v>
          </cell>
        </row>
        <row r="1295">
          <cell r="B1295">
            <v>4325670000022980</v>
          </cell>
          <cell r="F1295">
            <v>52173611</v>
          </cell>
        </row>
        <row r="1296">
          <cell r="B1296">
            <v>5000100535</v>
          </cell>
          <cell r="F1296">
            <v>52181999</v>
          </cell>
        </row>
        <row r="1297">
          <cell r="B1297">
            <v>4913290000438360</v>
          </cell>
          <cell r="F1297">
            <v>52181999</v>
          </cell>
        </row>
        <row r="1298">
          <cell r="B1298">
            <v>100535</v>
          </cell>
          <cell r="F1298">
            <v>52181999</v>
          </cell>
        </row>
        <row r="1299">
          <cell r="B1299">
            <v>4325670000023060</v>
          </cell>
          <cell r="F1299">
            <v>52195801</v>
          </cell>
        </row>
        <row r="1300">
          <cell r="B1300">
            <v>1300074139</v>
          </cell>
          <cell r="F1300">
            <v>52212068</v>
          </cell>
        </row>
        <row r="1301">
          <cell r="B1301">
            <v>1110054001</v>
          </cell>
          <cell r="F1301">
            <v>52252721</v>
          </cell>
        </row>
        <row r="1302">
          <cell r="B1302">
            <v>4913290000372510</v>
          </cell>
          <cell r="F1302">
            <v>52252721</v>
          </cell>
        </row>
        <row r="1303">
          <cell r="B1303">
            <v>4913290000434200</v>
          </cell>
          <cell r="F1303">
            <v>52258477</v>
          </cell>
        </row>
        <row r="1304">
          <cell r="B1304">
            <v>1300074111</v>
          </cell>
          <cell r="F1304">
            <v>52258477</v>
          </cell>
        </row>
        <row r="1305">
          <cell r="B1305">
            <v>1400080095</v>
          </cell>
          <cell r="F1305">
            <v>52260975</v>
          </cell>
        </row>
        <row r="1306">
          <cell r="B1306">
            <v>4325670000023200</v>
          </cell>
          <cell r="F1306">
            <v>52264035</v>
          </cell>
        </row>
        <row r="1307">
          <cell r="B1307">
            <v>4325670000023220</v>
          </cell>
          <cell r="F1307">
            <v>52271900</v>
          </cell>
        </row>
        <row r="1308">
          <cell r="B1308">
            <v>4325670000013860</v>
          </cell>
          <cell r="F1308">
            <v>52301915</v>
          </cell>
        </row>
        <row r="1309">
          <cell r="B1309">
            <v>4325670000002800</v>
          </cell>
          <cell r="F1309">
            <v>52334514</v>
          </cell>
        </row>
        <row r="1310">
          <cell r="B1310">
            <v>5109134106</v>
          </cell>
          <cell r="F1310">
            <v>52340643</v>
          </cell>
        </row>
        <row r="1311">
          <cell r="B1311">
            <v>5009134165</v>
          </cell>
          <cell r="F1311">
            <v>52340643</v>
          </cell>
        </row>
        <row r="1312">
          <cell r="B1312">
            <v>3509008590</v>
          </cell>
          <cell r="F1312">
            <v>52352895</v>
          </cell>
        </row>
        <row r="1313">
          <cell r="B1313">
            <v>5109137013</v>
          </cell>
          <cell r="F1313">
            <v>52386049</v>
          </cell>
        </row>
        <row r="1314">
          <cell r="B1314">
            <v>4325670000013920</v>
          </cell>
          <cell r="F1314">
            <v>52513735</v>
          </cell>
        </row>
        <row r="1315">
          <cell r="B1315">
            <v>4325670000023520</v>
          </cell>
          <cell r="F1315">
            <v>52559831</v>
          </cell>
        </row>
        <row r="1316">
          <cell r="B1316">
            <v>4913840000544650</v>
          </cell>
          <cell r="F1316">
            <v>52560775</v>
          </cell>
        </row>
        <row r="1317">
          <cell r="B1317">
            <v>4913290000355850</v>
          </cell>
          <cell r="F1317">
            <v>52562420</v>
          </cell>
        </row>
        <row r="1318">
          <cell r="B1318">
            <v>7500095201</v>
          </cell>
          <cell r="F1318">
            <v>52586816</v>
          </cell>
        </row>
        <row r="1319">
          <cell r="B1319">
            <v>7500073906</v>
          </cell>
          <cell r="F1319">
            <v>52644562</v>
          </cell>
        </row>
        <row r="1320">
          <cell r="B1320">
            <v>4913290000430870</v>
          </cell>
          <cell r="F1320">
            <v>52644562</v>
          </cell>
        </row>
        <row r="1321">
          <cell r="B1321">
            <v>5109137059</v>
          </cell>
          <cell r="F1321">
            <v>60328315</v>
          </cell>
        </row>
        <row r="1322">
          <cell r="B1322">
            <v>1300180265</v>
          </cell>
          <cell r="F1322">
            <v>60360803</v>
          </cell>
        </row>
        <row r="1323">
          <cell r="B1323">
            <v>4913290000438100</v>
          </cell>
          <cell r="F1323">
            <v>60360803</v>
          </cell>
        </row>
        <row r="1324">
          <cell r="B1324">
            <v>5109037271</v>
          </cell>
          <cell r="F1324">
            <v>63359646</v>
          </cell>
        </row>
        <row r="1325">
          <cell r="B1325">
            <v>4325670000014030</v>
          </cell>
          <cell r="F1325">
            <v>63433389</v>
          </cell>
        </row>
        <row r="1326">
          <cell r="B1326">
            <v>5009008786</v>
          </cell>
          <cell r="F1326">
            <v>63459785</v>
          </cell>
        </row>
        <row r="1327">
          <cell r="B1327">
            <v>1110000649</v>
          </cell>
          <cell r="F1327">
            <v>66810554</v>
          </cell>
        </row>
        <row r="1328">
          <cell r="B1328">
            <v>5009104087</v>
          </cell>
          <cell r="F1328">
            <v>66812394</v>
          </cell>
        </row>
        <row r="1329">
          <cell r="B1329">
            <v>4913840000536150</v>
          </cell>
          <cell r="F1329">
            <v>66818970</v>
          </cell>
        </row>
        <row r="1330">
          <cell r="B1330">
            <v>5009039181</v>
          </cell>
          <cell r="F1330">
            <v>66820853</v>
          </cell>
        </row>
        <row r="1331">
          <cell r="B1331">
            <v>5009039200</v>
          </cell>
          <cell r="F1331">
            <v>66825016</v>
          </cell>
        </row>
        <row r="1332">
          <cell r="B1332">
            <v>4325670000029820</v>
          </cell>
          <cell r="F1332">
            <v>66825227</v>
          </cell>
        </row>
        <row r="1333">
          <cell r="B1333">
            <v>7500130325</v>
          </cell>
          <cell r="F1333">
            <v>66837736</v>
          </cell>
        </row>
        <row r="1334">
          <cell r="B1334">
            <v>4913290000430960</v>
          </cell>
          <cell r="F1334">
            <v>66837736</v>
          </cell>
        </row>
        <row r="1335">
          <cell r="B1335">
            <v>130325</v>
          </cell>
          <cell r="F1335">
            <v>66837736</v>
          </cell>
        </row>
        <row r="1336">
          <cell r="B1336">
            <v>4325670000038230</v>
          </cell>
          <cell r="F1336">
            <v>66839641</v>
          </cell>
        </row>
        <row r="1337">
          <cell r="B1337">
            <v>4913290000423360</v>
          </cell>
          <cell r="F1337">
            <v>66847361</v>
          </cell>
        </row>
        <row r="1338">
          <cell r="B1338">
            <v>4913290000422680</v>
          </cell>
          <cell r="F1338">
            <v>66849186</v>
          </cell>
        </row>
        <row r="1339">
          <cell r="B1339">
            <v>1300010261</v>
          </cell>
          <cell r="F1339">
            <v>66849186</v>
          </cell>
        </row>
        <row r="1340">
          <cell r="B1340">
            <v>4325670000035430</v>
          </cell>
          <cell r="F1340">
            <v>66923319</v>
          </cell>
        </row>
        <row r="1341">
          <cell r="B1341">
            <v>4913290000358300</v>
          </cell>
          <cell r="F1341">
            <v>66954402</v>
          </cell>
        </row>
        <row r="1342">
          <cell r="B1342">
            <v>4325670000029880</v>
          </cell>
          <cell r="F1342">
            <v>66972259</v>
          </cell>
        </row>
        <row r="1343">
          <cell r="B1343">
            <v>5000000140</v>
          </cell>
          <cell r="F1343">
            <v>67010286</v>
          </cell>
        </row>
        <row r="1344">
          <cell r="B1344">
            <v>4913290000431470</v>
          </cell>
          <cell r="F1344">
            <v>67010286</v>
          </cell>
        </row>
        <row r="1345">
          <cell r="B1345">
            <v>4325670000005730</v>
          </cell>
          <cell r="F1345">
            <v>67012095</v>
          </cell>
        </row>
        <row r="1346">
          <cell r="B1346">
            <v>5000055995</v>
          </cell>
          <cell r="F1346">
            <v>70036543</v>
          </cell>
        </row>
        <row r="1347">
          <cell r="B1347">
            <v>1000055995</v>
          </cell>
          <cell r="F1347">
            <v>70036543</v>
          </cell>
        </row>
        <row r="1348">
          <cell r="B1348">
            <v>7500130280</v>
          </cell>
          <cell r="F1348">
            <v>70038357</v>
          </cell>
        </row>
        <row r="1349">
          <cell r="B1349">
            <v>5000051016</v>
          </cell>
          <cell r="F1349">
            <v>70040661</v>
          </cell>
        </row>
        <row r="1350">
          <cell r="B1350">
            <v>1000051016</v>
          </cell>
          <cell r="F1350">
            <v>70040661</v>
          </cell>
        </row>
        <row r="1351">
          <cell r="B1351">
            <v>5009020117</v>
          </cell>
          <cell r="F1351">
            <v>70041443</v>
          </cell>
        </row>
        <row r="1352">
          <cell r="B1352">
            <v>5009003702</v>
          </cell>
          <cell r="F1352">
            <v>70046495</v>
          </cell>
        </row>
        <row r="1353">
          <cell r="B1353">
            <v>14013</v>
          </cell>
          <cell r="F1353">
            <v>70046495</v>
          </cell>
        </row>
        <row r="1354">
          <cell r="B1354">
            <v>7500042615</v>
          </cell>
          <cell r="F1354">
            <v>70054586</v>
          </cell>
        </row>
        <row r="1355">
          <cell r="B1355">
            <v>4913840000474330</v>
          </cell>
          <cell r="F1355">
            <v>70054586</v>
          </cell>
        </row>
        <row r="1356">
          <cell r="B1356">
            <v>1000042615</v>
          </cell>
          <cell r="F1356">
            <v>70054586</v>
          </cell>
        </row>
        <row r="1357">
          <cell r="B1357">
            <v>4325670000005750</v>
          </cell>
          <cell r="F1357">
            <v>70055292</v>
          </cell>
        </row>
        <row r="1358">
          <cell r="B1358">
            <v>4325670000005790</v>
          </cell>
          <cell r="F1358">
            <v>70078092</v>
          </cell>
        </row>
        <row r="1359">
          <cell r="B1359">
            <v>7500130379</v>
          </cell>
          <cell r="F1359">
            <v>70081628</v>
          </cell>
        </row>
        <row r="1360">
          <cell r="B1360">
            <v>4913290000428510</v>
          </cell>
          <cell r="F1360">
            <v>70081628</v>
          </cell>
        </row>
        <row r="1361">
          <cell r="B1361">
            <v>1000130379</v>
          </cell>
          <cell r="F1361">
            <v>70081628</v>
          </cell>
        </row>
        <row r="1362">
          <cell r="B1362">
            <v>5009031076</v>
          </cell>
          <cell r="F1362">
            <v>70093389</v>
          </cell>
        </row>
        <row r="1363">
          <cell r="B1363">
            <v>4325670000005840</v>
          </cell>
          <cell r="F1363">
            <v>70094349</v>
          </cell>
        </row>
        <row r="1364">
          <cell r="B1364">
            <v>5000230324</v>
          </cell>
          <cell r="F1364">
            <v>70096588</v>
          </cell>
        </row>
        <row r="1365">
          <cell r="B1365">
            <v>230324</v>
          </cell>
          <cell r="F1365">
            <v>70096588</v>
          </cell>
        </row>
        <row r="1366">
          <cell r="B1366">
            <v>4913290000436490</v>
          </cell>
          <cell r="F1366">
            <v>70096588</v>
          </cell>
        </row>
        <row r="1367">
          <cell r="B1367">
            <v>7110001103</v>
          </cell>
          <cell r="F1367">
            <v>70096945</v>
          </cell>
        </row>
        <row r="1368">
          <cell r="B1368">
            <v>5009039280</v>
          </cell>
          <cell r="F1368">
            <v>70105008</v>
          </cell>
        </row>
        <row r="1369">
          <cell r="B1369">
            <v>4325670000005860</v>
          </cell>
          <cell r="F1369">
            <v>70109222</v>
          </cell>
        </row>
        <row r="1370">
          <cell r="B1370">
            <v>4913840000545250</v>
          </cell>
          <cell r="F1370">
            <v>70111462</v>
          </cell>
        </row>
        <row r="1371">
          <cell r="B1371">
            <v>4913840000545380</v>
          </cell>
          <cell r="F1371">
            <v>70253648</v>
          </cell>
        </row>
        <row r="1372">
          <cell r="B1372">
            <v>5000120229</v>
          </cell>
          <cell r="F1372">
            <v>70500821</v>
          </cell>
        </row>
        <row r="1373">
          <cell r="B1373">
            <v>8100016092</v>
          </cell>
          <cell r="F1373">
            <v>70502423</v>
          </cell>
        </row>
        <row r="1374">
          <cell r="B1374">
            <v>1110120261</v>
          </cell>
          <cell r="F1374">
            <v>70519327</v>
          </cell>
        </row>
        <row r="1375">
          <cell r="B1375">
            <v>4913290000422580</v>
          </cell>
          <cell r="F1375">
            <v>70519327</v>
          </cell>
        </row>
        <row r="1376">
          <cell r="B1376">
            <v>7500131029</v>
          </cell>
          <cell r="F1376">
            <v>70548795</v>
          </cell>
        </row>
        <row r="1377">
          <cell r="B1377">
            <v>4913840000552660</v>
          </cell>
          <cell r="F1377">
            <v>70548795</v>
          </cell>
        </row>
        <row r="1378">
          <cell r="B1378">
            <v>4913840000532100</v>
          </cell>
          <cell r="F1378">
            <v>70555262</v>
          </cell>
        </row>
        <row r="1379">
          <cell r="B1379">
            <v>7500200016</v>
          </cell>
          <cell r="F1379">
            <v>70557184</v>
          </cell>
        </row>
        <row r="1380">
          <cell r="B1380">
            <v>7500200123</v>
          </cell>
          <cell r="F1380">
            <v>70558613</v>
          </cell>
        </row>
        <row r="1381">
          <cell r="B1381">
            <v>1000200123</v>
          </cell>
          <cell r="F1381">
            <v>70558613</v>
          </cell>
        </row>
        <row r="1382">
          <cell r="B1382">
            <v>4913840000534030</v>
          </cell>
          <cell r="F1382">
            <v>70558613</v>
          </cell>
        </row>
        <row r="1383">
          <cell r="B1383">
            <v>4325670000009620</v>
          </cell>
          <cell r="F1383">
            <v>70561746</v>
          </cell>
        </row>
        <row r="1384">
          <cell r="B1384">
            <v>7500120433</v>
          </cell>
          <cell r="F1384">
            <v>70562533</v>
          </cell>
        </row>
        <row r="1385">
          <cell r="B1385">
            <v>7500130413</v>
          </cell>
          <cell r="F1385">
            <v>70826299</v>
          </cell>
        </row>
        <row r="1386">
          <cell r="B1386">
            <v>1000130413</v>
          </cell>
          <cell r="F1386">
            <v>70826299</v>
          </cell>
        </row>
        <row r="1387">
          <cell r="B1387">
            <v>4913840000531950</v>
          </cell>
          <cell r="F1387">
            <v>70826299</v>
          </cell>
        </row>
        <row r="1388">
          <cell r="B1388">
            <v>5009035036</v>
          </cell>
          <cell r="F1388">
            <v>70975733</v>
          </cell>
        </row>
        <row r="1389">
          <cell r="B1389">
            <v>5009151082</v>
          </cell>
          <cell r="F1389">
            <v>71392915</v>
          </cell>
        </row>
        <row r="1390">
          <cell r="B1390">
            <v>4325670000003090</v>
          </cell>
          <cell r="F1390">
            <v>71491060</v>
          </cell>
        </row>
        <row r="1391">
          <cell r="B1391">
            <v>4913840000526880</v>
          </cell>
          <cell r="F1391">
            <v>71556325</v>
          </cell>
        </row>
        <row r="1392">
          <cell r="B1392">
            <v>7500073458</v>
          </cell>
          <cell r="F1392">
            <v>71579487</v>
          </cell>
        </row>
        <row r="1393">
          <cell r="B1393">
            <v>1000073458</v>
          </cell>
          <cell r="F1393">
            <v>71579487</v>
          </cell>
        </row>
        <row r="1394">
          <cell r="B1394">
            <v>5109035258</v>
          </cell>
          <cell r="F1394">
            <v>71602714</v>
          </cell>
        </row>
        <row r="1395">
          <cell r="B1395">
            <v>5000042722</v>
          </cell>
          <cell r="F1395">
            <v>71607920</v>
          </cell>
        </row>
        <row r="1396">
          <cell r="B1396">
            <v>7500220085</v>
          </cell>
          <cell r="F1396">
            <v>71616458</v>
          </cell>
        </row>
        <row r="1397">
          <cell r="B1397">
            <v>1000220085</v>
          </cell>
          <cell r="F1397">
            <v>71616458</v>
          </cell>
        </row>
        <row r="1398">
          <cell r="B1398">
            <v>4913840000531840</v>
          </cell>
          <cell r="F1398">
            <v>71616458</v>
          </cell>
        </row>
        <row r="1399">
          <cell r="B1399">
            <v>4913840000545930</v>
          </cell>
          <cell r="F1399">
            <v>71616963</v>
          </cell>
        </row>
        <row r="1400">
          <cell r="B1400">
            <v>4913840000545970</v>
          </cell>
          <cell r="F1400">
            <v>71624717</v>
          </cell>
        </row>
        <row r="1401">
          <cell r="B1401">
            <v>5109020118</v>
          </cell>
          <cell r="F1401">
            <v>71625358</v>
          </cell>
        </row>
        <row r="1402">
          <cell r="B1402">
            <v>4913290000431670</v>
          </cell>
          <cell r="F1402">
            <v>71628248</v>
          </cell>
        </row>
        <row r="1403">
          <cell r="B1403">
            <v>1110120715</v>
          </cell>
          <cell r="F1403">
            <v>71630110</v>
          </cell>
        </row>
        <row r="1404">
          <cell r="B1404">
            <v>4325670000003170</v>
          </cell>
          <cell r="F1404">
            <v>71635252</v>
          </cell>
        </row>
        <row r="1405">
          <cell r="B1405">
            <v>5000200356</v>
          </cell>
          <cell r="F1405">
            <v>71661127</v>
          </cell>
        </row>
        <row r="1406">
          <cell r="B1406">
            <v>4913840000537270</v>
          </cell>
          <cell r="F1406">
            <v>71669907</v>
          </cell>
        </row>
        <row r="1407">
          <cell r="B1407">
            <v>4325670000009730</v>
          </cell>
          <cell r="F1407">
            <v>71670388</v>
          </cell>
        </row>
        <row r="1408">
          <cell r="B1408">
            <v>4913840000546220</v>
          </cell>
          <cell r="F1408">
            <v>71678726</v>
          </cell>
        </row>
        <row r="1409">
          <cell r="B1409">
            <v>5009031055</v>
          </cell>
          <cell r="F1409">
            <v>71688009</v>
          </cell>
        </row>
        <row r="1410">
          <cell r="B1410">
            <v>230226</v>
          </cell>
          <cell r="F1410">
            <v>71691409</v>
          </cell>
        </row>
        <row r="1411">
          <cell r="B1411">
            <v>5009003715</v>
          </cell>
          <cell r="F1411">
            <v>71723069</v>
          </cell>
        </row>
        <row r="1412">
          <cell r="B1412">
            <v>160248</v>
          </cell>
          <cell r="F1412">
            <v>72000217</v>
          </cell>
        </row>
        <row r="1413">
          <cell r="B1413">
            <v>1000058974</v>
          </cell>
          <cell r="F1413">
            <v>72149944</v>
          </cell>
        </row>
        <row r="1414">
          <cell r="B1414">
            <v>7500058974</v>
          </cell>
          <cell r="F1414">
            <v>72149944</v>
          </cell>
        </row>
        <row r="1415">
          <cell r="B1415">
            <v>4913840000528840</v>
          </cell>
          <cell r="F1415">
            <v>72149944</v>
          </cell>
        </row>
        <row r="1416">
          <cell r="B1416">
            <v>1000057289</v>
          </cell>
          <cell r="F1416">
            <v>72153520</v>
          </cell>
        </row>
        <row r="1417">
          <cell r="B1417">
            <v>4913840000038850</v>
          </cell>
          <cell r="F1417">
            <v>72153520</v>
          </cell>
        </row>
        <row r="1418">
          <cell r="B1418">
            <v>7500057289</v>
          </cell>
          <cell r="F1418">
            <v>72153520</v>
          </cell>
        </row>
        <row r="1419">
          <cell r="B1419">
            <v>5000061391</v>
          </cell>
          <cell r="F1419">
            <v>73073280</v>
          </cell>
        </row>
        <row r="1420">
          <cell r="B1420">
            <v>7500063548</v>
          </cell>
          <cell r="F1420">
            <v>73093817</v>
          </cell>
        </row>
        <row r="1421">
          <cell r="B1421">
            <v>4325670000024180</v>
          </cell>
          <cell r="F1421">
            <v>73162872</v>
          </cell>
        </row>
        <row r="1422">
          <cell r="B1422">
            <v>5009025282</v>
          </cell>
          <cell r="F1422">
            <v>76306366</v>
          </cell>
        </row>
        <row r="1423">
          <cell r="B1423">
            <v>100606</v>
          </cell>
          <cell r="F1423">
            <v>77019662</v>
          </cell>
        </row>
        <row r="1424">
          <cell r="B1424">
            <v>7500050286</v>
          </cell>
          <cell r="F1424">
            <v>77031135</v>
          </cell>
        </row>
        <row r="1425">
          <cell r="B1425">
            <v>4913290000428270</v>
          </cell>
          <cell r="F1425">
            <v>77033540</v>
          </cell>
        </row>
        <row r="1426">
          <cell r="B1426">
            <v>36874</v>
          </cell>
          <cell r="F1426">
            <v>77033540</v>
          </cell>
        </row>
        <row r="1427">
          <cell r="B1427">
            <v>8109020003</v>
          </cell>
          <cell r="F1427">
            <v>78018531</v>
          </cell>
        </row>
        <row r="1428">
          <cell r="B1428">
            <v>8209020003</v>
          </cell>
          <cell r="F1428">
            <v>78018531</v>
          </cell>
        </row>
        <row r="1429">
          <cell r="B1429">
            <v>7500070790</v>
          </cell>
          <cell r="F1429">
            <v>79040281</v>
          </cell>
        </row>
        <row r="1430">
          <cell r="B1430">
            <v>8200031805</v>
          </cell>
          <cell r="F1430">
            <v>79041479</v>
          </cell>
        </row>
        <row r="1431">
          <cell r="B1431">
            <v>4913840000558020</v>
          </cell>
          <cell r="F1431">
            <v>79041479</v>
          </cell>
        </row>
        <row r="1432">
          <cell r="B1432">
            <v>7500073850</v>
          </cell>
          <cell r="F1432">
            <v>79051972</v>
          </cell>
        </row>
        <row r="1433">
          <cell r="B1433">
            <v>5109000031</v>
          </cell>
          <cell r="F1433">
            <v>79055244</v>
          </cell>
        </row>
        <row r="1434">
          <cell r="B1434">
            <v>5009006775</v>
          </cell>
          <cell r="F1434">
            <v>79114852</v>
          </cell>
        </row>
        <row r="1435">
          <cell r="B1435">
            <v>5109137070</v>
          </cell>
          <cell r="F1435">
            <v>79117522</v>
          </cell>
        </row>
        <row r="1436">
          <cell r="B1436">
            <v>5009007209</v>
          </cell>
          <cell r="F1436">
            <v>79121037</v>
          </cell>
        </row>
        <row r="1437">
          <cell r="B1437">
            <v>6009049035</v>
          </cell>
          <cell r="F1437">
            <v>79126980</v>
          </cell>
        </row>
        <row r="1438">
          <cell r="B1438">
            <v>3025826</v>
          </cell>
          <cell r="F1438">
            <v>79126980</v>
          </cell>
        </row>
        <row r="1439">
          <cell r="B1439">
            <v>5009145509</v>
          </cell>
          <cell r="F1439">
            <v>79140559</v>
          </cell>
        </row>
        <row r="1440">
          <cell r="B1440">
            <v>1000094202</v>
          </cell>
          <cell r="F1440">
            <v>79141129</v>
          </cell>
        </row>
        <row r="1441">
          <cell r="B1441">
            <v>5009049025</v>
          </cell>
          <cell r="F1441">
            <v>79141606</v>
          </cell>
        </row>
        <row r="1442">
          <cell r="B1442">
            <v>5009024293</v>
          </cell>
          <cell r="F1442">
            <v>79141606</v>
          </cell>
        </row>
        <row r="1443">
          <cell r="B1443">
            <v>8100057519</v>
          </cell>
          <cell r="F1443">
            <v>79142220</v>
          </cell>
        </row>
        <row r="1444">
          <cell r="B1444">
            <v>8200057519</v>
          </cell>
          <cell r="F1444">
            <v>79142220</v>
          </cell>
        </row>
        <row r="1445">
          <cell r="B1445">
            <v>5009025479</v>
          </cell>
          <cell r="F1445">
            <v>79142314</v>
          </cell>
        </row>
        <row r="1446">
          <cell r="B1446">
            <v>5470</v>
          </cell>
          <cell r="F1446">
            <v>79142314</v>
          </cell>
        </row>
        <row r="1447">
          <cell r="B1447">
            <v>7500094391</v>
          </cell>
          <cell r="F1447">
            <v>79142858</v>
          </cell>
        </row>
        <row r="1448">
          <cell r="B1448">
            <v>5009157117</v>
          </cell>
          <cell r="F1448">
            <v>79143405</v>
          </cell>
        </row>
        <row r="1449">
          <cell r="B1449">
            <v>4913290000361320</v>
          </cell>
          <cell r="F1449">
            <v>79143672</v>
          </cell>
        </row>
        <row r="1450">
          <cell r="B1450">
            <v>5009024164</v>
          </cell>
          <cell r="F1450">
            <v>79143724</v>
          </cell>
        </row>
        <row r="1451">
          <cell r="B1451">
            <v>1000072903</v>
          </cell>
          <cell r="F1451">
            <v>79143724</v>
          </cell>
        </row>
        <row r="1452">
          <cell r="B1452">
            <v>1000050758</v>
          </cell>
          <cell r="F1452">
            <v>79144638</v>
          </cell>
        </row>
        <row r="1453">
          <cell r="B1453">
            <v>8009033058</v>
          </cell>
          <cell r="F1453">
            <v>79145126</v>
          </cell>
        </row>
        <row r="1454">
          <cell r="B1454">
            <v>6009049134</v>
          </cell>
          <cell r="F1454">
            <v>79146016</v>
          </cell>
        </row>
        <row r="1455">
          <cell r="B1455">
            <v>4913290000030400</v>
          </cell>
          <cell r="F1455">
            <v>79147013</v>
          </cell>
        </row>
        <row r="1456">
          <cell r="B1456">
            <v>5000073546</v>
          </cell>
          <cell r="F1456">
            <v>79147033</v>
          </cell>
        </row>
        <row r="1457">
          <cell r="B1457">
            <v>7500003444</v>
          </cell>
          <cell r="F1457">
            <v>79147111</v>
          </cell>
        </row>
        <row r="1458">
          <cell r="B1458">
            <v>7500071726</v>
          </cell>
          <cell r="F1458">
            <v>79147325</v>
          </cell>
        </row>
        <row r="1459">
          <cell r="B1459">
            <v>1000071726</v>
          </cell>
          <cell r="F1459">
            <v>79147325</v>
          </cell>
        </row>
        <row r="1460">
          <cell r="B1460">
            <v>4913840000025550</v>
          </cell>
          <cell r="F1460">
            <v>79147325</v>
          </cell>
        </row>
        <row r="1461">
          <cell r="B1461">
            <v>5000050509</v>
          </cell>
          <cell r="F1461">
            <v>79147466</v>
          </cell>
        </row>
        <row r="1462">
          <cell r="B1462">
            <v>4913840000466880</v>
          </cell>
          <cell r="F1462">
            <v>79147466</v>
          </cell>
        </row>
        <row r="1463">
          <cell r="B1463">
            <v>7500076268</v>
          </cell>
          <cell r="F1463">
            <v>79148815</v>
          </cell>
        </row>
        <row r="1464">
          <cell r="B1464">
            <v>1000076268</v>
          </cell>
          <cell r="F1464">
            <v>79148815</v>
          </cell>
        </row>
        <row r="1465">
          <cell r="B1465">
            <v>1000056725</v>
          </cell>
          <cell r="F1465">
            <v>79149409</v>
          </cell>
        </row>
        <row r="1466">
          <cell r="B1466">
            <v>4913840000549600</v>
          </cell>
          <cell r="F1466">
            <v>79149409</v>
          </cell>
        </row>
        <row r="1467">
          <cell r="B1467">
            <v>5009039196</v>
          </cell>
          <cell r="F1467">
            <v>79149669</v>
          </cell>
        </row>
        <row r="1468">
          <cell r="B1468">
            <v>7500059036</v>
          </cell>
          <cell r="F1468">
            <v>79150503</v>
          </cell>
        </row>
        <row r="1469">
          <cell r="B1469">
            <v>4913840000560620</v>
          </cell>
          <cell r="F1469">
            <v>79153217</v>
          </cell>
        </row>
        <row r="1470">
          <cell r="B1470">
            <v>5000070585</v>
          </cell>
          <cell r="F1470">
            <v>79153308</v>
          </cell>
        </row>
        <row r="1471">
          <cell r="B1471">
            <v>4913840000528850</v>
          </cell>
          <cell r="F1471">
            <v>79153660</v>
          </cell>
        </row>
        <row r="1472">
          <cell r="B1472">
            <v>5009011158</v>
          </cell>
          <cell r="F1472">
            <v>79154261</v>
          </cell>
        </row>
        <row r="1473">
          <cell r="B1473">
            <v>51099</v>
          </cell>
          <cell r="F1473">
            <v>79154261</v>
          </cell>
        </row>
        <row r="1474">
          <cell r="B1474">
            <v>5000052836</v>
          </cell>
          <cell r="F1474">
            <v>79154318</v>
          </cell>
        </row>
        <row r="1475">
          <cell r="B1475">
            <v>7500091293</v>
          </cell>
          <cell r="F1475">
            <v>79155223</v>
          </cell>
        </row>
        <row r="1476">
          <cell r="B1476">
            <v>1000094293</v>
          </cell>
          <cell r="F1476">
            <v>79155223</v>
          </cell>
        </row>
        <row r="1477">
          <cell r="B1477">
            <v>4913840000529710</v>
          </cell>
          <cell r="F1477">
            <v>79155223</v>
          </cell>
        </row>
        <row r="1478">
          <cell r="B1478">
            <v>5009034052</v>
          </cell>
          <cell r="F1478">
            <v>79156788</v>
          </cell>
        </row>
        <row r="1479">
          <cell r="B1479">
            <v>1000075946</v>
          </cell>
          <cell r="F1479">
            <v>79156788</v>
          </cell>
        </row>
        <row r="1480">
          <cell r="B1480">
            <v>8100070040</v>
          </cell>
          <cell r="F1480">
            <v>79157145</v>
          </cell>
        </row>
        <row r="1481">
          <cell r="B1481">
            <v>7500063156</v>
          </cell>
          <cell r="F1481">
            <v>79157735</v>
          </cell>
        </row>
        <row r="1482">
          <cell r="B1482">
            <v>5009012546</v>
          </cell>
          <cell r="F1482">
            <v>79157755</v>
          </cell>
        </row>
        <row r="1483">
          <cell r="B1483">
            <v>5009012587</v>
          </cell>
          <cell r="F1483">
            <v>79157755</v>
          </cell>
        </row>
        <row r="1484">
          <cell r="B1484">
            <v>8009000551</v>
          </cell>
          <cell r="F1484">
            <v>79159896</v>
          </cell>
        </row>
        <row r="1485">
          <cell r="B1485">
            <v>71665</v>
          </cell>
          <cell r="F1485">
            <v>79159896</v>
          </cell>
        </row>
        <row r="1486">
          <cell r="B1486">
            <v>4913290000023290</v>
          </cell>
          <cell r="F1486">
            <v>79159896</v>
          </cell>
        </row>
        <row r="1487">
          <cell r="B1487">
            <v>92072</v>
          </cell>
          <cell r="F1487">
            <v>79200081</v>
          </cell>
        </row>
        <row r="1488">
          <cell r="B1488">
            <v>4913290000021170</v>
          </cell>
          <cell r="F1488">
            <v>79200081</v>
          </cell>
        </row>
        <row r="1489">
          <cell r="B1489">
            <v>5009024154</v>
          </cell>
          <cell r="F1489">
            <v>79230166</v>
          </cell>
        </row>
        <row r="1490">
          <cell r="B1490">
            <v>1000058876</v>
          </cell>
          <cell r="F1490">
            <v>79230505</v>
          </cell>
        </row>
        <row r="1491">
          <cell r="B1491">
            <v>5009032894</v>
          </cell>
          <cell r="F1491">
            <v>79230505</v>
          </cell>
        </row>
        <row r="1492">
          <cell r="B1492">
            <v>5109137040</v>
          </cell>
          <cell r="F1492">
            <v>79236525</v>
          </cell>
        </row>
        <row r="1493">
          <cell r="B1493">
            <v>5009024086</v>
          </cell>
          <cell r="F1493">
            <v>79236561</v>
          </cell>
        </row>
        <row r="1494">
          <cell r="B1494">
            <v>5009034022</v>
          </cell>
          <cell r="F1494">
            <v>79236561</v>
          </cell>
        </row>
        <row r="1495">
          <cell r="B1495">
            <v>7500075866</v>
          </cell>
          <cell r="F1495">
            <v>79236561</v>
          </cell>
        </row>
        <row r="1496">
          <cell r="B1496">
            <v>4913840000451390</v>
          </cell>
          <cell r="F1496">
            <v>79236561</v>
          </cell>
        </row>
        <row r="1497">
          <cell r="B1497">
            <v>1000075866</v>
          </cell>
          <cell r="F1497">
            <v>79236561</v>
          </cell>
        </row>
        <row r="1498">
          <cell r="B1498">
            <v>7500034991</v>
          </cell>
          <cell r="F1498">
            <v>79238066</v>
          </cell>
        </row>
        <row r="1499">
          <cell r="B1499">
            <v>1000034991</v>
          </cell>
          <cell r="F1499">
            <v>79238066</v>
          </cell>
        </row>
        <row r="1500">
          <cell r="B1500">
            <v>4913290000392920</v>
          </cell>
          <cell r="F1500">
            <v>79238066</v>
          </cell>
        </row>
        <row r="1501">
          <cell r="B1501">
            <v>7500094186</v>
          </cell>
          <cell r="F1501">
            <v>79239796</v>
          </cell>
        </row>
        <row r="1502">
          <cell r="B1502">
            <v>1000094186</v>
          </cell>
          <cell r="F1502">
            <v>79239796</v>
          </cell>
        </row>
        <row r="1503">
          <cell r="B1503">
            <v>4913290000029430</v>
          </cell>
          <cell r="F1503">
            <v>79239796</v>
          </cell>
        </row>
        <row r="1504">
          <cell r="B1504">
            <v>8100070026</v>
          </cell>
          <cell r="F1504">
            <v>79242826</v>
          </cell>
        </row>
        <row r="1505">
          <cell r="B1505">
            <v>5009007261</v>
          </cell>
          <cell r="F1505">
            <v>79242826</v>
          </cell>
        </row>
        <row r="1506">
          <cell r="B1506">
            <v>4913840000455110</v>
          </cell>
          <cell r="F1506">
            <v>79242826</v>
          </cell>
        </row>
        <row r="1507">
          <cell r="B1507">
            <v>5000072495</v>
          </cell>
          <cell r="F1507">
            <v>79260330</v>
          </cell>
        </row>
        <row r="1508">
          <cell r="B1508">
            <v>1000072495</v>
          </cell>
          <cell r="F1508">
            <v>79260330</v>
          </cell>
        </row>
        <row r="1509">
          <cell r="B1509">
            <v>7500070647</v>
          </cell>
          <cell r="F1509">
            <v>79269230</v>
          </cell>
        </row>
        <row r="1510">
          <cell r="B1510">
            <v>1000070647</v>
          </cell>
          <cell r="F1510">
            <v>79269230</v>
          </cell>
        </row>
        <row r="1511">
          <cell r="B1511">
            <v>4913290000017670</v>
          </cell>
          <cell r="F1511">
            <v>79269230</v>
          </cell>
        </row>
        <row r="1512">
          <cell r="B1512">
            <v>7500056547</v>
          </cell>
          <cell r="F1512">
            <v>79270006</v>
          </cell>
        </row>
        <row r="1513">
          <cell r="B1513">
            <v>5009049082</v>
          </cell>
          <cell r="F1513">
            <v>79271185</v>
          </cell>
        </row>
        <row r="1514">
          <cell r="B1514">
            <v>7500094612</v>
          </cell>
          <cell r="F1514">
            <v>79285300</v>
          </cell>
        </row>
        <row r="1515">
          <cell r="B1515">
            <v>1000094612</v>
          </cell>
          <cell r="F1515">
            <v>79285300</v>
          </cell>
        </row>
        <row r="1516">
          <cell r="B1516">
            <v>4913290000031580</v>
          </cell>
          <cell r="F1516">
            <v>79285300</v>
          </cell>
        </row>
        <row r="1517">
          <cell r="B1517">
            <v>4913840000559580</v>
          </cell>
          <cell r="F1517">
            <v>79293955</v>
          </cell>
        </row>
        <row r="1518">
          <cell r="B1518">
            <v>7500161096</v>
          </cell>
          <cell r="F1518">
            <v>79295636</v>
          </cell>
        </row>
        <row r="1519">
          <cell r="B1519">
            <v>4913290000440550</v>
          </cell>
          <cell r="F1519">
            <v>79295636</v>
          </cell>
        </row>
        <row r="1520">
          <cell r="B1520">
            <v>161096</v>
          </cell>
          <cell r="F1520">
            <v>79295636</v>
          </cell>
        </row>
        <row r="1521">
          <cell r="B1521">
            <v>7500060113</v>
          </cell>
          <cell r="F1521">
            <v>79296309</v>
          </cell>
        </row>
        <row r="1522">
          <cell r="B1522">
            <v>1000060113</v>
          </cell>
          <cell r="F1522">
            <v>79296309</v>
          </cell>
        </row>
        <row r="1523">
          <cell r="B1523">
            <v>5009104018</v>
          </cell>
          <cell r="F1523">
            <v>79299257</v>
          </cell>
        </row>
        <row r="1524">
          <cell r="B1524">
            <v>5200002512</v>
          </cell>
          <cell r="F1524">
            <v>79300682</v>
          </cell>
        </row>
        <row r="1525">
          <cell r="B1525">
            <v>7500057145</v>
          </cell>
          <cell r="F1525">
            <v>79303459</v>
          </cell>
        </row>
        <row r="1526">
          <cell r="B1526">
            <v>5109137047</v>
          </cell>
          <cell r="F1526">
            <v>79310685</v>
          </cell>
        </row>
        <row r="1527">
          <cell r="B1527">
            <v>1400051278</v>
          </cell>
          <cell r="F1527">
            <v>79317455</v>
          </cell>
        </row>
        <row r="1528">
          <cell r="B1528">
            <v>7500054905</v>
          </cell>
          <cell r="F1528">
            <v>79317455</v>
          </cell>
        </row>
        <row r="1529">
          <cell r="B1529">
            <v>7500093329</v>
          </cell>
          <cell r="F1529">
            <v>79324036</v>
          </cell>
        </row>
        <row r="1530">
          <cell r="B1530">
            <v>1300070213</v>
          </cell>
          <cell r="F1530">
            <v>79331869</v>
          </cell>
        </row>
        <row r="1531">
          <cell r="B1531">
            <v>7500035071</v>
          </cell>
          <cell r="F1531">
            <v>79334980</v>
          </cell>
        </row>
        <row r="1532">
          <cell r="B1532">
            <v>1000035071</v>
          </cell>
          <cell r="F1532">
            <v>79334980</v>
          </cell>
        </row>
        <row r="1533">
          <cell r="B1533">
            <v>4913840000526080</v>
          </cell>
          <cell r="F1533">
            <v>79334980</v>
          </cell>
        </row>
        <row r="1534">
          <cell r="B1534">
            <v>4913840000011090</v>
          </cell>
          <cell r="F1534">
            <v>79335768</v>
          </cell>
        </row>
        <row r="1535">
          <cell r="B1535">
            <v>5009011124</v>
          </cell>
          <cell r="F1535">
            <v>79341798</v>
          </cell>
        </row>
        <row r="1536">
          <cell r="B1536">
            <v>5109137028</v>
          </cell>
          <cell r="F1536">
            <v>79351469</v>
          </cell>
        </row>
        <row r="1537">
          <cell r="B1537">
            <v>5009037078</v>
          </cell>
          <cell r="F1537">
            <v>79355556</v>
          </cell>
        </row>
        <row r="1538">
          <cell r="B1538">
            <v>7500073840</v>
          </cell>
          <cell r="F1538">
            <v>79361137</v>
          </cell>
        </row>
        <row r="1539">
          <cell r="B1539">
            <v>1000073840</v>
          </cell>
          <cell r="F1539">
            <v>79361137</v>
          </cell>
        </row>
        <row r="1540">
          <cell r="B1540">
            <v>5100057993</v>
          </cell>
          <cell r="F1540">
            <v>79365117</v>
          </cell>
        </row>
        <row r="1541">
          <cell r="B1541">
            <v>5109137049</v>
          </cell>
          <cell r="F1541">
            <v>79365523</v>
          </cell>
        </row>
        <row r="1542">
          <cell r="B1542">
            <v>4913290000430010</v>
          </cell>
          <cell r="F1542">
            <v>79368428</v>
          </cell>
        </row>
        <row r="1543">
          <cell r="B1543">
            <v>1000070914</v>
          </cell>
          <cell r="F1543">
            <v>79370274</v>
          </cell>
        </row>
        <row r="1544">
          <cell r="B1544">
            <v>7500070914</v>
          </cell>
          <cell r="F1544">
            <v>79370274</v>
          </cell>
        </row>
        <row r="1545">
          <cell r="B1545">
            <v>1000054692</v>
          </cell>
          <cell r="F1545">
            <v>79372463</v>
          </cell>
        </row>
        <row r="1546">
          <cell r="B1546">
            <v>7500058572</v>
          </cell>
          <cell r="F1546">
            <v>79378154</v>
          </cell>
        </row>
        <row r="1547">
          <cell r="B1547">
            <v>1000058572</v>
          </cell>
          <cell r="F1547">
            <v>79378154</v>
          </cell>
        </row>
        <row r="1548">
          <cell r="B1548">
            <v>4913290000442850</v>
          </cell>
          <cell r="F1548">
            <v>79381329</v>
          </cell>
        </row>
        <row r="1549">
          <cell r="B1549">
            <v>1110054163</v>
          </cell>
          <cell r="F1549">
            <v>79388619</v>
          </cell>
        </row>
        <row r="1550">
          <cell r="B1550">
            <v>5109137103</v>
          </cell>
          <cell r="F1550">
            <v>79391946</v>
          </cell>
        </row>
        <row r="1551">
          <cell r="B1551">
            <v>4325670000014510</v>
          </cell>
          <cell r="F1551">
            <v>79398334</v>
          </cell>
        </row>
        <row r="1552">
          <cell r="B1552">
            <v>1300070286</v>
          </cell>
          <cell r="F1552">
            <v>79398488</v>
          </cell>
        </row>
        <row r="1553">
          <cell r="B1553">
            <v>5009037019</v>
          </cell>
          <cell r="F1553">
            <v>79405600</v>
          </cell>
        </row>
        <row r="1554">
          <cell r="B1554">
            <v>79097</v>
          </cell>
          <cell r="F1554">
            <v>79406677</v>
          </cell>
        </row>
        <row r="1555">
          <cell r="B1555">
            <v>7500057653</v>
          </cell>
          <cell r="F1555">
            <v>79409999</v>
          </cell>
        </row>
        <row r="1556">
          <cell r="B1556">
            <v>1000057653</v>
          </cell>
          <cell r="F1556">
            <v>79409999</v>
          </cell>
        </row>
        <row r="1557">
          <cell r="B1557">
            <v>5000093748</v>
          </cell>
          <cell r="F1557">
            <v>79425670</v>
          </cell>
        </row>
        <row r="1558">
          <cell r="B1558">
            <v>1000093748</v>
          </cell>
          <cell r="F1558">
            <v>79425670</v>
          </cell>
        </row>
        <row r="1559">
          <cell r="B1559">
            <v>7500062969</v>
          </cell>
          <cell r="F1559">
            <v>79427928</v>
          </cell>
        </row>
        <row r="1560">
          <cell r="B1560">
            <v>1000062969</v>
          </cell>
          <cell r="F1560">
            <v>79427928</v>
          </cell>
        </row>
        <row r="1561">
          <cell r="B1561">
            <v>4913290000434810</v>
          </cell>
          <cell r="F1561">
            <v>79427928</v>
          </cell>
        </row>
        <row r="1562">
          <cell r="B1562">
            <v>5109137011</v>
          </cell>
          <cell r="F1562">
            <v>79433351</v>
          </cell>
        </row>
        <row r="1563">
          <cell r="B1563">
            <v>1300071212</v>
          </cell>
          <cell r="F1563">
            <v>79435621</v>
          </cell>
        </row>
        <row r="1564">
          <cell r="B1564">
            <v>4325670000010300</v>
          </cell>
          <cell r="F1564">
            <v>79435912</v>
          </cell>
        </row>
        <row r="1565">
          <cell r="B1565">
            <v>7500054234</v>
          </cell>
          <cell r="F1565">
            <v>79443101</v>
          </cell>
        </row>
        <row r="1566">
          <cell r="B1566">
            <v>4913840000549310</v>
          </cell>
          <cell r="F1566">
            <v>79443101</v>
          </cell>
        </row>
        <row r="1567">
          <cell r="B1567">
            <v>5000057056</v>
          </cell>
          <cell r="F1567">
            <v>79444014</v>
          </cell>
        </row>
        <row r="1568">
          <cell r="B1568">
            <v>1000057056</v>
          </cell>
          <cell r="F1568">
            <v>79444014</v>
          </cell>
        </row>
        <row r="1569">
          <cell r="B1569">
            <v>7500061658</v>
          </cell>
          <cell r="F1569">
            <v>79445602</v>
          </cell>
        </row>
        <row r="1570">
          <cell r="B1570">
            <v>61658</v>
          </cell>
          <cell r="F1570">
            <v>79445602</v>
          </cell>
        </row>
        <row r="1571">
          <cell r="B1571">
            <v>7110000060</v>
          </cell>
          <cell r="F1571">
            <v>79447156</v>
          </cell>
        </row>
        <row r="1572">
          <cell r="B1572">
            <v>1110000060</v>
          </cell>
          <cell r="F1572">
            <v>79447156</v>
          </cell>
        </row>
        <row r="1573">
          <cell r="B1573">
            <v>4325670000014610</v>
          </cell>
          <cell r="F1573">
            <v>79448642</v>
          </cell>
        </row>
        <row r="1574">
          <cell r="B1574">
            <v>7500052710</v>
          </cell>
          <cell r="F1574">
            <v>79449337</v>
          </cell>
        </row>
        <row r="1575">
          <cell r="B1575">
            <v>8009039008</v>
          </cell>
          <cell r="F1575">
            <v>79452937</v>
          </cell>
        </row>
        <row r="1576">
          <cell r="B1576">
            <v>1000075429</v>
          </cell>
          <cell r="F1576">
            <v>79456226</v>
          </cell>
        </row>
        <row r="1577">
          <cell r="B1577">
            <v>7500075429</v>
          </cell>
          <cell r="F1577">
            <v>79456226</v>
          </cell>
        </row>
        <row r="1578">
          <cell r="B1578">
            <v>4913840000526290</v>
          </cell>
          <cell r="F1578">
            <v>79456226</v>
          </cell>
        </row>
        <row r="1579">
          <cell r="B1579">
            <v>91509</v>
          </cell>
          <cell r="F1579">
            <v>79456711</v>
          </cell>
        </row>
        <row r="1580">
          <cell r="B1580">
            <v>7500140341</v>
          </cell>
          <cell r="F1580">
            <v>79466463</v>
          </cell>
        </row>
        <row r="1581">
          <cell r="B1581">
            <v>140341</v>
          </cell>
          <cell r="F1581">
            <v>79466463</v>
          </cell>
        </row>
        <row r="1582">
          <cell r="B1582">
            <v>4239380000000280</v>
          </cell>
          <cell r="F1582">
            <v>79466463</v>
          </cell>
        </row>
        <row r="1583">
          <cell r="B1583">
            <v>7500059027</v>
          </cell>
          <cell r="F1583">
            <v>79471919</v>
          </cell>
        </row>
        <row r="1584">
          <cell r="B1584">
            <v>4913840000529800</v>
          </cell>
          <cell r="F1584">
            <v>79471919</v>
          </cell>
        </row>
        <row r="1585">
          <cell r="B1585">
            <v>1000059027</v>
          </cell>
          <cell r="F1585">
            <v>79471919</v>
          </cell>
        </row>
        <row r="1586">
          <cell r="B1586">
            <v>7110100014</v>
          </cell>
          <cell r="F1586">
            <v>79483224</v>
          </cell>
        </row>
        <row r="1587">
          <cell r="B1587">
            <v>1110100014</v>
          </cell>
          <cell r="F1587">
            <v>79483224</v>
          </cell>
        </row>
        <row r="1588">
          <cell r="B1588">
            <v>7500094702</v>
          </cell>
          <cell r="F1588">
            <v>79501889</v>
          </cell>
        </row>
        <row r="1589">
          <cell r="B1589">
            <v>4913290000437360</v>
          </cell>
          <cell r="F1589">
            <v>79501889</v>
          </cell>
        </row>
        <row r="1590">
          <cell r="B1590">
            <v>7500095345</v>
          </cell>
          <cell r="F1590">
            <v>79504916</v>
          </cell>
        </row>
        <row r="1591">
          <cell r="B1591">
            <v>5109137024</v>
          </cell>
          <cell r="F1591">
            <v>79506948</v>
          </cell>
        </row>
        <row r="1592">
          <cell r="B1592">
            <v>5109137069</v>
          </cell>
          <cell r="F1592">
            <v>79514034</v>
          </cell>
        </row>
        <row r="1593">
          <cell r="B1593">
            <v>4913290000018810</v>
          </cell>
          <cell r="F1593">
            <v>79521642</v>
          </cell>
        </row>
        <row r="1594">
          <cell r="B1594">
            <v>4913290000421900</v>
          </cell>
          <cell r="F1594">
            <v>79524653</v>
          </cell>
        </row>
        <row r="1595">
          <cell r="B1595">
            <v>1300070062</v>
          </cell>
          <cell r="F1595">
            <v>79524653</v>
          </cell>
        </row>
        <row r="1596">
          <cell r="B1596">
            <v>5109137051</v>
          </cell>
          <cell r="F1596">
            <v>79540753</v>
          </cell>
        </row>
        <row r="1597">
          <cell r="B1597">
            <v>5000100333</v>
          </cell>
          <cell r="F1597">
            <v>79542640</v>
          </cell>
        </row>
        <row r="1598">
          <cell r="B1598">
            <v>4913290000030200</v>
          </cell>
          <cell r="F1598">
            <v>79547595</v>
          </cell>
        </row>
        <row r="1599">
          <cell r="B1599">
            <v>7500055307</v>
          </cell>
          <cell r="F1599">
            <v>79548385</v>
          </cell>
        </row>
        <row r="1600">
          <cell r="B1600">
            <v>1000055307</v>
          </cell>
          <cell r="F1600">
            <v>79548385</v>
          </cell>
        </row>
        <row r="1601">
          <cell r="B1601">
            <v>4913840000529660</v>
          </cell>
          <cell r="F1601">
            <v>79549779</v>
          </cell>
        </row>
        <row r="1602">
          <cell r="B1602">
            <v>4913840000451400</v>
          </cell>
          <cell r="F1602">
            <v>79550977</v>
          </cell>
        </row>
        <row r="1603">
          <cell r="B1603">
            <v>5009128002</v>
          </cell>
          <cell r="F1603">
            <v>79553526</v>
          </cell>
        </row>
        <row r="1604">
          <cell r="B1604">
            <v>5009036015</v>
          </cell>
          <cell r="F1604">
            <v>79555492</v>
          </cell>
        </row>
        <row r="1605">
          <cell r="B1605">
            <v>4913290000440120</v>
          </cell>
          <cell r="F1605">
            <v>79558338</v>
          </cell>
        </row>
        <row r="1606">
          <cell r="B1606">
            <v>4913290000028470</v>
          </cell>
          <cell r="F1606">
            <v>79576945</v>
          </cell>
        </row>
        <row r="1607">
          <cell r="B1607">
            <v>4325670000010470</v>
          </cell>
          <cell r="F1607">
            <v>79579096</v>
          </cell>
        </row>
        <row r="1608">
          <cell r="B1608">
            <v>4913840000547070</v>
          </cell>
          <cell r="F1608">
            <v>79579378</v>
          </cell>
        </row>
        <row r="1609">
          <cell r="B1609">
            <v>7500092703</v>
          </cell>
          <cell r="F1609">
            <v>79589544</v>
          </cell>
        </row>
        <row r="1610">
          <cell r="B1610">
            <v>4325670000010490</v>
          </cell>
          <cell r="F1610">
            <v>79590224</v>
          </cell>
        </row>
        <row r="1611">
          <cell r="B1611">
            <v>5109137016</v>
          </cell>
          <cell r="F1611">
            <v>79597215</v>
          </cell>
        </row>
        <row r="1612">
          <cell r="B1612">
            <v>4325670000026280</v>
          </cell>
          <cell r="F1612">
            <v>79607811</v>
          </cell>
        </row>
        <row r="1613">
          <cell r="B1613">
            <v>4325670000026300</v>
          </cell>
          <cell r="F1613">
            <v>79608101</v>
          </cell>
        </row>
        <row r="1614">
          <cell r="B1614">
            <v>4913840000532280</v>
          </cell>
          <cell r="F1614">
            <v>79657899</v>
          </cell>
        </row>
        <row r="1615">
          <cell r="B1615">
            <v>5009134225</v>
          </cell>
          <cell r="F1615">
            <v>79658278</v>
          </cell>
        </row>
        <row r="1616">
          <cell r="B1616">
            <v>4325670000015030</v>
          </cell>
          <cell r="F1616">
            <v>79668048</v>
          </cell>
        </row>
        <row r="1617">
          <cell r="B1617">
            <v>4913840000491920</v>
          </cell>
          <cell r="F1617">
            <v>79687745</v>
          </cell>
        </row>
        <row r="1618">
          <cell r="B1618">
            <v>5109137100</v>
          </cell>
          <cell r="F1618">
            <v>79697939</v>
          </cell>
        </row>
        <row r="1619">
          <cell r="B1619">
            <v>4913840000551890</v>
          </cell>
          <cell r="F1619">
            <v>79778468</v>
          </cell>
        </row>
        <row r="1620">
          <cell r="B1620">
            <v>4913290000422820</v>
          </cell>
          <cell r="F1620">
            <v>79783409</v>
          </cell>
        </row>
        <row r="1621">
          <cell r="B1621">
            <v>55576</v>
          </cell>
          <cell r="F1621">
            <v>79783409</v>
          </cell>
        </row>
        <row r="1622">
          <cell r="B1622">
            <v>5009134141</v>
          </cell>
          <cell r="F1622">
            <v>79799927</v>
          </cell>
        </row>
        <row r="1623">
          <cell r="B1623">
            <v>4913290000432720</v>
          </cell>
          <cell r="F1623">
            <v>79854920</v>
          </cell>
        </row>
        <row r="1624">
          <cell r="B1624">
            <v>1300180149</v>
          </cell>
          <cell r="F1624">
            <v>79878817</v>
          </cell>
        </row>
        <row r="1625">
          <cell r="B1625">
            <v>4325670000027030</v>
          </cell>
          <cell r="F1625">
            <v>80019376</v>
          </cell>
        </row>
        <row r="1626">
          <cell r="B1626">
            <v>7500140563</v>
          </cell>
          <cell r="F1626">
            <v>80401431</v>
          </cell>
        </row>
        <row r="1627">
          <cell r="B1627">
            <v>5009032872</v>
          </cell>
          <cell r="F1627">
            <v>80408139</v>
          </cell>
        </row>
        <row r="1628">
          <cell r="B1628">
            <v>5109137148</v>
          </cell>
          <cell r="F1628">
            <v>80409499</v>
          </cell>
        </row>
        <row r="1629">
          <cell r="B1629">
            <v>1300100191</v>
          </cell>
          <cell r="F1629">
            <v>80410770</v>
          </cell>
        </row>
        <row r="1630">
          <cell r="B1630">
            <v>5000090126</v>
          </cell>
          <cell r="F1630">
            <v>80410841</v>
          </cell>
        </row>
        <row r="1631">
          <cell r="B1631">
            <v>7500055575</v>
          </cell>
          <cell r="F1631">
            <v>80411228</v>
          </cell>
        </row>
        <row r="1632">
          <cell r="B1632">
            <v>1000055575</v>
          </cell>
          <cell r="F1632">
            <v>80411228</v>
          </cell>
        </row>
        <row r="1633">
          <cell r="B1633">
            <v>5000055067</v>
          </cell>
          <cell r="F1633">
            <v>80412038</v>
          </cell>
        </row>
        <row r="1634">
          <cell r="B1634">
            <v>1000091839</v>
          </cell>
          <cell r="F1634">
            <v>80412937</v>
          </cell>
        </row>
        <row r="1635">
          <cell r="B1635">
            <v>5009007223</v>
          </cell>
          <cell r="F1635">
            <v>80416649</v>
          </cell>
        </row>
        <row r="1636">
          <cell r="B1636">
            <v>5009024215</v>
          </cell>
          <cell r="F1636">
            <v>80417988</v>
          </cell>
        </row>
        <row r="1637">
          <cell r="B1637">
            <v>5009008843</v>
          </cell>
          <cell r="F1637">
            <v>80421365</v>
          </cell>
        </row>
        <row r="1638">
          <cell r="B1638">
            <v>1000090723</v>
          </cell>
          <cell r="F1638">
            <v>80421365</v>
          </cell>
        </row>
        <row r="1639">
          <cell r="B1639">
            <v>5000090335</v>
          </cell>
          <cell r="F1639">
            <v>80422094</v>
          </cell>
        </row>
        <row r="1640">
          <cell r="B1640">
            <v>1300090335</v>
          </cell>
          <cell r="F1640">
            <v>80422094</v>
          </cell>
        </row>
        <row r="1641">
          <cell r="B1641">
            <v>5009134164</v>
          </cell>
          <cell r="F1641">
            <v>80422701</v>
          </cell>
        </row>
        <row r="1642">
          <cell r="B1642">
            <v>4913290000354740</v>
          </cell>
          <cell r="F1642">
            <v>80423622</v>
          </cell>
        </row>
        <row r="1643">
          <cell r="B1643">
            <v>150393</v>
          </cell>
          <cell r="F1643">
            <v>80423845</v>
          </cell>
        </row>
        <row r="1644">
          <cell r="B1644">
            <v>4913840000558510</v>
          </cell>
          <cell r="F1644">
            <v>80423845</v>
          </cell>
        </row>
        <row r="1645">
          <cell r="B1645">
            <v>4913290000444580</v>
          </cell>
          <cell r="F1645">
            <v>80424606</v>
          </cell>
        </row>
        <row r="1646">
          <cell r="B1646">
            <v>5000090466</v>
          </cell>
          <cell r="F1646">
            <v>80424732</v>
          </cell>
        </row>
        <row r="1647">
          <cell r="B1647">
            <v>1300140139</v>
          </cell>
          <cell r="F1647">
            <v>80424861</v>
          </cell>
        </row>
        <row r="1648">
          <cell r="B1648">
            <v>4325670000027390</v>
          </cell>
          <cell r="F1648">
            <v>80469240</v>
          </cell>
        </row>
        <row r="1649">
          <cell r="B1649">
            <v>1300070044</v>
          </cell>
          <cell r="F1649">
            <v>80505963</v>
          </cell>
        </row>
        <row r="1650">
          <cell r="B1650">
            <v>4913840000528040</v>
          </cell>
          <cell r="F1650">
            <v>91205792</v>
          </cell>
        </row>
        <row r="1651">
          <cell r="B1651">
            <v>1000014058</v>
          </cell>
          <cell r="F1651">
            <v>91205792</v>
          </cell>
        </row>
        <row r="1652">
          <cell r="B1652">
            <v>7500061336</v>
          </cell>
          <cell r="F1652">
            <v>91225317</v>
          </cell>
        </row>
        <row r="1653">
          <cell r="B1653">
            <v>1000061336</v>
          </cell>
          <cell r="F1653">
            <v>91225317</v>
          </cell>
        </row>
        <row r="1654">
          <cell r="B1654">
            <v>5109033149</v>
          </cell>
          <cell r="F1654">
            <v>91225640</v>
          </cell>
        </row>
        <row r="1655">
          <cell r="B1655">
            <v>4913840000560630</v>
          </cell>
          <cell r="F1655">
            <v>91230309</v>
          </cell>
        </row>
        <row r="1656">
          <cell r="B1656">
            <v>1000074803</v>
          </cell>
          <cell r="F1656">
            <v>91230309</v>
          </cell>
        </row>
        <row r="1657">
          <cell r="B1657">
            <v>7500131289</v>
          </cell>
          <cell r="F1657">
            <v>91249614</v>
          </cell>
        </row>
        <row r="1658">
          <cell r="B1658">
            <v>1000131289</v>
          </cell>
          <cell r="F1658">
            <v>91249614</v>
          </cell>
        </row>
        <row r="1659">
          <cell r="B1659">
            <v>5009021573</v>
          </cell>
          <cell r="F1659">
            <v>91278242</v>
          </cell>
        </row>
        <row r="1660">
          <cell r="B1660">
            <v>5009008914</v>
          </cell>
          <cell r="F1660">
            <v>91278242</v>
          </cell>
        </row>
        <row r="1661">
          <cell r="B1661">
            <v>5009021574</v>
          </cell>
          <cell r="F1661">
            <v>91278242</v>
          </cell>
        </row>
        <row r="1662">
          <cell r="B1662">
            <v>4325670000035800</v>
          </cell>
          <cell r="F1662">
            <v>94115071</v>
          </cell>
        </row>
        <row r="1663">
          <cell r="B1663">
            <v>1300072373</v>
          </cell>
          <cell r="F1663">
            <v>94254232</v>
          </cell>
        </row>
        <row r="1664">
          <cell r="B1664">
            <v>4913290000359990</v>
          </cell>
          <cell r="F1664">
            <v>94280531</v>
          </cell>
        </row>
        <row r="1665">
          <cell r="B1665">
            <v>1300000254</v>
          </cell>
          <cell r="F1665">
            <v>94280531</v>
          </cell>
        </row>
        <row r="1666">
          <cell r="B1666">
            <v>4325670000038820</v>
          </cell>
          <cell r="F1666">
            <v>94311373</v>
          </cell>
        </row>
        <row r="1667">
          <cell r="B1667">
            <v>4913290000420630</v>
          </cell>
          <cell r="F1667">
            <v>94314799</v>
          </cell>
        </row>
        <row r="1668">
          <cell r="B1668">
            <v>5009021654</v>
          </cell>
          <cell r="F1668">
            <v>94318805</v>
          </cell>
        </row>
        <row r="1669">
          <cell r="B1669">
            <v>4913290000436170</v>
          </cell>
          <cell r="F1669">
            <v>94329769</v>
          </cell>
        </row>
        <row r="1670">
          <cell r="B1670">
            <v>86034</v>
          </cell>
          <cell r="F1670">
            <v>94329769</v>
          </cell>
        </row>
        <row r="1671">
          <cell r="B1671">
            <v>4913840000551300</v>
          </cell>
          <cell r="F1671">
            <v>94367195</v>
          </cell>
        </row>
        <row r="1672">
          <cell r="B1672">
            <v>5009017557</v>
          </cell>
          <cell r="F1672">
            <v>94372384</v>
          </cell>
        </row>
        <row r="1673">
          <cell r="B1673">
            <v>1300000566</v>
          </cell>
          <cell r="F1673">
            <v>94383460</v>
          </cell>
        </row>
        <row r="1674">
          <cell r="B1674">
            <v>4913290000032790</v>
          </cell>
          <cell r="F1674">
            <v>94383460</v>
          </cell>
        </row>
        <row r="1675">
          <cell r="B1675">
            <v>1110160743</v>
          </cell>
          <cell r="F1675">
            <v>94396194</v>
          </cell>
        </row>
        <row r="1676">
          <cell r="B1676">
            <v>4325670000006370</v>
          </cell>
          <cell r="F1676">
            <v>94399810</v>
          </cell>
        </row>
        <row r="1677">
          <cell r="B1677">
            <v>4325670000038870</v>
          </cell>
          <cell r="F1677">
            <v>94401890</v>
          </cell>
        </row>
        <row r="1678">
          <cell r="B1678">
            <v>4325670000006420</v>
          </cell>
          <cell r="F1678">
            <v>94405984</v>
          </cell>
        </row>
        <row r="1679">
          <cell r="B1679">
            <v>5009033214</v>
          </cell>
          <cell r="F1679">
            <v>94410593</v>
          </cell>
        </row>
        <row r="1680">
          <cell r="B1680">
            <v>4325670000036030</v>
          </cell>
          <cell r="F1680">
            <v>94414222</v>
          </cell>
        </row>
        <row r="1681">
          <cell r="B1681">
            <v>4325670000030110</v>
          </cell>
          <cell r="F1681">
            <v>94417917</v>
          </cell>
        </row>
        <row r="1682">
          <cell r="B1682">
            <v>4913840000560430</v>
          </cell>
          <cell r="F1682">
            <v>94450701</v>
          </cell>
        </row>
        <row r="1683">
          <cell r="B1683">
            <v>7500018722</v>
          </cell>
          <cell r="F1683">
            <v>94455271</v>
          </cell>
        </row>
        <row r="1684">
          <cell r="B1684">
            <v>1000018722</v>
          </cell>
          <cell r="F1684">
            <v>94455271</v>
          </cell>
        </row>
        <row r="1685">
          <cell r="B1685">
            <v>4913840000534740</v>
          </cell>
          <cell r="F1685">
            <v>94455271</v>
          </cell>
        </row>
        <row r="1686">
          <cell r="B1686">
            <v>7500022398</v>
          </cell>
          <cell r="F1686">
            <v>94523546</v>
          </cell>
        </row>
        <row r="1687">
          <cell r="B1687">
            <v>1000022398</v>
          </cell>
          <cell r="F1687">
            <v>94523546</v>
          </cell>
        </row>
        <row r="1688">
          <cell r="B1688">
            <v>4325670000007350</v>
          </cell>
          <cell r="F1688">
            <v>98525073</v>
          </cell>
        </row>
        <row r="1689">
          <cell r="B1689">
            <v>8100093044</v>
          </cell>
          <cell r="F1689">
            <v>98526294</v>
          </cell>
        </row>
        <row r="1690">
          <cell r="B1690">
            <v>4325670000003930</v>
          </cell>
          <cell r="F1690">
            <v>98551163</v>
          </cell>
        </row>
        <row r="1691">
          <cell r="B1691">
            <v>220022</v>
          </cell>
          <cell r="F1691">
            <v>98568151</v>
          </cell>
        </row>
        <row r="1692">
          <cell r="B1692">
            <v>4913290000429150</v>
          </cell>
          <cell r="F1692">
            <v>98568151</v>
          </cell>
        </row>
        <row r="1693">
          <cell r="B1693">
            <v>4913840000547560</v>
          </cell>
          <cell r="F1693">
            <v>98571903</v>
          </cell>
        </row>
        <row r="1694">
          <cell r="B1694">
            <v>6009008769</v>
          </cell>
          <cell r="F1694">
            <v>800002547</v>
          </cell>
        </row>
        <row r="1695">
          <cell r="B1695">
            <v>3070642</v>
          </cell>
          <cell r="F1695">
            <v>800004243</v>
          </cell>
        </row>
        <row r="1696">
          <cell r="B1696">
            <v>7503070642</v>
          </cell>
          <cell r="F1696">
            <v>800004243</v>
          </cell>
        </row>
        <row r="1697">
          <cell r="B1697">
            <v>3007409</v>
          </cell>
          <cell r="F1697">
            <v>800007185</v>
          </cell>
        </row>
        <row r="1698">
          <cell r="B1698">
            <v>6009003291</v>
          </cell>
          <cell r="F1698">
            <v>800007185</v>
          </cell>
        </row>
        <row r="1699">
          <cell r="B1699" t="str">
            <v xml:space="preserve">PBP104200017    </v>
          </cell>
          <cell r="F1699">
            <v>800008457</v>
          </cell>
        </row>
        <row r="1700">
          <cell r="B1700">
            <v>6009033132</v>
          </cell>
          <cell r="F1700">
            <v>800011499</v>
          </cell>
        </row>
        <row r="1701">
          <cell r="B1701">
            <v>3065284</v>
          </cell>
          <cell r="F1701">
            <v>800014499</v>
          </cell>
        </row>
        <row r="1702">
          <cell r="B1702">
            <v>6009155020</v>
          </cell>
          <cell r="F1702">
            <v>800014499</v>
          </cell>
        </row>
        <row r="1703">
          <cell r="B1703">
            <v>6009008602</v>
          </cell>
          <cell r="F1703">
            <v>800014741</v>
          </cell>
        </row>
        <row r="1704">
          <cell r="B1704">
            <v>6009008541</v>
          </cell>
          <cell r="F1704">
            <v>800014741</v>
          </cell>
        </row>
        <row r="1705">
          <cell r="B1705">
            <v>3027682</v>
          </cell>
          <cell r="F1705">
            <v>800014741</v>
          </cell>
        </row>
        <row r="1706">
          <cell r="B1706">
            <v>6009008729</v>
          </cell>
          <cell r="F1706">
            <v>800016370</v>
          </cell>
        </row>
        <row r="1707">
          <cell r="B1707">
            <v>3027691</v>
          </cell>
          <cell r="F1707">
            <v>800016370</v>
          </cell>
        </row>
        <row r="1708">
          <cell r="B1708">
            <v>6009155111</v>
          </cell>
          <cell r="F1708">
            <v>800017030</v>
          </cell>
        </row>
        <row r="1709">
          <cell r="B1709">
            <v>6009015442</v>
          </cell>
          <cell r="F1709">
            <v>800018959</v>
          </cell>
        </row>
        <row r="1710">
          <cell r="B1710">
            <v>7500034535</v>
          </cell>
          <cell r="F1710">
            <v>800019851</v>
          </cell>
        </row>
        <row r="1711">
          <cell r="B1711">
            <v>3015221</v>
          </cell>
          <cell r="F1711">
            <v>800021364</v>
          </cell>
        </row>
        <row r="1712">
          <cell r="B1712">
            <v>6009015402</v>
          </cell>
          <cell r="F1712">
            <v>800022871</v>
          </cell>
        </row>
        <row r="1713">
          <cell r="B1713">
            <v>6009049093</v>
          </cell>
          <cell r="F1713">
            <v>800024745</v>
          </cell>
        </row>
        <row r="1714">
          <cell r="B1714">
            <v>3028477</v>
          </cell>
          <cell r="F1714">
            <v>800029375</v>
          </cell>
        </row>
        <row r="1715">
          <cell r="B1715">
            <v>6009026180</v>
          </cell>
          <cell r="F1715">
            <v>800029375</v>
          </cell>
        </row>
        <row r="1716">
          <cell r="B1716">
            <v>6109036040</v>
          </cell>
          <cell r="F1716">
            <v>800029421</v>
          </cell>
        </row>
        <row r="1717">
          <cell r="B1717" t="str">
            <v xml:space="preserve">IFI101990131    </v>
          </cell>
          <cell r="F1717">
            <v>800030683</v>
          </cell>
        </row>
        <row r="1718">
          <cell r="B1718">
            <v>1003040229</v>
          </cell>
          <cell r="F1718">
            <v>800030683</v>
          </cell>
        </row>
        <row r="1719">
          <cell r="B1719">
            <v>6009022337</v>
          </cell>
          <cell r="F1719">
            <v>800032377</v>
          </cell>
        </row>
        <row r="1720">
          <cell r="B1720">
            <v>6009008788</v>
          </cell>
          <cell r="F1720">
            <v>800032650</v>
          </cell>
        </row>
        <row r="1721">
          <cell r="B1721">
            <v>3031613</v>
          </cell>
          <cell r="F1721">
            <v>800032650</v>
          </cell>
        </row>
        <row r="1722">
          <cell r="B1722">
            <v>6009012842</v>
          </cell>
          <cell r="F1722">
            <v>800038458</v>
          </cell>
        </row>
        <row r="1723">
          <cell r="B1723">
            <v>6009003292</v>
          </cell>
          <cell r="F1723">
            <v>800045905</v>
          </cell>
        </row>
        <row r="1724">
          <cell r="B1724">
            <v>3012037</v>
          </cell>
          <cell r="F1724">
            <v>800045905</v>
          </cell>
        </row>
        <row r="1725">
          <cell r="B1725">
            <v>6009017361</v>
          </cell>
          <cell r="F1725">
            <v>800061935</v>
          </cell>
        </row>
        <row r="1726">
          <cell r="B1726">
            <v>6009104120</v>
          </cell>
          <cell r="F1726">
            <v>800062659</v>
          </cell>
        </row>
        <row r="1727">
          <cell r="B1727">
            <v>6009010008</v>
          </cell>
          <cell r="F1727">
            <v>800064202</v>
          </cell>
        </row>
        <row r="1728">
          <cell r="B1728">
            <v>6009009954</v>
          </cell>
          <cell r="F1728">
            <v>800064202</v>
          </cell>
        </row>
        <row r="1729">
          <cell r="B1729">
            <v>6009010099</v>
          </cell>
          <cell r="F1729">
            <v>800064202</v>
          </cell>
        </row>
        <row r="1730">
          <cell r="B1730">
            <v>3065033</v>
          </cell>
          <cell r="F1730">
            <v>800064202</v>
          </cell>
        </row>
        <row r="1731">
          <cell r="B1731">
            <v>6009008767</v>
          </cell>
          <cell r="F1731">
            <v>800066263</v>
          </cell>
        </row>
        <row r="1732">
          <cell r="B1732">
            <v>6009008762</v>
          </cell>
          <cell r="F1732">
            <v>800075935</v>
          </cell>
        </row>
        <row r="1733">
          <cell r="B1733">
            <v>3028360</v>
          </cell>
          <cell r="F1733">
            <v>800076949</v>
          </cell>
        </row>
        <row r="1734">
          <cell r="B1734" t="str">
            <v xml:space="preserve">IFI101990140    </v>
          </cell>
          <cell r="F1734">
            <v>800076949</v>
          </cell>
        </row>
        <row r="1735">
          <cell r="B1735">
            <v>6009008766</v>
          </cell>
          <cell r="F1735">
            <v>800081849</v>
          </cell>
        </row>
        <row r="1736">
          <cell r="B1736">
            <v>1003040121</v>
          </cell>
          <cell r="F1736">
            <v>800081849</v>
          </cell>
        </row>
        <row r="1737">
          <cell r="B1737">
            <v>61177</v>
          </cell>
          <cell r="F1737">
            <v>800082644</v>
          </cell>
        </row>
        <row r="1738">
          <cell r="B1738">
            <v>6009031087</v>
          </cell>
          <cell r="F1738">
            <v>800082760</v>
          </cell>
        </row>
        <row r="1739">
          <cell r="B1739">
            <v>3075816</v>
          </cell>
          <cell r="F1739">
            <v>800082760</v>
          </cell>
        </row>
        <row r="1740">
          <cell r="B1740">
            <v>6009010135</v>
          </cell>
          <cell r="F1740">
            <v>800084275</v>
          </cell>
        </row>
        <row r="1741">
          <cell r="B1741">
            <v>3065382</v>
          </cell>
          <cell r="F1741">
            <v>800084275</v>
          </cell>
        </row>
        <row r="1742">
          <cell r="B1742">
            <v>8003025719</v>
          </cell>
          <cell r="F1742">
            <v>800087393</v>
          </cell>
        </row>
        <row r="1743">
          <cell r="B1743">
            <v>6009003008</v>
          </cell>
          <cell r="F1743">
            <v>800088047</v>
          </cell>
        </row>
        <row r="1744">
          <cell r="B1744">
            <v>3020509</v>
          </cell>
          <cell r="F1744">
            <v>800088047</v>
          </cell>
        </row>
        <row r="1745">
          <cell r="B1745">
            <v>3001940</v>
          </cell>
          <cell r="F1745">
            <v>800091706</v>
          </cell>
        </row>
        <row r="1746">
          <cell r="B1746">
            <v>3040293</v>
          </cell>
          <cell r="F1746">
            <v>800103919</v>
          </cell>
        </row>
        <row r="1747">
          <cell r="B1747">
            <v>6009032072</v>
          </cell>
          <cell r="F1747">
            <v>800103919</v>
          </cell>
        </row>
        <row r="1748">
          <cell r="B1748">
            <v>6009003302</v>
          </cell>
          <cell r="F1748">
            <v>800110426</v>
          </cell>
        </row>
        <row r="1749">
          <cell r="B1749">
            <v>1003005124</v>
          </cell>
          <cell r="F1749">
            <v>800110426</v>
          </cell>
        </row>
        <row r="1750">
          <cell r="B1750">
            <v>6009012433</v>
          </cell>
          <cell r="F1750">
            <v>800115260</v>
          </cell>
        </row>
        <row r="1751">
          <cell r="B1751">
            <v>3040382</v>
          </cell>
          <cell r="F1751">
            <v>800120962</v>
          </cell>
        </row>
        <row r="1752">
          <cell r="B1752">
            <v>6009030096</v>
          </cell>
          <cell r="F1752">
            <v>800126238</v>
          </cell>
        </row>
        <row r="1753">
          <cell r="B1753">
            <v>6009012803</v>
          </cell>
          <cell r="F1753">
            <v>800127885</v>
          </cell>
        </row>
        <row r="1754">
          <cell r="B1754">
            <v>6009012806</v>
          </cell>
          <cell r="F1754">
            <v>800127885</v>
          </cell>
        </row>
        <row r="1755">
          <cell r="B1755">
            <v>3045378</v>
          </cell>
          <cell r="F1755">
            <v>800127885</v>
          </cell>
        </row>
        <row r="1756">
          <cell r="B1756">
            <v>6009023399</v>
          </cell>
          <cell r="F1756">
            <v>800129363</v>
          </cell>
        </row>
        <row r="1757">
          <cell r="B1757">
            <v>6009022285</v>
          </cell>
          <cell r="F1757">
            <v>800129363</v>
          </cell>
        </row>
        <row r="1758">
          <cell r="B1758" t="str">
            <v xml:space="preserve">IFI6980002      </v>
          </cell>
          <cell r="F1758">
            <v>800131274</v>
          </cell>
        </row>
        <row r="1759">
          <cell r="B1759">
            <v>3000629</v>
          </cell>
          <cell r="F1759">
            <v>800131274</v>
          </cell>
        </row>
        <row r="1760">
          <cell r="B1760">
            <v>6009022159</v>
          </cell>
          <cell r="F1760">
            <v>800131766</v>
          </cell>
        </row>
        <row r="1761">
          <cell r="B1761">
            <v>6009022160</v>
          </cell>
          <cell r="F1761">
            <v>800131766</v>
          </cell>
        </row>
        <row r="1762">
          <cell r="B1762">
            <v>6009032412</v>
          </cell>
          <cell r="F1762">
            <v>800138251</v>
          </cell>
        </row>
        <row r="1763">
          <cell r="B1763">
            <v>6309003776</v>
          </cell>
          <cell r="F1763">
            <v>800141235</v>
          </cell>
        </row>
        <row r="1764">
          <cell r="B1764">
            <v>6309003773</v>
          </cell>
          <cell r="F1764">
            <v>800141235</v>
          </cell>
        </row>
        <row r="1765">
          <cell r="B1765">
            <v>6309003771</v>
          </cell>
          <cell r="F1765">
            <v>800141235</v>
          </cell>
        </row>
        <row r="1766">
          <cell r="B1766">
            <v>6309003777</v>
          </cell>
          <cell r="F1766">
            <v>800141235</v>
          </cell>
        </row>
        <row r="1767">
          <cell r="B1767">
            <v>6309003770</v>
          </cell>
          <cell r="F1767">
            <v>800141235</v>
          </cell>
        </row>
        <row r="1768">
          <cell r="B1768">
            <v>6309003772</v>
          </cell>
          <cell r="F1768">
            <v>800141235</v>
          </cell>
        </row>
        <row r="1769">
          <cell r="B1769">
            <v>3040444</v>
          </cell>
          <cell r="F1769">
            <v>800142938</v>
          </cell>
        </row>
        <row r="1770">
          <cell r="B1770">
            <v>6009003100</v>
          </cell>
          <cell r="F1770">
            <v>800144467</v>
          </cell>
        </row>
        <row r="1771">
          <cell r="B1771" t="str">
            <v xml:space="preserve">IFI102990024    </v>
          </cell>
          <cell r="F1771">
            <v>800146280</v>
          </cell>
        </row>
        <row r="1772">
          <cell r="B1772">
            <v>3035272</v>
          </cell>
          <cell r="F1772">
            <v>800146280</v>
          </cell>
        </row>
        <row r="1773">
          <cell r="B1773">
            <v>6109036032</v>
          </cell>
          <cell r="F1773">
            <v>800147120</v>
          </cell>
        </row>
        <row r="1774">
          <cell r="B1774" t="str">
            <v xml:space="preserve">IFI106990127    </v>
          </cell>
          <cell r="F1774">
            <v>800147164</v>
          </cell>
        </row>
        <row r="1775">
          <cell r="B1775">
            <v>3034521</v>
          </cell>
          <cell r="F1775">
            <v>800147164</v>
          </cell>
        </row>
        <row r="1776">
          <cell r="B1776">
            <v>6009003167</v>
          </cell>
          <cell r="F1776">
            <v>800148292</v>
          </cell>
        </row>
        <row r="1777">
          <cell r="B1777">
            <v>6009015018</v>
          </cell>
          <cell r="F1777">
            <v>800152653</v>
          </cell>
        </row>
        <row r="1778">
          <cell r="B1778">
            <v>6109033006</v>
          </cell>
          <cell r="F1778">
            <v>800155134</v>
          </cell>
        </row>
        <row r="1779">
          <cell r="B1779">
            <v>3080105</v>
          </cell>
          <cell r="F1779">
            <v>800158432</v>
          </cell>
        </row>
        <row r="1780">
          <cell r="B1780">
            <v>6009011310</v>
          </cell>
          <cell r="F1780">
            <v>800158561</v>
          </cell>
        </row>
        <row r="1781">
          <cell r="B1781">
            <v>6009032310</v>
          </cell>
          <cell r="F1781">
            <v>800158561</v>
          </cell>
        </row>
        <row r="1782">
          <cell r="B1782">
            <v>6009032311</v>
          </cell>
          <cell r="F1782">
            <v>800158561</v>
          </cell>
        </row>
        <row r="1783">
          <cell r="B1783">
            <v>6009015432</v>
          </cell>
          <cell r="F1783">
            <v>800161144</v>
          </cell>
        </row>
        <row r="1784">
          <cell r="B1784">
            <v>7503055062</v>
          </cell>
          <cell r="F1784">
            <v>800162534</v>
          </cell>
        </row>
        <row r="1785">
          <cell r="B1785">
            <v>6009008756</v>
          </cell>
          <cell r="F1785">
            <v>800163155</v>
          </cell>
        </row>
        <row r="1786">
          <cell r="B1786">
            <v>3025489</v>
          </cell>
          <cell r="F1786">
            <v>800163155</v>
          </cell>
        </row>
        <row r="1787">
          <cell r="B1787">
            <v>6009030078</v>
          </cell>
          <cell r="F1787">
            <v>800163515</v>
          </cell>
        </row>
        <row r="1788">
          <cell r="B1788">
            <v>6009026188</v>
          </cell>
          <cell r="F1788">
            <v>800163515</v>
          </cell>
        </row>
        <row r="1789">
          <cell r="B1789">
            <v>3031178</v>
          </cell>
          <cell r="F1789">
            <v>800163515</v>
          </cell>
        </row>
        <row r="1790">
          <cell r="B1790">
            <v>8103045402</v>
          </cell>
          <cell r="F1790">
            <v>800168763</v>
          </cell>
        </row>
        <row r="1791">
          <cell r="B1791">
            <v>6009017417</v>
          </cell>
          <cell r="F1791">
            <v>800169872</v>
          </cell>
        </row>
        <row r="1792">
          <cell r="B1792">
            <v>6009017378</v>
          </cell>
          <cell r="F1792">
            <v>800172409</v>
          </cell>
        </row>
        <row r="1793">
          <cell r="B1793">
            <v>6009015370</v>
          </cell>
          <cell r="F1793">
            <v>800173565</v>
          </cell>
        </row>
        <row r="1794">
          <cell r="B1794">
            <v>6009015410</v>
          </cell>
          <cell r="F1794">
            <v>800173565</v>
          </cell>
        </row>
        <row r="1795">
          <cell r="B1795">
            <v>6009003250</v>
          </cell>
          <cell r="F1795">
            <v>800179321</v>
          </cell>
        </row>
        <row r="1796">
          <cell r="B1796">
            <v>8003030945</v>
          </cell>
          <cell r="F1796">
            <v>800185922</v>
          </cell>
        </row>
        <row r="1797">
          <cell r="B1797">
            <v>3030945</v>
          </cell>
          <cell r="F1797">
            <v>800185922</v>
          </cell>
        </row>
        <row r="1798">
          <cell r="B1798">
            <v>7503035584</v>
          </cell>
          <cell r="F1798">
            <v>800188077</v>
          </cell>
        </row>
        <row r="1799">
          <cell r="B1799" t="str">
            <v xml:space="preserve">IFI102990021    </v>
          </cell>
          <cell r="F1799">
            <v>800188077</v>
          </cell>
        </row>
        <row r="1800">
          <cell r="B1800">
            <v>6009008710</v>
          </cell>
          <cell r="F1800">
            <v>800188978</v>
          </cell>
        </row>
        <row r="1801">
          <cell r="B1801">
            <v>3025933</v>
          </cell>
          <cell r="F1801">
            <v>800190500</v>
          </cell>
        </row>
        <row r="1802">
          <cell r="B1802">
            <v>6009010164</v>
          </cell>
          <cell r="F1802">
            <v>800190953</v>
          </cell>
        </row>
        <row r="1803">
          <cell r="B1803">
            <v>3037207</v>
          </cell>
          <cell r="F1803">
            <v>800190953</v>
          </cell>
        </row>
        <row r="1804">
          <cell r="B1804">
            <v>3000451</v>
          </cell>
          <cell r="F1804">
            <v>800191257</v>
          </cell>
        </row>
        <row r="1805">
          <cell r="B1805">
            <v>6200007898</v>
          </cell>
          <cell r="F1805">
            <v>800194911</v>
          </cell>
        </row>
        <row r="1806">
          <cell r="B1806">
            <v>6009023502</v>
          </cell>
          <cell r="F1806">
            <v>800196520</v>
          </cell>
        </row>
        <row r="1807">
          <cell r="B1807">
            <v>8109024021</v>
          </cell>
          <cell r="F1807">
            <v>800197503</v>
          </cell>
        </row>
        <row r="1808">
          <cell r="B1808">
            <v>6009015452</v>
          </cell>
          <cell r="F1808">
            <v>800199090</v>
          </cell>
        </row>
        <row r="1809">
          <cell r="B1809">
            <v>6009036048</v>
          </cell>
          <cell r="F1809">
            <v>800199361</v>
          </cell>
        </row>
        <row r="1810">
          <cell r="B1810">
            <v>6009036029</v>
          </cell>
          <cell r="F1810">
            <v>800199361</v>
          </cell>
        </row>
        <row r="1811">
          <cell r="B1811">
            <v>6009036027</v>
          </cell>
          <cell r="F1811">
            <v>800199361</v>
          </cell>
        </row>
        <row r="1812">
          <cell r="B1812">
            <v>6009036049</v>
          </cell>
          <cell r="F1812">
            <v>800200322</v>
          </cell>
        </row>
        <row r="1813">
          <cell r="B1813">
            <v>3026601</v>
          </cell>
          <cell r="F1813">
            <v>800201741</v>
          </cell>
        </row>
        <row r="1814">
          <cell r="B1814">
            <v>3034175</v>
          </cell>
          <cell r="F1814">
            <v>800204388</v>
          </cell>
        </row>
        <row r="1815">
          <cell r="B1815">
            <v>6009160001</v>
          </cell>
          <cell r="F1815">
            <v>800204388</v>
          </cell>
        </row>
        <row r="1816">
          <cell r="B1816">
            <v>3034237</v>
          </cell>
          <cell r="F1816">
            <v>800206725</v>
          </cell>
        </row>
        <row r="1817">
          <cell r="B1817">
            <v>6009030085</v>
          </cell>
          <cell r="F1817">
            <v>800206725</v>
          </cell>
        </row>
        <row r="1818">
          <cell r="B1818">
            <v>6009030016</v>
          </cell>
          <cell r="F1818">
            <v>800206725</v>
          </cell>
        </row>
        <row r="1819">
          <cell r="B1819">
            <v>7503042424</v>
          </cell>
          <cell r="F1819">
            <v>800208771</v>
          </cell>
        </row>
        <row r="1820">
          <cell r="B1820">
            <v>3010627</v>
          </cell>
          <cell r="F1820">
            <v>800212467</v>
          </cell>
        </row>
        <row r="1821">
          <cell r="B1821">
            <v>7503011154</v>
          </cell>
          <cell r="F1821">
            <v>800217126</v>
          </cell>
        </row>
        <row r="1822">
          <cell r="B1822">
            <v>6009012827</v>
          </cell>
          <cell r="F1822">
            <v>800222205</v>
          </cell>
        </row>
        <row r="1823">
          <cell r="B1823">
            <v>6009049090</v>
          </cell>
          <cell r="F1823">
            <v>800223208</v>
          </cell>
        </row>
        <row r="1824">
          <cell r="B1824">
            <v>3041826</v>
          </cell>
          <cell r="F1824">
            <v>800223208</v>
          </cell>
        </row>
        <row r="1825">
          <cell r="B1825">
            <v>6009030194</v>
          </cell>
          <cell r="F1825">
            <v>800231383</v>
          </cell>
        </row>
        <row r="1826">
          <cell r="B1826">
            <v>3060029</v>
          </cell>
          <cell r="F1826">
            <v>800231383</v>
          </cell>
        </row>
        <row r="1827">
          <cell r="B1827">
            <v>5003055025</v>
          </cell>
          <cell r="F1827">
            <v>800233761</v>
          </cell>
        </row>
        <row r="1828">
          <cell r="B1828">
            <v>1003055025</v>
          </cell>
          <cell r="F1828">
            <v>800233761</v>
          </cell>
        </row>
        <row r="1829">
          <cell r="B1829">
            <v>6009023478</v>
          </cell>
          <cell r="F1829">
            <v>800234034</v>
          </cell>
        </row>
        <row r="1830">
          <cell r="B1830">
            <v>6009023485</v>
          </cell>
          <cell r="F1830">
            <v>800234034</v>
          </cell>
        </row>
        <row r="1831">
          <cell r="B1831">
            <v>6009012809</v>
          </cell>
          <cell r="F1831">
            <v>800237475</v>
          </cell>
        </row>
        <row r="1832">
          <cell r="B1832">
            <v>3065122</v>
          </cell>
          <cell r="F1832">
            <v>800237475</v>
          </cell>
        </row>
        <row r="1833">
          <cell r="B1833">
            <v>3065131</v>
          </cell>
          <cell r="F1833">
            <v>800237475</v>
          </cell>
        </row>
        <row r="1834">
          <cell r="B1834">
            <v>6003042399</v>
          </cell>
          <cell r="F1834">
            <v>800241074</v>
          </cell>
        </row>
        <row r="1835">
          <cell r="B1835">
            <v>78622</v>
          </cell>
          <cell r="F1835">
            <v>800241577</v>
          </cell>
        </row>
        <row r="1836">
          <cell r="B1836">
            <v>6009039053</v>
          </cell>
          <cell r="F1836">
            <v>800250206</v>
          </cell>
        </row>
        <row r="1837">
          <cell r="B1837">
            <v>7509006006</v>
          </cell>
          <cell r="F1837">
            <v>800253973</v>
          </cell>
        </row>
        <row r="1838">
          <cell r="B1838">
            <v>6009006832</v>
          </cell>
          <cell r="F1838">
            <v>800253973</v>
          </cell>
        </row>
        <row r="1839">
          <cell r="B1839">
            <v>6009006837</v>
          </cell>
          <cell r="F1839">
            <v>802007054</v>
          </cell>
        </row>
        <row r="1840">
          <cell r="B1840">
            <v>3060546</v>
          </cell>
          <cell r="F1840">
            <v>802011181</v>
          </cell>
        </row>
        <row r="1841">
          <cell r="B1841">
            <v>8000014727</v>
          </cell>
          <cell r="F1841">
            <v>805001085</v>
          </cell>
        </row>
        <row r="1842">
          <cell r="B1842">
            <v>14727</v>
          </cell>
          <cell r="F1842">
            <v>805001085</v>
          </cell>
        </row>
        <row r="1843">
          <cell r="B1843">
            <v>6009104113</v>
          </cell>
          <cell r="F1843">
            <v>805001133</v>
          </cell>
        </row>
        <row r="1844">
          <cell r="B1844">
            <v>4913300000102290</v>
          </cell>
          <cell r="F1844">
            <v>805001306</v>
          </cell>
        </row>
        <row r="1845">
          <cell r="B1845">
            <v>4913300000102330</v>
          </cell>
          <cell r="F1845">
            <v>805001306</v>
          </cell>
        </row>
        <row r="1846">
          <cell r="B1846">
            <v>6009006857</v>
          </cell>
          <cell r="F1846">
            <v>805002677</v>
          </cell>
        </row>
        <row r="1847">
          <cell r="B1847">
            <v>84125</v>
          </cell>
          <cell r="F1847">
            <v>805003160</v>
          </cell>
        </row>
        <row r="1848">
          <cell r="B1848">
            <v>6009003282</v>
          </cell>
          <cell r="F1848">
            <v>805003169</v>
          </cell>
        </row>
        <row r="1849">
          <cell r="B1849">
            <v>3007070</v>
          </cell>
          <cell r="F1849">
            <v>805003169</v>
          </cell>
        </row>
        <row r="1850">
          <cell r="B1850">
            <v>6009015458</v>
          </cell>
          <cell r="F1850">
            <v>805003188</v>
          </cell>
        </row>
        <row r="1851">
          <cell r="B1851">
            <v>6009012715</v>
          </cell>
          <cell r="F1851">
            <v>805004562</v>
          </cell>
        </row>
        <row r="1852">
          <cell r="B1852">
            <v>6009012725</v>
          </cell>
          <cell r="F1852">
            <v>805004562</v>
          </cell>
        </row>
        <row r="1853">
          <cell r="B1853">
            <v>6009012734</v>
          </cell>
          <cell r="F1853">
            <v>805004562</v>
          </cell>
        </row>
        <row r="1854">
          <cell r="B1854">
            <v>6009039044</v>
          </cell>
          <cell r="F1854">
            <v>805007363</v>
          </cell>
        </row>
        <row r="1855">
          <cell r="B1855">
            <v>6200003578</v>
          </cell>
          <cell r="F1855">
            <v>805008243</v>
          </cell>
        </row>
        <row r="1856">
          <cell r="B1856">
            <v>3014687</v>
          </cell>
          <cell r="F1856">
            <v>805008641</v>
          </cell>
        </row>
        <row r="1857">
          <cell r="B1857" t="str">
            <v xml:space="preserve">PBP4990023      </v>
          </cell>
          <cell r="F1857">
            <v>805008641</v>
          </cell>
        </row>
        <row r="1858">
          <cell r="B1858">
            <v>3050780</v>
          </cell>
          <cell r="F1858">
            <v>805008816</v>
          </cell>
        </row>
        <row r="1859">
          <cell r="B1859">
            <v>3007944</v>
          </cell>
          <cell r="F1859">
            <v>805008858</v>
          </cell>
        </row>
        <row r="1860">
          <cell r="B1860">
            <v>3007506</v>
          </cell>
          <cell r="F1860">
            <v>805009957</v>
          </cell>
        </row>
        <row r="1861">
          <cell r="B1861">
            <v>3018415</v>
          </cell>
          <cell r="F1861">
            <v>805013006</v>
          </cell>
        </row>
        <row r="1862">
          <cell r="B1862">
            <v>6009017454</v>
          </cell>
          <cell r="F1862">
            <v>805013629</v>
          </cell>
        </row>
        <row r="1863">
          <cell r="B1863">
            <v>3051583</v>
          </cell>
          <cell r="F1863">
            <v>805013629</v>
          </cell>
        </row>
        <row r="1864">
          <cell r="B1864" t="str">
            <v xml:space="preserve">PBP203990055    </v>
          </cell>
          <cell r="F1864">
            <v>811004705</v>
          </cell>
        </row>
        <row r="1865">
          <cell r="B1865">
            <v>6009020024</v>
          </cell>
          <cell r="F1865">
            <v>811016924</v>
          </cell>
        </row>
        <row r="1866">
          <cell r="B1866">
            <v>6200007894</v>
          </cell>
          <cell r="F1866">
            <v>816003258</v>
          </cell>
        </row>
        <row r="1867">
          <cell r="B1867">
            <v>3007089</v>
          </cell>
          <cell r="F1867">
            <v>817000736</v>
          </cell>
        </row>
        <row r="1868">
          <cell r="B1868">
            <v>6009015404</v>
          </cell>
          <cell r="F1868">
            <v>817000760</v>
          </cell>
        </row>
        <row r="1869">
          <cell r="B1869">
            <v>3027129</v>
          </cell>
          <cell r="F1869">
            <v>830002896</v>
          </cell>
        </row>
        <row r="1870">
          <cell r="B1870">
            <v>6009012792</v>
          </cell>
          <cell r="F1870">
            <v>830003081</v>
          </cell>
        </row>
        <row r="1871">
          <cell r="B1871">
            <v>6009030120</v>
          </cell>
          <cell r="F1871">
            <v>830005091</v>
          </cell>
        </row>
        <row r="1872">
          <cell r="B1872">
            <v>3065195</v>
          </cell>
          <cell r="F1872">
            <v>830005091</v>
          </cell>
        </row>
        <row r="1873">
          <cell r="B1873">
            <v>4913300000101860</v>
          </cell>
          <cell r="F1873">
            <v>830010509</v>
          </cell>
        </row>
        <row r="1874">
          <cell r="B1874">
            <v>3080025</v>
          </cell>
          <cell r="F1874">
            <v>830011732</v>
          </cell>
        </row>
        <row r="1875">
          <cell r="B1875">
            <v>8003026665</v>
          </cell>
          <cell r="F1875">
            <v>830012572</v>
          </cell>
        </row>
        <row r="1876">
          <cell r="B1876">
            <v>7509009014</v>
          </cell>
          <cell r="F1876">
            <v>830012572</v>
          </cell>
        </row>
        <row r="1877">
          <cell r="B1877">
            <v>3026665</v>
          </cell>
          <cell r="F1877">
            <v>830012572</v>
          </cell>
        </row>
        <row r="1878">
          <cell r="B1878">
            <v>6009008823</v>
          </cell>
          <cell r="F1878">
            <v>830016747</v>
          </cell>
        </row>
        <row r="1879">
          <cell r="B1879">
            <v>7503036164</v>
          </cell>
          <cell r="F1879">
            <v>830017811</v>
          </cell>
        </row>
        <row r="1880">
          <cell r="B1880">
            <v>3036164</v>
          </cell>
          <cell r="F1880">
            <v>830017811</v>
          </cell>
        </row>
        <row r="1881">
          <cell r="B1881">
            <v>55825</v>
          </cell>
          <cell r="F1881">
            <v>830021532</v>
          </cell>
        </row>
        <row r="1882">
          <cell r="B1882">
            <v>3034647</v>
          </cell>
          <cell r="F1882">
            <v>830022132</v>
          </cell>
        </row>
        <row r="1883">
          <cell r="B1883">
            <v>3034656</v>
          </cell>
          <cell r="F1883">
            <v>830026300</v>
          </cell>
        </row>
        <row r="1884">
          <cell r="B1884">
            <v>3034308</v>
          </cell>
          <cell r="F1884">
            <v>830031779</v>
          </cell>
        </row>
        <row r="1885">
          <cell r="B1885">
            <v>6009010074</v>
          </cell>
          <cell r="F1885">
            <v>830031779</v>
          </cell>
        </row>
        <row r="1886">
          <cell r="B1886">
            <v>3070447</v>
          </cell>
          <cell r="F1886">
            <v>830032777</v>
          </cell>
        </row>
        <row r="1887">
          <cell r="B1887">
            <v>3034709</v>
          </cell>
          <cell r="F1887">
            <v>830033270</v>
          </cell>
        </row>
        <row r="1888">
          <cell r="B1888">
            <v>6009008715</v>
          </cell>
          <cell r="F1888">
            <v>830033416</v>
          </cell>
        </row>
        <row r="1889">
          <cell r="B1889">
            <v>6009026213</v>
          </cell>
          <cell r="F1889">
            <v>830034455</v>
          </cell>
        </row>
        <row r="1890">
          <cell r="B1890">
            <v>3037449</v>
          </cell>
          <cell r="F1890">
            <v>830034455</v>
          </cell>
        </row>
        <row r="1891">
          <cell r="B1891">
            <v>6709049004</v>
          </cell>
          <cell r="F1891">
            <v>830039213</v>
          </cell>
        </row>
        <row r="1892">
          <cell r="B1892">
            <v>6709049005</v>
          </cell>
          <cell r="F1892">
            <v>830039213</v>
          </cell>
        </row>
        <row r="1893">
          <cell r="B1893">
            <v>6709049001</v>
          </cell>
          <cell r="F1893">
            <v>830039213</v>
          </cell>
        </row>
        <row r="1894">
          <cell r="B1894">
            <v>6709049002</v>
          </cell>
          <cell r="F1894">
            <v>830039213</v>
          </cell>
        </row>
        <row r="1895">
          <cell r="B1895">
            <v>3041808</v>
          </cell>
          <cell r="F1895">
            <v>830040821</v>
          </cell>
        </row>
        <row r="1896">
          <cell r="B1896">
            <v>6009010134</v>
          </cell>
          <cell r="F1896">
            <v>830044652</v>
          </cell>
        </row>
        <row r="1897">
          <cell r="B1897">
            <v>6009008575</v>
          </cell>
          <cell r="F1897">
            <v>830047508</v>
          </cell>
        </row>
        <row r="1898">
          <cell r="B1898">
            <v>6009026190</v>
          </cell>
          <cell r="F1898">
            <v>830053708</v>
          </cell>
        </row>
        <row r="1899">
          <cell r="B1899">
            <v>3042549</v>
          </cell>
          <cell r="F1899">
            <v>830053708</v>
          </cell>
        </row>
        <row r="1900">
          <cell r="B1900">
            <v>6009008800</v>
          </cell>
          <cell r="F1900">
            <v>830054178</v>
          </cell>
        </row>
        <row r="1901">
          <cell r="B1901">
            <v>3060662</v>
          </cell>
          <cell r="F1901">
            <v>830054178</v>
          </cell>
        </row>
        <row r="1902">
          <cell r="B1902">
            <v>6009049028</v>
          </cell>
          <cell r="F1902">
            <v>830054583</v>
          </cell>
        </row>
        <row r="1903">
          <cell r="B1903">
            <v>160890</v>
          </cell>
          <cell r="F1903">
            <v>830068025</v>
          </cell>
        </row>
        <row r="1904">
          <cell r="B1904">
            <v>3007392</v>
          </cell>
          <cell r="F1904">
            <v>835000623</v>
          </cell>
        </row>
        <row r="1905">
          <cell r="B1905">
            <v>6009003312</v>
          </cell>
          <cell r="F1905">
            <v>835000623</v>
          </cell>
        </row>
        <row r="1906">
          <cell r="B1906">
            <v>6109036035</v>
          </cell>
          <cell r="F1906">
            <v>860001033</v>
          </cell>
        </row>
        <row r="1907">
          <cell r="B1907">
            <v>6009008603</v>
          </cell>
          <cell r="F1907">
            <v>860005519</v>
          </cell>
        </row>
        <row r="1908">
          <cell r="B1908">
            <v>3045207</v>
          </cell>
          <cell r="F1908">
            <v>860008281</v>
          </cell>
        </row>
        <row r="1909">
          <cell r="B1909">
            <v>6009036046</v>
          </cell>
          <cell r="F1909">
            <v>860009269</v>
          </cell>
        </row>
        <row r="1910">
          <cell r="B1910">
            <v>6009017379</v>
          </cell>
          <cell r="F1910">
            <v>860011269</v>
          </cell>
        </row>
        <row r="1911">
          <cell r="B1911">
            <v>3041309</v>
          </cell>
          <cell r="F1911">
            <v>860014212</v>
          </cell>
        </row>
        <row r="1912">
          <cell r="B1912">
            <v>6009030134</v>
          </cell>
          <cell r="F1912">
            <v>860014273</v>
          </cell>
        </row>
        <row r="1913">
          <cell r="B1913">
            <v>3031150</v>
          </cell>
          <cell r="F1913">
            <v>860014273</v>
          </cell>
        </row>
        <row r="1914">
          <cell r="B1914">
            <v>3060499</v>
          </cell>
          <cell r="F1914">
            <v>860023181</v>
          </cell>
        </row>
        <row r="1915">
          <cell r="B1915">
            <v>5109036039</v>
          </cell>
          <cell r="F1915">
            <v>860024757</v>
          </cell>
        </row>
        <row r="1916">
          <cell r="B1916">
            <v>6009032459</v>
          </cell>
          <cell r="F1916">
            <v>860029895</v>
          </cell>
        </row>
        <row r="1917">
          <cell r="B1917">
            <v>1003025898</v>
          </cell>
          <cell r="F1917">
            <v>860031282</v>
          </cell>
        </row>
        <row r="1918">
          <cell r="B1918">
            <v>6009012728</v>
          </cell>
          <cell r="F1918">
            <v>860031282</v>
          </cell>
        </row>
        <row r="1919">
          <cell r="B1919">
            <v>6003045092</v>
          </cell>
          <cell r="F1919">
            <v>860034551</v>
          </cell>
        </row>
        <row r="1920">
          <cell r="B1920">
            <v>6009012684</v>
          </cell>
          <cell r="F1920">
            <v>860034551</v>
          </cell>
        </row>
        <row r="1921">
          <cell r="B1921" t="str">
            <v xml:space="preserve">IFI102990040    </v>
          </cell>
          <cell r="F1921">
            <v>860048043</v>
          </cell>
        </row>
        <row r="1922">
          <cell r="B1922">
            <v>6009008642</v>
          </cell>
          <cell r="F1922">
            <v>860048043</v>
          </cell>
        </row>
        <row r="1923">
          <cell r="B1923">
            <v>6009008383</v>
          </cell>
          <cell r="F1923">
            <v>860048043</v>
          </cell>
        </row>
        <row r="1924">
          <cell r="B1924">
            <v>6009008675</v>
          </cell>
          <cell r="F1924">
            <v>860048043</v>
          </cell>
        </row>
        <row r="1925">
          <cell r="B1925">
            <v>6009008307</v>
          </cell>
          <cell r="F1925">
            <v>860048043</v>
          </cell>
        </row>
        <row r="1926">
          <cell r="B1926">
            <v>3033185</v>
          </cell>
          <cell r="F1926">
            <v>860049954</v>
          </cell>
        </row>
        <row r="1927">
          <cell r="B1927">
            <v>6009030192</v>
          </cell>
          <cell r="F1927">
            <v>860049954</v>
          </cell>
        </row>
        <row r="1928">
          <cell r="B1928">
            <v>6009008824</v>
          </cell>
          <cell r="F1928">
            <v>860058046</v>
          </cell>
        </row>
        <row r="1929">
          <cell r="B1929">
            <v>6009026128</v>
          </cell>
          <cell r="F1929">
            <v>860066270</v>
          </cell>
        </row>
        <row r="1930">
          <cell r="B1930">
            <v>6009026183</v>
          </cell>
          <cell r="F1930">
            <v>860068065</v>
          </cell>
        </row>
        <row r="1931">
          <cell r="B1931" t="str">
            <v xml:space="preserve">IFI103990123    </v>
          </cell>
          <cell r="F1931">
            <v>860068458</v>
          </cell>
        </row>
        <row r="1932">
          <cell r="B1932">
            <v>7509009013</v>
          </cell>
          <cell r="F1932">
            <v>860068458</v>
          </cell>
        </row>
        <row r="1933">
          <cell r="B1933">
            <v>6009012780</v>
          </cell>
          <cell r="F1933">
            <v>860072088</v>
          </cell>
        </row>
        <row r="1934">
          <cell r="B1934">
            <v>3041247</v>
          </cell>
          <cell r="F1934">
            <v>860072088</v>
          </cell>
        </row>
        <row r="1935">
          <cell r="B1935">
            <v>6009026203</v>
          </cell>
          <cell r="F1935">
            <v>860075313</v>
          </cell>
        </row>
        <row r="1936">
          <cell r="B1936">
            <v>6009012737</v>
          </cell>
          <cell r="F1936">
            <v>860077014</v>
          </cell>
        </row>
        <row r="1937">
          <cell r="B1937">
            <v>6009036061</v>
          </cell>
          <cell r="F1937">
            <v>860350380</v>
          </cell>
        </row>
        <row r="1938">
          <cell r="B1938">
            <v>6009145001</v>
          </cell>
          <cell r="F1938">
            <v>860350903</v>
          </cell>
        </row>
        <row r="1939">
          <cell r="B1939">
            <v>6009026212</v>
          </cell>
          <cell r="F1939">
            <v>860351040</v>
          </cell>
        </row>
        <row r="1940">
          <cell r="B1940">
            <v>3032480</v>
          </cell>
          <cell r="F1940">
            <v>860352176</v>
          </cell>
        </row>
        <row r="1941">
          <cell r="B1941">
            <v>6009011293</v>
          </cell>
          <cell r="F1941">
            <v>860353278</v>
          </cell>
        </row>
        <row r="1942">
          <cell r="B1942">
            <v>3033130</v>
          </cell>
          <cell r="F1942">
            <v>860353278</v>
          </cell>
        </row>
        <row r="1943">
          <cell r="B1943">
            <v>6009011247</v>
          </cell>
          <cell r="F1943">
            <v>860353278</v>
          </cell>
        </row>
        <row r="1944">
          <cell r="B1944">
            <v>6009009740</v>
          </cell>
          <cell r="F1944">
            <v>860353278</v>
          </cell>
        </row>
        <row r="1945">
          <cell r="B1945">
            <v>3027726</v>
          </cell>
          <cell r="F1945">
            <v>860501250</v>
          </cell>
        </row>
        <row r="1946">
          <cell r="B1946">
            <v>6009049041</v>
          </cell>
          <cell r="F1946">
            <v>860501407</v>
          </cell>
        </row>
        <row r="1947">
          <cell r="B1947">
            <v>3032970</v>
          </cell>
          <cell r="F1947">
            <v>860501407</v>
          </cell>
        </row>
        <row r="1948">
          <cell r="B1948">
            <v>3065435</v>
          </cell>
          <cell r="F1948">
            <v>860505168</v>
          </cell>
        </row>
        <row r="1949">
          <cell r="B1949">
            <v>6009026205</v>
          </cell>
          <cell r="F1949">
            <v>860505825</v>
          </cell>
        </row>
        <row r="1950">
          <cell r="B1950">
            <v>1000096139</v>
          </cell>
          <cell r="F1950">
            <v>860507520</v>
          </cell>
        </row>
        <row r="1951">
          <cell r="B1951">
            <v>6009012744</v>
          </cell>
          <cell r="F1951">
            <v>860509510</v>
          </cell>
        </row>
        <row r="1952">
          <cell r="B1952">
            <v>3026567</v>
          </cell>
          <cell r="F1952">
            <v>860509510</v>
          </cell>
        </row>
        <row r="1953">
          <cell r="B1953">
            <v>7503026781</v>
          </cell>
          <cell r="F1953">
            <v>860510479</v>
          </cell>
        </row>
        <row r="1954">
          <cell r="B1954">
            <v>6009008742</v>
          </cell>
          <cell r="F1954">
            <v>860510479</v>
          </cell>
        </row>
        <row r="1955">
          <cell r="B1955">
            <v>6003045270</v>
          </cell>
          <cell r="F1955">
            <v>860510637</v>
          </cell>
        </row>
        <row r="1956">
          <cell r="B1956">
            <v>3030160</v>
          </cell>
          <cell r="F1956">
            <v>860513284</v>
          </cell>
        </row>
        <row r="1957">
          <cell r="B1957">
            <v>3034040</v>
          </cell>
          <cell r="F1957">
            <v>860515481</v>
          </cell>
        </row>
        <row r="1958">
          <cell r="B1958">
            <v>3040729</v>
          </cell>
          <cell r="F1958">
            <v>860518382</v>
          </cell>
        </row>
        <row r="1959">
          <cell r="B1959">
            <v>3042317</v>
          </cell>
          <cell r="F1959">
            <v>860525232</v>
          </cell>
        </row>
        <row r="1960">
          <cell r="B1960">
            <v>6009032435</v>
          </cell>
          <cell r="F1960">
            <v>860525232</v>
          </cell>
        </row>
        <row r="1961">
          <cell r="B1961" t="str">
            <v xml:space="preserve">IFI106200017    </v>
          </cell>
          <cell r="F1961">
            <v>860525726</v>
          </cell>
        </row>
        <row r="1962">
          <cell r="B1962">
            <v>3070189</v>
          </cell>
          <cell r="F1962">
            <v>860525726</v>
          </cell>
        </row>
        <row r="1963">
          <cell r="B1963">
            <v>6009012701</v>
          </cell>
          <cell r="F1963">
            <v>860526875</v>
          </cell>
        </row>
        <row r="1964">
          <cell r="B1964">
            <v>6009012761</v>
          </cell>
          <cell r="F1964">
            <v>860526875</v>
          </cell>
        </row>
        <row r="1965">
          <cell r="B1965">
            <v>3032630</v>
          </cell>
          <cell r="F1965">
            <v>860526875</v>
          </cell>
        </row>
        <row r="1966">
          <cell r="B1966">
            <v>7503028422</v>
          </cell>
          <cell r="F1966">
            <v>860527400</v>
          </cell>
        </row>
        <row r="1967">
          <cell r="B1967">
            <v>6009036056</v>
          </cell>
          <cell r="F1967">
            <v>860529896</v>
          </cell>
        </row>
        <row r="1968">
          <cell r="B1968">
            <v>6009008765</v>
          </cell>
          <cell r="F1968">
            <v>860535463</v>
          </cell>
        </row>
        <row r="1969">
          <cell r="B1969">
            <v>3060305</v>
          </cell>
          <cell r="F1969">
            <v>860535463</v>
          </cell>
        </row>
        <row r="1970">
          <cell r="B1970">
            <v>6009026186</v>
          </cell>
          <cell r="F1970">
            <v>890113228</v>
          </cell>
        </row>
        <row r="1971">
          <cell r="B1971">
            <v>3070198</v>
          </cell>
          <cell r="F1971">
            <v>890113228</v>
          </cell>
        </row>
        <row r="1972">
          <cell r="B1972">
            <v>6009006795</v>
          </cell>
          <cell r="F1972">
            <v>890301015</v>
          </cell>
        </row>
        <row r="1973">
          <cell r="B1973">
            <v>1003005268</v>
          </cell>
          <cell r="F1973">
            <v>890301015</v>
          </cell>
        </row>
        <row r="1974">
          <cell r="B1974">
            <v>6009017079</v>
          </cell>
          <cell r="F1974">
            <v>890301371</v>
          </cell>
        </row>
        <row r="1975">
          <cell r="B1975">
            <v>6009015357</v>
          </cell>
          <cell r="F1975">
            <v>890302882</v>
          </cell>
        </row>
        <row r="1976">
          <cell r="B1976">
            <v>3005580</v>
          </cell>
          <cell r="F1976">
            <v>890304490</v>
          </cell>
        </row>
        <row r="1977">
          <cell r="B1977">
            <v>6009006095</v>
          </cell>
          <cell r="F1977">
            <v>890305707</v>
          </cell>
        </row>
        <row r="1978">
          <cell r="B1978">
            <v>6009006096</v>
          </cell>
          <cell r="F1978">
            <v>890305707</v>
          </cell>
        </row>
        <row r="1979">
          <cell r="B1979">
            <v>7503005302</v>
          </cell>
          <cell r="F1979">
            <v>890306393</v>
          </cell>
        </row>
        <row r="1980">
          <cell r="B1980" t="str">
            <v xml:space="preserve">PBP5200022      </v>
          </cell>
          <cell r="F1980">
            <v>890307743</v>
          </cell>
        </row>
        <row r="1981">
          <cell r="B1981">
            <v>8009015476</v>
          </cell>
          <cell r="F1981">
            <v>890308182</v>
          </cell>
        </row>
        <row r="1982">
          <cell r="B1982">
            <v>6009015441</v>
          </cell>
          <cell r="F1982">
            <v>890308500</v>
          </cell>
        </row>
        <row r="1983">
          <cell r="B1983">
            <v>6009039069</v>
          </cell>
          <cell r="F1983">
            <v>890308535</v>
          </cell>
        </row>
        <row r="1984">
          <cell r="B1984">
            <v>8009015482</v>
          </cell>
          <cell r="F1984">
            <v>890310136</v>
          </cell>
        </row>
        <row r="1985">
          <cell r="B1985">
            <v>1400000449</v>
          </cell>
          <cell r="F1985">
            <v>890311121</v>
          </cell>
        </row>
        <row r="1986">
          <cell r="B1986">
            <v>6009104114</v>
          </cell>
          <cell r="F1986">
            <v>890311272</v>
          </cell>
        </row>
        <row r="1987">
          <cell r="B1987">
            <v>6009104115</v>
          </cell>
          <cell r="F1987">
            <v>890311272</v>
          </cell>
        </row>
        <row r="1988">
          <cell r="B1988">
            <v>6009104116</v>
          </cell>
          <cell r="F1988">
            <v>890311272</v>
          </cell>
        </row>
        <row r="1989">
          <cell r="B1989">
            <v>6009104118</v>
          </cell>
          <cell r="F1989">
            <v>890311272</v>
          </cell>
        </row>
        <row r="1990">
          <cell r="B1990">
            <v>6009104117</v>
          </cell>
          <cell r="F1990">
            <v>890311272</v>
          </cell>
        </row>
        <row r="1991">
          <cell r="B1991">
            <v>6009017424</v>
          </cell>
          <cell r="F1991">
            <v>890312197</v>
          </cell>
        </row>
        <row r="1992">
          <cell r="B1992">
            <v>6009023518</v>
          </cell>
          <cell r="F1992">
            <v>890314901</v>
          </cell>
        </row>
        <row r="1993">
          <cell r="B1993">
            <v>6009003274</v>
          </cell>
          <cell r="F1993">
            <v>890316556</v>
          </cell>
        </row>
        <row r="1994">
          <cell r="B1994">
            <v>6009003276</v>
          </cell>
          <cell r="F1994">
            <v>890316556</v>
          </cell>
        </row>
        <row r="1995">
          <cell r="B1995">
            <v>6009023471</v>
          </cell>
          <cell r="F1995">
            <v>890318590</v>
          </cell>
        </row>
        <row r="1996">
          <cell r="B1996">
            <v>6009017391</v>
          </cell>
          <cell r="F1996">
            <v>890318590</v>
          </cell>
        </row>
        <row r="1997">
          <cell r="B1997">
            <v>6009017407</v>
          </cell>
          <cell r="F1997">
            <v>890318590</v>
          </cell>
        </row>
        <row r="1998">
          <cell r="B1998">
            <v>6009017409</v>
          </cell>
          <cell r="F1998">
            <v>890318590</v>
          </cell>
        </row>
        <row r="1999">
          <cell r="B1999">
            <v>6009017369</v>
          </cell>
          <cell r="F1999">
            <v>890318590</v>
          </cell>
        </row>
        <row r="2000">
          <cell r="B2000">
            <v>3002100</v>
          </cell>
          <cell r="F2000">
            <v>890319386</v>
          </cell>
        </row>
        <row r="2001">
          <cell r="B2001">
            <v>1003010136</v>
          </cell>
          <cell r="F2001">
            <v>890319620</v>
          </cell>
        </row>
        <row r="2002">
          <cell r="B2002">
            <v>6009015428</v>
          </cell>
          <cell r="F2002">
            <v>890320261</v>
          </cell>
        </row>
        <row r="2003">
          <cell r="B2003">
            <v>3010770</v>
          </cell>
          <cell r="F2003">
            <v>890320261</v>
          </cell>
        </row>
        <row r="2004">
          <cell r="B2004">
            <v>3004910</v>
          </cell>
          <cell r="F2004">
            <v>890322251</v>
          </cell>
        </row>
        <row r="2005">
          <cell r="B2005" t="str">
            <v xml:space="preserve">IFI3990053      </v>
          </cell>
          <cell r="F2005">
            <v>890322251</v>
          </cell>
        </row>
        <row r="2006">
          <cell r="B2006">
            <v>6009015323</v>
          </cell>
          <cell r="F2006">
            <v>890323506</v>
          </cell>
        </row>
        <row r="2007">
          <cell r="B2007">
            <v>7506000220</v>
          </cell>
          <cell r="F2007">
            <v>890323506</v>
          </cell>
        </row>
        <row r="2008">
          <cell r="B2008">
            <v>1109017092</v>
          </cell>
          <cell r="F2008">
            <v>890323506</v>
          </cell>
        </row>
        <row r="2009">
          <cell r="B2009">
            <v>1003000557</v>
          </cell>
          <cell r="F2009">
            <v>890323551</v>
          </cell>
        </row>
        <row r="2010">
          <cell r="B2010">
            <v>3006963</v>
          </cell>
          <cell r="F2010">
            <v>890327776</v>
          </cell>
        </row>
        <row r="2011">
          <cell r="B2011">
            <v>6009003297</v>
          </cell>
          <cell r="F2011">
            <v>890327776</v>
          </cell>
        </row>
        <row r="2012">
          <cell r="B2012" t="str">
            <v>PBD2990025</v>
          </cell>
          <cell r="F2012">
            <v>890330217</v>
          </cell>
        </row>
        <row r="2013">
          <cell r="B2013">
            <v>6009003289</v>
          </cell>
          <cell r="F2013">
            <v>890330455</v>
          </cell>
        </row>
        <row r="2014">
          <cell r="B2014">
            <v>3000228</v>
          </cell>
          <cell r="F2014">
            <v>890330455</v>
          </cell>
        </row>
        <row r="2015">
          <cell r="B2015">
            <v>3000219</v>
          </cell>
          <cell r="F2015">
            <v>890330455</v>
          </cell>
        </row>
        <row r="2016">
          <cell r="B2016">
            <v>6009017410</v>
          </cell>
          <cell r="F2016">
            <v>890330788</v>
          </cell>
        </row>
        <row r="2017">
          <cell r="B2017">
            <v>3005349</v>
          </cell>
          <cell r="F2017">
            <v>890330788</v>
          </cell>
        </row>
        <row r="2018">
          <cell r="B2018">
            <v>3011252</v>
          </cell>
          <cell r="F2018">
            <v>890332236</v>
          </cell>
        </row>
        <row r="2019">
          <cell r="B2019">
            <v>1003001814</v>
          </cell>
          <cell r="F2019">
            <v>890332966</v>
          </cell>
        </row>
        <row r="2020">
          <cell r="B2020">
            <v>3018326</v>
          </cell>
          <cell r="F2020">
            <v>890399029</v>
          </cell>
        </row>
        <row r="2021">
          <cell r="B2021">
            <v>6009011149</v>
          </cell>
          <cell r="F2021">
            <v>890506376</v>
          </cell>
        </row>
        <row r="2022">
          <cell r="B2022">
            <v>6009011239</v>
          </cell>
          <cell r="F2022">
            <v>890806881</v>
          </cell>
        </row>
        <row r="2023">
          <cell r="B2023">
            <v>6009032010</v>
          </cell>
          <cell r="F2023">
            <v>890806881</v>
          </cell>
        </row>
        <row r="2024">
          <cell r="B2024">
            <v>6003055776</v>
          </cell>
          <cell r="F2024">
            <v>890913907</v>
          </cell>
        </row>
        <row r="2025">
          <cell r="B2025">
            <v>7503075638</v>
          </cell>
          <cell r="F2025">
            <v>890916568</v>
          </cell>
        </row>
        <row r="2026">
          <cell r="B2026">
            <v>3075638</v>
          </cell>
          <cell r="F2026">
            <v>890916568</v>
          </cell>
        </row>
        <row r="2027">
          <cell r="B2027">
            <v>6009008653</v>
          </cell>
          <cell r="F2027">
            <v>890918054</v>
          </cell>
        </row>
        <row r="2028">
          <cell r="B2028">
            <v>3026969</v>
          </cell>
          <cell r="F2028">
            <v>890918054</v>
          </cell>
        </row>
        <row r="2029">
          <cell r="B2029" t="str">
            <v xml:space="preserve">IFI201200026    </v>
          </cell>
          <cell r="F2029">
            <v>890918760</v>
          </cell>
        </row>
        <row r="2030">
          <cell r="B2030">
            <v>6003055678</v>
          </cell>
          <cell r="F2030">
            <v>890918760</v>
          </cell>
        </row>
        <row r="2031">
          <cell r="B2031">
            <v>3055678</v>
          </cell>
          <cell r="F2031">
            <v>890918760</v>
          </cell>
        </row>
        <row r="2032">
          <cell r="B2032">
            <v>6009020026</v>
          </cell>
          <cell r="F2032">
            <v>890929259</v>
          </cell>
        </row>
        <row r="2033">
          <cell r="B2033">
            <v>6009031017</v>
          </cell>
          <cell r="F2033">
            <v>890931187</v>
          </cell>
        </row>
        <row r="2034">
          <cell r="B2034">
            <v>6003075111</v>
          </cell>
          <cell r="F2034">
            <v>890933024</v>
          </cell>
        </row>
        <row r="2035">
          <cell r="B2035">
            <v>6009020028</v>
          </cell>
          <cell r="F2035">
            <v>890933024</v>
          </cell>
        </row>
        <row r="2036">
          <cell r="B2036">
            <v>3075111</v>
          </cell>
          <cell r="F2036">
            <v>890933024</v>
          </cell>
        </row>
        <row r="2037">
          <cell r="B2037">
            <v>6009031029</v>
          </cell>
          <cell r="F2037">
            <v>890935250</v>
          </cell>
        </row>
        <row r="2038">
          <cell r="B2038">
            <v>7503075148</v>
          </cell>
          <cell r="F2038">
            <v>890937963</v>
          </cell>
        </row>
        <row r="2039">
          <cell r="B2039">
            <v>6009020027</v>
          </cell>
          <cell r="F2039">
            <v>890937963</v>
          </cell>
        </row>
        <row r="2040">
          <cell r="B2040">
            <v>6009020020</v>
          </cell>
          <cell r="F2040">
            <v>890937963</v>
          </cell>
        </row>
        <row r="2041">
          <cell r="B2041">
            <v>6009020019</v>
          </cell>
          <cell r="F2041">
            <v>890937963</v>
          </cell>
        </row>
        <row r="2042">
          <cell r="B2042">
            <v>4913300000101670</v>
          </cell>
          <cell r="F2042">
            <v>890937963</v>
          </cell>
        </row>
        <row r="2043">
          <cell r="B2043">
            <v>3075148</v>
          </cell>
          <cell r="F2043">
            <v>890937963</v>
          </cell>
        </row>
        <row r="2044">
          <cell r="B2044">
            <v>6009104108</v>
          </cell>
          <cell r="F2044">
            <v>892400712</v>
          </cell>
        </row>
        <row r="2045">
          <cell r="B2045">
            <v>4913290000407400</v>
          </cell>
          <cell r="F2045">
            <v>82081156227</v>
          </cell>
        </row>
      </sheetData>
      <sheetData sheetId="21"/>
      <sheetData sheetId="22">
        <row r="1">
          <cell r="AE1">
            <v>890330217</v>
          </cell>
        </row>
        <row r="2">
          <cell r="AE2">
            <v>860049954</v>
          </cell>
        </row>
        <row r="3">
          <cell r="AE3">
            <v>860526073</v>
          </cell>
        </row>
        <row r="4">
          <cell r="AE4">
            <v>860351040</v>
          </cell>
        </row>
        <row r="5">
          <cell r="AE5">
            <v>800008457</v>
          </cell>
        </row>
        <row r="6">
          <cell r="AE6">
            <v>830012572</v>
          </cell>
        </row>
        <row r="7">
          <cell r="AE7">
            <v>860519519</v>
          </cell>
        </row>
        <row r="8">
          <cell r="AE8">
            <v>890311272</v>
          </cell>
        </row>
        <row r="9">
          <cell r="AE9">
            <v>860509510</v>
          </cell>
        </row>
        <row r="10">
          <cell r="AE10">
            <v>17121096</v>
          </cell>
        </row>
        <row r="11">
          <cell r="AE11">
            <v>830005091</v>
          </cell>
        </row>
        <row r="12">
          <cell r="AE12">
            <v>800152653</v>
          </cell>
        </row>
        <row r="13">
          <cell r="AE13">
            <v>860048043</v>
          </cell>
        </row>
        <row r="14">
          <cell r="AE14">
            <v>811003776</v>
          </cell>
        </row>
        <row r="15">
          <cell r="AE15">
            <v>805004562</v>
          </cell>
        </row>
        <row r="16">
          <cell r="AE16">
            <v>835000623</v>
          </cell>
        </row>
        <row r="17">
          <cell r="AE17">
            <v>830044652</v>
          </cell>
        </row>
        <row r="18">
          <cell r="AE18">
            <v>805013629</v>
          </cell>
        </row>
        <row r="19">
          <cell r="AE19">
            <v>860519519</v>
          </cell>
        </row>
        <row r="20">
          <cell r="AE20">
            <v>800190500</v>
          </cell>
        </row>
        <row r="21">
          <cell r="AE21">
            <v>800237475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Conciliaciones Bancarias Nov."/>
      <sheetName val="Conciliacion Modulos Cont-Tesor"/>
      <sheetName val="Partidas que suman"/>
      <sheetName val="CMA Reconciliation (suman)"/>
      <sheetName val="Pruebas Partidas que Suman"/>
      <sheetName val="MMA"/>
      <sheetName val="Partidas que restan "/>
      <sheetName val="CMA Reconciliation (RESTAN)"/>
      <sheetName val="Prueba Partidas que Restan"/>
      <sheetName val="Partidas Conciliatorias (PPC)"/>
      <sheetName val="Tickmarks"/>
    </sheetNames>
    <sheetDataSet>
      <sheetData sheetId="0">
        <row r="2">
          <cell r="N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0">
          <cell r="D60">
            <v>179347404</v>
          </cell>
        </row>
        <row r="61">
          <cell r="C61">
            <v>3019000000</v>
          </cell>
        </row>
        <row r="62">
          <cell r="C62">
            <v>2</v>
          </cell>
        </row>
        <row r="63">
          <cell r="C63">
            <v>1509500000</v>
          </cell>
        </row>
        <row r="64">
          <cell r="C64">
            <v>52</v>
          </cell>
        </row>
        <row r="65">
          <cell r="D65">
            <v>37737500000</v>
          </cell>
        </row>
        <row r="66">
          <cell r="C66">
            <v>27</v>
          </cell>
          <cell r="D66">
            <v>75405000000</v>
          </cell>
        </row>
        <row r="67">
          <cell r="D67">
            <v>-715310128.86000001</v>
          </cell>
        </row>
        <row r="68">
          <cell r="D68">
            <v>112606537275.14</v>
          </cell>
        </row>
        <row r="69">
          <cell r="D69">
            <v>112606537275.14</v>
          </cell>
        </row>
      </sheetData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XOBCO10"/>
      <sheetName val="COBRO SUC"/>
      <sheetName val="COBROUS$"/>
      <sheetName val="COBROUS$.2"/>
      <sheetName val="CR.CLIEN.SUC"/>
      <sheetName val="CR.CLIEN.US$"/>
      <sheetName val="CONT"/>
      <sheetName val="COD"/>
      <sheetName val="NOM"/>
      <sheetName val="Ahorros"/>
      <sheetName val="Corrientes"/>
      <sheetName val="PLANILLA"/>
      <sheetName val="TICKETS"/>
      <sheetName val="SOBRES"/>
      <sheetName val="ENVI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>
            <v>1</v>
          </cell>
          <cell r="B1" t="str">
            <v>16.90.90.01.01.01</v>
          </cell>
        </row>
        <row r="2">
          <cell r="A2">
            <v>2</v>
          </cell>
          <cell r="B2" t="str">
            <v>19.90.20.35.01.99</v>
          </cell>
        </row>
        <row r="3">
          <cell r="A3">
            <v>3</v>
          </cell>
          <cell r="B3" t="str">
            <v>19.90.20.35.01.99</v>
          </cell>
        </row>
        <row r="4">
          <cell r="A4">
            <v>4</v>
          </cell>
          <cell r="B4" t="str">
            <v>19.90.20.35.01.99</v>
          </cell>
        </row>
        <row r="5">
          <cell r="A5">
            <v>5</v>
          </cell>
          <cell r="B5" t="str">
            <v>16.90.90.01.01.02</v>
          </cell>
        </row>
        <row r="6">
          <cell r="A6">
            <v>6</v>
          </cell>
          <cell r="B6" t="str">
            <v>19.90.20.35.01.99</v>
          </cell>
        </row>
        <row r="7">
          <cell r="A7">
            <v>7</v>
          </cell>
          <cell r="B7" t="str">
            <v>19.90.20.35.01.99</v>
          </cell>
        </row>
        <row r="8">
          <cell r="A8">
            <v>8</v>
          </cell>
          <cell r="B8" t="str">
            <v>16.90.90.01.01.03</v>
          </cell>
        </row>
        <row r="9">
          <cell r="A9">
            <v>9</v>
          </cell>
          <cell r="B9" t="str">
            <v>19.90.20.35.01.99</v>
          </cell>
        </row>
        <row r="10">
          <cell r="A10">
            <v>10</v>
          </cell>
          <cell r="B10" t="str">
            <v>16.90.90.01.01.04</v>
          </cell>
        </row>
        <row r="11">
          <cell r="A11">
            <v>11</v>
          </cell>
          <cell r="B11" t="str">
            <v>19.90.20.35.01.99</v>
          </cell>
        </row>
        <row r="12">
          <cell r="A12">
            <v>12</v>
          </cell>
          <cell r="B12" t="str">
            <v>16.90.90.01.01.05</v>
          </cell>
        </row>
        <row r="13">
          <cell r="A13">
            <v>13</v>
          </cell>
          <cell r="B13" t="str">
            <v>19.90.20.35.01.99</v>
          </cell>
        </row>
        <row r="14">
          <cell r="A14">
            <v>14</v>
          </cell>
          <cell r="B14" t="str">
            <v>19.90.20.35.01.99</v>
          </cell>
        </row>
        <row r="15">
          <cell r="A15">
            <v>15</v>
          </cell>
          <cell r="B15" t="str">
            <v>16.90.90.01.01.35</v>
          </cell>
        </row>
        <row r="16">
          <cell r="A16">
            <v>16</v>
          </cell>
          <cell r="B16" t="str">
            <v>16.90.90.01.01.06</v>
          </cell>
        </row>
        <row r="17">
          <cell r="A17">
            <v>17</v>
          </cell>
          <cell r="B17" t="str">
            <v>16.90.90.01.01.07</v>
          </cell>
        </row>
        <row r="18">
          <cell r="A18">
            <v>18</v>
          </cell>
          <cell r="B18" t="str">
            <v>19.90.20.35.01.99</v>
          </cell>
        </row>
        <row r="19">
          <cell r="A19">
            <v>19</v>
          </cell>
          <cell r="B19" t="str">
            <v>19.90.20.35.01.99</v>
          </cell>
        </row>
        <row r="20">
          <cell r="A20">
            <v>20</v>
          </cell>
          <cell r="B20" t="str">
            <v>19.90.20.35.01.99</v>
          </cell>
        </row>
        <row r="21">
          <cell r="A21">
            <v>21</v>
          </cell>
          <cell r="B21" t="str">
            <v>19.90.20.35.01.99</v>
          </cell>
        </row>
        <row r="22">
          <cell r="A22">
            <v>22</v>
          </cell>
          <cell r="B22" t="str">
            <v>19.90.20.35.01.99</v>
          </cell>
        </row>
        <row r="23">
          <cell r="A23">
            <v>23</v>
          </cell>
          <cell r="B23" t="str">
            <v>19.90.20.35.01.99</v>
          </cell>
        </row>
        <row r="24">
          <cell r="A24">
            <v>24</v>
          </cell>
          <cell r="B24" t="str">
            <v>16.90.90.01.01.08</v>
          </cell>
        </row>
        <row r="25">
          <cell r="A25">
            <v>25</v>
          </cell>
          <cell r="B25" t="str">
            <v>16.90.90.01.01.09</v>
          </cell>
        </row>
        <row r="26">
          <cell r="A26">
            <v>26</v>
          </cell>
          <cell r="B26" t="str">
            <v>16.90.90.01.01.10</v>
          </cell>
        </row>
        <row r="27">
          <cell r="A27">
            <v>27</v>
          </cell>
          <cell r="B27" t="str">
            <v>16.90.90.01.01.11</v>
          </cell>
        </row>
        <row r="28">
          <cell r="A28">
            <v>28</v>
          </cell>
          <cell r="B28" t="str">
            <v>19.90.20.35.01.99</v>
          </cell>
        </row>
        <row r="29">
          <cell r="A29">
            <v>29</v>
          </cell>
          <cell r="B29" t="str">
            <v>19.90.20.35.01.99</v>
          </cell>
        </row>
        <row r="30">
          <cell r="A30">
            <v>30</v>
          </cell>
          <cell r="B30" t="str">
            <v>19.90.20.35.01.99</v>
          </cell>
        </row>
        <row r="31">
          <cell r="A31">
            <v>31</v>
          </cell>
          <cell r="B31" t="str">
            <v>16.90.90.01.01.12</v>
          </cell>
        </row>
        <row r="32">
          <cell r="A32">
            <v>32</v>
          </cell>
          <cell r="B32" t="str">
            <v>19.90.20.35.01.99</v>
          </cell>
        </row>
        <row r="33">
          <cell r="A33">
            <v>33</v>
          </cell>
          <cell r="B33" t="str">
            <v>19.90.20.35.01.99</v>
          </cell>
        </row>
        <row r="34">
          <cell r="A34">
            <v>34</v>
          </cell>
          <cell r="B34" t="str">
            <v>16.90.90.01.01.13</v>
          </cell>
        </row>
        <row r="35">
          <cell r="A35">
            <v>35</v>
          </cell>
          <cell r="B35" t="str">
            <v>16.90.90.01.01.14</v>
          </cell>
        </row>
        <row r="36">
          <cell r="A36">
            <v>36</v>
          </cell>
          <cell r="B36" t="str">
            <v>16.90.90.01.01.15</v>
          </cell>
        </row>
        <row r="37">
          <cell r="A37">
            <v>37</v>
          </cell>
          <cell r="B37" t="str">
            <v>19.90.20.35.01.99</v>
          </cell>
        </row>
        <row r="38">
          <cell r="A38">
            <v>38</v>
          </cell>
          <cell r="B38" t="str">
            <v>19.90.20.35.01.99</v>
          </cell>
        </row>
        <row r="39">
          <cell r="A39">
            <v>39</v>
          </cell>
          <cell r="B39" t="str">
            <v>19.90.20.35.01.99</v>
          </cell>
        </row>
        <row r="40">
          <cell r="A40">
            <v>40</v>
          </cell>
          <cell r="B40" t="str">
            <v>16.90.90.01.01.16</v>
          </cell>
        </row>
        <row r="41">
          <cell r="A41">
            <v>41</v>
          </cell>
          <cell r="B41" t="str">
            <v>16.90.90.01.01.17</v>
          </cell>
        </row>
        <row r="42">
          <cell r="A42">
            <v>42</v>
          </cell>
          <cell r="B42" t="str">
            <v>16.90.90.01.01.18</v>
          </cell>
        </row>
        <row r="43">
          <cell r="A43">
            <v>43</v>
          </cell>
          <cell r="B43" t="str">
            <v>19.90.20.35.01.99</v>
          </cell>
        </row>
        <row r="44">
          <cell r="A44">
            <v>44</v>
          </cell>
          <cell r="B44" t="str">
            <v>19.90.20.35.01.99</v>
          </cell>
        </row>
        <row r="45">
          <cell r="A45">
            <v>45</v>
          </cell>
          <cell r="B45" t="str">
            <v>19.90.20.35.01.99</v>
          </cell>
        </row>
        <row r="46">
          <cell r="A46">
            <v>46</v>
          </cell>
          <cell r="B46" t="str">
            <v>19.90.20.35.01.99</v>
          </cell>
        </row>
        <row r="47">
          <cell r="A47">
            <v>47</v>
          </cell>
          <cell r="B47" t="str">
            <v>19.90.20.35.01.99</v>
          </cell>
        </row>
        <row r="48">
          <cell r="A48">
            <v>48</v>
          </cell>
          <cell r="B48" t="str">
            <v>19.90.20.35.01.99</v>
          </cell>
        </row>
        <row r="49">
          <cell r="A49">
            <v>49</v>
          </cell>
          <cell r="B49" t="str">
            <v>19.90.20.35.01.99</v>
          </cell>
        </row>
        <row r="50">
          <cell r="A50">
            <v>50</v>
          </cell>
          <cell r="B50" t="str">
            <v>19.90.20.35.01.99</v>
          </cell>
        </row>
        <row r="51">
          <cell r="A51">
            <v>51</v>
          </cell>
          <cell r="B51" t="str">
            <v>16.90.90.01.01.32</v>
          </cell>
        </row>
        <row r="52">
          <cell r="A52">
            <v>52</v>
          </cell>
          <cell r="B52" t="str">
            <v>16.90.90.01.01.19</v>
          </cell>
        </row>
        <row r="53">
          <cell r="A53">
            <v>53</v>
          </cell>
          <cell r="B53" t="str">
            <v>16.90.90.01.01.20</v>
          </cell>
        </row>
        <row r="54">
          <cell r="A54">
            <v>54</v>
          </cell>
          <cell r="B54" t="str">
            <v>19.90.20.35.01.99</v>
          </cell>
        </row>
        <row r="55">
          <cell r="A55">
            <v>55</v>
          </cell>
          <cell r="B55" t="str">
            <v>19.90.20.35.01.99</v>
          </cell>
        </row>
        <row r="56">
          <cell r="A56">
            <v>56</v>
          </cell>
          <cell r="B56" t="str">
            <v>19.90.20.35.01.99</v>
          </cell>
        </row>
        <row r="57">
          <cell r="A57">
            <v>57</v>
          </cell>
          <cell r="B57" t="str">
            <v>19.90.20.35.01.99</v>
          </cell>
        </row>
        <row r="58">
          <cell r="A58">
            <v>58</v>
          </cell>
          <cell r="B58" t="str">
            <v>19.90.20.35.01.99</v>
          </cell>
        </row>
        <row r="59">
          <cell r="A59">
            <v>59</v>
          </cell>
          <cell r="B59" t="str">
            <v>19.90.20.35.01.99</v>
          </cell>
        </row>
        <row r="60">
          <cell r="A60">
            <v>60</v>
          </cell>
          <cell r="B60" t="str">
            <v>19.90.20.35.01.99</v>
          </cell>
        </row>
        <row r="61">
          <cell r="A61">
            <v>61</v>
          </cell>
          <cell r="B61" t="str">
            <v>16.90.90.01.01.21</v>
          </cell>
        </row>
        <row r="62">
          <cell r="A62">
            <v>62</v>
          </cell>
          <cell r="B62" t="str">
            <v>16.90.90.01.01.22</v>
          </cell>
        </row>
        <row r="63">
          <cell r="A63">
            <v>63</v>
          </cell>
          <cell r="B63" t="str">
            <v>16.90.90.01.01.23</v>
          </cell>
        </row>
        <row r="64">
          <cell r="A64">
            <v>64</v>
          </cell>
          <cell r="B64" t="str">
            <v>19.90.20.35.01.99</v>
          </cell>
        </row>
        <row r="65">
          <cell r="A65">
            <v>65</v>
          </cell>
          <cell r="B65" t="str">
            <v>19.90.20.35.01.99</v>
          </cell>
        </row>
        <row r="66">
          <cell r="A66">
            <v>66</v>
          </cell>
          <cell r="B66" t="str">
            <v>16.90.90.01.01.38</v>
          </cell>
        </row>
        <row r="67">
          <cell r="A67">
            <v>67</v>
          </cell>
          <cell r="B67" t="str">
            <v>19.90.20.35.01.99</v>
          </cell>
        </row>
        <row r="68">
          <cell r="A68">
            <v>68</v>
          </cell>
          <cell r="B68" t="str">
            <v>19.90.20.35.01.99</v>
          </cell>
        </row>
        <row r="69">
          <cell r="A69">
            <v>69</v>
          </cell>
        </row>
        <row r="70">
          <cell r="A70">
            <v>70</v>
          </cell>
          <cell r="B70" t="str">
            <v>19.90.20.35.01.99</v>
          </cell>
        </row>
        <row r="71">
          <cell r="A71">
            <v>71</v>
          </cell>
          <cell r="B71" t="str">
            <v>19.90.20.35.01.99</v>
          </cell>
        </row>
        <row r="72">
          <cell r="A72">
            <v>72</v>
          </cell>
          <cell r="B72" t="str">
            <v>19.90.20.35.01.99</v>
          </cell>
        </row>
        <row r="73">
          <cell r="A73">
            <v>73</v>
          </cell>
          <cell r="B73" t="str">
            <v>19.90.20.35.01.99</v>
          </cell>
        </row>
        <row r="74">
          <cell r="A74">
            <v>74</v>
          </cell>
          <cell r="B74" t="str">
            <v>16.90.90.01.01.37</v>
          </cell>
        </row>
        <row r="75">
          <cell r="A75">
            <v>75</v>
          </cell>
          <cell r="B75" t="str">
            <v>16.90.90.01.01.36</v>
          </cell>
        </row>
        <row r="76">
          <cell r="A76">
            <v>76</v>
          </cell>
          <cell r="B76" t="str">
            <v>19.90.20.35.01.99</v>
          </cell>
        </row>
        <row r="77">
          <cell r="A77">
            <v>77</v>
          </cell>
          <cell r="B77" t="str">
            <v>19.90.20.35.01.99</v>
          </cell>
        </row>
        <row r="78">
          <cell r="A78">
            <v>78</v>
          </cell>
          <cell r="B78" t="str">
            <v>19.90.20.35.01.99</v>
          </cell>
        </row>
        <row r="79">
          <cell r="A79">
            <v>79</v>
          </cell>
          <cell r="B79" t="str">
            <v>19.90.20.35.01.99</v>
          </cell>
        </row>
        <row r="80">
          <cell r="A80">
            <v>80</v>
          </cell>
          <cell r="B80" t="str">
            <v>19.90.20.35.01.99</v>
          </cell>
        </row>
        <row r="81">
          <cell r="A81">
            <v>81</v>
          </cell>
          <cell r="B81" t="str">
            <v>19.90.20.35.01.99</v>
          </cell>
        </row>
        <row r="82">
          <cell r="A82">
            <v>82</v>
          </cell>
          <cell r="B82" t="str">
            <v>19.90.20.35.01.99</v>
          </cell>
        </row>
        <row r="83">
          <cell r="A83">
            <v>83</v>
          </cell>
          <cell r="B83" t="str">
            <v>16.90.90.01.01.24</v>
          </cell>
        </row>
        <row r="84">
          <cell r="A84">
            <v>84</v>
          </cell>
        </row>
        <row r="85">
          <cell r="A85">
            <v>85</v>
          </cell>
          <cell r="B85" t="str">
            <v>19.90.20.35.01.99</v>
          </cell>
        </row>
        <row r="86">
          <cell r="A86">
            <v>86</v>
          </cell>
          <cell r="B86" t="str">
            <v>19.90.20.35.01.99</v>
          </cell>
        </row>
        <row r="87">
          <cell r="A87">
            <v>87</v>
          </cell>
          <cell r="B87" t="str">
            <v>19.90.20.35.01.99</v>
          </cell>
        </row>
        <row r="88">
          <cell r="A88">
            <v>88</v>
          </cell>
          <cell r="B88" t="str">
            <v>19.90.20.35.01.99</v>
          </cell>
        </row>
        <row r="89">
          <cell r="A89">
            <v>89</v>
          </cell>
          <cell r="B89" t="str">
            <v>19.90.20.35.01.99</v>
          </cell>
        </row>
        <row r="90">
          <cell r="A90">
            <v>90</v>
          </cell>
          <cell r="B90" t="str">
            <v>19.90.20.35.01.99</v>
          </cell>
        </row>
        <row r="91">
          <cell r="A91">
            <v>91</v>
          </cell>
          <cell r="B91" t="str">
            <v>19.90.20.35.01.99</v>
          </cell>
        </row>
        <row r="92">
          <cell r="A92">
            <v>92</v>
          </cell>
          <cell r="B92" t="str">
            <v>19.90.20.35.01.99</v>
          </cell>
        </row>
        <row r="93">
          <cell r="A93">
            <v>93</v>
          </cell>
          <cell r="B93" t="str">
            <v>19.90.20.35.01.99</v>
          </cell>
        </row>
        <row r="94">
          <cell r="A94">
            <v>94</v>
          </cell>
          <cell r="B94" t="str">
            <v>19.90.20.35.01.99</v>
          </cell>
        </row>
        <row r="95">
          <cell r="A95">
            <v>95</v>
          </cell>
        </row>
        <row r="96">
          <cell r="A96">
            <v>96</v>
          </cell>
          <cell r="B96" t="str">
            <v>19.90.20.35.01.99</v>
          </cell>
        </row>
        <row r="97">
          <cell r="A97">
            <v>97</v>
          </cell>
          <cell r="B97" t="str">
            <v>16.90.90.01.01.25</v>
          </cell>
        </row>
        <row r="98">
          <cell r="A98">
            <v>98</v>
          </cell>
          <cell r="B98" t="str">
            <v>19.90.20.35.01.99</v>
          </cell>
        </row>
        <row r="99">
          <cell r="A99">
            <v>99</v>
          </cell>
          <cell r="B99" t="str">
            <v>16.90.90.01.01.30</v>
          </cell>
        </row>
        <row r="100">
          <cell r="A100">
            <v>100</v>
          </cell>
          <cell r="B100" t="str">
            <v>19.90.20.35.01.99</v>
          </cell>
        </row>
        <row r="101">
          <cell r="A101">
            <v>101</v>
          </cell>
          <cell r="B101" t="str">
            <v>19.90.20.35.01.99</v>
          </cell>
        </row>
        <row r="102">
          <cell r="A102">
            <v>102</v>
          </cell>
          <cell r="B102" t="str">
            <v>19.90.20.35.01.99</v>
          </cell>
        </row>
        <row r="103">
          <cell r="A103">
            <v>103</v>
          </cell>
          <cell r="B103" t="str">
            <v>19.90.20.35.01.99</v>
          </cell>
        </row>
        <row r="104">
          <cell r="A104">
            <v>104</v>
          </cell>
          <cell r="B104" t="str">
            <v>19.90.20.35.01.99</v>
          </cell>
        </row>
        <row r="105">
          <cell r="A105">
            <v>105</v>
          </cell>
          <cell r="B105" t="str">
            <v>19.90.20.35.01.99</v>
          </cell>
        </row>
        <row r="106">
          <cell r="A106">
            <v>106</v>
          </cell>
          <cell r="B106" t="str">
            <v>19.90.20.35.01.99</v>
          </cell>
        </row>
        <row r="107">
          <cell r="A107">
            <v>107</v>
          </cell>
          <cell r="B107" t="str">
            <v>19.90.20.35.01.99</v>
          </cell>
        </row>
        <row r="108">
          <cell r="A108">
            <v>108</v>
          </cell>
          <cell r="B108" t="str">
            <v>16.90.90.01.01.27</v>
          </cell>
        </row>
        <row r="109">
          <cell r="A109">
            <v>109</v>
          </cell>
          <cell r="B109" t="str">
            <v>19.90.20.35.01.99</v>
          </cell>
        </row>
        <row r="110">
          <cell r="A110">
            <v>110</v>
          </cell>
          <cell r="B110" t="str">
            <v>19.90.20.35.01.99</v>
          </cell>
        </row>
        <row r="111">
          <cell r="A111">
            <v>111</v>
          </cell>
          <cell r="B111" t="str">
            <v>19.90.20.35.01.99</v>
          </cell>
        </row>
        <row r="112">
          <cell r="A112">
            <v>112</v>
          </cell>
          <cell r="B112" t="str">
            <v>19.90.20.35.01.99</v>
          </cell>
        </row>
        <row r="113">
          <cell r="A113">
            <v>113</v>
          </cell>
          <cell r="B113" t="str">
            <v>16.90.90.01.01.26</v>
          </cell>
        </row>
        <row r="114">
          <cell r="A114">
            <v>114</v>
          </cell>
        </row>
        <row r="115">
          <cell r="A115">
            <v>115</v>
          </cell>
          <cell r="B115" t="str">
            <v>19.90.20.35.01.99</v>
          </cell>
        </row>
        <row r="116">
          <cell r="A116">
            <v>116</v>
          </cell>
        </row>
        <row r="117">
          <cell r="A117">
            <v>117</v>
          </cell>
          <cell r="B117" t="str">
            <v>19.90.20.35.01.99</v>
          </cell>
        </row>
        <row r="118">
          <cell r="A118">
            <v>118</v>
          </cell>
          <cell r="B118" t="str">
            <v>19.90.20.35.01.99</v>
          </cell>
        </row>
        <row r="119">
          <cell r="A119">
            <v>119</v>
          </cell>
          <cell r="B119" t="str">
            <v>19.90.20.35.01.99</v>
          </cell>
        </row>
        <row r="120">
          <cell r="A120">
            <v>120</v>
          </cell>
          <cell r="B120" t="str">
            <v>16.90.90.01.01.28</v>
          </cell>
        </row>
        <row r="121">
          <cell r="A121">
            <v>121</v>
          </cell>
          <cell r="B121" t="str">
            <v>16.90.90.01.01.29</v>
          </cell>
        </row>
        <row r="122">
          <cell r="A122">
            <v>122</v>
          </cell>
          <cell r="B122" t="str">
            <v>19.90.20.35.01.99</v>
          </cell>
        </row>
        <row r="123">
          <cell r="A123">
            <v>123</v>
          </cell>
          <cell r="B123" t="str">
            <v>19.90.20.35.01.99</v>
          </cell>
        </row>
        <row r="124">
          <cell r="A124">
            <v>124</v>
          </cell>
          <cell r="B124" t="str">
            <v>19.90.20.35.01.99</v>
          </cell>
        </row>
        <row r="125">
          <cell r="A125">
            <v>125</v>
          </cell>
          <cell r="B125" t="str">
            <v>19.90.20.35.01.99</v>
          </cell>
        </row>
        <row r="126">
          <cell r="A126">
            <v>126</v>
          </cell>
          <cell r="B126" t="str">
            <v>19.90.20.35.01.99</v>
          </cell>
        </row>
        <row r="127">
          <cell r="A127">
            <v>127</v>
          </cell>
          <cell r="B127" t="str">
            <v>19.90.20.35.01.99</v>
          </cell>
        </row>
        <row r="128">
          <cell r="A128">
            <v>128</v>
          </cell>
          <cell r="B128" t="str">
            <v>19.90.20.35.01.99</v>
          </cell>
        </row>
        <row r="129">
          <cell r="A129">
            <v>129</v>
          </cell>
          <cell r="B129" t="str">
            <v>19.90.20.35.01.99</v>
          </cell>
        </row>
        <row r="130">
          <cell r="A130">
            <v>130</v>
          </cell>
          <cell r="B130" t="str">
            <v>19.90.20.35.01.99</v>
          </cell>
        </row>
        <row r="131">
          <cell r="A131">
            <v>131</v>
          </cell>
          <cell r="B131" t="str">
            <v>16.90.90.01.01.34</v>
          </cell>
        </row>
        <row r="132">
          <cell r="A132">
            <v>132</v>
          </cell>
          <cell r="B132" t="str">
            <v>19.90.20.35.01.99</v>
          </cell>
        </row>
        <row r="133">
          <cell r="A133">
            <v>133</v>
          </cell>
          <cell r="B133" t="str">
            <v>19.90.20.35.01.99</v>
          </cell>
        </row>
        <row r="134">
          <cell r="A134">
            <v>134</v>
          </cell>
          <cell r="B134" t="str">
            <v>16.90.90.01.01.33</v>
          </cell>
        </row>
        <row r="135">
          <cell r="A135">
            <v>135</v>
          </cell>
          <cell r="B135" t="str">
            <v>16.90.90.01.01.31</v>
          </cell>
        </row>
        <row r="136">
          <cell r="A136">
            <v>136</v>
          </cell>
          <cell r="B136" t="str">
            <v>19.90.20.35.01.99</v>
          </cell>
        </row>
        <row r="137">
          <cell r="A137">
            <v>137</v>
          </cell>
          <cell r="B137" t="str">
            <v>19.90.20.35.01.99</v>
          </cell>
        </row>
        <row r="138">
          <cell r="A138">
            <v>138</v>
          </cell>
          <cell r="B138" t="str">
            <v>19.90.20.35.01.99</v>
          </cell>
        </row>
        <row r="139">
          <cell r="A139">
            <v>139</v>
          </cell>
          <cell r="B139" t="str">
            <v>19.90.20.35.01.99</v>
          </cell>
        </row>
        <row r="140">
          <cell r="A140">
            <v>140</v>
          </cell>
          <cell r="B140" t="str">
            <v>19.90.20.35.01.99</v>
          </cell>
        </row>
        <row r="141">
          <cell r="A141">
            <v>141</v>
          </cell>
          <cell r="B141" t="str">
            <v>19.90.20.35.01.99</v>
          </cell>
        </row>
        <row r="142">
          <cell r="A142">
            <v>142</v>
          </cell>
          <cell r="B142" t="str">
            <v>19.90.20.35.01.99</v>
          </cell>
        </row>
        <row r="143">
          <cell r="A143">
            <v>143</v>
          </cell>
          <cell r="B143" t="str">
            <v>19.90.20.35.01.99</v>
          </cell>
        </row>
        <row r="144">
          <cell r="A144">
            <v>144</v>
          </cell>
          <cell r="B144" t="str">
            <v>19.90.20.35.01.99</v>
          </cell>
        </row>
        <row r="145">
          <cell r="A145">
            <v>145</v>
          </cell>
          <cell r="B145" t="str">
            <v>19.90.20.35.01.99</v>
          </cell>
        </row>
        <row r="146">
          <cell r="A146">
            <v>146</v>
          </cell>
          <cell r="B146" t="str">
            <v>19.90.20.35.01.99</v>
          </cell>
        </row>
        <row r="147">
          <cell r="A147">
            <v>147</v>
          </cell>
          <cell r="B147" t="str">
            <v>19.90.20.35.01.99</v>
          </cell>
        </row>
        <row r="148">
          <cell r="A148">
            <v>148</v>
          </cell>
          <cell r="B148" t="str">
            <v>19.90.20.35.01.99</v>
          </cell>
        </row>
        <row r="149">
          <cell r="A149">
            <v>149</v>
          </cell>
          <cell r="B149" t="str">
            <v>19.90.20.35.01.99</v>
          </cell>
        </row>
        <row r="150">
          <cell r="A150">
            <v>150</v>
          </cell>
          <cell r="B150" t="str">
            <v>19.90.20.35.01.99</v>
          </cell>
        </row>
        <row r="151">
          <cell r="A151">
            <v>151</v>
          </cell>
          <cell r="B151" t="str">
            <v>19.90.20.35.01.99</v>
          </cell>
        </row>
        <row r="152">
          <cell r="A152">
            <v>152</v>
          </cell>
          <cell r="B152" t="str">
            <v>19.90.20.35.01.99</v>
          </cell>
        </row>
        <row r="153">
          <cell r="A153">
            <v>153</v>
          </cell>
          <cell r="B153" t="str">
            <v>19.90.20.35.01.99</v>
          </cell>
        </row>
        <row r="154">
          <cell r="A154">
            <v>154</v>
          </cell>
          <cell r="B154" t="str">
            <v>19.90.20.35.01.99</v>
          </cell>
        </row>
        <row r="155">
          <cell r="A155">
            <v>155</v>
          </cell>
          <cell r="B155" t="str">
            <v>19.90.20.35.01.99</v>
          </cell>
        </row>
        <row r="156">
          <cell r="A156">
            <v>156</v>
          </cell>
        </row>
        <row r="157">
          <cell r="A157">
            <v>157</v>
          </cell>
          <cell r="B157" t="str">
            <v>19.90.20.35.01.99</v>
          </cell>
        </row>
        <row r="158">
          <cell r="A158">
            <v>158</v>
          </cell>
          <cell r="B158" t="str">
            <v>19.90.20.35.01.99</v>
          </cell>
        </row>
        <row r="159">
          <cell r="A159">
            <v>159</v>
          </cell>
          <cell r="B159" t="str">
            <v>19.90.20.35.01.99</v>
          </cell>
        </row>
        <row r="160">
          <cell r="A160">
            <v>160</v>
          </cell>
          <cell r="B160" t="str">
            <v>19.90.20.35.01.99</v>
          </cell>
        </row>
        <row r="161">
          <cell r="A161">
            <v>161</v>
          </cell>
          <cell r="B161" t="str">
            <v>19.90.20.35.01.99</v>
          </cell>
        </row>
        <row r="162">
          <cell r="A162">
            <v>162</v>
          </cell>
          <cell r="B162" t="str">
            <v>16.90.90.01.01.39</v>
          </cell>
        </row>
        <row r="163">
          <cell r="A163">
            <v>163</v>
          </cell>
          <cell r="B163" t="str">
            <v>19.90.20.35.01.99</v>
          </cell>
        </row>
        <row r="164">
          <cell r="A164">
            <v>164</v>
          </cell>
          <cell r="B164" t="str">
            <v>19.90.20.35.01.99</v>
          </cell>
        </row>
        <row r="165">
          <cell r="A165">
            <v>165</v>
          </cell>
          <cell r="B165" t="str">
            <v>19.90.20.35.01.99</v>
          </cell>
        </row>
        <row r="166">
          <cell r="A166">
            <v>166</v>
          </cell>
          <cell r="B166" t="str">
            <v>19.90.20.35.01.99</v>
          </cell>
        </row>
        <row r="167">
          <cell r="A167">
            <v>167</v>
          </cell>
          <cell r="B167" t="str">
            <v>19.90.20.35.01.99</v>
          </cell>
        </row>
        <row r="168">
          <cell r="A168">
            <v>168</v>
          </cell>
          <cell r="B168" t="str">
            <v>19.90.20.35.01.99</v>
          </cell>
        </row>
        <row r="169">
          <cell r="A169">
            <v>169</v>
          </cell>
          <cell r="B169" t="str">
            <v>16.90.90.01.01.40</v>
          </cell>
        </row>
        <row r="170">
          <cell r="A170">
            <v>170</v>
          </cell>
          <cell r="B170" t="str">
            <v>19.90.20.35.01.58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 t="str">
            <v>SBR</v>
          </cell>
          <cell r="B201" t="str">
            <v>29.90.05.30.01.72</v>
          </cell>
        </row>
        <row r="202">
          <cell r="A202" t="str">
            <v>FBR</v>
          </cell>
          <cell r="B202" t="str">
            <v>19.90.20.35.01.72</v>
          </cell>
        </row>
        <row r="203">
          <cell r="A203" t="str">
            <v>SPI</v>
          </cell>
          <cell r="B203" t="str">
            <v>29.90.05.30.01.55</v>
          </cell>
        </row>
        <row r="204">
          <cell r="A204" t="str">
            <v>FPI</v>
          </cell>
          <cell r="B204" t="str">
            <v>19.90.20.35.01.55</v>
          </cell>
        </row>
        <row r="205">
          <cell r="A205" t="str">
            <v>VIS</v>
          </cell>
          <cell r="B205" t="str">
            <v>26.08.90.01.01.98</v>
          </cell>
        </row>
        <row r="206">
          <cell r="A206" t="str">
            <v>BCE</v>
          </cell>
          <cell r="B206" t="str">
            <v>11.02.05.01.01.01</v>
          </cell>
        </row>
        <row r="207">
          <cell r="A207" t="str">
            <v>CTE</v>
          </cell>
          <cell r="B207" t="str">
            <v>21.05.05.01.01.01</v>
          </cell>
        </row>
        <row r="208">
          <cell r="A208" t="str">
            <v>AHO</v>
          </cell>
          <cell r="B208" t="str">
            <v>21.10.05.01.01.01</v>
          </cell>
        </row>
        <row r="209">
          <cell r="A209" t="str">
            <v>EDC</v>
          </cell>
          <cell r="B209" t="str">
            <v>11.04.05.01.01.99</v>
          </cell>
        </row>
        <row r="210">
          <cell r="A210" t="str">
            <v>BNF</v>
          </cell>
          <cell r="B210" t="str">
            <v>11.03.10.01.01.02</v>
          </cell>
        </row>
        <row r="211">
          <cell r="A211" t="str">
            <v>RUM</v>
          </cell>
          <cell r="B211">
            <v>2483543</v>
          </cell>
        </row>
        <row r="212">
          <cell r="A212" t="str">
            <v>PI</v>
          </cell>
        </row>
        <row r="213">
          <cell r="A213" t="str">
            <v>LOJ</v>
          </cell>
          <cell r="B213" t="str">
            <v>11.03.15.01.01.50</v>
          </cell>
        </row>
        <row r="214">
          <cell r="A214" t="str">
            <v>BNF</v>
          </cell>
          <cell r="B214" t="str">
            <v>11.03.10.01.01.02</v>
          </cell>
        </row>
        <row r="215">
          <cell r="A215" t="str">
            <v>COB</v>
          </cell>
          <cell r="B215" t="str">
            <v>23.03.10.01.02.04</v>
          </cell>
        </row>
        <row r="216">
          <cell r="A216" t="str">
            <v>F14</v>
          </cell>
          <cell r="B216" t="str">
            <v>19.90.20.35.01.14</v>
          </cell>
        </row>
        <row r="217">
          <cell r="A217" t="str">
            <v>RFF</v>
          </cell>
          <cell r="B217" t="str">
            <v>19.90.20.15.01.01</v>
          </cell>
        </row>
        <row r="218">
          <cell r="A218" t="str">
            <v>VIN</v>
          </cell>
          <cell r="B218" t="str">
            <v>16.90.90.01.01.62</v>
          </cell>
        </row>
        <row r="219">
          <cell r="A219" t="str">
            <v>OSB</v>
          </cell>
          <cell r="B219" t="str">
            <v>29.90.05.15.01.46</v>
          </cell>
        </row>
      </sheetData>
      <sheetData sheetId="7" refreshError="1">
        <row r="1">
          <cell r="A1">
            <v>1</v>
          </cell>
          <cell r="B1">
            <v>99</v>
          </cell>
        </row>
        <row r="2">
          <cell r="A2">
            <v>2</v>
          </cell>
          <cell r="B2">
            <v>2</v>
          </cell>
        </row>
        <row r="3">
          <cell r="A3">
            <v>3</v>
          </cell>
          <cell r="B3">
            <v>3</v>
          </cell>
        </row>
        <row r="4">
          <cell r="A4">
            <v>4</v>
          </cell>
          <cell r="B4">
            <v>4</v>
          </cell>
        </row>
        <row r="5">
          <cell r="A5">
            <v>5</v>
          </cell>
          <cell r="B5">
            <v>99</v>
          </cell>
        </row>
        <row r="6">
          <cell r="A6">
            <v>6</v>
          </cell>
          <cell r="B6">
            <v>6</v>
          </cell>
        </row>
        <row r="7">
          <cell r="A7">
            <v>7</v>
          </cell>
          <cell r="B7">
            <v>7</v>
          </cell>
        </row>
        <row r="8">
          <cell r="A8">
            <v>8</v>
          </cell>
          <cell r="B8">
            <v>99</v>
          </cell>
        </row>
        <row r="9">
          <cell r="A9">
            <v>9</v>
          </cell>
          <cell r="B9">
            <v>9</v>
          </cell>
        </row>
        <row r="10">
          <cell r="A10">
            <v>10</v>
          </cell>
          <cell r="B10">
            <v>99</v>
          </cell>
        </row>
        <row r="11">
          <cell r="A11">
            <v>11</v>
          </cell>
          <cell r="B11">
            <v>11</v>
          </cell>
        </row>
        <row r="12">
          <cell r="A12">
            <v>12</v>
          </cell>
          <cell r="B12">
            <v>99</v>
          </cell>
        </row>
        <row r="13">
          <cell r="A13">
            <v>13</v>
          </cell>
          <cell r="B13">
            <v>13</v>
          </cell>
        </row>
        <row r="14">
          <cell r="A14">
            <v>14</v>
          </cell>
          <cell r="B14">
            <v>14</v>
          </cell>
        </row>
        <row r="15">
          <cell r="A15">
            <v>15</v>
          </cell>
          <cell r="B15">
            <v>99</v>
          </cell>
        </row>
        <row r="16">
          <cell r="A16">
            <v>16</v>
          </cell>
          <cell r="B16">
            <v>99</v>
          </cell>
        </row>
        <row r="17">
          <cell r="A17">
            <v>17</v>
          </cell>
          <cell r="B17">
            <v>99</v>
          </cell>
        </row>
        <row r="18">
          <cell r="A18">
            <v>18</v>
          </cell>
          <cell r="B18">
            <v>18</v>
          </cell>
        </row>
        <row r="19">
          <cell r="A19">
            <v>19</v>
          </cell>
          <cell r="B19">
            <v>11</v>
          </cell>
        </row>
        <row r="20">
          <cell r="A20">
            <v>20</v>
          </cell>
          <cell r="B20">
            <v>11</v>
          </cell>
        </row>
        <row r="21">
          <cell r="A21">
            <v>21</v>
          </cell>
          <cell r="B21">
            <v>6</v>
          </cell>
        </row>
        <row r="22">
          <cell r="A22">
            <v>22</v>
          </cell>
          <cell r="B22">
            <v>22</v>
          </cell>
        </row>
        <row r="23">
          <cell r="A23">
            <v>23</v>
          </cell>
          <cell r="B23">
            <v>23</v>
          </cell>
        </row>
        <row r="24">
          <cell r="A24">
            <v>24</v>
          </cell>
          <cell r="B24">
            <v>99</v>
          </cell>
        </row>
        <row r="25">
          <cell r="A25">
            <v>25</v>
          </cell>
          <cell r="B25">
            <v>99</v>
          </cell>
        </row>
        <row r="26">
          <cell r="A26">
            <v>26</v>
          </cell>
          <cell r="B26">
            <v>99</v>
          </cell>
        </row>
        <row r="27">
          <cell r="A27">
            <v>27</v>
          </cell>
          <cell r="B27">
            <v>99</v>
          </cell>
        </row>
        <row r="28">
          <cell r="A28">
            <v>28</v>
          </cell>
          <cell r="B28">
            <v>11</v>
          </cell>
        </row>
        <row r="29">
          <cell r="A29">
            <v>29</v>
          </cell>
          <cell r="B29">
            <v>29</v>
          </cell>
        </row>
        <row r="30">
          <cell r="A30">
            <v>30</v>
          </cell>
          <cell r="B30">
            <v>11</v>
          </cell>
        </row>
        <row r="31">
          <cell r="A31">
            <v>31</v>
          </cell>
          <cell r="B31">
            <v>99</v>
          </cell>
        </row>
        <row r="32">
          <cell r="A32">
            <v>32</v>
          </cell>
          <cell r="B32">
            <v>22</v>
          </cell>
        </row>
        <row r="33">
          <cell r="A33">
            <v>33</v>
          </cell>
          <cell r="B33">
            <v>33</v>
          </cell>
        </row>
        <row r="34">
          <cell r="A34">
            <v>34</v>
          </cell>
          <cell r="B34">
            <v>99</v>
          </cell>
        </row>
        <row r="35">
          <cell r="A35">
            <v>35</v>
          </cell>
          <cell r="B35">
            <v>99</v>
          </cell>
        </row>
        <row r="36">
          <cell r="A36">
            <v>36</v>
          </cell>
          <cell r="B36">
            <v>99</v>
          </cell>
        </row>
        <row r="37">
          <cell r="A37">
            <v>37</v>
          </cell>
          <cell r="B37">
            <v>22</v>
          </cell>
        </row>
        <row r="38">
          <cell r="A38">
            <v>38</v>
          </cell>
          <cell r="B38">
            <v>38</v>
          </cell>
        </row>
        <row r="39">
          <cell r="A39">
            <v>39</v>
          </cell>
          <cell r="B39">
            <v>39</v>
          </cell>
        </row>
        <row r="40">
          <cell r="A40">
            <v>40</v>
          </cell>
          <cell r="B40">
            <v>99</v>
          </cell>
        </row>
        <row r="41">
          <cell r="A41">
            <v>41</v>
          </cell>
          <cell r="B41">
            <v>99</v>
          </cell>
        </row>
        <row r="42">
          <cell r="A42">
            <v>42</v>
          </cell>
          <cell r="B42">
            <v>99</v>
          </cell>
        </row>
        <row r="43">
          <cell r="A43">
            <v>43</v>
          </cell>
          <cell r="B43">
            <v>14</v>
          </cell>
        </row>
        <row r="44">
          <cell r="A44">
            <v>44</v>
          </cell>
          <cell r="B44">
            <v>11</v>
          </cell>
        </row>
        <row r="45">
          <cell r="A45">
            <v>45</v>
          </cell>
          <cell r="B45">
            <v>39</v>
          </cell>
        </row>
        <row r="46">
          <cell r="A46">
            <v>46</v>
          </cell>
          <cell r="B46">
            <v>11</v>
          </cell>
        </row>
        <row r="47">
          <cell r="A47">
            <v>47</v>
          </cell>
          <cell r="B47">
            <v>47</v>
          </cell>
        </row>
        <row r="48">
          <cell r="A48">
            <v>48</v>
          </cell>
          <cell r="B48">
            <v>11</v>
          </cell>
        </row>
        <row r="49">
          <cell r="A49">
            <v>49</v>
          </cell>
          <cell r="B49">
            <v>39</v>
          </cell>
        </row>
        <row r="50">
          <cell r="A50">
            <v>50</v>
          </cell>
          <cell r="B50">
            <v>2</v>
          </cell>
        </row>
        <row r="51">
          <cell r="A51">
            <v>51</v>
          </cell>
          <cell r="B51">
            <v>99</v>
          </cell>
        </row>
        <row r="52">
          <cell r="A52">
            <v>52</v>
          </cell>
          <cell r="B52">
            <v>99</v>
          </cell>
        </row>
        <row r="53">
          <cell r="A53">
            <v>53</v>
          </cell>
          <cell r="B53">
            <v>99</v>
          </cell>
        </row>
        <row r="54">
          <cell r="A54">
            <v>54</v>
          </cell>
          <cell r="B54">
            <v>7</v>
          </cell>
        </row>
        <row r="55">
          <cell r="A55">
            <v>55</v>
          </cell>
          <cell r="B55">
            <v>11</v>
          </cell>
        </row>
        <row r="56">
          <cell r="A56">
            <v>56</v>
          </cell>
          <cell r="B56">
            <v>11</v>
          </cell>
        </row>
        <row r="57">
          <cell r="A57">
            <v>57</v>
          </cell>
          <cell r="B57">
            <v>11</v>
          </cell>
        </row>
        <row r="58">
          <cell r="A58">
            <v>58</v>
          </cell>
          <cell r="B58">
            <v>11</v>
          </cell>
        </row>
        <row r="59">
          <cell r="A59">
            <v>59</v>
          </cell>
          <cell r="B59">
            <v>47</v>
          </cell>
        </row>
        <row r="60">
          <cell r="A60">
            <v>60</v>
          </cell>
          <cell r="B60">
            <v>14</v>
          </cell>
        </row>
        <row r="61">
          <cell r="A61">
            <v>61</v>
          </cell>
          <cell r="B61">
            <v>99</v>
          </cell>
        </row>
        <row r="62">
          <cell r="A62">
            <v>62</v>
          </cell>
          <cell r="B62">
            <v>99</v>
          </cell>
        </row>
        <row r="63">
          <cell r="A63">
            <v>63</v>
          </cell>
          <cell r="B63">
            <v>99</v>
          </cell>
        </row>
        <row r="64">
          <cell r="A64">
            <v>64</v>
          </cell>
          <cell r="B64">
            <v>14</v>
          </cell>
        </row>
        <row r="65">
          <cell r="A65">
            <v>65</v>
          </cell>
          <cell r="B65">
            <v>14</v>
          </cell>
        </row>
        <row r="66">
          <cell r="A66">
            <v>66</v>
          </cell>
          <cell r="B66">
            <v>99</v>
          </cell>
        </row>
        <row r="67">
          <cell r="A67">
            <v>67</v>
          </cell>
          <cell r="B67">
            <v>39</v>
          </cell>
        </row>
        <row r="68">
          <cell r="A68">
            <v>68</v>
          </cell>
          <cell r="B68">
            <v>3</v>
          </cell>
        </row>
        <row r="69">
          <cell r="A69">
            <v>69</v>
          </cell>
        </row>
        <row r="70">
          <cell r="A70">
            <v>70</v>
          </cell>
          <cell r="B70">
            <v>14</v>
          </cell>
        </row>
        <row r="71">
          <cell r="A71">
            <v>71</v>
          </cell>
          <cell r="B71">
            <v>7</v>
          </cell>
        </row>
        <row r="72">
          <cell r="A72">
            <v>72</v>
          </cell>
          <cell r="B72">
            <v>7</v>
          </cell>
        </row>
        <row r="73">
          <cell r="A73">
            <v>73</v>
          </cell>
          <cell r="B73">
            <v>23</v>
          </cell>
        </row>
        <row r="74">
          <cell r="A74">
            <v>74</v>
          </cell>
          <cell r="B74">
            <v>99</v>
          </cell>
        </row>
        <row r="75">
          <cell r="A75">
            <v>75</v>
          </cell>
          <cell r="B75">
            <v>99</v>
          </cell>
        </row>
        <row r="76">
          <cell r="A76">
            <v>76</v>
          </cell>
          <cell r="B76">
            <v>22</v>
          </cell>
        </row>
        <row r="77">
          <cell r="A77">
            <v>77</v>
          </cell>
          <cell r="B77">
            <v>22</v>
          </cell>
        </row>
        <row r="78">
          <cell r="A78">
            <v>78</v>
          </cell>
          <cell r="B78">
            <v>22</v>
          </cell>
        </row>
        <row r="79">
          <cell r="A79">
            <v>79</v>
          </cell>
          <cell r="B79">
            <v>22</v>
          </cell>
        </row>
        <row r="80">
          <cell r="A80">
            <v>80</v>
          </cell>
          <cell r="B80">
            <v>47</v>
          </cell>
        </row>
        <row r="81">
          <cell r="A81">
            <v>81</v>
          </cell>
          <cell r="B81">
            <v>33</v>
          </cell>
        </row>
        <row r="82">
          <cell r="A82">
            <v>82</v>
          </cell>
          <cell r="B82">
            <v>7</v>
          </cell>
        </row>
        <row r="83">
          <cell r="A83">
            <v>83</v>
          </cell>
          <cell r="B83">
            <v>99</v>
          </cell>
        </row>
        <row r="84">
          <cell r="A84">
            <v>84</v>
          </cell>
          <cell r="B84">
            <v>99</v>
          </cell>
        </row>
        <row r="85">
          <cell r="A85">
            <v>85</v>
          </cell>
          <cell r="B85">
            <v>7</v>
          </cell>
        </row>
        <row r="86">
          <cell r="A86">
            <v>86</v>
          </cell>
          <cell r="B86">
            <v>23</v>
          </cell>
        </row>
        <row r="87">
          <cell r="A87">
            <v>87</v>
          </cell>
          <cell r="B87">
            <v>13</v>
          </cell>
        </row>
        <row r="88">
          <cell r="A88">
            <v>88</v>
          </cell>
          <cell r="B88">
            <v>13</v>
          </cell>
        </row>
        <row r="89">
          <cell r="A89">
            <v>89</v>
          </cell>
          <cell r="B89">
            <v>4</v>
          </cell>
        </row>
        <row r="90">
          <cell r="A90">
            <v>90</v>
          </cell>
          <cell r="B90">
            <v>4</v>
          </cell>
        </row>
        <row r="91">
          <cell r="A91">
            <v>91</v>
          </cell>
          <cell r="B91">
            <v>3</v>
          </cell>
        </row>
        <row r="92">
          <cell r="A92">
            <v>92</v>
          </cell>
          <cell r="B92">
            <v>3</v>
          </cell>
        </row>
        <row r="93">
          <cell r="A93">
            <v>93</v>
          </cell>
          <cell r="B93">
            <v>13</v>
          </cell>
        </row>
        <row r="94">
          <cell r="A94">
            <v>94</v>
          </cell>
          <cell r="B94">
            <v>14</v>
          </cell>
        </row>
        <row r="95">
          <cell r="A95">
            <v>95</v>
          </cell>
          <cell r="B95">
            <v>99</v>
          </cell>
        </row>
        <row r="96">
          <cell r="A96">
            <v>96</v>
          </cell>
          <cell r="B96">
            <v>47</v>
          </cell>
        </row>
        <row r="97">
          <cell r="A97">
            <v>97</v>
          </cell>
          <cell r="B97">
            <v>99</v>
          </cell>
        </row>
        <row r="98">
          <cell r="A98">
            <v>98</v>
          </cell>
          <cell r="B98">
            <v>6</v>
          </cell>
        </row>
        <row r="99">
          <cell r="A99">
            <v>99</v>
          </cell>
          <cell r="B99">
            <v>99</v>
          </cell>
        </row>
        <row r="100">
          <cell r="A100">
            <v>100</v>
          </cell>
          <cell r="B100">
            <v>6</v>
          </cell>
        </row>
        <row r="101">
          <cell r="A101">
            <v>101</v>
          </cell>
          <cell r="B101">
            <v>33</v>
          </cell>
        </row>
        <row r="102">
          <cell r="A102">
            <v>102</v>
          </cell>
          <cell r="B102">
            <v>47</v>
          </cell>
        </row>
        <row r="103">
          <cell r="A103">
            <v>103</v>
          </cell>
          <cell r="B103">
            <v>4</v>
          </cell>
        </row>
        <row r="104">
          <cell r="A104">
            <v>104</v>
          </cell>
          <cell r="B104">
            <v>4</v>
          </cell>
        </row>
        <row r="105">
          <cell r="A105">
            <v>105</v>
          </cell>
          <cell r="B105">
            <v>4</v>
          </cell>
        </row>
        <row r="106">
          <cell r="A106">
            <v>106</v>
          </cell>
          <cell r="B106">
            <v>11</v>
          </cell>
        </row>
        <row r="107">
          <cell r="A107">
            <v>107</v>
          </cell>
          <cell r="B107">
            <v>11</v>
          </cell>
        </row>
        <row r="108">
          <cell r="A108">
            <v>108</v>
          </cell>
          <cell r="B108">
            <v>99</v>
          </cell>
        </row>
        <row r="109">
          <cell r="A109">
            <v>109</v>
          </cell>
          <cell r="B109">
            <v>39</v>
          </cell>
        </row>
        <row r="110">
          <cell r="A110">
            <v>110</v>
          </cell>
          <cell r="B110">
            <v>39</v>
          </cell>
        </row>
        <row r="111">
          <cell r="A111">
            <v>111</v>
          </cell>
          <cell r="B111">
            <v>39</v>
          </cell>
        </row>
        <row r="112">
          <cell r="A112">
            <v>112</v>
          </cell>
          <cell r="B112">
            <v>11</v>
          </cell>
        </row>
        <row r="113">
          <cell r="A113">
            <v>113</v>
          </cell>
          <cell r="B113">
            <v>99</v>
          </cell>
        </row>
        <row r="114">
          <cell r="A114">
            <v>114</v>
          </cell>
          <cell r="B114">
            <v>99</v>
          </cell>
        </row>
        <row r="115">
          <cell r="A115">
            <v>115</v>
          </cell>
          <cell r="B115">
            <v>38</v>
          </cell>
        </row>
        <row r="116">
          <cell r="A116">
            <v>116</v>
          </cell>
        </row>
        <row r="117">
          <cell r="A117">
            <v>117</v>
          </cell>
          <cell r="B117">
            <v>117</v>
          </cell>
        </row>
        <row r="118">
          <cell r="A118">
            <v>118</v>
          </cell>
          <cell r="B118">
            <v>2</v>
          </cell>
        </row>
        <row r="119">
          <cell r="A119">
            <v>119</v>
          </cell>
          <cell r="B119">
            <v>13</v>
          </cell>
        </row>
        <row r="120">
          <cell r="A120">
            <v>120</v>
          </cell>
          <cell r="B120">
            <v>99</v>
          </cell>
        </row>
        <row r="121">
          <cell r="A121">
            <v>121</v>
          </cell>
          <cell r="B121">
            <v>99</v>
          </cell>
        </row>
        <row r="122">
          <cell r="A122">
            <v>122</v>
          </cell>
          <cell r="B122">
            <v>4</v>
          </cell>
        </row>
        <row r="123">
          <cell r="A123">
            <v>123</v>
          </cell>
          <cell r="B123">
            <v>4</v>
          </cell>
        </row>
        <row r="124">
          <cell r="A124">
            <v>124</v>
          </cell>
          <cell r="B124">
            <v>23</v>
          </cell>
        </row>
        <row r="125">
          <cell r="A125">
            <v>125</v>
          </cell>
          <cell r="B125">
            <v>9</v>
          </cell>
        </row>
        <row r="126">
          <cell r="A126">
            <v>126</v>
          </cell>
          <cell r="B126">
            <v>23</v>
          </cell>
        </row>
        <row r="127">
          <cell r="A127">
            <v>127</v>
          </cell>
          <cell r="B127">
            <v>2</v>
          </cell>
        </row>
        <row r="128">
          <cell r="A128">
            <v>128</v>
          </cell>
          <cell r="B128">
            <v>7</v>
          </cell>
        </row>
        <row r="129">
          <cell r="A129">
            <v>129</v>
          </cell>
          <cell r="B129">
            <v>39</v>
          </cell>
        </row>
        <row r="130">
          <cell r="A130">
            <v>130</v>
          </cell>
          <cell r="B130">
            <v>11</v>
          </cell>
        </row>
        <row r="131">
          <cell r="A131">
            <v>131</v>
          </cell>
          <cell r="B131">
            <v>99</v>
          </cell>
        </row>
        <row r="132">
          <cell r="A132">
            <v>132</v>
          </cell>
          <cell r="B132">
            <v>47</v>
          </cell>
        </row>
        <row r="133">
          <cell r="A133">
            <v>133</v>
          </cell>
          <cell r="B133">
            <v>47</v>
          </cell>
        </row>
        <row r="134">
          <cell r="A134">
            <v>134</v>
          </cell>
          <cell r="B134">
            <v>99</v>
          </cell>
        </row>
        <row r="135">
          <cell r="A135">
            <v>135</v>
          </cell>
          <cell r="B135">
            <v>99</v>
          </cell>
        </row>
        <row r="136">
          <cell r="A136">
            <v>136</v>
          </cell>
          <cell r="B136">
            <v>11</v>
          </cell>
        </row>
        <row r="137">
          <cell r="A137">
            <v>137</v>
          </cell>
          <cell r="B137">
            <v>11</v>
          </cell>
        </row>
        <row r="138">
          <cell r="A138">
            <v>138</v>
          </cell>
          <cell r="B138">
            <v>11</v>
          </cell>
        </row>
        <row r="139">
          <cell r="A139">
            <v>139</v>
          </cell>
          <cell r="B139">
            <v>11</v>
          </cell>
        </row>
        <row r="140">
          <cell r="A140">
            <v>140</v>
          </cell>
          <cell r="B140">
            <v>9</v>
          </cell>
        </row>
        <row r="141">
          <cell r="A141">
            <v>141</v>
          </cell>
          <cell r="B141">
            <v>4</v>
          </cell>
        </row>
        <row r="142">
          <cell r="A142">
            <v>142</v>
          </cell>
          <cell r="B142">
            <v>11</v>
          </cell>
        </row>
        <row r="143">
          <cell r="A143">
            <v>143</v>
          </cell>
          <cell r="B143">
            <v>11</v>
          </cell>
        </row>
        <row r="144">
          <cell r="A144">
            <v>144</v>
          </cell>
          <cell r="B144">
            <v>11</v>
          </cell>
        </row>
        <row r="145">
          <cell r="A145">
            <v>145</v>
          </cell>
          <cell r="B145">
            <v>11</v>
          </cell>
        </row>
        <row r="146">
          <cell r="A146">
            <v>146</v>
          </cell>
          <cell r="B146">
            <v>11</v>
          </cell>
        </row>
        <row r="147">
          <cell r="A147">
            <v>147</v>
          </cell>
          <cell r="B147">
            <v>11</v>
          </cell>
        </row>
        <row r="148">
          <cell r="A148">
            <v>148</v>
          </cell>
          <cell r="B148">
            <v>11</v>
          </cell>
        </row>
        <row r="149">
          <cell r="A149">
            <v>149</v>
          </cell>
          <cell r="B149">
            <v>11</v>
          </cell>
        </row>
        <row r="150">
          <cell r="A150">
            <v>150</v>
          </cell>
          <cell r="B150">
            <v>11</v>
          </cell>
        </row>
        <row r="151">
          <cell r="A151">
            <v>151</v>
          </cell>
          <cell r="B151">
            <v>11</v>
          </cell>
        </row>
        <row r="152">
          <cell r="A152">
            <v>152</v>
          </cell>
          <cell r="B152">
            <v>3</v>
          </cell>
        </row>
        <row r="153">
          <cell r="A153">
            <v>153</v>
          </cell>
          <cell r="B153">
            <v>3</v>
          </cell>
        </row>
        <row r="154">
          <cell r="A154">
            <v>154</v>
          </cell>
          <cell r="B154">
            <v>3</v>
          </cell>
        </row>
        <row r="155">
          <cell r="A155">
            <v>155</v>
          </cell>
          <cell r="B155">
            <v>23</v>
          </cell>
        </row>
        <row r="156">
          <cell r="A156">
            <v>156</v>
          </cell>
          <cell r="B156">
            <v>99</v>
          </cell>
        </row>
        <row r="157">
          <cell r="A157">
            <v>157</v>
          </cell>
          <cell r="B157">
            <v>117</v>
          </cell>
        </row>
        <row r="158">
          <cell r="A158">
            <v>158</v>
          </cell>
          <cell r="B158">
            <v>4</v>
          </cell>
        </row>
        <row r="159">
          <cell r="A159">
            <v>159</v>
          </cell>
          <cell r="B159">
            <v>18</v>
          </cell>
        </row>
        <row r="160">
          <cell r="A160">
            <v>160</v>
          </cell>
          <cell r="B160">
            <v>47</v>
          </cell>
        </row>
        <row r="161">
          <cell r="A161">
            <v>161</v>
          </cell>
          <cell r="B161">
            <v>22</v>
          </cell>
        </row>
        <row r="162">
          <cell r="A162">
            <v>162</v>
          </cell>
          <cell r="B162">
            <v>99</v>
          </cell>
        </row>
        <row r="163">
          <cell r="A163">
            <v>163</v>
          </cell>
          <cell r="B163">
            <v>11</v>
          </cell>
        </row>
        <row r="164">
          <cell r="A164">
            <v>164</v>
          </cell>
          <cell r="B164">
            <v>11</v>
          </cell>
        </row>
        <row r="165">
          <cell r="A165">
            <v>165</v>
          </cell>
          <cell r="B165">
            <v>11</v>
          </cell>
        </row>
        <row r="166">
          <cell r="A166">
            <v>166</v>
          </cell>
          <cell r="B166">
            <v>22</v>
          </cell>
        </row>
        <row r="167">
          <cell r="A167">
            <v>167</v>
          </cell>
          <cell r="B167">
            <v>22</v>
          </cell>
        </row>
        <row r="168">
          <cell r="A168">
            <v>168</v>
          </cell>
          <cell r="B168">
            <v>11</v>
          </cell>
        </row>
        <row r="169">
          <cell r="A169">
            <v>169</v>
          </cell>
          <cell r="B169">
            <v>99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  <cell r="B181">
            <v>187</v>
          </cell>
        </row>
        <row r="182">
          <cell r="A182">
            <v>182</v>
          </cell>
          <cell r="B182">
            <v>186</v>
          </cell>
        </row>
        <row r="183">
          <cell r="A183">
            <v>183</v>
          </cell>
          <cell r="B183">
            <v>186</v>
          </cell>
        </row>
        <row r="184">
          <cell r="A184">
            <v>184</v>
          </cell>
          <cell r="B184">
            <v>186</v>
          </cell>
        </row>
        <row r="185">
          <cell r="A185">
            <v>185</v>
          </cell>
          <cell r="B185">
            <v>186</v>
          </cell>
        </row>
        <row r="186">
          <cell r="A186">
            <v>186</v>
          </cell>
          <cell r="B186">
            <v>186</v>
          </cell>
        </row>
        <row r="187">
          <cell r="A187">
            <v>187</v>
          </cell>
          <cell r="B187">
            <v>186</v>
          </cell>
        </row>
        <row r="188">
          <cell r="A188">
            <v>188</v>
          </cell>
          <cell r="B188">
            <v>187</v>
          </cell>
        </row>
        <row r="189">
          <cell r="A189">
            <v>189</v>
          </cell>
          <cell r="B189">
            <v>187</v>
          </cell>
        </row>
        <row r="190">
          <cell r="A190">
            <v>190</v>
          </cell>
          <cell r="B190">
            <v>187</v>
          </cell>
        </row>
        <row r="191">
          <cell r="A191">
            <v>191</v>
          </cell>
          <cell r="B191">
            <v>187</v>
          </cell>
        </row>
        <row r="192">
          <cell r="A192">
            <v>192</v>
          </cell>
          <cell r="B192">
            <v>187</v>
          </cell>
        </row>
        <row r="193">
          <cell r="A193">
            <v>193</v>
          </cell>
          <cell r="B193">
            <v>187</v>
          </cell>
        </row>
        <row r="194">
          <cell r="A194">
            <v>194</v>
          </cell>
          <cell r="B194">
            <v>193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 t="str">
            <v>SBR</v>
          </cell>
          <cell r="B201">
            <v>99</v>
          </cell>
        </row>
        <row r="202">
          <cell r="A202" t="str">
            <v>FBR</v>
          </cell>
          <cell r="B202">
            <v>99</v>
          </cell>
        </row>
        <row r="203">
          <cell r="A203" t="str">
            <v>SPI</v>
          </cell>
          <cell r="B203">
            <v>99</v>
          </cell>
        </row>
        <row r="204">
          <cell r="A204" t="str">
            <v>FPI</v>
          </cell>
          <cell r="B204">
            <v>99</v>
          </cell>
        </row>
        <row r="205">
          <cell r="A205" t="str">
            <v>VIS</v>
          </cell>
          <cell r="B205">
            <v>99</v>
          </cell>
        </row>
        <row r="206">
          <cell r="A206" t="str">
            <v>BCE</v>
          </cell>
          <cell r="B206">
            <v>99</v>
          </cell>
        </row>
        <row r="207">
          <cell r="A207" t="str">
            <v>CTE</v>
          </cell>
          <cell r="B207">
            <v>99</v>
          </cell>
        </row>
        <row r="208">
          <cell r="A208" t="str">
            <v>AHO</v>
          </cell>
          <cell r="B208">
            <v>99</v>
          </cell>
        </row>
        <row r="209">
          <cell r="A209" t="str">
            <v>EDC</v>
          </cell>
          <cell r="B209">
            <v>99</v>
          </cell>
        </row>
        <row r="210">
          <cell r="A210" t="str">
            <v>BNF</v>
          </cell>
          <cell r="B210">
            <v>99</v>
          </cell>
        </row>
        <row r="211">
          <cell r="A211" t="str">
            <v>RUM</v>
          </cell>
          <cell r="B211">
            <v>99</v>
          </cell>
        </row>
        <row r="212">
          <cell r="A212" t="str">
            <v>PI</v>
          </cell>
          <cell r="B212">
            <v>99</v>
          </cell>
        </row>
        <row r="213">
          <cell r="A213" t="str">
            <v>LOJ</v>
          </cell>
          <cell r="B213">
            <v>99</v>
          </cell>
        </row>
        <row r="214">
          <cell r="A214" t="str">
            <v>BNF</v>
          </cell>
          <cell r="B214">
            <v>99</v>
          </cell>
        </row>
        <row r="215">
          <cell r="A215" t="str">
            <v>COB</v>
          </cell>
          <cell r="B215">
            <v>99</v>
          </cell>
        </row>
        <row r="216">
          <cell r="A216" t="str">
            <v>OPE</v>
          </cell>
          <cell r="B216">
            <v>99</v>
          </cell>
        </row>
        <row r="217">
          <cell r="A217" t="str">
            <v>F14</v>
          </cell>
          <cell r="B217">
            <v>99</v>
          </cell>
        </row>
        <row r="218">
          <cell r="A218" t="str">
            <v>RFF</v>
          </cell>
          <cell r="B218">
            <v>99</v>
          </cell>
        </row>
        <row r="219">
          <cell r="A219" t="str">
            <v>VIN</v>
          </cell>
          <cell r="B219">
            <v>99</v>
          </cell>
        </row>
        <row r="220">
          <cell r="A220" t="str">
            <v>OSB</v>
          </cell>
          <cell r="B220">
            <v>99</v>
          </cell>
        </row>
      </sheetData>
      <sheetData sheetId="8" refreshError="1">
        <row r="1">
          <cell r="A1">
            <v>1</v>
          </cell>
          <cell r="B1" t="str">
            <v>PLAZA GRANDE</v>
          </cell>
        </row>
        <row r="2">
          <cell r="A2">
            <v>2</v>
          </cell>
          <cell r="B2" t="str">
            <v>IBARRA</v>
          </cell>
        </row>
        <row r="3">
          <cell r="A3">
            <v>3</v>
          </cell>
          <cell r="B3" t="str">
            <v>LATACUNGA</v>
          </cell>
        </row>
        <row r="4">
          <cell r="A4">
            <v>4</v>
          </cell>
          <cell r="B4" t="str">
            <v>QUEVEDO</v>
          </cell>
        </row>
        <row r="5">
          <cell r="A5">
            <v>5</v>
          </cell>
          <cell r="B5" t="str">
            <v>SAN FRANCISCO</v>
          </cell>
        </row>
        <row r="6">
          <cell r="A6">
            <v>6</v>
          </cell>
          <cell r="B6" t="str">
            <v>MANTA</v>
          </cell>
        </row>
        <row r="7">
          <cell r="A7">
            <v>7</v>
          </cell>
          <cell r="B7" t="str">
            <v>PORTOVIEJO</v>
          </cell>
        </row>
        <row r="8">
          <cell r="A8">
            <v>8</v>
          </cell>
          <cell r="B8" t="str">
            <v>SAN AGUSTIN</v>
          </cell>
        </row>
        <row r="9">
          <cell r="A9">
            <v>9</v>
          </cell>
          <cell r="B9" t="str">
            <v>TULCAN</v>
          </cell>
        </row>
        <row r="10">
          <cell r="A10">
            <v>10</v>
          </cell>
          <cell r="B10" t="str">
            <v>AMAZONAS</v>
          </cell>
        </row>
        <row r="11">
          <cell r="A11">
            <v>11</v>
          </cell>
          <cell r="B11" t="str">
            <v>SUC. MAYOR</v>
          </cell>
        </row>
        <row r="12">
          <cell r="A12">
            <v>12</v>
          </cell>
          <cell r="B12" t="str">
            <v>AG. NORTE</v>
          </cell>
        </row>
        <row r="13">
          <cell r="A13">
            <v>13</v>
          </cell>
          <cell r="B13" t="str">
            <v>ESMERALDAS</v>
          </cell>
        </row>
        <row r="14">
          <cell r="A14">
            <v>14</v>
          </cell>
          <cell r="B14" t="str">
            <v>SANTO DOMINGO</v>
          </cell>
        </row>
        <row r="15">
          <cell r="A15">
            <v>15</v>
          </cell>
          <cell r="B15" t="str">
            <v>EL VALLE</v>
          </cell>
        </row>
        <row r="16">
          <cell r="A16">
            <v>16</v>
          </cell>
          <cell r="B16" t="str">
            <v>IÑAQUITO</v>
          </cell>
        </row>
        <row r="17">
          <cell r="A17">
            <v>17</v>
          </cell>
          <cell r="B17" t="str">
            <v>VILLA FLORA</v>
          </cell>
        </row>
        <row r="18">
          <cell r="A18">
            <v>18</v>
          </cell>
          <cell r="B18" t="str">
            <v>JIPIJAPA</v>
          </cell>
        </row>
        <row r="19">
          <cell r="A19">
            <v>19</v>
          </cell>
          <cell r="B19" t="str">
            <v>CENTENARIO</v>
          </cell>
        </row>
        <row r="20">
          <cell r="A20">
            <v>20</v>
          </cell>
          <cell r="B20" t="str">
            <v>MERCADO CENTRAL</v>
          </cell>
        </row>
        <row r="21">
          <cell r="A21">
            <v>21</v>
          </cell>
          <cell r="B21" t="str">
            <v>TARQUI</v>
          </cell>
        </row>
        <row r="22">
          <cell r="A22">
            <v>22</v>
          </cell>
          <cell r="B22" t="str">
            <v>CUENCA</v>
          </cell>
        </row>
        <row r="23">
          <cell r="A23">
            <v>23</v>
          </cell>
          <cell r="B23" t="str">
            <v>OTAVALO</v>
          </cell>
        </row>
        <row r="24">
          <cell r="A24">
            <v>24</v>
          </cell>
          <cell r="B24" t="str">
            <v>CUERO Y CAICEDO</v>
          </cell>
        </row>
        <row r="25">
          <cell r="A25">
            <v>25</v>
          </cell>
          <cell r="B25" t="str">
            <v>EL GIRON</v>
          </cell>
        </row>
        <row r="26">
          <cell r="A26">
            <v>26</v>
          </cell>
          <cell r="B26" t="str">
            <v>SERVI-PLAZA</v>
          </cell>
        </row>
        <row r="27">
          <cell r="A27">
            <v>27</v>
          </cell>
          <cell r="B27" t="str">
            <v>AMERICA</v>
          </cell>
        </row>
        <row r="28">
          <cell r="A28">
            <v>28</v>
          </cell>
          <cell r="B28" t="str">
            <v>AV. AMERICAS</v>
          </cell>
        </row>
        <row r="29">
          <cell r="A29">
            <v>29</v>
          </cell>
          <cell r="B29" t="str">
            <v>SAN GABRIEL</v>
          </cell>
        </row>
        <row r="30">
          <cell r="A30">
            <v>30</v>
          </cell>
          <cell r="B30" t="str">
            <v>ALBAN BORJA</v>
          </cell>
        </row>
        <row r="31">
          <cell r="A31">
            <v>31</v>
          </cell>
          <cell r="B31" t="str">
            <v>EL BOSQUE</v>
          </cell>
        </row>
        <row r="32">
          <cell r="A32">
            <v>32</v>
          </cell>
          <cell r="B32" t="str">
            <v>HUAYNACAPAC</v>
          </cell>
        </row>
        <row r="33">
          <cell r="A33">
            <v>33</v>
          </cell>
          <cell r="B33" t="str">
            <v>GUARANDA</v>
          </cell>
        </row>
        <row r="34">
          <cell r="A34">
            <v>34</v>
          </cell>
          <cell r="B34" t="str">
            <v>PORTUGAL</v>
          </cell>
        </row>
        <row r="35">
          <cell r="A35">
            <v>35</v>
          </cell>
          <cell r="B35" t="str">
            <v>SEIS DE DICIEMBRE</v>
          </cell>
        </row>
        <row r="36">
          <cell r="A36">
            <v>36</v>
          </cell>
          <cell r="B36" t="str">
            <v>CARONDELET</v>
          </cell>
        </row>
        <row r="37">
          <cell r="A37">
            <v>37</v>
          </cell>
          <cell r="B37" t="str">
            <v>EL VERGEL</v>
          </cell>
        </row>
        <row r="38">
          <cell r="A38">
            <v>38</v>
          </cell>
          <cell r="B38" t="str">
            <v>RIOBAMBA</v>
          </cell>
        </row>
        <row r="39">
          <cell r="A39">
            <v>39</v>
          </cell>
          <cell r="B39" t="str">
            <v>AMBATO</v>
          </cell>
        </row>
        <row r="40">
          <cell r="A40">
            <v>40</v>
          </cell>
          <cell r="B40" t="str">
            <v>PANAM. NORTE</v>
          </cell>
        </row>
        <row r="41">
          <cell r="A41">
            <v>41</v>
          </cell>
          <cell r="B41" t="str">
            <v>PANAM. SUR</v>
          </cell>
        </row>
        <row r="42">
          <cell r="A42">
            <v>42</v>
          </cell>
          <cell r="B42" t="str">
            <v>REPUBLICA</v>
          </cell>
        </row>
        <row r="43">
          <cell r="A43">
            <v>43</v>
          </cell>
          <cell r="B43" t="str">
            <v>EL COLORADO</v>
          </cell>
        </row>
        <row r="44">
          <cell r="A44">
            <v>44</v>
          </cell>
          <cell r="B44" t="str">
            <v>ALBORADA</v>
          </cell>
        </row>
        <row r="45">
          <cell r="A45">
            <v>45</v>
          </cell>
          <cell r="B45" t="str">
            <v>BAÑOS</v>
          </cell>
        </row>
        <row r="46">
          <cell r="A46">
            <v>46</v>
          </cell>
          <cell r="B46" t="str">
            <v>URDESA</v>
          </cell>
        </row>
        <row r="47">
          <cell r="A47">
            <v>47</v>
          </cell>
          <cell r="B47" t="str">
            <v>MACHALA</v>
          </cell>
        </row>
        <row r="48">
          <cell r="A48">
            <v>48</v>
          </cell>
          <cell r="B48" t="str">
            <v>OLMEDO</v>
          </cell>
        </row>
        <row r="49">
          <cell r="A49">
            <v>49</v>
          </cell>
          <cell r="B49" t="str">
            <v>CUMANDA</v>
          </cell>
        </row>
        <row r="50">
          <cell r="A50">
            <v>50</v>
          </cell>
          <cell r="B50" t="str">
            <v>ATAHUALPA</v>
          </cell>
        </row>
        <row r="51">
          <cell r="A51">
            <v>51</v>
          </cell>
          <cell r="B51" t="str">
            <v>COTOCOLLAO</v>
          </cell>
        </row>
        <row r="52">
          <cell r="A52">
            <v>52</v>
          </cell>
          <cell r="B52" t="str">
            <v>EL INCA</v>
          </cell>
        </row>
        <row r="53">
          <cell r="A53">
            <v>53</v>
          </cell>
          <cell r="B53" t="str">
            <v>ATAHUALPA</v>
          </cell>
        </row>
        <row r="54">
          <cell r="A54">
            <v>54</v>
          </cell>
          <cell r="B54" t="str">
            <v>12 DE MARZO</v>
          </cell>
        </row>
        <row r="55">
          <cell r="A55">
            <v>55</v>
          </cell>
          <cell r="B55" t="str">
            <v>CENTENARIO SUR</v>
          </cell>
        </row>
        <row r="56">
          <cell r="A56">
            <v>56</v>
          </cell>
          <cell r="B56" t="str">
            <v>AYACUCHO</v>
          </cell>
        </row>
        <row r="57">
          <cell r="A57">
            <v>57</v>
          </cell>
          <cell r="B57" t="str">
            <v>FCO. DE ORRELLANA</v>
          </cell>
        </row>
        <row r="58">
          <cell r="A58">
            <v>58</v>
          </cell>
          <cell r="B58" t="str">
            <v>KM. 6.5 VIA DAULE</v>
          </cell>
        </row>
        <row r="59">
          <cell r="A59">
            <v>59</v>
          </cell>
          <cell r="B59" t="str">
            <v>SANTA ROSA</v>
          </cell>
        </row>
        <row r="60">
          <cell r="A60">
            <v>60</v>
          </cell>
          <cell r="B60" t="str">
            <v>LA CONCORDIA</v>
          </cell>
        </row>
        <row r="61">
          <cell r="A61">
            <v>61</v>
          </cell>
          <cell r="B61" t="str">
            <v>CUMBAYA</v>
          </cell>
        </row>
        <row r="62">
          <cell r="A62">
            <v>62</v>
          </cell>
          <cell r="B62" t="str">
            <v>SANTA CLARA</v>
          </cell>
        </row>
        <row r="63">
          <cell r="A63">
            <v>63</v>
          </cell>
          <cell r="B63" t="str">
            <v>EL CAMAL</v>
          </cell>
        </row>
        <row r="64">
          <cell r="A64">
            <v>64</v>
          </cell>
          <cell r="B64" t="str">
            <v>PEDERNALES</v>
          </cell>
        </row>
        <row r="65">
          <cell r="A65">
            <v>65</v>
          </cell>
          <cell r="B65" t="str">
            <v>SANTA MARTHA</v>
          </cell>
        </row>
        <row r="66">
          <cell r="A66">
            <v>66</v>
          </cell>
          <cell r="B66" t="str">
            <v>CONOCOTO</v>
          </cell>
        </row>
        <row r="67">
          <cell r="A67">
            <v>67</v>
          </cell>
          <cell r="B67" t="str">
            <v>PILLARO</v>
          </cell>
        </row>
        <row r="68">
          <cell r="A68">
            <v>68</v>
          </cell>
          <cell r="B68" t="str">
            <v>SALCEDO</v>
          </cell>
        </row>
        <row r="69">
          <cell r="A69">
            <v>69</v>
          </cell>
          <cell r="B69" t="str">
            <v>LOJA</v>
          </cell>
        </row>
        <row r="70">
          <cell r="A70">
            <v>70</v>
          </cell>
          <cell r="B70" t="str">
            <v>EL CARMEN</v>
          </cell>
        </row>
        <row r="71">
          <cell r="A71">
            <v>71</v>
          </cell>
          <cell r="B71" t="str">
            <v>CHONE</v>
          </cell>
        </row>
        <row r="72">
          <cell r="A72">
            <v>72</v>
          </cell>
          <cell r="B72" t="str">
            <v>BAHIA DE CARArUEZ</v>
          </cell>
        </row>
        <row r="73">
          <cell r="A73">
            <v>73</v>
          </cell>
          <cell r="B73" t="str">
            <v>CAYAMBE</v>
          </cell>
        </row>
        <row r="74">
          <cell r="A74">
            <v>74</v>
          </cell>
          <cell r="B74" t="str">
            <v>MACHACHI</v>
          </cell>
        </row>
        <row r="75">
          <cell r="A75">
            <v>75</v>
          </cell>
          <cell r="B75" t="str">
            <v>SAN RAFAEL</v>
          </cell>
        </row>
        <row r="76">
          <cell r="A76">
            <v>76</v>
          </cell>
          <cell r="B76" t="str">
            <v>TOTORACOCHA</v>
          </cell>
        </row>
        <row r="77">
          <cell r="A77">
            <v>77</v>
          </cell>
          <cell r="B77" t="str">
            <v>ORDOÑEZ LASSO</v>
          </cell>
        </row>
        <row r="78">
          <cell r="A78">
            <v>78</v>
          </cell>
          <cell r="B78" t="str">
            <v>REMIGIO CRESPO</v>
          </cell>
        </row>
        <row r="79">
          <cell r="A79">
            <v>79</v>
          </cell>
          <cell r="B79" t="str">
            <v>AZOGUEZ</v>
          </cell>
        </row>
        <row r="80">
          <cell r="A80">
            <v>80</v>
          </cell>
          <cell r="B80" t="str">
            <v>ZARUMA</v>
          </cell>
        </row>
        <row r="81">
          <cell r="A81">
            <v>81</v>
          </cell>
          <cell r="B81" t="str">
            <v>SAN MIGUEL</v>
          </cell>
        </row>
        <row r="82">
          <cell r="A82">
            <v>82</v>
          </cell>
          <cell r="B82" t="str">
            <v>REALES TAMARINDOS</v>
          </cell>
        </row>
        <row r="83">
          <cell r="A83">
            <v>83</v>
          </cell>
          <cell r="B83" t="str">
            <v>COMITE DEL PUEBLO</v>
          </cell>
        </row>
        <row r="84">
          <cell r="A84">
            <v>84</v>
          </cell>
          <cell r="B84" t="str">
            <v>PLAZA STO DOMINGO</v>
          </cell>
        </row>
        <row r="85">
          <cell r="A85">
            <v>85</v>
          </cell>
          <cell r="B85" t="str">
            <v>SANTA ANA</v>
          </cell>
        </row>
        <row r="86">
          <cell r="A86">
            <v>86</v>
          </cell>
          <cell r="B86" t="str">
            <v>COTACACHI</v>
          </cell>
        </row>
        <row r="87">
          <cell r="A87">
            <v>87</v>
          </cell>
          <cell r="B87" t="str">
            <v>ATACAMES</v>
          </cell>
        </row>
        <row r="88">
          <cell r="A88">
            <v>88</v>
          </cell>
          <cell r="B88" t="str">
            <v>LAS PALMAS</v>
          </cell>
        </row>
        <row r="89">
          <cell r="A89">
            <v>89</v>
          </cell>
          <cell r="B89" t="str">
            <v>EL EMPALME</v>
          </cell>
        </row>
        <row r="90">
          <cell r="A90">
            <v>90</v>
          </cell>
          <cell r="B90" t="str">
            <v>LA MANA</v>
          </cell>
        </row>
        <row r="91">
          <cell r="A91">
            <v>91</v>
          </cell>
          <cell r="B91" t="str">
            <v>EL SALTO</v>
          </cell>
        </row>
        <row r="92">
          <cell r="A92">
            <v>92</v>
          </cell>
          <cell r="B92" t="str">
            <v>LASSO</v>
          </cell>
        </row>
        <row r="93">
          <cell r="A93">
            <v>93</v>
          </cell>
          <cell r="B93" t="str">
            <v>QUININDE</v>
          </cell>
        </row>
        <row r="94">
          <cell r="A94">
            <v>94</v>
          </cell>
          <cell r="B94" t="str">
            <v>ZARACAY</v>
          </cell>
        </row>
        <row r="95">
          <cell r="A95">
            <v>95</v>
          </cell>
          <cell r="B95" t="str">
            <v>CENTRUM-BOSrUE</v>
          </cell>
        </row>
        <row r="96">
          <cell r="A96">
            <v>96</v>
          </cell>
          <cell r="B96" t="str">
            <v>PASAJE</v>
          </cell>
        </row>
        <row r="97">
          <cell r="A97">
            <v>97</v>
          </cell>
          <cell r="B97" t="str">
            <v>LA "Y"</v>
          </cell>
        </row>
        <row r="98">
          <cell r="A98">
            <v>98</v>
          </cell>
          <cell r="B98" t="str">
            <v>CALLE 13</v>
          </cell>
        </row>
        <row r="99">
          <cell r="A99">
            <v>99</v>
          </cell>
          <cell r="B99" t="str">
            <v>MATRIZ</v>
          </cell>
        </row>
        <row r="100">
          <cell r="A100">
            <v>100</v>
          </cell>
          <cell r="B100" t="str">
            <v>MONTECRISTI</v>
          </cell>
        </row>
        <row r="101">
          <cell r="A101">
            <v>101</v>
          </cell>
          <cell r="B101" t="str">
            <v>S. JOSE DE CHIMBO</v>
          </cell>
        </row>
        <row r="102">
          <cell r="A102">
            <v>102</v>
          </cell>
          <cell r="B102" t="str">
            <v>HUAQUILLAS</v>
          </cell>
        </row>
        <row r="103">
          <cell r="A103">
            <v>103</v>
          </cell>
          <cell r="B103" t="str">
            <v>VINCES</v>
          </cell>
        </row>
        <row r="104">
          <cell r="A104">
            <v>104</v>
          </cell>
          <cell r="B104" t="str">
            <v>BUENA FE</v>
          </cell>
        </row>
        <row r="105">
          <cell r="A105">
            <v>105</v>
          </cell>
          <cell r="B105" t="str">
            <v>VENTANAS</v>
          </cell>
        </row>
        <row r="106">
          <cell r="A106">
            <v>106</v>
          </cell>
          <cell r="B106" t="str">
            <v>LIBERTAD</v>
          </cell>
        </row>
        <row r="107">
          <cell r="A107">
            <v>107</v>
          </cell>
          <cell r="B107" t="str">
            <v>SALINAS</v>
          </cell>
        </row>
        <row r="108">
          <cell r="A108">
            <v>108</v>
          </cell>
          <cell r="B108" t="str">
            <v>LAGO AGRIO</v>
          </cell>
        </row>
        <row r="109">
          <cell r="A109">
            <v>109</v>
          </cell>
          <cell r="B109" t="str">
            <v>TENA</v>
          </cell>
        </row>
        <row r="110">
          <cell r="A110">
            <v>110</v>
          </cell>
          <cell r="B110" t="str">
            <v>PUYO</v>
          </cell>
        </row>
        <row r="111">
          <cell r="A111">
            <v>111</v>
          </cell>
          <cell r="B111" t="str">
            <v>MACAS</v>
          </cell>
        </row>
        <row r="112">
          <cell r="A112">
            <v>112</v>
          </cell>
          <cell r="B112" t="str">
            <v>MILAGRO</v>
          </cell>
        </row>
        <row r="113">
          <cell r="A113">
            <v>113</v>
          </cell>
          <cell r="B113" t="str">
            <v>EL RECREO</v>
          </cell>
        </row>
        <row r="114">
          <cell r="A114">
            <v>114</v>
          </cell>
          <cell r="B114" t="str">
            <v>UNIV. CATOLICA</v>
          </cell>
        </row>
        <row r="115">
          <cell r="A115">
            <v>115</v>
          </cell>
          <cell r="B115" t="str">
            <v>LA ESTACION</v>
          </cell>
        </row>
        <row r="116">
          <cell r="A116">
            <v>116</v>
          </cell>
          <cell r="B116" t="str">
            <v>XXXXXXXXXXX</v>
          </cell>
        </row>
        <row r="117">
          <cell r="A117">
            <v>117</v>
          </cell>
          <cell r="B117" t="str">
            <v>BABAHOYO</v>
          </cell>
        </row>
        <row r="118">
          <cell r="A118">
            <v>118</v>
          </cell>
          <cell r="B118" t="str">
            <v>PEDRO MONCAYO</v>
          </cell>
        </row>
        <row r="119">
          <cell r="A119">
            <v>119</v>
          </cell>
          <cell r="B119" t="str">
            <v>AG. OLMEDO</v>
          </cell>
        </row>
        <row r="120">
          <cell r="A120">
            <v>120</v>
          </cell>
          <cell r="B120" t="str">
            <v>QUICENTRO</v>
          </cell>
        </row>
        <row r="121">
          <cell r="A121">
            <v>121</v>
          </cell>
          <cell r="B121" t="str">
            <v>CHILLOGALLO</v>
          </cell>
        </row>
        <row r="122">
          <cell r="A122">
            <v>122</v>
          </cell>
          <cell r="B122" t="str">
            <v>CALUMA</v>
          </cell>
        </row>
        <row r="123">
          <cell r="A123">
            <v>123</v>
          </cell>
          <cell r="B123" t="str">
            <v>BALZAR</v>
          </cell>
        </row>
        <row r="124">
          <cell r="A124">
            <v>124</v>
          </cell>
          <cell r="B124" t="str">
            <v>LOS PONCHOS</v>
          </cell>
        </row>
        <row r="125">
          <cell r="A125">
            <v>125</v>
          </cell>
          <cell r="B125" t="str">
            <v>LA LAGUNA</v>
          </cell>
        </row>
        <row r="126">
          <cell r="A126">
            <v>126</v>
          </cell>
          <cell r="B126" t="str">
            <v>QUINCHE</v>
          </cell>
        </row>
        <row r="127">
          <cell r="A127">
            <v>127</v>
          </cell>
          <cell r="B127" t="str">
            <v>ATUNTAQUI</v>
          </cell>
        </row>
        <row r="128">
          <cell r="A128">
            <v>128</v>
          </cell>
          <cell r="B128" t="str">
            <v>TOSAGUA</v>
          </cell>
        </row>
        <row r="129">
          <cell r="A129">
            <v>129</v>
          </cell>
          <cell r="B129" t="str">
            <v>AG. SUR AMBATO</v>
          </cell>
        </row>
        <row r="130">
          <cell r="A130">
            <v>130</v>
          </cell>
          <cell r="B130" t="str">
            <v>BUCAY</v>
          </cell>
        </row>
        <row r="131">
          <cell r="A131">
            <v>131</v>
          </cell>
          <cell r="B131" t="str">
            <v>CENT.M.METROPOLI</v>
          </cell>
        </row>
        <row r="132">
          <cell r="A132">
            <v>132</v>
          </cell>
          <cell r="B132" t="str">
            <v>PIÑAS</v>
          </cell>
        </row>
        <row r="133">
          <cell r="A133">
            <v>133</v>
          </cell>
          <cell r="B133" t="str">
            <v>NARANJAL</v>
          </cell>
        </row>
        <row r="134">
          <cell r="A134">
            <v>134</v>
          </cell>
          <cell r="B134" t="str">
            <v>ELOY ALFARO</v>
          </cell>
        </row>
        <row r="135">
          <cell r="A135">
            <v>135</v>
          </cell>
          <cell r="B135" t="str">
            <v>AG. C.C.I.</v>
          </cell>
        </row>
        <row r="136">
          <cell r="A136">
            <v>136</v>
          </cell>
          <cell r="B136" t="str">
            <v>EL TRIUNFO</v>
          </cell>
        </row>
        <row r="137">
          <cell r="A137">
            <v>137</v>
          </cell>
          <cell r="B137" t="str">
            <v>LA TRONCAL</v>
          </cell>
        </row>
        <row r="138">
          <cell r="A138">
            <v>138</v>
          </cell>
          <cell r="B138" t="str">
            <v>MALL DEL SOL</v>
          </cell>
        </row>
        <row r="139">
          <cell r="A139">
            <v>139</v>
          </cell>
          <cell r="B139" t="str">
            <v>LOS CEIBOS</v>
          </cell>
        </row>
        <row r="140">
          <cell r="A140">
            <v>140</v>
          </cell>
          <cell r="B140" t="str">
            <v>EL ANGEL</v>
          </cell>
        </row>
        <row r="141">
          <cell r="A141">
            <v>141</v>
          </cell>
          <cell r="B141" t="str">
            <v>QUEVEDO SUR</v>
          </cell>
        </row>
        <row r="142">
          <cell r="A142">
            <v>142</v>
          </cell>
          <cell r="B142" t="str">
            <v>JOSE DE ANTEPARA</v>
          </cell>
        </row>
        <row r="143">
          <cell r="A143">
            <v>143</v>
          </cell>
          <cell r="B143" t="str">
            <v>9 DE OCTUBRE</v>
          </cell>
        </row>
        <row r="144">
          <cell r="A144">
            <v>144</v>
          </cell>
          <cell r="B144" t="str">
            <v>DAULE</v>
          </cell>
        </row>
        <row r="145">
          <cell r="A145">
            <v>145</v>
          </cell>
          <cell r="B145" t="str">
            <v>MAL.SIMON BOLIVAR</v>
          </cell>
        </row>
        <row r="146">
          <cell r="A146">
            <v>146</v>
          </cell>
          <cell r="B146" t="str">
            <v>C.C. EL DORADO</v>
          </cell>
        </row>
        <row r="147">
          <cell r="A147">
            <v>147</v>
          </cell>
          <cell r="B147" t="str">
            <v>CHILE SUR</v>
          </cell>
        </row>
        <row r="148">
          <cell r="A148">
            <v>148</v>
          </cell>
          <cell r="B148" t="str">
            <v>DURAN</v>
          </cell>
        </row>
        <row r="149">
          <cell r="A149">
            <v>149</v>
          </cell>
          <cell r="B149" t="str">
            <v>PUERTO SANTA ROSA</v>
          </cell>
        </row>
        <row r="150">
          <cell r="A150">
            <v>150</v>
          </cell>
          <cell r="B150" t="str">
            <v>RUMICHACA</v>
          </cell>
        </row>
        <row r="151">
          <cell r="A151">
            <v>151</v>
          </cell>
          <cell r="B151" t="str">
            <v>RIO C. SHOPPING</v>
          </cell>
        </row>
        <row r="152">
          <cell r="A152">
            <v>152</v>
          </cell>
          <cell r="B152" t="str">
            <v>PUJILI</v>
          </cell>
        </row>
        <row r="153">
          <cell r="A153">
            <v>153</v>
          </cell>
          <cell r="B153" t="str">
            <v>5 DE JUNIO</v>
          </cell>
        </row>
        <row r="154">
          <cell r="A154">
            <v>154</v>
          </cell>
          <cell r="B154" t="str">
            <v>IGNACIO FLORES</v>
          </cell>
        </row>
        <row r="155">
          <cell r="A155">
            <v>155</v>
          </cell>
          <cell r="B155" t="str">
            <v>TABACUNDO</v>
          </cell>
        </row>
        <row r="156">
          <cell r="A156">
            <v>156</v>
          </cell>
          <cell r="B156" t="str">
            <v>GUALLABAMBA</v>
          </cell>
        </row>
        <row r="157">
          <cell r="A157">
            <v>157</v>
          </cell>
          <cell r="B157" t="str">
            <v>SAN JUAN</v>
          </cell>
        </row>
        <row r="158">
          <cell r="A158">
            <v>158</v>
          </cell>
          <cell r="B158" t="str">
            <v>MORASPUNGO</v>
          </cell>
        </row>
        <row r="159">
          <cell r="A159">
            <v>159</v>
          </cell>
          <cell r="B159" t="str">
            <v>PUERTO LOPEZ</v>
          </cell>
        </row>
        <row r="160">
          <cell r="A160">
            <v>160</v>
          </cell>
          <cell r="B160" t="str">
            <v>EL GUABO</v>
          </cell>
        </row>
        <row r="161">
          <cell r="A161">
            <v>161</v>
          </cell>
          <cell r="B161" t="str">
            <v>GUALACEO</v>
          </cell>
        </row>
        <row r="162">
          <cell r="A162">
            <v>162</v>
          </cell>
          <cell r="B162" t="str">
            <v>GONZALEZ SUAREZ</v>
          </cell>
        </row>
        <row r="163">
          <cell r="A163">
            <v>163</v>
          </cell>
          <cell r="B163" t="str">
            <v>C.C. LA ROTONDA</v>
          </cell>
        </row>
        <row r="164">
          <cell r="A164">
            <v>164</v>
          </cell>
          <cell r="B164" t="str">
            <v>PARQUE C. CALIFORNIA</v>
          </cell>
        </row>
        <row r="165">
          <cell r="A165">
            <v>165</v>
          </cell>
          <cell r="B165" t="str">
            <v>AG. CENTRO</v>
          </cell>
        </row>
        <row r="166">
          <cell r="A166">
            <v>166</v>
          </cell>
          <cell r="B166" t="str">
            <v>EL ARENAL</v>
          </cell>
        </row>
        <row r="167">
          <cell r="A167">
            <v>167</v>
          </cell>
          <cell r="B167" t="str">
            <v>AG. SUCRE</v>
          </cell>
        </row>
        <row r="168">
          <cell r="A168">
            <v>168</v>
          </cell>
          <cell r="B168" t="str">
            <v>POLICENTRO</v>
          </cell>
        </row>
        <row r="169">
          <cell r="A169">
            <v>169</v>
          </cell>
          <cell r="B169" t="str">
            <v>ALAMEDA</v>
          </cell>
        </row>
        <row r="170">
          <cell r="A170">
            <v>170</v>
          </cell>
          <cell r="B170" t="str">
            <v>AG. PICHINCHA</v>
          </cell>
        </row>
        <row r="171">
          <cell r="A171">
            <v>171</v>
          </cell>
          <cell r="B171" t="str">
            <v>XXXXXXXXXXXX</v>
          </cell>
        </row>
        <row r="172">
          <cell r="A172">
            <v>172</v>
          </cell>
          <cell r="B172" t="str">
            <v>XXXXXXXXXXXX</v>
          </cell>
        </row>
        <row r="173">
          <cell r="A173">
            <v>173</v>
          </cell>
          <cell r="B173" t="str">
            <v>XXXXXXXXXXXX</v>
          </cell>
        </row>
        <row r="174">
          <cell r="A174">
            <v>174</v>
          </cell>
          <cell r="B174" t="str">
            <v>XXXXXXXXXXXX</v>
          </cell>
        </row>
        <row r="175">
          <cell r="A175">
            <v>175</v>
          </cell>
          <cell r="B175" t="str">
            <v>XXXXXXXXXXXX</v>
          </cell>
        </row>
        <row r="176">
          <cell r="A176">
            <v>176</v>
          </cell>
          <cell r="B176" t="str">
            <v>XXXXXXXXXXXX</v>
          </cell>
        </row>
        <row r="177">
          <cell r="A177">
            <v>177</v>
          </cell>
          <cell r="B177" t="str">
            <v>XXXXXXXXXXXX</v>
          </cell>
        </row>
        <row r="178">
          <cell r="A178">
            <v>178</v>
          </cell>
          <cell r="B178" t="str">
            <v>XXXXXXXXXXXX</v>
          </cell>
        </row>
        <row r="179">
          <cell r="A179">
            <v>179</v>
          </cell>
          <cell r="B179" t="str">
            <v>XXXXXXXXXXXX</v>
          </cell>
        </row>
        <row r="180">
          <cell r="A180">
            <v>180</v>
          </cell>
          <cell r="B180" t="str">
            <v>BCO RUMIÑAHUI</v>
          </cell>
        </row>
        <row r="181">
          <cell r="A181">
            <v>181</v>
          </cell>
          <cell r="B181" t="str">
            <v>B.R. SALINAS</v>
          </cell>
        </row>
        <row r="182">
          <cell r="A182">
            <v>182</v>
          </cell>
          <cell r="B182" t="str">
            <v>B.R. RECOLETA</v>
          </cell>
        </row>
        <row r="183">
          <cell r="A183">
            <v>183</v>
          </cell>
          <cell r="B183" t="str">
            <v>B.R. PRENSA</v>
          </cell>
        </row>
        <row r="184">
          <cell r="A184">
            <v>184</v>
          </cell>
          <cell r="B184" t="str">
            <v>B.R. HOSP. MILITAR</v>
          </cell>
        </row>
        <row r="185">
          <cell r="A185">
            <v>185</v>
          </cell>
          <cell r="B185" t="str">
            <v>B.R. MACHACHI</v>
          </cell>
        </row>
        <row r="186">
          <cell r="A186">
            <v>186</v>
          </cell>
          <cell r="B186" t="str">
            <v>B.R. EL VALLE</v>
          </cell>
        </row>
        <row r="187">
          <cell r="A187">
            <v>187</v>
          </cell>
          <cell r="B187" t="str">
            <v>B.R. MATRIZ</v>
          </cell>
        </row>
        <row r="188">
          <cell r="A188">
            <v>188</v>
          </cell>
          <cell r="B188" t="str">
            <v>B.R. SUC. MAYOR</v>
          </cell>
        </row>
        <row r="189">
          <cell r="A189">
            <v>189</v>
          </cell>
          <cell r="B189" t="str">
            <v>B.R. II ZONA MILITAR</v>
          </cell>
        </row>
        <row r="190">
          <cell r="A190">
            <v>190</v>
          </cell>
          <cell r="B190" t="str">
            <v>B.R. FAE ATARAZANA</v>
          </cell>
        </row>
        <row r="191">
          <cell r="A191">
            <v>191</v>
          </cell>
          <cell r="B191" t="str">
            <v>B.R. I ZONA NAVAL</v>
          </cell>
        </row>
        <row r="192">
          <cell r="A192">
            <v>192</v>
          </cell>
          <cell r="B192" t="str">
            <v>B.R. BASE NAVAL SUR</v>
          </cell>
        </row>
        <row r="193">
          <cell r="A193">
            <v>193</v>
          </cell>
          <cell r="B193" t="str">
            <v>B.R. FUERTE HUANCAVILCA</v>
          </cell>
        </row>
        <row r="194">
          <cell r="A194">
            <v>194</v>
          </cell>
          <cell r="B194" t="str">
            <v>B.R. SUC. MACHALA</v>
          </cell>
        </row>
        <row r="195">
          <cell r="A195">
            <v>195</v>
          </cell>
          <cell r="B195" t="str">
            <v>XXXXXXXXXXXXX</v>
          </cell>
        </row>
        <row r="196">
          <cell r="A196">
            <v>196</v>
          </cell>
          <cell r="B196" t="str">
            <v>XXXXXXXXXXXXX</v>
          </cell>
        </row>
        <row r="197">
          <cell r="A197">
            <v>197</v>
          </cell>
          <cell r="B197" t="str">
            <v>XXXXXXXXXXXXX</v>
          </cell>
        </row>
        <row r="198">
          <cell r="A198">
            <v>198</v>
          </cell>
          <cell r="B198" t="str">
            <v>XXXXXXXXXXXXX</v>
          </cell>
        </row>
        <row r="199">
          <cell r="A199">
            <v>199</v>
          </cell>
          <cell r="B199" t="str">
            <v>XXXXXXXXXXXXX</v>
          </cell>
        </row>
        <row r="200">
          <cell r="A200">
            <v>200</v>
          </cell>
          <cell r="B200" t="str">
            <v>DINERS</v>
          </cell>
        </row>
        <row r="201">
          <cell r="A201" t="str">
            <v>SBR</v>
          </cell>
          <cell r="B201" t="str">
            <v>DIF. POR REGULARIZAR</v>
          </cell>
        </row>
        <row r="202">
          <cell r="A202" t="str">
            <v>FBR</v>
          </cell>
          <cell r="B202" t="str">
            <v>DIF. POR REGULARIZAR</v>
          </cell>
        </row>
        <row r="203">
          <cell r="A203" t="str">
            <v>SPI</v>
          </cell>
          <cell r="B203" t="str">
            <v>DIF. POR REGULARIZAR</v>
          </cell>
        </row>
        <row r="204">
          <cell r="A204" t="str">
            <v>FPI</v>
          </cell>
          <cell r="B204" t="str">
            <v>DIF. POR REGULARIZAR</v>
          </cell>
        </row>
        <row r="205">
          <cell r="A205" t="str">
            <v>VIS</v>
          </cell>
          <cell r="B205" t="str">
            <v>VISA</v>
          </cell>
        </row>
        <row r="206">
          <cell r="A206" t="str">
            <v>BC</v>
          </cell>
          <cell r="B206" t="str">
            <v>BCO CENTRAL DEL ECUADOR</v>
          </cell>
        </row>
        <row r="207">
          <cell r="A207" t="str">
            <v>CTE</v>
          </cell>
          <cell r="B207" t="str">
            <v>CUENTAS CORRIENTES</v>
          </cell>
        </row>
        <row r="208">
          <cell r="A208" t="str">
            <v>AHO</v>
          </cell>
          <cell r="B208" t="str">
            <v>CUENTAS DE AHORRO</v>
          </cell>
        </row>
        <row r="209">
          <cell r="A209" t="str">
            <v>EDC</v>
          </cell>
          <cell r="B209" t="str">
            <v>EFECTOS DE COBRO</v>
          </cell>
        </row>
        <row r="210">
          <cell r="A210" t="str">
            <v>BNF</v>
          </cell>
          <cell r="B210" t="str">
            <v>BANCO DE FOMENTO</v>
          </cell>
        </row>
        <row r="211">
          <cell r="A211" t="str">
            <v>RUM</v>
          </cell>
          <cell r="B211" t="str">
            <v>BANCO RUMIÑAHUI</v>
          </cell>
        </row>
        <row r="212">
          <cell r="A212" t="str">
            <v>PI</v>
          </cell>
        </row>
        <row r="213">
          <cell r="A213" t="str">
            <v>LOJ</v>
          </cell>
          <cell r="B213" t="str">
            <v>BANCO DE LOJA</v>
          </cell>
        </row>
        <row r="214">
          <cell r="A214" t="str">
            <v>BNF</v>
          </cell>
          <cell r="B214" t="str">
            <v>BCO DE FOMENTO</v>
          </cell>
        </row>
        <row r="215">
          <cell r="A215" t="str">
            <v>COB</v>
          </cell>
          <cell r="B215" t="str">
            <v>COBRANZAS EXT.</v>
          </cell>
        </row>
        <row r="216">
          <cell r="A216" t="str">
            <v>OPE</v>
          </cell>
          <cell r="B216" t="str">
            <v>OPERACIONES</v>
          </cell>
        </row>
        <row r="217">
          <cell r="A217" t="str">
            <v>F14</v>
          </cell>
          <cell r="B217" t="str">
            <v>6 DE DICIEMBRE</v>
          </cell>
        </row>
        <row r="218">
          <cell r="A218" t="str">
            <v>RFF</v>
          </cell>
          <cell r="B218" t="str">
            <v>RECH FORMA Y FIRMA</v>
          </cell>
        </row>
        <row r="219">
          <cell r="A219" t="str">
            <v>VIN</v>
          </cell>
          <cell r="B219" t="str">
            <v>CTAS VINCULADAS</v>
          </cell>
        </row>
        <row r="220">
          <cell r="A220" t="str">
            <v>OSB</v>
          </cell>
          <cell r="B220" t="str">
            <v>OP.SERV.BANC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Jun04"/>
      <sheetName val="Abr-May"/>
      <sheetName val="Mar04"/>
      <sheetName val="Feb04"/>
      <sheetName val="Ene04"/>
      <sheetName val="Sheet6"/>
      <sheetName val="Balance General"/>
      <sheetName val="sumaria general"/>
      <sheetName val="Sheet1"/>
      <sheetName val="Estados Financieros"/>
      <sheetName val="Informacion Financiera"/>
      <sheetName val="Resultado Estados Financieros"/>
      <sheetName val="Tickmarks"/>
      <sheetName val="Sheet2"/>
      <sheetName val="Comprobante de Consolidacion"/>
      <sheetName val="Consolidacion"/>
      <sheetName val="Ejercicio (2)"/>
      <sheetName val="Estados Financieros Nov04"/>
      <sheetName val="Sheet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B1" t="str">
            <v>Nivel 1</v>
          </cell>
          <cell r="C1" t="str">
            <v>Data</v>
          </cell>
          <cell r="D1" t="str">
            <v>Sum of Dic-04</v>
          </cell>
          <cell r="E1" t="str">
            <v>Sum of Dic-03</v>
          </cell>
        </row>
        <row r="2">
          <cell r="B2">
            <v>4</v>
          </cell>
          <cell r="C2" t="str">
            <v>Ingresos*</v>
          </cell>
          <cell r="D2">
            <v>7106532397.2300005</v>
          </cell>
          <cell r="E2">
            <v>4195801356.9899998</v>
          </cell>
        </row>
        <row r="3">
          <cell r="B3">
            <v>41</v>
          </cell>
          <cell r="C3" t="str">
            <v>Operacionales</v>
          </cell>
          <cell r="D3">
            <v>7067136858.8000002</v>
          </cell>
          <cell r="E3">
            <v>3127300607</v>
          </cell>
        </row>
        <row r="4">
          <cell r="B4">
            <v>4150</v>
          </cell>
          <cell r="C4" t="str">
            <v>Actividad financiera</v>
          </cell>
          <cell r="D4">
            <v>664906820</v>
          </cell>
          <cell r="E4">
            <v>791017131</v>
          </cell>
        </row>
        <row r="5">
          <cell r="B5">
            <v>415010</v>
          </cell>
          <cell r="C5" t="str">
            <v>Dividendos de sociedades anónimas y/o asimiladas</v>
          </cell>
          <cell r="D5">
            <v>582617425</v>
          </cell>
          <cell r="E5">
            <v>245989070</v>
          </cell>
        </row>
        <row r="6">
          <cell r="B6">
            <v>415020</v>
          </cell>
          <cell r="C6" t="str">
            <v>Intereses</v>
          </cell>
          <cell r="D6">
            <v>82289395</v>
          </cell>
          <cell r="E6">
            <v>215489076</v>
          </cell>
        </row>
        <row r="7">
          <cell r="B7">
            <v>415095</v>
          </cell>
          <cell r="C7" t="str">
            <v>Actividades conexas</v>
          </cell>
          <cell r="D7">
            <v>0</v>
          </cell>
          <cell r="E7">
            <v>329538985</v>
          </cell>
        </row>
        <row r="8">
          <cell r="B8">
            <v>4155</v>
          </cell>
          <cell r="C8" t="str">
            <v>Actividades inmobiliarias, empresariales y de alquiler</v>
          </cell>
          <cell r="D8">
            <v>6402230038.8000002</v>
          </cell>
          <cell r="E8">
            <v>2336283476</v>
          </cell>
        </row>
        <row r="9">
          <cell r="B9">
            <v>415530</v>
          </cell>
          <cell r="C9" t="str">
            <v>Consultoría en equipo y programas de informática</v>
          </cell>
          <cell r="D9">
            <v>1560083741</v>
          </cell>
          <cell r="E9">
            <v>795820759</v>
          </cell>
        </row>
        <row r="10">
          <cell r="B10">
            <v>415535</v>
          </cell>
          <cell r="C10" t="str">
            <v>Procesamiento de datos</v>
          </cell>
          <cell r="D10">
            <v>4842146297.8000002</v>
          </cell>
          <cell r="E10">
            <v>1540462717</v>
          </cell>
        </row>
        <row r="11">
          <cell r="B11">
            <v>42</v>
          </cell>
          <cell r="C11" t="str">
            <v>No operacionales</v>
          </cell>
          <cell r="D11">
            <v>194202093.84000003</v>
          </cell>
          <cell r="E11">
            <v>1109038150.9900002</v>
          </cell>
        </row>
        <row r="12">
          <cell r="B12">
            <v>4210</v>
          </cell>
          <cell r="C12" t="str">
            <v>Financieros</v>
          </cell>
          <cell r="D12">
            <v>-819736988.36000001</v>
          </cell>
          <cell r="E12">
            <v>689467812.33000004</v>
          </cell>
        </row>
        <row r="13">
          <cell r="B13">
            <v>421005</v>
          </cell>
          <cell r="C13" t="str">
            <v>Intereses</v>
          </cell>
          <cell r="D13">
            <v>937737796.63999999</v>
          </cell>
          <cell r="E13">
            <v>689467612.33000004</v>
          </cell>
        </row>
        <row r="14">
          <cell r="B14">
            <v>421020</v>
          </cell>
          <cell r="C14" t="str">
            <v>Diferencia en cambio</v>
          </cell>
          <cell r="D14">
            <v>-1757474785</v>
          </cell>
          <cell r="E14">
            <v>0</v>
          </cell>
        </row>
        <row r="15">
          <cell r="B15">
            <v>421095</v>
          </cell>
          <cell r="C15" t="str">
            <v>Otros</v>
          </cell>
          <cell r="D15">
            <v>0</v>
          </cell>
          <cell r="E15">
            <v>200</v>
          </cell>
        </row>
        <row r="16">
          <cell r="B16">
            <v>4220</v>
          </cell>
          <cell r="C16" t="str">
            <v>Arrendamientos</v>
          </cell>
          <cell r="D16">
            <v>141449330</v>
          </cell>
          <cell r="E16">
            <v>155570494</v>
          </cell>
        </row>
        <row r="17">
          <cell r="B17">
            <v>422010</v>
          </cell>
          <cell r="C17" t="str">
            <v>Construcciones y edificios</v>
          </cell>
          <cell r="D17">
            <v>141449330</v>
          </cell>
          <cell r="E17">
            <v>155570494</v>
          </cell>
        </row>
        <row r="18">
          <cell r="B18">
            <v>4240</v>
          </cell>
          <cell r="C18" t="str">
            <v>Utilidad en venta de inversiones</v>
          </cell>
          <cell r="D18">
            <v>7489128.4699999997</v>
          </cell>
          <cell r="E18">
            <v>169418405.94999999</v>
          </cell>
        </row>
        <row r="19">
          <cell r="B19">
            <v>424005</v>
          </cell>
          <cell r="C19" t="str">
            <v>Acciones</v>
          </cell>
          <cell r="D19">
            <v>7489128.4699999997</v>
          </cell>
          <cell r="E19">
            <v>6411206.9500000002</v>
          </cell>
        </row>
        <row r="20">
          <cell r="B20">
            <v>424045</v>
          </cell>
          <cell r="C20" t="str">
            <v>Derechos fiduciarios</v>
          </cell>
          <cell r="D20">
            <v>0</v>
          </cell>
          <cell r="E20">
            <v>163007199</v>
          </cell>
        </row>
        <row r="21">
          <cell r="B21">
            <v>4248</v>
          </cell>
          <cell r="C21" t="str">
            <v>Utilidad en venta de otros bienes</v>
          </cell>
          <cell r="D21">
            <v>13948792.23</v>
          </cell>
          <cell r="E21">
            <v>0</v>
          </cell>
        </row>
        <row r="22">
          <cell r="B22">
            <v>424810</v>
          </cell>
          <cell r="C22" t="str">
            <v>Otros activos</v>
          </cell>
          <cell r="D22">
            <v>13948792.23</v>
          </cell>
          <cell r="E22">
            <v>0</v>
          </cell>
        </row>
        <row r="23">
          <cell r="B23">
            <v>4250</v>
          </cell>
          <cell r="C23" t="str">
            <v>Recuperaciones</v>
          </cell>
          <cell r="D23">
            <v>51399997</v>
          </cell>
          <cell r="E23">
            <v>94578000</v>
          </cell>
        </row>
        <row r="24">
          <cell r="B24">
            <v>425010</v>
          </cell>
          <cell r="C24" t="str">
            <v>Seguros</v>
          </cell>
          <cell r="D24">
            <v>423997</v>
          </cell>
          <cell r="E24">
            <v>0</v>
          </cell>
        </row>
        <row r="25">
          <cell r="B25">
            <v>425035</v>
          </cell>
          <cell r="C25" t="str">
            <v>De  provisiones</v>
          </cell>
          <cell r="D25">
            <v>0</v>
          </cell>
          <cell r="E25">
            <v>82578000</v>
          </cell>
        </row>
        <row r="26">
          <cell r="B26">
            <v>425050</v>
          </cell>
          <cell r="C26" t="str">
            <v>Reintegro de otros costos y gastos</v>
          </cell>
          <cell r="D26">
            <v>50976000</v>
          </cell>
          <cell r="E26">
            <v>12000000</v>
          </cell>
        </row>
        <row r="27">
          <cell r="B27">
            <v>4295</v>
          </cell>
          <cell r="C27" t="str">
            <v>Diversos</v>
          </cell>
          <cell r="D27">
            <v>799651834.5</v>
          </cell>
          <cell r="E27">
            <v>3438.71</v>
          </cell>
        </row>
        <row r="28">
          <cell r="B28">
            <v>429581</v>
          </cell>
          <cell r="C28" t="str">
            <v>Ajuste al peso</v>
          </cell>
          <cell r="D28">
            <v>11999</v>
          </cell>
          <cell r="E28">
            <v>2658.71</v>
          </cell>
        </row>
        <row r="29">
          <cell r="B29">
            <v>429585</v>
          </cell>
          <cell r="C29" t="str">
            <v>Otros</v>
          </cell>
          <cell r="D29">
            <v>799639835.5</v>
          </cell>
          <cell r="E29">
            <v>780</v>
          </cell>
        </row>
        <row r="30">
          <cell r="B30">
            <v>47</v>
          </cell>
          <cell r="C30" t="str">
            <v>Ajustes por inflación</v>
          </cell>
          <cell r="D30">
            <v>-154806555.41</v>
          </cell>
          <cell r="E30">
            <v>-40537401</v>
          </cell>
        </row>
        <row r="31">
          <cell r="B31">
            <v>4705</v>
          </cell>
          <cell r="C31" t="str">
            <v>Corrección monetaria</v>
          </cell>
          <cell r="D31">
            <v>-154806555.41</v>
          </cell>
          <cell r="E31">
            <v>-40537401</v>
          </cell>
        </row>
        <row r="32">
          <cell r="B32">
            <v>470505</v>
          </cell>
          <cell r="C32" t="str">
            <v>Inversiones (CR)</v>
          </cell>
          <cell r="D32">
            <v>369712295</v>
          </cell>
          <cell r="E32">
            <v>406219436</v>
          </cell>
        </row>
        <row r="33">
          <cell r="B33">
            <v>470510</v>
          </cell>
          <cell r="C33" t="str">
            <v>Inventarios (CR)**</v>
          </cell>
          <cell r="D33">
            <v>228030242</v>
          </cell>
          <cell r="E33">
            <v>233550940</v>
          </cell>
        </row>
        <row r="34">
          <cell r="B34">
            <v>470515</v>
          </cell>
          <cell r="C34" t="str">
            <v>Propiedades, planta y equipo (CR)</v>
          </cell>
          <cell r="D34">
            <v>5258027</v>
          </cell>
          <cell r="E34">
            <v>4338093</v>
          </cell>
        </row>
        <row r="35">
          <cell r="B35">
            <v>470520</v>
          </cell>
          <cell r="C35" t="str">
            <v>Intangibles (CR)</v>
          </cell>
          <cell r="D35">
            <v>73809023</v>
          </cell>
          <cell r="E35">
            <v>125843412</v>
          </cell>
        </row>
        <row r="36">
          <cell r="B36">
            <v>470530</v>
          </cell>
          <cell r="C36" t="str">
            <v>Otros activos (CR)</v>
          </cell>
          <cell r="D36">
            <v>468073659</v>
          </cell>
          <cell r="E36">
            <v>500505184</v>
          </cell>
        </row>
        <row r="37">
          <cell r="B37">
            <v>470540</v>
          </cell>
          <cell r="C37" t="str">
            <v>Patrimonio</v>
          </cell>
          <cell r="D37">
            <v>-1298412047</v>
          </cell>
          <cell r="E37">
            <v>-1309694122</v>
          </cell>
        </row>
        <row r="38">
          <cell r="B38">
            <v>470545</v>
          </cell>
          <cell r="C38" t="str">
            <v>Depreciación acumulada (DB)</v>
          </cell>
          <cell r="D38">
            <v>-1277754.4099999999</v>
          </cell>
          <cell r="E38">
            <v>-1300344</v>
          </cell>
        </row>
        <row r="39">
          <cell r="B39">
            <v>5</v>
          </cell>
          <cell r="C39" t="str">
            <v>Gastos*</v>
          </cell>
          <cell r="D39">
            <v>25505058468.25</v>
          </cell>
          <cell r="E39">
            <v>4188519112.9900002</v>
          </cell>
        </row>
        <row r="40">
          <cell r="B40">
            <v>51</v>
          </cell>
          <cell r="C40" t="str">
            <v>Operacionales de administración</v>
          </cell>
          <cell r="D40">
            <v>14880691959.219999</v>
          </cell>
          <cell r="E40">
            <v>1232883043.1700001</v>
          </cell>
        </row>
        <row r="41">
          <cell r="B41">
            <v>5105</v>
          </cell>
          <cell r="C41" t="str">
            <v>Gastos de personal</v>
          </cell>
          <cell r="D41">
            <v>301744251</v>
          </cell>
          <cell r="E41">
            <v>227021463</v>
          </cell>
        </row>
        <row r="42">
          <cell r="B42">
            <v>510503</v>
          </cell>
          <cell r="C42" t="str">
            <v>Salario integral</v>
          </cell>
          <cell r="D42">
            <v>108039934</v>
          </cell>
          <cell r="E42">
            <v>52896000</v>
          </cell>
        </row>
        <row r="43">
          <cell r="B43">
            <v>510506</v>
          </cell>
          <cell r="C43" t="str">
            <v>Sueldos</v>
          </cell>
          <cell r="D43">
            <v>75988796</v>
          </cell>
          <cell r="E43">
            <v>85677520</v>
          </cell>
        </row>
        <row r="44">
          <cell r="B44">
            <v>510527</v>
          </cell>
          <cell r="C44" t="str">
            <v>Auxilio de transporte</v>
          </cell>
          <cell r="D44">
            <v>0</v>
          </cell>
          <cell r="E44">
            <v>225000</v>
          </cell>
        </row>
        <row r="45">
          <cell r="B45">
            <v>510530</v>
          </cell>
          <cell r="C45" t="str">
            <v>Cesantías</v>
          </cell>
          <cell r="D45">
            <v>8771794</v>
          </cell>
          <cell r="E45">
            <v>8936493</v>
          </cell>
        </row>
        <row r="46">
          <cell r="B46">
            <v>510533</v>
          </cell>
          <cell r="C46" t="str">
            <v>Intereses sobre cesantías</v>
          </cell>
          <cell r="D46">
            <v>800420</v>
          </cell>
          <cell r="E46">
            <v>1036882</v>
          </cell>
        </row>
        <row r="47">
          <cell r="B47">
            <v>510536</v>
          </cell>
          <cell r="C47" t="str">
            <v>Prima de servicios</v>
          </cell>
          <cell r="D47">
            <v>8024393</v>
          </cell>
          <cell r="E47">
            <v>8890203</v>
          </cell>
        </row>
        <row r="48">
          <cell r="B48">
            <v>510539</v>
          </cell>
          <cell r="C48" t="str">
            <v>Vacaciones</v>
          </cell>
          <cell r="D48">
            <v>13791004</v>
          </cell>
          <cell r="E48">
            <v>8286457</v>
          </cell>
        </row>
        <row r="49">
          <cell r="B49">
            <v>510542</v>
          </cell>
          <cell r="C49" t="str">
            <v>Primas extralegales</v>
          </cell>
          <cell r="D49">
            <v>-524997</v>
          </cell>
          <cell r="E49">
            <v>5413790</v>
          </cell>
        </row>
        <row r="50">
          <cell r="B50">
            <v>510548</v>
          </cell>
          <cell r="C50" t="str">
            <v>Bonificaciones</v>
          </cell>
          <cell r="D50">
            <v>10802068</v>
          </cell>
          <cell r="E50">
            <v>12722400</v>
          </cell>
        </row>
        <row r="51">
          <cell r="B51">
            <v>510551</v>
          </cell>
          <cell r="C51" t="str">
            <v>Dotación y suministro a trabajadores</v>
          </cell>
          <cell r="D51">
            <v>107069</v>
          </cell>
          <cell r="E51">
            <v>0</v>
          </cell>
        </row>
        <row r="52">
          <cell r="B52">
            <v>510560</v>
          </cell>
          <cell r="C52" t="str">
            <v>Indemnizaciones laborales</v>
          </cell>
          <cell r="D52">
            <v>5623583</v>
          </cell>
          <cell r="E52">
            <v>0</v>
          </cell>
        </row>
        <row r="53">
          <cell r="B53">
            <v>510563</v>
          </cell>
          <cell r="C53" t="str">
            <v>Capacitación al personal</v>
          </cell>
          <cell r="D53">
            <v>13304550</v>
          </cell>
          <cell r="E53">
            <v>320000</v>
          </cell>
        </row>
        <row r="54">
          <cell r="B54">
            <v>510569</v>
          </cell>
          <cell r="C54" t="str">
            <v>Aportes a entidades promotoras de salud, EPS</v>
          </cell>
          <cell r="D54">
            <v>34205070</v>
          </cell>
          <cell r="E54">
            <v>23555281</v>
          </cell>
        </row>
        <row r="55">
          <cell r="B55">
            <v>510571</v>
          </cell>
          <cell r="C55" t="str">
            <v>Aportes De Cajas De Compesac</v>
          </cell>
          <cell r="D55">
            <v>15509886</v>
          </cell>
          <cell r="E55">
            <v>13142621</v>
          </cell>
        </row>
        <row r="56">
          <cell r="B56">
            <v>510584</v>
          </cell>
          <cell r="C56" t="str">
            <v>Gastos médicos y drogas</v>
          </cell>
          <cell r="D56">
            <v>61800</v>
          </cell>
          <cell r="E56">
            <v>0</v>
          </cell>
        </row>
        <row r="57">
          <cell r="B57">
            <v>510595</v>
          </cell>
          <cell r="C57" t="str">
            <v>Otros</v>
          </cell>
          <cell r="D57">
            <v>7238881</v>
          </cell>
          <cell r="E57">
            <v>5918816</v>
          </cell>
        </row>
        <row r="58">
          <cell r="B58">
            <v>5110</v>
          </cell>
          <cell r="C58" t="str">
            <v>Honorarios</v>
          </cell>
          <cell r="D58">
            <v>208613111</v>
          </cell>
          <cell r="E58">
            <v>103304783</v>
          </cell>
        </row>
        <row r="59">
          <cell r="B59">
            <v>511010</v>
          </cell>
          <cell r="C59" t="str">
            <v>Revisoría fiscal</v>
          </cell>
          <cell r="D59">
            <v>8240571</v>
          </cell>
          <cell r="E59">
            <v>7925400</v>
          </cell>
        </row>
        <row r="60">
          <cell r="B60">
            <v>511025</v>
          </cell>
          <cell r="C60" t="str">
            <v>Asesoría jurídica</v>
          </cell>
          <cell r="D60">
            <v>62092444</v>
          </cell>
          <cell r="E60">
            <v>3799271</v>
          </cell>
        </row>
        <row r="61">
          <cell r="B61">
            <v>511030</v>
          </cell>
          <cell r="C61" t="str">
            <v>Asesoría financiera</v>
          </cell>
          <cell r="D61">
            <v>2177776</v>
          </cell>
          <cell r="E61">
            <v>0</v>
          </cell>
        </row>
        <row r="62">
          <cell r="B62">
            <v>511035</v>
          </cell>
          <cell r="C62" t="str">
            <v>Asesoría técnica</v>
          </cell>
          <cell r="D62">
            <v>135602320</v>
          </cell>
          <cell r="E62">
            <v>68100000</v>
          </cell>
        </row>
        <row r="63">
          <cell r="B63">
            <v>511095</v>
          </cell>
          <cell r="C63" t="str">
            <v>Otros</v>
          </cell>
          <cell r="D63">
            <v>500000</v>
          </cell>
          <cell r="E63">
            <v>23480112</v>
          </cell>
        </row>
        <row r="64">
          <cell r="B64">
            <v>5115</v>
          </cell>
          <cell r="C64" t="str">
            <v>Impuestos</v>
          </cell>
          <cell r="D64">
            <v>148300103.03999999</v>
          </cell>
          <cell r="E64">
            <v>20970754.98</v>
          </cell>
        </row>
        <row r="65">
          <cell r="B65">
            <v>511505</v>
          </cell>
          <cell r="C65" t="str">
            <v>Industria y comercio</v>
          </cell>
          <cell r="D65">
            <v>36782000</v>
          </cell>
          <cell r="E65">
            <v>14495000</v>
          </cell>
        </row>
        <row r="66">
          <cell r="B66">
            <v>511510</v>
          </cell>
          <cell r="C66" t="str">
            <v>De timbres</v>
          </cell>
          <cell r="D66">
            <v>5760000</v>
          </cell>
          <cell r="E66">
            <v>5516196.9800000004</v>
          </cell>
        </row>
        <row r="67">
          <cell r="B67">
            <v>511515</v>
          </cell>
          <cell r="C67" t="str">
            <v>A la propiedad raíz</v>
          </cell>
          <cell r="D67">
            <v>68434573</v>
          </cell>
          <cell r="E67">
            <v>878858</v>
          </cell>
        </row>
        <row r="68">
          <cell r="B68">
            <v>511595</v>
          </cell>
          <cell r="C68" t="str">
            <v>Otros</v>
          </cell>
          <cell r="D68">
            <v>37323530.039999999</v>
          </cell>
          <cell r="E68">
            <v>80700</v>
          </cell>
        </row>
        <row r="69">
          <cell r="B69">
            <v>5120</v>
          </cell>
          <cell r="C69" t="str">
            <v>Arrendamientos</v>
          </cell>
          <cell r="D69">
            <v>150000</v>
          </cell>
          <cell r="E69">
            <v>0</v>
          </cell>
        </row>
        <row r="70">
          <cell r="B70">
            <v>512095</v>
          </cell>
          <cell r="C70" t="str">
            <v>Otros</v>
          </cell>
          <cell r="D70">
            <v>150000</v>
          </cell>
          <cell r="E70">
            <v>0</v>
          </cell>
        </row>
        <row r="71">
          <cell r="B71">
            <v>5125</v>
          </cell>
          <cell r="C71" t="str">
            <v>Contribuciones y afiliaciones</v>
          </cell>
          <cell r="D71">
            <v>11047000</v>
          </cell>
          <cell r="E71">
            <v>23519717.190000001</v>
          </cell>
        </row>
        <row r="72">
          <cell r="B72">
            <v>512505</v>
          </cell>
          <cell r="C72" t="str">
            <v>Contribuciones</v>
          </cell>
          <cell r="D72">
            <v>11047000</v>
          </cell>
          <cell r="E72">
            <v>23519717.190000001</v>
          </cell>
        </row>
        <row r="73">
          <cell r="B73">
            <v>5130</v>
          </cell>
          <cell r="C73" t="str">
            <v>Seguros</v>
          </cell>
          <cell r="D73">
            <v>52202444</v>
          </cell>
          <cell r="E73">
            <v>13365272</v>
          </cell>
        </row>
        <row r="74">
          <cell r="B74">
            <v>513010</v>
          </cell>
          <cell r="C74" t="str">
            <v>Cumplimiento</v>
          </cell>
          <cell r="D74">
            <v>15150318</v>
          </cell>
          <cell r="E74">
            <v>248513</v>
          </cell>
        </row>
        <row r="75">
          <cell r="B75">
            <v>513020</v>
          </cell>
          <cell r="C75" t="str">
            <v>Vida colectiva</v>
          </cell>
          <cell r="D75">
            <v>2912527</v>
          </cell>
          <cell r="E75">
            <v>1335025</v>
          </cell>
        </row>
        <row r="76">
          <cell r="B76">
            <v>513025</v>
          </cell>
          <cell r="C76" t="str">
            <v>Incendio</v>
          </cell>
          <cell r="D76">
            <v>5660799</v>
          </cell>
          <cell r="E76">
            <v>0</v>
          </cell>
        </row>
        <row r="77">
          <cell r="B77">
            <v>513095</v>
          </cell>
          <cell r="C77" t="str">
            <v>Otros</v>
          </cell>
          <cell r="D77">
            <v>28478800</v>
          </cell>
          <cell r="E77">
            <v>11781734</v>
          </cell>
        </row>
        <row r="78">
          <cell r="B78">
            <v>5135</v>
          </cell>
          <cell r="C78" t="str">
            <v>Servicios</v>
          </cell>
          <cell r="D78">
            <v>31220062</v>
          </cell>
          <cell r="E78">
            <v>34255226</v>
          </cell>
        </row>
        <row r="79">
          <cell r="B79">
            <v>513505</v>
          </cell>
          <cell r="C79" t="str">
            <v>Aseo y vigilancia</v>
          </cell>
          <cell r="D79">
            <v>5067223</v>
          </cell>
          <cell r="E79">
            <v>3198266</v>
          </cell>
        </row>
        <row r="80">
          <cell r="B80">
            <v>513515</v>
          </cell>
          <cell r="C80" t="str">
            <v>Asistencia técnica</v>
          </cell>
          <cell r="D80">
            <v>2300000</v>
          </cell>
          <cell r="E80">
            <v>0</v>
          </cell>
        </row>
        <row r="81">
          <cell r="B81">
            <v>513520</v>
          </cell>
          <cell r="C81" t="str">
            <v>Procesamiento electrónico de datos</v>
          </cell>
          <cell r="D81">
            <v>26324</v>
          </cell>
          <cell r="E81">
            <v>0</v>
          </cell>
        </row>
        <row r="82">
          <cell r="B82">
            <v>513525</v>
          </cell>
          <cell r="C82" t="str">
            <v>Acueducto y alcantarillado</v>
          </cell>
          <cell r="D82">
            <v>6396621</v>
          </cell>
          <cell r="E82">
            <v>3804776</v>
          </cell>
        </row>
        <row r="83">
          <cell r="B83">
            <v>513535</v>
          </cell>
          <cell r="C83" t="str">
            <v>Teléfono</v>
          </cell>
          <cell r="D83">
            <v>9277766</v>
          </cell>
          <cell r="E83">
            <v>4637374</v>
          </cell>
        </row>
        <row r="84">
          <cell r="B84">
            <v>513540</v>
          </cell>
          <cell r="C84" t="str">
            <v>Correo, portes y telegramas</v>
          </cell>
          <cell r="D84">
            <v>109017</v>
          </cell>
          <cell r="E84">
            <v>0</v>
          </cell>
        </row>
        <row r="85">
          <cell r="B85">
            <v>513550</v>
          </cell>
          <cell r="C85" t="str">
            <v>Transporte, fletes y acarreos</v>
          </cell>
          <cell r="D85">
            <v>883125</v>
          </cell>
          <cell r="E85">
            <v>0</v>
          </cell>
        </row>
        <row r="86">
          <cell r="B86">
            <v>513595</v>
          </cell>
          <cell r="C86" t="str">
            <v>Otros</v>
          </cell>
          <cell r="D86">
            <v>7159986</v>
          </cell>
          <cell r="E86">
            <v>22614810</v>
          </cell>
        </row>
        <row r="87">
          <cell r="B87">
            <v>5140</v>
          </cell>
          <cell r="C87" t="str">
            <v>Gastos legales</v>
          </cell>
          <cell r="D87">
            <v>1777273</v>
          </cell>
          <cell r="E87">
            <v>3319087</v>
          </cell>
        </row>
        <row r="88">
          <cell r="B88">
            <v>514005</v>
          </cell>
          <cell r="C88" t="str">
            <v>Notariales</v>
          </cell>
          <cell r="D88">
            <v>422823</v>
          </cell>
          <cell r="E88">
            <v>1237587</v>
          </cell>
        </row>
        <row r="89">
          <cell r="B89">
            <v>514010</v>
          </cell>
          <cell r="C89" t="str">
            <v>Registro mercantil</v>
          </cell>
          <cell r="D89">
            <v>1249000</v>
          </cell>
          <cell r="E89">
            <v>896100</v>
          </cell>
        </row>
        <row r="90">
          <cell r="B90">
            <v>514015</v>
          </cell>
          <cell r="C90" t="str">
            <v>Trámites y licencias</v>
          </cell>
          <cell r="D90">
            <v>29450</v>
          </cell>
          <cell r="E90">
            <v>803400</v>
          </cell>
        </row>
        <row r="91">
          <cell r="B91">
            <v>514095</v>
          </cell>
          <cell r="C91" t="str">
            <v>Otros</v>
          </cell>
          <cell r="D91">
            <v>76000</v>
          </cell>
          <cell r="E91">
            <v>382000</v>
          </cell>
        </row>
        <row r="92">
          <cell r="B92">
            <v>5145</v>
          </cell>
          <cell r="C92" t="str">
            <v>Mantenimiento y reparaciones</v>
          </cell>
          <cell r="D92">
            <v>1417432</v>
          </cell>
          <cell r="E92">
            <v>7942632</v>
          </cell>
        </row>
        <row r="93">
          <cell r="B93">
            <v>514505</v>
          </cell>
          <cell r="C93" t="str">
            <v>Terrenos</v>
          </cell>
          <cell r="D93">
            <v>100000</v>
          </cell>
          <cell r="E93">
            <v>800000</v>
          </cell>
        </row>
        <row r="94">
          <cell r="B94">
            <v>514510</v>
          </cell>
          <cell r="C94" t="str">
            <v>Construcciones y edificaciones</v>
          </cell>
          <cell r="D94">
            <v>59052</v>
          </cell>
          <cell r="E94">
            <v>5840000</v>
          </cell>
        </row>
        <row r="95">
          <cell r="B95">
            <v>514515</v>
          </cell>
          <cell r="C95" t="str">
            <v>Maquinaria y equipo</v>
          </cell>
          <cell r="D95">
            <v>49880</v>
          </cell>
          <cell r="E95">
            <v>255800</v>
          </cell>
        </row>
        <row r="96">
          <cell r="B96">
            <v>514520</v>
          </cell>
          <cell r="C96" t="str">
            <v>Equipo de oficina</v>
          </cell>
          <cell r="D96">
            <v>1064000</v>
          </cell>
          <cell r="E96">
            <v>1046832</v>
          </cell>
        </row>
        <row r="97">
          <cell r="B97">
            <v>514525</v>
          </cell>
          <cell r="C97" t="str">
            <v>Equipo de computación y comunicación</v>
          </cell>
          <cell r="D97">
            <v>144500</v>
          </cell>
          <cell r="E97">
            <v>0</v>
          </cell>
        </row>
        <row r="98">
          <cell r="B98">
            <v>5150</v>
          </cell>
          <cell r="C98" t="str">
            <v>Adecuación e instalación</v>
          </cell>
          <cell r="D98">
            <v>2324956</v>
          </cell>
          <cell r="E98">
            <v>2294486</v>
          </cell>
        </row>
        <row r="99">
          <cell r="B99">
            <v>515005</v>
          </cell>
          <cell r="C99" t="str">
            <v>Instalaciones eléctricas</v>
          </cell>
          <cell r="D99">
            <v>260000</v>
          </cell>
          <cell r="E99">
            <v>0</v>
          </cell>
        </row>
        <row r="100">
          <cell r="B100">
            <v>515015</v>
          </cell>
          <cell r="C100" t="str">
            <v>Reparaciones locativas</v>
          </cell>
          <cell r="D100">
            <v>1584956</v>
          </cell>
          <cell r="E100">
            <v>2216900</v>
          </cell>
        </row>
        <row r="101">
          <cell r="B101">
            <v>515095</v>
          </cell>
          <cell r="C101" t="str">
            <v>Otros</v>
          </cell>
          <cell r="D101">
            <v>480000</v>
          </cell>
          <cell r="E101">
            <v>77586</v>
          </cell>
        </row>
        <row r="102">
          <cell r="B102">
            <v>5155</v>
          </cell>
          <cell r="C102" t="str">
            <v>Gastos de viaje</v>
          </cell>
          <cell r="D102">
            <v>6249249</v>
          </cell>
          <cell r="E102">
            <v>1773956</v>
          </cell>
        </row>
        <row r="103">
          <cell r="B103">
            <v>515505</v>
          </cell>
          <cell r="C103" t="str">
            <v>Alojamiento y manutención</v>
          </cell>
          <cell r="D103">
            <v>6249249</v>
          </cell>
          <cell r="E103">
            <v>0</v>
          </cell>
        </row>
        <row r="104">
          <cell r="B104">
            <v>515510</v>
          </cell>
          <cell r="C104" t="str">
            <v>Pasajes fluviales y/o marítimos</v>
          </cell>
          <cell r="D104">
            <v>0</v>
          </cell>
          <cell r="E104">
            <v>1493956</v>
          </cell>
        </row>
        <row r="105">
          <cell r="B105">
            <v>515520</v>
          </cell>
          <cell r="C105" t="str">
            <v>Pasajes terrestres</v>
          </cell>
          <cell r="D105">
            <v>0</v>
          </cell>
          <cell r="E105">
            <v>150000</v>
          </cell>
        </row>
        <row r="106">
          <cell r="B106">
            <v>515595</v>
          </cell>
          <cell r="C106" t="str">
            <v>Otros</v>
          </cell>
          <cell r="D106">
            <v>0</v>
          </cell>
          <cell r="E106">
            <v>130000</v>
          </cell>
        </row>
        <row r="107">
          <cell r="B107">
            <v>5160</v>
          </cell>
          <cell r="C107" t="str">
            <v>Depreciaciones</v>
          </cell>
          <cell r="D107">
            <v>13375205.52</v>
          </cell>
          <cell r="E107">
            <v>15102184</v>
          </cell>
        </row>
        <row r="108">
          <cell r="B108">
            <v>516005</v>
          </cell>
          <cell r="C108" t="str">
            <v>Construcciones y edificaciones</v>
          </cell>
          <cell r="D108">
            <v>921171.71</v>
          </cell>
          <cell r="E108">
            <v>1160804</v>
          </cell>
        </row>
        <row r="109">
          <cell r="B109">
            <v>516010</v>
          </cell>
          <cell r="C109" t="str">
            <v>Maquinaria y equipo</v>
          </cell>
          <cell r="D109">
            <v>477925.89</v>
          </cell>
          <cell r="E109">
            <v>1437048</v>
          </cell>
        </row>
        <row r="110">
          <cell r="B110">
            <v>516015</v>
          </cell>
          <cell r="C110" t="str">
            <v>Equipo de oficina</v>
          </cell>
          <cell r="D110">
            <v>870360</v>
          </cell>
          <cell r="E110">
            <v>1015115</v>
          </cell>
        </row>
        <row r="111">
          <cell r="B111">
            <v>516020</v>
          </cell>
          <cell r="C111" t="str">
            <v>Equipo de computación y comunicación</v>
          </cell>
          <cell r="D111">
            <v>1344872.93</v>
          </cell>
          <cell r="E111">
            <v>2580480</v>
          </cell>
        </row>
        <row r="112">
          <cell r="B112">
            <v>516035</v>
          </cell>
          <cell r="C112" t="str">
            <v>Flota y equipo de transporte</v>
          </cell>
          <cell r="D112">
            <v>9760874.9900000002</v>
          </cell>
          <cell r="E112">
            <v>8908737</v>
          </cell>
        </row>
        <row r="113">
          <cell r="B113">
            <v>5165</v>
          </cell>
          <cell r="C113" t="str">
            <v>Amortizaciones</v>
          </cell>
          <cell r="D113">
            <v>16963365</v>
          </cell>
          <cell r="E113">
            <v>357726</v>
          </cell>
        </row>
        <row r="114">
          <cell r="B114">
            <v>516525</v>
          </cell>
          <cell r="C114" t="str">
            <v>Programas Para Computador (S</v>
          </cell>
          <cell r="D114">
            <v>3794292</v>
          </cell>
          <cell r="E114">
            <v>357726</v>
          </cell>
        </row>
        <row r="115">
          <cell r="B115">
            <v>516595</v>
          </cell>
          <cell r="C115" t="str">
            <v>Otras</v>
          </cell>
          <cell r="D115">
            <v>13169073</v>
          </cell>
          <cell r="E115">
            <v>0</v>
          </cell>
        </row>
        <row r="116">
          <cell r="B116">
            <v>5195</v>
          </cell>
          <cell r="C116" t="str">
            <v>Diversos</v>
          </cell>
          <cell r="D116">
            <v>81348375.430000007</v>
          </cell>
          <cell r="E116">
            <v>35779383</v>
          </cell>
        </row>
        <row r="117">
          <cell r="B117">
            <v>519505</v>
          </cell>
          <cell r="C117" t="str">
            <v>Comisiones</v>
          </cell>
          <cell r="D117">
            <v>330430</v>
          </cell>
          <cell r="E117">
            <v>0</v>
          </cell>
        </row>
        <row r="118">
          <cell r="B118">
            <v>519510</v>
          </cell>
          <cell r="C118" t="str">
            <v>Libros, suscripciones, periódicos y revistas</v>
          </cell>
          <cell r="D118">
            <v>9188000</v>
          </cell>
          <cell r="E118">
            <v>14590494</v>
          </cell>
        </row>
        <row r="119">
          <cell r="B119">
            <v>519520</v>
          </cell>
          <cell r="C119" t="str">
            <v>Gastos de representación y relaciones públicas</v>
          </cell>
          <cell r="D119">
            <v>0</v>
          </cell>
          <cell r="E119">
            <v>174000</v>
          </cell>
        </row>
        <row r="120">
          <cell r="B120">
            <v>519525</v>
          </cell>
          <cell r="C120" t="str">
            <v>Elementos de aseo y cafetería</v>
          </cell>
          <cell r="D120">
            <v>2750000</v>
          </cell>
          <cell r="E120">
            <v>0</v>
          </cell>
        </row>
        <row r="121">
          <cell r="B121">
            <v>519530</v>
          </cell>
          <cell r="C121" t="str">
            <v>Útiles, papelería y fotocopias</v>
          </cell>
          <cell r="D121">
            <v>963583</v>
          </cell>
          <cell r="E121">
            <v>156989</v>
          </cell>
        </row>
        <row r="122">
          <cell r="B122">
            <v>519535</v>
          </cell>
          <cell r="C122" t="str">
            <v>Combustibles y lubricantes</v>
          </cell>
          <cell r="D122">
            <v>7480558</v>
          </cell>
          <cell r="E122">
            <v>9630418</v>
          </cell>
        </row>
        <row r="123">
          <cell r="B123">
            <v>519540</v>
          </cell>
          <cell r="C123" t="str">
            <v>Envases y empaques</v>
          </cell>
          <cell r="D123">
            <v>0</v>
          </cell>
          <cell r="E123">
            <v>149382</v>
          </cell>
        </row>
        <row r="124">
          <cell r="B124">
            <v>519555</v>
          </cell>
          <cell r="C124" t="str">
            <v>Microfilmación</v>
          </cell>
          <cell r="D124">
            <v>0</v>
          </cell>
          <cell r="E124">
            <v>165000</v>
          </cell>
        </row>
        <row r="125">
          <cell r="B125">
            <v>519570</v>
          </cell>
          <cell r="C125" t="str">
            <v>Indemnización por daños a terceros</v>
          </cell>
          <cell r="D125">
            <v>1037186</v>
          </cell>
          <cell r="E125">
            <v>1634525</v>
          </cell>
        </row>
        <row r="126">
          <cell r="B126">
            <v>519595</v>
          </cell>
          <cell r="C126" t="str">
            <v>Otros</v>
          </cell>
          <cell r="D126">
            <v>59598618.43</v>
          </cell>
          <cell r="E126">
            <v>9278575</v>
          </cell>
        </row>
        <row r="127">
          <cell r="B127">
            <v>5199</v>
          </cell>
          <cell r="C127" t="str">
            <v>Provisiones</v>
          </cell>
          <cell r="D127">
            <v>14003959132.23</v>
          </cell>
          <cell r="E127">
            <v>743876373</v>
          </cell>
        </row>
        <row r="128">
          <cell r="B128">
            <v>519910</v>
          </cell>
          <cell r="C128" t="str">
            <v>Deudores</v>
          </cell>
          <cell r="D128">
            <v>8061193777.2299995</v>
          </cell>
          <cell r="E128">
            <v>0</v>
          </cell>
        </row>
        <row r="129">
          <cell r="B129">
            <v>519995</v>
          </cell>
          <cell r="C129" t="str">
            <v>Otros activos</v>
          </cell>
          <cell r="D129">
            <v>5942765355</v>
          </cell>
          <cell r="E129">
            <v>743876373</v>
          </cell>
        </row>
        <row r="130">
          <cell r="B130">
            <v>53</v>
          </cell>
          <cell r="C130" t="str">
            <v>No operacionales</v>
          </cell>
          <cell r="D130">
            <v>607873318.0200001</v>
          </cell>
          <cell r="E130">
            <v>2337548550.7200003</v>
          </cell>
        </row>
        <row r="131">
          <cell r="B131">
            <v>5305</v>
          </cell>
          <cell r="C131" t="str">
            <v>Financieros</v>
          </cell>
          <cell r="D131">
            <v>154686331.1500001</v>
          </cell>
          <cell r="E131">
            <v>1309279808.22</v>
          </cell>
        </row>
        <row r="132">
          <cell r="B132">
            <v>530505</v>
          </cell>
          <cell r="C132" t="str">
            <v>Gastos bancarios</v>
          </cell>
          <cell r="D132">
            <v>3132.52</v>
          </cell>
          <cell r="E132">
            <v>59624</v>
          </cell>
        </row>
        <row r="133">
          <cell r="B133">
            <v>530515</v>
          </cell>
          <cell r="C133" t="str">
            <v>Comisiones</v>
          </cell>
          <cell r="D133">
            <v>1849255.63</v>
          </cell>
          <cell r="E133">
            <v>24131806.219999999</v>
          </cell>
        </row>
        <row r="134">
          <cell r="B134">
            <v>530520</v>
          </cell>
          <cell r="C134" t="str">
            <v>Intereses</v>
          </cell>
          <cell r="D134">
            <v>1193641041</v>
          </cell>
          <cell r="E134">
            <v>1285088378</v>
          </cell>
        </row>
        <row r="135">
          <cell r="B135">
            <v>530525</v>
          </cell>
          <cell r="C135" t="str">
            <v>Diferencia en cambio</v>
          </cell>
          <cell r="D135">
            <v>-1040807098</v>
          </cell>
          <cell r="E135">
            <v>0</v>
          </cell>
        </row>
        <row r="136">
          <cell r="B136">
            <v>5310</v>
          </cell>
          <cell r="C136" t="str">
            <v>Pérdida en venta y retiro de bienes</v>
          </cell>
          <cell r="D136">
            <v>321240219.56</v>
          </cell>
          <cell r="E136">
            <v>797578926</v>
          </cell>
        </row>
        <row r="137">
          <cell r="B137">
            <v>531015</v>
          </cell>
          <cell r="C137" t="str">
            <v>Venta de propiedades, planta y equipo</v>
          </cell>
          <cell r="D137">
            <v>290880118</v>
          </cell>
          <cell r="E137">
            <v>276058818</v>
          </cell>
        </row>
        <row r="138">
          <cell r="B138">
            <v>531020</v>
          </cell>
          <cell r="C138" t="str">
            <v>Venta de intangibles</v>
          </cell>
          <cell r="D138">
            <v>0</v>
          </cell>
          <cell r="E138">
            <v>521520108</v>
          </cell>
        </row>
        <row r="139">
          <cell r="B139">
            <v>531025</v>
          </cell>
          <cell r="C139" t="str">
            <v>Venta de otros activos</v>
          </cell>
          <cell r="D139">
            <v>30360101.559999999</v>
          </cell>
          <cell r="E139">
            <v>0</v>
          </cell>
        </row>
        <row r="140">
          <cell r="B140">
            <v>5315</v>
          </cell>
          <cell r="C140" t="str">
            <v>Gastos extraordinarios</v>
          </cell>
          <cell r="D140">
            <v>107153514.31</v>
          </cell>
          <cell r="E140">
            <v>192994568.5</v>
          </cell>
        </row>
        <row r="141">
          <cell r="B141">
            <v>531520</v>
          </cell>
          <cell r="C141" t="str">
            <v>Impuestos asumidos</v>
          </cell>
          <cell r="D141">
            <v>107153514.31</v>
          </cell>
          <cell r="E141">
            <v>192974086.5</v>
          </cell>
        </row>
        <row r="142">
          <cell r="B142">
            <v>531595</v>
          </cell>
          <cell r="C142" t="str">
            <v>Otros</v>
          </cell>
          <cell r="D142">
            <v>0</v>
          </cell>
          <cell r="E142">
            <v>20482</v>
          </cell>
        </row>
        <row r="143">
          <cell r="B143">
            <v>5395</v>
          </cell>
          <cell r="C143" t="str">
            <v>Gastos diversos</v>
          </cell>
          <cell r="D143">
            <v>24793253</v>
          </cell>
          <cell r="E143">
            <v>37695248</v>
          </cell>
        </row>
        <row r="144">
          <cell r="B144">
            <v>539595</v>
          </cell>
          <cell r="C144" t="str">
            <v>Otros</v>
          </cell>
          <cell r="D144">
            <v>24793253</v>
          </cell>
          <cell r="E144">
            <v>37695248</v>
          </cell>
        </row>
        <row r="145">
          <cell r="B145">
            <v>54</v>
          </cell>
          <cell r="C145" t="str">
            <v>Impuesto de renta y complementarios</v>
          </cell>
          <cell r="D145">
            <v>813319000</v>
          </cell>
          <cell r="E145">
            <v>467265000</v>
          </cell>
        </row>
        <row r="146">
          <cell r="B146">
            <v>5405</v>
          </cell>
          <cell r="C146" t="str">
            <v>Impuesto de renta y complementarios</v>
          </cell>
          <cell r="D146">
            <v>813319000</v>
          </cell>
          <cell r="E146">
            <v>467265000</v>
          </cell>
        </row>
        <row r="147">
          <cell r="B147">
            <v>540505</v>
          </cell>
          <cell r="C147" t="str">
            <v>Impuesto de renta y complementarios</v>
          </cell>
          <cell r="D147">
            <v>813319000</v>
          </cell>
          <cell r="E147">
            <v>467265000</v>
          </cell>
        </row>
        <row r="148">
          <cell r="B148">
            <v>59</v>
          </cell>
          <cell r="C148" t="str">
            <v>Ganancias y pérdidas</v>
          </cell>
          <cell r="D148">
            <v>9203174191.0100002</v>
          </cell>
          <cell r="E148">
            <v>150822519.09999999</v>
          </cell>
        </row>
        <row r="149">
          <cell r="B149">
            <v>5905</v>
          </cell>
          <cell r="C149" t="str">
            <v>Ganancias y pérdidas</v>
          </cell>
          <cell r="D149">
            <v>9203174191.0100002</v>
          </cell>
          <cell r="E149">
            <v>150822519.09999999</v>
          </cell>
        </row>
        <row r="150">
          <cell r="B150">
            <v>590505</v>
          </cell>
          <cell r="C150" t="str">
            <v>Ganancias y pérdidas</v>
          </cell>
          <cell r="D150">
            <v>9203174191.0100002</v>
          </cell>
          <cell r="E150">
            <v>150822519.09999999</v>
          </cell>
        </row>
      </sheetData>
      <sheetData sheetId="7" refreshError="1">
        <row r="5">
          <cell r="C5" t="str">
            <v>PUC</v>
          </cell>
          <cell r="D5" t="str">
            <v>Nombre</v>
          </cell>
          <cell r="E5">
            <v>38352</v>
          </cell>
        </row>
        <row r="6">
          <cell r="C6">
            <v>1</v>
          </cell>
          <cell r="D6" t="str">
            <v>Activo</v>
          </cell>
          <cell r="E6">
            <v>34050609235.949997</v>
          </cell>
        </row>
        <row r="7">
          <cell r="C7">
            <v>11</v>
          </cell>
          <cell r="D7" t="str">
            <v>Disponible</v>
          </cell>
          <cell r="E7">
            <v>23488498.370000001</v>
          </cell>
        </row>
        <row r="8">
          <cell r="C8">
            <v>1110</v>
          </cell>
          <cell r="D8" t="str">
            <v>Bancos</v>
          </cell>
          <cell r="E8">
            <v>15260401.720000001</v>
          </cell>
        </row>
        <row r="9">
          <cell r="C9">
            <v>111005</v>
          </cell>
          <cell r="D9" t="str">
            <v>Moneda nacional</v>
          </cell>
          <cell r="E9">
            <v>15260401.720000001</v>
          </cell>
        </row>
        <row r="10">
          <cell r="C10">
            <v>1120</v>
          </cell>
          <cell r="D10" t="str">
            <v>Cuentas de ahorro</v>
          </cell>
          <cell r="E10">
            <v>8228096.6500000004</v>
          </cell>
        </row>
        <row r="11">
          <cell r="C11">
            <v>112005</v>
          </cell>
          <cell r="D11" t="str">
            <v>Bancos</v>
          </cell>
          <cell r="E11">
            <v>254268</v>
          </cell>
        </row>
        <row r="12">
          <cell r="C12">
            <v>112020</v>
          </cell>
          <cell r="D12" t="str">
            <v xml:space="preserve">   CORPORACIONES FINANCIERAS            </v>
          </cell>
          <cell r="E12">
            <v>7973828.6500000004</v>
          </cell>
        </row>
        <row r="13">
          <cell r="C13">
            <v>12</v>
          </cell>
          <cell r="D13" t="str">
            <v>Inversiones</v>
          </cell>
          <cell r="E13">
            <v>16658834419.91</v>
          </cell>
        </row>
        <row r="14">
          <cell r="C14">
            <v>1205</v>
          </cell>
          <cell r="D14" t="str">
            <v>Acciones</v>
          </cell>
          <cell r="E14">
            <v>7316612583.6300001</v>
          </cell>
        </row>
        <row r="15">
          <cell r="C15">
            <v>120505</v>
          </cell>
          <cell r="D15" t="str">
            <v>Agricultura, ganadería, caza y silvicultura</v>
          </cell>
          <cell r="E15">
            <v>838144696.52999997</v>
          </cell>
        </row>
        <row r="16">
          <cell r="C16">
            <v>120520</v>
          </cell>
          <cell r="D16" t="str">
            <v>Industria manufacturera</v>
          </cell>
          <cell r="E16">
            <v>556790002.21000004</v>
          </cell>
        </row>
        <row r="17">
          <cell r="C17">
            <v>120535</v>
          </cell>
          <cell r="D17" t="str">
            <v>Comercio al por mayor y al por menor</v>
          </cell>
          <cell r="E17">
            <v>286338784</v>
          </cell>
        </row>
        <row r="18">
          <cell r="C18">
            <v>120550</v>
          </cell>
          <cell r="D18" t="str">
            <v>Actividad financiera</v>
          </cell>
          <cell r="E18">
            <v>935162712</v>
          </cell>
        </row>
        <row r="19">
          <cell r="C19">
            <v>120595</v>
          </cell>
          <cell r="D19" t="str">
            <v xml:space="preserve">   OTROS                                </v>
          </cell>
          <cell r="E19">
            <v>2797780054.0999999</v>
          </cell>
        </row>
        <row r="20">
          <cell r="C20">
            <v>120599</v>
          </cell>
          <cell r="D20" t="str">
            <v>Ajustes por inflación</v>
          </cell>
          <cell r="E20">
            <v>1902396334.79</v>
          </cell>
        </row>
        <row r="21">
          <cell r="C21">
            <v>1215</v>
          </cell>
          <cell r="D21" t="str">
            <v>Bonos</v>
          </cell>
          <cell r="E21">
            <v>50591775</v>
          </cell>
        </row>
        <row r="22">
          <cell r="C22">
            <v>121505</v>
          </cell>
          <cell r="D22" t="str">
            <v>Bonos públicos moneda nacional</v>
          </cell>
          <cell r="E22">
            <v>48282000</v>
          </cell>
        </row>
        <row r="23">
          <cell r="C23">
            <v>121520</v>
          </cell>
          <cell r="D23" t="str">
            <v>Bonos convertibles en acciones</v>
          </cell>
          <cell r="E23">
            <v>0</v>
          </cell>
        </row>
        <row r="24">
          <cell r="C24">
            <v>121595</v>
          </cell>
          <cell r="D24" t="str">
            <v>Otros</v>
          </cell>
          <cell r="E24">
            <v>2309775</v>
          </cell>
        </row>
        <row r="25">
          <cell r="C25">
            <v>1225</v>
          </cell>
          <cell r="D25" t="str">
            <v>Certificados</v>
          </cell>
          <cell r="E25">
            <v>5322384394</v>
          </cell>
        </row>
        <row r="26">
          <cell r="C26">
            <v>122505</v>
          </cell>
          <cell r="D26" t="str">
            <v>Certificados de depósito a término (CDT)</v>
          </cell>
          <cell r="E26">
            <v>5322384394</v>
          </cell>
        </row>
        <row r="27">
          <cell r="C27">
            <v>1235</v>
          </cell>
          <cell r="D27" t="str">
            <v>Títulos</v>
          </cell>
          <cell r="E27">
            <v>0</v>
          </cell>
        </row>
        <row r="28">
          <cell r="C28">
            <v>123570</v>
          </cell>
          <cell r="D28" t="str">
            <v>Títulos inmobiliarios</v>
          </cell>
          <cell r="E28">
            <v>0</v>
          </cell>
        </row>
        <row r="29">
          <cell r="C29">
            <v>1245</v>
          </cell>
          <cell r="D29" t="str">
            <v>Derechos fiduciarios</v>
          </cell>
          <cell r="E29">
            <v>3969245667.2799997</v>
          </cell>
        </row>
        <row r="30">
          <cell r="C30">
            <v>124505</v>
          </cell>
          <cell r="D30" t="str">
            <v>Fideicomisos de inversión moneda nacional</v>
          </cell>
          <cell r="E30">
            <v>3969245667.2799997</v>
          </cell>
        </row>
        <row r="31">
          <cell r="C31">
            <v>1295</v>
          </cell>
          <cell r="D31" t="str">
            <v>Otras inversiones</v>
          </cell>
          <cell r="E31">
            <v>0</v>
          </cell>
        </row>
        <row r="32">
          <cell r="C32">
            <v>129510</v>
          </cell>
          <cell r="D32" t="str">
            <v>Derechos en clubes sociales</v>
          </cell>
          <cell r="E32">
            <v>0</v>
          </cell>
        </row>
        <row r="33">
          <cell r="C33">
            <v>129599</v>
          </cell>
          <cell r="D33" t="str">
            <v>Ajustes por inflación</v>
          </cell>
          <cell r="E33">
            <v>0</v>
          </cell>
        </row>
        <row r="34">
          <cell r="C34">
            <v>1299</v>
          </cell>
          <cell r="D34" t="str">
            <v>Provisiones</v>
          </cell>
          <cell r="E34">
            <v>0</v>
          </cell>
        </row>
        <row r="35">
          <cell r="C35">
            <v>129935</v>
          </cell>
          <cell r="D35" t="str">
            <v>Títulos</v>
          </cell>
          <cell r="E35">
            <v>0</v>
          </cell>
        </row>
        <row r="36">
          <cell r="C36">
            <v>13</v>
          </cell>
          <cell r="D36" t="str">
            <v>Deudores</v>
          </cell>
          <cell r="E36">
            <v>3317112888.9899998</v>
          </cell>
        </row>
        <row r="37">
          <cell r="C37">
            <v>1305</v>
          </cell>
          <cell r="D37" t="str">
            <v>Clientes</v>
          </cell>
          <cell r="E37">
            <v>6155294884.4200001</v>
          </cell>
        </row>
        <row r="38">
          <cell r="C38">
            <v>130505</v>
          </cell>
          <cell r="D38" t="str">
            <v xml:space="preserve">Nacionales </v>
          </cell>
          <cell r="E38">
            <v>6155294884.4200001</v>
          </cell>
        </row>
        <row r="39">
          <cell r="C39">
            <v>1330</v>
          </cell>
          <cell r="D39" t="str">
            <v>Anticipos y avances</v>
          </cell>
          <cell r="E39">
            <v>5100000</v>
          </cell>
        </row>
        <row r="40">
          <cell r="C40">
            <v>133095</v>
          </cell>
          <cell r="D40" t="str">
            <v>Otros</v>
          </cell>
          <cell r="E40">
            <v>5100000</v>
          </cell>
        </row>
        <row r="41">
          <cell r="C41">
            <v>1345</v>
          </cell>
          <cell r="D41" t="str">
            <v>Ingresos por cobrar</v>
          </cell>
          <cell r="E41">
            <v>478704803</v>
          </cell>
        </row>
        <row r="42">
          <cell r="C42">
            <v>134505</v>
          </cell>
          <cell r="D42" t="str">
            <v>Dividendos y/o participaciones</v>
          </cell>
          <cell r="E42">
            <v>318652376</v>
          </cell>
        </row>
        <row r="43">
          <cell r="C43">
            <v>134520</v>
          </cell>
          <cell r="D43" t="str">
            <v>Honorarios</v>
          </cell>
          <cell r="E43">
            <v>14304879</v>
          </cell>
        </row>
        <row r="44">
          <cell r="C44">
            <v>134530</v>
          </cell>
          <cell r="D44" t="str">
            <v>Arrendamientos</v>
          </cell>
          <cell r="E44">
            <v>103810948</v>
          </cell>
        </row>
        <row r="45">
          <cell r="C45">
            <v>134595</v>
          </cell>
          <cell r="D45" t="str">
            <v>Otros</v>
          </cell>
          <cell r="E45">
            <v>41936600</v>
          </cell>
        </row>
        <row r="46">
          <cell r="C46">
            <v>1355</v>
          </cell>
          <cell r="D46" t="str">
            <v>Anticipo de impuestos y contribuciones o saldos a favor</v>
          </cell>
          <cell r="E46">
            <v>370458031.27999997</v>
          </cell>
        </row>
        <row r="47">
          <cell r="C47">
            <v>135505</v>
          </cell>
          <cell r="D47" t="str">
            <v>Anticipo de impuestos de renta y complementarios</v>
          </cell>
          <cell r="E47">
            <v>194694327</v>
          </cell>
        </row>
        <row r="48">
          <cell r="C48">
            <v>135515</v>
          </cell>
          <cell r="D48" t="str">
            <v>Retención en la fuente</v>
          </cell>
          <cell r="E48">
            <v>171647597.28</v>
          </cell>
        </row>
        <row r="49">
          <cell r="C49">
            <v>135517</v>
          </cell>
          <cell r="D49" t="str">
            <v>Impuesto a las ventas retenido</v>
          </cell>
          <cell r="E49">
            <v>0</v>
          </cell>
        </row>
        <row r="50">
          <cell r="C50">
            <v>135518</v>
          </cell>
          <cell r="D50" t="str">
            <v>Impuesto de industria y comercio retenido</v>
          </cell>
          <cell r="E50">
            <v>1940297</v>
          </cell>
        </row>
        <row r="51">
          <cell r="C51">
            <v>135530</v>
          </cell>
          <cell r="D51" t="str">
            <v>Impuestos descontables</v>
          </cell>
          <cell r="E51">
            <v>829000</v>
          </cell>
        </row>
        <row r="52">
          <cell r="C52">
            <v>135595</v>
          </cell>
          <cell r="D52" t="str">
            <v>Otros</v>
          </cell>
          <cell r="E52">
            <v>1346810</v>
          </cell>
        </row>
        <row r="53">
          <cell r="C53">
            <v>1365</v>
          </cell>
          <cell r="D53" t="str">
            <v>Cuentas por cobrar a trabajadores</v>
          </cell>
          <cell r="E53">
            <v>36138905</v>
          </cell>
        </row>
        <row r="54">
          <cell r="C54">
            <v>136505</v>
          </cell>
          <cell r="D54" t="str">
            <v>Vivienda</v>
          </cell>
          <cell r="E54">
            <v>13406250</v>
          </cell>
        </row>
        <row r="55">
          <cell r="C55">
            <v>136515</v>
          </cell>
          <cell r="D55" t="str">
            <v>Educación</v>
          </cell>
          <cell r="E55">
            <v>17351478</v>
          </cell>
        </row>
        <row r="56">
          <cell r="C56">
            <v>136595</v>
          </cell>
          <cell r="D56" t="str">
            <v>Otros</v>
          </cell>
          <cell r="E56">
            <v>5381177</v>
          </cell>
        </row>
        <row r="57">
          <cell r="C57">
            <v>1380</v>
          </cell>
          <cell r="D57" t="str">
            <v>Deudores varios</v>
          </cell>
          <cell r="E57">
            <v>325000000</v>
          </cell>
        </row>
        <row r="58">
          <cell r="C58">
            <v>138020</v>
          </cell>
          <cell r="D58" t="str">
            <v>Cuentas por cobrar de terceros</v>
          </cell>
          <cell r="E58">
            <v>325000000</v>
          </cell>
        </row>
        <row r="59">
          <cell r="C59">
            <v>138095</v>
          </cell>
          <cell r="D59" t="str">
            <v>Otros</v>
          </cell>
          <cell r="E59">
            <v>0</v>
          </cell>
        </row>
        <row r="60">
          <cell r="C60">
            <v>1399</v>
          </cell>
          <cell r="D60" t="str">
            <v>Provisiones</v>
          </cell>
          <cell r="E60">
            <v>-4053583734.71</v>
          </cell>
        </row>
        <row r="61">
          <cell r="C61">
            <v>139905</v>
          </cell>
          <cell r="D61" t="str">
            <v>Clientes</v>
          </cell>
          <cell r="E61">
            <v>-4053583734.71</v>
          </cell>
        </row>
        <row r="62">
          <cell r="C62">
            <v>14</v>
          </cell>
          <cell r="D62" t="str">
            <v>Inventarios**</v>
          </cell>
          <cell r="E62">
            <v>1908095911.7200003</v>
          </cell>
        </row>
        <row r="63">
          <cell r="C63">
            <v>1440</v>
          </cell>
          <cell r="D63" t="str">
            <v>Bienes raíces para la venta</v>
          </cell>
          <cell r="E63">
            <v>4277773004.7200003</v>
          </cell>
        </row>
        <row r="64">
          <cell r="C64">
            <v>144004</v>
          </cell>
          <cell r="D64" t="str">
            <v xml:space="preserve">   TERRENOS URBANOS                     </v>
          </cell>
          <cell r="E64">
            <v>2340982716</v>
          </cell>
        </row>
        <row r="65">
          <cell r="C65">
            <v>144016</v>
          </cell>
          <cell r="D65" t="str">
            <v xml:space="preserve">   BODEGAS                              </v>
          </cell>
          <cell r="E65">
            <v>1308829665.72</v>
          </cell>
        </row>
        <row r="66">
          <cell r="C66">
            <v>144028</v>
          </cell>
          <cell r="D66" t="str">
            <v xml:space="preserve">   LINEAS TELEFONICAS                   </v>
          </cell>
          <cell r="E66">
            <v>2930156</v>
          </cell>
        </row>
        <row r="67">
          <cell r="C67">
            <v>144056</v>
          </cell>
          <cell r="D67" t="str">
            <v xml:space="preserve">   PLANTAS DE TRATAMIENTO Y OTROS</v>
          </cell>
          <cell r="E67">
            <v>44416263</v>
          </cell>
        </row>
        <row r="68">
          <cell r="C68">
            <v>144068</v>
          </cell>
          <cell r="D68" t="str">
            <v xml:space="preserve">   PAVIMENTOS Y PATIOS                  </v>
          </cell>
          <cell r="E68">
            <v>119033022</v>
          </cell>
        </row>
        <row r="69">
          <cell r="C69">
            <v>144099</v>
          </cell>
          <cell r="D69" t="str">
            <v>Ajustes por inflación**</v>
          </cell>
          <cell r="E69">
            <v>461581182</v>
          </cell>
        </row>
        <row r="70">
          <cell r="C70">
            <v>1499</v>
          </cell>
          <cell r="D70" t="str">
            <v>Provisiones</v>
          </cell>
          <cell r="E70">
            <v>-2369677093</v>
          </cell>
        </row>
        <row r="71">
          <cell r="C71">
            <v>149915</v>
          </cell>
          <cell r="D71" t="str">
            <v>Para pérdidas de inventarios</v>
          </cell>
          <cell r="E71">
            <v>-2369677093</v>
          </cell>
        </row>
        <row r="72">
          <cell r="C72">
            <v>15</v>
          </cell>
          <cell r="D72" t="str">
            <v>Propiedades, planta y equipo</v>
          </cell>
          <cell r="E72">
            <v>82508694.409999996</v>
          </cell>
        </row>
        <row r="73">
          <cell r="C73">
            <v>1504</v>
          </cell>
          <cell r="D73" t="str">
            <v>Terrenos</v>
          </cell>
          <cell r="E73">
            <v>0</v>
          </cell>
        </row>
        <row r="74">
          <cell r="C74">
            <v>150410</v>
          </cell>
          <cell r="D74" t="str">
            <v>Rurales</v>
          </cell>
          <cell r="E74">
            <v>0</v>
          </cell>
        </row>
        <row r="75">
          <cell r="C75">
            <v>150499</v>
          </cell>
          <cell r="D75" t="str">
            <v>Ajustes por inflación</v>
          </cell>
          <cell r="E75">
            <v>0</v>
          </cell>
        </row>
        <row r="76">
          <cell r="C76">
            <v>1508</v>
          </cell>
          <cell r="D76" t="str">
            <v>Construcciones en curso</v>
          </cell>
          <cell r="E76">
            <v>30905258</v>
          </cell>
        </row>
        <row r="77">
          <cell r="C77">
            <v>150805</v>
          </cell>
          <cell r="D77" t="str">
            <v>Construcciones y edificaciones</v>
          </cell>
          <cell r="E77">
            <v>30905258</v>
          </cell>
        </row>
        <row r="78">
          <cell r="C78">
            <v>1516</v>
          </cell>
          <cell r="D78" t="str">
            <v>Construcciones y edificaciones</v>
          </cell>
          <cell r="E78">
            <v>24960456</v>
          </cell>
        </row>
        <row r="79">
          <cell r="C79">
            <v>151625</v>
          </cell>
          <cell r="D79" t="str">
            <v>Salas de exhibición y ventas</v>
          </cell>
          <cell r="E79">
            <v>22266548</v>
          </cell>
        </row>
        <row r="80">
          <cell r="C80">
            <v>151699</v>
          </cell>
          <cell r="D80" t="str">
            <v>Ajustes por inflación</v>
          </cell>
          <cell r="E80">
            <v>2693908</v>
          </cell>
        </row>
        <row r="81">
          <cell r="C81">
            <v>1520</v>
          </cell>
          <cell r="D81" t="str">
            <v>Maquinaria y equipo</v>
          </cell>
          <cell r="E81">
            <v>1857463</v>
          </cell>
        </row>
        <row r="82">
          <cell r="C82">
            <v>152005</v>
          </cell>
          <cell r="D82" t="str">
            <v xml:space="preserve">   MAQUINARIA Y EQUIPO                  </v>
          </cell>
          <cell r="E82">
            <v>1697195</v>
          </cell>
        </row>
        <row r="83">
          <cell r="C83">
            <v>152099</v>
          </cell>
          <cell r="D83" t="str">
            <v>Ajustes por inflación</v>
          </cell>
          <cell r="E83">
            <v>160268</v>
          </cell>
        </row>
        <row r="84">
          <cell r="C84">
            <v>1524</v>
          </cell>
          <cell r="D84" t="str">
            <v>Equipo de oficina</v>
          </cell>
          <cell r="E84">
            <v>3342903</v>
          </cell>
        </row>
        <row r="85">
          <cell r="C85">
            <v>152405</v>
          </cell>
          <cell r="D85" t="str">
            <v>Muebles y enseres</v>
          </cell>
          <cell r="E85">
            <v>2693071</v>
          </cell>
        </row>
        <row r="86">
          <cell r="C86">
            <v>152410</v>
          </cell>
          <cell r="D86" t="str">
            <v>Equipos</v>
          </cell>
          <cell r="E86">
            <v>452111</v>
          </cell>
        </row>
        <row r="87">
          <cell r="C87">
            <v>152499</v>
          </cell>
          <cell r="D87" t="str">
            <v>Ajustes por inflación</v>
          </cell>
          <cell r="E87">
            <v>197721</v>
          </cell>
        </row>
        <row r="88">
          <cell r="C88">
            <v>1528</v>
          </cell>
          <cell r="D88" t="str">
            <v>Equipo de computación y comunicación</v>
          </cell>
          <cell r="E88">
            <v>11386413</v>
          </cell>
        </row>
        <row r="89">
          <cell r="C89">
            <v>152805</v>
          </cell>
          <cell r="D89" t="str">
            <v>Equipos de procesamiento de datos</v>
          </cell>
          <cell r="E89">
            <v>9829305</v>
          </cell>
        </row>
        <row r="90">
          <cell r="C90">
            <v>152810</v>
          </cell>
          <cell r="D90" t="str">
            <v>Equipos de telecomunicaciones</v>
          </cell>
          <cell r="E90">
            <v>1449050</v>
          </cell>
        </row>
        <row r="91">
          <cell r="C91">
            <v>152899</v>
          </cell>
          <cell r="D91" t="str">
            <v>Ajustes por inflación</v>
          </cell>
          <cell r="E91">
            <v>108058</v>
          </cell>
        </row>
        <row r="92">
          <cell r="C92">
            <v>1540</v>
          </cell>
          <cell r="D92" t="str">
            <v>Flota y equipo de transporte</v>
          </cell>
          <cell r="E92">
            <v>47929670</v>
          </cell>
        </row>
        <row r="93">
          <cell r="C93">
            <v>154005</v>
          </cell>
          <cell r="D93" t="str">
            <v>Autos, camionetas y camperos</v>
          </cell>
          <cell r="E93">
            <v>41600000</v>
          </cell>
        </row>
        <row r="94">
          <cell r="C94">
            <v>154099</v>
          </cell>
          <cell r="D94" t="str">
            <v>Ajustes por inflación</v>
          </cell>
          <cell r="E94">
            <v>6329670</v>
          </cell>
        </row>
        <row r="95">
          <cell r="C95">
            <v>1592</v>
          </cell>
          <cell r="D95" t="str">
            <v>Depreciación acumulada</v>
          </cell>
          <cell r="E95">
            <v>-37873468.590000004</v>
          </cell>
        </row>
        <row r="96">
          <cell r="C96">
            <v>159205</v>
          </cell>
          <cell r="D96" t="str">
            <v>Construcciones y edificaciones</v>
          </cell>
          <cell r="E96">
            <v>-2081975.71</v>
          </cell>
        </row>
        <row r="97">
          <cell r="C97">
            <v>159210</v>
          </cell>
          <cell r="D97" t="str">
            <v>Maquinaria y equipo</v>
          </cell>
          <cell r="E97">
            <v>-1697195</v>
          </cell>
        </row>
        <row r="98">
          <cell r="C98">
            <v>159215</v>
          </cell>
          <cell r="D98" t="str">
            <v>Equipo de oficina</v>
          </cell>
          <cell r="E98">
            <v>-3220333.89</v>
          </cell>
        </row>
        <row r="99">
          <cell r="C99">
            <v>159220</v>
          </cell>
          <cell r="D99" t="str">
            <v>Equipo de computación y comunicación</v>
          </cell>
          <cell r="E99">
            <v>-3925352.93</v>
          </cell>
        </row>
        <row r="100">
          <cell r="C100">
            <v>159235</v>
          </cell>
          <cell r="D100" t="str">
            <v>Flota y equipo de transporte</v>
          </cell>
          <cell r="E100">
            <v>-24286676.649999999</v>
          </cell>
        </row>
        <row r="101">
          <cell r="C101">
            <v>159299</v>
          </cell>
          <cell r="D101" t="str">
            <v>Ajustes por inflación</v>
          </cell>
          <cell r="E101">
            <v>-2661934.41</v>
          </cell>
        </row>
        <row r="102">
          <cell r="C102">
            <v>16</v>
          </cell>
          <cell r="D102" t="str">
            <v>Intangibles</v>
          </cell>
          <cell r="E102">
            <v>1769081880</v>
          </cell>
        </row>
        <row r="103">
          <cell r="C103">
            <v>1625</v>
          </cell>
          <cell r="D103" t="str">
            <v>Derechos</v>
          </cell>
          <cell r="E103">
            <v>1986005577</v>
          </cell>
        </row>
        <row r="104">
          <cell r="C104">
            <v>162595</v>
          </cell>
          <cell r="D104" t="str">
            <v>Otros</v>
          </cell>
          <cell r="E104">
            <v>1769081880</v>
          </cell>
        </row>
        <row r="105">
          <cell r="C105">
            <v>162599</v>
          </cell>
          <cell r="D105" t="str">
            <v>Ajustes por inflación</v>
          </cell>
          <cell r="E105">
            <v>216923697</v>
          </cell>
        </row>
        <row r="106">
          <cell r="C106">
            <v>1699</v>
          </cell>
          <cell r="D106" t="str">
            <v>Provisiones</v>
          </cell>
          <cell r="E106">
            <v>-216923697</v>
          </cell>
        </row>
        <row r="107">
          <cell r="C107">
            <v>169925</v>
          </cell>
          <cell r="D107" t="str">
            <v xml:space="preserve">   EN FIDEICOMISOS DE ADMINISTRACION    </v>
          </cell>
          <cell r="E107">
            <v>-216923697</v>
          </cell>
        </row>
        <row r="108">
          <cell r="C108">
            <v>17</v>
          </cell>
          <cell r="D108" t="str">
            <v>Diferidos</v>
          </cell>
          <cell r="E108">
            <v>70993155</v>
          </cell>
        </row>
        <row r="109">
          <cell r="C109">
            <v>1705</v>
          </cell>
          <cell r="D109" t="str">
            <v>Gastos pagados por anticipado</v>
          </cell>
          <cell r="E109">
            <v>66129542</v>
          </cell>
        </row>
        <row r="110">
          <cell r="C110">
            <v>170520</v>
          </cell>
          <cell r="D110" t="str">
            <v>Seguros y fianzas</v>
          </cell>
          <cell r="E110">
            <v>35401692</v>
          </cell>
        </row>
        <row r="111">
          <cell r="C111">
            <v>170595</v>
          </cell>
          <cell r="D111" t="str">
            <v>Otros</v>
          </cell>
          <cell r="E111">
            <v>30727850</v>
          </cell>
        </row>
        <row r="112">
          <cell r="C112">
            <v>1710</v>
          </cell>
          <cell r="D112" t="str">
            <v>Cargos diferidos</v>
          </cell>
          <cell r="E112">
            <v>4863613</v>
          </cell>
        </row>
        <row r="113">
          <cell r="C113">
            <v>171016</v>
          </cell>
          <cell r="D113" t="str">
            <v>Programas para computador (software)</v>
          </cell>
          <cell r="E113">
            <v>4863613</v>
          </cell>
        </row>
        <row r="114">
          <cell r="C114">
            <v>171095</v>
          </cell>
          <cell r="D114" t="str">
            <v>Otros</v>
          </cell>
          <cell r="E114">
            <v>0</v>
          </cell>
        </row>
        <row r="115">
          <cell r="C115">
            <v>18</v>
          </cell>
          <cell r="D115" t="str">
            <v>Otros activos</v>
          </cell>
          <cell r="E115">
            <v>4406368243.2000008</v>
          </cell>
        </row>
        <row r="116">
          <cell r="C116">
            <v>1895</v>
          </cell>
          <cell r="D116" t="str">
            <v>Diversos</v>
          </cell>
          <cell r="E116">
            <v>8791431507.2000008</v>
          </cell>
        </row>
        <row r="117">
          <cell r="C117">
            <v>189520</v>
          </cell>
          <cell r="D117" t="str">
            <v>Bienes recibidos en pago</v>
          </cell>
          <cell r="E117">
            <v>7338366918.1999998</v>
          </cell>
        </row>
        <row r="118">
          <cell r="C118">
            <v>189599</v>
          </cell>
          <cell r="D118" t="str">
            <v>Ajustes por inflación</v>
          </cell>
          <cell r="E118">
            <v>1453064589</v>
          </cell>
        </row>
        <row r="119">
          <cell r="C119">
            <v>1899</v>
          </cell>
          <cell r="D119" t="str">
            <v>Provisiones</v>
          </cell>
          <cell r="E119">
            <v>-4385063264</v>
          </cell>
        </row>
        <row r="120">
          <cell r="C120">
            <v>189995</v>
          </cell>
          <cell r="D120" t="str">
            <v>Diversos</v>
          </cell>
          <cell r="E120">
            <v>-4385063264</v>
          </cell>
        </row>
        <row r="121">
          <cell r="C121">
            <v>19</v>
          </cell>
          <cell r="D121" t="str">
            <v>Valorizaciones</v>
          </cell>
          <cell r="E121">
            <v>5814125544.3500004</v>
          </cell>
        </row>
        <row r="122">
          <cell r="C122">
            <v>1905</v>
          </cell>
          <cell r="D122" t="str">
            <v>De inversiones</v>
          </cell>
          <cell r="E122">
            <v>4373672445.3699999</v>
          </cell>
        </row>
        <row r="123">
          <cell r="C123">
            <v>190505</v>
          </cell>
          <cell r="D123" t="str">
            <v>Acciones</v>
          </cell>
          <cell r="E123">
            <v>4373672445.3699999</v>
          </cell>
        </row>
        <row r="124">
          <cell r="C124">
            <v>1995</v>
          </cell>
          <cell r="D124" t="str">
            <v>De otros activos</v>
          </cell>
          <cell r="E124">
            <v>1440453098.98</v>
          </cell>
        </row>
        <row r="125">
          <cell r="C125">
            <v>199515</v>
          </cell>
          <cell r="D125" t="str">
            <v>Bienes recibidos en pago</v>
          </cell>
          <cell r="E125">
            <v>1440453098.98</v>
          </cell>
        </row>
        <row r="126">
          <cell r="C126">
            <v>2</v>
          </cell>
          <cell r="D126" t="str">
            <v xml:space="preserve">Pasivo  </v>
          </cell>
          <cell r="E126">
            <v>-13290845366.459999</v>
          </cell>
        </row>
        <row r="127">
          <cell r="C127">
            <v>21</v>
          </cell>
          <cell r="D127" t="str">
            <v>Obligaciones financieras</v>
          </cell>
          <cell r="E127">
            <v>-11091407439.459999</v>
          </cell>
        </row>
        <row r="128">
          <cell r="C128">
            <v>2115</v>
          </cell>
          <cell r="D128" t="str">
            <v>Corporaciones financieras</v>
          </cell>
          <cell r="E128">
            <v>-11067581870.459999</v>
          </cell>
        </row>
        <row r="129">
          <cell r="C129">
            <v>211505</v>
          </cell>
          <cell r="D129" t="str">
            <v>Pagarés</v>
          </cell>
          <cell r="E129">
            <v>-11067581870.459999</v>
          </cell>
        </row>
        <row r="130">
          <cell r="C130">
            <v>2120</v>
          </cell>
          <cell r="D130" t="str">
            <v>Compañías de financiamiento comercial</v>
          </cell>
          <cell r="E130">
            <v>-23825569</v>
          </cell>
        </row>
        <row r="131">
          <cell r="C131">
            <v>212020</v>
          </cell>
          <cell r="D131" t="str">
            <v>Contratos de arrendamiento financiero (leasing)</v>
          </cell>
          <cell r="E131">
            <v>-23825569</v>
          </cell>
        </row>
        <row r="132">
          <cell r="C132">
            <v>23</v>
          </cell>
          <cell r="D132" t="str">
            <v>Cuentas por pagar</v>
          </cell>
          <cell r="E132">
            <v>-1114025589.28</v>
          </cell>
        </row>
        <row r="133">
          <cell r="C133">
            <v>2310</v>
          </cell>
          <cell r="D133" t="str">
            <v>A casa matriz</v>
          </cell>
          <cell r="E133">
            <v>0</v>
          </cell>
        </row>
        <row r="134">
          <cell r="C134">
            <v>231005</v>
          </cell>
          <cell r="D134" t="str">
            <v xml:space="preserve">   CREDITOS                             </v>
          </cell>
          <cell r="E134">
            <v>0</v>
          </cell>
        </row>
        <row r="135">
          <cell r="C135">
            <v>2320</v>
          </cell>
          <cell r="D135" t="str">
            <v>A contratistas</v>
          </cell>
          <cell r="E135">
            <v>-36983793</v>
          </cell>
        </row>
        <row r="136">
          <cell r="C136">
            <v>232001</v>
          </cell>
          <cell r="D136" t="str">
            <v xml:space="preserve">   A CONTRATISTAS (RETEGARANTIAS)       </v>
          </cell>
          <cell r="E136">
            <v>-36983793</v>
          </cell>
        </row>
        <row r="137">
          <cell r="C137">
            <v>2335</v>
          </cell>
          <cell r="D137" t="str">
            <v>Costos y gastos por pagar</v>
          </cell>
          <cell r="E137">
            <v>-1054899397</v>
          </cell>
        </row>
        <row r="138">
          <cell r="C138">
            <v>233505</v>
          </cell>
          <cell r="D138" t="str">
            <v>Gastos financieros</v>
          </cell>
          <cell r="E138">
            <v>-65490347</v>
          </cell>
        </row>
        <row r="139">
          <cell r="C139">
            <v>233595</v>
          </cell>
          <cell r="D139" t="str">
            <v>Otros</v>
          </cell>
          <cell r="E139">
            <v>-989409050</v>
          </cell>
        </row>
        <row r="140">
          <cell r="C140">
            <v>2365</v>
          </cell>
          <cell r="D140" t="str">
            <v>Retención en la fuente</v>
          </cell>
          <cell r="E140">
            <v>-3828758</v>
          </cell>
        </row>
        <row r="141">
          <cell r="C141">
            <v>236505</v>
          </cell>
          <cell r="D141" t="str">
            <v>Salarios y pagos laborales</v>
          </cell>
          <cell r="E141">
            <v>-2424248</v>
          </cell>
        </row>
        <row r="142">
          <cell r="C142">
            <v>236515</v>
          </cell>
          <cell r="D142" t="str">
            <v>Honorarios</v>
          </cell>
          <cell r="E142">
            <v>-1115071</v>
          </cell>
        </row>
        <row r="143">
          <cell r="C143">
            <v>236525</v>
          </cell>
          <cell r="D143" t="str">
            <v>Servicios</v>
          </cell>
          <cell r="E143">
            <v>-270609</v>
          </cell>
        </row>
        <row r="144">
          <cell r="C144">
            <v>236540</v>
          </cell>
          <cell r="D144" t="str">
            <v>Compras</v>
          </cell>
          <cell r="E144">
            <v>-18830</v>
          </cell>
        </row>
        <row r="145">
          <cell r="C145">
            <v>2367</v>
          </cell>
          <cell r="D145" t="str">
            <v>Impuesto a las ventas retenido</v>
          </cell>
          <cell r="E145">
            <v>-1583520.28</v>
          </cell>
        </row>
        <row r="146">
          <cell r="C146">
            <v>236706</v>
          </cell>
          <cell r="D146" t="str">
            <v xml:space="preserve">   RETENCION POR IVA DEL 75%            </v>
          </cell>
          <cell r="E146">
            <v>-1583520.28</v>
          </cell>
        </row>
        <row r="147">
          <cell r="C147">
            <v>2368</v>
          </cell>
          <cell r="D147" t="str">
            <v>Impuesto de industria y comercio retenido</v>
          </cell>
          <cell r="E147">
            <v>-119266</v>
          </cell>
        </row>
        <row r="148">
          <cell r="C148">
            <v>236801</v>
          </cell>
          <cell r="D148" t="str">
            <v xml:space="preserve">  IMPUESTO DE INDUSTRIA Y COMERCIO RETEN</v>
          </cell>
          <cell r="E148">
            <v>-119266</v>
          </cell>
        </row>
        <row r="149">
          <cell r="C149">
            <v>2370</v>
          </cell>
          <cell r="D149" t="str">
            <v>Retenciones y aportes de nómina</v>
          </cell>
          <cell r="E149">
            <v>-8831956</v>
          </cell>
        </row>
        <row r="150">
          <cell r="C150">
            <v>237005</v>
          </cell>
          <cell r="D150" t="str">
            <v>Aportes a entidades promotoras de salud, EPS</v>
          </cell>
          <cell r="E150">
            <v>-4020648</v>
          </cell>
        </row>
        <row r="151">
          <cell r="C151">
            <v>237010</v>
          </cell>
          <cell r="D151" t="str">
            <v>Aportes al ICBF, SENA y cajas de compensación</v>
          </cell>
          <cell r="E151">
            <v>-1873908</v>
          </cell>
        </row>
        <row r="152">
          <cell r="C152">
            <v>237045</v>
          </cell>
          <cell r="D152" t="str">
            <v>Fondos</v>
          </cell>
          <cell r="E152">
            <v>-2937400</v>
          </cell>
        </row>
        <row r="153">
          <cell r="C153">
            <v>237095</v>
          </cell>
          <cell r="D153" t="str">
            <v>Otros</v>
          </cell>
          <cell r="E153">
            <v>0</v>
          </cell>
        </row>
        <row r="154">
          <cell r="C154">
            <v>2380</v>
          </cell>
          <cell r="D154" t="str">
            <v>Acreedores varios</v>
          </cell>
          <cell r="E154">
            <v>-7778899</v>
          </cell>
        </row>
        <row r="155">
          <cell r="C155">
            <v>238095</v>
          </cell>
          <cell r="D155" t="str">
            <v>Otros</v>
          </cell>
          <cell r="E155">
            <v>-7778899</v>
          </cell>
        </row>
        <row r="156">
          <cell r="C156">
            <v>24</v>
          </cell>
          <cell r="D156" t="str">
            <v>Impuestos, gravámenes y tasas</v>
          </cell>
          <cell r="E156">
            <v>-18572754.719999999</v>
          </cell>
        </row>
        <row r="157">
          <cell r="C157">
            <v>2408</v>
          </cell>
          <cell r="D157" t="str">
            <v>Impuesto sobre las ventas por pagar</v>
          </cell>
          <cell r="E157">
            <v>-18572754.719999999</v>
          </cell>
        </row>
        <row r="158">
          <cell r="C158">
            <v>240801</v>
          </cell>
          <cell r="D158" t="str">
            <v xml:space="preserve">    Impuesto por ventas del 16%         </v>
          </cell>
          <cell r="E158">
            <v>-27748659</v>
          </cell>
        </row>
        <row r="159">
          <cell r="C159">
            <v>240805</v>
          </cell>
          <cell r="D159" t="str">
            <v xml:space="preserve">    Impuesto descontable del 16%        </v>
          </cell>
          <cell r="E159">
            <v>9175904.2799999993</v>
          </cell>
        </row>
        <row r="160">
          <cell r="C160">
            <v>25</v>
          </cell>
          <cell r="D160" t="str">
            <v>Obligaciones laborales</v>
          </cell>
          <cell r="E160">
            <v>0</v>
          </cell>
        </row>
        <row r="161">
          <cell r="C161">
            <v>2515</v>
          </cell>
          <cell r="D161" t="str">
            <v>Intereses sobre cesantías</v>
          </cell>
          <cell r="E161">
            <v>0</v>
          </cell>
        </row>
        <row r="162">
          <cell r="C162">
            <v>251505</v>
          </cell>
          <cell r="D162" t="str">
            <v xml:space="preserve">   INTERESES SOBRE CESANTIAS            </v>
          </cell>
          <cell r="E162">
            <v>0</v>
          </cell>
        </row>
        <row r="163">
          <cell r="C163">
            <v>2525</v>
          </cell>
          <cell r="D163" t="str">
            <v>Vacaciones consolidadas</v>
          </cell>
          <cell r="E163">
            <v>0</v>
          </cell>
        </row>
        <row r="164">
          <cell r="C164">
            <v>252505</v>
          </cell>
          <cell r="D164" t="str">
            <v xml:space="preserve">   VACACIONES CONSOLIDADAS              </v>
          </cell>
          <cell r="E164">
            <v>0</v>
          </cell>
        </row>
        <row r="165">
          <cell r="C165">
            <v>2530</v>
          </cell>
          <cell r="D165" t="str">
            <v>Prestaciones extralegales</v>
          </cell>
          <cell r="E165">
            <v>0</v>
          </cell>
        </row>
        <row r="166">
          <cell r="C166">
            <v>253005</v>
          </cell>
          <cell r="D166" t="str">
            <v>Primas</v>
          </cell>
          <cell r="E166">
            <v>0</v>
          </cell>
        </row>
        <row r="167">
          <cell r="C167">
            <v>26</v>
          </cell>
          <cell r="D167" t="str">
            <v>Pasivos estimados y provisiones</v>
          </cell>
          <cell r="E167">
            <v>-827181910</v>
          </cell>
        </row>
        <row r="168">
          <cell r="C168">
            <v>2610</v>
          </cell>
          <cell r="D168" t="str">
            <v>Para obligaciones laborales</v>
          </cell>
          <cell r="E168">
            <v>-13862910</v>
          </cell>
        </row>
        <row r="169">
          <cell r="C169">
            <v>261005</v>
          </cell>
          <cell r="D169" t="str">
            <v>Cesantías</v>
          </cell>
          <cell r="E169">
            <v>-4331750</v>
          </cell>
        </row>
        <row r="170">
          <cell r="C170">
            <v>261010</v>
          </cell>
          <cell r="D170" t="str">
            <v>Intereses sobre cesantías</v>
          </cell>
          <cell r="E170">
            <v>-489617</v>
          </cell>
        </row>
        <row r="171">
          <cell r="C171">
            <v>261015</v>
          </cell>
          <cell r="D171" t="str">
            <v>Vacaciones</v>
          </cell>
          <cell r="E171">
            <v>-6012200</v>
          </cell>
        </row>
        <row r="172">
          <cell r="C172">
            <v>261020</v>
          </cell>
          <cell r="D172" t="str">
            <v>Prima de servicios</v>
          </cell>
          <cell r="E172">
            <v>8990</v>
          </cell>
        </row>
        <row r="173">
          <cell r="C173">
            <v>261025</v>
          </cell>
          <cell r="D173" t="str">
            <v>Prestaciones extralegales</v>
          </cell>
          <cell r="E173">
            <v>-3038333</v>
          </cell>
        </row>
        <row r="174">
          <cell r="C174">
            <v>2615</v>
          </cell>
          <cell r="D174" t="str">
            <v>Para obligaciones fiscales</v>
          </cell>
          <cell r="E174">
            <v>-813319000</v>
          </cell>
        </row>
        <row r="175">
          <cell r="C175">
            <v>261505</v>
          </cell>
          <cell r="D175" t="str">
            <v>De renta y complementarios</v>
          </cell>
          <cell r="E175">
            <v>-813319000</v>
          </cell>
        </row>
        <row r="176">
          <cell r="C176">
            <v>27</v>
          </cell>
          <cell r="D176" t="str">
            <v>Diferidos</v>
          </cell>
          <cell r="E176">
            <v>-52053972</v>
          </cell>
        </row>
        <row r="177">
          <cell r="C177">
            <v>2705</v>
          </cell>
          <cell r="D177" t="str">
            <v>Ingresos recibidos por anticipado</v>
          </cell>
          <cell r="E177">
            <v>-52053972</v>
          </cell>
        </row>
        <row r="178">
          <cell r="C178">
            <v>270505</v>
          </cell>
          <cell r="D178" t="str">
            <v>Intereses</v>
          </cell>
          <cell r="E178">
            <v>0</v>
          </cell>
        </row>
        <row r="179">
          <cell r="C179">
            <v>270595</v>
          </cell>
          <cell r="D179" t="str">
            <v>Otros</v>
          </cell>
          <cell r="E179">
            <v>-52053972</v>
          </cell>
        </row>
        <row r="180">
          <cell r="C180">
            <v>28</v>
          </cell>
          <cell r="D180" t="str">
            <v>Otros pasivos</v>
          </cell>
          <cell r="E180">
            <v>-187603701</v>
          </cell>
        </row>
        <row r="181">
          <cell r="C181">
            <v>2805</v>
          </cell>
          <cell r="D181" t="str">
            <v>Anticipos y avances recibidos</v>
          </cell>
          <cell r="E181">
            <v>-187603701</v>
          </cell>
        </row>
        <row r="182">
          <cell r="C182">
            <v>280505</v>
          </cell>
          <cell r="D182" t="str">
            <v>De clientes</v>
          </cell>
          <cell r="E182">
            <v>-187603701</v>
          </cell>
        </row>
        <row r="183">
          <cell r="C183">
            <v>3</v>
          </cell>
          <cell r="D183" t="str">
            <v>Patrimonio</v>
          </cell>
          <cell r="E183">
            <v>-20759763869.499996</v>
          </cell>
        </row>
        <row r="184">
          <cell r="C184">
            <v>31</v>
          </cell>
          <cell r="D184" t="str">
            <v>Capital social</v>
          </cell>
          <cell r="E184">
            <v>-14428470600</v>
          </cell>
        </row>
        <row r="185">
          <cell r="C185">
            <v>3105</v>
          </cell>
          <cell r="D185" t="str">
            <v>Capital suscrito y pagado</v>
          </cell>
          <cell r="E185">
            <v>-14428470600</v>
          </cell>
        </row>
        <row r="186">
          <cell r="C186">
            <v>310505</v>
          </cell>
          <cell r="D186" t="str">
            <v>Capital autorizado</v>
          </cell>
          <cell r="E186">
            <v>-35000000000</v>
          </cell>
        </row>
        <row r="187">
          <cell r="C187">
            <v>310510</v>
          </cell>
          <cell r="D187" t="str">
            <v>Capital por suscribir (DB)</v>
          </cell>
          <cell r="E187">
            <v>20571529400</v>
          </cell>
        </row>
        <row r="188">
          <cell r="C188">
            <v>32</v>
          </cell>
          <cell r="D188" t="str">
            <v>Superávit de capital</v>
          </cell>
          <cell r="E188">
            <v>-1825147010</v>
          </cell>
        </row>
        <row r="189">
          <cell r="C189">
            <v>3205</v>
          </cell>
          <cell r="D189" t="str">
            <v>Prima en colocación de acciones, cuotas o partes de interés social</v>
          </cell>
          <cell r="E189">
            <v>-1825147010</v>
          </cell>
        </row>
        <row r="190">
          <cell r="C190">
            <v>320505</v>
          </cell>
          <cell r="D190" t="str">
            <v>Prima en colocación de acciones</v>
          </cell>
          <cell r="E190">
            <v>-1825147010</v>
          </cell>
        </row>
        <row r="191">
          <cell r="C191">
            <v>33</v>
          </cell>
          <cell r="D191" t="str">
            <v>Reservas</v>
          </cell>
          <cell r="E191">
            <v>-181177820.28</v>
          </cell>
        </row>
        <row r="192">
          <cell r="C192">
            <v>3305</v>
          </cell>
          <cell r="D192" t="str">
            <v>Reservas obligatorias</v>
          </cell>
          <cell r="E192">
            <v>-181177820.28</v>
          </cell>
        </row>
        <row r="193">
          <cell r="C193">
            <v>330505</v>
          </cell>
          <cell r="D193" t="str">
            <v>Reserva legal</v>
          </cell>
          <cell r="E193">
            <v>-181177820.28</v>
          </cell>
        </row>
        <row r="194">
          <cell r="C194">
            <v>34</v>
          </cell>
          <cell r="D194" t="str">
            <v>Revalorización del patrimonio</v>
          </cell>
          <cell r="E194">
            <v>-9483503636</v>
          </cell>
        </row>
        <row r="195">
          <cell r="C195">
            <v>3405</v>
          </cell>
          <cell r="D195" t="str">
            <v>Ajustes por inflación**</v>
          </cell>
          <cell r="E195">
            <v>-9483503636</v>
          </cell>
        </row>
        <row r="196">
          <cell r="C196">
            <v>340505</v>
          </cell>
          <cell r="D196" t="str">
            <v>De capital social</v>
          </cell>
          <cell r="E196">
            <v>-9392721856</v>
          </cell>
        </row>
        <row r="197">
          <cell r="C197">
            <v>340510</v>
          </cell>
          <cell r="D197" t="str">
            <v>De superávit de capital</v>
          </cell>
          <cell r="E197">
            <v>-608423609</v>
          </cell>
        </row>
        <row r="198">
          <cell r="C198">
            <v>340515</v>
          </cell>
          <cell r="D198" t="str">
            <v>De reservas</v>
          </cell>
          <cell r="E198">
            <v>-211926976</v>
          </cell>
        </row>
        <row r="199">
          <cell r="C199">
            <v>340520</v>
          </cell>
          <cell r="D199" t="str">
            <v>De resultados de ejercicios anteriores</v>
          </cell>
          <cell r="E199">
            <v>729568805</v>
          </cell>
        </row>
        <row r="200">
          <cell r="C200">
            <v>36</v>
          </cell>
          <cell r="D200" t="str">
            <v>Resultados del ejercicio</v>
          </cell>
          <cell r="E200">
            <v>9203174191.0100002</v>
          </cell>
        </row>
        <row r="201">
          <cell r="C201">
            <v>3605</v>
          </cell>
          <cell r="D201" t="str">
            <v>Utilidad del ejercicio</v>
          </cell>
          <cell r="E201">
            <v>9203174191.0100002</v>
          </cell>
        </row>
        <row r="202">
          <cell r="C202">
            <v>360505</v>
          </cell>
          <cell r="D202" t="str">
            <v xml:space="preserve">   UTILIDAD DEL EJERCICIO               </v>
          </cell>
          <cell r="E202">
            <v>9203174191.0100002</v>
          </cell>
        </row>
        <row r="203">
          <cell r="C203">
            <v>37</v>
          </cell>
          <cell r="D203" t="str">
            <v>Resultados de ejercicios anteriores</v>
          </cell>
          <cell r="E203">
            <v>1769486550.1199999</v>
          </cell>
        </row>
        <row r="204">
          <cell r="C204">
            <v>3705</v>
          </cell>
          <cell r="D204" t="str">
            <v>Utilidades acumuladas</v>
          </cell>
          <cell r="E204">
            <v>1769486550.1199999</v>
          </cell>
        </row>
        <row r="205">
          <cell r="C205">
            <v>370505</v>
          </cell>
          <cell r="D205" t="str">
            <v xml:space="preserve">   RESULTADO EJERCICIOS ANTERIORES      </v>
          </cell>
          <cell r="E205">
            <v>1769486550.1199999</v>
          </cell>
        </row>
        <row r="206">
          <cell r="C206">
            <v>38</v>
          </cell>
          <cell r="D206" t="str">
            <v>Superávit por valorizaciones</v>
          </cell>
          <cell r="E206">
            <v>-5814125544.3500004</v>
          </cell>
        </row>
        <row r="207">
          <cell r="C207">
            <v>3805</v>
          </cell>
          <cell r="D207" t="str">
            <v>De inversiones</v>
          </cell>
          <cell r="E207">
            <v>-4373672445.3699999</v>
          </cell>
        </row>
        <row r="208">
          <cell r="C208">
            <v>380505</v>
          </cell>
          <cell r="D208" t="str">
            <v>Acciones</v>
          </cell>
          <cell r="E208">
            <v>-4373672445.3699999</v>
          </cell>
        </row>
        <row r="209">
          <cell r="C209">
            <v>3895</v>
          </cell>
          <cell r="D209" t="str">
            <v>De otros activos</v>
          </cell>
          <cell r="E209">
            <v>-1440453098.98</v>
          </cell>
        </row>
        <row r="210">
          <cell r="C210">
            <v>389515</v>
          </cell>
          <cell r="D210" t="str">
            <v>Bienes recibidos en pago</v>
          </cell>
          <cell r="E210">
            <v>-1440453098.98</v>
          </cell>
        </row>
        <row r="211">
          <cell r="C211">
            <v>8</v>
          </cell>
          <cell r="D211" t="str">
            <v>Cuentas de orden deudoras</v>
          </cell>
          <cell r="E211">
            <v>1.0000228881835938E-2</v>
          </cell>
        </row>
        <row r="212">
          <cell r="C212">
            <v>81</v>
          </cell>
          <cell r="D212" t="str">
            <v>Derechos contingentes</v>
          </cell>
          <cell r="E212">
            <v>46425500764.289993</v>
          </cell>
        </row>
        <row r="213">
          <cell r="C213">
            <v>8105</v>
          </cell>
          <cell r="D213" t="str">
            <v>Bienes y valores entregados en custodia</v>
          </cell>
          <cell r="E213">
            <v>2152762769</v>
          </cell>
        </row>
        <row r="214">
          <cell r="C214">
            <v>810510</v>
          </cell>
          <cell r="D214" t="str">
            <v>Bienes muebles</v>
          </cell>
          <cell r="E214">
            <v>2152762769</v>
          </cell>
        </row>
        <row r="215">
          <cell r="C215">
            <v>8110</v>
          </cell>
          <cell r="D215" t="str">
            <v>Bienes y valores entregados en garantía</v>
          </cell>
          <cell r="E215">
            <v>8048429582.5500002</v>
          </cell>
        </row>
        <row r="216">
          <cell r="C216">
            <v>811010</v>
          </cell>
          <cell r="D216" t="str">
            <v>Bienes muebles</v>
          </cell>
          <cell r="E216">
            <v>8048429582.5500002</v>
          </cell>
        </row>
        <row r="217">
          <cell r="C217">
            <v>8195</v>
          </cell>
          <cell r="D217" t="str">
            <v>Diversas</v>
          </cell>
          <cell r="E217">
            <v>36224308412.739998</v>
          </cell>
        </row>
        <row r="218">
          <cell r="C218">
            <v>819505</v>
          </cell>
          <cell r="D218" t="str">
            <v>Valores adquiridos por recibir</v>
          </cell>
          <cell r="E218">
            <v>36224308412.739998</v>
          </cell>
        </row>
        <row r="219">
          <cell r="C219">
            <v>83</v>
          </cell>
          <cell r="D219" t="str">
            <v>Deudoras de control**</v>
          </cell>
          <cell r="E219">
            <v>32879167231.149998</v>
          </cell>
        </row>
        <row r="220">
          <cell r="C220">
            <v>8325</v>
          </cell>
          <cell r="D220" t="str">
            <v>Activos castigados</v>
          </cell>
          <cell r="E220">
            <v>20323114505.380001</v>
          </cell>
        </row>
        <row r="221">
          <cell r="C221">
            <v>832510</v>
          </cell>
          <cell r="D221" t="str">
            <v>Deudores</v>
          </cell>
          <cell r="E221">
            <v>20323114505.380001</v>
          </cell>
        </row>
        <row r="222">
          <cell r="C222">
            <v>8395</v>
          </cell>
          <cell r="D222" t="str">
            <v>Otras cuentas deudoras de control</v>
          </cell>
          <cell r="E222">
            <v>8449397303.0799999</v>
          </cell>
        </row>
        <row r="223">
          <cell r="C223">
            <v>839505</v>
          </cell>
          <cell r="D223" t="str">
            <v>Cheques posfechados</v>
          </cell>
          <cell r="E223">
            <v>4495251610.0799999</v>
          </cell>
        </row>
        <row r="224">
          <cell r="C224">
            <v>839520</v>
          </cell>
          <cell r="D224" t="str">
            <v>Bienes y valores en fideicomiso</v>
          </cell>
          <cell r="E224">
            <v>663824139</v>
          </cell>
        </row>
        <row r="225">
          <cell r="C225">
            <v>839595</v>
          </cell>
          <cell r="D225" t="str">
            <v>Diversas</v>
          </cell>
          <cell r="E225">
            <v>3290321554</v>
          </cell>
        </row>
        <row r="226">
          <cell r="C226">
            <v>8399</v>
          </cell>
          <cell r="D226" t="str">
            <v>Ajustes por inflación activos</v>
          </cell>
          <cell r="E226">
            <v>4106655422.6900001</v>
          </cell>
        </row>
        <row r="227">
          <cell r="C227">
            <v>839905</v>
          </cell>
          <cell r="D227" t="str">
            <v>Inversiones</v>
          </cell>
          <cell r="E227">
            <v>1907156626.6900001</v>
          </cell>
        </row>
        <row r="228">
          <cell r="C228">
            <v>839915</v>
          </cell>
          <cell r="D228" t="str">
            <v>Propiedades, planta y equipo</v>
          </cell>
          <cell r="E228">
            <v>233525095</v>
          </cell>
        </row>
        <row r="229">
          <cell r="C229">
            <v>839995</v>
          </cell>
          <cell r="D229" t="str">
            <v>Otros activos</v>
          </cell>
          <cell r="E229">
            <v>1965973701</v>
          </cell>
        </row>
        <row r="230">
          <cell r="C230">
            <v>84</v>
          </cell>
          <cell r="D230" t="str">
            <v>Derechos contingentes por contra (CR)</v>
          </cell>
          <cell r="E230">
            <v>-46425500764.290001</v>
          </cell>
        </row>
        <row r="231">
          <cell r="C231">
            <v>8401</v>
          </cell>
          <cell r="D231" t="str">
            <v xml:space="preserve">  8401 A 8499 SUBCUENTAS LIBRES         </v>
          </cell>
          <cell r="E231">
            <v>-46425500764.290001</v>
          </cell>
        </row>
        <row r="232">
          <cell r="C232">
            <v>840105</v>
          </cell>
          <cell r="D232" t="str">
            <v xml:space="preserve">   DERECHOS CONTINGENTES POR CONTRA</v>
          </cell>
          <cell r="E232">
            <v>-46425500764.290001</v>
          </cell>
        </row>
        <row r="233">
          <cell r="C233">
            <v>86</v>
          </cell>
          <cell r="D233" t="str">
            <v>Deudoras de control por contra (CR)**</v>
          </cell>
          <cell r="E233">
            <v>-32879167231.140003</v>
          </cell>
        </row>
        <row r="234">
          <cell r="C234">
            <v>8601</v>
          </cell>
          <cell r="D234" t="str">
            <v xml:space="preserve">  DEUDORAS DE CONTROL POR CONTRA        </v>
          </cell>
          <cell r="E234">
            <v>-28383915621.060001</v>
          </cell>
        </row>
        <row r="235">
          <cell r="C235">
            <v>860101</v>
          </cell>
          <cell r="D235" t="str">
            <v xml:space="preserve">   DEUDORAS DE CONTROL POR CONTRA (cr)  </v>
          </cell>
          <cell r="E235">
            <v>-28383915621.060001</v>
          </cell>
        </row>
        <row r="236">
          <cell r="C236">
            <v>8602</v>
          </cell>
          <cell r="D236" t="str">
            <v xml:space="preserve">  DEUDORA DE CONTROL CARTERA            </v>
          </cell>
          <cell r="E236">
            <v>-4495251610.0799999</v>
          </cell>
        </row>
        <row r="237">
          <cell r="C237">
            <v>860201</v>
          </cell>
          <cell r="D237" t="str">
            <v xml:space="preserve">   DEUDARA DE CONTROL CARTERA US$       </v>
          </cell>
          <cell r="E237">
            <v>-402194364.07999998</v>
          </cell>
        </row>
        <row r="238">
          <cell r="C238">
            <v>860202</v>
          </cell>
          <cell r="D238" t="str">
            <v xml:space="preserve">   DEUDARA DE CONTROL CARTERA PESOS     </v>
          </cell>
          <cell r="E238">
            <v>-4093057246</v>
          </cell>
        </row>
        <row r="239">
          <cell r="C239">
            <v>9</v>
          </cell>
          <cell r="D239" t="str">
            <v>Cuentas de orden acreedoras</v>
          </cell>
          <cell r="E239">
            <v>0</v>
          </cell>
        </row>
        <row r="240">
          <cell r="C240">
            <v>91</v>
          </cell>
          <cell r="D240" t="str">
            <v>Responsabilidades contingentes</v>
          </cell>
          <cell r="E240">
            <v>-19543974917</v>
          </cell>
        </row>
        <row r="241">
          <cell r="C241">
            <v>9110</v>
          </cell>
          <cell r="D241" t="str">
            <v>Bienes y valores recibidos en garantía</v>
          </cell>
          <cell r="E241">
            <v>-19543974917</v>
          </cell>
        </row>
        <row r="242">
          <cell r="C242">
            <v>911015</v>
          </cell>
          <cell r="D242" t="str">
            <v>Bienes inmuebles</v>
          </cell>
          <cell r="E242">
            <v>-19543974917</v>
          </cell>
        </row>
        <row r="243">
          <cell r="C243">
            <v>93</v>
          </cell>
          <cell r="D243" t="str">
            <v>Acreedoras de control**</v>
          </cell>
          <cell r="E243">
            <v>-9483660438</v>
          </cell>
        </row>
        <row r="244">
          <cell r="C244">
            <v>9399</v>
          </cell>
          <cell r="D244" t="str">
            <v>Ajustes por inflación patrimonio</v>
          </cell>
          <cell r="E244">
            <v>-9483660438</v>
          </cell>
        </row>
        <row r="245">
          <cell r="C245">
            <v>939905</v>
          </cell>
          <cell r="D245" t="str">
            <v>Capital social</v>
          </cell>
          <cell r="E245">
            <v>-9392721856</v>
          </cell>
        </row>
        <row r="246">
          <cell r="C246">
            <v>939910</v>
          </cell>
          <cell r="D246" t="str">
            <v>Superávit de capital</v>
          </cell>
          <cell r="E246">
            <v>-608423609</v>
          </cell>
        </row>
        <row r="247">
          <cell r="C247">
            <v>939915</v>
          </cell>
          <cell r="D247" t="str">
            <v>Reservas</v>
          </cell>
          <cell r="E247">
            <v>-211823922</v>
          </cell>
        </row>
        <row r="248">
          <cell r="C248">
            <v>939930</v>
          </cell>
          <cell r="D248" t="str">
            <v>Resultados de ejercicios anteriores</v>
          </cell>
          <cell r="E248">
            <v>729308949</v>
          </cell>
        </row>
        <row r="249">
          <cell r="C249">
            <v>94</v>
          </cell>
          <cell r="D249" t="str">
            <v>Responsabilidades contingentes por contra (DB)</v>
          </cell>
          <cell r="E249">
            <v>19543974917</v>
          </cell>
        </row>
        <row r="250">
          <cell r="C250">
            <v>9401</v>
          </cell>
          <cell r="D250" t="str">
            <v xml:space="preserve">  RESPONSABILIDADES CONTINGENTES POR CON</v>
          </cell>
          <cell r="E250">
            <v>19543974917</v>
          </cell>
        </row>
        <row r="251">
          <cell r="C251">
            <v>940101</v>
          </cell>
          <cell r="D251" t="str">
            <v xml:space="preserve">  RESPONSABILIDADES CONTINGENTES POR CON</v>
          </cell>
          <cell r="E251">
            <v>19543974917</v>
          </cell>
        </row>
        <row r="252">
          <cell r="C252">
            <v>96</v>
          </cell>
          <cell r="D252" t="str">
            <v>Acreedoras de control por contra (DB</v>
          </cell>
          <cell r="E252">
            <v>9483660438</v>
          </cell>
        </row>
        <row r="253">
          <cell r="C253">
            <v>9601</v>
          </cell>
          <cell r="D253" t="str">
            <v xml:space="preserve">  ACREEDORAS DE CONTROL POR CONTRA      </v>
          </cell>
          <cell r="E253">
            <v>9483660438</v>
          </cell>
        </row>
        <row r="254">
          <cell r="C254">
            <v>960101</v>
          </cell>
          <cell r="D254" t="str">
            <v xml:space="preserve">  ACREEDORAS DE CONTROL POR CONTRA      </v>
          </cell>
          <cell r="E254">
            <v>9483660438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dherentes"/>
      <sheetName val="Entidades"/>
    </sheetNames>
    <sheetDataSet>
      <sheetData sheetId="0"/>
      <sheetData sheetId="1"/>
      <sheetData sheetId="2">
        <row r="8">
          <cell r="B8" t="str">
            <v>AAA</v>
          </cell>
          <cell r="C8" t="str">
            <v>BRC 1+</v>
          </cell>
          <cell r="E8" t="str">
            <v>A</v>
          </cell>
          <cell r="F8" t="str">
            <v>A</v>
          </cell>
        </row>
        <row r="9">
          <cell r="B9" t="str">
            <v>AA</v>
          </cell>
          <cell r="C9" t="str">
            <v>BRC 1+</v>
          </cell>
          <cell r="E9" t="str">
            <v>A</v>
          </cell>
          <cell r="F9" t="str">
            <v>A</v>
          </cell>
        </row>
        <row r="10">
          <cell r="B10" t="str">
            <v>AA</v>
          </cell>
          <cell r="C10" t="str">
            <v>BRC 1+</v>
          </cell>
          <cell r="E10" t="str">
            <v>A</v>
          </cell>
          <cell r="F10" t="str">
            <v>A</v>
          </cell>
        </row>
        <row r="11">
          <cell r="B11" t="str">
            <v>AAA</v>
          </cell>
          <cell r="C11" t="str">
            <v>BRC 1+</v>
          </cell>
          <cell r="E11" t="str">
            <v>A</v>
          </cell>
          <cell r="F11" t="str">
            <v>A</v>
          </cell>
        </row>
        <row r="12">
          <cell r="B12" t="str">
            <v>AA</v>
          </cell>
          <cell r="C12" t="str">
            <v>DP1</v>
          </cell>
          <cell r="E12" t="str">
            <v>A</v>
          </cell>
          <cell r="F12" t="str">
            <v>A</v>
          </cell>
        </row>
        <row r="13">
          <cell r="B13" t="str">
            <v>AAA</v>
          </cell>
          <cell r="C13" t="str">
            <v>BRC 1+</v>
          </cell>
          <cell r="E13" t="str">
            <v>A</v>
          </cell>
          <cell r="F13" t="str">
            <v>A</v>
          </cell>
        </row>
        <row r="14">
          <cell r="B14" t="str">
            <v>A+</v>
          </cell>
          <cell r="C14" t="str">
            <v>BRC 2+</v>
          </cell>
          <cell r="E14" t="str">
            <v>A</v>
          </cell>
          <cell r="F14" t="str">
            <v>A</v>
          </cell>
        </row>
        <row r="15">
          <cell r="B15" t="str">
            <v>AA-</v>
          </cell>
          <cell r="C15" t="str">
            <v>BRC 2+</v>
          </cell>
          <cell r="E15" t="str">
            <v>A</v>
          </cell>
          <cell r="F15" t="str">
            <v>A</v>
          </cell>
        </row>
        <row r="16">
          <cell r="B16" t="str">
            <v>AAA</v>
          </cell>
          <cell r="C16" t="str">
            <v>BRC 1+</v>
          </cell>
          <cell r="E16" t="str">
            <v>A</v>
          </cell>
          <cell r="F16" t="str">
            <v>A</v>
          </cell>
        </row>
        <row r="17">
          <cell r="B17" t="str">
            <v>BBB</v>
          </cell>
          <cell r="C17" t="str">
            <v>BRC 3</v>
          </cell>
          <cell r="E17" t="str">
            <v>B</v>
          </cell>
          <cell r="F17" t="str">
            <v>B</v>
          </cell>
        </row>
        <row r="18">
          <cell r="B18" t="str">
            <v>AA-</v>
          </cell>
          <cell r="C18" t="str">
            <v>BRC 2+</v>
          </cell>
          <cell r="E18" t="str">
            <v>A</v>
          </cell>
          <cell r="F18" t="str">
            <v>A</v>
          </cell>
        </row>
        <row r="19">
          <cell r="B19" t="str">
            <v>BBB</v>
          </cell>
          <cell r="C19" t="str">
            <v>BRC 3</v>
          </cell>
          <cell r="E19" t="str">
            <v>B</v>
          </cell>
          <cell r="F19" t="str">
            <v>B</v>
          </cell>
        </row>
        <row r="20">
          <cell r="B20" t="str">
            <v>A+</v>
          </cell>
          <cell r="C20" t="str">
            <v>BRC 2+</v>
          </cell>
          <cell r="E20" t="str">
            <v>A</v>
          </cell>
          <cell r="F20" t="str">
            <v>A</v>
          </cell>
        </row>
        <row r="21">
          <cell r="B21" t="str">
            <v>AA</v>
          </cell>
          <cell r="C21" t="str">
            <v>BRC 1</v>
          </cell>
          <cell r="E21" t="str">
            <v>A</v>
          </cell>
          <cell r="F21" t="str">
            <v>A</v>
          </cell>
        </row>
        <row r="22">
          <cell r="B22" t="str">
            <v>AA-</v>
          </cell>
          <cell r="C22" t="str">
            <v>DP1-</v>
          </cell>
          <cell r="E22" t="str">
            <v>A</v>
          </cell>
          <cell r="F22" t="str">
            <v>A</v>
          </cell>
        </row>
        <row r="23">
          <cell r="B23" t="str">
            <v>A+</v>
          </cell>
          <cell r="C23" t="str">
            <v>BRC 2+</v>
          </cell>
          <cell r="E23" t="str">
            <v>A</v>
          </cell>
          <cell r="F23" t="str">
            <v>A</v>
          </cell>
        </row>
        <row r="24">
          <cell r="B24" t="str">
            <v>AA</v>
          </cell>
          <cell r="C24" t="str">
            <v>BRC 2+</v>
          </cell>
          <cell r="E24" t="str">
            <v>A</v>
          </cell>
          <cell r="F24" t="str">
            <v>A</v>
          </cell>
        </row>
        <row r="25">
          <cell r="B25" t="str">
            <v>AAA</v>
          </cell>
          <cell r="C25" t="str">
            <v>BRC 1+</v>
          </cell>
          <cell r="E25" t="str">
            <v>A</v>
          </cell>
          <cell r="F25" t="str">
            <v>A</v>
          </cell>
        </row>
        <row r="27">
          <cell r="B27" t="str">
            <v>LARGO PLAZO</v>
          </cell>
          <cell r="C27" t="str">
            <v>CORTO PLAZO</v>
          </cell>
          <cell r="E27" t="str">
            <v>LARGO PLAZO</v>
          </cell>
          <cell r="F27" t="str">
            <v>CORTO PLAZO</v>
          </cell>
        </row>
        <row r="28">
          <cell r="B28" t="str">
            <v>AA</v>
          </cell>
          <cell r="C28" t="str">
            <v>N.A</v>
          </cell>
          <cell r="E28" t="str">
            <v>A</v>
          </cell>
          <cell r="F28" t="str">
            <v>N.A</v>
          </cell>
        </row>
        <row r="29">
          <cell r="B29" t="str">
            <v>AA</v>
          </cell>
          <cell r="C29" t="str">
            <v>N.A</v>
          </cell>
          <cell r="E29" t="str">
            <v>A</v>
          </cell>
          <cell r="F29" t="str">
            <v>N.A</v>
          </cell>
        </row>
        <row r="30">
          <cell r="B30" t="str">
            <v>AAA</v>
          </cell>
          <cell r="C30" t="str">
            <v>N.A</v>
          </cell>
          <cell r="E30" t="str">
            <v>A</v>
          </cell>
          <cell r="F30" t="str">
            <v>N.A</v>
          </cell>
        </row>
        <row r="31">
          <cell r="B31" t="str">
            <v>A+</v>
          </cell>
          <cell r="C31" t="str">
            <v>N.A</v>
          </cell>
          <cell r="E31" t="str">
            <v>A</v>
          </cell>
          <cell r="F31" t="str">
            <v>N.A</v>
          </cell>
        </row>
        <row r="32">
          <cell r="B32" t="str">
            <v>AA</v>
          </cell>
          <cell r="C32" t="str">
            <v>N.A</v>
          </cell>
          <cell r="E32" t="str">
            <v>A</v>
          </cell>
          <cell r="F32" t="str">
            <v>N.A</v>
          </cell>
        </row>
        <row r="33">
          <cell r="B33" t="str">
            <v>A+</v>
          </cell>
          <cell r="C33" t="str">
            <v>N.A</v>
          </cell>
          <cell r="E33" t="str">
            <v>A</v>
          </cell>
          <cell r="F33" t="str">
            <v>N.A</v>
          </cell>
        </row>
        <row r="34">
          <cell r="B34" t="str">
            <v>AAA</v>
          </cell>
          <cell r="C34" t="str">
            <v>N.A</v>
          </cell>
          <cell r="E34" t="str">
            <v>A</v>
          </cell>
          <cell r="F34" t="str">
            <v>N.A</v>
          </cell>
        </row>
        <row r="35">
          <cell r="B35" t="str">
            <v>BB+</v>
          </cell>
          <cell r="C35" t="str">
            <v>N.A</v>
          </cell>
          <cell r="E35" t="str">
            <v>B</v>
          </cell>
          <cell r="F35" t="str">
            <v>N.A</v>
          </cell>
        </row>
        <row r="36">
          <cell r="B36" t="str">
            <v>AA+</v>
          </cell>
          <cell r="C36" t="str">
            <v>N.A</v>
          </cell>
          <cell r="E36" t="str">
            <v>A</v>
          </cell>
          <cell r="F36" t="str">
            <v>N.A</v>
          </cell>
        </row>
        <row r="37">
          <cell r="B37" t="str">
            <v>AA-</v>
          </cell>
          <cell r="C37" t="str">
            <v>N.A</v>
          </cell>
          <cell r="E37" t="str">
            <v>A</v>
          </cell>
          <cell r="F37" t="str">
            <v>N.A</v>
          </cell>
        </row>
        <row r="40">
          <cell r="B40" t="str">
            <v>LARGO PLAZO</v>
          </cell>
          <cell r="C40" t="str">
            <v>CORTO PLAZO</v>
          </cell>
          <cell r="E40" t="str">
            <v>LARGO PLAZO</v>
          </cell>
          <cell r="F40" t="str">
            <v>CORTO PLAZO</v>
          </cell>
        </row>
        <row r="41">
          <cell r="B41" t="str">
            <v>AAA</v>
          </cell>
          <cell r="C41" t="str">
            <v>N.A</v>
          </cell>
          <cell r="E41" t="str">
            <v>A</v>
          </cell>
          <cell r="F41" t="str">
            <v>N.A</v>
          </cell>
        </row>
        <row r="42">
          <cell r="B42" t="str">
            <v>BB</v>
          </cell>
          <cell r="C42" t="str">
            <v>N.A</v>
          </cell>
          <cell r="E42" t="str">
            <v>B</v>
          </cell>
          <cell r="F42" t="str">
            <v>N.A</v>
          </cell>
        </row>
        <row r="43">
          <cell r="B43" t="str">
            <v>AA+</v>
          </cell>
          <cell r="C43" t="str">
            <v>N.A</v>
          </cell>
          <cell r="E43" t="str">
            <v>A</v>
          </cell>
          <cell r="F43" t="str">
            <v>N.A</v>
          </cell>
        </row>
        <row r="44">
          <cell r="B44" t="str">
            <v>A+</v>
          </cell>
          <cell r="C44" t="str">
            <v>N.A</v>
          </cell>
          <cell r="E44" t="str">
            <v>A</v>
          </cell>
          <cell r="F44" t="str">
            <v>N.A</v>
          </cell>
        </row>
        <row r="45">
          <cell r="B45" t="str">
            <v>BB+</v>
          </cell>
          <cell r="C45" t="str">
            <v>N.A</v>
          </cell>
          <cell r="E45" t="str">
            <v>B</v>
          </cell>
          <cell r="F45" t="str">
            <v>N.A</v>
          </cell>
        </row>
        <row r="46">
          <cell r="B46" t="str">
            <v>AA+</v>
          </cell>
          <cell r="C46" t="str">
            <v>N.A</v>
          </cell>
          <cell r="E46" t="str">
            <v>A</v>
          </cell>
          <cell r="F46" t="str">
            <v>N.A</v>
          </cell>
        </row>
        <row r="47">
          <cell r="B47" t="str">
            <v>AA+</v>
          </cell>
          <cell r="C47" t="str">
            <v>N.A</v>
          </cell>
          <cell r="E47" t="str">
            <v>A</v>
          </cell>
          <cell r="F47" t="str">
            <v>N.A</v>
          </cell>
        </row>
        <row r="48">
          <cell r="B48" t="str">
            <v>AA+</v>
          </cell>
          <cell r="C48" t="str">
            <v>N.A</v>
          </cell>
          <cell r="E48" t="str">
            <v>A</v>
          </cell>
          <cell r="F48" t="str">
            <v>N.A</v>
          </cell>
        </row>
        <row r="49">
          <cell r="B49" t="str">
            <v>AA+</v>
          </cell>
          <cell r="C49" t="str">
            <v>N.A</v>
          </cell>
          <cell r="E49" t="str">
            <v>A</v>
          </cell>
          <cell r="F49" t="str">
            <v>N.A</v>
          </cell>
        </row>
        <row r="50">
          <cell r="B50" t="str">
            <v>DD</v>
          </cell>
          <cell r="C50" t="str">
            <v>N.A</v>
          </cell>
          <cell r="E50" t="str">
            <v>E</v>
          </cell>
          <cell r="F50" t="str">
            <v>N.A</v>
          </cell>
        </row>
        <row r="51">
          <cell r="B51" t="str">
            <v>AAA</v>
          </cell>
          <cell r="C51" t="str">
            <v>N.A</v>
          </cell>
          <cell r="E51" t="str">
            <v>A</v>
          </cell>
          <cell r="F51" t="str">
            <v>N.A</v>
          </cell>
        </row>
        <row r="52">
          <cell r="B52" t="str">
            <v>AA</v>
          </cell>
          <cell r="C52" t="str">
            <v>N.A</v>
          </cell>
          <cell r="E52" t="str">
            <v>A</v>
          </cell>
          <cell r="F52" t="str">
            <v>N.A</v>
          </cell>
        </row>
        <row r="53">
          <cell r="B53" t="str">
            <v>CCC</v>
          </cell>
          <cell r="C53" t="str">
            <v>N.A</v>
          </cell>
          <cell r="E53" t="str">
            <v>D</v>
          </cell>
          <cell r="F53" t="str">
            <v>N.A</v>
          </cell>
        </row>
        <row r="54">
          <cell r="B54" t="str">
            <v>AAA</v>
          </cell>
          <cell r="C54" t="str">
            <v>N.A</v>
          </cell>
          <cell r="E54" t="str">
            <v>A</v>
          </cell>
          <cell r="F54" t="str">
            <v>N.A</v>
          </cell>
        </row>
        <row r="55">
          <cell r="B55" t="str">
            <v>AAA</v>
          </cell>
          <cell r="C55" t="str">
            <v>N.A</v>
          </cell>
          <cell r="E55" t="str">
            <v>A</v>
          </cell>
          <cell r="F55" t="str">
            <v>N.A</v>
          </cell>
        </row>
        <row r="56">
          <cell r="B56" t="str">
            <v>AAA</v>
          </cell>
          <cell r="C56" t="str">
            <v>N.A</v>
          </cell>
          <cell r="E56" t="str">
            <v>A</v>
          </cell>
          <cell r="F56" t="str">
            <v>N.A</v>
          </cell>
        </row>
        <row r="57">
          <cell r="B57" t="str">
            <v>AAA</v>
          </cell>
          <cell r="C57" t="str">
            <v>N.A</v>
          </cell>
          <cell r="E57" t="str">
            <v>A</v>
          </cell>
          <cell r="F57" t="str">
            <v>N.A</v>
          </cell>
        </row>
        <row r="58">
          <cell r="B58" t="str">
            <v>AAA</v>
          </cell>
          <cell r="C58" t="str">
            <v>N.A</v>
          </cell>
          <cell r="E58" t="str">
            <v>A</v>
          </cell>
          <cell r="F58" t="str">
            <v>N.A</v>
          </cell>
        </row>
        <row r="59">
          <cell r="B59" t="str">
            <v>AAA</v>
          </cell>
          <cell r="C59" t="str">
            <v>N.A</v>
          </cell>
          <cell r="E59" t="str">
            <v>A</v>
          </cell>
          <cell r="F59" t="str">
            <v>N.A</v>
          </cell>
        </row>
        <row r="60">
          <cell r="B60" t="str">
            <v>CCC</v>
          </cell>
          <cell r="C60" t="str">
            <v>N.A</v>
          </cell>
          <cell r="E60" t="str">
            <v>D</v>
          </cell>
          <cell r="F60" t="str">
            <v>N.A</v>
          </cell>
        </row>
        <row r="61">
          <cell r="B61" t="str">
            <v>B</v>
          </cell>
          <cell r="C61" t="str">
            <v>N.A</v>
          </cell>
          <cell r="E61" t="str">
            <v>C</v>
          </cell>
          <cell r="F61" t="str">
            <v>N.A</v>
          </cell>
        </row>
        <row r="62">
          <cell r="B62" t="str">
            <v>AA+</v>
          </cell>
          <cell r="C62" t="str">
            <v>N.A</v>
          </cell>
          <cell r="E62" t="str">
            <v>A</v>
          </cell>
          <cell r="F62" t="str">
            <v>N.A</v>
          </cell>
        </row>
        <row r="63">
          <cell r="B63" t="str">
            <v>AA+</v>
          </cell>
          <cell r="C63" t="str">
            <v>N.A</v>
          </cell>
          <cell r="E63" t="str">
            <v>A</v>
          </cell>
          <cell r="F63" t="str">
            <v>N.A</v>
          </cell>
        </row>
        <row r="64">
          <cell r="B64" t="str">
            <v>AA</v>
          </cell>
          <cell r="C64" t="str">
            <v>N.A</v>
          </cell>
          <cell r="E64" t="str">
            <v>A</v>
          </cell>
          <cell r="F64" t="str">
            <v>N.A</v>
          </cell>
        </row>
        <row r="65">
          <cell r="B65" t="str">
            <v>CCC</v>
          </cell>
          <cell r="C65" t="str">
            <v>N.A</v>
          </cell>
          <cell r="E65" t="str">
            <v>D</v>
          </cell>
          <cell r="F65" t="str">
            <v>N.A</v>
          </cell>
        </row>
        <row r="67">
          <cell r="B67" t="str">
            <v>LARGO PLAZO</v>
          </cell>
          <cell r="C67" t="str">
            <v>CORTO PLAZO</v>
          </cell>
          <cell r="E67" t="str">
            <v>LARGO PLAZO</v>
          </cell>
          <cell r="F67" t="str">
            <v>CORTO PLAZO</v>
          </cell>
        </row>
        <row r="68">
          <cell r="B68" t="str">
            <v>AA</v>
          </cell>
          <cell r="C68" t="str">
            <v>N.A</v>
          </cell>
          <cell r="E68" t="str">
            <v>A</v>
          </cell>
          <cell r="F68" t="str">
            <v>N.A</v>
          </cell>
        </row>
        <row r="69">
          <cell r="B69" t="str">
            <v>AA</v>
          </cell>
          <cell r="C69" t="str">
            <v>N.A</v>
          </cell>
          <cell r="E69" t="str">
            <v>A</v>
          </cell>
          <cell r="F69" t="str">
            <v>N.A</v>
          </cell>
        </row>
        <row r="70">
          <cell r="B70" t="str">
            <v>AA-</v>
          </cell>
          <cell r="C70" t="str">
            <v>N.A</v>
          </cell>
          <cell r="E70" t="str">
            <v>A</v>
          </cell>
          <cell r="F70" t="str">
            <v>N.A</v>
          </cell>
        </row>
        <row r="71">
          <cell r="B71" t="str">
            <v>AA-</v>
          </cell>
          <cell r="C71" t="str">
            <v>N.A</v>
          </cell>
          <cell r="E71" t="str">
            <v>A</v>
          </cell>
          <cell r="F71" t="str">
            <v>N.A</v>
          </cell>
        </row>
        <row r="72">
          <cell r="B72" t="str">
            <v>A-</v>
          </cell>
          <cell r="C72" t="str">
            <v>N.A</v>
          </cell>
          <cell r="E72" t="str">
            <v>A</v>
          </cell>
          <cell r="F72" t="str">
            <v>N.A</v>
          </cell>
        </row>
        <row r="73">
          <cell r="B73" t="str">
            <v>AAA</v>
          </cell>
          <cell r="C73" t="str">
            <v>N.A</v>
          </cell>
          <cell r="E73" t="str">
            <v>A</v>
          </cell>
          <cell r="F73" t="str">
            <v>N.A</v>
          </cell>
        </row>
        <row r="74">
          <cell r="B74" t="str">
            <v>AAA</v>
          </cell>
          <cell r="C74" t="str">
            <v>N.A</v>
          </cell>
          <cell r="E74" t="str">
            <v>A</v>
          </cell>
          <cell r="F74" t="str">
            <v>N.A</v>
          </cell>
        </row>
        <row r="75">
          <cell r="B75" t="str">
            <v>A+</v>
          </cell>
          <cell r="C75" t="str">
            <v>N.A</v>
          </cell>
          <cell r="E75" t="str">
            <v>A</v>
          </cell>
          <cell r="F75" t="str">
            <v>N.A</v>
          </cell>
        </row>
        <row r="76">
          <cell r="B76" t="str">
            <v>AA+</v>
          </cell>
          <cell r="C76" t="str">
            <v>N.A</v>
          </cell>
          <cell r="E76" t="str">
            <v>A</v>
          </cell>
          <cell r="F76" t="str">
            <v>N.A</v>
          </cell>
        </row>
        <row r="77">
          <cell r="B77" t="str">
            <v>AAA</v>
          </cell>
          <cell r="C77" t="str">
            <v>N.A</v>
          </cell>
          <cell r="E77" t="str">
            <v>A</v>
          </cell>
          <cell r="F77" t="str">
            <v>N.A</v>
          </cell>
        </row>
        <row r="79">
          <cell r="B79" t="str">
            <v>LARGO PLAZO</v>
          </cell>
          <cell r="C79" t="str">
            <v>CORTO PLAZO</v>
          </cell>
          <cell r="E79" t="str">
            <v>LARGO PLAZO</v>
          </cell>
          <cell r="F79" t="str">
            <v>CORTO PLAZO</v>
          </cell>
        </row>
        <row r="80">
          <cell r="B80" t="str">
            <v>AAA</v>
          </cell>
          <cell r="C80" t="str">
            <v>DP1+</v>
          </cell>
          <cell r="E80" t="str">
            <v>A</v>
          </cell>
          <cell r="F80" t="str">
            <v>A</v>
          </cell>
        </row>
        <row r="81">
          <cell r="B81" t="str">
            <v>AA</v>
          </cell>
          <cell r="C81" t="str">
            <v>DP1</v>
          </cell>
          <cell r="E81" t="str">
            <v>A</v>
          </cell>
          <cell r="F81" t="str">
            <v>A</v>
          </cell>
        </row>
        <row r="82">
          <cell r="B82" t="str">
            <v>AA+</v>
          </cell>
          <cell r="C82" t="str">
            <v>DP1+</v>
          </cell>
          <cell r="E82" t="str">
            <v>A</v>
          </cell>
          <cell r="F82" t="str">
            <v>A</v>
          </cell>
        </row>
        <row r="83">
          <cell r="B83" t="str">
            <v>AA</v>
          </cell>
          <cell r="C83" t="str">
            <v>DP1</v>
          </cell>
          <cell r="E83" t="str">
            <v>A</v>
          </cell>
          <cell r="F83" t="str">
            <v>A</v>
          </cell>
        </row>
        <row r="84">
          <cell r="B84" t="str">
            <v>AAA</v>
          </cell>
          <cell r="C84" t="str">
            <v>DP1+</v>
          </cell>
          <cell r="E84" t="str">
            <v>A</v>
          </cell>
          <cell r="F84" t="str">
            <v>A</v>
          </cell>
        </row>
        <row r="85">
          <cell r="B85" t="str">
            <v>AAA</v>
          </cell>
          <cell r="C85" t="str">
            <v>DP1+</v>
          </cell>
          <cell r="E85" t="str">
            <v>A</v>
          </cell>
          <cell r="F85" t="str">
            <v>A</v>
          </cell>
        </row>
        <row r="86">
          <cell r="B86" t="str">
            <v>AAA</v>
          </cell>
          <cell r="C86" t="str">
            <v>DP1+</v>
          </cell>
          <cell r="E86" t="str">
            <v>A</v>
          </cell>
          <cell r="F86" t="str">
            <v>A</v>
          </cell>
        </row>
        <row r="87">
          <cell r="B87" t="str">
            <v>AA-</v>
          </cell>
          <cell r="C87" t="str">
            <v>DP1-</v>
          </cell>
          <cell r="E87" t="str">
            <v>A</v>
          </cell>
          <cell r="F87" t="str">
            <v>A</v>
          </cell>
        </row>
        <row r="88">
          <cell r="B88" t="str">
            <v>AA</v>
          </cell>
          <cell r="C88" t="str">
            <v>DP1-</v>
          </cell>
          <cell r="E88" t="str">
            <v>A</v>
          </cell>
          <cell r="F88" t="str">
            <v>A</v>
          </cell>
        </row>
        <row r="89">
          <cell r="B89" t="str">
            <v>AA+</v>
          </cell>
          <cell r="C89" t="str">
            <v>DP1+</v>
          </cell>
          <cell r="E89" t="str">
            <v>A</v>
          </cell>
          <cell r="F89" t="str">
            <v>A</v>
          </cell>
        </row>
        <row r="90">
          <cell r="B90" t="str">
            <v>AAA</v>
          </cell>
          <cell r="C90" t="str">
            <v>DP1+</v>
          </cell>
          <cell r="E90" t="str">
            <v>A</v>
          </cell>
          <cell r="F90" t="str">
            <v>A</v>
          </cell>
        </row>
        <row r="91">
          <cell r="B91" t="str">
            <v>AAA</v>
          </cell>
          <cell r="C91" t="str">
            <v>DP1+</v>
          </cell>
          <cell r="E91" t="str">
            <v>A</v>
          </cell>
          <cell r="F91" t="str">
            <v>A</v>
          </cell>
        </row>
        <row r="92">
          <cell r="B92" t="str">
            <v>AAA</v>
          </cell>
          <cell r="C92" t="str">
            <v>DP1+</v>
          </cell>
          <cell r="E92" t="str">
            <v>A</v>
          </cell>
          <cell r="F92" t="str">
            <v>A</v>
          </cell>
        </row>
        <row r="93">
          <cell r="B93" t="str">
            <v>AAA</v>
          </cell>
          <cell r="C93" t="str">
            <v>DP1+</v>
          </cell>
          <cell r="E93" t="str">
            <v>A</v>
          </cell>
          <cell r="F93" t="str">
            <v>A</v>
          </cell>
        </row>
        <row r="94">
          <cell r="B94" t="str">
            <v>BBB</v>
          </cell>
          <cell r="C94" t="str">
            <v>DP2</v>
          </cell>
          <cell r="E94" t="str">
            <v>B</v>
          </cell>
          <cell r="F94" t="str">
            <v>A</v>
          </cell>
        </row>
        <row r="95">
          <cell r="B95" t="str">
            <v>A</v>
          </cell>
          <cell r="C95" t="str">
            <v>DP1</v>
          </cell>
          <cell r="E95" t="str">
            <v>A</v>
          </cell>
          <cell r="F95" t="str">
            <v>A</v>
          </cell>
        </row>
        <row r="96">
          <cell r="B96" t="str">
            <v>A+</v>
          </cell>
          <cell r="C96" t="str">
            <v>DP2</v>
          </cell>
          <cell r="E96" t="str">
            <v>A</v>
          </cell>
          <cell r="F96" t="str">
            <v>A</v>
          </cell>
        </row>
        <row r="97">
          <cell r="C97" t="str">
            <v>DP1+</v>
          </cell>
          <cell r="E97" t="str">
            <v>N.A.</v>
          </cell>
          <cell r="F97" t="str">
            <v>A</v>
          </cell>
        </row>
        <row r="98">
          <cell r="B98" t="str">
            <v>A+</v>
          </cell>
          <cell r="C98" t="str">
            <v>DP2</v>
          </cell>
          <cell r="E98" t="str">
            <v>A</v>
          </cell>
          <cell r="F98" t="str">
            <v>A</v>
          </cell>
        </row>
        <row r="99">
          <cell r="B99" t="str">
            <v>AA</v>
          </cell>
          <cell r="C99" t="str">
            <v>DP1</v>
          </cell>
          <cell r="E99" t="str">
            <v>A</v>
          </cell>
          <cell r="F99" t="str">
            <v>A</v>
          </cell>
        </row>
        <row r="100">
          <cell r="B100" t="str">
            <v>AAA</v>
          </cell>
          <cell r="C100" t="str">
            <v>DP1+</v>
          </cell>
          <cell r="E100" t="str">
            <v>A</v>
          </cell>
          <cell r="F100" t="str">
            <v>A</v>
          </cell>
        </row>
        <row r="101">
          <cell r="B101" t="str">
            <v>AA-</v>
          </cell>
          <cell r="C101" t="str">
            <v>DP1</v>
          </cell>
          <cell r="E101" t="str">
            <v>A</v>
          </cell>
          <cell r="F101" t="str">
            <v>A</v>
          </cell>
        </row>
        <row r="102">
          <cell r="B102" t="str">
            <v>A+</v>
          </cell>
          <cell r="C102" t="str">
            <v>DP1</v>
          </cell>
          <cell r="E102" t="str">
            <v>A</v>
          </cell>
          <cell r="F102" t="str">
            <v>A</v>
          </cell>
        </row>
        <row r="103">
          <cell r="B103" t="str">
            <v>AA</v>
          </cell>
          <cell r="C103" t="str">
            <v>DP1</v>
          </cell>
          <cell r="E103" t="str">
            <v>A</v>
          </cell>
          <cell r="F103" t="str">
            <v>A</v>
          </cell>
        </row>
        <row r="104">
          <cell r="B104" t="str">
            <v>AA-</v>
          </cell>
          <cell r="C104" t="str">
            <v>DP1-</v>
          </cell>
          <cell r="E104" t="str">
            <v>A</v>
          </cell>
          <cell r="F104" t="str">
            <v>A</v>
          </cell>
        </row>
        <row r="105">
          <cell r="B105" t="str">
            <v>AA-</v>
          </cell>
          <cell r="C105" t="str">
            <v>DP1-</v>
          </cell>
          <cell r="E105" t="str">
            <v>A</v>
          </cell>
          <cell r="F105" t="str">
            <v>A</v>
          </cell>
        </row>
        <row r="106">
          <cell r="B106" t="str">
            <v>AA+</v>
          </cell>
          <cell r="C106" t="str">
            <v>DP1+</v>
          </cell>
          <cell r="E106" t="str">
            <v>A</v>
          </cell>
          <cell r="F106" t="str">
            <v>A</v>
          </cell>
        </row>
        <row r="107">
          <cell r="B107" t="str">
            <v>AA</v>
          </cell>
          <cell r="C107" t="str">
            <v>DP1+</v>
          </cell>
          <cell r="E107" t="str">
            <v>A</v>
          </cell>
          <cell r="F107" t="str">
            <v>A</v>
          </cell>
        </row>
        <row r="108">
          <cell r="B108" t="str">
            <v>AA</v>
          </cell>
          <cell r="C108" t="str">
            <v>DP1</v>
          </cell>
          <cell r="E108" t="str">
            <v>A</v>
          </cell>
          <cell r="F108" t="str">
            <v>A</v>
          </cell>
        </row>
        <row r="109">
          <cell r="B109" t="str">
            <v>EE</v>
          </cell>
          <cell r="C109" t="str">
            <v>EE</v>
          </cell>
          <cell r="E109" t="str">
            <v>E</v>
          </cell>
          <cell r="F109" t="str">
            <v>E</v>
          </cell>
        </row>
        <row r="110">
          <cell r="B110" t="str">
            <v>AA+</v>
          </cell>
          <cell r="C110" t="str">
            <v>DP1+</v>
          </cell>
          <cell r="E110" t="str">
            <v>A</v>
          </cell>
          <cell r="F110" t="str">
            <v>A</v>
          </cell>
        </row>
        <row r="111">
          <cell r="B111" t="str">
            <v>AAA</v>
          </cell>
          <cell r="C111" t="str">
            <v>DP1+</v>
          </cell>
          <cell r="E111" t="str">
            <v>A</v>
          </cell>
          <cell r="F111" t="str">
            <v>A</v>
          </cell>
        </row>
        <row r="112">
          <cell r="B112" t="str">
            <v>AAA</v>
          </cell>
          <cell r="C112" t="str">
            <v>DP1</v>
          </cell>
          <cell r="E112" t="str">
            <v>A</v>
          </cell>
          <cell r="F112" t="str">
            <v>A</v>
          </cell>
        </row>
        <row r="113">
          <cell r="B113" t="str">
            <v>AA+</v>
          </cell>
          <cell r="C113" t="str">
            <v>DP1+</v>
          </cell>
          <cell r="E113" t="str">
            <v>A</v>
          </cell>
          <cell r="F113" t="str">
            <v>A</v>
          </cell>
        </row>
        <row r="114">
          <cell r="B114" t="str">
            <v>AA+</v>
          </cell>
          <cell r="C114" t="str">
            <v>DP1+</v>
          </cell>
          <cell r="E114" t="str">
            <v>A</v>
          </cell>
          <cell r="F114" t="str">
            <v>A</v>
          </cell>
        </row>
        <row r="115">
          <cell r="B115" t="str">
            <v>AA-</v>
          </cell>
          <cell r="C115" t="str">
            <v>DP1-</v>
          </cell>
          <cell r="E115" t="str">
            <v>A</v>
          </cell>
          <cell r="F115" t="str">
            <v>A</v>
          </cell>
        </row>
        <row r="117">
          <cell r="B117" t="str">
            <v>LARGO PLAZO</v>
          </cell>
          <cell r="C117" t="str">
            <v>CORTO PLAZO</v>
          </cell>
          <cell r="E117" t="str">
            <v>LARGO PLAZO</v>
          </cell>
          <cell r="F117" t="str">
            <v>CORTO PLAZO</v>
          </cell>
        </row>
        <row r="118">
          <cell r="B118" t="str">
            <v>AA</v>
          </cell>
          <cell r="C118" t="str">
            <v>N.A</v>
          </cell>
          <cell r="E118" t="str">
            <v>A</v>
          </cell>
          <cell r="F118" t="str">
            <v>N.A.</v>
          </cell>
        </row>
        <row r="119">
          <cell r="B119" t="str">
            <v>AAA</v>
          </cell>
          <cell r="C119" t="str">
            <v>N.A</v>
          </cell>
          <cell r="E119" t="str">
            <v>A</v>
          </cell>
          <cell r="F119" t="str">
            <v>N.A.</v>
          </cell>
        </row>
        <row r="120">
          <cell r="B120" t="str">
            <v>A+</v>
          </cell>
          <cell r="C120" t="str">
            <v>N.A</v>
          </cell>
          <cell r="E120" t="str">
            <v>A</v>
          </cell>
          <cell r="F120" t="str">
            <v>N.A.</v>
          </cell>
        </row>
        <row r="121">
          <cell r="B121" t="str">
            <v>A+</v>
          </cell>
          <cell r="C121" t="str">
            <v>N.A</v>
          </cell>
          <cell r="E121" t="str">
            <v>A</v>
          </cell>
          <cell r="F121" t="str">
            <v>N.A.</v>
          </cell>
        </row>
        <row r="122">
          <cell r="B122" t="str">
            <v>A+</v>
          </cell>
          <cell r="C122" t="str">
            <v>N.A</v>
          </cell>
          <cell r="E122" t="str">
            <v>A</v>
          </cell>
          <cell r="F122" t="str">
            <v>N.A.</v>
          </cell>
        </row>
        <row r="123">
          <cell r="B123" t="str">
            <v>AA</v>
          </cell>
          <cell r="C123" t="str">
            <v>N.A</v>
          </cell>
          <cell r="E123" t="str">
            <v>A</v>
          </cell>
          <cell r="F123" t="str">
            <v>N.A.</v>
          </cell>
        </row>
        <row r="124">
          <cell r="B124" t="str">
            <v>AA+</v>
          </cell>
          <cell r="C124" t="str">
            <v>N.A</v>
          </cell>
          <cell r="E124" t="str">
            <v>A</v>
          </cell>
          <cell r="F124" t="str">
            <v>N.A.</v>
          </cell>
        </row>
        <row r="125">
          <cell r="B125" t="str">
            <v>AA</v>
          </cell>
          <cell r="C125" t="str">
            <v>N.A</v>
          </cell>
          <cell r="E125" t="str">
            <v>A</v>
          </cell>
          <cell r="F125" t="str">
            <v>N.A.</v>
          </cell>
        </row>
        <row r="126">
          <cell r="B126" t="str">
            <v>AAA</v>
          </cell>
          <cell r="C126" t="str">
            <v>N.A</v>
          </cell>
          <cell r="E126" t="str">
            <v>A</v>
          </cell>
          <cell r="F126" t="str">
            <v>N.A.</v>
          </cell>
        </row>
        <row r="127">
          <cell r="B127" t="str">
            <v>AAA</v>
          </cell>
          <cell r="C127" t="str">
            <v>N.A</v>
          </cell>
          <cell r="E127" t="str">
            <v>A</v>
          </cell>
          <cell r="F127" t="str">
            <v>N.A.</v>
          </cell>
        </row>
        <row r="128">
          <cell r="B128" t="str">
            <v>AA+</v>
          </cell>
          <cell r="C128" t="str">
            <v>N.A</v>
          </cell>
          <cell r="E128" t="str">
            <v>A</v>
          </cell>
          <cell r="F128" t="str">
            <v>N.A.</v>
          </cell>
        </row>
        <row r="129">
          <cell r="B129" t="str">
            <v>AA</v>
          </cell>
          <cell r="C129" t="str">
            <v>N.A</v>
          </cell>
          <cell r="E129" t="str">
            <v>A</v>
          </cell>
          <cell r="F129" t="str">
            <v>N.A.</v>
          </cell>
        </row>
        <row r="130">
          <cell r="B130" t="str">
            <v>AAA</v>
          </cell>
          <cell r="C130" t="str">
            <v>N.A</v>
          </cell>
          <cell r="E130" t="str">
            <v>A</v>
          </cell>
          <cell r="F130" t="str">
            <v>N.A.</v>
          </cell>
        </row>
        <row r="131">
          <cell r="B131" t="str">
            <v>AA+</v>
          </cell>
          <cell r="C131" t="str">
            <v>N.A</v>
          </cell>
          <cell r="E131" t="str">
            <v>A</v>
          </cell>
          <cell r="F131" t="str">
            <v>N.A.</v>
          </cell>
        </row>
        <row r="132">
          <cell r="B132" t="str">
            <v>A+</v>
          </cell>
          <cell r="C132" t="str">
            <v>N.A</v>
          </cell>
          <cell r="E132" t="str">
            <v>A</v>
          </cell>
          <cell r="F132" t="str">
            <v>N.A.</v>
          </cell>
        </row>
        <row r="133">
          <cell r="B133" t="str">
            <v>DD</v>
          </cell>
          <cell r="C133" t="str">
            <v>N.A</v>
          </cell>
          <cell r="E133" t="str">
            <v>E</v>
          </cell>
          <cell r="F133" t="str">
            <v>N.A.</v>
          </cell>
        </row>
        <row r="134">
          <cell r="B134" t="str">
            <v>AA</v>
          </cell>
          <cell r="C134" t="str">
            <v>N.A</v>
          </cell>
          <cell r="E134" t="str">
            <v>A</v>
          </cell>
          <cell r="F134" t="str">
            <v>N.A.</v>
          </cell>
        </row>
        <row r="135">
          <cell r="B135" t="str">
            <v>AA</v>
          </cell>
          <cell r="C135" t="str">
            <v>N.A</v>
          </cell>
          <cell r="E135" t="str">
            <v>A</v>
          </cell>
          <cell r="F135" t="str">
            <v>N.A.</v>
          </cell>
        </row>
        <row r="136">
          <cell r="B136" t="str">
            <v>AA</v>
          </cell>
          <cell r="C136" t="str">
            <v>N.A</v>
          </cell>
          <cell r="E136" t="str">
            <v>A</v>
          </cell>
          <cell r="F136" t="str">
            <v>N.A.</v>
          </cell>
        </row>
        <row r="137">
          <cell r="B137" t="str">
            <v>AAA</v>
          </cell>
          <cell r="C137" t="str">
            <v>N.A</v>
          </cell>
          <cell r="E137" t="str">
            <v>A</v>
          </cell>
          <cell r="F137" t="str">
            <v>N.A.</v>
          </cell>
        </row>
        <row r="138">
          <cell r="B138" t="str">
            <v>AA</v>
          </cell>
          <cell r="C138" t="str">
            <v>N.A</v>
          </cell>
          <cell r="E138" t="str">
            <v>A</v>
          </cell>
          <cell r="F138" t="str">
            <v>N.A.</v>
          </cell>
        </row>
        <row r="139">
          <cell r="B139" t="str">
            <v>A</v>
          </cell>
          <cell r="C139" t="str">
            <v>N.A</v>
          </cell>
          <cell r="E139" t="str">
            <v>A</v>
          </cell>
          <cell r="F139" t="str">
            <v>N.A.</v>
          </cell>
        </row>
        <row r="140">
          <cell r="B140" t="str">
            <v>AAA</v>
          </cell>
          <cell r="C140" t="str">
            <v>N.A</v>
          </cell>
          <cell r="E140" t="str">
            <v>A</v>
          </cell>
          <cell r="F140" t="str">
            <v>N.A.</v>
          </cell>
        </row>
        <row r="141">
          <cell r="B141" t="str">
            <v>AA</v>
          </cell>
          <cell r="C141" t="str">
            <v>N.A</v>
          </cell>
          <cell r="E141" t="str">
            <v>A</v>
          </cell>
          <cell r="F141" t="str">
            <v>N.A.</v>
          </cell>
        </row>
        <row r="142">
          <cell r="B142" t="str">
            <v>AAA</v>
          </cell>
          <cell r="C142" t="str">
            <v>N.A</v>
          </cell>
          <cell r="E142" t="str">
            <v>A</v>
          </cell>
          <cell r="F142" t="str">
            <v>N.A.</v>
          </cell>
        </row>
        <row r="143">
          <cell r="B143" t="str">
            <v>AAA</v>
          </cell>
          <cell r="C143" t="str">
            <v>N.A</v>
          </cell>
          <cell r="E143" t="str">
            <v>A</v>
          </cell>
          <cell r="F143" t="str">
            <v>N.A.</v>
          </cell>
        </row>
        <row r="144">
          <cell r="B144" t="str">
            <v>AAA</v>
          </cell>
          <cell r="C144" t="str">
            <v>N.A</v>
          </cell>
          <cell r="E144" t="str">
            <v>A</v>
          </cell>
          <cell r="F144" t="str">
            <v>N.A.</v>
          </cell>
        </row>
        <row r="145">
          <cell r="B145" t="str">
            <v>AAA</v>
          </cell>
          <cell r="C145" t="str">
            <v>N.A</v>
          </cell>
          <cell r="E145" t="str">
            <v>A</v>
          </cell>
          <cell r="F145" t="str">
            <v>N.A.</v>
          </cell>
        </row>
        <row r="147">
          <cell r="B147" t="str">
            <v>LARGO PLAZO</v>
          </cell>
          <cell r="C147" t="str">
            <v>CORTO PLAZO</v>
          </cell>
          <cell r="E147" t="str">
            <v>LARGO PLAZO</v>
          </cell>
          <cell r="F147" t="str">
            <v>CORTO PLAZO</v>
          </cell>
        </row>
        <row r="148">
          <cell r="B148" t="str">
            <v>AA-</v>
          </cell>
          <cell r="C148" t="str">
            <v>N.A</v>
          </cell>
          <cell r="E148" t="str">
            <v>A</v>
          </cell>
          <cell r="F148" t="str">
            <v>N.A</v>
          </cell>
        </row>
        <row r="149">
          <cell r="B149" t="str">
            <v>AA-</v>
          </cell>
          <cell r="C149" t="str">
            <v>N.A</v>
          </cell>
          <cell r="E149" t="str">
            <v>A</v>
          </cell>
          <cell r="F149" t="str">
            <v>N.A</v>
          </cell>
        </row>
        <row r="150">
          <cell r="B150" t="str">
            <v>AA-</v>
          </cell>
          <cell r="C150" t="str">
            <v>N.A</v>
          </cell>
          <cell r="E150" t="str">
            <v>A</v>
          </cell>
          <cell r="F150" t="str">
            <v>N.A</v>
          </cell>
        </row>
        <row r="151">
          <cell r="B151" t="str">
            <v>AAA</v>
          </cell>
          <cell r="C151" t="str">
            <v>N.A</v>
          </cell>
          <cell r="E151" t="str">
            <v>A</v>
          </cell>
          <cell r="F151" t="str">
            <v>N.A</v>
          </cell>
        </row>
        <row r="152">
          <cell r="B152" t="str">
            <v>AA-</v>
          </cell>
          <cell r="C152" t="str">
            <v>N.A</v>
          </cell>
          <cell r="E152" t="str">
            <v>A</v>
          </cell>
          <cell r="F152" t="str">
            <v>N.A</v>
          </cell>
        </row>
        <row r="153">
          <cell r="B153" t="str">
            <v>AAA</v>
          </cell>
          <cell r="C153" t="str">
            <v>N.A</v>
          </cell>
          <cell r="E153" t="str">
            <v>A</v>
          </cell>
          <cell r="F153" t="str">
            <v>N.A</v>
          </cell>
        </row>
        <row r="154">
          <cell r="B154" t="str">
            <v>AA+</v>
          </cell>
          <cell r="C154" t="str">
            <v>N.A</v>
          </cell>
          <cell r="E154" t="str">
            <v>A</v>
          </cell>
          <cell r="F154" t="str">
            <v>N.A</v>
          </cell>
        </row>
        <row r="155">
          <cell r="B155" t="str">
            <v>A-</v>
          </cell>
          <cell r="C155" t="str">
            <v>N.A</v>
          </cell>
          <cell r="E155" t="str">
            <v>A</v>
          </cell>
          <cell r="F155" t="str">
            <v>N.A</v>
          </cell>
        </row>
        <row r="156">
          <cell r="B156" t="str">
            <v>AA</v>
          </cell>
          <cell r="C156" t="str">
            <v>N.A</v>
          </cell>
          <cell r="E156" t="str">
            <v>A</v>
          </cell>
          <cell r="F156" t="str">
            <v>N.A</v>
          </cell>
        </row>
        <row r="157">
          <cell r="B157" t="str">
            <v>AA</v>
          </cell>
          <cell r="C157" t="str">
            <v>N.A</v>
          </cell>
          <cell r="E157" t="str">
            <v>A</v>
          </cell>
          <cell r="F157" t="str">
            <v>N.A</v>
          </cell>
        </row>
        <row r="158">
          <cell r="B158" t="str">
            <v>AA</v>
          </cell>
          <cell r="C158" t="str">
            <v>N.A</v>
          </cell>
          <cell r="E158" t="str">
            <v>A</v>
          </cell>
          <cell r="F158" t="str">
            <v>N.A</v>
          </cell>
        </row>
        <row r="159">
          <cell r="B159" t="str">
            <v>AA+</v>
          </cell>
          <cell r="C159" t="str">
            <v>N.A</v>
          </cell>
          <cell r="E159" t="str">
            <v>A</v>
          </cell>
          <cell r="F159" t="str">
            <v>N.A</v>
          </cell>
        </row>
        <row r="160">
          <cell r="B160" t="str">
            <v>AA+</v>
          </cell>
          <cell r="C160" t="str">
            <v>N.A</v>
          </cell>
          <cell r="E160" t="str">
            <v>A</v>
          </cell>
          <cell r="F160" t="str">
            <v>N.A</v>
          </cell>
        </row>
        <row r="161">
          <cell r="B161" t="str">
            <v>AA-</v>
          </cell>
          <cell r="C161" t="str">
            <v>N.A</v>
          </cell>
          <cell r="E161" t="str">
            <v>A</v>
          </cell>
          <cell r="F161" t="str">
            <v>N.A</v>
          </cell>
        </row>
        <row r="162">
          <cell r="B162" t="str">
            <v>AAA</v>
          </cell>
          <cell r="C162" t="str">
            <v>N.A</v>
          </cell>
          <cell r="E162" t="str">
            <v>A</v>
          </cell>
          <cell r="F162" t="str">
            <v>N.A</v>
          </cell>
        </row>
        <row r="163">
          <cell r="B163" t="str">
            <v>AA</v>
          </cell>
          <cell r="C163" t="str">
            <v>N.A</v>
          </cell>
          <cell r="E163" t="str">
            <v>A</v>
          </cell>
          <cell r="F163" t="str">
            <v>N.A</v>
          </cell>
        </row>
        <row r="164">
          <cell r="B164" t="str">
            <v>AAA</v>
          </cell>
          <cell r="C164" t="str">
            <v>N.A</v>
          </cell>
          <cell r="E164" t="str">
            <v>A</v>
          </cell>
          <cell r="F164" t="str">
            <v>N.A</v>
          </cell>
        </row>
        <row r="165">
          <cell r="B165" t="str">
            <v>BBB</v>
          </cell>
          <cell r="C165" t="str">
            <v>N.A</v>
          </cell>
          <cell r="E165" t="str">
            <v>B</v>
          </cell>
          <cell r="F165" t="str">
            <v>N.A</v>
          </cell>
        </row>
        <row r="166">
          <cell r="B166" t="str">
            <v>BBB</v>
          </cell>
          <cell r="C166" t="str">
            <v>N.A</v>
          </cell>
          <cell r="E166" t="str">
            <v>B</v>
          </cell>
          <cell r="F166" t="str">
            <v>N.A</v>
          </cell>
        </row>
        <row r="167">
          <cell r="B167" t="str">
            <v>AA</v>
          </cell>
          <cell r="C167" t="str">
            <v>N.A</v>
          </cell>
          <cell r="E167" t="str">
            <v>A</v>
          </cell>
          <cell r="F167" t="str">
            <v>N.A</v>
          </cell>
        </row>
        <row r="168">
          <cell r="B168" t="str">
            <v>AA+</v>
          </cell>
          <cell r="C168" t="str">
            <v>N.A</v>
          </cell>
          <cell r="E168" t="str">
            <v>A</v>
          </cell>
          <cell r="F168" t="str">
            <v>N.A</v>
          </cell>
        </row>
        <row r="169">
          <cell r="B169" t="str">
            <v>AA+</v>
          </cell>
          <cell r="C169" t="str">
            <v>N.A</v>
          </cell>
          <cell r="E169" t="str">
            <v>A</v>
          </cell>
          <cell r="F169" t="str">
            <v>N.A</v>
          </cell>
        </row>
        <row r="170">
          <cell r="B170" t="str">
            <v>AA</v>
          </cell>
          <cell r="C170" t="str">
            <v>N.A</v>
          </cell>
          <cell r="E170" t="str">
            <v>A</v>
          </cell>
          <cell r="F170" t="str">
            <v>N.A</v>
          </cell>
        </row>
        <row r="171">
          <cell r="B171" t="str">
            <v>AA</v>
          </cell>
          <cell r="C171" t="str">
            <v>N.A</v>
          </cell>
          <cell r="E171" t="str">
            <v>A</v>
          </cell>
          <cell r="F171" t="str">
            <v>N.A</v>
          </cell>
        </row>
        <row r="172">
          <cell r="B172" t="str">
            <v>AAA</v>
          </cell>
          <cell r="C172" t="str">
            <v>N.A</v>
          </cell>
          <cell r="E172" t="str">
            <v>A</v>
          </cell>
          <cell r="F172" t="str">
            <v>N.A</v>
          </cell>
        </row>
        <row r="173">
          <cell r="B173" t="str">
            <v>A</v>
          </cell>
          <cell r="C173" t="str">
            <v>N.A</v>
          </cell>
          <cell r="E173" t="str">
            <v>A</v>
          </cell>
          <cell r="F173" t="str">
            <v>N.A</v>
          </cell>
        </row>
        <row r="174">
          <cell r="B174" t="str">
            <v>CCC</v>
          </cell>
          <cell r="C174" t="str">
            <v>N.A</v>
          </cell>
          <cell r="E174" t="str">
            <v>D</v>
          </cell>
          <cell r="F174" t="str">
            <v>N.A</v>
          </cell>
        </row>
        <row r="175">
          <cell r="B175" t="str">
            <v>A</v>
          </cell>
          <cell r="C175" t="str">
            <v>N.A</v>
          </cell>
          <cell r="E175" t="str">
            <v>A</v>
          </cell>
          <cell r="F175" t="str">
            <v>N.A</v>
          </cell>
        </row>
        <row r="176">
          <cell r="B176" t="str">
            <v>AA</v>
          </cell>
          <cell r="C176" t="str">
            <v>N.A</v>
          </cell>
          <cell r="E176" t="str">
            <v>A</v>
          </cell>
          <cell r="F176" t="str">
            <v>N.A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yg (may23)"/>
      <sheetName val="PyG (may31)"/>
      <sheetName val="16"/>
      <sheetName val="163x"/>
      <sheetName val="1645"/>
      <sheetName val="164510"/>
      <sheetName val="1687"/>
      <sheetName val="168720"/>
      <sheetName val="168795"/>
      <sheetName val="1710"/>
      <sheetName val="1799"/>
      <sheetName val="18"/>
      <sheetName val="180x"/>
      <sheetName val="1861"/>
      <sheetName val="1861-1"/>
      <sheetName val="1861-2"/>
      <sheetName val="1861-3"/>
      <sheetName val="1861-4"/>
      <sheetName val="1861-5"/>
      <sheetName val="1861-6"/>
      <sheetName val="1861-7"/>
      <sheetName val="18 calif"/>
      <sheetName val="1915"/>
      <sheetName val="191505"/>
      <sheetName val="19150x"/>
      <sheetName val="1920"/>
      <sheetName val="1950"/>
      <sheetName val="1960"/>
      <sheetName val="1963"/>
      <sheetName val="1990"/>
      <sheetName val="199005"/>
      <sheetName val="199040"/>
      <sheetName val="1995"/>
      <sheetName val="1999"/>
      <sheetName val="2115"/>
      <sheetName val="2410"/>
      <sheetName val="2430"/>
      <sheetName val="243005"/>
      <sheetName val="243010"/>
      <sheetName val="2505"/>
      <sheetName val="2515"/>
      <sheetName val="251505"/>
      <sheetName val="251595"/>
      <sheetName val="2555"/>
      <sheetName val="255505"/>
      <sheetName val="255540"/>
      <sheetName val="2595"/>
      <sheetName val="259510"/>
      <sheetName val="259515"/>
      <sheetName val="259595"/>
      <sheetName val="2710"/>
      <sheetName val="271005"/>
      <sheetName val="271015"/>
      <sheetName val="271095"/>
      <sheetName val="2715"/>
      <sheetName val="2755"/>
      <sheetName val="2810"/>
      <sheetName val="2815"/>
      <sheetName val="281505"/>
      <sheetName val="2860"/>
      <sheetName val="2865"/>
      <sheetName val="2895"/>
      <sheetName val="3205"/>
      <sheetName val="3415"/>
      <sheetName val="4102"/>
      <sheetName val="4104"/>
      <sheetName val="4108"/>
      <sheetName val="4111"/>
      <sheetName val="4135"/>
      <sheetName val="4160-23"/>
      <sheetName val="4160-31"/>
      <sheetName val="4125"/>
      <sheetName val="4225-23"/>
      <sheetName val="4295-23"/>
      <sheetName val="4225-31"/>
      <sheetName val="4196"/>
      <sheetName val="5102"/>
      <sheetName val="5103"/>
      <sheetName val="5106"/>
      <sheetName val="5115"/>
      <sheetName val="5120"/>
      <sheetName val="5125"/>
      <sheetName val="5130"/>
      <sheetName val="5140"/>
      <sheetName val="5145"/>
      <sheetName val="5150"/>
      <sheetName val="5155"/>
      <sheetName val="5170"/>
      <sheetName val="5175"/>
      <sheetName val="5180"/>
      <sheetName val="5190"/>
      <sheetName val="54"/>
      <sheetName val="E.F - maximo ni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yg (may23)"/>
      <sheetName val="PyG (may31)"/>
      <sheetName val="16"/>
      <sheetName val="163x"/>
      <sheetName val="1645"/>
      <sheetName val="164510"/>
      <sheetName val="1687"/>
      <sheetName val="168720"/>
      <sheetName val="168795"/>
      <sheetName val="1710"/>
      <sheetName val="1799"/>
      <sheetName val="18"/>
      <sheetName val="180x"/>
      <sheetName val="1861"/>
      <sheetName val="1861-1"/>
      <sheetName val="1861-2"/>
      <sheetName val="1861-3"/>
      <sheetName val="1861-4"/>
      <sheetName val="1861-5"/>
      <sheetName val="1861-6"/>
      <sheetName val="1861-7"/>
      <sheetName val="18 calif"/>
      <sheetName val="1915"/>
      <sheetName val="191505"/>
      <sheetName val="19150x"/>
      <sheetName val="1920"/>
      <sheetName val="1950"/>
      <sheetName val="1960"/>
      <sheetName val="1963"/>
      <sheetName val="1990"/>
      <sheetName val="199005"/>
      <sheetName val="199040"/>
      <sheetName val="1995"/>
      <sheetName val="1999"/>
      <sheetName val="2115"/>
      <sheetName val="2410"/>
      <sheetName val="2430"/>
      <sheetName val="243005"/>
      <sheetName val="243010"/>
      <sheetName val="2505"/>
      <sheetName val="2515"/>
      <sheetName val="251505"/>
      <sheetName val="251595"/>
      <sheetName val="2555"/>
      <sheetName val="255505"/>
      <sheetName val="255540"/>
      <sheetName val="2595"/>
      <sheetName val="259510"/>
      <sheetName val="259515"/>
      <sheetName val="259595"/>
      <sheetName val="2710"/>
      <sheetName val="271005"/>
      <sheetName val="271015"/>
      <sheetName val="271095"/>
      <sheetName val="2715"/>
      <sheetName val="2755"/>
      <sheetName val="2810"/>
      <sheetName val="2815"/>
      <sheetName val="281505"/>
      <sheetName val="2860"/>
      <sheetName val="2865"/>
      <sheetName val="2895"/>
      <sheetName val="3205"/>
      <sheetName val="3415"/>
      <sheetName val="4102"/>
      <sheetName val="4104"/>
      <sheetName val="4108"/>
      <sheetName val="4111"/>
      <sheetName val="4135"/>
      <sheetName val="4160-23"/>
      <sheetName val="4160-31"/>
      <sheetName val="4125"/>
      <sheetName val="4225-23"/>
      <sheetName val="4295-23"/>
      <sheetName val="4225-31"/>
      <sheetName val="4196"/>
      <sheetName val="5102"/>
      <sheetName val="5103"/>
      <sheetName val="5106"/>
      <sheetName val="5115"/>
      <sheetName val="5120"/>
      <sheetName val="5125"/>
      <sheetName val="5130"/>
      <sheetName val="5140"/>
      <sheetName val="5145"/>
      <sheetName val="5150"/>
      <sheetName val="5155"/>
      <sheetName val="5170"/>
      <sheetName val="5175"/>
      <sheetName val="5180"/>
      <sheetName val="5190"/>
      <sheetName val="54"/>
      <sheetName val="E.F - maximo ni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de Trabajo"/>
      <sheetName val="Sheet1"/>
      <sheetName val="Cruce Contable Cartera"/>
      <sheetName val="Arrastre Cartera"/>
      <sheetName val="Calificacion y provi. Cartera"/>
    </sheetNames>
    <sheetDataSet>
      <sheetData sheetId="0" refreshError="1"/>
      <sheetData sheetId="1">
        <row r="3">
          <cell r="A3" t="str">
            <v>CC - NIT</v>
          </cell>
          <cell r="B3" t="str">
            <v>Data</v>
          </cell>
          <cell r="C3" t="str">
            <v>Clas</v>
          </cell>
          <cell r="D3" t="str">
            <v>Cal</v>
          </cell>
          <cell r="E3" t="str">
            <v>DIAS MORA</v>
          </cell>
          <cell r="F3" t="str">
            <v>SALDO LIBROS</v>
          </cell>
          <cell r="G3">
            <v>1627</v>
          </cell>
          <cell r="H3" t="str">
            <v>1637-1639</v>
          </cell>
          <cell r="I3" t="str">
            <v>Provisión Activos</v>
          </cell>
          <cell r="J3" t="str">
            <v>Provisión Canon   1694-1696</v>
          </cell>
          <cell r="K3" t="str">
            <v>Provision Pago Cta Clie     1694-1696</v>
          </cell>
          <cell r="L3" t="str">
            <v>Valor del Avalúo</v>
          </cell>
          <cell r="M3" t="str">
            <v>Fecha Avaluo</v>
          </cell>
          <cell r="N3" t="str">
            <v>Tipo Bien</v>
          </cell>
        </row>
        <row r="4">
          <cell r="A4">
            <v>4831</v>
          </cell>
          <cell r="B4" t="str">
            <v xml:space="preserve">Bulla Orjuela Hernando        </v>
          </cell>
          <cell r="C4" t="str">
            <v>COMERCIAL</v>
          </cell>
          <cell r="D4" t="str">
            <v>A</v>
          </cell>
          <cell r="E4">
            <v>0</v>
          </cell>
          <cell r="F4">
            <v>121743145</v>
          </cell>
          <cell r="G4">
            <v>146252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169717516</v>
          </cell>
          <cell r="M4">
            <v>37467</v>
          </cell>
          <cell r="N4" t="str">
            <v>Vehiculo</v>
          </cell>
        </row>
        <row r="5">
          <cell r="A5">
            <v>40261</v>
          </cell>
          <cell r="B5" t="str">
            <v xml:space="preserve">Vargas Plazas Nemesio         </v>
          </cell>
          <cell r="C5" t="str">
            <v>COMERCIAL</v>
          </cell>
          <cell r="D5" t="str">
            <v>A</v>
          </cell>
          <cell r="E5">
            <v>14</v>
          </cell>
          <cell r="F5">
            <v>24339244</v>
          </cell>
          <cell r="G5">
            <v>2740174</v>
          </cell>
          <cell r="H5">
            <v>22853</v>
          </cell>
          <cell r="I5">
            <v>0</v>
          </cell>
          <cell r="J5">
            <v>0</v>
          </cell>
          <cell r="K5">
            <v>0</v>
          </cell>
          <cell r="L5">
            <v>62000000</v>
          </cell>
          <cell r="M5">
            <v>37437</v>
          </cell>
          <cell r="N5" t="str">
            <v>Vehiculo</v>
          </cell>
        </row>
        <row r="6">
          <cell r="A6">
            <v>54142</v>
          </cell>
          <cell r="B6" t="str">
            <v xml:space="preserve">Munoz Jimenez Alfredo         </v>
          </cell>
          <cell r="C6" t="str">
            <v>COMERCIAL</v>
          </cell>
          <cell r="D6" t="str">
            <v>A</v>
          </cell>
          <cell r="E6">
            <v>0</v>
          </cell>
          <cell r="F6">
            <v>31161034</v>
          </cell>
          <cell r="G6">
            <v>644681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125000000</v>
          </cell>
          <cell r="M6">
            <v>37437</v>
          </cell>
          <cell r="N6" t="str">
            <v>Vehiculo</v>
          </cell>
        </row>
        <row r="7">
          <cell r="A7">
            <v>74242</v>
          </cell>
          <cell r="B7" t="str">
            <v>Salamanca Barrera Luis Antonio</v>
          </cell>
          <cell r="C7" t="str">
            <v>COMERCIAL</v>
          </cell>
          <cell r="D7" t="str">
            <v>A</v>
          </cell>
          <cell r="E7">
            <v>0</v>
          </cell>
          <cell r="F7">
            <v>101796918</v>
          </cell>
          <cell r="G7">
            <v>3065435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195000000</v>
          </cell>
          <cell r="M7">
            <v>37437</v>
          </cell>
          <cell r="N7" t="str">
            <v>Vehiculo</v>
          </cell>
        </row>
        <row r="8">
          <cell r="A8">
            <v>137035</v>
          </cell>
          <cell r="B8" t="str">
            <v xml:space="preserve">Sequera Garcia Carlos Julio   </v>
          </cell>
          <cell r="C8" t="str">
            <v>COMERCIAL</v>
          </cell>
          <cell r="D8" t="str">
            <v>A</v>
          </cell>
          <cell r="E8">
            <v>5</v>
          </cell>
          <cell r="F8">
            <v>6629307</v>
          </cell>
          <cell r="G8">
            <v>3040558</v>
          </cell>
          <cell r="H8">
            <v>590928</v>
          </cell>
          <cell r="I8">
            <v>0</v>
          </cell>
          <cell r="J8">
            <v>0</v>
          </cell>
          <cell r="K8">
            <v>0</v>
          </cell>
          <cell r="L8">
            <v>73000000</v>
          </cell>
          <cell r="M8">
            <v>37437</v>
          </cell>
          <cell r="N8" t="str">
            <v>Vehiculo</v>
          </cell>
        </row>
        <row r="9">
          <cell r="A9">
            <v>195203</v>
          </cell>
          <cell r="B9" t="str">
            <v xml:space="preserve">Forero Zambrano William       </v>
          </cell>
          <cell r="C9" t="str">
            <v>COMERCIAL</v>
          </cell>
          <cell r="D9" t="str">
            <v>A</v>
          </cell>
          <cell r="E9">
            <v>0</v>
          </cell>
          <cell r="F9">
            <v>59462650</v>
          </cell>
          <cell r="G9">
            <v>2122538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94000000</v>
          </cell>
          <cell r="M9">
            <v>37437</v>
          </cell>
          <cell r="N9" t="str">
            <v>Vehiculo</v>
          </cell>
        </row>
        <row r="10">
          <cell r="A10">
            <v>245080</v>
          </cell>
          <cell r="B10" t="str">
            <v>Vasquez Orozco Ileana Gabriela</v>
          </cell>
          <cell r="C10" t="str">
            <v>CONSUMO</v>
          </cell>
          <cell r="D10" t="str">
            <v>A</v>
          </cell>
          <cell r="E10">
            <v>0</v>
          </cell>
          <cell r="F10">
            <v>23517144</v>
          </cell>
          <cell r="G10">
            <v>1025357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37500000</v>
          </cell>
          <cell r="M10">
            <v>37437</v>
          </cell>
          <cell r="N10" t="str">
            <v>Vehiculo</v>
          </cell>
        </row>
        <row r="11">
          <cell r="A11">
            <v>248876</v>
          </cell>
          <cell r="B11" t="str">
            <v xml:space="preserve">Ortegon Leyton Epaminondas    </v>
          </cell>
          <cell r="C11" t="str">
            <v>COMERCIAL</v>
          </cell>
          <cell r="D11" t="str">
            <v>A</v>
          </cell>
          <cell r="E11">
            <v>0</v>
          </cell>
          <cell r="F11">
            <v>28746516</v>
          </cell>
          <cell r="G11">
            <v>882596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165000000</v>
          </cell>
          <cell r="M11">
            <v>37005</v>
          </cell>
          <cell r="N11" t="str">
            <v>Vehiculo</v>
          </cell>
        </row>
        <row r="12">
          <cell r="A12">
            <v>282981</v>
          </cell>
          <cell r="B12" t="str">
            <v xml:space="preserve">Izquierdo Ramirez Jose Elider </v>
          </cell>
          <cell r="C12" t="str">
            <v>COMERCIAL</v>
          </cell>
          <cell r="D12" t="str">
            <v>A</v>
          </cell>
          <cell r="E12">
            <v>0</v>
          </cell>
          <cell r="F12">
            <v>19592514</v>
          </cell>
          <cell r="G12">
            <v>396092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62000000</v>
          </cell>
          <cell r="M12">
            <v>37437</v>
          </cell>
          <cell r="N12" t="str">
            <v>Vehiculo</v>
          </cell>
        </row>
        <row r="13">
          <cell r="A13">
            <v>324407</v>
          </cell>
          <cell r="B13" t="str">
            <v xml:space="preserve">Lotta Jorge Enrique           </v>
          </cell>
          <cell r="C13" t="str">
            <v>COMERCIAL</v>
          </cell>
          <cell r="D13" t="str">
            <v>A</v>
          </cell>
          <cell r="E13">
            <v>0</v>
          </cell>
          <cell r="F13">
            <v>74511750</v>
          </cell>
          <cell r="G13">
            <v>2476933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103855000</v>
          </cell>
          <cell r="M13">
            <v>37414</v>
          </cell>
          <cell r="N13" t="str">
            <v>Vehiculo</v>
          </cell>
        </row>
        <row r="14">
          <cell r="A14">
            <v>332859</v>
          </cell>
          <cell r="B14" t="str">
            <v xml:space="preserve">Mendez Pinzon Benjamin        </v>
          </cell>
          <cell r="C14" t="str">
            <v>COMERCIAL</v>
          </cell>
          <cell r="D14" t="str">
            <v>A</v>
          </cell>
          <cell r="E14">
            <v>20</v>
          </cell>
          <cell r="F14">
            <v>66016268</v>
          </cell>
          <cell r="G14">
            <v>1957004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89049000</v>
          </cell>
          <cell r="M14">
            <v>37357</v>
          </cell>
          <cell r="N14" t="str">
            <v>Vehiculo</v>
          </cell>
        </row>
        <row r="15">
          <cell r="A15">
            <v>350905</v>
          </cell>
          <cell r="B15" t="str">
            <v xml:space="preserve">Medina Cardenas Jose Angel    </v>
          </cell>
          <cell r="C15" t="str">
            <v>COMERCIAL</v>
          </cell>
          <cell r="D15" t="str">
            <v>A</v>
          </cell>
          <cell r="E15">
            <v>0</v>
          </cell>
          <cell r="F15">
            <v>53915707</v>
          </cell>
          <cell r="G15">
            <v>2000748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87000000</v>
          </cell>
          <cell r="M15">
            <v>37437</v>
          </cell>
          <cell r="N15" t="str">
            <v>Vehiculo</v>
          </cell>
        </row>
        <row r="16">
          <cell r="A16">
            <v>385282</v>
          </cell>
          <cell r="B16" t="str">
            <v xml:space="preserve">Cruz Mendez Gracialiano       </v>
          </cell>
          <cell r="C16" t="str">
            <v>COMERCIAL</v>
          </cell>
          <cell r="D16" t="str">
            <v>A</v>
          </cell>
          <cell r="E16">
            <v>22</v>
          </cell>
          <cell r="F16">
            <v>23831802</v>
          </cell>
          <cell r="G16">
            <v>1721861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75000000</v>
          </cell>
          <cell r="M16">
            <v>37437</v>
          </cell>
          <cell r="N16" t="str">
            <v>Vehiculo</v>
          </cell>
        </row>
        <row r="17">
          <cell r="A17">
            <v>386358</v>
          </cell>
          <cell r="B17" t="str">
            <v xml:space="preserve">Gonzalez Ricardo              </v>
          </cell>
          <cell r="C17" t="str">
            <v>COMERCIAL</v>
          </cell>
          <cell r="D17" t="str">
            <v>A</v>
          </cell>
          <cell r="E17">
            <v>19</v>
          </cell>
          <cell r="F17">
            <v>94582629</v>
          </cell>
          <cell r="G17">
            <v>7805064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203000000</v>
          </cell>
          <cell r="M17">
            <v>37437</v>
          </cell>
          <cell r="N17" t="str">
            <v>Vehiculo</v>
          </cell>
        </row>
        <row r="18">
          <cell r="A18">
            <v>412088</v>
          </cell>
          <cell r="B18" t="str">
            <v xml:space="preserve">Garcia Carlos Anibal          </v>
          </cell>
          <cell r="C18" t="str">
            <v>COMERCIAL</v>
          </cell>
          <cell r="D18" t="str">
            <v>A</v>
          </cell>
          <cell r="E18">
            <v>0</v>
          </cell>
          <cell r="F18">
            <v>60470966</v>
          </cell>
          <cell r="G18">
            <v>2017251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84409722</v>
          </cell>
          <cell r="M18">
            <v>37437</v>
          </cell>
          <cell r="N18" t="str">
            <v>Maquinaria</v>
          </cell>
        </row>
        <row r="19">
          <cell r="A19">
            <v>415493</v>
          </cell>
          <cell r="B19" t="str">
            <v xml:space="preserve">Martinez Hernandez Jose Ramon </v>
          </cell>
          <cell r="C19" t="str">
            <v>COMERCIAL</v>
          </cell>
          <cell r="D19" t="str">
            <v>A</v>
          </cell>
          <cell r="E19">
            <v>0</v>
          </cell>
          <cell r="F19">
            <v>85200000</v>
          </cell>
          <cell r="G19">
            <v>1234672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213000000</v>
          </cell>
          <cell r="M19">
            <v>37586</v>
          </cell>
          <cell r="N19" t="str">
            <v>Maquinaria</v>
          </cell>
        </row>
        <row r="20">
          <cell r="A20">
            <v>438491</v>
          </cell>
          <cell r="B20" t="str">
            <v xml:space="preserve">Uribe Naranjo Alvaro Antonio  </v>
          </cell>
          <cell r="C20" t="str">
            <v>COMERCIAL</v>
          </cell>
          <cell r="D20" t="str">
            <v>A</v>
          </cell>
          <cell r="E20">
            <v>0</v>
          </cell>
          <cell r="F20">
            <v>51359882</v>
          </cell>
          <cell r="G20">
            <v>508912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93000000</v>
          </cell>
          <cell r="M20">
            <v>37433</v>
          </cell>
          <cell r="N20" t="str">
            <v>Vehiculo</v>
          </cell>
        </row>
        <row r="21">
          <cell r="A21">
            <v>447290</v>
          </cell>
          <cell r="B21" t="str">
            <v xml:space="preserve">Duarte Ruiz Oscar             </v>
          </cell>
          <cell r="C21" t="str">
            <v>COMERCIAL</v>
          </cell>
          <cell r="D21" t="str">
            <v>B</v>
          </cell>
          <cell r="E21">
            <v>41</v>
          </cell>
          <cell r="F21">
            <v>57906346</v>
          </cell>
          <cell r="G21">
            <v>4274405</v>
          </cell>
          <cell r="H21">
            <v>41350</v>
          </cell>
          <cell r="I21">
            <v>0</v>
          </cell>
          <cell r="J21">
            <v>42744</v>
          </cell>
          <cell r="K21">
            <v>414</v>
          </cell>
          <cell r="L21">
            <v>94000000</v>
          </cell>
          <cell r="M21">
            <v>37437</v>
          </cell>
          <cell r="N21" t="str">
            <v>Vehiculo</v>
          </cell>
        </row>
        <row r="22">
          <cell r="A22">
            <v>454806</v>
          </cell>
          <cell r="B22" t="str">
            <v xml:space="preserve">Hernandez Garcia Fabio        </v>
          </cell>
          <cell r="C22" t="str">
            <v>COMERCIAL</v>
          </cell>
          <cell r="D22" t="str">
            <v>A</v>
          </cell>
          <cell r="E22">
            <v>0</v>
          </cell>
          <cell r="F22">
            <v>66134310</v>
          </cell>
          <cell r="G22">
            <v>92580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97000000</v>
          </cell>
          <cell r="M22">
            <v>37467</v>
          </cell>
          <cell r="N22" t="str">
            <v>Vehiculo</v>
          </cell>
        </row>
        <row r="23">
          <cell r="A23">
            <v>464192</v>
          </cell>
          <cell r="B23" t="str">
            <v xml:space="preserve">Gutierrez Mendez Luis Eduardo </v>
          </cell>
          <cell r="C23" t="str">
            <v>COMERCIAL</v>
          </cell>
          <cell r="D23" t="str">
            <v>A</v>
          </cell>
          <cell r="E23">
            <v>9</v>
          </cell>
          <cell r="F23">
            <v>23754354</v>
          </cell>
          <cell r="G23">
            <v>2087883</v>
          </cell>
          <cell r="H23">
            <v>687832</v>
          </cell>
          <cell r="I23">
            <v>0</v>
          </cell>
          <cell r="J23">
            <v>0</v>
          </cell>
          <cell r="K23">
            <v>0</v>
          </cell>
          <cell r="L23">
            <v>90000000</v>
          </cell>
          <cell r="M23">
            <v>36944</v>
          </cell>
          <cell r="N23" t="str">
            <v>Vehiculo</v>
          </cell>
        </row>
        <row r="24">
          <cell r="A24">
            <v>468742</v>
          </cell>
          <cell r="B24" t="str">
            <v xml:space="preserve">Camacho Lopez Jose Ruperto    </v>
          </cell>
          <cell r="C24" t="str">
            <v>COMERCIAL</v>
          </cell>
          <cell r="D24" t="str">
            <v>A</v>
          </cell>
          <cell r="E24">
            <v>3</v>
          </cell>
          <cell r="F24">
            <v>38655139</v>
          </cell>
          <cell r="G24">
            <v>2025272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122000000</v>
          </cell>
          <cell r="M24">
            <v>37253</v>
          </cell>
          <cell r="N24" t="str">
            <v>Vehiculo</v>
          </cell>
        </row>
        <row r="25">
          <cell r="A25">
            <v>548987</v>
          </cell>
          <cell r="B25" t="str">
            <v>Grajales Grajales Fidel Anibal</v>
          </cell>
          <cell r="C25" t="str">
            <v>COMERCIAL</v>
          </cell>
          <cell r="D25" t="str">
            <v>A</v>
          </cell>
          <cell r="E25">
            <v>0</v>
          </cell>
          <cell r="F25">
            <v>2703898</v>
          </cell>
          <cell r="G25">
            <v>67122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78900000</v>
          </cell>
          <cell r="M25">
            <v>36731</v>
          </cell>
          <cell r="N25" t="str">
            <v>Vehiculo</v>
          </cell>
        </row>
        <row r="26">
          <cell r="A26">
            <v>1037317</v>
          </cell>
          <cell r="B26" t="str">
            <v xml:space="preserve">Valbuena Alarcon Alirio       </v>
          </cell>
          <cell r="C26" t="str">
            <v>COMERCIAL</v>
          </cell>
          <cell r="D26" t="str">
            <v>A</v>
          </cell>
          <cell r="E26">
            <v>0</v>
          </cell>
          <cell r="F26">
            <v>72493326</v>
          </cell>
          <cell r="G26">
            <v>201031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95000000</v>
          </cell>
          <cell r="M26">
            <v>37466</v>
          </cell>
          <cell r="N26" t="str">
            <v>Vehiculo</v>
          </cell>
        </row>
        <row r="27">
          <cell r="A27">
            <v>1043177</v>
          </cell>
          <cell r="B27" t="str">
            <v xml:space="preserve">Leon Rojas Jose Arquimedes    </v>
          </cell>
          <cell r="C27" t="str">
            <v>COMERCIAL</v>
          </cell>
          <cell r="D27" t="str">
            <v>A</v>
          </cell>
          <cell r="E27">
            <v>0</v>
          </cell>
          <cell r="F27">
            <v>131482284</v>
          </cell>
          <cell r="G27">
            <v>977583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174902724</v>
          </cell>
          <cell r="M27">
            <v>37491</v>
          </cell>
          <cell r="N27" t="str">
            <v>Vehiculo</v>
          </cell>
        </row>
        <row r="28">
          <cell r="A28">
            <v>1046496</v>
          </cell>
          <cell r="B28" t="str">
            <v xml:space="preserve">Velandia Garavito Efrain      </v>
          </cell>
          <cell r="C28" t="str">
            <v>COMERCIAL</v>
          </cell>
          <cell r="D28" t="str">
            <v>A</v>
          </cell>
          <cell r="E28">
            <v>2</v>
          </cell>
          <cell r="F28">
            <v>113183214</v>
          </cell>
          <cell r="G28">
            <v>5004924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215135133</v>
          </cell>
          <cell r="M28">
            <v>37285</v>
          </cell>
          <cell r="N28" t="str">
            <v>Vehiculo</v>
          </cell>
        </row>
        <row r="29">
          <cell r="A29">
            <v>1899463</v>
          </cell>
          <cell r="B29" t="str">
            <v>Montufar Erazo Eduardo Otoniel</v>
          </cell>
          <cell r="C29" t="str">
            <v>COMERCIAL</v>
          </cell>
          <cell r="D29" t="str">
            <v>A</v>
          </cell>
          <cell r="E29">
            <v>4</v>
          </cell>
          <cell r="F29">
            <v>48843134</v>
          </cell>
          <cell r="G29">
            <v>2374451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105000000</v>
          </cell>
          <cell r="M29">
            <v>37099</v>
          </cell>
          <cell r="N29" t="str">
            <v>Vehiculo</v>
          </cell>
        </row>
        <row r="30">
          <cell r="A30">
            <v>2282658</v>
          </cell>
          <cell r="B30" t="str">
            <v xml:space="preserve">Giraldo Gil Rubiel Antonio    </v>
          </cell>
          <cell r="C30" t="str">
            <v>COMERCIAL</v>
          </cell>
          <cell r="D30" t="str">
            <v>A</v>
          </cell>
          <cell r="E30">
            <v>0</v>
          </cell>
          <cell r="F30">
            <v>80352318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198500000</v>
          </cell>
          <cell r="M30">
            <v>36789</v>
          </cell>
          <cell r="N30" t="str">
            <v>Vehiculo</v>
          </cell>
        </row>
        <row r="31">
          <cell r="A31">
            <v>2359597</v>
          </cell>
          <cell r="B31" t="str">
            <v xml:space="preserve">Munoz Munoz Anibal            </v>
          </cell>
          <cell r="C31" t="str">
            <v>CONSUMO</v>
          </cell>
          <cell r="D31" t="str">
            <v>A</v>
          </cell>
          <cell r="E31">
            <v>0</v>
          </cell>
          <cell r="F31">
            <v>79196470</v>
          </cell>
          <cell r="G31">
            <v>2178184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103000000</v>
          </cell>
          <cell r="M31">
            <v>37448</v>
          </cell>
          <cell r="N31" t="str">
            <v>Vehiculo</v>
          </cell>
        </row>
        <row r="32">
          <cell r="A32">
            <v>2570090</v>
          </cell>
          <cell r="B32" t="str">
            <v xml:space="preserve">Cepeda Salcedo Honorio        </v>
          </cell>
          <cell r="C32" t="str">
            <v>COMERCIAL</v>
          </cell>
          <cell r="D32" t="str">
            <v>A</v>
          </cell>
          <cell r="E32">
            <v>0</v>
          </cell>
          <cell r="F32">
            <v>36359737</v>
          </cell>
          <cell r="G32">
            <v>522493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63420000</v>
          </cell>
          <cell r="M32">
            <v>37488</v>
          </cell>
          <cell r="N32" t="str">
            <v>Vehiculo</v>
          </cell>
        </row>
        <row r="33">
          <cell r="A33">
            <v>2729303</v>
          </cell>
          <cell r="B33" t="str">
            <v xml:space="preserve">Gomez Escobar Fernando        </v>
          </cell>
          <cell r="C33" t="str">
            <v>COMERCIAL</v>
          </cell>
          <cell r="D33" t="str">
            <v>A</v>
          </cell>
          <cell r="E33">
            <v>0</v>
          </cell>
          <cell r="F33">
            <v>170052402</v>
          </cell>
          <cell r="G33">
            <v>3894565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238078750</v>
          </cell>
          <cell r="M33">
            <v>37437</v>
          </cell>
          <cell r="N33" t="str">
            <v>Maquinaria</v>
          </cell>
        </row>
        <row r="34">
          <cell r="A34">
            <v>2832781</v>
          </cell>
          <cell r="B34" t="str">
            <v>Albarracin Garavito Luis Arist</v>
          </cell>
          <cell r="C34" t="str">
            <v>COMERCIAL</v>
          </cell>
          <cell r="D34" t="str">
            <v>A</v>
          </cell>
          <cell r="E34">
            <v>0</v>
          </cell>
          <cell r="F34">
            <v>85391716</v>
          </cell>
          <cell r="G34">
            <v>2279962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182043500</v>
          </cell>
          <cell r="M34">
            <v>37239</v>
          </cell>
          <cell r="N34" t="str">
            <v>Vehiculo</v>
          </cell>
        </row>
        <row r="35">
          <cell r="A35">
            <v>2841148</v>
          </cell>
          <cell r="B35" t="str">
            <v xml:space="preserve">Ortegon Laiton Guillermo      </v>
          </cell>
          <cell r="C35" t="str">
            <v>COMERCIAL</v>
          </cell>
          <cell r="D35" t="str">
            <v>A</v>
          </cell>
          <cell r="E35">
            <v>0</v>
          </cell>
          <cell r="F35">
            <v>47923014</v>
          </cell>
          <cell r="G35">
            <v>324226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223902000</v>
          </cell>
          <cell r="M35">
            <v>37162</v>
          </cell>
          <cell r="N35" t="str">
            <v>Vehiculo</v>
          </cell>
        </row>
        <row r="36">
          <cell r="A36">
            <v>2862419</v>
          </cell>
          <cell r="B36" t="str">
            <v xml:space="preserve">Suarez Castro Luis Rodulfo    </v>
          </cell>
          <cell r="C36" t="str">
            <v>COMERCIAL</v>
          </cell>
          <cell r="D36" t="str">
            <v>A</v>
          </cell>
          <cell r="E36">
            <v>0</v>
          </cell>
          <cell r="F36">
            <v>88408769</v>
          </cell>
          <cell r="G36">
            <v>1131391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102500000</v>
          </cell>
          <cell r="M36">
            <v>37437</v>
          </cell>
          <cell r="N36" t="str">
            <v>Vehiculo</v>
          </cell>
        </row>
        <row r="37">
          <cell r="A37">
            <v>2871840</v>
          </cell>
          <cell r="B37" t="str">
            <v xml:space="preserve">Ramirez Canon Luis Alberto    </v>
          </cell>
          <cell r="C37" t="str">
            <v>COMERCIAL</v>
          </cell>
          <cell r="D37" t="str">
            <v>A</v>
          </cell>
          <cell r="E37">
            <v>0</v>
          </cell>
          <cell r="F37">
            <v>23990415</v>
          </cell>
          <cell r="G37">
            <v>585082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91253200</v>
          </cell>
          <cell r="M37">
            <v>36882</v>
          </cell>
          <cell r="N37" t="str">
            <v>Vehiculo</v>
          </cell>
        </row>
        <row r="38">
          <cell r="A38">
            <v>2874712</v>
          </cell>
          <cell r="B38" t="str">
            <v xml:space="preserve">Celis Burgos Leonardo         </v>
          </cell>
          <cell r="C38" t="str">
            <v>COMERCIAL</v>
          </cell>
          <cell r="D38" t="str">
            <v>A</v>
          </cell>
          <cell r="E38">
            <v>0</v>
          </cell>
          <cell r="F38">
            <v>106858180</v>
          </cell>
          <cell r="G38">
            <v>2469563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179185040</v>
          </cell>
          <cell r="M38">
            <v>36732</v>
          </cell>
          <cell r="N38" t="str">
            <v>Vehiculo</v>
          </cell>
        </row>
        <row r="39">
          <cell r="A39">
            <v>2878634</v>
          </cell>
          <cell r="B39" t="str">
            <v xml:space="preserve">Leal Gonzalez J Aime          </v>
          </cell>
          <cell r="C39" t="str">
            <v>CONSUMO</v>
          </cell>
          <cell r="D39" t="str">
            <v>A</v>
          </cell>
          <cell r="E39">
            <v>0</v>
          </cell>
          <cell r="F39">
            <v>21516399</v>
          </cell>
          <cell r="G39">
            <v>973598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70000000</v>
          </cell>
          <cell r="M39">
            <v>37437</v>
          </cell>
          <cell r="N39" t="str">
            <v>Vehiculo</v>
          </cell>
        </row>
        <row r="40">
          <cell r="A40">
            <v>2880155</v>
          </cell>
          <cell r="B40" t="str">
            <v>Quevedo Sanchez Joffre Humbert</v>
          </cell>
          <cell r="C40" t="str">
            <v>COMERCIAL</v>
          </cell>
          <cell r="D40" t="str">
            <v>A</v>
          </cell>
          <cell r="E40">
            <v>0</v>
          </cell>
          <cell r="F40">
            <v>150210169</v>
          </cell>
          <cell r="G40">
            <v>1400702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247723302</v>
          </cell>
          <cell r="M40">
            <v>36802</v>
          </cell>
          <cell r="N40" t="str">
            <v>Vehiculo</v>
          </cell>
        </row>
        <row r="41">
          <cell r="A41">
            <v>2963580</v>
          </cell>
          <cell r="B41" t="str">
            <v xml:space="preserve">Baquero Montana  Luis Alberto </v>
          </cell>
          <cell r="C41" t="str">
            <v>COMERCIAL</v>
          </cell>
          <cell r="D41" t="str">
            <v>B</v>
          </cell>
          <cell r="E41">
            <v>19</v>
          </cell>
          <cell r="F41">
            <v>27439967</v>
          </cell>
          <cell r="G41">
            <v>2004269</v>
          </cell>
          <cell r="H41">
            <v>0</v>
          </cell>
          <cell r="I41">
            <v>0</v>
          </cell>
          <cell r="J41">
            <v>20042</v>
          </cell>
          <cell r="K41">
            <v>0</v>
          </cell>
          <cell r="L41">
            <v>115000000</v>
          </cell>
          <cell r="M41">
            <v>37164</v>
          </cell>
          <cell r="N41" t="str">
            <v>Vehiculo</v>
          </cell>
        </row>
        <row r="42">
          <cell r="A42">
            <v>3011508</v>
          </cell>
          <cell r="B42" t="str">
            <v xml:space="preserve">Lopez Castro Jose Agustin     </v>
          </cell>
          <cell r="C42" t="str">
            <v>COMERCIAL</v>
          </cell>
          <cell r="D42" t="str">
            <v>A</v>
          </cell>
          <cell r="E42">
            <v>5</v>
          </cell>
          <cell r="F42">
            <v>34988329</v>
          </cell>
          <cell r="G42">
            <v>483399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56000000</v>
          </cell>
          <cell r="M42">
            <v>37437</v>
          </cell>
          <cell r="N42" t="str">
            <v>Vehiculo</v>
          </cell>
        </row>
        <row r="43">
          <cell r="A43">
            <v>3016227</v>
          </cell>
          <cell r="B43" t="str">
            <v xml:space="preserve">Sanabria Rincon Cristobal     </v>
          </cell>
          <cell r="C43" t="str">
            <v>COMERCIAL</v>
          </cell>
          <cell r="D43" t="str">
            <v>A</v>
          </cell>
          <cell r="E43">
            <v>0</v>
          </cell>
          <cell r="F43">
            <v>75619158</v>
          </cell>
          <cell r="G43">
            <v>790629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102911000</v>
          </cell>
          <cell r="M43">
            <v>37399</v>
          </cell>
          <cell r="N43" t="str">
            <v>Vehiculo</v>
          </cell>
        </row>
        <row r="44">
          <cell r="A44">
            <v>3019078</v>
          </cell>
          <cell r="B44" t="str">
            <v xml:space="preserve">Calderon Reina Reinaldo       </v>
          </cell>
          <cell r="C44" t="str">
            <v>COMERCIAL</v>
          </cell>
          <cell r="D44" t="str">
            <v>A</v>
          </cell>
          <cell r="E44">
            <v>0</v>
          </cell>
          <cell r="F44">
            <v>206134457</v>
          </cell>
          <cell r="G44">
            <v>3018922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358000000</v>
          </cell>
          <cell r="M44">
            <v>37437</v>
          </cell>
          <cell r="N44" t="str">
            <v>Vehiculo</v>
          </cell>
        </row>
        <row r="45">
          <cell r="A45">
            <v>3054966</v>
          </cell>
          <cell r="B45" t="str">
            <v xml:space="preserve">Barrantes Sanchez Sigifredo   </v>
          </cell>
          <cell r="C45" t="str">
            <v>COMERCIAL</v>
          </cell>
          <cell r="D45" t="str">
            <v>A</v>
          </cell>
          <cell r="E45">
            <v>0</v>
          </cell>
          <cell r="F45">
            <v>81163909</v>
          </cell>
          <cell r="G45">
            <v>1292492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94000000</v>
          </cell>
          <cell r="M45">
            <v>37437</v>
          </cell>
          <cell r="N45" t="str">
            <v>Vehiculo</v>
          </cell>
        </row>
        <row r="46">
          <cell r="A46">
            <v>3227071</v>
          </cell>
          <cell r="B46" t="str">
            <v xml:space="preserve">Cajigas Castro Jose Isaac     </v>
          </cell>
          <cell r="C46" t="str">
            <v>COMERCIAL</v>
          </cell>
          <cell r="D46" t="str">
            <v>A</v>
          </cell>
          <cell r="E46">
            <v>0</v>
          </cell>
          <cell r="F46">
            <v>78052272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160514200</v>
          </cell>
          <cell r="M46">
            <v>37147</v>
          </cell>
          <cell r="N46" t="str">
            <v>Vehiculo</v>
          </cell>
        </row>
        <row r="47">
          <cell r="A47">
            <v>3229866</v>
          </cell>
          <cell r="B47" t="str">
            <v xml:space="preserve">Soto Pinzon Roberto           </v>
          </cell>
          <cell r="C47" t="str">
            <v>COMERCIAL</v>
          </cell>
          <cell r="D47" t="str">
            <v>A</v>
          </cell>
          <cell r="E47">
            <v>2</v>
          </cell>
          <cell r="F47">
            <v>21429566</v>
          </cell>
          <cell r="G47">
            <v>114974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60000000</v>
          </cell>
          <cell r="M47">
            <v>37405</v>
          </cell>
          <cell r="N47" t="str">
            <v>Vehiculo</v>
          </cell>
        </row>
        <row r="48">
          <cell r="A48">
            <v>3242124</v>
          </cell>
          <cell r="B48" t="str">
            <v xml:space="preserve">Rubiano Novoa Pablo Emilio    </v>
          </cell>
          <cell r="C48" t="str">
            <v>COMERCIAL</v>
          </cell>
          <cell r="D48" t="str">
            <v>B</v>
          </cell>
          <cell r="E48">
            <v>32</v>
          </cell>
          <cell r="F48">
            <v>52591493</v>
          </cell>
          <cell r="G48">
            <v>3218711</v>
          </cell>
          <cell r="H48">
            <v>38499</v>
          </cell>
          <cell r="I48">
            <v>0</v>
          </cell>
          <cell r="J48">
            <v>32187</v>
          </cell>
          <cell r="K48">
            <v>385</v>
          </cell>
          <cell r="L48">
            <v>100000000</v>
          </cell>
          <cell r="M48">
            <v>37224</v>
          </cell>
          <cell r="N48" t="str">
            <v>Vehiculo</v>
          </cell>
        </row>
        <row r="49">
          <cell r="A49">
            <v>3246652</v>
          </cell>
          <cell r="B49" t="str">
            <v>Guzman Martinez Jairo Humberto</v>
          </cell>
          <cell r="C49" t="str">
            <v>COMERCIAL</v>
          </cell>
          <cell r="D49" t="str">
            <v>A</v>
          </cell>
          <cell r="E49">
            <v>0</v>
          </cell>
          <cell r="F49">
            <v>90552765</v>
          </cell>
          <cell r="G49">
            <v>2238355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119889100</v>
          </cell>
          <cell r="M49">
            <v>37053</v>
          </cell>
          <cell r="N49" t="str">
            <v>Vehiculo</v>
          </cell>
        </row>
        <row r="50">
          <cell r="A50">
            <v>3288002</v>
          </cell>
          <cell r="B50" t="str">
            <v xml:space="preserve">Velasco Jose German           </v>
          </cell>
          <cell r="C50" t="str">
            <v>COMERCIAL</v>
          </cell>
          <cell r="D50" t="str">
            <v>A</v>
          </cell>
          <cell r="E50">
            <v>0</v>
          </cell>
          <cell r="F50">
            <v>10808780</v>
          </cell>
          <cell r="G50">
            <v>264515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85000000</v>
          </cell>
          <cell r="M50">
            <v>37437</v>
          </cell>
          <cell r="N50" t="str">
            <v>Vehiculo</v>
          </cell>
        </row>
        <row r="51">
          <cell r="A51">
            <v>3347675</v>
          </cell>
          <cell r="B51" t="str">
            <v xml:space="preserve">Palacio Sanchez Carlos German </v>
          </cell>
          <cell r="C51" t="str">
            <v>COMERCIAL</v>
          </cell>
          <cell r="D51" t="str">
            <v>A</v>
          </cell>
          <cell r="E51">
            <v>0</v>
          </cell>
          <cell r="F51">
            <v>77388286</v>
          </cell>
          <cell r="G51">
            <v>1042873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119000000</v>
          </cell>
          <cell r="M51">
            <v>37437</v>
          </cell>
          <cell r="N51" t="str">
            <v>Vehiculo</v>
          </cell>
        </row>
        <row r="52">
          <cell r="A52">
            <v>3353824</v>
          </cell>
          <cell r="B52" t="str">
            <v xml:space="preserve">Uribe Moreno Hector Jairo     </v>
          </cell>
          <cell r="C52" t="str">
            <v>COMERCIAL</v>
          </cell>
          <cell r="D52" t="str">
            <v>A</v>
          </cell>
          <cell r="E52">
            <v>0</v>
          </cell>
          <cell r="F52">
            <v>85555826</v>
          </cell>
          <cell r="G52">
            <v>1668778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135000000</v>
          </cell>
          <cell r="M52">
            <v>37425</v>
          </cell>
          <cell r="N52" t="str">
            <v>Vehiculo</v>
          </cell>
        </row>
        <row r="53">
          <cell r="A53">
            <v>3353869</v>
          </cell>
          <cell r="B53" t="str">
            <v>Montoya Jaramillo Hector Aniba</v>
          </cell>
          <cell r="C53" t="str">
            <v>COMERCIAL</v>
          </cell>
          <cell r="D53" t="str">
            <v>A</v>
          </cell>
          <cell r="E53">
            <v>0</v>
          </cell>
          <cell r="F53">
            <v>27869454</v>
          </cell>
          <cell r="G53">
            <v>545578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41913000</v>
          </cell>
          <cell r="M53">
            <v>36756</v>
          </cell>
          <cell r="N53" t="str">
            <v>Vehiculo</v>
          </cell>
        </row>
        <row r="54">
          <cell r="A54">
            <v>3354482</v>
          </cell>
          <cell r="B54" t="str">
            <v xml:space="preserve">Baena Duque Jose Antonio      </v>
          </cell>
          <cell r="C54" t="str">
            <v>COMERCIAL</v>
          </cell>
          <cell r="D54" t="str">
            <v>A</v>
          </cell>
          <cell r="E54">
            <v>0</v>
          </cell>
          <cell r="F54">
            <v>39819401</v>
          </cell>
          <cell r="G54">
            <v>932801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80000000</v>
          </cell>
          <cell r="M54">
            <v>37188</v>
          </cell>
          <cell r="N54" t="str">
            <v>Vehiculo</v>
          </cell>
        </row>
        <row r="55">
          <cell r="A55">
            <v>3366801</v>
          </cell>
          <cell r="B55" t="str">
            <v>Sanchez Jaramillo Luis Alfonso</v>
          </cell>
          <cell r="C55" t="str">
            <v>COMERCIAL</v>
          </cell>
          <cell r="D55" t="str">
            <v>A</v>
          </cell>
          <cell r="E55">
            <v>0</v>
          </cell>
          <cell r="F55">
            <v>18535995</v>
          </cell>
          <cell r="G55">
            <v>1410190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120720000</v>
          </cell>
          <cell r="M55">
            <v>37437</v>
          </cell>
          <cell r="N55" t="str">
            <v>Vehiculo</v>
          </cell>
        </row>
        <row r="56">
          <cell r="A56">
            <v>3374890</v>
          </cell>
          <cell r="B56" t="str">
            <v>Calderon Gallego Alberto Anton</v>
          </cell>
          <cell r="C56" t="str">
            <v>COMERCIAL</v>
          </cell>
          <cell r="D56" t="str">
            <v>A</v>
          </cell>
          <cell r="E56">
            <v>0</v>
          </cell>
          <cell r="F56">
            <v>42762980</v>
          </cell>
          <cell r="G56">
            <v>309466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80000000</v>
          </cell>
          <cell r="M56">
            <v>37161</v>
          </cell>
          <cell r="N56" t="str">
            <v>Vehiculo</v>
          </cell>
        </row>
        <row r="57">
          <cell r="A57">
            <v>3469254</v>
          </cell>
          <cell r="B57" t="str">
            <v>Montoya Jaramillo Ramon Fernan</v>
          </cell>
          <cell r="C57" t="str">
            <v>COMERCIAL</v>
          </cell>
          <cell r="D57" t="str">
            <v>A</v>
          </cell>
          <cell r="E57">
            <v>0</v>
          </cell>
          <cell r="F57">
            <v>36778881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60000000</v>
          </cell>
          <cell r="M57">
            <v>37437</v>
          </cell>
          <cell r="N57" t="str">
            <v>Vehiculo</v>
          </cell>
        </row>
        <row r="58">
          <cell r="A58">
            <v>3469299</v>
          </cell>
          <cell r="B58" t="str">
            <v xml:space="preserve">Perez Alvarez Luis Maria      </v>
          </cell>
          <cell r="C58" t="str">
            <v>COMERCIAL</v>
          </cell>
          <cell r="D58" t="str">
            <v>A</v>
          </cell>
          <cell r="E58">
            <v>0</v>
          </cell>
          <cell r="F58">
            <v>18079354</v>
          </cell>
          <cell r="G58">
            <v>1095884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45000000</v>
          </cell>
          <cell r="M58">
            <v>36475</v>
          </cell>
          <cell r="N58" t="str">
            <v>Vehiculo</v>
          </cell>
        </row>
        <row r="59">
          <cell r="A59">
            <v>3469599</v>
          </cell>
          <cell r="B59" t="str">
            <v xml:space="preserve">Perez Lopera Jorge Humberto   </v>
          </cell>
          <cell r="C59" t="str">
            <v>COMERCIAL</v>
          </cell>
          <cell r="D59" t="str">
            <v>A</v>
          </cell>
          <cell r="E59">
            <v>0</v>
          </cell>
          <cell r="F59">
            <v>7176155</v>
          </cell>
          <cell r="G59">
            <v>846446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38500000</v>
          </cell>
          <cell r="M59">
            <v>36965</v>
          </cell>
          <cell r="N59" t="str">
            <v>Vehiculo</v>
          </cell>
        </row>
        <row r="60">
          <cell r="A60">
            <v>3482199</v>
          </cell>
          <cell r="B60" t="str">
            <v xml:space="preserve">Velez Yepes Alejandro         </v>
          </cell>
          <cell r="C60" t="str">
            <v>COMERCIAL</v>
          </cell>
          <cell r="D60" t="str">
            <v>A</v>
          </cell>
          <cell r="E60">
            <v>0</v>
          </cell>
          <cell r="F60">
            <v>8695908</v>
          </cell>
          <cell r="G60">
            <v>117846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40500000</v>
          </cell>
          <cell r="M60">
            <v>37421</v>
          </cell>
          <cell r="N60" t="str">
            <v>Vehiculo</v>
          </cell>
        </row>
        <row r="61">
          <cell r="A61">
            <v>3774726</v>
          </cell>
          <cell r="B61" t="str">
            <v xml:space="preserve">Rossi Carreno Eduardo         </v>
          </cell>
          <cell r="C61" t="str">
            <v>CONSUMO</v>
          </cell>
          <cell r="D61" t="str">
            <v>C</v>
          </cell>
          <cell r="E61">
            <v>67</v>
          </cell>
          <cell r="F61">
            <v>5142089</v>
          </cell>
          <cell r="G61">
            <v>708877</v>
          </cell>
          <cell r="H61">
            <v>0</v>
          </cell>
          <cell r="I61">
            <v>0</v>
          </cell>
          <cell r="J61">
            <v>150639</v>
          </cell>
          <cell r="K61">
            <v>0</v>
          </cell>
          <cell r="L61">
            <v>30000000</v>
          </cell>
          <cell r="M61">
            <v>37437</v>
          </cell>
          <cell r="N61" t="str">
            <v>Vehiculo</v>
          </cell>
        </row>
        <row r="62">
          <cell r="A62">
            <v>4055073</v>
          </cell>
          <cell r="B62" t="str">
            <v xml:space="preserve">Bohorquez Vargas Luis Eduardo </v>
          </cell>
          <cell r="C62" t="str">
            <v>COMERCIAL</v>
          </cell>
          <cell r="D62" t="str">
            <v>B</v>
          </cell>
          <cell r="E62">
            <v>62</v>
          </cell>
          <cell r="F62">
            <v>53994116</v>
          </cell>
          <cell r="G62">
            <v>7564979</v>
          </cell>
          <cell r="H62">
            <v>1658700</v>
          </cell>
          <cell r="I62">
            <v>0</v>
          </cell>
          <cell r="J62">
            <v>75650</v>
          </cell>
          <cell r="K62">
            <v>16587</v>
          </cell>
          <cell r="L62">
            <v>85000000</v>
          </cell>
          <cell r="M62">
            <v>37437</v>
          </cell>
          <cell r="N62" t="str">
            <v>Vehiculo</v>
          </cell>
        </row>
        <row r="63">
          <cell r="A63">
            <v>4096993</v>
          </cell>
          <cell r="B63" t="str">
            <v xml:space="preserve">Umana Santana Marco Antonio   </v>
          </cell>
          <cell r="C63" t="str">
            <v>COMERCIAL</v>
          </cell>
          <cell r="D63" t="str">
            <v>A</v>
          </cell>
          <cell r="E63">
            <v>0</v>
          </cell>
          <cell r="F63">
            <v>236989073</v>
          </cell>
          <cell r="G63">
            <v>4969831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532000000</v>
          </cell>
          <cell r="M63">
            <v>36833</v>
          </cell>
          <cell r="N63" t="str">
            <v>Vehiculo</v>
          </cell>
        </row>
        <row r="64">
          <cell r="A64">
            <v>4107600</v>
          </cell>
          <cell r="B64" t="str">
            <v>Sandoval Mantilla Rafael Anton</v>
          </cell>
          <cell r="C64" t="str">
            <v>COMERCIAL</v>
          </cell>
          <cell r="D64" t="str">
            <v>A</v>
          </cell>
          <cell r="E64">
            <v>0</v>
          </cell>
          <cell r="F64">
            <v>58460672</v>
          </cell>
          <cell r="G64">
            <v>1586714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123000000</v>
          </cell>
          <cell r="M64">
            <v>37437</v>
          </cell>
          <cell r="N64" t="str">
            <v>Vehiculo</v>
          </cell>
        </row>
        <row r="65">
          <cell r="A65">
            <v>4109915</v>
          </cell>
          <cell r="B65" t="str">
            <v xml:space="preserve">Rojas Vega Pedro Nel          </v>
          </cell>
          <cell r="C65" t="str">
            <v>COMERCIAL</v>
          </cell>
          <cell r="D65" t="str">
            <v>A</v>
          </cell>
          <cell r="E65">
            <v>0</v>
          </cell>
          <cell r="F65">
            <v>128405005</v>
          </cell>
          <cell r="G65">
            <v>1354484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249305344</v>
          </cell>
          <cell r="M65">
            <v>37554</v>
          </cell>
          <cell r="N65" t="str">
            <v>Vehiculo</v>
          </cell>
        </row>
        <row r="66">
          <cell r="A66">
            <v>4111191</v>
          </cell>
          <cell r="B66" t="str">
            <v xml:space="preserve">Corredor Ramirez Edilberto    </v>
          </cell>
          <cell r="C66" t="str">
            <v>COMERCIAL</v>
          </cell>
          <cell r="D66" t="str">
            <v>A</v>
          </cell>
          <cell r="E66">
            <v>0</v>
          </cell>
          <cell r="F66">
            <v>17889370</v>
          </cell>
          <cell r="G66">
            <v>916792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75000000</v>
          </cell>
          <cell r="M66">
            <v>37005</v>
          </cell>
          <cell r="N66" t="str">
            <v>Vehiculo</v>
          </cell>
        </row>
        <row r="67">
          <cell r="A67">
            <v>4111552</v>
          </cell>
          <cell r="B67" t="str">
            <v xml:space="preserve">Rosas Benedicto De Jesus      </v>
          </cell>
          <cell r="C67" t="str">
            <v>COMERCIAL</v>
          </cell>
          <cell r="D67" t="str">
            <v>A</v>
          </cell>
          <cell r="E67">
            <v>0</v>
          </cell>
          <cell r="F67">
            <v>48019274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102000001</v>
          </cell>
          <cell r="M67">
            <v>37132</v>
          </cell>
          <cell r="N67" t="str">
            <v>Vehiculo</v>
          </cell>
        </row>
        <row r="68">
          <cell r="A68">
            <v>4112900</v>
          </cell>
          <cell r="B68" t="str">
            <v xml:space="preserve">Baron Hende Marco Aurelio     </v>
          </cell>
          <cell r="C68" t="str">
            <v>COMERCIAL</v>
          </cell>
          <cell r="D68" t="str">
            <v>A</v>
          </cell>
          <cell r="E68">
            <v>3</v>
          </cell>
          <cell r="F68">
            <v>56906396</v>
          </cell>
          <cell r="G68">
            <v>2661052</v>
          </cell>
          <cell r="H68">
            <v>37499.699999999997</v>
          </cell>
          <cell r="I68">
            <v>0</v>
          </cell>
          <cell r="J68">
            <v>0</v>
          </cell>
          <cell r="K68">
            <v>0</v>
          </cell>
          <cell r="L68">
            <v>122000000</v>
          </cell>
          <cell r="M68">
            <v>37435</v>
          </cell>
          <cell r="N68" t="str">
            <v>Vehiculo</v>
          </cell>
        </row>
        <row r="69">
          <cell r="A69">
            <v>4129257</v>
          </cell>
          <cell r="B69" t="str">
            <v xml:space="preserve">Aragon Vaca Jose Del Carmen   </v>
          </cell>
          <cell r="C69" t="str">
            <v>COMERCIAL</v>
          </cell>
          <cell r="D69" t="str">
            <v>A</v>
          </cell>
          <cell r="E69">
            <v>13</v>
          </cell>
          <cell r="F69">
            <v>75723456</v>
          </cell>
          <cell r="G69">
            <v>1778459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98000000</v>
          </cell>
          <cell r="M69">
            <v>37437</v>
          </cell>
          <cell r="N69" t="str">
            <v>Vehiculo</v>
          </cell>
        </row>
        <row r="70">
          <cell r="A70">
            <v>4129544</v>
          </cell>
          <cell r="B70" t="str">
            <v xml:space="preserve">Piñeros Piñeros Hector Julio  </v>
          </cell>
          <cell r="C70" t="str">
            <v>COMERCIAL</v>
          </cell>
          <cell r="D70" t="str">
            <v>A</v>
          </cell>
          <cell r="E70">
            <v>0</v>
          </cell>
          <cell r="F70">
            <v>63737196</v>
          </cell>
          <cell r="G70">
            <v>2198526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92728720</v>
          </cell>
          <cell r="M70">
            <v>37476</v>
          </cell>
          <cell r="N70" t="str">
            <v>Vehiculo</v>
          </cell>
        </row>
        <row r="71">
          <cell r="A71">
            <v>4170427</v>
          </cell>
          <cell r="B71" t="str">
            <v xml:space="preserve">Garcia Castro Rigoberto       </v>
          </cell>
          <cell r="C71" t="str">
            <v>COMERCIAL</v>
          </cell>
          <cell r="D71" t="str">
            <v>A</v>
          </cell>
          <cell r="E71">
            <v>0</v>
          </cell>
          <cell r="F71">
            <v>70697036</v>
          </cell>
          <cell r="G71">
            <v>2779998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94000000</v>
          </cell>
          <cell r="M71">
            <v>37437</v>
          </cell>
          <cell r="N71" t="str">
            <v>Vehiculo</v>
          </cell>
        </row>
        <row r="72">
          <cell r="A72">
            <v>4171733</v>
          </cell>
          <cell r="B72" t="str">
            <v xml:space="preserve">Garcia Castro Sandalio        </v>
          </cell>
          <cell r="C72" t="str">
            <v>COMERCIAL</v>
          </cell>
          <cell r="D72" t="str">
            <v>B</v>
          </cell>
          <cell r="E72">
            <v>32</v>
          </cell>
          <cell r="F72">
            <v>97042948</v>
          </cell>
          <cell r="G72">
            <v>6321319</v>
          </cell>
          <cell r="H72">
            <v>224846</v>
          </cell>
          <cell r="I72">
            <v>0</v>
          </cell>
          <cell r="J72">
            <v>63214</v>
          </cell>
          <cell r="K72">
            <v>2249</v>
          </cell>
          <cell r="L72">
            <v>208000000</v>
          </cell>
          <cell r="M72">
            <v>37437</v>
          </cell>
          <cell r="N72" t="str">
            <v>Vehiculo</v>
          </cell>
        </row>
        <row r="73">
          <cell r="A73">
            <v>4172743</v>
          </cell>
          <cell r="B73" t="str">
            <v xml:space="preserve">Abril Garcia Omar Yesid       </v>
          </cell>
          <cell r="C73" t="str">
            <v>COMERCIAL</v>
          </cell>
          <cell r="D73" t="str">
            <v>A</v>
          </cell>
          <cell r="E73">
            <v>5</v>
          </cell>
          <cell r="F73">
            <v>86616976</v>
          </cell>
          <cell r="G73">
            <v>1842381</v>
          </cell>
          <cell r="H73">
            <v>20699</v>
          </cell>
          <cell r="I73">
            <v>0</v>
          </cell>
          <cell r="J73">
            <v>0</v>
          </cell>
          <cell r="K73">
            <v>0</v>
          </cell>
          <cell r="L73">
            <v>173071700</v>
          </cell>
          <cell r="M73">
            <v>36794</v>
          </cell>
          <cell r="N73" t="str">
            <v>Vehiculo</v>
          </cell>
        </row>
        <row r="74">
          <cell r="A74">
            <v>4190667</v>
          </cell>
          <cell r="B74" t="str">
            <v xml:space="preserve">Ramirez Evangelista           </v>
          </cell>
          <cell r="C74" t="str">
            <v>COMERCIAL</v>
          </cell>
          <cell r="D74" t="str">
            <v>A</v>
          </cell>
          <cell r="E74">
            <v>0</v>
          </cell>
          <cell r="F74">
            <v>37847367</v>
          </cell>
          <cell r="G74">
            <v>1001942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50000000</v>
          </cell>
          <cell r="M74">
            <v>37181</v>
          </cell>
          <cell r="N74" t="str">
            <v>Vehiculo</v>
          </cell>
        </row>
        <row r="75">
          <cell r="A75">
            <v>4206674</v>
          </cell>
          <cell r="B75" t="str">
            <v xml:space="preserve">Guerrero Castro Euclides      </v>
          </cell>
          <cell r="C75" t="str">
            <v>COMERCIAL</v>
          </cell>
          <cell r="D75" t="str">
            <v>A</v>
          </cell>
          <cell r="E75">
            <v>0</v>
          </cell>
          <cell r="F75">
            <v>35306405</v>
          </cell>
          <cell r="G75">
            <v>932793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85000000</v>
          </cell>
          <cell r="M75">
            <v>37437</v>
          </cell>
          <cell r="N75" t="str">
            <v>Vehiculo</v>
          </cell>
        </row>
        <row r="76">
          <cell r="A76">
            <v>4254454</v>
          </cell>
          <cell r="B76" t="str">
            <v xml:space="preserve">Mojica Nino Jimeno            </v>
          </cell>
          <cell r="C76" t="str">
            <v>COMERCIAL</v>
          </cell>
          <cell r="D76" t="str">
            <v>A</v>
          </cell>
          <cell r="E76">
            <v>27</v>
          </cell>
          <cell r="F76">
            <v>42012863</v>
          </cell>
          <cell r="G76">
            <v>3188061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80000000</v>
          </cell>
          <cell r="M76">
            <v>37437</v>
          </cell>
          <cell r="N76" t="str">
            <v>Vehiculo</v>
          </cell>
        </row>
        <row r="77">
          <cell r="A77">
            <v>4275725</v>
          </cell>
          <cell r="B77" t="str">
            <v xml:space="preserve">Munoz Suarez Luis Alfredo     </v>
          </cell>
          <cell r="C77" t="str">
            <v>COMERCIAL</v>
          </cell>
          <cell r="D77" t="str">
            <v>B</v>
          </cell>
          <cell r="E77">
            <v>0</v>
          </cell>
          <cell r="F77">
            <v>60404290</v>
          </cell>
          <cell r="G77">
            <v>484686</v>
          </cell>
          <cell r="H77">
            <v>0</v>
          </cell>
          <cell r="I77">
            <v>0</v>
          </cell>
          <cell r="J77">
            <v>4847</v>
          </cell>
          <cell r="K77">
            <v>0</v>
          </cell>
          <cell r="L77">
            <v>95000000</v>
          </cell>
          <cell r="M77">
            <v>37437</v>
          </cell>
          <cell r="N77" t="str">
            <v>Vehiculo</v>
          </cell>
        </row>
        <row r="78">
          <cell r="A78">
            <v>4277612</v>
          </cell>
          <cell r="B78" t="str">
            <v>Gonzalez Patarroyo Carlos Albe</v>
          </cell>
          <cell r="C78" t="str">
            <v>COMERCIAL</v>
          </cell>
          <cell r="D78" t="str">
            <v>A</v>
          </cell>
          <cell r="E78">
            <v>5</v>
          </cell>
          <cell r="F78">
            <v>69759322</v>
          </cell>
          <cell r="G78">
            <v>125424946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320000000</v>
          </cell>
          <cell r="M78">
            <v>37616</v>
          </cell>
          <cell r="N78" t="str">
            <v>Vehiculo</v>
          </cell>
        </row>
        <row r="79">
          <cell r="A79">
            <v>4291810</v>
          </cell>
          <cell r="B79" t="str">
            <v xml:space="preserve">Duarte Vargas Polidoro        </v>
          </cell>
          <cell r="C79" t="str">
            <v>COMERCIAL</v>
          </cell>
          <cell r="D79" t="str">
            <v>A</v>
          </cell>
          <cell r="E79">
            <v>14</v>
          </cell>
          <cell r="F79">
            <v>63729127</v>
          </cell>
          <cell r="G79">
            <v>4677533</v>
          </cell>
          <cell r="H79">
            <v>546737</v>
          </cell>
          <cell r="I79">
            <v>0</v>
          </cell>
          <cell r="J79">
            <v>0</v>
          </cell>
          <cell r="K79">
            <v>0</v>
          </cell>
          <cell r="L79">
            <v>85000000</v>
          </cell>
          <cell r="M79">
            <v>37437</v>
          </cell>
          <cell r="N79" t="str">
            <v>Vehiculo</v>
          </cell>
        </row>
        <row r="80">
          <cell r="A80">
            <v>4406144</v>
          </cell>
          <cell r="B80" t="str">
            <v xml:space="preserve">Lopez Ocampo Luis Eduardo     </v>
          </cell>
          <cell r="C80" t="str">
            <v>COMERCIAL</v>
          </cell>
          <cell r="D80" t="str">
            <v>A</v>
          </cell>
          <cell r="E80">
            <v>0</v>
          </cell>
          <cell r="F80">
            <v>27243762</v>
          </cell>
          <cell r="G80">
            <v>2385703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80000000</v>
          </cell>
          <cell r="M80">
            <v>37057</v>
          </cell>
          <cell r="N80" t="str">
            <v>Vehiculo</v>
          </cell>
        </row>
        <row r="81">
          <cell r="A81">
            <v>4450573</v>
          </cell>
          <cell r="B81" t="str">
            <v xml:space="preserve">Zuluaga Gomez Heriberto       </v>
          </cell>
          <cell r="C81" t="str">
            <v>COMERCIAL</v>
          </cell>
          <cell r="D81" t="str">
            <v>A</v>
          </cell>
          <cell r="E81">
            <v>0</v>
          </cell>
          <cell r="F81">
            <v>41116583</v>
          </cell>
          <cell r="G81">
            <v>1405179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91870000</v>
          </cell>
          <cell r="M81">
            <v>37022</v>
          </cell>
          <cell r="N81" t="str">
            <v>Vehiculo</v>
          </cell>
        </row>
        <row r="82">
          <cell r="A82">
            <v>4465978</v>
          </cell>
          <cell r="B82" t="str">
            <v>Rodriguez Herrera Pablo Emilio</v>
          </cell>
          <cell r="C82" t="str">
            <v>COMERCIAL</v>
          </cell>
          <cell r="D82" t="str">
            <v>A</v>
          </cell>
          <cell r="E82">
            <v>14</v>
          </cell>
          <cell r="F82">
            <v>24072015</v>
          </cell>
          <cell r="G82">
            <v>1994008</v>
          </cell>
          <cell r="H82">
            <v>522401</v>
          </cell>
          <cell r="I82">
            <v>0</v>
          </cell>
          <cell r="J82">
            <v>0</v>
          </cell>
          <cell r="K82">
            <v>0</v>
          </cell>
          <cell r="L82">
            <v>55300000</v>
          </cell>
          <cell r="M82">
            <v>37437</v>
          </cell>
          <cell r="N82" t="str">
            <v>Vehiculo</v>
          </cell>
        </row>
        <row r="83">
          <cell r="A83">
            <v>4466101</v>
          </cell>
          <cell r="B83" t="str">
            <v xml:space="preserve">Rodriguez Herrera William     </v>
          </cell>
          <cell r="C83" t="str">
            <v>COMERCIAL</v>
          </cell>
          <cell r="D83" t="str">
            <v>A</v>
          </cell>
          <cell r="E83">
            <v>0</v>
          </cell>
          <cell r="F83">
            <v>86486018</v>
          </cell>
          <cell r="G83">
            <v>238062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105800000</v>
          </cell>
          <cell r="M83">
            <v>37558</v>
          </cell>
          <cell r="N83" t="str">
            <v>Vehiculo</v>
          </cell>
        </row>
        <row r="84">
          <cell r="A84">
            <v>4485896</v>
          </cell>
          <cell r="B84" t="str">
            <v xml:space="preserve">Lopez Lopez Berto Ancizar     </v>
          </cell>
          <cell r="C84" t="str">
            <v>COMERCIAL</v>
          </cell>
          <cell r="D84" t="str">
            <v>A</v>
          </cell>
          <cell r="E84">
            <v>0</v>
          </cell>
          <cell r="F84">
            <v>71608735</v>
          </cell>
          <cell r="G84">
            <v>4314668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267000000</v>
          </cell>
          <cell r="M84">
            <v>36845</v>
          </cell>
          <cell r="N84" t="str">
            <v>Vehiculo</v>
          </cell>
        </row>
        <row r="85">
          <cell r="A85">
            <v>4645091</v>
          </cell>
          <cell r="B85" t="str">
            <v xml:space="preserve">Vivas Bombo Marco Tulio       </v>
          </cell>
          <cell r="C85" t="str">
            <v>COMERCIAL</v>
          </cell>
          <cell r="D85" t="str">
            <v>A</v>
          </cell>
          <cell r="E85">
            <v>0</v>
          </cell>
          <cell r="F85">
            <v>59832096</v>
          </cell>
          <cell r="G85">
            <v>668411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103500000</v>
          </cell>
          <cell r="M85">
            <v>37437</v>
          </cell>
          <cell r="N85" t="str">
            <v>Vehiculo</v>
          </cell>
        </row>
        <row r="86">
          <cell r="A86">
            <v>4652295</v>
          </cell>
          <cell r="B86" t="str">
            <v xml:space="preserve">Larrahondo Javier             </v>
          </cell>
          <cell r="C86" t="str">
            <v>COMERCIAL</v>
          </cell>
          <cell r="D86" t="str">
            <v>A</v>
          </cell>
          <cell r="E86">
            <v>0</v>
          </cell>
          <cell r="F86">
            <v>17895339</v>
          </cell>
          <cell r="G86">
            <v>446466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39300000</v>
          </cell>
          <cell r="M86">
            <v>36790</v>
          </cell>
          <cell r="N86" t="str">
            <v>Vehiculo</v>
          </cell>
        </row>
        <row r="87">
          <cell r="A87">
            <v>4787439</v>
          </cell>
          <cell r="B87" t="str">
            <v>Quilindo Almario Carlos Hernan</v>
          </cell>
          <cell r="C87" t="str">
            <v>COMERCIAL</v>
          </cell>
          <cell r="D87" t="str">
            <v>C</v>
          </cell>
          <cell r="E87">
            <v>104</v>
          </cell>
          <cell r="F87">
            <v>29198306</v>
          </cell>
          <cell r="G87">
            <v>7072901</v>
          </cell>
          <cell r="H87">
            <v>2339025</v>
          </cell>
          <cell r="I87">
            <v>0</v>
          </cell>
          <cell r="J87">
            <v>3496776</v>
          </cell>
          <cell r="K87">
            <v>2339025</v>
          </cell>
          <cell r="L87">
            <v>79000000</v>
          </cell>
          <cell r="M87">
            <v>37437</v>
          </cell>
          <cell r="N87" t="str">
            <v>Vehiculo</v>
          </cell>
        </row>
        <row r="88">
          <cell r="A88">
            <v>4790659</v>
          </cell>
          <cell r="B88" t="str">
            <v xml:space="preserve">Cordoba Rivas Luis Armando    </v>
          </cell>
          <cell r="C88" t="str">
            <v>COMERCIAL</v>
          </cell>
          <cell r="D88" t="str">
            <v>B</v>
          </cell>
          <cell r="E88">
            <v>13</v>
          </cell>
          <cell r="F88">
            <v>9602542</v>
          </cell>
          <cell r="G88">
            <v>1047003</v>
          </cell>
          <cell r="H88">
            <v>74696</v>
          </cell>
          <cell r="I88">
            <v>0</v>
          </cell>
          <cell r="J88">
            <v>10471</v>
          </cell>
          <cell r="K88">
            <v>747</v>
          </cell>
          <cell r="L88">
            <v>65000000</v>
          </cell>
          <cell r="M88">
            <v>37437</v>
          </cell>
          <cell r="N88" t="str">
            <v>Vehiculo</v>
          </cell>
        </row>
        <row r="89">
          <cell r="A89">
            <v>4831781</v>
          </cell>
          <cell r="B89" t="str">
            <v xml:space="preserve">Torres Murillo Ruben Armando  </v>
          </cell>
          <cell r="C89" t="str">
            <v>COMERCIAL</v>
          </cell>
          <cell r="D89" t="str">
            <v>B</v>
          </cell>
          <cell r="E89">
            <v>34</v>
          </cell>
          <cell r="F89">
            <v>26569241</v>
          </cell>
          <cell r="G89">
            <v>2126874</v>
          </cell>
          <cell r="H89">
            <v>607449</v>
          </cell>
          <cell r="I89">
            <v>0</v>
          </cell>
          <cell r="J89">
            <v>21269</v>
          </cell>
          <cell r="K89">
            <v>6074</v>
          </cell>
          <cell r="L89">
            <v>62000000</v>
          </cell>
          <cell r="M89">
            <v>37437</v>
          </cell>
          <cell r="N89" t="str">
            <v>Vehiculo</v>
          </cell>
        </row>
        <row r="90">
          <cell r="A90">
            <v>5197644</v>
          </cell>
          <cell r="B90" t="str">
            <v xml:space="preserve">Yascuaran Jorge Vicente       </v>
          </cell>
          <cell r="C90" t="str">
            <v>COMERCIAL</v>
          </cell>
          <cell r="D90" t="str">
            <v>A</v>
          </cell>
          <cell r="E90">
            <v>0</v>
          </cell>
          <cell r="F90">
            <v>45684161</v>
          </cell>
          <cell r="G90">
            <v>968862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63453576</v>
          </cell>
          <cell r="M90">
            <v>37063</v>
          </cell>
          <cell r="N90" t="str">
            <v>Vehiculo</v>
          </cell>
        </row>
        <row r="91">
          <cell r="A91">
            <v>5198815</v>
          </cell>
          <cell r="B91" t="str">
            <v xml:space="preserve">Benavides Narvaez Eudoro      </v>
          </cell>
          <cell r="C91" t="str">
            <v>COMERCIAL</v>
          </cell>
          <cell r="D91" t="str">
            <v>A</v>
          </cell>
          <cell r="E91">
            <v>0</v>
          </cell>
          <cell r="F91">
            <v>18770729</v>
          </cell>
          <cell r="G91">
            <v>1929415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65000000</v>
          </cell>
          <cell r="M91">
            <v>37437</v>
          </cell>
          <cell r="N91" t="str">
            <v>Vehiculo</v>
          </cell>
        </row>
        <row r="92">
          <cell r="A92">
            <v>5212343</v>
          </cell>
          <cell r="B92" t="str">
            <v xml:space="preserve">Valencia Piarpuza Alvaro Rene </v>
          </cell>
          <cell r="C92" t="str">
            <v>COMERCIAL</v>
          </cell>
          <cell r="D92" t="str">
            <v>A</v>
          </cell>
          <cell r="E92">
            <v>0</v>
          </cell>
          <cell r="F92">
            <v>13783353</v>
          </cell>
          <cell r="G92">
            <v>1365822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75000000</v>
          </cell>
          <cell r="M92">
            <v>37437</v>
          </cell>
          <cell r="N92" t="str">
            <v>Vehiculo</v>
          </cell>
        </row>
        <row r="93">
          <cell r="A93">
            <v>5239545</v>
          </cell>
          <cell r="B93" t="str">
            <v xml:space="preserve">Vallejo Campino Alvaro Pio    </v>
          </cell>
          <cell r="C93" t="str">
            <v>COMERCIAL</v>
          </cell>
          <cell r="D93" t="str">
            <v>A</v>
          </cell>
          <cell r="E93">
            <v>8</v>
          </cell>
          <cell r="F93">
            <v>21420764</v>
          </cell>
          <cell r="G93">
            <v>1642603</v>
          </cell>
          <cell r="H93">
            <v>372500</v>
          </cell>
          <cell r="I93">
            <v>0</v>
          </cell>
          <cell r="J93">
            <v>0</v>
          </cell>
          <cell r="K93">
            <v>0</v>
          </cell>
          <cell r="L93">
            <v>47000000</v>
          </cell>
          <cell r="M93">
            <v>37437</v>
          </cell>
          <cell r="N93" t="str">
            <v>Vehiculo</v>
          </cell>
        </row>
        <row r="94">
          <cell r="A94">
            <v>5244904</v>
          </cell>
          <cell r="B94" t="str">
            <v xml:space="preserve">Cordoba Burbano Jose Faner    </v>
          </cell>
          <cell r="C94" t="str">
            <v>COMERCIAL</v>
          </cell>
          <cell r="D94" t="str">
            <v>A</v>
          </cell>
          <cell r="E94">
            <v>0</v>
          </cell>
          <cell r="F94">
            <v>25244904</v>
          </cell>
          <cell r="G94">
            <v>2412429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54000000</v>
          </cell>
          <cell r="M94">
            <v>37437</v>
          </cell>
          <cell r="N94" t="str">
            <v>Vehiculo</v>
          </cell>
        </row>
        <row r="95">
          <cell r="A95">
            <v>5248412</v>
          </cell>
          <cell r="B95" t="str">
            <v xml:space="preserve">Cano Jose Arnulfo             </v>
          </cell>
          <cell r="C95" t="str">
            <v>COMERCIAL</v>
          </cell>
          <cell r="D95" t="str">
            <v>B</v>
          </cell>
          <cell r="E95">
            <v>42</v>
          </cell>
          <cell r="F95">
            <v>17108487</v>
          </cell>
          <cell r="G95">
            <v>2078815</v>
          </cell>
          <cell r="H95">
            <v>518956</v>
          </cell>
          <cell r="I95">
            <v>0</v>
          </cell>
          <cell r="J95">
            <v>20788</v>
          </cell>
          <cell r="K95">
            <v>5190</v>
          </cell>
          <cell r="L95">
            <v>62000000</v>
          </cell>
          <cell r="M95">
            <v>37437</v>
          </cell>
          <cell r="N95" t="str">
            <v>Vehiculo</v>
          </cell>
        </row>
        <row r="96">
          <cell r="A96">
            <v>5264936</v>
          </cell>
          <cell r="B96" t="str">
            <v xml:space="preserve">Aza Derazo Miguel Antonio     </v>
          </cell>
          <cell r="C96" t="str">
            <v>COMERCIAL</v>
          </cell>
          <cell r="D96" t="str">
            <v>A</v>
          </cell>
          <cell r="E96">
            <v>0</v>
          </cell>
          <cell r="F96">
            <v>11610838</v>
          </cell>
          <cell r="G96">
            <v>479341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45000000</v>
          </cell>
          <cell r="M96">
            <v>37437</v>
          </cell>
          <cell r="N96" t="str">
            <v>Vehiculo</v>
          </cell>
        </row>
        <row r="97">
          <cell r="A97">
            <v>5286479</v>
          </cell>
          <cell r="B97" t="str">
            <v xml:space="preserve">Benavides Antonio Libardo     </v>
          </cell>
          <cell r="C97" t="str">
            <v>COMERCIAL</v>
          </cell>
          <cell r="D97" t="str">
            <v>A</v>
          </cell>
          <cell r="E97">
            <v>0</v>
          </cell>
          <cell r="F97">
            <v>14250706</v>
          </cell>
          <cell r="G97">
            <v>430069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56000000</v>
          </cell>
          <cell r="M97">
            <v>37448</v>
          </cell>
          <cell r="N97" t="str">
            <v>Vehiculo</v>
          </cell>
        </row>
        <row r="98">
          <cell r="A98">
            <v>5286581</v>
          </cell>
          <cell r="B98" t="str">
            <v xml:space="preserve">Burbano Vaca Peregrino        </v>
          </cell>
          <cell r="C98" t="str">
            <v>COMERCIAL</v>
          </cell>
          <cell r="D98" t="str">
            <v>A</v>
          </cell>
          <cell r="E98">
            <v>0</v>
          </cell>
          <cell r="F98">
            <v>16530489</v>
          </cell>
          <cell r="G98">
            <v>245340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55300000</v>
          </cell>
          <cell r="M98">
            <v>37437</v>
          </cell>
          <cell r="N98" t="str">
            <v>Vehiculo</v>
          </cell>
        </row>
        <row r="99">
          <cell r="A99">
            <v>5286733</v>
          </cell>
          <cell r="B99" t="str">
            <v xml:space="preserve">Gustin Arturo Luis            </v>
          </cell>
          <cell r="C99" t="str">
            <v>COMERCIAL</v>
          </cell>
          <cell r="D99" t="str">
            <v>A</v>
          </cell>
          <cell r="E99">
            <v>8</v>
          </cell>
          <cell r="F99">
            <v>39048781</v>
          </cell>
          <cell r="G99">
            <v>338967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115900000</v>
          </cell>
          <cell r="M99">
            <v>37437</v>
          </cell>
          <cell r="N99" t="str">
            <v>Vehiculo</v>
          </cell>
        </row>
        <row r="100">
          <cell r="A100">
            <v>5353083</v>
          </cell>
          <cell r="B100" t="str">
            <v xml:space="preserve">Moncayo Lucio Robalino        </v>
          </cell>
          <cell r="C100" t="str">
            <v>COMERCIAL</v>
          </cell>
          <cell r="D100" t="str">
            <v>A</v>
          </cell>
          <cell r="E100">
            <v>0</v>
          </cell>
          <cell r="F100">
            <v>24256981</v>
          </cell>
          <cell r="G100">
            <v>123443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170000000</v>
          </cell>
          <cell r="M100">
            <v>36770</v>
          </cell>
          <cell r="N100" t="str">
            <v>Vehiculo</v>
          </cell>
        </row>
        <row r="101">
          <cell r="A101">
            <v>5476373</v>
          </cell>
          <cell r="B101" t="str">
            <v xml:space="preserve">Sanchez Gomez Jorge Ramiro    </v>
          </cell>
          <cell r="C101" t="str">
            <v>COMERCIAL</v>
          </cell>
          <cell r="D101" t="str">
            <v>A</v>
          </cell>
          <cell r="E101">
            <v>0</v>
          </cell>
          <cell r="F101">
            <v>24116777</v>
          </cell>
          <cell r="G101">
            <v>651970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79000000</v>
          </cell>
          <cell r="M101">
            <v>37437</v>
          </cell>
          <cell r="N101" t="str">
            <v>Vehiculo</v>
          </cell>
        </row>
        <row r="102">
          <cell r="A102">
            <v>5578939</v>
          </cell>
          <cell r="B102" t="str">
            <v xml:space="preserve">Wilches Toscano Jose Nelson   </v>
          </cell>
          <cell r="C102" t="str">
            <v>COMERCIAL</v>
          </cell>
          <cell r="D102" t="str">
            <v>A</v>
          </cell>
          <cell r="E102">
            <v>0</v>
          </cell>
          <cell r="F102">
            <v>22147316</v>
          </cell>
          <cell r="G102">
            <v>647057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100000000</v>
          </cell>
          <cell r="M102">
            <v>36822</v>
          </cell>
          <cell r="N102" t="str">
            <v>Vehiculo</v>
          </cell>
        </row>
        <row r="103">
          <cell r="A103">
            <v>5730129</v>
          </cell>
          <cell r="B103" t="str">
            <v xml:space="preserve">Zabala Cepeda Luis Hernando   </v>
          </cell>
          <cell r="C103" t="str">
            <v>COMERCIAL</v>
          </cell>
          <cell r="D103" t="str">
            <v>A</v>
          </cell>
          <cell r="E103">
            <v>1</v>
          </cell>
          <cell r="F103">
            <v>84873187</v>
          </cell>
          <cell r="G103">
            <v>3729603</v>
          </cell>
          <cell r="H103">
            <v>61225</v>
          </cell>
          <cell r="I103">
            <v>0</v>
          </cell>
          <cell r="J103">
            <v>0</v>
          </cell>
          <cell r="K103">
            <v>0</v>
          </cell>
          <cell r="L103">
            <v>120000000</v>
          </cell>
          <cell r="M103">
            <v>37406</v>
          </cell>
          <cell r="N103" t="str">
            <v>Vehiculo</v>
          </cell>
        </row>
        <row r="104">
          <cell r="A104">
            <v>5763970</v>
          </cell>
          <cell r="B104" t="str">
            <v xml:space="preserve">Leon Suarez Jose Ramiro       </v>
          </cell>
          <cell r="C104" t="str">
            <v>COMERCIAL</v>
          </cell>
          <cell r="D104" t="str">
            <v>A</v>
          </cell>
          <cell r="E104">
            <v>0</v>
          </cell>
          <cell r="F104">
            <v>160127621</v>
          </cell>
          <cell r="G104">
            <v>338199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257000000</v>
          </cell>
          <cell r="M104">
            <v>37497</v>
          </cell>
          <cell r="N104" t="str">
            <v>Vehiculo</v>
          </cell>
        </row>
        <row r="105">
          <cell r="A105">
            <v>5787737</v>
          </cell>
          <cell r="B105" t="str">
            <v xml:space="preserve">Galeano Aguilar Urbano        </v>
          </cell>
          <cell r="C105" t="str">
            <v>COMERCIAL</v>
          </cell>
          <cell r="D105" t="str">
            <v>A</v>
          </cell>
          <cell r="E105">
            <v>22</v>
          </cell>
          <cell r="F105">
            <v>19311025</v>
          </cell>
          <cell r="G105">
            <v>2786709</v>
          </cell>
          <cell r="H105">
            <v>530226</v>
          </cell>
          <cell r="I105">
            <v>0</v>
          </cell>
          <cell r="J105">
            <v>0</v>
          </cell>
          <cell r="K105">
            <v>0</v>
          </cell>
          <cell r="L105">
            <v>60850000</v>
          </cell>
          <cell r="M105">
            <v>36931</v>
          </cell>
          <cell r="N105" t="str">
            <v>Vehiculo</v>
          </cell>
        </row>
        <row r="106">
          <cell r="A106">
            <v>5823069</v>
          </cell>
          <cell r="B106" t="str">
            <v xml:space="preserve">Rivas Benjumea Juan Alejandro </v>
          </cell>
          <cell r="C106" t="str">
            <v>CONSUMO</v>
          </cell>
          <cell r="D106" t="str">
            <v>A</v>
          </cell>
          <cell r="E106">
            <v>0</v>
          </cell>
          <cell r="F106">
            <v>39743470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94252872</v>
          </cell>
          <cell r="M106">
            <v>37531</v>
          </cell>
          <cell r="N106" t="str">
            <v>Vehiculo</v>
          </cell>
        </row>
        <row r="107">
          <cell r="A107">
            <v>6006529</v>
          </cell>
          <cell r="B107" t="str">
            <v xml:space="preserve">Nunez Gutierrez Jaime Alfonso </v>
          </cell>
          <cell r="C107" t="str">
            <v>COMERCIAL</v>
          </cell>
          <cell r="D107" t="str">
            <v>A</v>
          </cell>
          <cell r="E107">
            <v>13</v>
          </cell>
          <cell r="F107">
            <v>85935202</v>
          </cell>
          <cell r="G107">
            <v>1518720</v>
          </cell>
          <cell r="H107">
            <v>58357</v>
          </cell>
          <cell r="I107">
            <v>0</v>
          </cell>
          <cell r="J107">
            <v>0</v>
          </cell>
          <cell r="K107">
            <v>0</v>
          </cell>
          <cell r="L107">
            <v>94314145</v>
          </cell>
          <cell r="M107">
            <v>37578</v>
          </cell>
          <cell r="N107" t="str">
            <v>Vehiculo</v>
          </cell>
        </row>
        <row r="108">
          <cell r="A108">
            <v>6108320</v>
          </cell>
          <cell r="B108" t="str">
            <v>Gonzalez Garrido Fernando Javi</v>
          </cell>
          <cell r="C108" t="str">
            <v>COMERCIAL</v>
          </cell>
          <cell r="D108" t="str">
            <v>A</v>
          </cell>
          <cell r="E108">
            <v>0</v>
          </cell>
          <cell r="F108">
            <v>45649643</v>
          </cell>
          <cell r="G108">
            <v>956493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76000000</v>
          </cell>
          <cell r="M108">
            <v>37515</v>
          </cell>
          <cell r="N108" t="str">
            <v>Vehiculo</v>
          </cell>
        </row>
        <row r="109">
          <cell r="A109">
            <v>6180562</v>
          </cell>
          <cell r="B109" t="str">
            <v xml:space="preserve">Bejarano Holguin Fabio Ramiro </v>
          </cell>
          <cell r="C109" t="str">
            <v>COMERCIAL</v>
          </cell>
          <cell r="D109" t="str">
            <v>A</v>
          </cell>
          <cell r="E109">
            <v>0</v>
          </cell>
          <cell r="F109">
            <v>6766047</v>
          </cell>
          <cell r="G109">
            <v>183479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65000001</v>
          </cell>
          <cell r="M109">
            <v>36881</v>
          </cell>
          <cell r="N109" t="str">
            <v>Vehiculo</v>
          </cell>
        </row>
        <row r="110">
          <cell r="A110">
            <v>6243652</v>
          </cell>
          <cell r="B110" t="str">
            <v>Gutierrez Sanchez Antonio Jose</v>
          </cell>
          <cell r="C110" t="str">
            <v>COMERCIAL</v>
          </cell>
          <cell r="D110" t="str">
            <v>A</v>
          </cell>
          <cell r="E110">
            <v>6</v>
          </cell>
          <cell r="F110">
            <v>38866910</v>
          </cell>
          <cell r="G110">
            <v>1426359</v>
          </cell>
          <cell r="H110">
            <v>131816</v>
          </cell>
          <cell r="I110">
            <v>0</v>
          </cell>
          <cell r="J110">
            <v>0</v>
          </cell>
          <cell r="K110">
            <v>0</v>
          </cell>
          <cell r="L110">
            <v>54895347</v>
          </cell>
          <cell r="M110">
            <v>37437</v>
          </cell>
          <cell r="N110" t="str">
            <v>Maquinaria</v>
          </cell>
        </row>
        <row r="111">
          <cell r="A111">
            <v>6292693</v>
          </cell>
          <cell r="B111" t="str">
            <v xml:space="preserve">Garcia Mateus William         </v>
          </cell>
          <cell r="C111" t="str">
            <v>COMERCIAL</v>
          </cell>
          <cell r="D111" t="str">
            <v>A</v>
          </cell>
          <cell r="E111">
            <v>0</v>
          </cell>
          <cell r="F111">
            <v>18079190</v>
          </cell>
          <cell r="G111">
            <v>727610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85000000</v>
          </cell>
          <cell r="M111">
            <v>37437</v>
          </cell>
          <cell r="N111" t="str">
            <v>Vehiculo</v>
          </cell>
        </row>
        <row r="112">
          <cell r="A112">
            <v>6340757</v>
          </cell>
          <cell r="B112" t="str">
            <v xml:space="preserve">Hernandez Diaz Bernardo       </v>
          </cell>
          <cell r="C112" t="str">
            <v>COMERCIAL</v>
          </cell>
          <cell r="D112" t="str">
            <v>A</v>
          </cell>
          <cell r="E112">
            <v>0</v>
          </cell>
          <cell r="F112">
            <v>23646477</v>
          </cell>
          <cell r="G112">
            <v>656146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57480920</v>
          </cell>
          <cell r="M112">
            <v>37095</v>
          </cell>
          <cell r="N112" t="str">
            <v>Vehiculo</v>
          </cell>
        </row>
        <row r="113">
          <cell r="A113">
            <v>6380619</v>
          </cell>
          <cell r="B113" t="str">
            <v xml:space="preserve">Kuratomi Kuratomi Gilberto    </v>
          </cell>
          <cell r="C113" t="str">
            <v>COMERCIAL</v>
          </cell>
          <cell r="D113" t="str">
            <v>A</v>
          </cell>
          <cell r="E113">
            <v>0</v>
          </cell>
          <cell r="F113">
            <v>130220456</v>
          </cell>
          <cell r="G113">
            <v>3519495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210692665</v>
          </cell>
          <cell r="M113">
            <v>37476</v>
          </cell>
          <cell r="N113" t="str">
            <v>Maquinaria</v>
          </cell>
        </row>
        <row r="114">
          <cell r="A114">
            <v>6380908</v>
          </cell>
          <cell r="B114" t="str">
            <v xml:space="preserve">Molina Granada Alonso         </v>
          </cell>
          <cell r="C114" t="str">
            <v>COMERCIAL</v>
          </cell>
          <cell r="D114" t="str">
            <v>B</v>
          </cell>
          <cell r="E114">
            <v>32</v>
          </cell>
          <cell r="F114">
            <v>10102129</v>
          </cell>
          <cell r="G114">
            <v>1324658</v>
          </cell>
          <cell r="H114">
            <v>8470</v>
          </cell>
          <cell r="I114">
            <v>0</v>
          </cell>
          <cell r="J114">
            <v>13247</v>
          </cell>
          <cell r="K114">
            <v>85</v>
          </cell>
          <cell r="L114">
            <v>30000000</v>
          </cell>
          <cell r="M114">
            <v>36798</v>
          </cell>
          <cell r="N114" t="str">
            <v>Vehiculo</v>
          </cell>
        </row>
        <row r="115">
          <cell r="A115">
            <v>6452581</v>
          </cell>
          <cell r="B115" t="str">
            <v xml:space="preserve">Montoya Maldonado Euclides    </v>
          </cell>
          <cell r="C115" t="str">
            <v>COMERCIAL</v>
          </cell>
          <cell r="D115" t="str">
            <v>A</v>
          </cell>
          <cell r="E115">
            <v>0</v>
          </cell>
          <cell r="F115">
            <v>30848067</v>
          </cell>
          <cell r="G115">
            <v>663327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88000000</v>
          </cell>
          <cell r="M115">
            <v>37437</v>
          </cell>
          <cell r="N115" t="str">
            <v>Vehiculo</v>
          </cell>
        </row>
        <row r="116">
          <cell r="A116">
            <v>6547289</v>
          </cell>
          <cell r="B116" t="str">
            <v>Cardozo Villaquiran Luis Carlo</v>
          </cell>
          <cell r="C116" t="str">
            <v>COMERCIAL</v>
          </cell>
          <cell r="D116" t="str">
            <v>A</v>
          </cell>
          <cell r="E116">
            <v>0</v>
          </cell>
          <cell r="F116">
            <v>63538434</v>
          </cell>
          <cell r="G116">
            <v>3124720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107000000</v>
          </cell>
          <cell r="M116">
            <v>37437</v>
          </cell>
          <cell r="N116" t="str">
            <v>Vehiculo</v>
          </cell>
        </row>
        <row r="117">
          <cell r="A117">
            <v>6547906</v>
          </cell>
          <cell r="B117" t="str">
            <v xml:space="preserve">Puente Ferrerosa Carlos Dario </v>
          </cell>
          <cell r="C117" t="str">
            <v>COMERCIAL</v>
          </cell>
          <cell r="D117" t="str">
            <v>A</v>
          </cell>
          <cell r="E117">
            <v>0</v>
          </cell>
          <cell r="F117">
            <v>13351296</v>
          </cell>
          <cell r="G117">
            <v>368853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63000000</v>
          </cell>
          <cell r="M117">
            <v>37437</v>
          </cell>
          <cell r="N117" t="str">
            <v>Vehiculo</v>
          </cell>
        </row>
        <row r="118">
          <cell r="A118">
            <v>6557878</v>
          </cell>
          <cell r="B118" t="str">
            <v>Hernandez Gonzalez Carlos Albe</v>
          </cell>
          <cell r="C118" t="str">
            <v>COMERCIAL</v>
          </cell>
          <cell r="D118" t="str">
            <v>E</v>
          </cell>
          <cell r="E118">
            <v>1518</v>
          </cell>
          <cell r="F118">
            <v>0</v>
          </cell>
          <cell r="G118">
            <v>3104258</v>
          </cell>
          <cell r="H118">
            <v>4159817</v>
          </cell>
          <cell r="I118">
            <v>0</v>
          </cell>
          <cell r="J118">
            <v>3104258</v>
          </cell>
          <cell r="K118">
            <v>4159817</v>
          </cell>
          <cell r="L118">
            <v>0</v>
          </cell>
          <cell r="M118">
            <v>35839</v>
          </cell>
          <cell r="N118" t="str">
            <v>Vehiculo</v>
          </cell>
        </row>
        <row r="119">
          <cell r="A119">
            <v>6744975</v>
          </cell>
          <cell r="B119" t="str">
            <v xml:space="preserve">Peluha Castro Silvestre       </v>
          </cell>
          <cell r="C119" t="str">
            <v>COMERCIAL</v>
          </cell>
          <cell r="D119" t="str">
            <v>A</v>
          </cell>
          <cell r="E119">
            <v>0</v>
          </cell>
          <cell r="F119">
            <v>27562626</v>
          </cell>
          <cell r="G119">
            <v>702014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124000000</v>
          </cell>
          <cell r="M119">
            <v>37437</v>
          </cell>
          <cell r="N119" t="str">
            <v>Vehiculo</v>
          </cell>
        </row>
        <row r="120">
          <cell r="A120">
            <v>6751312</v>
          </cell>
          <cell r="B120" t="str">
            <v xml:space="preserve">Fonseca Suarez Ramiro         </v>
          </cell>
          <cell r="C120" t="str">
            <v>COMERCIAL</v>
          </cell>
          <cell r="D120" t="str">
            <v>A</v>
          </cell>
          <cell r="E120">
            <v>22</v>
          </cell>
          <cell r="F120">
            <v>26113608</v>
          </cell>
          <cell r="G120">
            <v>4125457</v>
          </cell>
          <cell r="H120">
            <v>17730</v>
          </cell>
          <cell r="I120">
            <v>0</v>
          </cell>
          <cell r="J120">
            <v>0</v>
          </cell>
          <cell r="K120">
            <v>0</v>
          </cell>
          <cell r="L120">
            <v>84000000</v>
          </cell>
          <cell r="M120">
            <v>37437</v>
          </cell>
          <cell r="N120" t="str">
            <v>Vehiculo</v>
          </cell>
        </row>
        <row r="121">
          <cell r="A121">
            <v>6762654</v>
          </cell>
          <cell r="B121" t="str">
            <v>Otalora Ibanez Parmenio De Jes</v>
          </cell>
          <cell r="C121" t="str">
            <v>COMERCIAL</v>
          </cell>
          <cell r="D121" t="str">
            <v>A</v>
          </cell>
          <cell r="E121">
            <v>12</v>
          </cell>
          <cell r="F121">
            <v>51998431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112000000</v>
          </cell>
          <cell r="M121">
            <v>37437</v>
          </cell>
          <cell r="N121" t="str">
            <v>Vehiculo</v>
          </cell>
        </row>
        <row r="122">
          <cell r="A122">
            <v>6808330</v>
          </cell>
          <cell r="B122" t="str">
            <v>Escobar Miranda Salvador Del C</v>
          </cell>
          <cell r="C122" t="str">
            <v>COMERCIAL</v>
          </cell>
          <cell r="D122" t="str">
            <v>A</v>
          </cell>
          <cell r="E122">
            <v>0</v>
          </cell>
          <cell r="F122">
            <v>24092806</v>
          </cell>
          <cell r="G122">
            <v>591988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64000000</v>
          </cell>
          <cell r="M122">
            <v>37437</v>
          </cell>
          <cell r="N122" t="str">
            <v>Vehiculo</v>
          </cell>
        </row>
        <row r="123">
          <cell r="A123">
            <v>7210457</v>
          </cell>
          <cell r="B123" t="str">
            <v>Malaver Moreno Alvaro De Jesus</v>
          </cell>
          <cell r="C123" t="str">
            <v>COMERCIAL</v>
          </cell>
          <cell r="D123" t="str">
            <v>A</v>
          </cell>
          <cell r="E123">
            <v>0</v>
          </cell>
          <cell r="F123">
            <v>65347276</v>
          </cell>
          <cell r="G123">
            <v>1945067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97056000</v>
          </cell>
          <cell r="M123">
            <v>37357</v>
          </cell>
          <cell r="N123" t="str">
            <v>Vehiculo</v>
          </cell>
        </row>
        <row r="124">
          <cell r="A124">
            <v>7212720</v>
          </cell>
          <cell r="B124" t="str">
            <v>Blanco Estupinan Alfredo Alfon</v>
          </cell>
          <cell r="C124" t="str">
            <v>COMERCIAL</v>
          </cell>
          <cell r="D124" t="str">
            <v>A</v>
          </cell>
          <cell r="E124">
            <v>0</v>
          </cell>
          <cell r="F124">
            <v>6498064</v>
          </cell>
          <cell r="G124">
            <v>411263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10490000</v>
          </cell>
          <cell r="M124">
            <v>37477</v>
          </cell>
          <cell r="N124" t="str">
            <v>Maquinaria</v>
          </cell>
        </row>
        <row r="125">
          <cell r="A125">
            <v>7213249</v>
          </cell>
          <cell r="B125" t="str">
            <v xml:space="preserve">Pinilla Arias Cristiniano     </v>
          </cell>
          <cell r="C125" t="str">
            <v>COMERCIAL</v>
          </cell>
          <cell r="D125" t="str">
            <v>B</v>
          </cell>
          <cell r="E125">
            <v>0</v>
          </cell>
          <cell r="F125">
            <v>21172046</v>
          </cell>
          <cell r="G125">
            <v>1033077</v>
          </cell>
          <cell r="H125">
            <v>0</v>
          </cell>
          <cell r="I125">
            <v>0</v>
          </cell>
          <cell r="J125">
            <v>10331</v>
          </cell>
          <cell r="K125">
            <v>0</v>
          </cell>
          <cell r="L125">
            <v>92000000</v>
          </cell>
          <cell r="M125">
            <v>37437</v>
          </cell>
          <cell r="N125" t="str">
            <v>Vehiculo</v>
          </cell>
        </row>
        <row r="126">
          <cell r="A126">
            <v>7215416</v>
          </cell>
          <cell r="B126" t="str">
            <v xml:space="preserve">Diaz Diaz Gustavo Orlando     </v>
          </cell>
          <cell r="C126" t="str">
            <v>CONSUMO</v>
          </cell>
          <cell r="D126" t="str">
            <v>A</v>
          </cell>
          <cell r="E126">
            <v>0</v>
          </cell>
          <cell r="F126">
            <v>10486233</v>
          </cell>
          <cell r="G126">
            <v>295815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18000000</v>
          </cell>
          <cell r="M126">
            <v>37447</v>
          </cell>
          <cell r="N126" t="str">
            <v>Vehiculo</v>
          </cell>
        </row>
        <row r="127">
          <cell r="A127">
            <v>7215991</v>
          </cell>
          <cell r="B127" t="str">
            <v xml:space="preserve">Medina Alarcon Gilberto       </v>
          </cell>
          <cell r="C127" t="str">
            <v>COMERCIAL</v>
          </cell>
          <cell r="D127" t="str">
            <v>A</v>
          </cell>
          <cell r="E127">
            <v>0</v>
          </cell>
          <cell r="F127">
            <v>90095910</v>
          </cell>
          <cell r="G127">
            <v>2240919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180000000</v>
          </cell>
          <cell r="M127">
            <v>37272</v>
          </cell>
          <cell r="N127" t="str">
            <v>Vehiculo</v>
          </cell>
        </row>
        <row r="128">
          <cell r="A128">
            <v>7216040</v>
          </cell>
          <cell r="B128" t="str">
            <v xml:space="preserve">Cely Hurtado Andres           </v>
          </cell>
          <cell r="C128" t="str">
            <v>COMERCIAL</v>
          </cell>
          <cell r="D128" t="str">
            <v>A</v>
          </cell>
          <cell r="E128">
            <v>0</v>
          </cell>
          <cell r="F128">
            <v>19883029</v>
          </cell>
          <cell r="G128">
            <v>383935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25000000</v>
          </cell>
          <cell r="M128">
            <v>37307</v>
          </cell>
          <cell r="N128" t="str">
            <v>Vehiculo</v>
          </cell>
        </row>
        <row r="129">
          <cell r="A129">
            <v>7218244</v>
          </cell>
          <cell r="B129" t="str">
            <v xml:space="preserve">Chaparro Orozco Juan Manuel   </v>
          </cell>
          <cell r="C129" t="str">
            <v>COMERCIAL</v>
          </cell>
          <cell r="D129" t="str">
            <v>A</v>
          </cell>
          <cell r="E129">
            <v>0</v>
          </cell>
          <cell r="F129">
            <v>47944616</v>
          </cell>
          <cell r="G129">
            <v>3773889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130000000</v>
          </cell>
          <cell r="M129">
            <v>37146</v>
          </cell>
          <cell r="N129" t="str">
            <v>Vehiculo</v>
          </cell>
        </row>
        <row r="130">
          <cell r="A130">
            <v>7220465</v>
          </cell>
          <cell r="B130" t="str">
            <v xml:space="preserve">Monroy Pedraza Saul           </v>
          </cell>
          <cell r="C130" t="str">
            <v>COMERCIAL</v>
          </cell>
          <cell r="D130" t="str">
            <v>A</v>
          </cell>
          <cell r="E130">
            <v>0</v>
          </cell>
          <cell r="F130">
            <v>75606260</v>
          </cell>
          <cell r="G130">
            <v>2138432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140000000</v>
          </cell>
          <cell r="M130">
            <v>37449</v>
          </cell>
          <cell r="N130" t="str">
            <v>Vehiculo</v>
          </cell>
        </row>
        <row r="131">
          <cell r="A131">
            <v>7220666</v>
          </cell>
          <cell r="B131" t="str">
            <v xml:space="preserve">Mateus Moreno Luis Jaime      </v>
          </cell>
          <cell r="C131" t="str">
            <v>COMERCIAL</v>
          </cell>
          <cell r="D131" t="str">
            <v>A</v>
          </cell>
          <cell r="E131">
            <v>17</v>
          </cell>
          <cell r="F131">
            <v>42664010</v>
          </cell>
          <cell r="G131">
            <v>3209027</v>
          </cell>
          <cell r="H131">
            <v>30689</v>
          </cell>
          <cell r="I131">
            <v>0</v>
          </cell>
          <cell r="J131">
            <v>0</v>
          </cell>
          <cell r="K131">
            <v>0</v>
          </cell>
          <cell r="L131">
            <v>118000000</v>
          </cell>
          <cell r="M131">
            <v>37390</v>
          </cell>
          <cell r="N131" t="str">
            <v>Vehiculo</v>
          </cell>
        </row>
        <row r="132">
          <cell r="A132">
            <v>7222596</v>
          </cell>
          <cell r="B132" t="str">
            <v>Grimaldos Blanco Francisco Ant</v>
          </cell>
          <cell r="C132" t="str">
            <v>CONSUMO</v>
          </cell>
          <cell r="D132" t="str">
            <v>A</v>
          </cell>
          <cell r="E132">
            <v>15</v>
          </cell>
          <cell r="F132">
            <v>142687720</v>
          </cell>
          <cell r="G132">
            <v>5228849</v>
          </cell>
          <cell r="H132">
            <v>33067</v>
          </cell>
          <cell r="I132">
            <v>0</v>
          </cell>
          <cell r="J132">
            <v>0</v>
          </cell>
          <cell r="K132">
            <v>0</v>
          </cell>
          <cell r="L132">
            <v>222290000</v>
          </cell>
          <cell r="M132">
            <v>37453</v>
          </cell>
          <cell r="N132" t="str">
            <v>Vehiculo</v>
          </cell>
        </row>
        <row r="133">
          <cell r="A133">
            <v>7222773</v>
          </cell>
          <cell r="B133" t="str">
            <v xml:space="preserve">Puerto Alvarado Jose Joaquin  </v>
          </cell>
          <cell r="C133" t="str">
            <v>COMERCIAL</v>
          </cell>
          <cell r="D133" t="str">
            <v>A</v>
          </cell>
          <cell r="E133">
            <v>0</v>
          </cell>
          <cell r="F133">
            <v>142085871</v>
          </cell>
          <cell r="G133">
            <v>4297968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190000000</v>
          </cell>
          <cell r="M133">
            <v>37566</v>
          </cell>
          <cell r="N133" t="str">
            <v>Vehiculo</v>
          </cell>
        </row>
        <row r="134">
          <cell r="A134">
            <v>7223124</v>
          </cell>
          <cell r="B134" t="str">
            <v xml:space="preserve">Guio Hernandez Mauricio       </v>
          </cell>
          <cell r="C134" t="str">
            <v>COMERCIAL</v>
          </cell>
          <cell r="D134" t="str">
            <v>A</v>
          </cell>
          <cell r="E134">
            <v>4</v>
          </cell>
          <cell r="F134">
            <v>249418183</v>
          </cell>
          <cell r="G134">
            <v>1096101</v>
          </cell>
          <cell r="H134">
            <v>7933617</v>
          </cell>
          <cell r="I134">
            <v>0</v>
          </cell>
          <cell r="J134">
            <v>0</v>
          </cell>
          <cell r="K134">
            <v>0</v>
          </cell>
          <cell r="L134">
            <v>250075055</v>
          </cell>
          <cell r="M134">
            <v>37617</v>
          </cell>
          <cell r="N134" t="str">
            <v>Vehiculo</v>
          </cell>
        </row>
        <row r="135">
          <cell r="A135">
            <v>7224054</v>
          </cell>
          <cell r="B135" t="str">
            <v xml:space="preserve">Martinez Castro Carlos Julio  </v>
          </cell>
          <cell r="C135" t="str">
            <v>COMERCIAL</v>
          </cell>
          <cell r="D135" t="str">
            <v>A</v>
          </cell>
          <cell r="E135">
            <v>0</v>
          </cell>
          <cell r="F135">
            <v>36772610</v>
          </cell>
          <cell r="G135">
            <v>380895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100000000</v>
          </cell>
          <cell r="M135">
            <v>37437</v>
          </cell>
          <cell r="N135" t="str">
            <v>Vehiculo</v>
          </cell>
        </row>
        <row r="136">
          <cell r="A136">
            <v>7226488</v>
          </cell>
          <cell r="B136" t="str">
            <v xml:space="preserve">Araque Diaz Jose Guillermo    </v>
          </cell>
          <cell r="C136" t="str">
            <v>COMERCIAL</v>
          </cell>
          <cell r="D136" t="str">
            <v>A</v>
          </cell>
          <cell r="E136">
            <v>0</v>
          </cell>
          <cell r="F136">
            <v>62522064</v>
          </cell>
          <cell r="G136">
            <v>3005828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120000000</v>
          </cell>
          <cell r="M136">
            <v>37082</v>
          </cell>
          <cell r="N136" t="str">
            <v>Vehiculo</v>
          </cell>
        </row>
        <row r="137">
          <cell r="A137">
            <v>7499837</v>
          </cell>
          <cell r="B137" t="str">
            <v xml:space="preserve">Ramirez Barona Humberto       </v>
          </cell>
          <cell r="C137" t="str">
            <v>COMERCIAL</v>
          </cell>
          <cell r="D137" t="str">
            <v>A</v>
          </cell>
          <cell r="E137">
            <v>0</v>
          </cell>
          <cell r="F137">
            <v>4175796</v>
          </cell>
          <cell r="G137">
            <v>847226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36800000</v>
          </cell>
          <cell r="M137">
            <v>37437</v>
          </cell>
          <cell r="N137" t="str">
            <v>Vehiculo</v>
          </cell>
        </row>
        <row r="138">
          <cell r="A138">
            <v>7512547</v>
          </cell>
          <cell r="B138" t="str">
            <v xml:space="preserve">Diaz Moncaleano Jaime         </v>
          </cell>
          <cell r="C138" t="str">
            <v>CONSUMO</v>
          </cell>
          <cell r="D138" t="str">
            <v>A</v>
          </cell>
          <cell r="E138">
            <v>0</v>
          </cell>
          <cell r="F138">
            <v>53440134</v>
          </cell>
          <cell r="G138">
            <v>234719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89726720</v>
          </cell>
          <cell r="M138">
            <v>37448</v>
          </cell>
          <cell r="N138" t="str">
            <v>Vehiculo</v>
          </cell>
        </row>
        <row r="139">
          <cell r="A139">
            <v>7536856</v>
          </cell>
          <cell r="B139" t="str">
            <v xml:space="preserve">Buitrago Salazar Jorge Hernan </v>
          </cell>
          <cell r="C139" t="str">
            <v>CONSUMO</v>
          </cell>
          <cell r="D139" t="str">
            <v>A</v>
          </cell>
          <cell r="E139">
            <v>0</v>
          </cell>
          <cell r="F139">
            <v>11968819</v>
          </cell>
          <cell r="G139">
            <v>407149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45152000</v>
          </cell>
          <cell r="M139">
            <v>36965</v>
          </cell>
          <cell r="N139" t="str">
            <v>Vehiculo</v>
          </cell>
        </row>
        <row r="140">
          <cell r="A140">
            <v>7549645</v>
          </cell>
          <cell r="B140" t="str">
            <v xml:space="preserve">Vasquez Morales Edilberto     </v>
          </cell>
          <cell r="C140" t="str">
            <v>COMERCIAL</v>
          </cell>
          <cell r="D140" t="str">
            <v>A</v>
          </cell>
          <cell r="E140">
            <v>22</v>
          </cell>
          <cell r="F140">
            <v>218124429</v>
          </cell>
          <cell r="G140">
            <v>3462241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411345380</v>
          </cell>
          <cell r="M140">
            <v>37006</v>
          </cell>
          <cell r="N140" t="str">
            <v>Vehiculo</v>
          </cell>
        </row>
        <row r="141">
          <cell r="A141">
            <v>7817488</v>
          </cell>
          <cell r="B141" t="str">
            <v xml:space="preserve">Sanchez Moreno Serafin        </v>
          </cell>
          <cell r="C141" t="str">
            <v>CONSUMO</v>
          </cell>
          <cell r="D141" t="str">
            <v>A</v>
          </cell>
          <cell r="E141">
            <v>0</v>
          </cell>
          <cell r="F141">
            <v>10422001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59510400</v>
          </cell>
          <cell r="M141">
            <v>37460</v>
          </cell>
          <cell r="N141" t="str">
            <v>Vehiculo</v>
          </cell>
        </row>
        <row r="142">
          <cell r="A142">
            <v>8229480</v>
          </cell>
          <cell r="B142" t="str">
            <v>Grajales Grajales Hernan De Je</v>
          </cell>
          <cell r="C142" t="str">
            <v>COMERCIAL</v>
          </cell>
          <cell r="D142" t="str">
            <v>A</v>
          </cell>
          <cell r="E142">
            <v>0</v>
          </cell>
          <cell r="F142">
            <v>19307591</v>
          </cell>
          <cell r="G142">
            <v>1316839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62000000</v>
          </cell>
          <cell r="M142">
            <v>37437</v>
          </cell>
          <cell r="N142" t="str">
            <v>Vehiculo</v>
          </cell>
        </row>
        <row r="143">
          <cell r="A143">
            <v>8252238</v>
          </cell>
          <cell r="B143" t="str">
            <v xml:space="preserve">Perez Ortega Jaime De Jesus   </v>
          </cell>
          <cell r="C143" t="str">
            <v>COMERCIAL</v>
          </cell>
          <cell r="D143" t="str">
            <v>A</v>
          </cell>
          <cell r="E143">
            <v>2</v>
          </cell>
          <cell r="F143">
            <v>102315491</v>
          </cell>
          <cell r="G143">
            <v>3988788</v>
          </cell>
          <cell r="H143">
            <v>17437</v>
          </cell>
          <cell r="I143">
            <v>0</v>
          </cell>
          <cell r="J143">
            <v>0</v>
          </cell>
          <cell r="K143">
            <v>0</v>
          </cell>
          <cell r="L143">
            <v>273000000</v>
          </cell>
          <cell r="M143">
            <v>37437</v>
          </cell>
          <cell r="N143" t="str">
            <v>Vehiculo</v>
          </cell>
        </row>
        <row r="144">
          <cell r="A144">
            <v>8286697</v>
          </cell>
          <cell r="B144" t="str">
            <v xml:space="preserve">Arango Mesa Jairo De Jesus    </v>
          </cell>
          <cell r="C144" t="str">
            <v>COMERCIAL</v>
          </cell>
          <cell r="D144" t="str">
            <v>A</v>
          </cell>
          <cell r="E144">
            <v>0</v>
          </cell>
          <cell r="F144">
            <v>8332352</v>
          </cell>
          <cell r="G144">
            <v>67152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12523500</v>
          </cell>
          <cell r="M144">
            <v>37437</v>
          </cell>
          <cell r="N144" t="str">
            <v>Maquinaria</v>
          </cell>
        </row>
        <row r="145">
          <cell r="A145">
            <v>8291708</v>
          </cell>
          <cell r="B145" t="str">
            <v xml:space="preserve">Giraldo Cardona  Sergio       </v>
          </cell>
          <cell r="C145" t="str">
            <v>COMERCIAL</v>
          </cell>
          <cell r="D145" t="str">
            <v>A</v>
          </cell>
          <cell r="E145">
            <v>0</v>
          </cell>
          <cell r="F145">
            <v>34975929</v>
          </cell>
          <cell r="G145">
            <v>936649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87912227</v>
          </cell>
          <cell r="M145">
            <v>36725</v>
          </cell>
          <cell r="N145" t="str">
            <v>Vehiculo</v>
          </cell>
        </row>
        <row r="146">
          <cell r="A146">
            <v>8293434</v>
          </cell>
          <cell r="B146" t="str">
            <v xml:space="preserve">Uribe Moreno Luis Carlos      </v>
          </cell>
          <cell r="C146" t="str">
            <v>COMERCIAL</v>
          </cell>
          <cell r="D146" t="str">
            <v>A</v>
          </cell>
          <cell r="E146">
            <v>0</v>
          </cell>
          <cell r="F146">
            <v>127121906</v>
          </cell>
          <cell r="G146">
            <v>4160191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229796667</v>
          </cell>
          <cell r="M146">
            <v>37437</v>
          </cell>
          <cell r="N146" t="str">
            <v>Vehiculo</v>
          </cell>
        </row>
        <row r="147">
          <cell r="A147">
            <v>8301809</v>
          </cell>
          <cell r="B147" t="str">
            <v xml:space="preserve">Cardona Cardona Hector Ivan   </v>
          </cell>
          <cell r="C147" t="str">
            <v>COMERCIAL</v>
          </cell>
          <cell r="D147" t="str">
            <v>A</v>
          </cell>
          <cell r="E147">
            <v>0</v>
          </cell>
          <cell r="F147">
            <v>94028291</v>
          </cell>
          <cell r="G147">
            <v>3379019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333984600</v>
          </cell>
          <cell r="M147">
            <v>37327</v>
          </cell>
          <cell r="N147" t="str">
            <v>Vehiculo</v>
          </cell>
        </row>
        <row r="148">
          <cell r="A148">
            <v>8303566</v>
          </cell>
          <cell r="B148" t="str">
            <v>Valencia Buitrago Juan De Dios</v>
          </cell>
          <cell r="C148" t="str">
            <v>COMERCIAL</v>
          </cell>
          <cell r="D148" t="str">
            <v>A</v>
          </cell>
          <cell r="E148">
            <v>0</v>
          </cell>
          <cell r="F148">
            <v>24794420</v>
          </cell>
          <cell r="G148">
            <v>419463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28500000</v>
          </cell>
          <cell r="M148">
            <v>37330</v>
          </cell>
          <cell r="N148" t="str">
            <v>Vehiculo</v>
          </cell>
        </row>
        <row r="149">
          <cell r="A149">
            <v>8396803</v>
          </cell>
          <cell r="B149" t="str">
            <v xml:space="preserve">Barrera Diaz Leon Jairo       </v>
          </cell>
          <cell r="C149" t="str">
            <v>COMERCIAL</v>
          </cell>
          <cell r="D149" t="str">
            <v>A</v>
          </cell>
          <cell r="E149">
            <v>0</v>
          </cell>
          <cell r="F149">
            <v>64326997</v>
          </cell>
          <cell r="G149">
            <v>1798834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124500000</v>
          </cell>
          <cell r="M149">
            <v>36775</v>
          </cell>
          <cell r="N149" t="str">
            <v>Vehiculo</v>
          </cell>
        </row>
        <row r="150">
          <cell r="A150">
            <v>8403930</v>
          </cell>
          <cell r="B150" t="str">
            <v xml:space="preserve">Lopez Lopez Ignacio Alberto   </v>
          </cell>
          <cell r="C150" t="str">
            <v>COMERCIAL</v>
          </cell>
          <cell r="D150" t="str">
            <v>A</v>
          </cell>
          <cell r="E150">
            <v>6</v>
          </cell>
          <cell r="F150">
            <v>83323885</v>
          </cell>
          <cell r="G150">
            <v>4914150</v>
          </cell>
          <cell r="H150">
            <v>982253</v>
          </cell>
          <cell r="I150">
            <v>0</v>
          </cell>
          <cell r="J150">
            <v>0</v>
          </cell>
          <cell r="K150">
            <v>0</v>
          </cell>
          <cell r="L150">
            <v>125000000</v>
          </cell>
          <cell r="M150">
            <v>37437</v>
          </cell>
          <cell r="N150" t="str">
            <v>Vehiculo</v>
          </cell>
        </row>
        <row r="151">
          <cell r="A151">
            <v>9072993</v>
          </cell>
          <cell r="B151" t="str">
            <v>Higuita Gutierrez Antonio Mari</v>
          </cell>
          <cell r="C151" t="str">
            <v>CONSUMO</v>
          </cell>
          <cell r="D151" t="str">
            <v>A</v>
          </cell>
          <cell r="E151">
            <v>0</v>
          </cell>
          <cell r="F151">
            <v>5923573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19500000</v>
          </cell>
          <cell r="M151">
            <v>37437</v>
          </cell>
          <cell r="N151" t="str">
            <v>Vehiculo</v>
          </cell>
        </row>
        <row r="152">
          <cell r="A152">
            <v>9516491</v>
          </cell>
          <cell r="B152" t="str">
            <v xml:space="preserve">Gutierrez Rodriguez Gustavo   </v>
          </cell>
          <cell r="C152" t="str">
            <v>COMERCIAL</v>
          </cell>
          <cell r="D152" t="str">
            <v>B</v>
          </cell>
          <cell r="E152">
            <v>42</v>
          </cell>
          <cell r="F152">
            <v>194780856</v>
          </cell>
          <cell r="G152">
            <v>13809914</v>
          </cell>
          <cell r="H152">
            <v>0</v>
          </cell>
          <cell r="I152">
            <v>87340</v>
          </cell>
          <cell r="J152">
            <v>138099</v>
          </cell>
          <cell r="K152">
            <v>0</v>
          </cell>
          <cell r="L152">
            <v>265781277</v>
          </cell>
          <cell r="M152">
            <v>37579</v>
          </cell>
          <cell r="N152" t="str">
            <v>Vehiculo</v>
          </cell>
        </row>
        <row r="153">
          <cell r="A153">
            <v>9521434</v>
          </cell>
          <cell r="B153" t="str">
            <v>Rodriguez Camargo Manuel Anton</v>
          </cell>
          <cell r="C153" t="str">
            <v>COMERCIAL</v>
          </cell>
          <cell r="D153" t="str">
            <v>A</v>
          </cell>
          <cell r="E153">
            <v>0</v>
          </cell>
          <cell r="F153">
            <v>36909146</v>
          </cell>
          <cell r="G153">
            <v>1722203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110000000</v>
          </cell>
          <cell r="M153">
            <v>36936</v>
          </cell>
          <cell r="N153" t="str">
            <v>Vehiculo</v>
          </cell>
        </row>
        <row r="154">
          <cell r="A154">
            <v>9521639</v>
          </cell>
          <cell r="B154" t="str">
            <v xml:space="preserve">Garcia Rojas Guillermo Alonso </v>
          </cell>
          <cell r="C154" t="str">
            <v>CONSUMO</v>
          </cell>
          <cell r="D154" t="str">
            <v>A</v>
          </cell>
          <cell r="E154">
            <v>0</v>
          </cell>
          <cell r="F154">
            <v>28812753</v>
          </cell>
          <cell r="G154">
            <v>804201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42000000</v>
          </cell>
          <cell r="M154">
            <v>37437</v>
          </cell>
          <cell r="N154" t="str">
            <v>Vehiculo</v>
          </cell>
        </row>
        <row r="155">
          <cell r="A155">
            <v>9525050</v>
          </cell>
          <cell r="B155" t="str">
            <v xml:space="preserve">Patino Pulido Jairo           </v>
          </cell>
          <cell r="C155" t="str">
            <v>COMERCIAL</v>
          </cell>
          <cell r="D155" t="str">
            <v>A</v>
          </cell>
          <cell r="E155">
            <v>0</v>
          </cell>
          <cell r="F155">
            <v>57323821</v>
          </cell>
          <cell r="G155">
            <v>1661363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106665000</v>
          </cell>
          <cell r="M155">
            <v>37463</v>
          </cell>
          <cell r="N155" t="str">
            <v>Vehiculo</v>
          </cell>
        </row>
        <row r="156">
          <cell r="A156">
            <v>9528283</v>
          </cell>
          <cell r="B156" t="str">
            <v xml:space="preserve">Castillo Mesa Juan Angel      </v>
          </cell>
          <cell r="C156" t="str">
            <v>COMERCIAL</v>
          </cell>
          <cell r="D156" t="str">
            <v>A</v>
          </cell>
          <cell r="E156">
            <v>0</v>
          </cell>
          <cell r="F156">
            <v>62940903</v>
          </cell>
          <cell r="G156">
            <v>462898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81000000</v>
          </cell>
          <cell r="M156">
            <v>37463</v>
          </cell>
          <cell r="N156" t="str">
            <v>Vehiculo</v>
          </cell>
        </row>
        <row r="157">
          <cell r="A157">
            <v>9531281</v>
          </cell>
          <cell r="B157" t="str">
            <v xml:space="preserve">Suarez Vega Manuel Edgardo    </v>
          </cell>
          <cell r="C157" t="str">
            <v>COMERCIAL</v>
          </cell>
          <cell r="D157" t="str">
            <v>A</v>
          </cell>
          <cell r="E157">
            <v>0</v>
          </cell>
          <cell r="F157">
            <v>103913727</v>
          </cell>
          <cell r="G157">
            <v>2676290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209200000</v>
          </cell>
          <cell r="M157">
            <v>37358</v>
          </cell>
          <cell r="N157" t="str">
            <v>Vehiculo</v>
          </cell>
        </row>
        <row r="158">
          <cell r="A158">
            <v>9532261</v>
          </cell>
          <cell r="B158" t="str">
            <v xml:space="preserve">Bonilla Africano Rafael       </v>
          </cell>
          <cell r="C158" t="str">
            <v>COMERCIAL</v>
          </cell>
          <cell r="D158" t="str">
            <v>A</v>
          </cell>
          <cell r="E158">
            <v>0</v>
          </cell>
          <cell r="F158">
            <v>39878487</v>
          </cell>
          <cell r="G158">
            <v>699123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77500000</v>
          </cell>
          <cell r="M158">
            <v>37308</v>
          </cell>
          <cell r="N158" t="str">
            <v>Vehiculo</v>
          </cell>
        </row>
        <row r="159">
          <cell r="A159">
            <v>9533131</v>
          </cell>
          <cell r="B159" t="str">
            <v xml:space="preserve">Gutierrez Vargas Carlos Julio </v>
          </cell>
          <cell r="C159" t="str">
            <v>COMERCIAL</v>
          </cell>
          <cell r="D159" t="str">
            <v>A</v>
          </cell>
          <cell r="E159">
            <v>0</v>
          </cell>
          <cell r="F159">
            <v>40866231</v>
          </cell>
          <cell r="G159">
            <v>763015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79000000</v>
          </cell>
          <cell r="M159">
            <v>37335</v>
          </cell>
          <cell r="N159" t="str">
            <v>Vehiculo</v>
          </cell>
        </row>
        <row r="160">
          <cell r="A160">
            <v>9650605</v>
          </cell>
          <cell r="B160" t="str">
            <v xml:space="preserve">Velandia Lopez Pedro Arturo   </v>
          </cell>
          <cell r="C160" t="str">
            <v>COMERCIAL</v>
          </cell>
          <cell r="D160" t="str">
            <v>A</v>
          </cell>
          <cell r="E160">
            <v>0</v>
          </cell>
          <cell r="F160">
            <v>71609182</v>
          </cell>
          <cell r="G160">
            <v>3950516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130000000</v>
          </cell>
          <cell r="M160">
            <v>37050</v>
          </cell>
          <cell r="N160" t="str">
            <v>Vehiculo</v>
          </cell>
        </row>
        <row r="161">
          <cell r="A161">
            <v>10016594</v>
          </cell>
          <cell r="B161" t="str">
            <v xml:space="preserve">Herrera Cardona Edgar         </v>
          </cell>
          <cell r="C161" t="str">
            <v>COMERCIAL</v>
          </cell>
          <cell r="D161" t="str">
            <v>A</v>
          </cell>
          <cell r="E161">
            <v>0</v>
          </cell>
          <cell r="F161">
            <v>109857987</v>
          </cell>
          <cell r="G161">
            <v>2526598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154790000</v>
          </cell>
          <cell r="M161">
            <v>37477</v>
          </cell>
          <cell r="N161" t="str">
            <v>Vehiculo</v>
          </cell>
        </row>
        <row r="162">
          <cell r="A162">
            <v>10056886</v>
          </cell>
          <cell r="B162" t="str">
            <v xml:space="preserve">Hernandez Jose Isaac          </v>
          </cell>
          <cell r="C162" t="str">
            <v>COMERCIAL</v>
          </cell>
          <cell r="D162" t="str">
            <v>A</v>
          </cell>
          <cell r="E162">
            <v>0</v>
          </cell>
          <cell r="F162">
            <v>75166438</v>
          </cell>
          <cell r="G162">
            <v>1729150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128000000</v>
          </cell>
          <cell r="M162">
            <v>36593</v>
          </cell>
          <cell r="N162" t="str">
            <v>Vehiculo</v>
          </cell>
        </row>
        <row r="163">
          <cell r="A163">
            <v>10062927</v>
          </cell>
          <cell r="B163" t="str">
            <v xml:space="preserve">Velez Morales Arnobio Antonio </v>
          </cell>
          <cell r="C163" t="str">
            <v>COMERCIAL</v>
          </cell>
          <cell r="D163" t="str">
            <v>A</v>
          </cell>
          <cell r="E163">
            <v>0</v>
          </cell>
          <cell r="F163">
            <v>11488827</v>
          </cell>
          <cell r="G163">
            <v>1579200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49000000</v>
          </cell>
          <cell r="M163">
            <v>37437</v>
          </cell>
          <cell r="N163" t="str">
            <v>Vehiculo</v>
          </cell>
        </row>
        <row r="164">
          <cell r="A164">
            <v>10078968</v>
          </cell>
          <cell r="B164" t="str">
            <v xml:space="preserve">Ramirez Diaz Edwar            </v>
          </cell>
          <cell r="C164" t="str">
            <v>COMERCIAL</v>
          </cell>
          <cell r="D164" t="str">
            <v>A</v>
          </cell>
          <cell r="E164">
            <v>11</v>
          </cell>
          <cell r="F164">
            <v>117580936</v>
          </cell>
          <cell r="G164">
            <v>6856294</v>
          </cell>
          <cell r="H164">
            <v>927729</v>
          </cell>
          <cell r="I164">
            <v>0</v>
          </cell>
          <cell r="J164">
            <v>0</v>
          </cell>
          <cell r="K164">
            <v>0</v>
          </cell>
          <cell r="L164">
            <v>140000000</v>
          </cell>
          <cell r="M164">
            <v>37396</v>
          </cell>
          <cell r="N164" t="str">
            <v>Vehiculo</v>
          </cell>
        </row>
        <row r="165">
          <cell r="A165">
            <v>10080795</v>
          </cell>
          <cell r="B165" t="str">
            <v xml:space="preserve">Zapata Gonzalez Diego         </v>
          </cell>
          <cell r="C165" t="str">
            <v>COMERCIAL</v>
          </cell>
          <cell r="D165" t="str">
            <v>A</v>
          </cell>
          <cell r="E165">
            <v>0</v>
          </cell>
          <cell r="F165">
            <v>55194394</v>
          </cell>
          <cell r="G165">
            <v>2680786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92000000</v>
          </cell>
          <cell r="M165">
            <v>37437</v>
          </cell>
          <cell r="N165" t="str">
            <v>Vehiculo</v>
          </cell>
        </row>
        <row r="166">
          <cell r="A166">
            <v>10089034</v>
          </cell>
          <cell r="B166" t="str">
            <v xml:space="preserve">Osorio Ospina Alberto Homero  </v>
          </cell>
          <cell r="C166" t="str">
            <v>COMERCIAL</v>
          </cell>
          <cell r="D166" t="str">
            <v>B</v>
          </cell>
          <cell r="E166">
            <v>20</v>
          </cell>
          <cell r="F166">
            <v>30374745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61000000</v>
          </cell>
          <cell r="M166">
            <v>36902</v>
          </cell>
          <cell r="N166" t="str">
            <v>Vehiculo</v>
          </cell>
        </row>
        <row r="167">
          <cell r="A167">
            <v>10107033</v>
          </cell>
          <cell r="B167" t="str">
            <v xml:space="preserve">Murgueitio Piedrahita Rafael  </v>
          </cell>
          <cell r="C167" t="str">
            <v>COMERCIAL</v>
          </cell>
          <cell r="D167" t="str">
            <v>A</v>
          </cell>
          <cell r="E167">
            <v>0</v>
          </cell>
          <cell r="F167">
            <v>31601315</v>
          </cell>
          <cell r="G167">
            <v>555385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42500000</v>
          </cell>
          <cell r="M167">
            <v>37400</v>
          </cell>
          <cell r="N167" t="str">
            <v>Vehiculo</v>
          </cell>
        </row>
        <row r="168">
          <cell r="A168">
            <v>10114669</v>
          </cell>
          <cell r="B168" t="str">
            <v xml:space="preserve">Gomez Giraldo Carlos Arturo   </v>
          </cell>
          <cell r="C168" t="str">
            <v>COMERCIAL</v>
          </cell>
          <cell r="D168" t="str">
            <v>A</v>
          </cell>
          <cell r="E168">
            <v>0</v>
          </cell>
          <cell r="F168">
            <v>30936204</v>
          </cell>
          <cell r="G168">
            <v>283978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43742378</v>
          </cell>
          <cell r="M168">
            <v>37437</v>
          </cell>
          <cell r="N168" t="str">
            <v>Maquinaria</v>
          </cell>
        </row>
        <row r="169">
          <cell r="A169">
            <v>10120798</v>
          </cell>
          <cell r="B169" t="str">
            <v xml:space="preserve">Saad Iza Alvaro Jose          </v>
          </cell>
          <cell r="C169" t="str">
            <v>COMERCIAL</v>
          </cell>
          <cell r="D169" t="str">
            <v>A</v>
          </cell>
          <cell r="E169">
            <v>0</v>
          </cell>
          <cell r="F169">
            <v>31030537</v>
          </cell>
          <cell r="G169">
            <v>197924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51280153</v>
          </cell>
          <cell r="M169">
            <v>37437</v>
          </cell>
          <cell r="N169" t="str">
            <v>Maquinaria</v>
          </cell>
        </row>
        <row r="170">
          <cell r="A170">
            <v>10247005</v>
          </cell>
          <cell r="B170" t="str">
            <v xml:space="preserve">Henao Garcia Luis Fernando    </v>
          </cell>
          <cell r="C170" t="str">
            <v>COMERCIAL</v>
          </cell>
          <cell r="D170" t="str">
            <v>A</v>
          </cell>
          <cell r="E170">
            <v>0</v>
          </cell>
          <cell r="F170">
            <v>13458693</v>
          </cell>
          <cell r="G170">
            <v>1381258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68000000</v>
          </cell>
          <cell r="M170">
            <v>36692</v>
          </cell>
          <cell r="N170" t="str">
            <v>Vehiculo</v>
          </cell>
        </row>
        <row r="171">
          <cell r="A171">
            <v>10250705</v>
          </cell>
          <cell r="B171" t="str">
            <v xml:space="preserve">Garrido Ponton Harold         </v>
          </cell>
          <cell r="C171" t="str">
            <v>COMERCIAL</v>
          </cell>
          <cell r="D171" t="str">
            <v>A</v>
          </cell>
          <cell r="E171">
            <v>0</v>
          </cell>
          <cell r="F171">
            <v>247239182</v>
          </cell>
          <cell r="G171">
            <v>8609382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369603520</v>
          </cell>
          <cell r="M171">
            <v>37437</v>
          </cell>
          <cell r="N171" t="str">
            <v>Maquinaria</v>
          </cell>
        </row>
        <row r="172">
          <cell r="A172">
            <v>10252942</v>
          </cell>
          <cell r="B172" t="str">
            <v xml:space="preserve">Corrales Alvarez Julio Cesar  </v>
          </cell>
          <cell r="C172" t="str">
            <v>COMERCIAL</v>
          </cell>
          <cell r="D172" t="str">
            <v>A</v>
          </cell>
          <cell r="E172">
            <v>0</v>
          </cell>
          <cell r="F172">
            <v>53176828</v>
          </cell>
          <cell r="G172">
            <v>1084093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88000000</v>
          </cell>
          <cell r="M172">
            <v>37334</v>
          </cell>
          <cell r="N172" t="str">
            <v>Vehiculo</v>
          </cell>
        </row>
        <row r="173">
          <cell r="A173">
            <v>10486208</v>
          </cell>
          <cell r="B173" t="str">
            <v>Zapata Valderrama Jose Bernard</v>
          </cell>
          <cell r="C173" t="str">
            <v>COMERCIAL</v>
          </cell>
          <cell r="D173" t="str">
            <v>A</v>
          </cell>
          <cell r="E173">
            <v>0</v>
          </cell>
          <cell r="F173">
            <v>18317852</v>
          </cell>
          <cell r="G173">
            <v>1310654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55000000</v>
          </cell>
          <cell r="M173">
            <v>37503</v>
          </cell>
          <cell r="N173" t="str">
            <v>Vehiculo</v>
          </cell>
        </row>
        <row r="174">
          <cell r="A174">
            <v>10529210</v>
          </cell>
          <cell r="B174" t="str">
            <v xml:space="preserve">Cabrera Duran Ricardo         </v>
          </cell>
          <cell r="C174" t="str">
            <v>COMERCIAL</v>
          </cell>
          <cell r="D174" t="str">
            <v>A</v>
          </cell>
          <cell r="E174">
            <v>6</v>
          </cell>
          <cell r="F174">
            <v>80958505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269370000</v>
          </cell>
          <cell r="M174">
            <v>36845</v>
          </cell>
          <cell r="N174" t="str">
            <v>Vehiculo</v>
          </cell>
        </row>
        <row r="175">
          <cell r="A175">
            <v>10529845</v>
          </cell>
          <cell r="B175" t="str">
            <v xml:space="preserve">Cabrera Duran Fernando        </v>
          </cell>
          <cell r="C175" t="str">
            <v>COMERCIAL</v>
          </cell>
          <cell r="D175" t="str">
            <v>A</v>
          </cell>
          <cell r="E175">
            <v>0</v>
          </cell>
          <cell r="F175">
            <v>45759776</v>
          </cell>
          <cell r="G175">
            <v>1127281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183400000</v>
          </cell>
          <cell r="M175">
            <v>36949</v>
          </cell>
          <cell r="N175" t="str">
            <v>Vehiculo</v>
          </cell>
        </row>
        <row r="176">
          <cell r="A176">
            <v>10530882</v>
          </cell>
          <cell r="B176" t="str">
            <v>Arteaga Hernandez Celso Gonzal</v>
          </cell>
          <cell r="C176" t="str">
            <v>COMERCIAL</v>
          </cell>
          <cell r="D176" t="str">
            <v>A</v>
          </cell>
          <cell r="E176">
            <v>0</v>
          </cell>
          <cell r="F176">
            <v>4522989</v>
          </cell>
          <cell r="G176">
            <v>147234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100000000</v>
          </cell>
          <cell r="M176">
            <v>36850</v>
          </cell>
          <cell r="N176" t="str">
            <v>Vehiculo</v>
          </cell>
        </row>
        <row r="177">
          <cell r="A177">
            <v>10531366</v>
          </cell>
          <cell r="B177" t="str">
            <v xml:space="preserve">Cordoba Murillo Jorge Emiro   </v>
          </cell>
          <cell r="C177" t="str">
            <v>COMERCIAL</v>
          </cell>
          <cell r="D177" t="str">
            <v>A</v>
          </cell>
          <cell r="E177">
            <v>0</v>
          </cell>
          <cell r="F177">
            <v>43067017</v>
          </cell>
          <cell r="G177">
            <v>2414498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79000000</v>
          </cell>
          <cell r="M177">
            <v>37437</v>
          </cell>
          <cell r="N177" t="str">
            <v>Vehiculo</v>
          </cell>
        </row>
        <row r="178">
          <cell r="A178">
            <v>11185842</v>
          </cell>
          <cell r="B178" t="str">
            <v xml:space="preserve">Manrique Avellaneda Eugenio   </v>
          </cell>
          <cell r="C178" t="str">
            <v>COMERCIAL</v>
          </cell>
          <cell r="D178" t="str">
            <v>A</v>
          </cell>
          <cell r="E178">
            <v>0</v>
          </cell>
          <cell r="F178">
            <v>35648680</v>
          </cell>
          <cell r="G178">
            <v>140110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62000000</v>
          </cell>
          <cell r="M178">
            <v>37437</v>
          </cell>
          <cell r="N178" t="str">
            <v>Vehiculo</v>
          </cell>
        </row>
        <row r="179">
          <cell r="A179">
            <v>11334045</v>
          </cell>
          <cell r="B179" t="str">
            <v xml:space="preserve">Rozo Mendez Hector Hernando   </v>
          </cell>
          <cell r="C179" t="str">
            <v>COMERCIAL</v>
          </cell>
          <cell r="D179" t="str">
            <v>B</v>
          </cell>
          <cell r="E179">
            <v>35</v>
          </cell>
          <cell r="F179">
            <v>10363102</v>
          </cell>
          <cell r="G179">
            <v>1299981</v>
          </cell>
          <cell r="H179">
            <v>358856</v>
          </cell>
          <cell r="I179">
            <v>0</v>
          </cell>
          <cell r="J179">
            <v>13000</v>
          </cell>
          <cell r="K179">
            <v>3589</v>
          </cell>
          <cell r="L179">
            <v>37000000</v>
          </cell>
          <cell r="M179">
            <v>36825</v>
          </cell>
          <cell r="N179" t="str">
            <v>Vehiculo</v>
          </cell>
        </row>
        <row r="180">
          <cell r="A180">
            <v>11334629</v>
          </cell>
          <cell r="B180" t="str">
            <v>Castellanos Holguin Jairo Hern</v>
          </cell>
          <cell r="C180" t="str">
            <v>COMERCIAL</v>
          </cell>
          <cell r="D180" t="str">
            <v>A</v>
          </cell>
          <cell r="E180">
            <v>0</v>
          </cell>
          <cell r="F180">
            <v>11570926</v>
          </cell>
          <cell r="G180">
            <v>1036689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49000000</v>
          </cell>
          <cell r="M180">
            <v>36721</v>
          </cell>
          <cell r="N180" t="str">
            <v>Vehiculo</v>
          </cell>
        </row>
        <row r="181">
          <cell r="A181">
            <v>11370692</v>
          </cell>
          <cell r="B181" t="str">
            <v>Linares Molina Carlos Hernando</v>
          </cell>
          <cell r="C181" t="str">
            <v>COMERCIAL</v>
          </cell>
          <cell r="D181" t="str">
            <v>A</v>
          </cell>
          <cell r="E181">
            <v>18</v>
          </cell>
          <cell r="F181">
            <v>124186890</v>
          </cell>
          <cell r="G181">
            <v>6406301</v>
          </cell>
          <cell r="H181">
            <v>23139</v>
          </cell>
          <cell r="I181">
            <v>0</v>
          </cell>
          <cell r="J181">
            <v>0</v>
          </cell>
          <cell r="K181">
            <v>0</v>
          </cell>
          <cell r="L181">
            <v>250000000</v>
          </cell>
          <cell r="M181">
            <v>37437</v>
          </cell>
          <cell r="N181" t="str">
            <v>Vehiculo</v>
          </cell>
        </row>
        <row r="182">
          <cell r="A182">
            <v>11374937</v>
          </cell>
          <cell r="B182" t="str">
            <v xml:space="preserve">Linares Molina Jose Manuel    </v>
          </cell>
          <cell r="C182" t="str">
            <v>COMERCIAL</v>
          </cell>
          <cell r="D182" t="str">
            <v>A</v>
          </cell>
          <cell r="E182">
            <v>4</v>
          </cell>
          <cell r="F182">
            <v>54862430</v>
          </cell>
          <cell r="G182">
            <v>2992753</v>
          </cell>
          <cell r="H182">
            <v>22100</v>
          </cell>
          <cell r="I182">
            <v>0</v>
          </cell>
          <cell r="J182">
            <v>0</v>
          </cell>
          <cell r="K182">
            <v>0</v>
          </cell>
          <cell r="L182">
            <v>125000000</v>
          </cell>
          <cell r="M182">
            <v>37437</v>
          </cell>
          <cell r="N182" t="str">
            <v>Vehiculo</v>
          </cell>
        </row>
        <row r="183">
          <cell r="A183">
            <v>11377068</v>
          </cell>
          <cell r="B183" t="str">
            <v xml:space="preserve">Garcia Florez Edgar Enrique   </v>
          </cell>
          <cell r="C183" t="str">
            <v>COMERCIAL</v>
          </cell>
          <cell r="D183" t="str">
            <v>B</v>
          </cell>
          <cell r="E183">
            <v>0</v>
          </cell>
          <cell r="F183">
            <v>66132792</v>
          </cell>
          <cell r="G183">
            <v>4573433</v>
          </cell>
          <cell r="H183">
            <v>0</v>
          </cell>
          <cell r="I183">
            <v>0</v>
          </cell>
          <cell r="J183">
            <v>45734</v>
          </cell>
          <cell r="K183">
            <v>0</v>
          </cell>
          <cell r="L183">
            <v>125000000</v>
          </cell>
          <cell r="M183">
            <v>37437</v>
          </cell>
          <cell r="N183" t="str">
            <v>Vehiculo</v>
          </cell>
        </row>
        <row r="184">
          <cell r="A184">
            <v>11379546</v>
          </cell>
          <cell r="B184" t="str">
            <v xml:space="preserve">Reina Luis Gustavo            </v>
          </cell>
          <cell r="C184" t="str">
            <v>COMERCIAL</v>
          </cell>
          <cell r="D184" t="str">
            <v>B</v>
          </cell>
          <cell r="E184">
            <v>32</v>
          </cell>
          <cell r="F184">
            <v>11685310</v>
          </cell>
          <cell r="G184">
            <v>2972373</v>
          </cell>
          <cell r="H184">
            <v>28400</v>
          </cell>
          <cell r="I184">
            <v>0</v>
          </cell>
          <cell r="J184">
            <v>29724</v>
          </cell>
          <cell r="K184">
            <v>284</v>
          </cell>
          <cell r="L184">
            <v>105000000</v>
          </cell>
          <cell r="M184">
            <v>37437</v>
          </cell>
          <cell r="N184" t="str">
            <v>Vehiculo</v>
          </cell>
        </row>
        <row r="185">
          <cell r="A185">
            <v>11382757</v>
          </cell>
          <cell r="B185" t="str">
            <v xml:space="preserve">Ortegon Boada E Paminondas    </v>
          </cell>
          <cell r="C185" t="str">
            <v>COMERCIAL</v>
          </cell>
          <cell r="D185" t="str">
            <v>A</v>
          </cell>
          <cell r="E185">
            <v>0</v>
          </cell>
          <cell r="F185">
            <v>194299124</v>
          </cell>
          <cell r="G185">
            <v>3528629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526912489</v>
          </cell>
          <cell r="M185">
            <v>37005</v>
          </cell>
          <cell r="N185" t="str">
            <v>Vehiculo</v>
          </cell>
        </row>
        <row r="186">
          <cell r="A186">
            <v>11407649</v>
          </cell>
          <cell r="B186" t="str">
            <v xml:space="preserve">Alvarez Quevedo Guillermo     </v>
          </cell>
          <cell r="C186" t="str">
            <v>COMERCIAL</v>
          </cell>
          <cell r="D186" t="str">
            <v>A</v>
          </cell>
          <cell r="E186">
            <v>0</v>
          </cell>
          <cell r="F186">
            <v>54765728</v>
          </cell>
          <cell r="G186">
            <v>1395613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63500000</v>
          </cell>
          <cell r="M186">
            <v>37420</v>
          </cell>
          <cell r="N186" t="str">
            <v>Vehiculo</v>
          </cell>
        </row>
        <row r="187">
          <cell r="A187">
            <v>11427978</v>
          </cell>
          <cell r="B187" t="str">
            <v xml:space="preserve">Talero Parra Jose Moises      </v>
          </cell>
          <cell r="C187" t="str">
            <v>COMERCIAL</v>
          </cell>
          <cell r="D187" t="str">
            <v>A</v>
          </cell>
          <cell r="E187">
            <v>0</v>
          </cell>
          <cell r="F187">
            <v>57250160</v>
          </cell>
          <cell r="G187">
            <v>501861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64000000</v>
          </cell>
          <cell r="M187">
            <v>37462</v>
          </cell>
          <cell r="N187" t="str">
            <v>Vehiculo</v>
          </cell>
        </row>
        <row r="188">
          <cell r="A188">
            <v>12111221</v>
          </cell>
          <cell r="B188" t="str">
            <v xml:space="preserve">Tamayo Munoz Luis Alberto     </v>
          </cell>
          <cell r="C188" t="str">
            <v>COMERCIAL</v>
          </cell>
          <cell r="D188" t="str">
            <v>B</v>
          </cell>
          <cell r="E188">
            <v>32</v>
          </cell>
          <cell r="F188">
            <v>919303</v>
          </cell>
          <cell r="G188">
            <v>3936424</v>
          </cell>
          <cell r="H188">
            <v>0</v>
          </cell>
          <cell r="I188">
            <v>0</v>
          </cell>
          <cell r="J188">
            <v>39364</v>
          </cell>
          <cell r="K188">
            <v>0</v>
          </cell>
          <cell r="L188">
            <v>106100000</v>
          </cell>
          <cell r="M188">
            <v>37164</v>
          </cell>
          <cell r="N188" t="str">
            <v>Vehiculo</v>
          </cell>
        </row>
        <row r="189">
          <cell r="A189">
            <v>12135050</v>
          </cell>
          <cell r="B189" t="str">
            <v xml:space="preserve">Perdomo Campos Giovany        </v>
          </cell>
          <cell r="C189" t="str">
            <v>COMERCIAL</v>
          </cell>
          <cell r="D189" t="str">
            <v>A</v>
          </cell>
          <cell r="E189">
            <v>0</v>
          </cell>
          <cell r="F189">
            <v>67554698</v>
          </cell>
          <cell r="G189">
            <v>1885841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76000000</v>
          </cell>
          <cell r="M189">
            <v>37540</v>
          </cell>
          <cell r="N189" t="str">
            <v>Vehiculo</v>
          </cell>
        </row>
        <row r="190">
          <cell r="A190">
            <v>12168555</v>
          </cell>
          <cell r="B190" t="str">
            <v xml:space="preserve">Zuniga Ramos Luis Eiver       </v>
          </cell>
          <cell r="C190" t="str">
            <v>COMERCIAL</v>
          </cell>
          <cell r="D190" t="str">
            <v>A</v>
          </cell>
          <cell r="E190">
            <v>0</v>
          </cell>
          <cell r="F190">
            <v>9935382</v>
          </cell>
          <cell r="G190">
            <v>470996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62000000</v>
          </cell>
          <cell r="M190">
            <v>37437</v>
          </cell>
          <cell r="N190" t="str">
            <v>Vehiculo</v>
          </cell>
        </row>
        <row r="191">
          <cell r="A191">
            <v>12904253</v>
          </cell>
          <cell r="B191" t="str">
            <v>Santacruz Moncayo Alvaro Herna</v>
          </cell>
          <cell r="C191" t="str">
            <v>COMERCIAL</v>
          </cell>
          <cell r="D191" t="str">
            <v>A</v>
          </cell>
          <cell r="E191">
            <v>4</v>
          </cell>
          <cell r="F191">
            <v>48173482</v>
          </cell>
          <cell r="G191">
            <v>2455599</v>
          </cell>
          <cell r="H191">
            <v>10792</v>
          </cell>
          <cell r="I191">
            <v>0</v>
          </cell>
          <cell r="J191">
            <v>0</v>
          </cell>
          <cell r="K191">
            <v>0</v>
          </cell>
          <cell r="L191">
            <v>167000000</v>
          </cell>
          <cell r="M191">
            <v>36945</v>
          </cell>
          <cell r="N191" t="str">
            <v>Vehiculo</v>
          </cell>
        </row>
        <row r="192">
          <cell r="A192">
            <v>12959056</v>
          </cell>
          <cell r="B192" t="str">
            <v xml:space="preserve">Quelal Arce Bolivar           </v>
          </cell>
          <cell r="C192" t="str">
            <v>COMERCIAL</v>
          </cell>
          <cell r="D192" t="str">
            <v>A</v>
          </cell>
          <cell r="E192">
            <v>0</v>
          </cell>
          <cell r="F192">
            <v>11667112</v>
          </cell>
          <cell r="G192">
            <v>425067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21200000</v>
          </cell>
          <cell r="M192">
            <v>37267</v>
          </cell>
          <cell r="N192" t="str">
            <v>Vehiculo</v>
          </cell>
        </row>
        <row r="193">
          <cell r="A193">
            <v>12961329</v>
          </cell>
          <cell r="B193" t="str">
            <v xml:space="preserve">Guerrero Sabogal Galo         </v>
          </cell>
          <cell r="C193" t="str">
            <v>COMERCIAL</v>
          </cell>
          <cell r="D193" t="str">
            <v>B</v>
          </cell>
          <cell r="E193">
            <v>32</v>
          </cell>
          <cell r="F193">
            <v>36841070</v>
          </cell>
          <cell r="G193">
            <v>3870637</v>
          </cell>
          <cell r="H193">
            <v>22820</v>
          </cell>
          <cell r="I193">
            <v>0</v>
          </cell>
          <cell r="J193">
            <v>38706</v>
          </cell>
          <cell r="K193">
            <v>228</v>
          </cell>
          <cell r="L193">
            <v>85000000</v>
          </cell>
          <cell r="M193">
            <v>37437</v>
          </cell>
          <cell r="N193" t="str">
            <v>Vehiculo</v>
          </cell>
        </row>
        <row r="194">
          <cell r="A194">
            <v>12965729</v>
          </cell>
          <cell r="B194" t="str">
            <v xml:space="preserve">Vallejo Mera Vicente Arnulfo  </v>
          </cell>
          <cell r="C194" t="str">
            <v>COMERCIAL</v>
          </cell>
          <cell r="D194" t="str">
            <v>A</v>
          </cell>
          <cell r="E194">
            <v>0</v>
          </cell>
          <cell r="F194">
            <v>132735550</v>
          </cell>
          <cell r="G194">
            <v>3143753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184000000</v>
          </cell>
          <cell r="M194">
            <v>37364</v>
          </cell>
          <cell r="N194" t="str">
            <v>Vehiculo</v>
          </cell>
        </row>
        <row r="195">
          <cell r="A195">
            <v>12965790</v>
          </cell>
          <cell r="B195" t="str">
            <v xml:space="preserve">Chavez Martinez Laureano      </v>
          </cell>
          <cell r="C195" t="str">
            <v>COMERCIAL</v>
          </cell>
          <cell r="D195" t="str">
            <v>A</v>
          </cell>
          <cell r="E195">
            <v>0</v>
          </cell>
          <cell r="F195">
            <v>106542614</v>
          </cell>
          <cell r="G195">
            <v>280382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120000000</v>
          </cell>
          <cell r="M195">
            <v>37466</v>
          </cell>
          <cell r="N195" t="str">
            <v>Vehiculo</v>
          </cell>
        </row>
        <row r="196">
          <cell r="A196">
            <v>12967180</v>
          </cell>
          <cell r="B196" t="str">
            <v>Ramirez Castillo Guillermo Ign</v>
          </cell>
          <cell r="C196" t="str">
            <v>COMERCIAL</v>
          </cell>
          <cell r="D196" t="str">
            <v>A</v>
          </cell>
          <cell r="E196">
            <v>0</v>
          </cell>
          <cell r="F196">
            <v>11349141</v>
          </cell>
          <cell r="G196">
            <v>956048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54000000</v>
          </cell>
          <cell r="M196">
            <v>37437</v>
          </cell>
          <cell r="N196" t="str">
            <v>Vehiculo</v>
          </cell>
        </row>
        <row r="197">
          <cell r="A197">
            <v>12968636</v>
          </cell>
          <cell r="B197" t="str">
            <v xml:space="preserve">Villota Paredes Fredy Gabriel </v>
          </cell>
          <cell r="C197" t="str">
            <v>COMERCIAL</v>
          </cell>
          <cell r="D197" t="str">
            <v>A</v>
          </cell>
          <cell r="E197">
            <v>0</v>
          </cell>
          <cell r="F197">
            <v>1097663</v>
          </cell>
          <cell r="G197">
            <v>47410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56000000</v>
          </cell>
          <cell r="M197">
            <v>37162</v>
          </cell>
          <cell r="N197" t="str">
            <v>Vehiculo</v>
          </cell>
        </row>
        <row r="198">
          <cell r="A198">
            <v>12969375</v>
          </cell>
          <cell r="B198" t="str">
            <v>De La Cruz Tulcan Guillermo Oc</v>
          </cell>
          <cell r="C198" t="str">
            <v>COMERCIAL</v>
          </cell>
          <cell r="D198" t="str">
            <v>A</v>
          </cell>
          <cell r="E198">
            <v>0</v>
          </cell>
          <cell r="F198">
            <v>6919835</v>
          </cell>
          <cell r="G198">
            <v>151877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17500000</v>
          </cell>
          <cell r="M198">
            <v>37437</v>
          </cell>
          <cell r="N198" t="str">
            <v>Vehiculo</v>
          </cell>
        </row>
        <row r="199">
          <cell r="A199">
            <v>12972812</v>
          </cell>
          <cell r="B199" t="str">
            <v xml:space="preserve">Lopez Riascos Jose Jaime      </v>
          </cell>
          <cell r="C199" t="str">
            <v>COMERCIAL</v>
          </cell>
          <cell r="D199" t="str">
            <v>A</v>
          </cell>
          <cell r="E199">
            <v>4</v>
          </cell>
          <cell r="F199">
            <v>10617168</v>
          </cell>
          <cell r="G199">
            <v>137465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56500000</v>
          </cell>
          <cell r="M199">
            <v>36887</v>
          </cell>
          <cell r="N199" t="str">
            <v>Vehiculo</v>
          </cell>
        </row>
        <row r="200">
          <cell r="A200">
            <v>12975969</v>
          </cell>
          <cell r="B200" t="str">
            <v xml:space="preserve">Madronero Ibarra Jesus Rafael </v>
          </cell>
          <cell r="C200" t="str">
            <v>COMERCIAL</v>
          </cell>
          <cell r="D200" t="str">
            <v>A</v>
          </cell>
          <cell r="E200">
            <v>0</v>
          </cell>
          <cell r="F200">
            <v>13580779</v>
          </cell>
          <cell r="G200">
            <v>1070029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78000000</v>
          </cell>
          <cell r="M200">
            <v>36752</v>
          </cell>
          <cell r="N200" t="str">
            <v>Vehiculo</v>
          </cell>
        </row>
        <row r="201">
          <cell r="A201">
            <v>12979436</v>
          </cell>
          <cell r="B201" t="str">
            <v xml:space="preserve">Madronero Ibarra Jose Antonio </v>
          </cell>
          <cell r="C201" t="str">
            <v>COMERCIAL</v>
          </cell>
          <cell r="D201" t="str">
            <v>A</v>
          </cell>
          <cell r="E201">
            <v>0</v>
          </cell>
          <cell r="F201">
            <v>15643972</v>
          </cell>
          <cell r="G201">
            <v>2039781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75000000</v>
          </cell>
          <cell r="M201">
            <v>37437</v>
          </cell>
          <cell r="N201" t="str">
            <v>Vehiculo</v>
          </cell>
        </row>
        <row r="202">
          <cell r="A202">
            <v>12993713</v>
          </cell>
          <cell r="B202" t="str">
            <v xml:space="preserve">Cordoba Solarte Julio Nel     </v>
          </cell>
          <cell r="C202" t="str">
            <v>COMERCIAL</v>
          </cell>
          <cell r="D202" t="str">
            <v>A</v>
          </cell>
          <cell r="E202">
            <v>0</v>
          </cell>
          <cell r="F202">
            <v>46718796</v>
          </cell>
          <cell r="G202">
            <v>548980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94000000</v>
          </cell>
          <cell r="M202">
            <v>37437</v>
          </cell>
          <cell r="N202" t="str">
            <v>Vehiculo</v>
          </cell>
        </row>
        <row r="203">
          <cell r="A203">
            <v>12995025</v>
          </cell>
          <cell r="B203" t="str">
            <v xml:space="preserve">Maya Jesus                    </v>
          </cell>
          <cell r="C203" t="str">
            <v>COMERCIAL</v>
          </cell>
          <cell r="D203" t="str">
            <v>A</v>
          </cell>
          <cell r="E203">
            <v>0</v>
          </cell>
          <cell r="F203">
            <v>30348891</v>
          </cell>
          <cell r="G203">
            <v>1241370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85000000</v>
          </cell>
          <cell r="M203">
            <v>37437</v>
          </cell>
          <cell r="N203" t="str">
            <v>Vehiculo</v>
          </cell>
        </row>
        <row r="204">
          <cell r="A204">
            <v>12998054</v>
          </cell>
          <cell r="B204" t="str">
            <v>Matabanchoy Narvaez Jose Artur</v>
          </cell>
          <cell r="C204" t="str">
            <v>COMERCIAL</v>
          </cell>
          <cell r="D204" t="str">
            <v>A</v>
          </cell>
          <cell r="E204">
            <v>0</v>
          </cell>
          <cell r="F204">
            <v>8135780</v>
          </cell>
          <cell r="G204">
            <v>433366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21000000</v>
          </cell>
          <cell r="M204">
            <v>37228</v>
          </cell>
          <cell r="N204" t="str">
            <v>Vehiculo</v>
          </cell>
        </row>
        <row r="205">
          <cell r="A205">
            <v>13004381</v>
          </cell>
          <cell r="B205" t="str">
            <v>Sotelo Guerrero Jose Luis Baya</v>
          </cell>
          <cell r="C205" t="str">
            <v>COMERCIAL</v>
          </cell>
          <cell r="D205" t="str">
            <v>A</v>
          </cell>
          <cell r="E205">
            <v>27</v>
          </cell>
          <cell r="F205">
            <v>26592602</v>
          </cell>
          <cell r="G205">
            <v>1392851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69000000</v>
          </cell>
          <cell r="M205">
            <v>37437</v>
          </cell>
          <cell r="N205" t="str">
            <v>Vehiculo</v>
          </cell>
        </row>
        <row r="206">
          <cell r="A206">
            <v>13221087</v>
          </cell>
          <cell r="B206" t="str">
            <v xml:space="preserve">Soler Contreras Pedro         </v>
          </cell>
          <cell r="C206" t="str">
            <v>COMERCIAL</v>
          </cell>
          <cell r="D206" t="str">
            <v>A</v>
          </cell>
          <cell r="E206">
            <v>0</v>
          </cell>
          <cell r="F206">
            <v>18844899</v>
          </cell>
          <cell r="G206">
            <v>183154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62000000</v>
          </cell>
          <cell r="M206">
            <v>37437</v>
          </cell>
          <cell r="N206" t="str">
            <v>Vehiculo</v>
          </cell>
        </row>
        <row r="207">
          <cell r="A207">
            <v>13443485</v>
          </cell>
          <cell r="B207" t="str">
            <v xml:space="preserve">Anaya Buitrago Ciro Alfonso   </v>
          </cell>
          <cell r="C207" t="str">
            <v>COMERCIAL</v>
          </cell>
          <cell r="D207" t="str">
            <v>A</v>
          </cell>
          <cell r="E207">
            <v>21</v>
          </cell>
          <cell r="F207">
            <v>102314581</v>
          </cell>
          <cell r="G207">
            <v>5704801</v>
          </cell>
          <cell r="H207">
            <v>754208</v>
          </cell>
          <cell r="I207">
            <v>0</v>
          </cell>
          <cell r="J207">
            <v>0</v>
          </cell>
          <cell r="K207">
            <v>0</v>
          </cell>
          <cell r="L207">
            <v>109000000</v>
          </cell>
          <cell r="M207">
            <v>37525</v>
          </cell>
          <cell r="N207" t="str">
            <v>Vehiculo</v>
          </cell>
        </row>
        <row r="208">
          <cell r="A208">
            <v>13831960</v>
          </cell>
          <cell r="B208" t="str">
            <v xml:space="preserve">Gonzalez Ardila Jorge Alirio  </v>
          </cell>
          <cell r="C208" t="str">
            <v>COMERCIAL</v>
          </cell>
          <cell r="D208" t="str">
            <v>B</v>
          </cell>
          <cell r="E208">
            <v>32</v>
          </cell>
          <cell r="F208">
            <v>213281844</v>
          </cell>
          <cell r="G208">
            <v>9650864</v>
          </cell>
          <cell r="H208">
            <v>156200</v>
          </cell>
          <cell r="I208">
            <v>219672</v>
          </cell>
          <cell r="J208">
            <v>96509</v>
          </cell>
          <cell r="K208">
            <v>1562</v>
          </cell>
          <cell r="L208">
            <v>273306613</v>
          </cell>
          <cell r="M208">
            <v>37497</v>
          </cell>
          <cell r="N208" t="str">
            <v>Vehiculo</v>
          </cell>
        </row>
        <row r="209">
          <cell r="A209">
            <v>13842443</v>
          </cell>
          <cell r="B209" t="str">
            <v xml:space="preserve">Diaz Acuna Reynaldo           </v>
          </cell>
          <cell r="C209" t="str">
            <v>COMERCIAL</v>
          </cell>
          <cell r="D209" t="str">
            <v>A</v>
          </cell>
          <cell r="E209">
            <v>0</v>
          </cell>
          <cell r="F209">
            <v>119863236</v>
          </cell>
          <cell r="G209">
            <v>1490476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215000000</v>
          </cell>
          <cell r="M209">
            <v>37437</v>
          </cell>
          <cell r="N209" t="str">
            <v>Vehiculo</v>
          </cell>
        </row>
        <row r="210">
          <cell r="A210">
            <v>14170057</v>
          </cell>
          <cell r="B210" t="str">
            <v xml:space="preserve">Patino Cano Juan Guillermo    </v>
          </cell>
          <cell r="C210" t="str">
            <v>COMERCIAL</v>
          </cell>
          <cell r="D210" t="str">
            <v>A</v>
          </cell>
          <cell r="E210">
            <v>0</v>
          </cell>
          <cell r="F210">
            <v>99669972</v>
          </cell>
          <cell r="G210">
            <v>332232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252000000</v>
          </cell>
          <cell r="M210">
            <v>37435</v>
          </cell>
          <cell r="N210" t="str">
            <v>Vehiculo</v>
          </cell>
        </row>
        <row r="211">
          <cell r="A211">
            <v>14208464</v>
          </cell>
          <cell r="B211" t="str">
            <v xml:space="preserve">Vargas Contreras Medardo      </v>
          </cell>
          <cell r="C211" t="str">
            <v>COMERCIAL</v>
          </cell>
          <cell r="D211" t="str">
            <v>B</v>
          </cell>
          <cell r="E211">
            <v>0</v>
          </cell>
          <cell r="F211">
            <v>105135855</v>
          </cell>
          <cell r="G211">
            <v>2622310</v>
          </cell>
          <cell r="H211">
            <v>0</v>
          </cell>
          <cell r="I211">
            <v>183359</v>
          </cell>
          <cell r="J211">
            <v>26223</v>
          </cell>
          <cell r="K211">
            <v>0</v>
          </cell>
          <cell r="L211">
            <v>123999882</v>
          </cell>
          <cell r="M211">
            <v>37361</v>
          </cell>
          <cell r="N211" t="str">
            <v>Vehiculo</v>
          </cell>
        </row>
        <row r="212">
          <cell r="A212">
            <v>14217765</v>
          </cell>
          <cell r="B212" t="str">
            <v xml:space="preserve">Salguero Sandoval Augusto     </v>
          </cell>
          <cell r="C212" t="str">
            <v>COMERCIAL</v>
          </cell>
          <cell r="D212" t="str">
            <v>A</v>
          </cell>
          <cell r="E212">
            <v>0</v>
          </cell>
          <cell r="F212">
            <v>13812161</v>
          </cell>
          <cell r="G212">
            <v>899633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72000000</v>
          </cell>
          <cell r="M212">
            <v>37437</v>
          </cell>
          <cell r="N212" t="str">
            <v>Vehiculo</v>
          </cell>
        </row>
        <row r="213">
          <cell r="A213">
            <v>14255792</v>
          </cell>
          <cell r="B213" t="str">
            <v>Alvarado Parra Gerardo Antonio</v>
          </cell>
          <cell r="C213" t="str">
            <v>COMERCIAL</v>
          </cell>
          <cell r="D213" t="str">
            <v>B</v>
          </cell>
          <cell r="E213">
            <v>0</v>
          </cell>
          <cell r="F213">
            <v>28657826</v>
          </cell>
          <cell r="G213">
            <v>2676422</v>
          </cell>
          <cell r="H213">
            <v>0</v>
          </cell>
          <cell r="I213">
            <v>0</v>
          </cell>
          <cell r="J213">
            <v>26764</v>
          </cell>
          <cell r="K213">
            <v>0</v>
          </cell>
          <cell r="L213">
            <v>168000000</v>
          </cell>
          <cell r="M213">
            <v>37437</v>
          </cell>
          <cell r="N213" t="str">
            <v>Vehiculo</v>
          </cell>
        </row>
        <row r="214">
          <cell r="A214">
            <v>14317168</v>
          </cell>
          <cell r="B214" t="str">
            <v xml:space="preserve">Montana Diaz Jorge Alirio     </v>
          </cell>
          <cell r="C214" t="str">
            <v>CONSUMO</v>
          </cell>
          <cell r="D214" t="str">
            <v>A</v>
          </cell>
          <cell r="E214">
            <v>6</v>
          </cell>
          <cell r="F214">
            <v>26323931</v>
          </cell>
          <cell r="G214">
            <v>1282183</v>
          </cell>
          <cell r="H214">
            <v>18514</v>
          </cell>
          <cell r="I214">
            <v>0</v>
          </cell>
          <cell r="J214">
            <v>0</v>
          </cell>
          <cell r="K214">
            <v>0</v>
          </cell>
          <cell r="L214">
            <v>33662020</v>
          </cell>
          <cell r="M214">
            <v>37585</v>
          </cell>
          <cell r="N214" t="str">
            <v>Vehiculo</v>
          </cell>
        </row>
        <row r="215">
          <cell r="A215">
            <v>14434572</v>
          </cell>
          <cell r="B215" t="str">
            <v xml:space="preserve">Falla Castillo Omar           </v>
          </cell>
          <cell r="C215" t="str">
            <v>COMERCIAL</v>
          </cell>
          <cell r="D215" t="str">
            <v>A</v>
          </cell>
          <cell r="E215">
            <v>0</v>
          </cell>
          <cell r="F215">
            <v>28155816</v>
          </cell>
          <cell r="G215">
            <v>1416987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62000000</v>
          </cell>
          <cell r="M215">
            <v>37437</v>
          </cell>
          <cell r="N215" t="str">
            <v>Vehiculo</v>
          </cell>
        </row>
        <row r="216">
          <cell r="A216">
            <v>14434903</v>
          </cell>
          <cell r="B216" t="str">
            <v xml:space="preserve">Jimenez German Tulio          </v>
          </cell>
          <cell r="C216" t="str">
            <v>COMERCIAL</v>
          </cell>
          <cell r="D216" t="str">
            <v>A</v>
          </cell>
          <cell r="E216">
            <v>0</v>
          </cell>
          <cell r="F216">
            <v>14556574</v>
          </cell>
          <cell r="G216">
            <v>800108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35000000</v>
          </cell>
          <cell r="M216">
            <v>36874</v>
          </cell>
          <cell r="N216" t="str">
            <v>Vehiculo</v>
          </cell>
        </row>
        <row r="217">
          <cell r="A217">
            <v>14443052</v>
          </cell>
          <cell r="B217" t="str">
            <v xml:space="preserve">Valencia Ortiz Nestor         </v>
          </cell>
          <cell r="C217" t="str">
            <v>COMERCIAL</v>
          </cell>
          <cell r="D217" t="str">
            <v>A</v>
          </cell>
          <cell r="E217">
            <v>2</v>
          </cell>
          <cell r="F217">
            <v>33246740</v>
          </cell>
          <cell r="G217">
            <v>3092615</v>
          </cell>
          <cell r="H217">
            <v>20873</v>
          </cell>
          <cell r="I217">
            <v>0</v>
          </cell>
          <cell r="J217">
            <v>0</v>
          </cell>
          <cell r="K217">
            <v>0</v>
          </cell>
          <cell r="L217">
            <v>92000000</v>
          </cell>
          <cell r="M217">
            <v>37164</v>
          </cell>
          <cell r="N217" t="str">
            <v>Vehiculo</v>
          </cell>
        </row>
        <row r="218">
          <cell r="A218">
            <v>14465446</v>
          </cell>
          <cell r="B218" t="str">
            <v>Maldonado Farinango Luis Olinc</v>
          </cell>
          <cell r="C218" t="str">
            <v>COMERCIAL</v>
          </cell>
          <cell r="D218" t="str">
            <v>A</v>
          </cell>
          <cell r="E218">
            <v>0</v>
          </cell>
          <cell r="F218">
            <v>65740027</v>
          </cell>
          <cell r="G218">
            <v>1363615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107500000</v>
          </cell>
          <cell r="M218">
            <v>37437</v>
          </cell>
          <cell r="N218" t="str">
            <v>Vehiculo</v>
          </cell>
        </row>
        <row r="219">
          <cell r="A219">
            <v>14874201</v>
          </cell>
          <cell r="B219" t="str">
            <v xml:space="preserve">Herrada  Herrada Rodrigo      </v>
          </cell>
          <cell r="C219" t="str">
            <v>COMERCIAL</v>
          </cell>
          <cell r="D219" t="str">
            <v>A</v>
          </cell>
          <cell r="E219">
            <v>0</v>
          </cell>
          <cell r="F219">
            <v>13787835</v>
          </cell>
          <cell r="G219">
            <v>650786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85000000</v>
          </cell>
          <cell r="M219">
            <v>37437</v>
          </cell>
          <cell r="N219" t="str">
            <v>Vehiculo</v>
          </cell>
        </row>
        <row r="220">
          <cell r="A220">
            <v>14878623</v>
          </cell>
          <cell r="B220" t="str">
            <v xml:space="preserve">Sanchez Almeciga Javier       </v>
          </cell>
          <cell r="C220" t="str">
            <v>COMERCIAL</v>
          </cell>
          <cell r="D220" t="str">
            <v>A</v>
          </cell>
          <cell r="E220">
            <v>0</v>
          </cell>
          <cell r="F220">
            <v>28489632</v>
          </cell>
          <cell r="G220">
            <v>315889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63000000</v>
          </cell>
          <cell r="M220">
            <v>36794</v>
          </cell>
          <cell r="N220" t="str">
            <v>Vehiculo</v>
          </cell>
        </row>
        <row r="221">
          <cell r="A221">
            <v>14885400</v>
          </cell>
          <cell r="B221" t="str">
            <v xml:space="preserve">Aragon Crespo Carlos Hernando </v>
          </cell>
          <cell r="C221" t="str">
            <v>COMERCIAL</v>
          </cell>
          <cell r="D221" t="str">
            <v>A</v>
          </cell>
          <cell r="E221">
            <v>0</v>
          </cell>
          <cell r="F221">
            <v>178898464</v>
          </cell>
          <cell r="G221">
            <v>2449881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264630868</v>
          </cell>
          <cell r="M221">
            <v>37437</v>
          </cell>
          <cell r="N221" t="str">
            <v>Maquinaria</v>
          </cell>
        </row>
        <row r="222">
          <cell r="A222">
            <v>14937611</v>
          </cell>
          <cell r="B222" t="str">
            <v xml:space="preserve">Kuratomi Kuratomi Pablo       </v>
          </cell>
          <cell r="C222" t="str">
            <v>COMERCIAL</v>
          </cell>
          <cell r="D222" t="str">
            <v>A</v>
          </cell>
          <cell r="E222">
            <v>0</v>
          </cell>
          <cell r="F222">
            <v>35158639</v>
          </cell>
          <cell r="G222">
            <v>472108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107857271</v>
          </cell>
          <cell r="M222">
            <v>37437</v>
          </cell>
          <cell r="N222" t="str">
            <v>Maquinaria</v>
          </cell>
        </row>
        <row r="223">
          <cell r="A223">
            <v>14941836</v>
          </cell>
          <cell r="B223" t="str">
            <v xml:space="preserve">Gomez Jose Milton             </v>
          </cell>
          <cell r="C223" t="str">
            <v>COMERCIAL</v>
          </cell>
          <cell r="D223" t="str">
            <v>A</v>
          </cell>
          <cell r="E223">
            <v>0</v>
          </cell>
          <cell r="F223">
            <v>34106002</v>
          </cell>
          <cell r="G223">
            <v>237965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63500000</v>
          </cell>
          <cell r="M223">
            <v>37008</v>
          </cell>
          <cell r="N223" t="str">
            <v>Vehiculo</v>
          </cell>
        </row>
        <row r="224">
          <cell r="A224">
            <v>14945001</v>
          </cell>
          <cell r="B224" t="str">
            <v xml:space="preserve">Villanueva Ramirez Hernan     </v>
          </cell>
          <cell r="C224" t="str">
            <v>COMERCIAL</v>
          </cell>
          <cell r="D224" t="str">
            <v>A</v>
          </cell>
          <cell r="E224">
            <v>4</v>
          </cell>
          <cell r="F224">
            <v>25706924</v>
          </cell>
          <cell r="G224">
            <v>2262634</v>
          </cell>
          <cell r="H224">
            <v>646855</v>
          </cell>
          <cell r="I224">
            <v>0</v>
          </cell>
          <cell r="J224">
            <v>0</v>
          </cell>
          <cell r="K224">
            <v>0</v>
          </cell>
          <cell r="L224">
            <v>62000000</v>
          </cell>
          <cell r="M224">
            <v>37437</v>
          </cell>
          <cell r="N224" t="str">
            <v>Vehiculo</v>
          </cell>
        </row>
        <row r="225">
          <cell r="A225">
            <v>14949608</v>
          </cell>
          <cell r="B225" t="str">
            <v xml:space="preserve">Vargas Monroy Luis Alberto    </v>
          </cell>
          <cell r="C225" t="str">
            <v>COMERCIAL</v>
          </cell>
          <cell r="D225" t="str">
            <v>A</v>
          </cell>
          <cell r="E225">
            <v>0</v>
          </cell>
          <cell r="F225">
            <v>14173722</v>
          </cell>
          <cell r="G225">
            <v>739849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44000000</v>
          </cell>
          <cell r="M225">
            <v>37437</v>
          </cell>
          <cell r="N225" t="str">
            <v>Vehiculo</v>
          </cell>
        </row>
        <row r="226">
          <cell r="A226">
            <v>14949659</v>
          </cell>
          <cell r="B226" t="str">
            <v xml:space="preserve">Molina Lopez Ruben Dario      </v>
          </cell>
          <cell r="C226" t="str">
            <v>COMERCIAL</v>
          </cell>
          <cell r="D226" t="str">
            <v>A</v>
          </cell>
          <cell r="E226">
            <v>0</v>
          </cell>
          <cell r="F226">
            <v>31928401</v>
          </cell>
          <cell r="G226">
            <v>1551891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83500000</v>
          </cell>
          <cell r="M226">
            <v>36941</v>
          </cell>
          <cell r="N226" t="str">
            <v>Vehiculo</v>
          </cell>
        </row>
        <row r="227">
          <cell r="A227">
            <v>14950029</v>
          </cell>
          <cell r="B227" t="str">
            <v xml:space="preserve">Bonilla Beltran Ernesto       </v>
          </cell>
          <cell r="C227" t="str">
            <v>COMERCIAL</v>
          </cell>
          <cell r="D227" t="str">
            <v>B</v>
          </cell>
          <cell r="E227">
            <v>0</v>
          </cell>
          <cell r="F227">
            <v>102909740</v>
          </cell>
          <cell r="G227">
            <v>3124189</v>
          </cell>
          <cell r="H227">
            <v>0</v>
          </cell>
          <cell r="I227">
            <v>0</v>
          </cell>
          <cell r="J227">
            <v>31242</v>
          </cell>
          <cell r="K227">
            <v>0</v>
          </cell>
          <cell r="L227">
            <v>256900000</v>
          </cell>
          <cell r="M227">
            <v>36943</v>
          </cell>
          <cell r="N227" t="str">
            <v>Vehiculo</v>
          </cell>
        </row>
        <row r="228">
          <cell r="A228">
            <v>14952714</v>
          </cell>
          <cell r="B228" t="str">
            <v>Ordonez Valenzuela Rafael Artu</v>
          </cell>
          <cell r="C228" t="str">
            <v>COMERCIAL</v>
          </cell>
          <cell r="D228" t="str">
            <v>A</v>
          </cell>
          <cell r="E228">
            <v>28</v>
          </cell>
          <cell r="F228">
            <v>40710591</v>
          </cell>
          <cell r="G228">
            <v>3410976</v>
          </cell>
          <cell r="H228">
            <v>30523</v>
          </cell>
          <cell r="I228">
            <v>0</v>
          </cell>
          <cell r="J228">
            <v>0</v>
          </cell>
          <cell r="K228">
            <v>0</v>
          </cell>
          <cell r="L228">
            <v>70000000</v>
          </cell>
          <cell r="M228">
            <v>37349</v>
          </cell>
          <cell r="N228" t="str">
            <v>Vehiculo</v>
          </cell>
        </row>
        <row r="229">
          <cell r="A229">
            <v>14971657</v>
          </cell>
          <cell r="B229" t="str">
            <v xml:space="preserve">Vargas Monroy Juan De Jesus   </v>
          </cell>
          <cell r="C229" t="str">
            <v>COMERCIAL</v>
          </cell>
          <cell r="D229" t="str">
            <v>A</v>
          </cell>
          <cell r="E229">
            <v>0</v>
          </cell>
          <cell r="F229">
            <v>13938232</v>
          </cell>
          <cell r="G229">
            <v>188572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46280000</v>
          </cell>
          <cell r="M229">
            <v>36857</v>
          </cell>
          <cell r="N229" t="str">
            <v>Vehiculo</v>
          </cell>
        </row>
        <row r="230">
          <cell r="A230">
            <v>14978607</v>
          </cell>
          <cell r="B230" t="str">
            <v>Gallego Vallejo Javier Enrique</v>
          </cell>
          <cell r="C230" t="str">
            <v>COMERCIAL</v>
          </cell>
          <cell r="D230" t="str">
            <v>B</v>
          </cell>
          <cell r="E230">
            <v>35</v>
          </cell>
          <cell r="F230">
            <v>27436609</v>
          </cell>
          <cell r="G230">
            <v>2456081</v>
          </cell>
          <cell r="H230">
            <v>560005</v>
          </cell>
          <cell r="I230">
            <v>0</v>
          </cell>
          <cell r="J230">
            <v>24561</v>
          </cell>
          <cell r="K230">
            <v>5600</v>
          </cell>
          <cell r="L230">
            <v>69000000</v>
          </cell>
          <cell r="M230">
            <v>37437</v>
          </cell>
          <cell r="N230" t="str">
            <v>Vehiculo</v>
          </cell>
        </row>
        <row r="231">
          <cell r="A231">
            <v>14987321</v>
          </cell>
          <cell r="B231" t="str">
            <v xml:space="preserve">Burgos Rivas Gerardo          </v>
          </cell>
          <cell r="C231" t="str">
            <v>COMERCIAL</v>
          </cell>
          <cell r="D231" t="str">
            <v>A</v>
          </cell>
          <cell r="E231">
            <v>0</v>
          </cell>
          <cell r="F231">
            <v>42828217</v>
          </cell>
          <cell r="G231">
            <v>654027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164922700</v>
          </cell>
          <cell r="M231">
            <v>37437</v>
          </cell>
          <cell r="N231" t="str">
            <v>Vehiculo</v>
          </cell>
        </row>
        <row r="232">
          <cell r="A232">
            <v>14994902</v>
          </cell>
          <cell r="B232" t="str">
            <v xml:space="preserve">Arias Leon Jose Hugo          </v>
          </cell>
          <cell r="C232" t="str">
            <v>COMERCIAL</v>
          </cell>
          <cell r="D232" t="str">
            <v>A</v>
          </cell>
          <cell r="E232">
            <v>8</v>
          </cell>
          <cell r="F232">
            <v>11958013</v>
          </cell>
          <cell r="G232">
            <v>2808219</v>
          </cell>
          <cell r="H232">
            <v>523576</v>
          </cell>
          <cell r="I232">
            <v>0</v>
          </cell>
          <cell r="J232">
            <v>0</v>
          </cell>
          <cell r="K232">
            <v>0</v>
          </cell>
          <cell r="L232">
            <v>62000000</v>
          </cell>
          <cell r="M232">
            <v>37437</v>
          </cell>
          <cell r="N232" t="str">
            <v>Vehiculo</v>
          </cell>
        </row>
        <row r="233">
          <cell r="A233">
            <v>14997258</v>
          </cell>
          <cell r="B233" t="str">
            <v xml:space="preserve">Kuratomi Kuratomi Diego       </v>
          </cell>
          <cell r="C233" t="str">
            <v>COMERCIAL</v>
          </cell>
          <cell r="D233" t="str">
            <v>A</v>
          </cell>
          <cell r="E233">
            <v>0</v>
          </cell>
          <cell r="F233">
            <v>33476894</v>
          </cell>
          <cell r="G233">
            <v>320497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109137024</v>
          </cell>
          <cell r="M233">
            <v>37437</v>
          </cell>
          <cell r="N233" t="str">
            <v>Maquinaria</v>
          </cell>
        </row>
        <row r="234">
          <cell r="A234">
            <v>15242852</v>
          </cell>
          <cell r="B234" t="str">
            <v xml:space="preserve">Mur Ruiz Jose Maria           </v>
          </cell>
          <cell r="C234" t="str">
            <v>COMERCIAL</v>
          </cell>
          <cell r="D234" t="str">
            <v>A</v>
          </cell>
          <cell r="E234">
            <v>0</v>
          </cell>
          <cell r="F234">
            <v>41981719</v>
          </cell>
          <cell r="G234">
            <v>1421408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57700000</v>
          </cell>
          <cell r="M234">
            <v>37595</v>
          </cell>
          <cell r="N234" t="str">
            <v>Vehiculo</v>
          </cell>
        </row>
        <row r="235">
          <cell r="A235">
            <v>15254246</v>
          </cell>
          <cell r="B235" t="str">
            <v>Tangarife Suarez Guillermo Alb</v>
          </cell>
          <cell r="C235" t="str">
            <v>COMERCIAL</v>
          </cell>
          <cell r="D235" t="str">
            <v>A</v>
          </cell>
          <cell r="E235">
            <v>0</v>
          </cell>
          <cell r="F235">
            <v>16316464</v>
          </cell>
          <cell r="G235">
            <v>293885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62000000</v>
          </cell>
          <cell r="M235">
            <v>37437</v>
          </cell>
          <cell r="N235" t="str">
            <v>Vehiculo</v>
          </cell>
        </row>
        <row r="236">
          <cell r="A236">
            <v>15258076</v>
          </cell>
          <cell r="B236" t="str">
            <v xml:space="preserve">Baena Quintero Fredy Humberto </v>
          </cell>
          <cell r="C236" t="str">
            <v>COMERCIAL</v>
          </cell>
          <cell r="D236" t="str">
            <v>A</v>
          </cell>
          <cell r="E236">
            <v>0</v>
          </cell>
          <cell r="F236">
            <v>56210320</v>
          </cell>
          <cell r="G236">
            <v>568809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67975999</v>
          </cell>
          <cell r="M236">
            <v>37490</v>
          </cell>
          <cell r="N236" t="str">
            <v>Vehiculo</v>
          </cell>
        </row>
        <row r="237">
          <cell r="A237">
            <v>15316878</v>
          </cell>
          <cell r="B237" t="str">
            <v xml:space="preserve">Espinosa Madrid Jose Humberto </v>
          </cell>
          <cell r="C237" t="str">
            <v>COMERCIAL</v>
          </cell>
          <cell r="D237" t="str">
            <v>A</v>
          </cell>
          <cell r="E237">
            <v>0</v>
          </cell>
          <cell r="F237">
            <v>206975042</v>
          </cell>
          <cell r="G237">
            <v>6617927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269143843</v>
          </cell>
          <cell r="M237">
            <v>37326</v>
          </cell>
          <cell r="N237" t="str">
            <v>Vehiculo</v>
          </cell>
        </row>
        <row r="238">
          <cell r="A238">
            <v>15317178</v>
          </cell>
          <cell r="B238" t="str">
            <v xml:space="preserve">Gomez Orozco Libardo Antonio  </v>
          </cell>
          <cell r="C238" t="str">
            <v>COMERCIAL</v>
          </cell>
          <cell r="D238" t="str">
            <v>B</v>
          </cell>
          <cell r="E238">
            <v>33</v>
          </cell>
          <cell r="F238">
            <v>34516685</v>
          </cell>
          <cell r="G238">
            <v>1525899</v>
          </cell>
          <cell r="H238">
            <v>309192</v>
          </cell>
          <cell r="I238">
            <v>0</v>
          </cell>
          <cell r="J238">
            <v>15259</v>
          </cell>
          <cell r="K238">
            <v>3092</v>
          </cell>
          <cell r="L238">
            <v>53500000</v>
          </cell>
          <cell r="M238">
            <v>37557</v>
          </cell>
          <cell r="N238" t="str">
            <v>Vehiculo</v>
          </cell>
        </row>
        <row r="239">
          <cell r="A239">
            <v>15330793</v>
          </cell>
          <cell r="B239" t="str">
            <v xml:space="preserve">Montoya Betancur Luis Enrique </v>
          </cell>
          <cell r="C239" t="str">
            <v>COMERCIAL</v>
          </cell>
          <cell r="D239" t="str">
            <v>A</v>
          </cell>
          <cell r="E239">
            <v>20</v>
          </cell>
          <cell r="F239">
            <v>32521278</v>
          </cell>
          <cell r="G239">
            <v>1050548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69500000</v>
          </cell>
          <cell r="M239">
            <v>37326</v>
          </cell>
          <cell r="N239" t="str">
            <v>Vehiculo</v>
          </cell>
        </row>
        <row r="240">
          <cell r="A240">
            <v>15347956</v>
          </cell>
          <cell r="B240" t="str">
            <v xml:space="preserve">Perez Gonzalez Omar Antonio   </v>
          </cell>
          <cell r="C240" t="str">
            <v>COMERCIAL</v>
          </cell>
          <cell r="D240" t="str">
            <v>A</v>
          </cell>
          <cell r="E240">
            <v>29</v>
          </cell>
          <cell r="F240">
            <v>19069219</v>
          </cell>
          <cell r="G240">
            <v>3377978</v>
          </cell>
          <cell r="H240">
            <v>589993</v>
          </cell>
          <cell r="I240">
            <v>0</v>
          </cell>
          <cell r="J240">
            <v>0</v>
          </cell>
          <cell r="K240">
            <v>0</v>
          </cell>
          <cell r="L240">
            <v>40000000</v>
          </cell>
          <cell r="M240">
            <v>36924</v>
          </cell>
          <cell r="N240" t="str">
            <v>Vehiculo</v>
          </cell>
        </row>
        <row r="241">
          <cell r="A241">
            <v>15350154</v>
          </cell>
          <cell r="B241" t="str">
            <v xml:space="preserve">Lopez Giraldo Luis Anibal     </v>
          </cell>
          <cell r="C241" t="str">
            <v>COMERCIAL</v>
          </cell>
          <cell r="D241" t="str">
            <v>A</v>
          </cell>
          <cell r="E241">
            <v>0</v>
          </cell>
          <cell r="F241">
            <v>23596538</v>
          </cell>
          <cell r="G241">
            <v>134148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80000000</v>
          </cell>
          <cell r="M241">
            <v>37285</v>
          </cell>
          <cell r="N241" t="str">
            <v>Vehiculo</v>
          </cell>
        </row>
        <row r="242">
          <cell r="A242">
            <v>15380689</v>
          </cell>
          <cell r="B242" t="str">
            <v xml:space="preserve">Garcia Santa Hugo De Jesus    </v>
          </cell>
          <cell r="C242" t="str">
            <v>COMERCIAL</v>
          </cell>
          <cell r="D242" t="str">
            <v>A</v>
          </cell>
          <cell r="E242">
            <v>0</v>
          </cell>
          <cell r="F242">
            <v>34895364</v>
          </cell>
          <cell r="G242">
            <v>259803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44500000</v>
          </cell>
          <cell r="M242">
            <v>37614</v>
          </cell>
          <cell r="N242" t="str">
            <v>Vehiculo</v>
          </cell>
        </row>
        <row r="243">
          <cell r="A243">
            <v>15400980</v>
          </cell>
          <cell r="B243" t="str">
            <v xml:space="preserve">Aguinaga Borja Alvaro         </v>
          </cell>
          <cell r="C243" t="str">
            <v>COMERCIAL</v>
          </cell>
          <cell r="D243" t="str">
            <v>A</v>
          </cell>
          <cell r="E243">
            <v>0</v>
          </cell>
          <cell r="F243">
            <v>1343931</v>
          </cell>
          <cell r="G243">
            <v>345100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48000000</v>
          </cell>
          <cell r="M243">
            <v>37437</v>
          </cell>
          <cell r="N243" t="str">
            <v>Vehiculo</v>
          </cell>
        </row>
        <row r="244">
          <cell r="A244">
            <v>15433128</v>
          </cell>
          <cell r="B244" t="str">
            <v xml:space="preserve">Hernandez Rodriguez Danilson  </v>
          </cell>
          <cell r="C244" t="str">
            <v>COMERCIAL</v>
          </cell>
          <cell r="D244" t="str">
            <v>A</v>
          </cell>
          <cell r="E244">
            <v>0</v>
          </cell>
          <cell r="F244">
            <v>591826</v>
          </cell>
          <cell r="G244">
            <v>1082713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52880000</v>
          </cell>
          <cell r="M244">
            <v>36532</v>
          </cell>
          <cell r="N244" t="str">
            <v>Vehiculo</v>
          </cell>
        </row>
        <row r="245">
          <cell r="A245">
            <v>15433500</v>
          </cell>
          <cell r="B245" t="str">
            <v xml:space="preserve">Vargas Ramirez German Antonio </v>
          </cell>
          <cell r="C245" t="str">
            <v>COMERCIAL</v>
          </cell>
          <cell r="D245" t="str">
            <v>A</v>
          </cell>
          <cell r="E245">
            <v>0</v>
          </cell>
          <cell r="F245">
            <v>59060351</v>
          </cell>
          <cell r="G245">
            <v>1124901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92400000</v>
          </cell>
          <cell r="M245">
            <v>37421</v>
          </cell>
          <cell r="N245" t="str">
            <v>Vehiculo</v>
          </cell>
        </row>
        <row r="246">
          <cell r="A246">
            <v>15434052</v>
          </cell>
          <cell r="B246" t="str">
            <v xml:space="preserve">Rojas Grajales Elkin Danilo   </v>
          </cell>
          <cell r="C246" t="str">
            <v>COMERCIAL</v>
          </cell>
          <cell r="D246" t="str">
            <v>A</v>
          </cell>
          <cell r="E246">
            <v>0</v>
          </cell>
          <cell r="F246">
            <v>74246912</v>
          </cell>
          <cell r="G246">
            <v>2956727.9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98830000</v>
          </cell>
          <cell r="M246">
            <v>37531</v>
          </cell>
          <cell r="N246" t="str">
            <v>Vehiculo</v>
          </cell>
        </row>
        <row r="247">
          <cell r="A247">
            <v>15512037</v>
          </cell>
          <cell r="B247" t="str">
            <v>Areiza Gonzalez Edison Alfonso</v>
          </cell>
          <cell r="C247" t="str">
            <v>COMERCIAL</v>
          </cell>
          <cell r="D247" t="str">
            <v>B</v>
          </cell>
          <cell r="E247">
            <v>36</v>
          </cell>
          <cell r="F247">
            <v>18359402</v>
          </cell>
          <cell r="G247">
            <v>1547244</v>
          </cell>
          <cell r="H247">
            <v>660553</v>
          </cell>
          <cell r="I247">
            <v>0</v>
          </cell>
          <cell r="J247">
            <v>15472</v>
          </cell>
          <cell r="K247">
            <v>6606</v>
          </cell>
          <cell r="L247">
            <v>80000000</v>
          </cell>
          <cell r="M247">
            <v>37437</v>
          </cell>
          <cell r="N247" t="str">
            <v>Vehiculo</v>
          </cell>
        </row>
        <row r="248">
          <cell r="A248">
            <v>15986230</v>
          </cell>
          <cell r="B248" t="str">
            <v xml:space="preserve">Gonzalez Alvarez Samuel       </v>
          </cell>
          <cell r="C248" t="str">
            <v>COMERCIAL</v>
          </cell>
          <cell r="D248" t="str">
            <v>A</v>
          </cell>
          <cell r="E248">
            <v>0</v>
          </cell>
          <cell r="F248">
            <v>32056576</v>
          </cell>
          <cell r="G248">
            <v>1394664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83500000</v>
          </cell>
          <cell r="M248">
            <v>36941</v>
          </cell>
          <cell r="N248" t="str">
            <v>Vehiculo</v>
          </cell>
        </row>
        <row r="249">
          <cell r="A249">
            <v>16203858</v>
          </cell>
          <cell r="B249" t="str">
            <v>Gomez Jaramillo Carlos Alberto</v>
          </cell>
          <cell r="C249" t="str">
            <v>COMERCIAL</v>
          </cell>
          <cell r="D249" t="str">
            <v>A</v>
          </cell>
          <cell r="E249">
            <v>3</v>
          </cell>
          <cell r="F249">
            <v>51750414</v>
          </cell>
          <cell r="G249">
            <v>2702017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176497423</v>
          </cell>
          <cell r="M249">
            <v>37437</v>
          </cell>
          <cell r="N249" t="str">
            <v>Maquinaria</v>
          </cell>
        </row>
        <row r="250">
          <cell r="A250">
            <v>16206445</v>
          </cell>
          <cell r="B250" t="str">
            <v xml:space="preserve">Gomez Jaramillo Mario         </v>
          </cell>
          <cell r="C250" t="str">
            <v>COMERCIAL</v>
          </cell>
          <cell r="D250" t="str">
            <v>A</v>
          </cell>
          <cell r="E250">
            <v>0</v>
          </cell>
          <cell r="F250">
            <v>73270694</v>
          </cell>
          <cell r="G250">
            <v>437650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184218540</v>
          </cell>
          <cell r="M250">
            <v>37437</v>
          </cell>
          <cell r="N250" t="str">
            <v>Maquinaria</v>
          </cell>
        </row>
        <row r="251">
          <cell r="A251">
            <v>16210098</v>
          </cell>
          <cell r="B251" t="str">
            <v>Lopreto Duran Francisco Eduard</v>
          </cell>
          <cell r="C251" t="str">
            <v>COMERCIAL</v>
          </cell>
          <cell r="D251" t="str">
            <v>A</v>
          </cell>
          <cell r="E251">
            <v>0</v>
          </cell>
          <cell r="F251">
            <v>125163325</v>
          </cell>
          <cell r="G251">
            <v>2242981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346651111</v>
          </cell>
          <cell r="M251">
            <v>37437</v>
          </cell>
          <cell r="N251" t="str">
            <v>Maquinaria</v>
          </cell>
        </row>
        <row r="252">
          <cell r="A252">
            <v>16225705</v>
          </cell>
          <cell r="B252" t="str">
            <v xml:space="preserve">Gutierrez Jimenez Jorge Ivan  </v>
          </cell>
          <cell r="C252" t="str">
            <v>COMERCIAL</v>
          </cell>
          <cell r="D252" t="str">
            <v>A</v>
          </cell>
          <cell r="E252">
            <v>0</v>
          </cell>
          <cell r="F252">
            <v>14491024</v>
          </cell>
          <cell r="G252">
            <v>164353</v>
          </cell>
          <cell r="H252">
            <v>864</v>
          </cell>
          <cell r="I252">
            <v>0</v>
          </cell>
          <cell r="J252">
            <v>0</v>
          </cell>
          <cell r="K252">
            <v>0</v>
          </cell>
          <cell r="L252">
            <v>82000000</v>
          </cell>
          <cell r="M252">
            <v>37437</v>
          </cell>
          <cell r="N252" t="str">
            <v>Vehiculo</v>
          </cell>
        </row>
        <row r="253">
          <cell r="A253">
            <v>16245206</v>
          </cell>
          <cell r="B253" t="str">
            <v xml:space="preserve">Lozano Mejia Diego Orlando    </v>
          </cell>
          <cell r="C253" t="str">
            <v>COMERCIAL</v>
          </cell>
          <cell r="D253" t="str">
            <v>A</v>
          </cell>
          <cell r="E253">
            <v>0</v>
          </cell>
          <cell r="F253">
            <v>76661196</v>
          </cell>
          <cell r="G253">
            <v>1529384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113940000</v>
          </cell>
          <cell r="M253">
            <v>37272</v>
          </cell>
          <cell r="N253" t="str">
            <v>Vehiculo</v>
          </cell>
        </row>
        <row r="254">
          <cell r="A254">
            <v>16246747</v>
          </cell>
          <cell r="B254" t="str">
            <v>Jaramillo Vallejo Cesar Emilio</v>
          </cell>
          <cell r="C254" t="str">
            <v>COMERCIAL</v>
          </cell>
          <cell r="D254" t="str">
            <v>A</v>
          </cell>
          <cell r="E254">
            <v>0</v>
          </cell>
          <cell r="F254">
            <v>19282190</v>
          </cell>
          <cell r="G254">
            <v>1078369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85000000</v>
          </cell>
          <cell r="M254">
            <v>36845</v>
          </cell>
          <cell r="N254" t="str">
            <v>Vehiculo</v>
          </cell>
        </row>
        <row r="255">
          <cell r="A255">
            <v>16248314</v>
          </cell>
          <cell r="B255" t="str">
            <v>Caicedo Gonzalez Edgar Eliecer</v>
          </cell>
          <cell r="C255" t="str">
            <v>COMERCIAL</v>
          </cell>
          <cell r="D255" t="str">
            <v>A</v>
          </cell>
          <cell r="E255">
            <v>0</v>
          </cell>
          <cell r="F255">
            <v>153371317</v>
          </cell>
          <cell r="G255">
            <v>1927724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372650000</v>
          </cell>
          <cell r="M255">
            <v>37437</v>
          </cell>
          <cell r="N255" t="str">
            <v>Vehiculo</v>
          </cell>
        </row>
        <row r="256">
          <cell r="A256">
            <v>16248720</v>
          </cell>
          <cell r="B256" t="str">
            <v xml:space="preserve">Bejarano Franco Alvaro        </v>
          </cell>
          <cell r="C256" t="str">
            <v>COMERCIAL</v>
          </cell>
          <cell r="D256" t="str">
            <v>A</v>
          </cell>
          <cell r="E256">
            <v>0</v>
          </cell>
          <cell r="F256">
            <v>78390893</v>
          </cell>
          <cell r="G256">
            <v>2947528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371895833</v>
          </cell>
          <cell r="M256">
            <v>37437</v>
          </cell>
          <cell r="N256" t="str">
            <v>Maquinaria</v>
          </cell>
        </row>
        <row r="257">
          <cell r="A257">
            <v>16255272</v>
          </cell>
          <cell r="B257" t="str">
            <v xml:space="preserve">Araujo Sepulveda Ricaurte     </v>
          </cell>
          <cell r="C257" t="str">
            <v>COMERCIAL</v>
          </cell>
          <cell r="D257" t="str">
            <v>A</v>
          </cell>
          <cell r="E257">
            <v>3</v>
          </cell>
          <cell r="F257">
            <v>45561951</v>
          </cell>
          <cell r="G257">
            <v>2750059</v>
          </cell>
          <cell r="H257">
            <v>21327</v>
          </cell>
          <cell r="I257">
            <v>0</v>
          </cell>
          <cell r="J257">
            <v>0</v>
          </cell>
          <cell r="K257">
            <v>0</v>
          </cell>
          <cell r="L257">
            <v>92500000</v>
          </cell>
          <cell r="M257">
            <v>37437</v>
          </cell>
          <cell r="N257" t="str">
            <v>Vehiculo</v>
          </cell>
        </row>
        <row r="258">
          <cell r="A258">
            <v>16257469</v>
          </cell>
          <cell r="B258" t="str">
            <v xml:space="preserve">Molina Giraldo Gilberto       </v>
          </cell>
          <cell r="C258" t="str">
            <v>COMERCIAL</v>
          </cell>
          <cell r="D258" t="str">
            <v>A</v>
          </cell>
          <cell r="E258">
            <v>0</v>
          </cell>
          <cell r="F258">
            <v>21937476</v>
          </cell>
          <cell r="G258">
            <v>561380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62000000</v>
          </cell>
          <cell r="M258">
            <v>37437</v>
          </cell>
          <cell r="N258" t="str">
            <v>Vehiculo</v>
          </cell>
        </row>
        <row r="259">
          <cell r="A259">
            <v>16259993</v>
          </cell>
          <cell r="B259" t="str">
            <v xml:space="preserve">Zuniga Villa Luis Mario       </v>
          </cell>
          <cell r="C259" t="str">
            <v>COMERCIAL</v>
          </cell>
          <cell r="D259" t="str">
            <v>A</v>
          </cell>
          <cell r="E259">
            <v>0</v>
          </cell>
          <cell r="F259">
            <v>5937507</v>
          </cell>
          <cell r="G259">
            <v>961294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45000000</v>
          </cell>
          <cell r="M259">
            <v>36683</v>
          </cell>
          <cell r="N259" t="str">
            <v>Vehiculo</v>
          </cell>
        </row>
        <row r="260">
          <cell r="A260">
            <v>16262026</v>
          </cell>
          <cell r="B260" t="str">
            <v xml:space="preserve">Mejia Rivera Fernando Enrique </v>
          </cell>
          <cell r="C260" t="str">
            <v>COMERCIAL</v>
          </cell>
          <cell r="D260" t="str">
            <v>A</v>
          </cell>
          <cell r="E260">
            <v>0</v>
          </cell>
          <cell r="F260">
            <v>38609199</v>
          </cell>
          <cell r="G260">
            <v>673963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56970000</v>
          </cell>
          <cell r="M260">
            <v>37437</v>
          </cell>
          <cell r="N260" t="str">
            <v>Vehiculo</v>
          </cell>
        </row>
        <row r="261">
          <cell r="A261">
            <v>16268843</v>
          </cell>
          <cell r="B261" t="str">
            <v xml:space="preserve">Torres Guzman Diego           </v>
          </cell>
          <cell r="C261" t="str">
            <v>COMERCIAL</v>
          </cell>
          <cell r="D261" t="str">
            <v>A</v>
          </cell>
          <cell r="E261">
            <v>13</v>
          </cell>
          <cell r="F261">
            <v>34563431</v>
          </cell>
          <cell r="G261">
            <v>913896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64500000</v>
          </cell>
          <cell r="M261">
            <v>37425</v>
          </cell>
          <cell r="N261" t="str">
            <v>Vehiculo</v>
          </cell>
        </row>
        <row r="262">
          <cell r="A262">
            <v>16270035</v>
          </cell>
          <cell r="B262" t="str">
            <v xml:space="preserve">Uribe Toro Rafael             </v>
          </cell>
          <cell r="C262" t="str">
            <v>COMERCIAL</v>
          </cell>
          <cell r="D262" t="str">
            <v>A</v>
          </cell>
          <cell r="E262">
            <v>0</v>
          </cell>
          <cell r="F262">
            <v>130876176</v>
          </cell>
          <cell r="G262">
            <v>4593813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243095674</v>
          </cell>
          <cell r="M262">
            <v>37437</v>
          </cell>
          <cell r="N262" t="str">
            <v>Maquinaria</v>
          </cell>
        </row>
        <row r="263">
          <cell r="A263">
            <v>16281817</v>
          </cell>
          <cell r="B263" t="str">
            <v xml:space="preserve">Jaramillo Mondragon Mauricio  </v>
          </cell>
          <cell r="C263" t="str">
            <v>COMERCIAL</v>
          </cell>
          <cell r="D263" t="str">
            <v>A</v>
          </cell>
          <cell r="E263">
            <v>0</v>
          </cell>
          <cell r="F263">
            <v>2764778</v>
          </cell>
          <cell r="G263">
            <v>25805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15500000</v>
          </cell>
          <cell r="M263">
            <v>37437</v>
          </cell>
          <cell r="N263" t="str">
            <v>Vehiculo</v>
          </cell>
        </row>
        <row r="264">
          <cell r="A264">
            <v>16282842</v>
          </cell>
          <cell r="B264" t="str">
            <v xml:space="preserve">Rosero Caicedo Diego Alfonso  </v>
          </cell>
          <cell r="C264" t="str">
            <v>COMERCIAL</v>
          </cell>
          <cell r="D264" t="str">
            <v>A</v>
          </cell>
          <cell r="E264">
            <v>0</v>
          </cell>
          <cell r="F264">
            <v>52609551</v>
          </cell>
          <cell r="G264">
            <v>1084462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92000000</v>
          </cell>
          <cell r="M264">
            <v>37437</v>
          </cell>
          <cell r="N264" t="str">
            <v>Vehiculo</v>
          </cell>
        </row>
        <row r="265">
          <cell r="A265">
            <v>16283578</v>
          </cell>
          <cell r="B265" t="str">
            <v>Montenegro Urbano Oscar Armand</v>
          </cell>
          <cell r="C265" t="str">
            <v>COMERCIAL</v>
          </cell>
          <cell r="D265" t="str">
            <v>C</v>
          </cell>
          <cell r="E265">
            <v>105</v>
          </cell>
          <cell r="F265">
            <v>49502881</v>
          </cell>
          <cell r="G265">
            <v>8095612</v>
          </cell>
          <cell r="H265">
            <v>490488</v>
          </cell>
          <cell r="I265">
            <v>807016</v>
          </cell>
          <cell r="J265">
            <v>5574033</v>
          </cell>
          <cell r="K265">
            <v>490488</v>
          </cell>
          <cell r="L265">
            <v>64954000</v>
          </cell>
          <cell r="M265">
            <v>37272</v>
          </cell>
          <cell r="N265" t="str">
            <v>Vehiculo</v>
          </cell>
        </row>
        <row r="266">
          <cell r="A266">
            <v>16360725</v>
          </cell>
          <cell r="B266" t="str">
            <v xml:space="preserve">Garcia Fierro Luis Miguel     </v>
          </cell>
          <cell r="C266" t="str">
            <v>CONSUMO</v>
          </cell>
          <cell r="D266" t="str">
            <v>A</v>
          </cell>
          <cell r="E266">
            <v>0</v>
          </cell>
          <cell r="F266">
            <v>613067</v>
          </cell>
          <cell r="G266">
            <v>145256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5000000</v>
          </cell>
          <cell r="M266">
            <v>36623</v>
          </cell>
          <cell r="N266" t="str">
            <v>Vehiculo</v>
          </cell>
        </row>
        <row r="267">
          <cell r="A267">
            <v>16366431</v>
          </cell>
          <cell r="B267" t="str">
            <v xml:space="preserve">Caicedo Solis Silvio          </v>
          </cell>
          <cell r="C267" t="str">
            <v>COMERCIAL</v>
          </cell>
          <cell r="D267" t="str">
            <v>C</v>
          </cell>
          <cell r="E267">
            <v>153</v>
          </cell>
          <cell r="F267">
            <v>12689926</v>
          </cell>
          <cell r="G267">
            <v>793220</v>
          </cell>
          <cell r="H267">
            <v>3010406</v>
          </cell>
          <cell r="I267">
            <v>0</v>
          </cell>
          <cell r="J267">
            <v>338513</v>
          </cell>
          <cell r="K267">
            <v>3010406</v>
          </cell>
          <cell r="L267">
            <v>37000000</v>
          </cell>
          <cell r="M267">
            <v>37437</v>
          </cell>
          <cell r="N267" t="str">
            <v>Vehiculo</v>
          </cell>
        </row>
        <row r="268">
          <cell r="A268">
            <v>16451831</v>
          </cell>
          <cell r="B268" t="str">
            <v xml:space="preserve">Ospina Victor Manuel          </v>
          </cell>
          <cell r="C268" t="str">
            <v>COMERCIAL</v>
          </cell>
          <cell r="D268" t="str">
            <v>A</v>
          </cell>
          <cell r="E268">
            <v>0</v>
          </cell>
          <cell r="F268">
            <v>7222977</v>
          </cell>
          <cell r="G268">
            <v>561840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75000000</v>
          </cell>
          <cell r="M268">
            <v>37437</v>
          </cell>
          <cell r="N268" t="str">
            <v>Vehiculo</v>
          </cell>
        </row>
        <row r="269">
          <cell r="A269">
            <v>16588717</v>
          </cell>
          <cell r="B269" t="str">
            <v xml:space="preserve">Hincapie Salazar Jaime        </v>
          </cell>
          <cell r="C269" t="str">
            <v>COMERCIAL</v>
          </cell>
          <cell r="D269" t="str">
            <v>A</v>
          </cell>
          <cell r="E269">
            <v>0</v>
          </cell>
          <cell r="F269">
            <v>83087629</v>
          </cell>
          <cell r="G269">
            <v>7171767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206733444</v>
          </cell>
          <cell r="M269">
            <v>37437</v>
          </cell>
          <cell r="N269" t="str">
            <v>Maquinaria</v>
          </cell>
        </row>
        <row r="270">
          <cell r="A270">
            <v>16591837</v>
          </cell>
          <cell r="B270" t="str">
            <v xml:space="preserve">Castillo Moreno Luis Carlos   </v>
          </cell>
          <cell r="C270" t="str">
            <v>COMERCIAL</v>
          </cell>
          <cell r="D270" t="str">
            <v>A</v>
          </cell>
          <cell r="E270">
            <v>0</v>
          </cell>
          <cell r="F270">
            <v>24586919</v>
          </cell>
          <cell r="G270">
            <v>211207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62000000</v>
          </cell>
          <cell r="M270">
            <v>37437</v>
          </cell>
          <cell r="N270" t="str">
            <v>Vehiculo</v>
          </cell>
        </row>
        <row r="271">
          <cell r="A271">
            <v>16592341</v>
          </cell>
          <cell r="B271" t="str">
            <v xml:space="preserve">Rivas Valencia Rodrigo        </v>
          </cell>
          <cell r="C271" t="str">
            <v>COMERCIAL</v>
          </cell>
          <cell r="D271" t="str">
            <v>A</v>
          </cell>
          <cell r="E271">
            <v>18</v>
          </cell>
          <cell r="F271">
            <v>8257074</v>
          </cell>
          <cell r="G271">
            <v>1067283</v>
          </cell>
          <cell r="H271">
            <v>516749</v>
          </cell>
          <cell r="I271">
            <v>0</v>
          </cell>
          <cell r="J271">
            <v>0</v>
          </cell>
          <cell r="K271">
            <v>0</v>
          </cell>
          <cell r="L271">
            <v>62000000</v>
          </cell>
          <cell r="M271">
            <v>37437</v>
          </cell>
          <cell r="N271" t="str">
            <v>Vehiculo</v>
          </cell>
        </row>
        <row r="272">
          <cell r="A272">
            <v>16596786</v>
          </cell>
          <cell r="B272" t="str">
            <v xml:space="preserve">Orozco Rodriguez Reinaldo     </v>
          </cell>
          <cell r="C272" t="str">
            <v>COMERCIAL</v>
          </cell>
          <cell r="D272" t="str">
            <v>A</v>
          </cell>
          <cell r="E272">
            <v>0</v>
          </cell>
          <cell r="F272">
            <v>17450242</v>
          </cell>
          <cell r="G272">
            <v>838835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59000000</v>
          </cell>
          <cell r="M272">
            <v>36906</v>
          </cell>
          <cell r="N272" t="str">
            <v>Vehiculo</v>
          </cell>
        </row>
        <row r="273">
          <cell r="A273">
            <v>16597287</v>
          </cell>
          <cell r="B273" t="str">
            <v xml:space="preserve">Mendoza Rivera Diego          </v>
          </cell>
          <cell r="C273" t="str">
            <v>COMERCIAL</v>
          </cell>
          <cell r="D273" t="str">
            <v>D</v>
          </cell>
          <cell r="E273">
            <v>49</v>
          </cell>
          <cell r="F273">
            <v>93990558</v>
          </cell>
          <cell r="G273">
            <v>2030950</v>
          </cell>
          <cell r="H273">
            <v>74505</v>
          </cell>
          <cell r="I273">
            <v>1874082</v>
          </cell>
          <cell r="J273">
            <v>1378743</v>
          </cell>
          <cell r="K273">
            <v>74505</v>
          </cell>
          <cell r="L273">
            <v>264860000</v>
          </cell>
          <cell r="M273">
            <v>36781</v>
          </cell>
          <cell r="N273" t="str">
            <v>Vehiculo</v>
          </cell>
        </row>
        <row r="274">
          <cell r="A274">
            <v>16611349</v>
          </cell>
          <cell r="B274" t="str">
            <v xml:space="preserve">Aguirre Orlando               </v>
          </cell>
          <cell r="C274" t="str">
            <v>COMERCIAL</v>
          </cell>
          <cell r="D274" t="str">
            <v>B</v>
          </cell>
          <cell r="E274">
            <v>46</v>
          </cell>
          <cell r="F274">
            <v>34318916</v>
          </cell>
          <cell r="G274">
            <v>6835259</v>
          </cell>
          <cell r="H274">
            <v>572456</v>
          </cell>
          <cell r="I274">
            <v>0</v>
          </cell>
          <cell r="J274">
            <v>68353</v>
          </cell>
          <cell r="K274">
            <v>5725</v>
          </cell>
          <cell r="L274">
            <v>88750000</v>
          </cell>
          <cell r="M274">
            <v>36845</v>
          </cell>
          <cell r="N274" t="str">
            <v>Vehiculo</v>
          </cell>
        </row>
        <row r="275">
          <cell r="A275">
            <v>16611571</v>
          </cell>
          <cell r="B275" t="str">
            <v xml:space="preserve">Litman Aronheim Fred Enrique  </v>
          </cell>
          <cell r="C275" t="str">
            <v>COMERCIAL</v>
          </cell>
          <cell r="D275" t="str">
            <v>B</v>
          </cell>
          <cell r="E275">
            <v>25</v>
          </cell>
          <cell r="F275">
            <v>58465144</v>
          </cell>
          <cell r="G275">
            <v>1827892</v>
          </cell>
          <cell r="H275">
            <v>0</v>
          </cell>
          <cell r="I275">
            <v>770</v>
          </cell>
          <cell r="J275">
            <v>18279</v>
          </cell>
          <cell r="K275">
            <v>0</v>
          </cell>
          <cell r="L275">
            <v>124000000</v>
          </cell>
          <cell r="M275">
            <v>37437</v>
          </cell>
          <cell r="N275" t="str">
            <v>Vehiculo</v>
          </cell>
        </row>
        <row r="276">
          <cell r="A276">
            <v>16618205</v>
          </cell>
          <cell r="B276" t="str">
            <v xml:space="preserve">Ortiz Barona Jesus Alberto    </v>
          </cell>
          <cell r="C276" t="str">
            <v>COMERCIAL</v>
          </cell>
          <cell r="D276" t="str">
            <v>B</v>
          </cell>
          <cell r="E276">
            <v>0</v>
          </cell>
          <cell r="F276">
            <v>47983895</v>
          </cell>
          <cell r="G276">
            <v>1694762</v>
          </cell>
          <cell r="H276">
            <v>0</v>
          </cell>
          <cell r="I276">
            <v>0</v>
          </cell>
          <cell r="J276">
            <v>16948</v>
          </cell>
          <cell r="K276">
            <v>0</v>
          </cell>
          <cell r="L276">
            <v>95000000</v>
          </cell>
          <cell r="M276">
            <v>37437</v>
          </cell>
          <cell r="N276" t="str">
            <v>Vehiculo</v>
          </cell>
        </row>
        <row r="277">
          <cell r="A277">
            <v>16622150</v>
          </cell>
          <cell r="B277" t="str">
            <v xml:space="preserve">Scarpetta Gnecco Mario        </v>
          </cell>
          <cell r="C277" t="str">
            <v>COMERCIAL</v>
          </cell>
          <cell r="D277" t="str">
            <v>A</v>
          </cell>
          <cell r="E277">
            <v>0</v>
          </cell>
          <cell r="F277">
            <v>3806129</v>
          </cell>
          <cell r="G277">
            <v>66961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7283387</v>
          </cell>
          <cell r="M277">
            <v>37437</v>
          </cell>
          <cell r="N277" t="str">
            <v>Computador</v>
          </cell>
        </row>
        <row r="278">
          <cell r="A278">
            <v>16626198</v>
          </cell>
          <cell r="B278" t="str">
            <v xml:space="preserve">Tovar Sanchez Jose Gildardo   </v>
          </cell>
          <cell r="C278" t="str">
            <v>COMERCIAL</v>
          </cell>
          <cell r="D278" t="str">
            <v>A</v>
          </cell>
          <cell r="E278">
            <v>24</v>
          </cell>
          <cell r="F278">
            <v>28859793</v>
          </cell>
          <cell r="G278">
            <v>3785232</v>
          </cell>
          <cell r="H278">
            <v>231116</v>
          </cell>
          <cell r="I278">
            <v>0</v>
          </cell>
          <cell r="J278">
            <v>0</v>
          </cell>
          <cell r="K278">
            <v>0</v>
          </cell>
          <cell r="L278">
            <v>72000000</v>
          </cell>
          <cell r="M278">
            <v>37437</v>
          </cell>
          <cell r="N278" t="str">
            <v>Vehiculo</v>
          </cell>
        </row>
        <row r="279">
          <cell r="A279">
            <v>16628950</v>
          </cell>
          <cell r="B279" t="str">
            <v>Aguilar Rodriguez Pedro Antoni</v>
          </cell>
          <cell r="C279" t="str">
            <v>COMERCIAL</v>
          </cell>
          <cell r="D279" t="str">
            <v>A</v>
          </cell>
          <cell r="E279">
            <v>0</v>
          </cell>
          <cell r="F279">
            <v>60599715</v>
          </cell>
          <cell r="G279">
            <v>2117037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128000000</v>
          </cell>
          <cell r="M279">
            <v>37437</v>
          </cell>
          <cell r="N279" t="str">
            <v>Vehiculo</v>
          </cell>
        </row>
        <row r="280">
          <cell r="A280">
            <v>16630824</v>
          </cell>
          <cell r="B280" t="str">
            <v xml:space="preserve">Davalos Jesus Hernando        </v>
          </cell>
          <cell r="C280" t="str">
            <v>COMERCIAL</v>
          </cell>
          <cell r="D280" t="str">
            <v>A</v>
          </cell>
          <cell r="E280">
            <v>0</v>
          </cell>
          <cell r="F280">
            <v>15765492</v>
          </cell>
          <cell r="G280">
            <v>211385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62000000</v>
          </cell>
          <cell r="M280">
            <v>37437</v>
          </cell>
          <cell r="N280" t="str">
            <v>Vehiculo</v>
          </cell>
        </row>
        <row r="281">
          <cell r="A281">
            <v>16632736</v>
          </cell>
          <cell r="B281" t="str">
            <v xml:space="preserve">Agudelo Oliveros Oscar        </v>
          </cell>
          <cell r="C281" t="str">
            <v>COMERCIAL</v>
          </cell>
          <cell r="D281" t="str">
            <v>A</v>
          </cell>
          <cell r="E281">
            <v>2</v>
          </cell>
          <cell r="F281">
            <v>39217050</v>
          </cell>
          <cell r="G281">
            <v>1507452</v>
          </cell>
          <cell r="H281">
            <v>27500</v>
          </cell>
          <cell r="I281">
            <v>0</v>
          </cell>
          <cell r="J281">
            <v>0</v>
          </cell>
          <cell r="K281">
            <v>0</v>
          </cell>
          <cell r="L281">
            <v>64000000</v>
          </cell>
          <cell r="M281">
            <v>37589</v>
          </cell>
          <cell r="N281" t="str">
            <v>Vehiculo</v>
          </cell>
        </row>
        <row r="282">
          <cell r="A282">
            <v>16640009</v>
          </cell>
          <cell r="B282" t="str">
            <v xml:space="preserve">Salazar Rivera Edgar          </v>
          </cell>
          <cell r="C282" t="str">
            <v>COMERCIAL</v>
          </cell>
          <cell r="D282" t="str">
            <v>A</v>
          </cell>
          <cell r="E282">
            <v>17</v>
          </cell>
          <cell r="F282">
            <v>65682197</v>
          </cell>
          <cell r="G282">
            <v>8768997</v>
          </cell>
          <cell r="H282">
            <v>53450</v>
          </cell>
          <cell r="I282">
            <v>0</v>
          </cell>
          <cell r="J282">
            <v>0</v>
          </cell>
          <cell r="K282">
            <v>0</v>
          </cell>
          <cell r="L282">
            <v>173000000</v>
          </cell>
          <cell r="M282">
            <v>36630</v>
          </cell>
          <cell r="N282" t="str">
            <v>Vehiculo</v>
          </cell>
        </row>
        <row r="283">
          <cell r="A283">
            <v>16650593</v>
          </cell>
          <cell r="B283" t="str">
            <v xml:space="preserve">Arias Galeano Herney          </v>
          </cell>
          <cell r="C283" t="str">
            <v>CONSUMO</v>
          </cell>
          <cell r="D283" t="str">
            <v>A</v>
          </cell>
          <cell r="E283">
            <v>11</v>
          </cell>
          <cell r="F283">
            <v>39253306</v>
          </cell>
          <cell r="G283">
            <v>893409</v>
          </cell>
          <cell r="H283">
            <v>30869</v>
          </cell>
          <cell r="I283">
            <v>0</v>
          </cell>
          <cell r="J283">
            <v>0</v>
          </cell>
          <cell r="K283">
            <v>0</v>
          </cell>
          <cell r="L283">
            <v>51200000</v>
          </cell>
          <cell r="M283">
            <v>37427</v>
          </cell>
          <cell r="N283" t="str">
            <v>Vehiculo</v>
          </cell>
        </row>
        <row r="284">
          <cell r="A284">
            <v>16667155</v>
          </cell>
          <cell r="B284" t="str">
            <v xml:space="preserve">Tobon Restrepo Jose Eduardo   </v>
          </cell>
          <cell r="C284" t="str">
            <v>CONSUMO</v>
          </cell>
          <cell r="D284" t="str">
            <v>A</v>
          </cell>
          <cell r="E284">
            <v>0</v>
          </cell>
          <cell r="F284">
            <v>7461931</v>
          </cell>
          <cell r="G284">
            <v>532414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28000000</v>
          </cell>
          <cell r="M284">
            <v>37437</v>
          </cell>
          <cell r="N284" t="str">
            <v>Vehiculo</v>
          </cell>
        </row>
        <row r="285">
          <cell r="A285">
            <v>16676989</v>
          </cell>
          <cell r="B285" t="str">
            <v>Preciado Pazmin Carlos Eduardo</v>
          </cell>
          <cell r="C285" t="str">
            <v>COMERCIAL</v>
          </cell>
          <cell r="D285" t="str">
            <v>A</v>
          </cell>
          <cell r="E285">
            <v>4</v>
          </cell>
          <cell r="F285">
            <v>16501698</v>
          </cell>
          <cell r="G285">
            <v>2065740</v>
          </cell>
          <cell r="H285">
            <v>611069</v>
          </cell>
          <cell r="I285">
            <v>0</v>
          </cell>
          <cell r="J285">
            <v>0</v>
          </cell>
          <cell r="K285">
            <v>0</v>
          </cell>
          <cell r="L285">
            <v>75000000</v>
          </cell>
          <cell r="M285">
            <v>37437</v>
          </cell>
          <cell r="N285" t="str">
            <v>Vehiculo</v>
          </cell>
        </row>
        <row r="286">
          <cell r="A286">
            <v>16677788</v>
          </cell>
          <cell r="B286" t="str">
            <v xml:space="preserve">Moncada Vasquez William       </v>
          </cell>
          <cell r="C286" t="str">
            <v>COMERCIAL</v>
          </cell>
          <cell r="D286" t="str">
            <v>A</v>
          </cell>
          <cell r="E286">
            <v>2</v>
          </cell>
          <cell r="F286">
            <v>46297134</v>
          </cell>
          <cell r="G286">
            <v>1361468</v>
          </cell>
          <cell r="H286">
            <v>588568</v>
          </cell>
          <cell r="I286">
            <v>0</v>
          </cell>
          <cell r="J286">
            <v>0</v>
          </cell>
          <cell r="K286">
            <v>0</v>
          </cell>
          <cell r="L286">
            <v>179888295</v>
          </cell>
          <cell r="M286">
            <v>37132</v>
          </cell>
          <cell r="N286" t="str">
            <v>Vehiculo</v>
          </cell>
        </row>
        <row r="287">
          <cell r="A287">
            <v>16687510</v>
          </cell>
          <cell r="B287" t="str">
            <v xml:space="preserve">Quintero Martinez Raul        </v>
          </cell>
          <cell r="C287" t="str">
            <v>COMERCIAL</v>
          </cell>
          <cell r="D287" t="str">
            <v>A</v>
          </cell>
          <cell r="E287">
            <v>7</v>
          </cell>
          <cell r="F287">
            <v>22170537</v>
          </cell>
          <cell r="G287">
            <v>1590318</v>
          </cell>
          <cell r="H287">
            <v>16588</v>
          </cell>
          <cell r="I287">
            <v>0</v>
          </cell>
          <cell r="J287">
            <v>0</v>
          </cell>
          <cell r="K287">
            <v>0</v>
          </cell>
          <cell r="L287">
            <v>67263420</v>
          </cell>
          <cell r="M287">
            <v>37127</v>
          </cell>
          <cell r="N287" t="str">
            <v>Vehiculo</v>
          </cell>
        </row>
        <row r="288">
          <cell r="A288">
            <v>16688458</v>
          </cell>
          <cell r="B288" t="str">
            <v xml:space="preserve">Morales Buitrago  Harold      </v>
          </cell>
          <cell r="C288" t="str">
            <v>COMERCIAL</v>
          </cell>
          <cell r="D288" t="str">
            <v>C</v>
          </cell>
          <cell r="E288">
            <v>49</v>
          </cell>
          <cell r="F288">
            <v>156419045</v>
          </cell>
          <cell r="G288">
            <v>987379</v>
          </cell>
          <cell r="H288">
            <v>3602578</v>
          </cell>
          <cell r="I288">
            <v>0</v>
          </cell>
          <cell r="J288">
            <v>987379</v>
          </cell>
          <cell r="K288">
            <v>3602578</v>
          </cell>
          <cell r="L288">
            <v>353600000</v>
          </cell>
          <cell r="M288">
            <v>37437</v>
          </cell>
          <cell r="N288" t="str">
            <v>Vehiculo</v>
          </cell>
        </row>
        <row r="289">
          <cell r="A289">
            <v>16694433</v>
          </cell>
          <cell r="B289" t="str">
            <v xml:space="preserve">Gomez Briceno Isidro          </v>
          </cell>
          <cell r="C289" t="str">
            <v>COMERCIAL</v>
          </cell>
          <cell r="D289" t="str">
            <v>B</v>
          </cell>
          <cell r="E289">
            <v>33</v>
          </cell>
          <cell r="F289">
            <v>897757</v>
          </cell>
          <cell r="G289">
            <v>3671036</v>
          </cell>
          <cell r="H289">
            <v>1422683</v>
          </cell>
          <cell r="I289">
            <v>0</v>
          </cell>
          <cell r="J289">
            <v>36710</v>
          </cell>
          <cell r="K289">
            <v>14227</v>
          </cell>
          <cell r="L289">
            <v>63320120</v>
          </cell>
          <cell r="M289">
            <v>36858</v>
          </cell>
          <cell r="N289" t="str">
            <v>Vehiculo</v>
          </cell>
        </row>
        <row r="290">
          <cell r="A290">
            <v>16694790</v>
          </cell>
          <cell r="B290" t="str">
            <v xml:space="preserve">Castro Gomez Yesid            </v>
          </cell>
          <cell r="C290" t="str">
            <v>COMERCIAL</v>
          </cell>
          <cell r="D290" t="str">
            <v>A</v>
          </cell>
          <cell r="E290">
            <v>5</v>
          </cell>
          <cell r="F290">
            <v>65646079</v>
          </cell>
          <cell r="G290">
            <v>3605992</v>
          </cell>
          <cell r="H290">
            <v>1824825</v>
          </cell>
          <cell r="I290">
            <v>0</v>
          </cell>
          <cell r="J290">
            <v>0</v>
          </cell>
          <cell r="K290">
            <v>0</v>
          </cell>
          <cell r="L290">
            <v>283000000</v>
          </cell>
          <cell r="M290">
            <v>37341</v>
          </cell>
          <cell r="N290" t="str">
            <v>Vehiculo</v>
          </cell>
        </row>
        <row r="291">
          <cell r="A291">
            <v>16710610</v>
          </cell>
          <cell r="B291" t="str">
            <v xml:space="preserve">Gutierrez Coral Juan Carlos   </v>
          </cell>
          <cell r="C291" t="str">
            <v>COMERCIAL</v>
          </cell>
          <cell r="D291" t="str">
            <v>A</v>
          </cell>
          <cell r="E291">
            <v>9</v>
          </cell>
          <cell r="F291">
            <v>24339214</v>
          </cell>
          <cell r="G291">
            <v>1064015</v>
          </cell>
          <cell r="H291">
            <v>608449</v>
          </cell>
          <cell r="I291">
            <v>0</v>
          </cell>
          <cell r="J291">
            <v>0</v>
          </cell>
          <cell r="K291">
            <v>0</v>
          </cell>
          <cell r="L291">
            <v>59720000</v>
          </cell>
          <cell r="M291">
            <v>36819</v>
          </cell>
          <cell r="N291" t="str">
            <v>Vehiculo</v>
          </cell>
        </row>
        <row r="292">
          <cell r="A292">
            <v>16711181</v>
          </cell>
          <cell r="B292" t="str">
            <v xml:space="preserve">Bellini Ayala Eduardo         </v>
          </cell>
          <cell r="C292" t="str">
            <v>COMERCIAL</v>
          </cell>
          <cell r="D292" t="str">
            <v>A</v>
          </cell>
          <cell r="E292">
            <v>0</v>
          </cell>
          <cell r="F292">
            <v>52165519</v>
          </cell>
          <cell r="G292">
            <v>5239077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192425000</v>
          </cell>
          <cell r="M292">
            <v>36809</v>
          </cell>
          <cell r="N292" t="str">
            <v>Vehiculo</v>
          </cell>
        </row>
        <row r="293">
          <cell r="A293">
            <v>16714059</v>
          </cell>
          <cell r="B293" t="str">
            <v>Zaccour Bylander Luis Guillerm</v>
          </cell>
          <cell r="C293" t="str">
            <v>CONSUMO</v>
          </cell>
          <cell r="D293" t="str">
            <v>A</v>
          </cell>
          <cell r="E293">
            <v>0</v>
          </cell>
          <cell r="F293">
            <v>12569590</v>
          </cell>
          <cell r="G293">
            <v>310441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15000000</v>
          </cell>
          <cell r="M293">
            <v>37139</v>
          </cell>
          <cell r="N293" t="str">
            <v>Vehiculo</v>
          </cell>
        </row>
        <row r="294">
          <cell r="A294">
            <v>16723376</v>
          </cell>
          <cell r="B294" t="str">
            <v xml:space="preserve">Tunubala Paz Wilson Jair      </v>
          </cell>
          <cell r="C294" t="str">
            <v>COMERCIAL</v>
          </cell>
          <cell r="D294" t="str">
            <v>B</v>
          </cell>
          <cell r="E294">
            <v>32</v>
          </cell>
          <cell r="F294">
            <v>36103450</v>
          </cell>
          <cell r="G294">
            <v>1716252</v>
          </cell>
          <cell r="H294">
            <v>423287</v>
          </cell>
          <cell r="I294">
            <v>0</v>
          </cell>
          <cell r="J294">
            <v>17163</v>
          </cell>
          <cell r="K294">
            <v>4233</v>
          </cell>
          <cell r="L294">
            <v>62990000</v>
          </cell>
          <cell r="M294">
            <v>37466</v>
          </cell>
          <cell r="N294" t="str">
            <v>Vehiculo</v>
          </cell>
        </row>
        <row r="295">
          <cell r="A295">
            <v>16728191</v>
          </cell>
          <cell r="B295" t="str">
            <v xml:space="preserve">Martinez Quintana Juan Carlos </v>
          </cell>
          <cell r="C295" t="str">
            <v>COMERCIAL</v>
          </cell>
          <cell r="D295" t="str">
            <v>A</v>
          </cell>
          <cell r="E295">
            <v>0</v>
          </cell>
          <cell r="F295">
            <v>89460569</v>
          </cell>
          <cell r="G295">
            <v>1171216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160000000</v>
          </cell>
          <cell r="M295">
            <v>37459</v>
          </cell>
          <cell r="N295" t="str">
            <v>Vehiculo</v>
          </cell>
        </row>
        <row r="296">
          <cell r="A296">
            <v>16731211</v>
          </cell>
          <cell r="B296" t="str">
            <v xml:space="preserve">Giraldo Rosero Constantino De </v>
          </cell>
          <cell r="C296" t="str">
            <v>COMERCIAL</v>
          </cell>
          <cell r="D296" t="str">
            <v>A</v>
          </cell>
          <cell r="E296">
            <v>0</v>
          </cell>
          <cell r="F296">
            <v>16207795</v>
          </cell>
          <cell r="G296">
            <v>1130051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61142000</v>
          </cell>
          <cell r="M296">
            <v>36985</v>
          </cell>
          <cell r="N296" t="str">
            <v>Vehiculo</v>
          </cell>
        </row>
        <row r="297">
          <cell r="A297">
            <v>16732478</v>
          </cell>
          <cell r="B297" t="str">
            <v xml:space="preserve">Rincon Ramirez Marco Olivo    </v>
          </cell>
          <cell r="C297" t="str">
            <v>COMERCIAL</v>
          </cell>
          <cell r="D297" t="str">
            <v>A</v>
          </cell>
          <cell r="E297">
            <v>5</v>
          </cell>
          <cell r="F297">
            <v>5649303</v>
          </cell>
          <cell r="G297">
            <v>358444</v>
          </cell>
          <cell r="H297">
            <v>21447</v>
          </cell>
          <cell r="I297">
            <v>0</v>
          </cell>
          <cell r="J297">
            <v>0</v>
          </cell>
          <cell r="K297">
            <v>0</v>
          </cell>
          <cell r="L297">
            <v>5878069</v>
          </cell>
          <cell r="M297">
            <v>37586</v>
          </cell>
          <cell r="N297" t="str">
            <v>Computadores</v>
          </cell>
        </row>
        <row r="298">
          <cell r="A298">
            <v>16740993</v>
          </cell>
          <cell r="B298" t="str">
            <v xml:space="preserve">Beltran Montoya Carlos Arturo </v>
          </cell>
          <cell r="C298" t="str">
            <v>COMERCIAL</v>
          </cell>
          <cell r="D298" t="str">
            <v>A</v>
          </cell>
          <cell r="E298">
            <v>8</v>
          </cell>
          <cell r="F298">
            <v>27947245</v>
          </cell>
          <cell r="G298">
            <v>3141291</v>
          </cell>
          <cell r="H298">
            <v>778315</v>
          </cell>
          <cell r="I298">
            <v>0</v>
          </cell>
          <cell r="J298">
            <v>0</v>
          </cell>
          <cell r="K298">
            <v>0</v>
          </cell>
          <cell r="L298">
            <v>97823000</v>
          </cell>
          <cell r="M298">
            <v>37437</v>
          </cell>
          <cell r="N298" t="str">
            <v>Vehiculo</v>
          </cell>
        </row>
        <row r="299">
          <cell r="A299">
            <v>16742329</v>
          </cell>
          <cell r="B299" t="str">
            <v xml:space="preserve">Garcia Agredo Luis Fernando   </v>
          </cell>
          <cell r="C299" t="str">
            <v>COMERCIAL</v>
          </cell>
          <cell r="D299" t="str">
            <v>A</v>
          </cell>
          <cell r="E299">
            <v>0</v>
          </cell>
          <cell r="F299">
            <v>39076550</v>
          </cell>
          <cell r="G299">
            <v>889254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63453576</v>
          </cell>
          <cell r="M299">
            <v>37063</v>
          </cell>
          <cell r="N299" t="str">
            <v>Vehiculo</v>
          </cell>
        </row>
        <row r="300">
          <cell r="A300">
            <v>16742606</v>
          </cell>
          <cell r="B300" t="str">
            <v xml:space="preserve">Rincon Renza Luis Fernando    </v>
          </cell>
          <cell r="C300" t="str">
            <v>COMERCIAL</v>
          </cell>
          <cell r="D300" t="str">
            <v>A</v>
          </cell>
          <cell r="E300">
            <v>0</v>
          </cell>
          <cell r="F300">
            <v>64747426</v>
          </cell>
          <cell r="G300">
            <v>221751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100000000</v>
          </cell>
          <cell r="M300">
            <v>37558</v>
          </cell>
          <cell r="N300" t="str">
            <v>Vehiculo</v>
          </cell>
        </row>
        <row r="301">
          <cell r="A301">
            <v>16751163</v>
          </cell>
          <cell r="B301" t="str">
            <v xml:space="preserve">Arias Munoz Jairo Hernan      </v>
          </cell>
          <cell r="C301" t="str">
            <v>COMERCIAL</v>
          </cell>
          <cell r="D301" t="str">
            <v>A</v>
          </cell>
          <cell r="E301">
            <v>0</v>
          </cell>
          <cell r="F301">
            <v>59809594</v>
          </cell>
          <cell r="G301">
            <v>390406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100500000</v>
          </cell>
          <cell r="M301">
            <v>37616</v>
          </cell>
          <cell r="N301" t="str">
            <v>Vehiculo</v>
          </cell>
        </row>
        <row r="302">
          <cell r="A302">
            <v>16756284</v>
          </cell>
          <cell r="B302" t="str">
            <v xml:space="preserve">Socha Reyes Fredy Rafael      </v>
          </cell>
          <cell r="C302" t="str">
            <v>COMERCIAL</v>
          </cell>
          <cell r="D302" t="str">
            <v>A</v>
          </cell>
          <cell r="E302">
            <v>0</v>
          </cell>
          <cell r="F302">
            <v>47772423</v>
          </cell>
          <cell r="G302">
            <v>555049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70723600</v>
          </cell>
          <cell r="M302">
            <v>37547</v>
          </cell>
          <cell r="N302" t="str">
            <v>Vehiculo</v>
          </cell>
        </row>
        <row r="303">
          <cell r="A303">
            <v>16757496</v>
          </cell>
          <cell r="B303" t="str">
            <v xml:space="preserve">Suarez Solorza Dagoberto      </v>
          </cell>
          <cell r="C303" t="str">
            <v>COMERCIAL</v>
          </cell>
          <cell r="D303" t="str">
            <v>A</v>
          </cell>
          <cell r="E303">
            <v>16</v>
          </cell>
          <cell r="F303">
            <v>81951622</v>
          </cell>
          <cell r="G303">
            <v>2275102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111000000</v>
          </cell>
          <cell r="M303">
            <v>37544</v>
          </cell>
          <cell r="N303" t="str">
            <v>Vehiculo</v>
          </cell>
        </row>
        <row r="304">
          <cell r="A304">
            <v>16766156</v>
          </cell>
          <cell r="B304" t="str">
            <v>Valencia Acevedo Jorge Eliecer</v>
          </cell>
          <cell r="C304" t="str">
            <v>COMERCIAL</v>
          </cell>
          <cell r="D304" t="str">
            <v>A</v>
          </cell>
          <cell r="E304">
            <v>0</v>
          </cell>
          <cell r="F304">
            <v>9740553</v>
          </cell>
          <cell r="G304">
            <v>241520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28000000</v>
          </cell>
          <cell r="M304">
            <v>37437</v>
          </cell>
          <cell r="N304" t="str">
            <v>Vehiculo</v>
          </cell>
        </row>
        <row r="305">
          <cell r="A305">
            <v>16768232</v>
          </cell>
          <cell r="B305" t="str">
            <v xml:space="preserve">Sepulveda Rivera Edwin        </v>
          </cell>
          <cell r="C305" t="str">
            <v>COMERCIAL</v>
          </cell>
          <cell r="D305" t="str">
            <v>A</v>
          </cell>
          <cell r="E305">
            <v>3</v>
          </cell>
          <cell r="F305">
            <v>11978818</v>
          </cell>
          <cell r="G305">
            <v>1333431</v>
          </cell>
          <cell r="H305">
            <v>606395</v>
          </cell>
          <cell r="I305">
            <v>0</v>
          </cell>
          <cell r="J305">
            <v>0</v>
          </cell>
          <cell r="K305">
            <v>0</v>
          </cell>
          <cell r="L305">
            <v>30000000</v>
          </cell>
          <cell r="M305">
            <v>36858</v>
          </cell>
          <cell r="N305" t="str">
            <v>Vehiculo</v>
          </cell>
        </row>
        <row r="306">
          <cell r="A306">
            <v>16776437</v>
          </cell>
          <cell r="B306" t="str">
            <v xml:space="preserve">Bohmer Angel Jorge            </v>
          </cell>
          <cell r="C306" t="str">
            <v>CONSUMO</v>
          </cell>
          <cell r="D306" t="str">
            <v>A</v>
          </cell>
          <cell r="E306">
            <v>0</v>
          </cell>
          <cell r="F306">
            <v>13419433</v>
          </cell>
          <cell r="G306">
            <v>862986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28000000</v>
          </cell>
          <cell r="M306">
            <v>36952</v>
          </cell>
          <cell r="N306" t="str">
            <v>Vehiculo</v>
          </cell>
        </row>
        <row r="307">
          <cell r="A307">
            <v>16782734</v>
          </cell>
          <cell r="B307" t="str">
            <v>Erazo Sepulveda Jaime Fernando</v>
          </cell>
          <cell r="C307" t="str">
            <v>COMERCIAL</v>
          </cell>
          <cell r="D307" t="str">
            <v>A</v>
          </cell>
          <cell r="E307">
            <v>0</v>
          </cell>
          <cell r="F307">
            <v>26944690</v>
          </cell>
          <cell r="G307">
            <v>1042007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69000000</v>
          </cell>
          <cell r="M307">
            <v>37437</v>
          </cell>
          <cell r="N307" t="str">
            <v>Vehiculo</v>
          </cell>
        </row>
        <row r="308">
          <cell r="A308">
            <v>16783082</v>
          </cell>
          <cell r="B308" t="str">
            <v xml:space="preserve">Cobo Trejos Diego             </v>
          </cell>
          <cell r="C308" t="str">
            <v>COMERCIAL</v>
          </cell>
          <cell r="D308" t="str">
            <v>A</v>
          </cell>
          <cell r="E308">
            <v>0</v>
          </cell>
          <cell r="F308">
            <v>31021266</v>
          </cell>
          <cell r="G308">
            <v>681464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62000000</v>
          </cell>
          <cell r="M308">
            <v>37437</v>
          </cell>
          <cell r="N308" t="str">
            <v>Vehiculo</v>
          </cell>
        </row>
        <row r="309">
          <cell r="A309">
            <v>16783728</v>
          </cell>
          <cell r="B309" t="str">
            <v xml:space="preserve">Cano Rojas Regulo Antonio     </v>
          </cell>
          <cell r="C309" t="str">
            <v>COMERCIAL</v>
          </cell>
          <cell r="D309" t="str">
            <v>A</v>
          </cell>
          <cell r="E309">
            <v>0</v>
          </cell>
          <cell r="F309">
            <v>20724039</v>
          </cell>
          <cell r="G309">
            <v>790642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52000000</v>
          </cell>
          <cell r="M309">
            <v>37532</v>
          </cell>
          <cell r="N309" t="str">
            <v>Vehiculo</v>
          </cell>
        </row>
        <row r="310">
          <cell r="A310">
            <v>16797795</v>
          </cell>
          <cell r="B310" t="str">
            <v xml:space="preserve">Restrepo Cucalon Eduardo      </v>
          </cell>
          <cell r="C310" t="str">
            <v>COMERCIAL</v>
          </cell>
          <cell r="D310" t="str">
            <v>A</v>
          </cell>
          <cell r="E310">
            <v>0</v>
          </cell>
          <cell r="F310">
            <v>16063391</v>
          </cell>
          <cell r="G310">
            <v>59733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36000000</v>
          </cell>
          <cell r="M310">
            <v>37558</v>
          </cell>
          <cell r="N310" t="str">
            <v>Vehiculo</v>
          </cell>
        </row>
        <row r="311">
          <cell r="A311">
            <v>16820156</v>
          </cell>
          <cell r="B311" t="str">
            <v xml:space="preserve">Quintero Balcazar Bernardo    </v>
          </cell>
          <cell r="C311" t="str">
            <v>COMERCIAL</v>
          </cell>
          <cell r="D311" t="str">
            <v>A</v>
          </cell>
          <cell r="E311">
            <v>0</v>
          </cell>
          <cell r="F311">
            <v>3290511</v>
          </cell>
          <cell r="G311">
            <v>25958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45517500</v>
          </cell>
          <cell r="M311">
            <v>36661</v>
          </cell>
          <cell r="N311" t="str">
            <v>Vehiculo</v>
          </cell>
        </row>
        <row r="312">
          <cell r="A312">
            <v>16823379</v>
          </cell>
          <cell r="B312" t="str">
            <v xml:space="preserve">Restrepo Pardo Juan Javier    </v>
          </cell>
          <cell r="C312" t="str">
            <v>CONSUMO</v>
          </cell>
          <cell r="D312" t="str">
            <v>A</v>
          </cell>
          <cell r="E312">
            <v>0</v>
          </cell>
          <cell r="F312">
            <v>10599848</v>
          </cell>
          <cell r="G312">
            <v>390710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14500000</v>
          </cell>
          <cell r="M312">
            <v>37204</v>
          </cell>
          <cell r="N312" t="str">
            <v>Vehiculo</v>
          </cell>
        </row>
        <row r="313">
          <cell r="A313">
            <v>16883794</v>
          </cell>
          <cell r="B313" t="str">
            <v>Cabezas Cortes Robinson Hobert</v>
          </cell>
          <cell r="C313" t="str">
            <v>COMERCIAL</v>
          </cell>
          <cell r="D313" t="str">
            <v>B</v>
          </cell>
          <cell r="E313">
            <v>37</v>
          </cell>
          <cell r="F313">
            <v>18278953</v>
          </cell>
          <cell r="G313">
            <v>3204982</v>
          </cell>
          <cell r="H313">
            <v>14181</v>
          </cell>
          <cell r="I313">
            <v>0</v>
          </cell>
          <cell r="J313">
            <v>32050</v>
          </cell>
          <cell r="K313">
            <v>142</v>
          </cell>
          <cell r="L313">
            <v>70335440</v>
          </cell>
          <cell r="M313">
            <v>36823</v>
          </cell>
          <cell r="N313" t="str">
            <v>Vehiculo</v>
          </cell>
        </row>
        <row r="314">
          <cell r="A314">
            <v>17025505</v>
          </cell>
          <cell r="B314" t="str">
            <v xml:space="preserve">Duque Rodriguez Victor Manuel </v>
          </cell>
          <cell r="C314" t="str">
            <v>COMERCIAL</v>
          </cell>
          <cell r="D314" t="str">
            <v>B</v>
          </cell>
          <cell r="E314">
            <v>65</v>
          </cell>
          <cell r="F314">
            <v>38698960</v>
          </cell>
          <cell r="G314">
            <v>5311814</v>
          </cell>
          <cell r="H314">
            <v>192564</v>
          </cell>
          <cell r="I314">
            <v>0</v>
          </cell>
          <cell r="J314">
            <v>53118</v>
          </cell>
          <cell r="K314">
            <v>1926</v>
          </cell>
          <cell r="L314">
            <v>79151662</v>
          </cell>
          <cell r="M314">
            <v>37437</v>
          </cell>
          <cell r="N314" t="str">
            <v>Computador</v>
          </cell>
        </row>
        <row r="315">
          <cell r="A315">
            <v>17026876</v>
          </cell>
          <cell r="B315" t="str">
            <v xml:space="preserve">Rodriguez Acero Roberto       </v>
          </cell>
          <cell r="C315" t="str">
            <v>COMERCIAL</v>
          </cell>
          <cell r="D315" t="str">
            <v>A</v>
          </cell>
          <cell r="E315">
            <v>0</v>
          </cell>
          <cell r="F315">
            <v>7958715</v>
          </cell>
          <cell r="G315">
            <v>1326538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25000000</v>
          </cell>
          <cell r="M315">
            <v>37169</v>
          </cell>
          <cell r="N315" t="str">
            <v>Vehiculo</v>
          </cell>
        </row>
        <row r="316">
          <cell r="A316">
            <v>17038145</v>
          </cell>
          <cell r="B316" t="str">
            <v xml:space="preserve">Mayorga Fajardo Pablo Enrique </v>
          </cell>
          <cell r="C316" t="str">
            <v>COMERCIAL</v>
          </cell>
          <cell r="D316" t="str">
            <v>A</v>
          </cell>
          <cell r="E316">
            <v>0</v>
          </cell>
          <cell r="F316">
            <v>44927937</v>
          </cell>
          <cell r="G316">
            <v>2215878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163000000</v>
          </cell>
          <cell r="M316">
            <v>37437</v>
          </cell>
          <cell r="N316" t="str">
            <v>Vehiculo</v>
          </cell>
        </row>
        <row r="317">
          <cell r="A317">
            <v>17046116</v>
          </cell>
          <cell r="B317" t="str">
            <v xml:space="preserve">Murcia Umbarilla Luis Antonio </v>
          </cell>
          <cell r="C317" t="str">
            <v>COMERCIAL</v>
          </cell>
          <cell r="D317" t="str">
            <v>A</v>
          </cell>
          <cell r="E317">
            <v>5</v>
          </cell>
          <cell r="F317">
            <v>65687089</v>
          </cell>
          <cell r="G317">
            <v>549677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99000000</v>
          </cell>
          <cell r="M317">
            <v>37437</v>
          </cell>
          <cell r="N317" t="str">
            <v>Vehiculo</v>
          </cell>
        </row>
        <row r="318">
          <cell r="A318">
            <v>17050171</v>
          </cell>
          <cell r="B318" t="str">
            <v xml:space="preserve">Campos David                  </v>
          </cell>
          <cell r="C318" t="str">
            <v>COMERCIAL</v>
          </cell>
          <cell r="D318" t="str">
            <v>B</v>
          </cell>
          <cell r="E318">
            <v>8</v>
          </cell>
          <cell r="F318">
            <v>54048779</v>
          </cell>
          <cell r="G318">
            <v>3831495</v>
          </cell>
          <cell r="H318">
            <v>0</v>
          </cell>
          <cell r="I318">
            <v>0</v>
          </cell>
          <cell r="J318">
            <v>38315</v>
          </cell>
          <cell r="K318">
            <v>0</v>
          </cell>
          <cell r="L318">
            <v>123600000</v>
          </cell>
          <cell r="M318">
            <v>37164</v>
          </cell>
          <cell r="N318" t="str">
            <v>Vehiculo</v>
          </cell>
        </row>
        <row r="319">
          <cell r="A319">
            <v>17052578</v>
          </cell>
          <cell r="B319" t="str">
            <v xml:space="preserve">Rincon Caicedo Gustavo        </v>
          </cell>
          <cell r="C319" t="str">
            <v>COMERCIAL</v>
          </cell>
          <cell r="D319" t="str">
            <v>B</v>
          </cell>
          <cell r="E319">
            <v>78</v>
          </cell>
          <cell r="F319">
            <v>8091308</v>
          </cell>
          <cell r="G319">
            <v>161115</v>
          </cell>
          <cell r="H319">
            <v>14862</v>
          </cell>
          <cell r="I319">
            <v>0</v>
          </cell>
          <cell r="J319">
            <v>1611</v>
          </cell>
          <cell r="K319">
            <v>149</v>
          </cell>
          <cell r="L319">
            <v>23000000</v>
          </cell>
          <cell r="M319">
            <v>37437</v>
          </cell>
          <cell r="N319" t="str">
            <v>Vehiculo</v>
          </cell>
        </row>
        <row r="320">
          <cell r="A320">
            <v>17054698</v>
          </cell>
          <cell r="B320" t="str">
            <v>Gonzalez Babativa Juan Evangel</v>
          </cell>
          <cell r="C320" t="str">
            <v>COMERCIAL</v>
          </cell>
          <cell r="D320" t="str">
            <v>A</v>
          </cell>
          <cell r="E320">
            <v>10</v>
          </cell>
          <cell r="F320">
            <v>164513562</v>
          </cell>
          <cell r="G320">
            <v>12060217</v>
          </cell>
          <cell r="H320">
            <v>122337</v>
          </cell>
          <cell r="I320">
            <v>0</v>
          </cell>
          <cell r="J320">
            <v>0</v>
          </cell>
          <cell r="K320">
            <v>0</v>
          </cell>
          <cell r="L320">
            <v>243315517</v>
          </cell>
          <cell r="M320">
            <v>37217</v>
          </cell>
          <cell r="N320" t="str">
            <v>Vehiculo</v>
          </cell>
        </row>
        <row r="321">
          <cell r="A321">
            <v>17059779</v>
          </cell>
          <cell r="B321" t="str">
            <v xml:space="preserve">Castro Diaz Jose              </v>
          </cell>
          <cell r="C321" t="str">
            <v>COMERCIAL</v>
          </cell>
          <cell r="D321" t="str">
            <v>A</v>
          </cell>
          <cell r="E321">
            <v>7</v>
          </cell>
          <cell r="F321">
            <v>36500466</v>
          </cell>
          <cell r="G321">
            <v>2047492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95000000</v>
          </cell>
          <cell r="M321">
            <v>37437</v>
          </cell>
          <cell r="N321" t="str">
            <v>Vehiculo</v>
          </cell>
        </row>
        <row r="322">
          <cell r="A322">
            <v>17062913</v>
          </cell>
          <cell r="B322" t="str">
            <v xml:space="preserve">Bello Cubillos Marco Tulio    </v>
          </cell>
          <cell r="C322" t="str">
            <v>COMERCIAL</v>
          </cell>
          <cell r="D322" t="str">
            <v>A</v>
          </cell>
          <cell r="E322">
            <v>0</v>
          </cell>
          <cell r="F322">
            <v>67181739</v>
          </cell>
          <cell r="G322">
            <v>1403680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102500000</v>
          </cell>
          <cell r="M322">
            <v>37363</v>
          </cell>
          <cell r="N322" t="str">
            <v>Vehiculo</v>
          </cell>
        </row>
        <row r="323">
          <cell r="A323">
            <v>17073984</v>
          </cell>
          <cell r="B323" t="str">
            <v xml:space="preserve">Suescun Gustavo               </v>
          </cell>
          <cell r="C323" t="str">
            <v>COMERCIAL</v>
          </cell>
          <cell r="D323" t="str">
            <v>A</v>
          </cell>
          <cell r="E323">
            <v>0</v>
          </cell>
          <cell r="F323">
            <v>82250343</v>
          </cell>
          <cell r="G323">
            <v>542934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98000000</v>
          </cell>
          <cell r="M323">
            <v>37525</v>
          </cell>
          <cell r="N323" t="str">
            <v>Vehiculo</v>
          </cell>
        </row>
        <row r="324">
          <cell r="A324">
            <v>17075957</v>
          </cell>
          <cell r="B324" t="str">
            <v xml:space="preserve">Laiton Rodriguez Julio        </v>
          </cell>
          <cell r="C324" t="str">
            <v>COMERCIAL</v>
          </cell>
          <cell r="D324" t="str">
            <v>A</v>
          </cell>
          <cell r="E324">
            <v>5</v>
          </cell>
          <cell r="F324">
            <v>5461324</v>
          </cell>
          <cell r="G324">
            <v>1306620</v>
          </cell>
          <cell r="H324">
            <v>6065</v>
          </cell>
          <cell r="I324">
            <v>0</v>
          </cell>
          <cell r="J324">
            <v>0</v>
          </cell>
          <cell r="K324">
            <v>0</v>
          </cell>
          <cell r="L324">
            <v>37000000</v>
          </cell>
          <cell r="M324">
            <v>37437</v>
          </cell>
          <cell r="N324" t="str">
            <v>Vehiculo</v>
          </cell>
        </row>
        <row r="325">
          <cell r="A325">
            <v>17091557</v>
          </cell>
          <cell r="B325" t="str">
            <v xml:space="preserve">Buitrago Casas Alcibiades     </v>
          </cell>
          <cell r="C325" t="str">
            <v>COMERCIAL</v>
          </cell>
          <cell r="D325" t="str">
            <v>A</v>
          </cell>
          <cell r="E325">
            <v>7</v>
          </cell>
          <cell r="F325">
            <v>63962968</v>
          </cell>
          <cell r="G325">
            <v>3359646</v>
          </cell>
          <cell r="H325">
            <v>38070</v>
          </cell>
          <cell r="I325">
            <v>0</v>
          </cell>
          <cell r="J325">
            <v>0</v>
          </cell>
          <cell r="K325">
            <v>0</v>
          </cell>
          <cell r="L325">
            <v>123405286</v>
          </cell>
          <cell r="M325">
            <v>37437</v>
          </cell>
          <cell r="N325" t="str">
            <v>Vehiculo</v>
          </cell>
        </row>
        <row r="326">
          <cell r="A326">
            <v>17091635</v>
          </cell>
          <cell r="B326" t="str">
            <v xml:space="preserve">Dorado Castro Marco Antonio   </v>
          </cell>
          <cell r="C326" t="str">
            <v>COMERCIAL</v>
          </cell>
          <cell r="D326" t="str">
            <v>A</v>
          </cell>
          <cell r="E326">
            <v>0</v>
          </cell>
          <cell r="F326">
            <v>36853372</v>
          </cell>
          <cell r="G326">
            <v>1825772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92000000</v>
          </cell>
          <cell r="M326">
            <v>37437</v>
          </cell>
          <cell r="N326" t="str">
            <v>Vehiculo</v>
          </cell>
        </row>
        <row r="327">
          <cell r="A327">
            <v>17091690</v>
          </cell>
          <cell r="B327" t="str">
            <v xml:space="preserve">Galindo Alfonso Ambrosio      </v>
          </cell>
          <cell r="C327" t="str">
            <v>COMERCIAL</v>
          </cell>
          <cell r="D327" t="str">
            <v>A</v>
          </cell>
          <cell r="E327">
            <v>0</v>
          </cell>
          <cell r="F327">
            <v>77579043</v>
          </cell>
          <cell r="G327">
            <v>344982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178592675</v>
          </cell>
          <cell r="M327">
            <v>37162</v>
          </cell>
          <cell r="N327" t="str">
            <v>Vehiculo</v>
          </cell>
        </row>
        <row r="328">
          <cell r="A328">
            <v>17102898</v>
          </cell>
          <cell r="B328" t="str">
            <v xml:space="preserve">Vargas Vargas Luis Alberto    </v>
          </cell>
          <cell r="C328" t="str">
            <v>COMERCIAL</v>
          </cell>
          <cell r="D328" t="str">
            <v>A</v>
          </cell>
          <cell r="E328">
            <v>0</v>
          </cell>
          <cell r="F328">
            <v>16136334</v>
          </cell>
          <cell r="G328">
            <v>2108707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55000000</v>
          </cell>
          <cell r="M328">
            <v>36770</v>
          </cell>
          <cell r="N328" t="str">
            <v>Vehiculo</v>
          </cell>
        </row>
        <row r="329">
          <cell r="A329">
            <v>17110368</v>
          </cell>
          <cell r="B329" t="str">
            <v>Lancheros Santamaria Victor Le</v>
          </cell>
          <cell r="C329" t="str">
            <v>COMERCIAL</v>
          </cell>
          <cell r="D329" t="str">
            <v>A</v>
          </cell>
          <cell r="E329">
            <v>0</v>
          </cell>
          <cell r="F329">
            <v>62836996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90000000</v>
          </cell>
          <cell r="M329">
            <v>37470</v>
          </cell>
          <cell r="N329" t="str">
            <v>Vehiculo</v>
          </cell>
        </row>
        <row r="330">
          <cell r="A330">
            <v>17118916</v>
          </cell>
          <cell r="B330" t="str">
            <v xml:space="preserve">Castro Fernando               </v>
          </cell>
          <cell r="C330" t="str">
            <v>COMERCIAL</v>
          </cell>
          <cell r="D330" t="str">
            <v>B</v>
          </cell>
          <cell r="E330">
            <v>0</v>
          </cell>
          <cell r="F330">
            <v>129553120</v>
          </cell>
          <cell r="G330">
            <v>4860178</v>
          </cell>
          <cell r="H330">
            <v>0</v>
          </cell>
          <cell r="I330">
            <v>74783</v>
          </cell>
          <cell r="J330">
            <v>48601</v>
          </cell>
          <cell r="K330">
            <v>0</v>
          </cell>
          <cell r="L330">
            <v>203000000</v>
          </cell>
          <cell r="M330">
            <v>37437</v>
          </cell>
          <cell r="N330" t="str">
            <v>Vehiculo</v>
          </cell>
        </row>
        <row r="331">
          <cell r="A331">
            <v>17133012</v>
          </cell>
          <cell r="B331" t="str">
            <v xml:space="preserve">Murcia Umbarilla Alfonso      </v>
          </cell>
          <cell r="C331" t="str">
            <v>COMERCIAL</v>
          </cell>
          <cell r="D331" t="str">
            <v>A</v>
          </cell>
          <cell r="E331">
            <v>20</v>
          </cell>
          <cell r="F331">
            <v>64617008</v>
          </cell>
          <cell r="G331">
            <v>2237830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99000000</v>
          </cell>
          <cell r="M331">
            <v>37437</v>
          </cell>
          <cell r="N331" t="str">
            <v>Vehiculo</v>
          </cell>
        </row>
        <row r="332">
          <cell r="A332">
            <v>17135242</v>
          </cell>
          <cell r="B332" t="str">
            <v xml:space="preserve">Deep Paez Ricardo Antonio     </v>
          </cell>
          <cell r="C332" t="str">
            <v>CONSUMO</v>
          </cell>
          <cell r="D332" t="str">
            <v>A</v>
          </cell>
          <cell r="E332">
            <v>5</v>
          </cell>
          <cell r="F332">
            <v>12710876</v>
          </cell>
          <cell r="G332">
            <v>918284</v>
          </cell>
          <cell r="H332">
            <v>10001</v>
          </cell>
          <cell r="I332">
            <v>0</v>
          </cell>
          <cell r="J332">
            <v>0</v>
          </cell>
          <cell r="K332">
            <v>0</v>
          </cell>
          <cell r="L332">
            <v>29063460</v>
          </cell>
          <cell r="M332">
            <v>37437</v>
          </cell>
          <cell r="N332" t="str">
            <v>Vehiculo</v>
          </cell>
        </row>
        <row r="333">
          <cell r="A333">
            <v>17155342</v>
          </cell>
          <cell r="B333" t="str">
            <v xml:space="preserve">Ruano Suarez Jose Edilberto   </v>
          </cell>
          <cell r="C333" t="str">
            <v>COMERCIAL</v>
          </cell>
          <cell r="D333" t="str">
            <v>B</v>
          </cell>
          <cell r="E333">
            <v>31</v>
          </cell>
          <cell r="F333">
            <v>11081232</v>
          </cell>
          <cell r="G333">
            <v>2728582</v>
          </cell>
          <cell r="H333">
            <v>8010</v>
          </cell>
          <cell r="I333">
            <v>0</v>
          </cell>
          <cell r="J333">
            <v>27286</v>
          </cell>
          <cell r="K333">
            <v>80</v>
          </cell>
          <cell r="L333">
            <v>81424100</v>
          </cell>
          <cell r="M333">
            <v>36615</v>
          </cell>
          <cell r="N333" t="str">
            <v>Vehiculo</v>
          </cell>
        </row>
        <row r="334">
          <cell r="A334">
            <v>17164821</v>
          </cell>
          <cell r="B334" t="str">
            <v>Castiblanco Rubio Pedro Antoni</v>
          </cell>
          <cell r="C334" t="str">
            <v>COMERCIAL</v>
          </cell>
          <cell r="D334" t="str">
            <v>A</v>
          </cell>
          <cell r="E334">
            <v>0</v>
          </cell>
          <cell r="F334">
            <v>54620781</v>
          </cell>
          <cell r="G334">
            <v>235411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102000001</v>
          </cell>
          <cell r="M334">
            <v>37132</v>
          </cell>
          <cell r="N334" t="str">
            <v>Vehiculo</v>
          </cell>
        </row>
        <row r="335">
          <cell r="A335">
            <v>17171625</v>
          </cell>
          <cell r="B335" t="str">
            <v>Gutierrez Castillo Angel Norbe</v>
          </cell>
          <cell r="C335" t="str">
            <v>COMERCIAL</v>
          </cell>
          <cell r="D335" t="str">
            <v>A</v>
          </cell>
          <cell r="E335">
            <v>0</v>
          </cell>
          <cell r="F335">
            <v>57296094</v>
          </cell>
          <cell r="G335">
            <v>780810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90000000</v>
          </cell>
          <cell r="M335">
            <v>37550</v>
          </cell>
          <cell r="N335" t="str">
            <v>Vehiculo</v>
          </cell>
        </row>
        <row r="336">
          <cell r="A336">
            <v>17198605</v>
          </cell>
          <cell r="B336" t="str">
            <v xml:space="preserve">Gamez Vaca Hector Eliodoro    </v>
          </cell>
          <cell r="C336" t="str">
            <v>COMERCIAL</v>
          </cell>
          <cell r="D336" t="str">
            <v>B</v>
          </cell>
          <cell r="E336">
            <v>49</v>
          </cell>
          <cell r="F336">
            <v>16856356</v>
          </cell>
          <cell r="G336">
            <v>3190905</v>
          </cell>
          <cell r="H336">
            <v>13450</v>
          </cell>
          <cell r="I336">
            <v>0</v>
          </cell>
          <cell r="J336">
            <v>31909</v>
          </cell>
          <cell r="K336">
            <v>135</v>
          </cell>
          <cell r="L336">
            <v>50000000</v>
          </cell>
          <cell r="M336">
            <v>36811</v>
          </cell>
          <cell r="N336" t="str">
            <v>Vehiculo</v>
          </cell>
        </row>
        <row r="337">
          <cell r="A337">
            <v>17313850</v>
          </cell>
          <cell r="B337" t="str">
            <v>Penaloza Hernandez Carlos Albe</v>
          </cell>
          <cell r="C337" t="str">
            <v>COMERCIAL</v>
          </cell>
          <cell r="D337" t="str">
            <v>A</v>
          </cell>
          <cell r="E337">
            <v>0</v>
          </cell>
          <cell r="F337">
            <v>196462962</v>
          </cell>
          <cell r="G337">
            <v>2230766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543978108</v>
          </cell>
          <cell r="M337">
            <v>37490</v>
          </cell>
          <cell r="N337" t="str">
            <v>Maquinaria</v>
          </cell>
        </row>
        <row r="338">
          <cell r="A338">
            <v>17335292</v>
          </cell>
          <cell r="B338" t="str">
            <v xml:space="preserve">Pulido Piraquive Angel Maria  </v>
          </cell>
          <cell r="C338" t="str">
            <v>COMERCIAL</v>
          </cell>
          <cell r="D338" t="str">
            <v>A</v>
          </cell>
          <cell r="E338">
            <v>5</v>
          </cell>
          <cell r="F338">
            <v>26623454</v>
          </cell>
          <cell r="G338">
            <v>2944431</v>
          </cell>
          <cell r="H338">
            <v>6716</v>
          </cell>
          <cell r="I338">
            <v>0</v>
          </cell>
          <cell r="J338">
            <v>0</v>
          </cell>
          <cell r="K338">
            <v>0</v>
          </cell>
          <cell r="L338">
            <v>93000000</v>
          </cell>
          <cell r="M338">
            <v>37437</v>
          </cell>
          <cell r="N338" t="str">
            <v>Vehiculo</v>
          </cell>
        </row>
        <row r="339">
          <cell r="A339">
            <v>17546622</v>
          </cell>
          <cell r="B339" t="str">
            <v>Vageon Rodriguez Angel Alejand</v>
          </cell>
          <cell r="C339" t="str">
            <v>CONSUMO</v>
          </cell>
          <cell r="D339" t="str">
            <v>B</v>
          </cell>
          <cell r="E339">
            <v>0</v>
          </cell>
          <cell r="F339">
            <v>13941881</v>
          </cell>
          <cell r="G339">
            <v>452206</v>
          </cell>
          <cell r="H339">
            <v>0</v>
          </cell>
          <cell r="I339">
            <v>0</v>
          </cell>
          <cell r="J339">
            <v>4522</v>
          </cell>
          <cell r="K339">
            <v>0</v>
          </cell>
          <cell r="L339">
            <v>27000000</v>
          </cell>
          <cell r="M339">
            <v>37437</v>
          </cell>
          <cell r="N339" t="str">
            <v>Vehiculo</v>
          </cell>
        </row>
        <row r="340">
          <cell r="A340">
            <v>17635267</v>
          </cell>
          <cell r="B340" t="str">
            <v xml:space="preserve">Nunez Motta Smilzo            </v>
          </cell>
          <cell r="C340" t="str">
            <v>COMERCIAL</v>
          </cell>
          <cell r="D340" t="str">
            <v>A</v>
          </cell>
          <cell r="E340">
            <v>0</v>
          </cell>
          <cell r="F340">
            <v>56928006</v>
          </cell>
          <cell r="G340">
            <v>3461052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108808929</v>
          </cell>
          <cell r="M340">
            <v>37437</v>
          </cell>
          <cell r="N340" t="str">
            <v>Maquinaria</v>
          </cell>
        </row>
        <row r="341">
          <cell r="A341">
            <v>17669141</v>
          </cell>
          <cell r="B341" t="str">
            <v xml:space="preserve">Rico Lopez Ernesto            </v>
          </cell>
          <cell r="C341" t="str">
            <v>COMERCIAL</v>
          </cell>
          <cell r="D341" t="str">
            <v>A</v>
          </cell>
          <cell r="E341">
            <v>0</v>
          </cell>
          <cell r="F341">
            <v>1934821</v>
          </cell>
          <cell r="G341">
            <v>11738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25000000</v>
          </cell>
          <cell r="M341">
            <v>37112</v>
          </cell>
          <cell r="N341" t="str">
            <v>Vehiculo</v>
          </cell>
        </row>
        <row r="342">
          <cell r="A342">
            <v>17699848</v>
          </cell>
          <cell r="B342" t="str">
            <v xml:space="preserve">Hincapie Parra Rodrigo        </v>
          </cell>
          <cell r="C342" t="str">
            <v>COMERCIAL</v>
          </cell>
          <cell r="D342" t="str">
            <v>A</v>
          </cell>
          <cell r="E342">
            <v>0</v>
          </cell>
          <cell r="F342">
            <v>72949040</v>
          </cell>
          <cell r="G342">
            <v>4009594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190200000</v>
          </cell>
          <cell r="M342">
            <v>37567</v>
          </cell>
          <cell r="N342" t="str">
            <v>Maquinaria</v>
          </cell>
        </row>
        <row r="343">
          <cell r="A343">
            <v>18100233</v>
          </cell>
          <cell r="B343" t="str">
            <v xml:space="preserve">Franco Gomez Sosimo           </v>
          </cell>
          <cell r="C343" t="str">
            <v>COMERCIAL</v>
          </cell>
          <cell r="D343" t="str">
            <v>A</v>
          </cell>
          <cell r="E343">
            <v>0</v>
          </cell>
          <cell r="F343">
            <v>19601532</v>
          </cell>
          <cell r="G343">
            <v>559982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57000000</v>
          </cell>
          <cell r="M343">
            <v>37449</v>
          </cell>
          <cell r="N343" t="str">
            <v>Vehiculo</v>
          </cell>
        </row>
        <row r="344">
          <cell r="A344">
            <v>18125592</v>
          </cell>
          <cell r="B344" t="str">
            <v xml:space="preserve">Cordoba Burbano Roberth Yony  </v>
          </cell>
          <cell r="C344" t="str">
            <v>COMERCIAL</v>
          </cell>
          <cell r="D344" t="str">
            <v>A</v>
          </cell>
          <cell r="E344">
            <v>0</v>
          </cell>
          <cell r="F344">
            <v>22152631</v>
          </cell>
          <cell r="G344">
            <v>1310589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61900000</v>
          </cell>
          <cell r="M344">
            <v>37437</v>
          </cell>
          <cell r="N344" t="str">
            <v>Vehiculo</v>
          </cell>
        </row>
        <row r="345">
          <cell r="A345">
            <v>18466562</v>
          </cell>
          <cell r="B345" t="str">
            <v xml:space="preserve">Parra Torres Juan Carlos      </v>
          </cell>
          <cell r="C345" t="str">
            <v>COMERCIAL</v>
          </cell>
          <cell r="D345" t="str">
            <v>A</v>
          </cell>
          <cell r="E345">
            <v>12</v>
          </cell>
          <cell r="F345">
            <v>55085568</v>
          </cell>
          <cell r="G345">
            <v>880835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98500200</v>
          </cell>
          <cell r="M345">
            <v>37609</v>
          </cell>
          <cell r="N345" t="str">
            <v>Vehiculo</v>
          </cell>
        </row>
        <row r="346">
          <cell r="A346">
            <v>18500536</v>
          </cell>
          <cell r="B346" t="str">
            <v xml:space="preserve">Torres Henao Jose Guillermo   </v>
          </cell>
          <cell r="C346" t="str">
            <v>COMERCIAL</v>
          </cell>
          <cell r="D346" t="str">
            <v>A</v>
          </cell>
          <cell r="E346">
            <v>0</v>
          </cell>
          <cell r="F346">
            <v>133602170</v>
          </cell>
          <cell r="G346">
            <v>4160181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237700000</v>
          </cell>
          <cell r="M346">
            <v>37164</v>
          </cell>
          <cell r="N346" t="str">
            <v>Vehiculo</v>
          </cell>
        </row>
        <row r="347">
          <cell r="A347">
            <v>19059072</v>
          </cell>
          <cell r="B347" t="str">
            <v xml:space="preserve">Ortiz Dicelis Gustavo         </v>
          </cell>
          <cell r="C347" t="str">
            <v>COMERCIAL</v>
          </cell>
          <cell r="D347" t="str">
            <v>A</v>
          </cell>
          <cell r="E347">
            <v>0</v>
          </cell>
          <cell r="F347">
            <v>51321364</v>
          </cell>
          <cell r="G347">
            <v>1195103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92500000</v>
          </cell>
          <cell r="M347">
            <v>36889</v>
          </cell>
          <cell r="N347" t="str">
            <v>Vehiculo</v>
          </cell>
        </row>
        <row r="348">
          <cell r="A348">
            <v>19064882</v>
          </cell>
          <cell r="B348" t="str">
            <v xml:space="preserve">Ochoa Hernandez Luis Elias    </v>
          </cell>
          <cell r="C348" t="str">
            <v>COMERCIAL</v>
          </cell>
          <cell r="D348" t="str">
            <v>A</v>
          </cell>
          <cell r="E348">
            <v>0</v>
          </cell>
          <cell r="F348">
            <v>69484597</v>
          </cell>
          <cell r="G348">
            <v>3013749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99490325</v>
          </cell>
          <cell r="M348">
            <v>37508</v>
          </cell>
          <cell r="N348" t="str">
            <v>Vehiculo</v>
          </cell>
        </row>
        <row r="349">
          <cell r="A349">
            <v>19084344</v>
          </cell>
          <cell r="B349" t="str">
            <v xml:space="preserve">Rivera Suarez Ramiro          </v>
          </cell>
          <cell r="C349" t="str">
            <v>COMERCIAL</v>
          </cell>
          <cell r="D349" t="str">
            <v>A</v>
          </cell>
          <cell r="E349">
            <v>0</v>
          </cell>
          <cell r="F349">
            <v>193668235</v>
          </cell>
          <cell r="G349">
            <v>4440650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307000000</v>
          </cell>
          <cell r="M349">
            <v>36850</v>
          </cell>
          <cell r="N349" t="str">
            <v>Vehiculo</v>
          </cell>
        </row>
        <row r="350">
          <cell r="A350">
            <v>19084635</v>
          </cell>
          <cell r="B350" t="str">
            <v xml:space="preserve">Gonzalez Caballero Roberto    </v>
          </cell>
          <cell r="C350" t="str">
            <v>CONSUMO</v>
          </cell>
          <cell r="D350" t="str">
            <v>B</v>
          </cell>
          <cell r="E350">
            <v>54</v>
          </cell>
          <cell r="F350">
            <v>3460757</v>
          </cell>
          <cell r="G350">
            <v>1068932</v>
          </cell>
          <cell r="H350">
            <v>166048</v>
          </cell>
          <cell r="I350">
            <v>0</v>
          </cell>
          <cell r="J350">
            <v>10689</v>
          </cell>
          <cell r="K350">
            <v>1660</v>
          </cell>
          <cell r="L350">
            <v>21000000</v>
          </cell>
          <cell r="M350">
            <v>37437</v>
          </cell>
          <cell r="N350" t="str">
            <v>Vehiculo</v>
          </cell>
        </row>
        <row r="351">
          <cell r="A351">
            <v>19095421</v>
          </cell>
          <cell r="B351" t="str">
            <v xml:space="preserve">Camargo Carmago Uriel Antonio </v>
          </cell>
          <cell r="C351" t="str">
            <v>COMERCIAL</v>
          </cell>
          <cell r="D351" t="str">
            <v>B</v>
          </cell>
          <cell r="E351">
            <v>0</v>
          </cell>
          <cell r="F351">
            <v>16964062</v>
          </cell>
          <cell r="G351">
            <v>1193450</v>
          </cell>
          <cell r="H351">
            <v>0</v>
          </cell>
          <cell r="I351">
            <v>0</v>
          </cell>
          <cell r="J351">
            <v>11935</v>
          </cell>
          <cell r="K351">
            <v>0</v>
          </cell>
          <cell r="L351">
            <v>100000000</v>
          </cell>
          <cell r="M351">
            <v>37437</v>
          </cell>
          <cell r="N351" t="str">
            <v>Vehiculo</v>
          </cell>
        </row>
        <row r="352">
          <cell r="A352">
            <v>19099741</v>
          </cell>
          <cell r="B352" t="str">
            <v xml:space="preserve">Garcia Rico Carlos Arturo     </v>
          </cell>
          <cell r="C352" t="str">
            <v>COMERCIAL</v>
          </cell>
          <cell r="D352" t="str">
            <v>A</v>
          </cell>
          <cell r="E352">
            <v>1</v>
          </cell>
          <cell r="F352">
            <v>40991908</v>
          </cell>
          <cell r="G352">
            <v>2609696</v>
          </cell>
          <cell r="H352">
            <v>346659</v>
          </cell>
          <cell r="I352">
            <v>0</v>
          </cell>
          <cell r="J352">
            <v>0</v>
          </cell>
          <cell r="K352">
            <v>0</v>
          </cell>
          <cell r="L352">
            <v>49730000</v>
          </cell>
          <cell r="M352">
            <v>37467</v>
          </cell>
          <cell r="N352" t="str">
            <v>Vehiculo</v>
          </cell>
        </row>
        <row r="353">
          <cell r="A353">
            <v>19110625</v>
          </cell>
          <cell r="B353" t="str">
            <v>Castellanos Gonzalez Luis Evel</v>
          </cell>
          <cell r="C353" t="str">
            <v>COMERCIAL</v>
          </cell>
          <cell r="D353" t="str">
            <v>A</v>
          </cell>
          <cell r="E353">
            <v>23</v>
          </cell>
          <cell r="F353">
            <v>103290412</v>
          </cell>
          <cell r="G353">
            <v>9055709</v>
          </cell>
          <cell r="H353">
            <v>37273</v>
          </cell>
          <cell r="I353">
            <v>0</v>
          </cell>
          <cell r="J353">
            <v>0</v>
          </cell>
          <cell r="K353">
            <v>0</v>
          </cell>
          <cell r="L353">
            <v>195000000</v>
          </cell>
          <cell r="M353">
            <v>37437</v>
          </cell>
          <cell r="N353" t="str">
            <v>Vehiculo</v>
          </cell>
        </row>
        <row r="354">
          <cell r="A354">
            <v>19126507</v>
          </cell>
          <cell r="B354" t="str">
            <v xml:space="preserve">Albarracin Rodriguez Adriano  </v>
          </cell>
          <cell r="C354" t="str">
            <v>COMERCIAL</v>
          </cell>
          <cell r="D354" t="str">
            <v>B</v>
          </cell>
          <cell r="E354">
            <v>44</v>
          </cell>
          <cell r="F354">
            <v>300000</v>
          </cell>
          <cell r="G354">
            <v>672849</v>
          </cell>
          <cell r="H354">
            <v>0</v>
          </cell>
          <cell r="I354">
            <v>0</v>
          </cell>
          <cell r="J354">
            <v>6728</v>
          </cell>
          <cell r="K354">
            <v>0</v>
          </cell>
          <cell r="L354">
            <v>36580000</v>
          </cell>
          <cell r="M354">
            <v>36847</v>
          </cell>
          <cell r="N354" t="str">
            <v>Vehiculo</v>
          </cell>
        </row>
        <row r="355">
          <cell r="A355">
            <v>19130188</v>
          </cell>
          <cell r="B355" t="str">
            <v xml:space="preserve">Montano Garcia Marco Aurelio  </v>
          </cell>
          <cell r="C355" t="str">
            <v>COMERCIAL</v>
          </cell>
          <cell r="D355" t="str">
            <v>A</v>
          </cell>
          <cell r="E355">
            <v>2</v>
          </cell>
          <cell r="F355">
            <v>81708728</v>
          </cell>
          <cell r="G355">
            <v>273650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96500000</v>
          </cell>
          <cell r="M355">
            <v>37437</v>
          </cell>
          <cell r="N355" t="str">
            <v>Vehiculo</v>
          </cell>
        </row>
        <row r="356">
          <cell r="A356">
            <v>19133588</v>
          </cell>
          <cell r="B356" t="str">
            <v xml:space="preserve">Archila Parmenio              </v>
          </cell>
          <cell r="C356" t="str">
            <v>COMERCIAL</v>
          </cell>
          <cell r="D356" t="str">
            <v>A</v>
          </cell>
          <cell r="E356">
            <v>0</v>
          </cell>
          <cell r="F356">
            <v>47973431</v>
          </cell>
          <cell r="G356">
            <v>128031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90800000</v>
          </cell>
          <cell r="M356">
            <v>37558</v>
          </cell>
          <cell r="N356" t="str">
            <v>Vehiculo</v>
          </cell>
        </row>
        <row r="357">
          <cell r="A357">
            <v>19135696</v>
          </cell>
          <cell r="B357" t="str">
            <v xml:space="preserve">Nino Benito Ernesto           </v>
          </cell>
          <cell r="C357" t="str">
            <v>COMERCIAL</v>
          </cell>
          <cell r="D357" t="str">
            <v>A</v>
          </cell>
          <cell r="E357">
            <v>0</v>
          </cell>
          <cell r="F357">
            <v>40805124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56000000</v>
          </cell>
          <cell r="M357">
            <v>37260</v>
          </cell>
          <cell r="N357" t="str">
            <v>Vehiculo</v>
          </cell>
        </row>
        <row r="358">
          <cell r="A358">
            <v>19137615</v>
          </cell>
          <cell r="B358" t="str">
            <v xml:space="preserve">Garcia Castro Segundo Ricardo </v>
          </cell>
          <cell r="C358" t="str">
            <v>COMERCIAL</v>
          </cell>
          <cell r="D358" t="str">
            <v>A</v>
          </cell>
          <cell r="E358">
            <v>0</v>
          </cell>
          <cell r="F358">
            <v>106983246</v>
          </cell>
          <cell r="G358">
            <v>1652526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166185040</v>
          </cell>
          <cell r="M358">
            <v>37437</v>
          </cell>
          <cell r="N358" t="str">
            <v>Vehiculo</v>
          </cell>
        </row>
        <row r="359">
          <cell r="A359">
            <v>19139121</v>
          </cell>
          <cell r="B359" t="str">
            <v>Delgadillo Forero Luis Francis</v>
          </cell>
          <cell r="C359" t="str">
            <v>COMERCIAL</v>
          </cell>
          <cell r="D359" t="str">
            <v>A</v>
          </cell>
          <cell r="E359">
            <v>12</v>
          </cell>
          <cell r="F359">
            <v>111747864</v>
          </cell>
          <cell r="G359">
            <v>10332078</v>
          </cell>
          <cell r="H359">
            <v>89624</v>
          </cell>
          <cell r="I359">
            <v>0</v>
          </cell>
          <cell r="J359">
            <v>0</v>
          </cell>
          <cell r="K359">
            <v>0</v>
          </cell>
          <cell r="L359">
            <v>153000000</v>
          </cell>
          <cell r="M359">
            <v>37426</v>
          </cell>
          <cell r="N359" t="str">
            <v>Vehiculo</v>
          </cell>
        </row>
        <row r="360">
          <cell r="A360">
            <v>19141570</v>
          </cell>
          <cell r="B360" t="str">
            <v xml:space="preserve">Abril Osmar                   </v>
          </cell>
          <cell r="C360" t="str">
            <v>COMERCIAL</v>
          </cell>
          <cell r="D360" t="str">
            <v>A</v>
          </cell>
          <cell r="E360">
            <v>0</v>
          </cell>
          <cell r="F360">
            <v>92335227</v>
          </cell>
          <cell r="G360">
            <v>3521276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174889100</v>
          </cell>
          <cell r="M360">
            <v>37082</v>
          </cell>
          <cell r="N360" t="str">
            <v>Vehiculo</v>
          </cell>
        </row>
        <row r="361">
          <cell r="A361">
            <v>19146113</v>
          </cell>
          <cell r="B361" t="str">
            <v xml:space="preserve">Huertas Cotes Mario           </v>
          </cell>
          <cell r="C361" t="str">
            <v>COMERCIAL</v>
          </cell>
          <cell r="D361" t="str">
            <v>A</v>
          </cell>
          <cell r="E361">
            <v>0</v>
          </cell>
          <cell r="F361">
            <v>98227441</v>
          </cell>
          <cell r="G361">
            <v>817409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259207680</v>
          </cell>
          <cell r="M361">
            <v>37437</v>
          </cell>
          <cell r="N361" t="str">
            <v>Maquinaria</v>
          </cell>
        </row>
        <row r="362">
          <cell r="A362">
            <v>19157592</v>
          </cell>
          <cell r="B362" t="str">
            <v>Mayorga Fajardo Hernando Israe</v>
          </cell>
          <cell r="C362" t="str">
            <v>COMERCIAL</v>
          </cell>
          <cell r="D362" t="str">
            <v>A</v>
          </cell>
          <cell r="E362">
            <v>0</v>
          </cell>
          <cell r="F362">
            <v>5500965</v>
          </cell>
          <cell r="G362">
            <v>90542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88000000</v>
          </cell>
          <cell r="M362">
            <v>37437</v>
          </cell>
          <cell r="N362" t="str">
            <v>Vehiculo</v>
          </cell>
        </row>
        <row r="363">
          <cell r="A363">
            <v>19160178</v>
          </cell>
          <cell r="B363" t="str">
            <v xml:space="preserve">Rivera Suarez Jorge Ignacio   </v>
          </cell>
          <cell r="C363" t="str">
            <v>COMERCIAL</v>
          </cell>
          <cell r="D363" t="str">
            <v>A</v>
          </cell>
          <cell r="E363">
            <v>0</v>
          </cell>
          <cell r="F363">
            <v>41420641</v>
          </cell>
          <cell r="G363">
            <v>2470525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95000000</v>
          </cell>
          <cell r="M363">
            <v>37437</v>
          </cell>
          <cell r="N363" t="str">
            <v>Vehiculo</v>
          </cell>
        </row>
        <row r="364">
          <cell r="A364">
            <v>19160915</v>
          </cell>
          <cell r="B364" t="str">
            <v xml:space="preserve">Pardo Sanchez Joaquin Adolfo  </v>
          </cell>
          <cell r="C364" t="str">
            <v>COMERCIAL</v>
          </cell>
          <cell r="D364" t="str">
            <v>A</v>
          </cell>
          <cell r="E364">
            <v>2</v>
          </cell>
          <cell r="F364">
            <v>237874308</v>
          </cell>
          <cell r="G364">
            <v>11304498</v>
          </cell>
          <cell r="H364">
            <v>159839</v>
          </cell>
          <cell r="I364">
            <v>0</v>
          </cell>
          <cell r="J364">
            <v>0</v>
          </cell>
          <cell r="K364">
            <v>0</v>
          </cell>
          <cell r="L364">
            <v>333306613</v>
          </cell>
          <cell r="M364">
            <v>36865</v>
          </cell>
          <cell r="N364" t="str">
            <v>Vehiculo</v>
          </cell>
        </row>
        <row r="365">
          <cell r="A365">
            <v>19168399</v>
          </cell>
          <cell r="B365" t="str">
            <v>Dominguez Gonzalez Hector Ivan</v>
          </cell>
          <cell r="C365" t="str">
            <v>COMERCIAL</v>
          </cell>
          <cell r="D365" t="str">
            <v>A</v>
          </cell>
          <cell r="E365">
            <v>0</v>
          </cell>
          <cell r="F365">
            <v>60015193</v>
          </cell>
          <cell r="G365">
            <v>384228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101500000</v>
          </cell>
          <cell r="M365">
            <v>37437</v>
          </cell>
          <cell r="N365" t="str">
            <v>Vehiculo</v>
          </cell>
        </row>
        <row r="366">
          <cell r="A366">
            <v>19174911</v>
          </cell>
          <cell r="B366" t="str">
            <v xml:space="preserve">Bernal Chacon Efrain          </v>
          </cell>
          <cell r="C366" t="str">
            <v>COMERCIAL</v>
          </cell>
          <cell r="D366" t="str">
            <v>A</v>
          </cell>
          <cell r="E366">
            <v>0</v>
          </cell>
          <cell r="F366">
            <v>35175142</v>
          </cell>
          <cell r="G366">
            <v>1708029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95000000</v>
          </cell>
          <cell r="M366">
            <v>37437</v>
          </cell>
          <cell r="N366" t="str">
            <v>Vehiculo</v>
          </cell>
        </row>
        <row r="367">
          <cell r="A367">
            <v>19176643</v>
          </cell>
          <cell r="B367" t="str">
            <v xml:space="preserve">Lopez Vera Jose Flaminio      </v>
          </cell>
          <cell r="C367" t="str">
            <v>COMERCIAL</v>
          </cell>
          <cell r="D367" t="str">
            <v>B</v>
          </cell>
          <cell r="E367">
            <v>32</v>
          </cell>
          <cell r="F367">
            <v>8383488</v>
          </cell>
          <cell r="G367">
            <v>4536833</v>
          </cell>
          <cell r="H367">
            <v>16046</v>
          </cell>
          <cell r="I367">
            <v>0</v>
          </cell>
          <cell r="J367">
            <v>45368</v>
          </cell>
          <cell r="K367">
            <v>160</v>
          </cell>
          <cell r="L367">
            <v>105000000</v>
          </cell>
          <cell r="M367">
            <v>37437</v>
          </cell>
          <cell r="N367" t="str">
            <v>Vehiculo</v>
          </cell>
        </row>
        <row r="368">
          <cell r="A368">
            <v>19187519</v>
          </cell>
          <cell r="B368" t="str">
            <v xml:space="preserve">Zuniga Ramos Jose Amilcar     </v>
          </cell>
          <cell r="C368" t="str">
            <v>COMERCIAL</v>
          </cell>
          <cell r="D368" t="str">
            <v>A</v>
          </cell>
          <cell r="E368">
            <v>0</v>
          </cell>
          <cell r="F368">
            <v>25402477</v>
          </cell>
          <cell r="G368">
            <v>1226695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62000000</v>
          </cell>
          <cell r="M368">
            <v>37437</v>
          </cell>
          <cell r="N368" t="str">
            <v>Vehiculo</v>
          </cell>
        </row>
        <row r="369">
          <cell r="A369">
            <v>19188742</v>
          </cell>
          <cell r="B369" t="str">
            <v xml:space="preserve">Pinzon Reyes Arecio           </v>
          </cell>
          <cell r="C369" t="str">
            <v>COMERCIAL</v>
          </cell>
          <cell r="D369" t="str">
            <v>A</v>
          </cell>
          <cell r="E369">
            <v>0</v>
          </cell>
          <cell r="F369">
            <v>22598655</v>
          </cell>
          <cell r="G369">
            <v>678771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72000000</v>
          </cell>
          <cell r="M369">
            <v>37437</v>
          </cell>
          <cell r="N369" t="str">
            <v>Vehiculo</v>
          </cell>
        </row>
        <row r="370">
          <cell r="A370">
            <v>19200590</v>
          </cell>
          <cell r="B370" t="str">
            <v xml:space="preserve">Gonzalez Rojas Jaime          </v>
          </cell>
          <cell r="C370" t="str">
            <v>COMERCIAL</v>
          </cell>
          <cell r="D370" t="str">
            <v>B</v>
          </cell>
          <cell r="E370">
            <v>68</v>
          </cell>
          <cell r="F370">
            <v>50726510</v>
          </cell>
          <cell r="G370">
            <v>8822325</v>
          </cell>
          <cell r="H370">
            <v>75598</v>
          </cell>
          <cell r="I370">
            <v>0</v>
          </cell>
          <cell r="J370">
            <v>88223</v>
          </cell>
          <cell r="K370">
            <v>756</v>
          </cell>
          <cell r="L370">
            <v>100000000</v>
          </cell>
          <cell r="M370">
            <v>37126</v>
          </cell>
          <cell r="N370" t="str">
            <v>Vehiculo</v>
          </cell>
        </row>
        <row r="371">
          <cell r="A371">
            <v>19204946</v>
          </cell>
          <cell r="B371" t="str">
            <v xml:space="preserve">Rey Correal Jose Daniel       </v>
          </cell>
          <cell r="C371" t="str">
            <v>COMERCIAL</v>
          </cell>
          <cell r="D371" t="str">
            <v>A</v>
          </cell>
          <cell r="E371">
            <v>0</v>
          </cell>
          <cell r="F371">
            <v>86589523</v>
          </cell>
          <cell r="G371">
            <v>752583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107000000</v>
          </cell>
          <cell r="M371">
            <v>37614</v>
          </cell>
          <cell r="N371" t="str">
            <v>Vehiculo</v>
          </cell>
        </row>
        <row r="372">
          <cell r="A372">
            <v>19210941</v>
          </cell>
          <cell r="B372" t="str">
            <v>Talero Figueroa Jairo Hernando</v>
          </cell>
          <cell r="C372" t="str">
            <v>COMERCIAL</v>
          </cell>
          <cell r="D372" t="str">
            <v>A</v>
          </cell>
          <cell r="E372">
            <v>9</v>
          </cell>
          <cell r="F372">
            <v>45759785</v>
          </cell>
          <cell r="G372">
            <v>1483112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186257000</v>
          </cell>
          <cell r="M372">
            <v>36972</v>
          </cell>
          <cell r="N372" t="str">
            <v>Vehiculo</v>
          </cell>
        </row>
        <row r="373">
          <cell r="A373">
            <v>19218431</v>
          </cell>
          <cell r="B373" t="str">
            <v xml:space="preserve">Garcia Garzon Hector          </v>
          </cell>
          <cell r="C373" t="str">
            <v>COMERCIAL</v>
          </cell>
          <cell r="D373" t="str">
            <v>A</v>
          </cell>
          <cell r="E373">
            <v>1</v>
          </cell>
          <cell r="F373">
            <v>28447105</v>
          </cell>
          <cell r="G373">
            <v>1980275</v>
          </cell>
          <cell r="H373">
            <v>13104</v>
          </cell>
          <cell r="I373">
            <v>0</v>
          </cell>
          <cell r="J373">
            <v>0</v>
          </cell>
          <cell r="K373">
            <v>0</v>
          </cell>
          <cell r="L373">
            <v>62000000</v>
          </cell>
          <cell r="M373">
            <v>37437</v>
          </cell>
          <cell r="N373" t="str">
            <v>Vehiculo</v>
          </cell>
        </row>
        <row r="374">
          <cell r="A374">
            <v>19236469</v>
          </cell>
          <cell r="B374" t="str">
            <v xml:space="preserve">Hernandez Mendez Fabio Alonso </v>
          </cell>
          <cell r="C374" t="str">
            <v>COMERCIAL</v>
          </cell>
          <cell r="D374" t="str">
            <v>A</v>
          </cell>
          <cell r="E374">
            <v>0</v>
          </cell>
          <cell r="F374">
            <v>48032125</v>
          </cell>
          <cell r="G374">
            <v>1557595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99000000</v>
          </cell>
          <cell r="M374">
            <v>37565</v>
          </cell>
          <cell r="N374" t="str">
            <v>Vehiculo</v>
          </cell>
        </row>
        <row r="375">
          <cell r="A375">
            <v>19244779</v>
          </cell>
          <cell r="B375" t="str">
            <v xml:space="preserve">Leon Henry                    </v>
          </cell>
          <cell r="C375" t="str">
            <v>COMERCIAL</v>
          </cell>
          <cell r="D375" t="str">
            <v>A</v>
          </cell>
          <cell r="E375">
            <v>0</v>
          </cell>
          <cell r="F375">
            <v>70092764</v>
          </cell>
          <cell r="G375">
            <v>2731959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179000000</v>
          </cell>
          <cell r="M375">
            <v>37437</v>
          </cell>
          <cell r="N375" t="str">
            <v>Vehiculo</v>
          </cell>
        </row>
        <row r="376">
          <cell r="A376">
            <v>19245204</v>
          </cell>
          <cell r="B376" t="str">
            <v>Arevalo Lugo Manuel Jose Maria</v>
          </cell>
          <cell r="C376" t="str">
            <v>COMERCIAL</v>
          </cell>
          <cell r="D376" t="str">
            <v>A</v>
          </cell>
          <cell r="E376">
            <v>0</v>
          </cell>
          <cell r="F376">
            <v>42910140</v>
          </cell>
          <cell r="G376">
            <v>2623052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95000000</v>
          </cell>
          <cell r="M376">
            <v>37437</v>
          </cell>
          <cell r="N376" t="str">
            <v>Vehiculo</v>
          </cell>
        </row>
        <row r="377">
          <cell r="A377">
            <v>19263281</v>
          </cell>
          <cell r="B377" t="str">
            <v xml:space="preserve">Bernal Castro Jose Humberto   </v>
          </cell>
          <cell r="C377" t="str">
            <v>COMERCIAL</v>
          </cell>
          <cell r="D377" t="str">
            <v>A</v>
          </cell>
          <cell r="E377">
            <v>0</v>
          </cell>
          <cell r="F377">
            <v>41241450</v>
          </cell>
          <cell r="G377">
            <v>417902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97680000</v>
          </cell>
          <cell r="M377">
            <v>36977</v>
          </cell>
          <cell r="N377" t="str">
            <v>Vehiculo</v>
          </cell>
        </row>
        <row r="378">
          <cell r="A378">
            <v>19264645</v>
          </cell>
          <cell r="B378" t="str">
            <v>Rodriguez Rodriguez Ramiro Enr</v>
          </cell>
          <cell r="C378" t="str">
            <v>COMERCIAL</v>
          </cell>
          <cell r="D378" t="str">
            <v>A</v>
          </cell>
          <cell r="E378">
            <v>0</v>
          </cell>
          <cell r="F378">
            <v>49778812</v>
          </cell>
          <cell r="G378">
            <v>3549725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115500000</v>
          </cell>
          <cell r="M378">
            <v>37437</v>
          </cell>
          <cell r="N378" t="str">
            <v>Vehiculo</v>
          </cell>
        </row>
        <row r="379">
          <cell r="A379">
            <v>19276955</v>
          </cell>
          <cell r="B379" t="str">
            <v xml:space="preserve">Paez Vargas Gonzalo           </v>
          </cell>
          <cell r="C379" t="str">
            <v>COMERCIAL</v>
          </cell>
          <cell r="D379" t="str">
            <v>A</v>
          </cell>
          <cell r="E379">
            <v>21</v>
          </cell>
          <cell r="F379">
            <v>58119149</v>
          </cell>
          <cell r="G379">
            <v>2395426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95000000</v>
          </cell>
          <cell r="M379">
            <v>37437</v>
          </cell>
          <cell r="N379" t="str">
            <v>Vehiculo</v>
          </cell>
        </row>
        <row r="380">
          <cell r="A380">
            <v>19281231</v>
          </cell>
          <cell r="B380" t="str">
            <v>Castaneda Alfonso Pablo Emilio</v>
          </cell>
          <cell r="C380" t="str">
            <v>COMERCIAL</v>
          </cell>
          <cell r="D380" t="str">
            <v>A</v>
          </cell>
          <cell r="E380">
            <v>20</v>
          </cell>
          <cell r="F380">
            <v>14688275</v>
          </cell>
          <cell r="G380">
            <v>933037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60000000</v>
          </cell>
          <cell r="M380">
            <v>37437</v>
          </cell>
          <cell r="N380" t="str">
            <v>Vehiculo</v>
          </cell>
        </row>
        <row r="381">
          <cell r="A381">
            <v>19282943</v>
          </cell>
          <cell r="B381" t="str">
            <v xml:space="preserve">Rivera Suarez Pablo Alonso    </v>
          </cell>
          <cell r="C381" t="str">
            <v>COMERCIAL</v>
          </cell>
          <cell r="D381" t="str">
            <v>A</v>
          </cell>
          <cell r="E381">
            <v>0</v>
          </cell>
          <cell r="F381">
            <v>45103989</v>
          </cell>
          <cell r="G381">
            <v>755558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102500000</v>
          </cell>
          <cell r="M381">
            <v>37437</v>
          </cell>
          <cell r="N381" t="str">
            <v>Vehiculo</v>
          </cell>
        </row>
        <row r="382">
          <cell r="A382">
            <v>19283620</v>
          </cell>
          <cell r="B382" t="str">
            <v xml:space="preserve">Reina Hernandez Orlando       </v>
          </cell>
          <cell r="C382" t="str">
            <v>COMERCIAL</v>
          </cell>
          <cell r="D382" t="str">
            <v>A</v>
          </cell>
          <cell r="E382">
            <v>0</v>
          </cell>
          <cell r="F382">
            <v>66925527</v>
          </cell>
          <cell r="G382">
            <v>372263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121900000</v>
          </cell>
          <cell r="M382">
            <v>37437</v>
          </cell>
          <cell r="N382" t="str">
            <v>Vehiculo</v>
          </cell>
        </row>
        <row r="383">
          <cell r="A383">
            <v>19291545</v>
          </cell>
          <cell r="B383" t="str">
            <v xml:space="preserve">Saenz Fajardo Carlos Alberto  </v>
          </cell>
          <cell r="C383" t="str">
            <v>COMERCIAL</v>
          </cell>
          <cell r="D383" t="str">
            <v>B</v>
          </cell>
          <cell r="E383">
            <v>67</v>
          </cell>
          <cell r="F383">
            <v>36674569</v>
          </cell>
          <cell r="G383">
            <v>4759726</v>
          </cell>
          <cell r="H383">
            <v>715522</v>
          </cell>
          <cell r="I383">
            <v>0</v>
          </cell>
          <cell r="J383">
            <v>47597</v>
          </cell>
          <cell r="K383">
            <v>7155</v>
          </cell>
          <cell r="L383">
            <v>52632200</v>
          </cell>
          <cell r="M383">
            <v>37280</v>
          </cell>
          <cell r="N383" t="str">
            <v>Vehiculo</v>
          </cell>
        </row>
        <row r="384">
          <cell r="A384">
            <v>19303936</v>
          </cell>
          <cell r="B384" t="str">
            <v xml:space="preserve">Daza Ochoa Angel Custodio     </v>
          </cell>
          <cell r="C384" t="str">
            <v>COMERCIAL</v>
          </cell>
          <cell r="D384" t="str">
            <v>A</v>
          </cell>
          <cell r="E384">
            <v>0</v>
          </cell>
          <cell r="F384">
            <v>123876973</v>
          </cell>
          <cell r="G384">
            <v>1880674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208000000</v>
          </cell>
          <cell r="M384">
            <v>37437</v>
          </cell>
          <cell r="N384" t="str">
            <v>Vehiculo</v>
          </cell>
        </row>
        <row r="385">
          <cell r="A385">
            <v>19308382</v>
          </cell>
          <cell r="B385" t="str">
            <v xml:space="preserve">Quinche Mahecha Jorge Enrique </v>
          </cell>
          <cell r="C385" t="str">
            <v>COMERCIAL</v>
          </cell>
          <cell r="D385" t="str">
            <v>A</v>
          </cell>
          <cell r="E385">
            <v>0</v>
          </cell>
          <cell r="F385">
            <v>67398404</v>
          </cell>
          <cell r="G385">
            <v>1935928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93685040</v>
          </cell>
          <cell r="M385">
            <v>37568</v>
          </cell>
          <cell r="N385" t="str">
            <v>Vehiculo</v>
          </cell>
        </row>
        <row r="386">
          <cell r="A386">
            <v>19309902</v>
          </cell>
          <cell r="B386" t="str">
            <v>Aguilera Gonzalez Segundo Clod</v>
          </cell>
          <cell r="C386" t="str">
            <v>COMERCIAL</v>
          </cell>
          <cell r="D386" t="str">
            <v>A</v>
          </cell>
          <cell r="E386">
            <v>18</v>
          </cell>
          <cell r="F386">
            <v>22823117</v>
          </cell>
          <cell r="G386">
            <v>3013388</v>
          </cell>
          <cell r="H386">
            <v>13093</v>
          </cell>
          <cell r="I386">
            <v>0</v>
          </cell>
          <cell r="J386">
            <v>0</v>
          </cell>
          <cell r="K386">
            <v>0</v>
          </cell>
          <cell r="L386">
            <v>65000000</v>
          </cell>
          <cell r="M386">
            <v>37437</v>
          </cell>
          <cell r="N386" t="str">
            <v>Vehiculo</v>
          </cell>
        </row>
        <row r="387">
          <cell r="A387">
            <v>19318277</v>
          </cell>
          <cell r="B387" t="str">
            <v xml:space="preserve">Gomez Giraldo Guillermo Leon  </v>
          </cell>
          <cell r="C387" t="str">
            <v>COMERCIAL</v>
          </cell>
          <cell r="D387" t="str">
            <v>A</v>
          </cell>
          <cell r="E387">
            <v>0</v>
          </cell>
          <cell r="F387">
            <v>7815214</v>
          </cell>
          <cell r="G387">
            <v>465324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34000000</v>
          </cell>
          <cell r="M387">
            <v>37437</v>
          </cell>
          <cell r="N387" t="str">
            <v>Vehiculo</v>
          </cell>
        </row>
        <row r="388">
          <cell r="A388">
            <v>19322649</v>
          </cell>
          <cell r="B388" t="str">
            <v xml:space="preserve">Lopez Vera Carlos Arturo      </v>
          </cell>
          <cell r="C388" t="str">
            <v>COMERCIAL</v>
          </cell>
          <cell r="D388" t="str">
            <v>E</v>
          </cell>
          <cell r="E388">
            <v>50</v>
          </cell>
          <cell r="F388">
            <v>8569263</v>
          </cell>
          <cell r="G388">
            <v>0</v>
          </cell>
          <cell r="H388">
            <v>8423</v>
          </cell>
          <cell r="I388">
            <v>1669271</v>
          </cell>
          <cell r="J388">
            <v>0</v>
          </cell>
          <cell r="K388">
            <v>8423</v>
          </cell>
          <cell r="L388">
            <v>85000000</v>
          </cell>
          <cell r="M388">
            <v>37437</v>
          </cell>
          <cell r="N388" t="str">
            <v>Vehiculo</v>
          </cell>
        </row>
        <row r="389">
          <cell r="A389">
            <v>19327166</v>
          </cell>
          <cell r="B389" t="str">
            <v xml:space="preserve">Mendez Franco Alfonso         </v>
          </cell>
          <cell r="C389" t="str">
            <v>CONSUMO</v>
          </cell>
          <cell r="D389" t="str">
            <v>A</v>
          </cell>
          <cell r="E389">
            <v>0</v>
          </cell>
          <cell r="F389">
            <v>35626380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50000000</v>
          </cell>
          <cell r="M389">
            <v>37437</v>
          </cell>
          <cell r="N389" t="str">
            <v>Vehiculo</v>
          </cell>
        </row>
        <row r="390">
          <cell r="A390">
            <v>19327820</v>
          </cell>
          <cell r="B390" t="str">
            <v xml:space="preserve">Sandoval Solano Timoleon      </v>
          </cell>
          <cell r="C390" t="str">
            <v>COMERCIAL</v>
          </cell>
          <cell r="D390" t="str">
            <v>A</v>
          </cell>
          <cell r="E390">
            <v>4</v>
          </cell>
          <cell r="F390">
            <v>90437199</v>
          </cell>
          <cell r="G390">
            <v>7613881</v>
          </cell>
          <cell r="H390">
            <v>30075</v>
          </cell>
          <cell r="I390">
            <v>0</v>
          </cell>
          <cell r="J390">
            <v>0</v>
          </cell>
          <cell r="K390">
            <v>0</v>
          </cell>
          <cell r="L390">
            <v>218000000</v>
          </cell>
          <cell r="M390">
            <v>37008</v>
          </cell>
          <cell r="N390" t="str">
            <v>Vehiculo</v>
          </cell>
        </row>
        <row r="391">
          <cell r="A391">
            <v>19332133</v>
          </cell>
          <cell r="B391" t="str">
            <v xml:space="preserve">Hernandez Chavez Hector Julio </v>
          </cell>
          <cell r="C391" t="str">
            <v>COMERCIAL</v>
          </cell>
          <cell r="D391" t="str">
            <v>A</v>
          </cell>
          <cell r="E391">
            <v>0</v>
          </cell>
          <cell r="F391">
            <v>54609522</v>
          </cell>
          <cell r="G391">
            <v>267969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97000000</v>
          </cell>
          <cell r="M391">
            <v>37315</v>
          </cell>
          <cell r="N391" t="str">
            <v>Vehiculo</v>
          </cell>
        </row>
        <row r="392">
          <cell r="A392">
            <v>19340842</v>
          </cell>
          <cell r="B392" t="str">
            <v xml:space="preserve">Chacon Sanchez Harold Eduardo </v>
          </cell>
          <cell r="C392" t="str">
            <v>COMERCIAL</v>
          </cell>
          <cell r="D392" t="str">
            <v>A</v>
          </cell>
          <cell r="E392">
            <v>0</v>
          </cell>
          <cell r="F392">
            <v>96068250</v>
          </cell>
          <cell r="G392">
            <v>608865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144895600</v>
          </cell>
          <cell r="M392">
            <v>37025</v>
          </cell>
          <cell r="N392" t="str">
            <v>Vehiculo</v>
          </cell>
        </row>
        <row r="393">
          <cell r="A393">
            <v>19343739</v>
          </cell>
          <cell r="B393" t="str">
            <v xml:space="preserve">Bonilla Vargas Dagger Ivan    </v>
          </cell>
          <cell r="C393" t="str">
            <v>CONSUMO</v>
          </cell>
          <cell r="D393" t="str">
            <v>A</v>
          </cell>
          <cell r="E393">
            <v>0</v>
          </cell>
          <cell r="F393">
            <v>52001532</v>
          </cell>
          <cell r="G393">
            <v>652627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58480000</v>
          </cell>
          <cell r="M393">
            <v>37459</v>
          </cell>
          <cell r="N393" t="str">
            <v>Vehiculo</v>
          </cell>
        </row>
        <row r="394">
          <cell r="A394">
            <v>19345540</v>
          </cell>
          <cell r="B394" t="str">
            <v xml:space="preserve">Lopez Orozco Jairo            </v>
          </cell>
          <cell r="C394" t="str">
            <v>COMERCIAL</v>
          </cell>
          <cell r="D394" t="str">
            <v>A</v>
          </cell>
          <cell r="E394">
            <v>0</v>
          </cell>
          <cell r="F394">
            <v>27353049</v>
          </cell>
          <cell r="G394">
            <v>663751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85000000</v>
          </cell>
          <cell r="M394">
            <v>37437</v>
          </cell>
          <cell r="N394" t="str">
            <v>Vehiculo</v>
          </cell>
        </row>
        <row r="395">
          <cell r="A395">
            <v>19348389</v>
          </cell>
          <cell r="B395" t="str">
            <v xml:space="preserve">Cortes Gantiva Carlos Alfonso </v>
          </cell>
          <cell r="C395" t="str">
            <v>COMERCIAL</v>
          </cell>
          <cell r="D395" t="str">
            <v>E</v>
          </cell>
          <cell r="E395">
            <v>366</v>
          </cell>
          <cell r="F395">
            <v>24974397</v>
          </cell>
          <cell r="G395">
            <v>6350427</v>
          </cell>
          <cell r="H395">
            <v>2657842</v>
          </cell>
          <cell r="I395">
            <v>0</v>
          </cell>
          <cell r="J395">
            <v>6350427</v>
          </cell>
          <cell r="K395">
            <v>2657842</v>
          </cell>
          <cell r="L395">
            <v>72000000</v>
          </cell>
          <cell r="M395">
            <v>37162</v>
          </cell>
          <cell r="N395" t="str">
            <v>Maquinaria</v>
          </cell>
        </row>
        <row r="396">
          <cell r="A396">
            <v>19369388</v>
          </cell>
          <cell r="B396" t="str">
            <v xml:space="preserve">Salgado Jose Angel            </v>
          </cell>
          <cell r="C396" t="str">
            <v>COMERCIAL</v>
          </cell>
          <cell r="D396" t="str">
            <v>A</v>
          </cell>
          <cell r="E396">
            <v>7</v>
          </cell>
          <cell r="F396">
            <v>26410495</v>
          </cell>
          <cell r="G396">
            <v>2336201</v>
          </cell>
          <cell r="H396">
            <v>1614</v>
          </cell>
          <cell r="I396">
            <v>0</v>
          </cell>
          <cell r="J396">
            <v>0</v>
          </cell>
          <cell r="K396">
            <v>0</v>
          </cell>
          <cell r="L396">
            <v>70608695</v>
          </cell>
          <cell r="M396">
            <v>37005</v>
          </cell>
          <cell r="N396" t="str">
            <v>Vehiculo</v>
          </cell>
        </row>
        <row r="397">
          <cell r="A397">
            <v>19369898</v>
          </cell>
          <cell r="B397" t="str">
            <v xml:space="preserve">Gama Montanez Jose Querubin   </v>
          </cell>
          <cell r="C397" t="str">
            <v>COMERCIAL</v>
          </cell>
          <cell r="D397" t="str">
            <v>A</v>
          </cell>
          <cell r="E397">
            <v>24</v>
          </cell>
          <cell r="F397">
            <v>68764397</v>
          </cell>
          <cell r="G397">
            <v>2409940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103500000</v>
          </cell>
          <cell r="M397">
            <v>37414</v>
          </cell>
          <cell r="N397" t="str">
            <v>Vehiculo</v>
          </cell>
        </row>
        <row r="398">
          <cell r="A398">
            <v>19370207</v>
          </cell>
          <cell r="B398" t="str">
            <v xml:space="preserve">Garcia Luque Er Nesto         </v>
          </cell>
          <cell r="C398" t="str">
            <v>COMERCIAL</v>
          </cell>
          <cell r="D398" t="str">
            <v>B</v>
          </cell>
          <cell r="E398">
            <v>36</v>
          </cell>
          <cell r="F398">
            <v>18133</v>
          </cell>
          <cell r="G398">
            <v>620579</v>
          </cell>
          <cell r="H398">
            <v>25196</v>
          </cell>
          <cell r="I398">
            <v>0</v>
          </cell>
          <cell r="J398">
            <v>6206</v>
          </cell>
          <cell r="K398">
            <v>252</v>
          </cell>
          <cell r="L398">
            <v>12147639</v>
          </cell>
          <cell r="M398">
            <v>37437</v>
          </cell>
          <cell r="N398" t="str">
            <v>Maquinaria</v>
          </cell>
        </row>
        <row r="399">
          <cell r="A399">
            <v>19374831</v>
          </cell>
          <cell r="B399" t="str">
            <v xml:space="preserve">Moreno Bernal Hector          </v>
          </cell>
          <cell r="C399" t="str">
            <v>COMERCIAL</v>
          </cell>
          <cell r="D399" t="str">
            <v>A</v>
          </cell>
          <cell r="E399">
            <v>0</v>
          </cell>
          <cell r="F399">
            <v>64734521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94000000</v>
          </cell>
          <cell r="M399">
            <v>37437</v>
          </cell>
          <cell r="N399" t="str">
            <v>Vehiculo</v>
          </cell>
        </row>
        <row r="400">
          <cell r="A400">
            <v>19375603</v>
          </cell>
          <cell r="B400" t="str">
            <v xml:space="preserve">Vargas Suarez Mauricio        </v>
          </cell>
          <cell r="C400" t="str">
            <v>COMERCIAL</v>
          </cell>
          <cell r="D400" t="str">
            <v>B</v>
          </cell>
          <cell r="E400">
            <v>31</v>
          </cell>
          <cell r="F400">
            <v>22207240</v>
          </cell>
          <cell r="G400">
            <v>1416069</v>
          </cell>
          <cell r="H400">
            <v>288873</v>
          </cell>
          <cell r="I400">
            <v>0</v>
          </cell>
          <cell r="J400">
            <v>14161</v>
          </cell>
          <cell r="K400">
            <v>2889</v>
          </cell>
          <cell r="L400">
            <v>35200000</v>
          </cell>
          <cell r="M400">
            <v>37437</v>
          </cell>
          <cell r="N400" t="str">
            <v>Vehiculo</v>
          </cell>
        </row>
        <row r="401">
          <cell r="A401">
            <v>19379395</v>
          </cell>
          <cell r="B401" t="str">
            <v xml:space="preserve">Morales Molano Luis Carlos    </v>
          </cell>
          <cell r="C401" t="str">
            <v>COMERCIAL</v>
          </cell>
          <cell r="D401" t="str">
            <v>A</v>
          </cell>
          <cell r="E401">
            <v>3</v>
          </cell>
          <cell r="F401">
            <v>33296735</v>
          </cell>
          <cell r="G401">
            <v>2144305</v>
          </cell>
          <cell r="H401">
            <v>23890</v>
          </cell>
          <cell r="I401">
            <v>0</v>
          </cell>
          <cell r="J401">
            <v>0</v>
          </cell>
          <cell r="K401">
            <v>0</v>
          </cell>
          <cell r="L401">
            <v>136303800</v>
          </cell>
          <cell r="M401">
            <v>37131</v>
          </cell>
          <cell r="N401" t="str">
            <v>Vehiculo</v>
          </cell>
        </row>
        <row r="402">
          <cell r="A402">
            <v>19401679</v>
          </cell>
          <cell r="B402" t="str">
            <v xml:space="preserve">Galvis Ramirez Luis Daniel    </v>
          </cell>
          <cell r="C402" t="str">
            <v>COMERCIAL</v>
          </cell>
          <cell r="D402" t="str">
            <v>A</v>
          </cell>
          <cell r="E402">
            <v>0</v>
          </cell>
          <cell r="F402">
            <v>136594109</v>
          </cell>
          <cell r="G402">
            <v>2189484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187000000</v>
          </cell>
          <cell r="M402">
            <v>37437</v>
          </cell>
          <cell r="N402" t="str">
            <v>Vehiculo</v>
          </cell>
        </row>
        <row r="403">
          <cell r="A403">
            <v>19404609</v>
          </cell>
          <cell r="B403" t="str">
            <v xml:space="preserve">Vargas Rincon Alonso De Jesus </v>
          </cell>
          <cell r="C403" t="str">
            <v>COMERCIAL</v>
          </cell>
          <cell r="D403" t="str">
            <v>A</v>
          </cell>
          <cell r="E403">
            <v>0</v>
          </cell>
          <cell r="F403">
            <v>90159937</v>
          </cell>
          <cell r="G403">
            <v>3773917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150000000</v>
          </cell>
          <cell r="M403">
            <v>37470</v>
          </cell>
          <cell r="N403" t="str">
            <v>Vehiculo</v>
          </cell>
        </row>
        <row r="404">
          <cell r="A404">
            <v>19410565</v>
          </cell>
          <cell r="B404" t="str">
            <v xml:space="preserve">Suescun Vega Eulises          </v>
          </cell>
          <cell r="C404" t="str">
            <v>COMERCIAL</v>
          </cell>
          <cell r="D404" t="str">
            <v>A</v>
          </cell>
          <cell r="E404">
            <v>0</v>
          </cell>
          <cell r="F404">
            <v>57071875</v>
          </cell>
          <cell r="G404">
            <v>359178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73000000</v>
          </cell>
          <cell r="M404">
            <v>37435</v>
          </cell>
          <cell r="N404" t="str">
            <v>Maquinaria</v>
          </cell>
        </row>
        <row r="405">
          <cell r="A405">
            <v>19416461</v>
          </cell>
          <cell r="B405" t="str">
            <v xml:space="preserve">Torres Orjuela Orlando        </v>
          </cell>
          <cell r="C405" t="str">
            <v>COMERCIAL</v>
          </cell>
          <cell r="D405" t="str">
            <v>A</v>
          </cell>
          <cell r="E405">
            <v>9</v>
          </cell>
          <cell r="F405">
            <v>65312328</v>
          </cell>
          <cell r="G405">
            <v>4186421</v>
          </cell>
          <cell r="H405">
            <v>546722</v>
          </cell>
          <cell r="I405">
            <v>0</v>
          </cell>
          <cell r="J405">
            <v>0</v>
          </cell>
          <cell r="K405">
            <v>0</v>
          </cell>
          <cell r="L405">
            <v>86500000</v>
          </cell>
          <cell r="M405">
            <v>37278</v>
          </cell>
          <cell r="N405" t="str">
            <v>Vehiculo</v>
          </cell>
        </row>
        <row r="406">
          <cell r="A406">
            <v>19423020</v>
          </cell>
          <cell r="B406" t="str">
            <v xml:space="preserve">Diaz Laverde Miguel Angel     </v>
          </cell>
          <cell r="C406" t="str">
            <v>COMERCIAL</v>
          </cell>
          <cell r="D406" t="str">
            <v>A</v>
          </cell>
          <cell r="E406">
            <v>0</v>
          </cell>
          <cell r="F406">
            <v>30778292</v>
          </cell>
          <cell r="G406">
            <v>143134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62000000</v>
          </cell>
          <cell r="M406">
            <v>37437</v>
          </cell>
          <cell r="N406" t="str">
            <v>Vehiculo</v>
          </cell>
        </row>
        <row r="407">
          <cell r="A407">
            <v>19425309</v>
          </cell>
          <cell r="B407" t="str">
            <v xml:space="preserve">Fajardo Suarez Segundo Miguel </v>
          </cell>
          <cell r="C407" t="str">
            <v>COMERCIAL</v>
          </cell>
          <cell r="D407" t="str">
            <v>B</v>
          </cell>
          <cell r="E407">
            <v>0</v>
          </cell>
          <cell r="F407">
            <v>107170896</v>
          </cell>
          <cell r="G407">
            <v>3775937</v>
          </cell>
          <cell r="H407">
            <v>0</v>
          </cell>
          <cell r="I407">
            <v>192733</v>
          </cell>
          <cell r="J407">
            <v>37759</v>
          </cell>
          <cell r="K407">
            <v>0</v>
          </cell>
          <cell r="L407">
            <v>125568000</v>
          </cell>
          <cell r="M407">
            <v>37229</v>
          </cell>
          <cell r="N407" t="str">
            <v>Vehiculo</v>
          </cell>
        </row>
        <row r="408">
          <cell r="A408">
            <v>19443905</v>
          </cell>
          <cell r="B408" t="str">
            <v xml:space="preserve">Munoz Pena Pablo Rodrigo      </v>
          </cell>
          <cell r="C408" t="str">
            <v>COMERCIAL</v>
          </cell>
          <cell r="D408" t="str">
            <v>B</v>
          </cell>
          <cell r="E408">
            <v>30</v>
          </cell>
          <cell r="F408">
            <v>243423776</v>
          </cell>
          <cell r="G408">
            <v>23152707</v>
          </cell>
          <cell r="H408">
            <v>179294</v>
          </cell>
          <cell r="I408">
            <v>0</v>
          </cell>
          <cell r="J408">
            <v>231528</v>
          </cell>
          <cell r="K408">
            <v>1793</v>
          </cell>
          <cell r="L408">
            <v>470000000</v>
          </cell>
          <cell r="M408">
            <v>37437</v>
          </cell>
          <cell r="N408" t="str">
            <v>Vehiculo</v>
          </cell>
        </row>
        <row r="409">
          <cell r="A409">
            <v>19447542</v>
          </cell>
          <cell r="B409" t="str">
            <v xml:space="preserve">Hurtado Torres Aniceto        </v>
          </cell>
          <cell r="C409" t="str">
            <v>COMERCIAL</v>
          </cell>
          <cell r="D409" t="str">
            <v>A</v>
          </cell>
          <cell r="E409">
            <v>0</v>
          </cell>
          <cell r="F409">
            <v>49000000</v>
          </cell>
          <cell r="G409">
            <v>274911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160000000</v>
          </cell>
          <cell r="M409">
            <v>37609</v>
          </cell>
          <cell r="N409" t="str">
            <v>Vehiculo</v>
          </cell>
        </row>
        <row r="410">
          <cell r="A410">
            <v>19453009</v>
          </cell>
          <cell r="B410" t="str">
            <v xml:space="preserve">Urquina Cuellar Sigifredo     </v>
          </cell>
          <cell r="C410" t="str">
            <v>COMERCIAL</v>
          </cell>
          <cell r="D410" t="str">
            <v>A</v>
          </cell>
          <cell r="E410">
            <v>19</v>
          </cell>
          <cell r="F410">
            <v>235426737</v>
          </cell>
          <cell r="G410">
            <v>5863844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434000000</v>
          </cell>
          <cell r="M410">
            <v>37437</v>
          </cell>
          <cell r="N410" t="str">
            <v>Vehiculo</v>
          </cell>
        </row>
        <row r="411">
          <cell r="A411">
            <v>19455905</v>
          </cell>
          <cell r="B411" t="str">
            <v xml:space="preserve">Rodriguez Quiroga Wilson      </v>
          </cell>
          <cell r="C411" t="str">
            <v>COMERCIAL</v>
          </cell>
          <cell r="D411" t="str">
            <v>B</v>
          </cell>
          <cell r="E411">
            <v>46</v>
          </cell>
          <cell r="F411">
            <v>5749998</v>
          </cell>
          <cell r="G411">
            <v>5007927</v>
          </cell>
          <cell r="H411">
            <v>18217</v>
          </cell>
          <cell r="I411">
            <v>0</v>
          </cell>
          <cell r="J411">
            <v>50079</v>
          </cell>
          <cell r="K411">
            <v>182</v>
          </cell>
          <cell r="L411">
            <v>168000000</v>
          </cell>
          <cell r="M411">
            <v>37437</v>
          </cell>
          <cell r="N411" t="str">
            <v>Vehiculo</v>
          </cell>
        </row>
        <row r="412">
          <cell r="A412">
            <v>19459536</v>
          </cell>
          <cell r="B412" t="str">
            <v xml:space="preserve">Lozano Marin Muaricio Oswaldo </v>
          </cell>
          <cell r="C412" t="str">
            <v>CONSUMO</v>
          </cell>
          <cell r="D412" t="str">
            <v>A</v>
          </cell>
          <cell r="E412">
            <v>0</v>
          </cell>
          <cell r="F412">
            <v>53053163</v>
          </cell>
          <cell r="G412">
            <v>987411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75500000</v>
          </cell>
          <cell r="M412">
            <v>37454</v>
          </cell>
          <cell r="N412" t="str">
            <v>Vehiculo</v>
          </cell>
        </row>
        <row r="413">
          <cell r="A413">
            <v>19461578</v>
          </cell>
          <cell r="B413" t="str">
            <v xml:space="preserve">Rey Correal Ramiro            </v>
          </cell>
          <cell r="C413" t="str">
            <v>COMERCIAL</v>
          </cell>
          <cell r="D413" t="str">
            <v>A</v>
          </cell>
          <cell r="E413">
            <v>1</v>
          </cell>
          <cell r="F413">
            <v>128005070</v>
          </cell>
          <cell r="G413">
            <v>1112975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203000000</v>
          </cell>
          <cell r="M413">
            <v>37437</v>
          </cell>
          <cell r="N413" t="str">
            <v>Vehiculo</v>
          </cell>
        </row>
        <row r="414">
          <cell r="A414">
            <v>19473944</v>
          </cell>
          <cell r="B414" t="str">
            <v xml:space="preserve">Rodriguez Bohada Argelio      </v>
          </cell>
          <cell r="C414" t="str">
            <v>COMERCIAL</v>
          </cell>
          <cell r="D414" t="str">
            <v>A</v>
          </cell>
          <cell r="E414">
            <v>0</v>
          </cell>
          <cell r="F414">
            <v>103336951</v>
          </cell>
          <cell r="G414">
            <v>2658222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253160000</v>
          </cell>
          <cell r="M414">
            <v>37437</v>
          </cell>
          <cell r="N414" t="str">
            <v>Vehiculo</v>
          </cell>
        </row>
        <row r="415">
          <cell r="A415">
            <v>19480756</v>
          </cell>
          <cell r="B415" t="str">
            <v xml:space="preserve">Gonzales Rojas Oscar Mauricio </v>
          </cell>
          <cell r="C415" t="str">
            <v>COMERCIAL</v>
          </cell>
          <cell r="D415" t="str">
            <v>A</v>
          </cell>
          <cell r="E415">
            <v>12</v>
          </cell>
          <cell r="F415">
            <v>146300938</v>
          </cell>
          <cell r="G415">
            <v>9863502</v>
          </cell>
          <cell r="H415">
            <v>107183</v>
          </cell>
          <cell r="I415">
            <v>0</v>
          </cell>
          <cell r="J415">
            <v>0</v>
          </cell>
          <cell r="K415">
            <v>0</v>
          </cell>
          <cell r="L415">
            <v>241989834</v>
          </cell>
          <cell r="M415">
            <v>37130</v>
          </cell>
          <cell r="N415" t="str">
            <v>Vehiculo</v>
          </cell>
        </row>
        <row r="416">
          <cell r="A416">
            <v>19480874</v>
          </cell>
          <cell r="B416" t="str">
            <v xml:space="preserve">Gomez Herrera Rafael          </v>
          </cell>
          <cell r="C416" t="str">
            <v>CONSUMO</v>
          </cell>
          <cell r="D416" t="str">
            <v>A</v>
          </cell>
          <cell r="E416">
            <v>0</v>
          </cell>
          <cell r="F416">
            <v>19267001</v>
          </cell>
          <cell r="G416">
            <v>1449012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34000000</v>
          </cell>
          <cell r="M416">
            <v>37437</v>
          </cell>
          <cell r="N416" t="str">
            <v>Vehiculo</v>
          </cell>
        </row>
        <row r="417">
          <cell r="A417">
            <v>19487279</v>
          </cell>
          <cell r="B417" t="str">
            <v xml:space="preserve">Hernandez Mahecha Victor Omar </v>
          </cell>
          <cell r="C417" t="str">
            <v>COMERCIAL</v>
          </cell>
          <cell r="D417" t="str">
            <v>A</v>
          </cell>
          <cell r="E417">
            <v>0</v>
          </cell>
          <cell r="F417">
            <v>115280721</v>
          </cell>
          <cell r="G417">
            <v>3142078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135000000</v>
          </cell>
          <cell r="M417">
            <v>37568</v>
          </cell>
          <cell r="N417" t="str">
            <v>Vehiculo</v>
          </cell>
        </row>
        <row r="418">
          <cell r="A418">
            <v>20256097</v>
          </cell>
          <cell r="B418" t="str">
            <v xml:space="preserve">Forero De Castillo Geraldine  </v>
          </cell>
          <cell r="C418" t="str">
            <v>CONSUMO</v>
          </cell>
          <cell r="D418" t="str">
            <v>A</v>
          </cell>
          <cell r="E418">
            <v>0</v>
          </cell>
          <cell r="F418">
            <v>21388757</v>
          </cell>
          <cell r="G418">
            <v>328150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24500000</v>
          </cell>
          <cell r="M418">
            <v>37522</v>
          </cell>
          <cell r="N418" t="str">
            <v>Vehiculo</v>
          </cell>
        </row>
        <row r="419">
          <cell r="A419">
            <v>20318590</v>
          </cell>
          <cell r="B419" t="str">
            <v xml:space="preserve">Cardenas De Otalora Elvira    </v>
          </cell>
          <cell r="C419" t="str">
            <v>COMERCIAL</v>
          </cell>
          <cell r="D419" t="str">
            <v>A</v>
          </cell>
          <cell r="E419">
            <v>2</v>
          </cell>
          <cell r="F419">
            <v>107386289</v>
          </cell>
          <cell r="G419">
            <v>1264944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243796510</v>
          </cell>
          <cell r="M419">
            <v>36985</v>
          </cell>
          <cell r="N419" t="str">
            <v>Vehiculo</v>
          </cell>
        </row>
        <row r="420">
          <cell r="A420">
            <v>20342907</v>
          </cell>
          <cell r="B420" t="str">
            <v xml:space="preserve">Espinosa De Rojas Luz Mira    </v>
          </cell>
          <cell r="C420" t="str">
            <v>COMERCIAL</v>
          </cell>
          <cell r="D420" t="str">
            <v>A</v>
          </cell>
          <cell r="E420">
            <v>9</v>
          </cell>
          <cell r="F420">
            <v>75924695</v>
          </cell>
          <cell r="G420">
            <v>926522</v>
          </cell>
          <cell r="H420">
            <v>52344</v>
          </cell>
          <cell r="I420">
            <v>0</v>
          </cell>
          <cell r="J420">
            <v>0</v>
          </cell>
          <cell r="K420">
            <v>0</v>
          </cell>
          <cell r="L420">
            <v>94799300</v>
          </cell>
          <cell r="M420">
            <v>37582</v>
          </cell>
          <cell r="N420" t="str">
            <v>Vehiculo</v>
          </cell>
        </row>
        <row r="421">
          <cell r="A421">
            <v>20565902</v>
          </cell>
          <cell r="B421" t="str">
            <v xml:space="preserve">Rios De Amaya Maria Custodia  </v>
          </cell>
          <cell r="C421" t="str">
            <v>COMERCIAL</v>
          </cell>
          <cell r="D421" t="str">
            <v>B</v>
          </cell>
          <cell r="E421">
            <v>34</v>
          </cell>
          <cell r="F421">
            <v>64521863</v>
          </cell>
          <cell r="G421">
            <v>6612653</v>
          </cell>
          <cell r="H421">
            <v>502509</v>
          </cell>
          <cell r="I421">
            <v>0</v>
          </cell>
          <cell r="J421">
            <v>66127</v>
          </cell>
          <cell r="K421">
            <v>5025</v>
          </cell>
          <cell r="L421">
            <v>106640773</v>
          </cell>
          <cell r="M421">
            <v>37437</v>
          </cell>
          <cell r="N421" t="str">
            <v>Maquinaria</v>
          </cell>
        </row>
        <row r="422">
          <cell r="A422">
            <v>21068895</v>
          </cell>
          <cell r="B422" t="str">
            <v xml:space="preserve">Ramirez Gracia Norma Isabel   </v>
          </cell>
          <cell r="C422" t="str">
            <v>CONSUMO</v>
          </cell>
          <cell r="D422" t="str">
            <v>A</v>
          </cell>
          <cell r="E422">
            <v>0</v>
          </cell>
          <cell r="F422">
            <v>7253838</v>
          </cell>
          <cell r="G422">
            <v>57166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27000000</v>
          </cell>
          <cell r="M422">
            <v>37437</v>
          </cell>
          <cell r="N422" t="str">
            <v>Vehiculo</v>
          </cell>
        </row>
        <row r="423">
          <cell r="A423">
            <v>21379000</v>
          </cell>
          <cell r="B423" t="str">
            <v>Valencia Cossio Sonia Del Soco</v>
          </cell>
          <cell r="C423" t="str">
            <v>COMERCIAL</v>
          </cell>
          <cell r="D423" t="str">
            <v>A</v>
          </cell>
          <cell r="E423">
            <v>0</v>
          </cell>
          <cell r="F423">
            <v>84785772</v>
          </cell>
          <cell r="G423">
            <v>1036888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140000000</v>
          </cell>
          <cell r="M423">
            <v>37097</v>
          </cell>
          <cell r="N423" t="str">
            <v>Vehiculo</v>
          </cell>
        </row>
        <row r="424">
          <cell r="A424">
            <v>21713511</v>
          </cell>
          <cell r="B424" t="str">
            <v>Sierra Yepes Margarita Hortens</v>
          </cell>
          <cell r="C424" t="str">
            <v>COMERCIAL</v>
          </cell>
          <cell r="D424" t="str">
            <v>A</v>
          </cell>
          <cell r="E424">
            <v>0</v>
          </cell>
          <cell r="F424">
            <v>58888718</v>
          </cell>
          <cell r="G424">
            <v>1105921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100550000</v>
          </cell>
          <cell r="M424">
            <v>37125</v>
          </cell>
          <cell r="N424" t="str">
            <v>Vehiculo</v>
          </cell>
        </row>
        <row r="425">
          <cell r="A425">
            <v>22056627</v>
          </cell>
          <cell r="B425" t="str">
            <v>Preciado De Viana Margarita El</v>
          </cell>
          <cell r="C425" t="str">
            <v>COMERCIAL</v>
          </cell>
          <cell r="D425" t="str">
            <v>A</v>
          </cell>
          <cell r="E425">
            <v>0</v>
          </cell>
          <cell r="F425">
            <v>73037555</v>
          </cell>
          <cell r="G425">
            <v>2700656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127300000</v>
          </cell>
          <cell r="M425">
            <v>37321</v>
          </cell>
          <cell r="N425" t="str">
            <v>Vehiculo</v>
          </cell>
        </row>
        <row r="426">
          <cell r="A426">
            <v>22896201</v>
          </cell>
          <cell r="B426" t="str">
            <v xml:space="preserve">Diaz Tono Olga                </v>
          </cell>
          <cell r="C426" t="str">
            <v>COMERCIAL</v>
          </cell>
          <cell r="D426" t="str">
            <v>A</v>
          </cell>
          <cell r="E426">
            <v>0</v>
          </cell>
          <cell r="F426">
            <v>8615594</v>
          </cell>
          <cell r="G426">
            <v>389037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13150000</v>
          </cell>
          <cell r="M426">
            <v>37567</v>
          </cell>
          <cell r="N426" t="str">
            <v>Maquinaria</v>
          </cell>
        </row>
        <row r="427">
          <cell r="A427">
            <v>23485222</v>
          </cell>
          <cell r="B427" t="str">
            <v xml:space="preserve">Suarez Suarez Gloria Stella   </v>
          </cell>
          <cell r="C427" t="str">
            <v>COMERCIAL</v>
          </cell>
          <cell r="D427" t="str">
            <v>A</v>
          </cell>
          <cell r="E427">
            <v>0</v>
          </cell>
          <cell r="F427">
            <v>49459042</v>
          </cell>
          <cell r="G427">
            <v>872258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77500000</v>
          </cell>
          <cell r="M427">
            <v>37606</v>
          </cell>
          <cell r="N427" t="str">
            <v>Vehiculo</v>
          </cell>
        </row>
        <row r="428">
          <cell r="A428">
            <v>23496419</v>
          </cell>
          <cell r="B428" t="str">
            <v xml:space="preserve">Ortega Padilla Aura Esperanza </v>
          </cell>
          <cell r="C428" t="str">
            <v>COMERCIAL</v>
          </cell>
          <cell r="D428" t="str">
            <v>A</v>
          </cell>
          <cell r="E428">
            <v>0</v>
          </cell>
          <cell r="F428">
            <v>48823566</v>
          </cell>
          <cell r="G428">
            <v>1619337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56700000</v>
          </cell>
          <cell r="M428">
            <v>37601</v>
          </cell>
          <cell r="N428" t="str">
            <v>Vehiculo</v>
          </cell>
        </row>
        <row r="429">
          <cell r="A429">
            <v>23541925</v>
          </cell>
          <cell r="B429" t="str">
            <v xml:space="preserve">Castro De Gomez Aura Nelly    </v>
          </cell>
          <cell r="C429" t="str">
            <v>COMERCIAL</v>
          </cell>
          <cell r="D429" t="str">
            <v>B</v>
          </cell>
          <cell r="E429">
            <v>44</v>
          </cell>
          <cell r="F429">
            <v>35674209</v>
          </cell>
          <cell r="G429">
            <v>4837977</v>
          </cell>
          <cell r="H429">
            <v>712583</v>
          </cell>
          <cell r="I429">
            <v>0</v>
          </cell>
          <cell r="J429">
            <v>48380</v>
          </cell>
          <cell r="K429">
            <v>7126</v>
          </cell>
          <cell r="L429">
            <v>85000000</v>
          </cell>
          <cell r="M429">
            <v>37437</v>
          </cell>
          <cell r="N429" t="str">
            <v>Vehiculo</v>
          </cell>
        </row>
        <row r="430">
          <cell r="A430">
            <v>23548978</v>
          </cell>
          <cell r="B430" t="str">
            <v xml:space="preserve">Rincon De Rojas Cecilia       </v>
          </cell>
          <cell r="C430" t="str">
            <v>CONSUMO</v>
          </cell>
          <cell r="D430" t="str">
            <v>A</v>
          </cell>
          <cell r="E430">
            <v>0</v>
          </cell>
          <cell r="F430">
            <v>20810313</v>
          </cell>
          <cell r="G430">
            <v>744973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53600000</v>
          </cell>
          <cell r="M430">
            <v>37540</v>
          </cell>
          <cell r="N430" t="str">
            <v>Vehiculo</v>
          </cell>
        </row>
        <row r="431">
          <cell r="A431">
            <v>23556304</v>
          </cell>
          <cell r="B431" t="str">
            <v xml:space="preserve">Ricaurte Rincon Maria Rosalba </v>
          </cell>
          <cell r="C431" t="str">
            <v>COMERCIAL</v>
          </cell>
          <cell r="D431" t="str">
            <v>A</v>
          </cell>
          <cell r="E431">
            <v>0</v>
          </cell>
          <cell r="F431">
            <v>86651421</v>
          </cell>
          <cell r="G431">
            <v>2628377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140000000</v>
          </cell>
          <cell r="M431">
            <v>37210</v>
          </cell>
          <cell r="N431" t="str">
            <v>Vehiculo</v>
          </cell>
        </row>
        <row r="432">
          <cell r="A432">
            <v>23775540</v>
          </cell>
          <cell r="B432" t="str">
            <v>Ibague De Hernandez Luz Amanda</v>
          </cell>
          <cell r="C432" t="str">
            <v>COMERCIAL</v>
          </cell>
          <cell r="D432" t="str">
            <v>A</v>
          </cell>
          <cell r="E432">
            <v>0</v>
          </cell>
          <cell r="F432">
            <v>57023376</v>
          </cell>
          <cell r="G432">
            <v>2645878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86500000</v>
          </cell>
          <cell r="M432">
            <v>37349</v>
          </cell>
          <cell r="N432" t="str">
            <v>Vehiculo</v>
          </cell>
        </row>
        <row r="433">
          <cell r="A433">
            <v>23798549</v>
          </cell>
          <cell r="B433" t="str">
            <v xml:space="preserve">Murcia Duarte Luz Mery        </v>
          </cell>
          <cell r="C433" t="str">
            <v>COMERCIAL</v>
          </cell>
          <cell r="D433" t="str">
            <v>A</v>
          </cell>
          <cell r="E433">
            <v>0</v>
          </cell>
          <cell r="F433">
            <v>24005459</v>
          </cell>
          <cell r="G433">
            <v>900798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34027440</v>
          </cell>
          <cell r="M433">
            <v>37545</v>
          </cell>
          <cell r="N433" t="str">
            <v>Vehiculo</v>
          </cell>
        </row>
        <row r="434">
          <cell r="A434">
            <v>23923979</v>
          </cell>
          <cell r="B434" t="str">
            <v>Rodriguez De Rodriguez Aura Ne</v>
          </cell>
          <cell r="C434" t="str">
            <v>COMERCIAL</v>
          </cell>
          <cell r="D434" t="str">
            <v>A</v>
          </cell>
          <cell r="E434">
            <v>0</v>
          </cell>
          <cell r="F434">
            <v>110075691</v>
          </cell>
          <cell r="G434">
            <v>2484956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225000000</v>
          </cell>
          <cell r="M434">
            <v>37462</v>
          </cell>
          <cell r="N434" t="str">
            <v>Vehiculo</v>
          </cell>
        </row>
        <row r="435">
          <cell r="A435">
            <v>24047295</v>
          </cell>
          <cell r="B435" t="str">
            <v xml:space="preserve">Monroy De Sanabria Marina     </v>
          </cell>
          <cell r="C435" t="str">
            <v>COMERCIAL</v>
          </cell>
          <cell r="D435" t="str">
            <v>A</v>
          </cell>
          <cell r="E435">
            <v>0</v>
          </cell>
          <cell r="F435">
            <v>110410371</v>
          </cell>
          <cell r="G435">
            <v>2655643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175000000</v>
          </cell>
          <cell r="M435">
            <v>37511</v>
          </cell>
          <cell r="N435" t="str">
            <v>Vehiculo</v>
          </cell>
        </row>
        <row r="436">
          <cell r="A436">
            <v>24472937</v>
          </cell>
          <cell r="B436" t="str">
            <v xml:space="preserve">Yepez De Sanchez Blanca Oliva </v>
          </cell>
          <cell r="C436" t="str">
            <v>COMERCIAL</v>
          </cell>
          <cell r="D436" t="str">
            <v>A</v>
          </cell>
          <cell r="E436">
            <v>29</v>
          </cell>
          <cell r="F436">
            <v>34877349</v>
          </cell>
          <cell r="G436">
            <v>3128604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85000000</v>
          </cell>
          <cell r="M436">
            <v>37437</v>
          </cell>
          <cell r="N436" t="str">
            <v>Vehiculo</v>
          </cell>
        </row>
        <row r="437">
          <cell r="A437">
            <v>24476553</v>
          </cell>
          <cell r="B437" t="str">
            <v xml:space="preserve">Garcia Giraldo Maria Consuelo </v>
          </cell>
          <cell r="C437" t="str">
            <v>COMERCIAL</v>
          </cell>
          <cell r="D437" t="str">
            <v>A</v>
          </cell>
          <cell r="E437">
            <v>0</v>
          </cell>
          <cell r="F437">
            <v>13170492</v>
          </cell>
          <cell r="G437">
            <v>335449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62000000</v>
          </cell>
          <cell r="M437">
            <v>37437</v>
          </cell>
          <cell r="N437" t="str">
            <v>Vehiculo</v>
          </cell>
        </row>
        <row r="438">
          <cell r="A438">
            <v>24915083</v>
          </cell>
          <cell r="B438" t="str">
            <v xml:space="preserve">Chujfi De Hoyos Blanca        </v>
          </cell>
          <cell r="C438" t="str">
            <v>COMERCIAL</v>
          </cell>
          <cell r="D438" t="str">
            <v>B</v>
          </cell>
          <cell r="E438">
            <v>65</v>
          </cell>
          <cell r="F438">
            <v>85503790</v>
          </cell>
          <cell r="G438">
            <v>5735785</v>
          </cell>
          <cell r="H438">
            <v>0</v>
          </cell>
          <cell r="I438">
            <v>0</v>
          </cell>
          <cell r="J438">
            <v>57358</v>
          </cell>
          <cell r="K438">
            <v>0</v>
          </cell>
          <cell r="L438">
            <v>133060000</v>
          </cell>
          <cell r="M438">
            <v>37463</v>
          </cell>
          <cell r="N438" t="str">
            <v>Maquinaria</v>
          </cell>
        </row>
        <row r="439">
          <cell r="A439">
            <v>25257640</v>
          </cell>
          <cell r="B439" t="str">
            <v xml:space="preserve">Arce De Giraldo Maria Irene   </v>
          </cell>
          <cell r="C439" t="str">
            <v>COMERCIAL</v>
          </cell>
          <cell r="D439" t="str">
            <v>A</v>
          </cell>
          <cell r="E439">
            <v>0</v>
          </cell>
          <cell r="F439">
            <v>16207749</v>
          </cell>
          <cell r="G439">
            <v>1112561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61142000</v>
          </cell>
          <cell r="M439">
            <v>36985</v>
          </cell>
          <cell r="N439" t="str">
            <v>Vehiculo</v>
          </cell>
        </row>
        <row r="440">
          <cell r="A440">
            <v>26615810</v>
          </cell>
          <cell r="B440" t="str">
            <v xml:space="preserve">Aroca De Ramos Mariela        </v>
          </cell>
          <cell r="C440" t="str">
            <v>COMERCIAL</v>
          </cell>
          <cell r="D440" t="str">
            <v>A</v>
          </cell>
          <cell r="E440">
            <v>17</v>
          </cell>
          <cell r="F440">
            <v>27342130</v>
          </cell>
          <cell r="G440">
            <v>1165040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70000000</v>
          </cell>
          <cell r="M440">
            <v>37482</v>
          </cell>
          <cell r="N440" t="str">
            <v>Vehiculo</v>
          </cell>
        </row>
        <row r="441">
          <cell r="A441">
            <v>27203072</v>
          </cell>
          <cell r="B441" t="str">
            <v xml:space="preserve">Toro Morillo Maria Concepcion </v>
          </cell>
          <cell r="C441" t="str">
            <v>COMERCIAL</v>
          </cell>
          <cell r="D441" t="str">
            <v>A</v>
          </cell>
          <cell r="E441">
            <v>0</v>
          </cell>
          <cell r="F441">
            <v>60499839</v>
          </cell>
          <cell r="G441">
            <v>1090353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107500000</v>
          </cell>
          <cell r="M441">
            <v>37449</v>
          </cell>
          <cell r="N441" t="str">
            <v>Vehiculo</v>
          </cell>
        </row>
        <row r="442">
          <cell r="A442">
            <v>27399858</v>
          </cell>
          <cell r="B442" t="str">
            <v xml:space="preserve">Moran Rosas Myrian Del Carmen </v>
          </cell>
          <cell r="C442" t="str">
            <v>COMERCIAL</v>
          </cell>
          <cell r="D442" t="str">
            <v>A</v>
          </cell>
          <cell r="E442">
            <v>15</v>
          </cell>
          <cell r="F442">
            <v>80104287</v>
          </cell>
          <cell r="G442">
            <v>1955670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160000000</v>
          </cell>
          <cell r="M442">
            <v>37437</v>
          </cell>
          <cell r="N442" t="str">
            <v>Vehiculo</v>
          </cell>
        </row>
        <row r="443">
          <cell r="A443">
            <v>28140030</v>
          </cell>
          <cell r="B443" t="str">
            <v xml:space="preserve">Torres Barajas Lucia          </v>
          </cell>
          <cell r="C443" t="str">
            <v>COMERCIAL</v>
          </cell>
          <cell r="D443" t="str">
            <v>A</v>
          </cell>
          <cell r="E443">
            <v>0</v>
          </cell>
          <cell r="F443">
            <v>52777187</v>
          </cell>
          <cell r="G443">
            <v>98651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98000000</v>
          </cell>
          <cell r="M443">
            <v>37529</v>
          </cell>
          <cell r="N443" t="str">
            <v>Vehiculo</v>
          </cell>
        </row>
        <row r="444">
          <cell r="A444">
            <v>28479397</v>
          </cell>
          <cell r="B444" t="str">
            <v xml:space="preserve">Ariza Meneses Maria Luz Dary  </v>
          </cell>
          <cell r="C444" t="str">
            <v>COMERCIAL</v>
          </cell>
          <cell r="D444" t="str">
            <v>A</v>
          </cell>
          <cell r="E444">
            <v>6</v>
          </cell>
          <cell r="F444">
            <v>81362860</v>
          </cell>
          <cell r="G444">
            <v>1558676</v>
          </cell>
          <cell r="H444">
            <v>565416</v>
          </cell>
          <cell r="I444">
            <v>0</v>
          </cell>
          <cell r="J444">
            <v>0</v>
          </cell>
          <cell r="K444">
            <v>0</v>
          </cell>
          <cell r="L444">
            <v>100000000</v>
          </cell>
          <cell r="M444">
            <v>37567</v>
          </cell>
          <cell r="N444" t="str">
            <v>Vehiculo</v>
          </cell>
        </row>
        <row r="445">
          <cell r="A445">
            <v>28528432</v>
          </cell>
          <cell r="B445" t="str">
            <v xml:space="preserve">Galindo De Rivera Marina Irma </v>
          </cell>
          <cell r="C445" t="str">
            <v>COMERCIAL</v>
          </cell>
          <cell r="D445" t="str">
            <v>A</v>
          </cell>
          <cell r="E445">
            <v>0</v>
          </cell>
          <cell r="F445">
            <v>77183704</v>
          </cell>
          <cell r="G445">
            <v>2750941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150000000</v>
          </cell>
          <cell r="M445">
            <v>37565</v>
          </cell>
          <cell r="N445" t="str">
            <v>Vehiculo</v>
          </cell>
        </row>
        <row r="446">
          <cell r="A446">
            <v>28754077</v>
          </cell>
          <cell r="B446" t="str">
            <v xml:space="preserve">Vargas Ramirez Rosalba        </v>
          </cell>
          <cell r="C446" t="str">
            <v>COMERCIAL</v>
          </cell>
          <cell r="D446" t="str">
            <v>A</v>
          </cell>
          <cell r="E446">
            <v>22</v>
          </cell>
          <cell r="F446">
            <v>72366195</v>
          </cell>
          <cell r="G446">
            <v>2489670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260000000</v>
          </cell>
          <cell r="M446">
            <v>37508</v>
          </cell>
          <cell r="N446" t="str">
            <v>Maquinaria</v>
          </cell>
        </row>
        <row r="447">
          <cell r="A447">
            <v>28782833</v>
          </cell>
          <cell r="B447" t="str">
            <v xml:space="preserve">Galeano Londono Bertha Lucia  </v>
          </cell>
          <cell r="C447" t="str">
            <v>COMERCIAL</v>
          </cell>
          <cell r="D447" t="str">
            <v>A</v>
          </cell>
          <cell r="E447">
            <v>0</v>
          </cell>
          <cell r="F447">
            <v>91674451</v>
          </cell>
          <cell r="G447">
            <v>1339561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105000000</v>
          </cell>
          <cell r="M447">
            <v>37579</v>
          </cell>
          <cell r="N447" t="str">
            <v>Maquinaria</v>
          </cell>
        </row>
        <row r="448">
          <cell r="A448">
            <v>29433239</v>
          </cell>
          <cell r="B448" t="str">
            <v xml:space="preserve">Serna Vallejo Maria Eugenia   </v>
          </cell>
          <cell r="C448" t="str">
            <v>COMERCIAL</v>
          </cell>
          <cell r="D448" t="str">
            <v>A</v>
          </cell>
          <cell r="E448">
            <v>0</v>
          </cell>
          <cell r="F448">
            <v>29105606</v>
          </cell>
          <cell r="G448">
            <v>1095265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62000000</v>
          </cell>
          <cell r="M448">
            <v>37437</v>
          </cell>
          <cell r="N448" t="str">
            <v>Vehiculo</v>
          </cell>
        </row>
        <row r="449">
          <cell r="A449">
            <v>29484367</v>
          </cell>
          <cell r="B449" t="str">
            <v xml:space="preserve">Diaz Contreras Maria Yolanda  </v>
          </cell>
          <cell r="C449" t="str">
            <v>COMERCIAL</v>
          </cell>
          <cell r="D449" t="str">
            <v>A</v>
          </cell>
          <cell r="E449">
            <v>0</v>
          </cell>
          <cell r="F449">
            <v>9270987</v>
          </cell>
          <cell r="G449">
            <v>483132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63420000</v>
          </cell>
          <cell r="M449">
            <v>37489</v>
          </cell>
          <cell r="N449" t="str">
            <v>Vehiculo</v>
          </cell>
        </row>
        <row r="450">
          <cell r="A450">
            <v>29612449</v>
          </cell>
          <cell r="B450" t="str">
            <v xml:space="preserve">Osorio Avila Teresa           </v>
          </cell>
          <cell r="C450" t="str">
            <v>COMERCIAL</v>
          </cell>
          <cell r="D450" t="str">
            <v>A</v>
          </cell>
          <cell r="E450">
            <v>0</v>
          </cell>
          <cell r="F450">
            <v>28110409</v>
          </cell>
          <cell r="G450">
            <v>273284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76000000</v>
          </cell>
          <cell r="M450">
            <v>37523</v>
          </cell>
          <cell r="N450" t="str">
            <v>Vehiculo</v>
          </cell>
        </row>
        <row r="451">
          <cell r="A451">
            <v>29656949</v>
          </cell>
          <cell r="B451" t="str">
            <v xml:space="preserve">Duran Garces Mariela          </v>
          </cell>
          <cell r="C451" t="str">
            <v>COMERCIAL</v>
          </cell>
          <cell r="D451" t="str">
            <v>A</v>
          </cell>
          <cell r="E451">
            <v>0</v>
          </cell>
          <cell r="F451">
            <v>11587754</v>
          </cell>
          <cell r="G451">
            <v>880286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74500000</v>
          </cell>
          <cell r="M451">
            <v>37437</v>
          </cell>
          <cell r="N451" t="str">
            <v>Vehiculo</v>
          </cell>
        </row>
        <row r="452">
          <cell r="A452">
            <v>29700009</v>
          </cell>
          <cell r="B452" t="str">
            <v xml:space="preserve">Ramirez Buritic A Luz Myriam  </v>
          </cell>
          <cell r="C452" t="str">
            <v>COMERCIAL</v>
          </cell>
          <cell r="D452" t="str">
            <v>A</v>
          </cell>
          <cell r="E452">
            <v>0</v>
          </cell>
          <cell r="F452">
            <v>11259051</v>
          </cell>
          <cell r="G452">
            <v>177734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60700000</v>
          </cell>
          <cell r="M452">
            <v>36796</v>
          </cell>
          <cell r="N452" t="str">
            <v>Vehiculo</v>
          </cell>
        </row>
        <row r="453">
          <cell r="A453">
            <v>29992462</v>
          </cell>
          <cell r="B453" t="str">
            <v xml:space="preserve">Bonilla Rojas Martha Lucia    </v>
          </cell>
          <cell r="C453" t="str">
            <v>COMERCIAL</v>
          </cell>
          <cell r="D453" t="str">
            <v>A</v>
          </cell>
          <cell r="E453">
            <v>0</v>
          </cell>
          <cell r="F453">
            <v>40560194</v>
          </cell>
          <cell r="G453">
            <v>2233237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91000000</v>
          </cell>
          <cell r="M453">
            <v>36886</v>
          </cell>
          <cell r="N453" t="str">
            <v>Vehiculo</v>
          </cell>
        </row>
        <row r="454">
          <cell r="A454">
            <v>30703105</v>
          </cell>
          <cell r="B454" t="str">
            <v xml:space="preserve">Paz Bravo Isabel Gladys       </v>
          </cell>
          <cell r="C454" t="str">
            <v>COMERCIAL</v>
          </cell>
          <cell r="D454" t="str">
            <v>A</v>
          </cell>
          <cell r="E454">
            <v>0</v>
          </cell>
          <cell r="F454">
            <v>39724876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89000000</v>
          </cell>
          <cell r="M454">
            <v>37106</v>
          </cell>
          <cell r="N454" t="str">
            <v>Vehiculo</v>
          </cell>
        </row>
        <row r="455">
          <cell r="A455">
            <v>30710875</v>
          </cell>
          <cell r="B455" t="str">
            <v>Nates Gavilanes Consuelo De Je</v>
          </cell>
          <cell r="C455" t="str">
            <v>COMERCIAL</v>
          </cell>
          <cell r="D455" t="str">
            <v>A</v>
          </cell>
          <cell r="E455">
            <v>4</v>
          </cell>
          <cell r="F455">
            <v>45843134</v>
          </cell>
          <cell r="G455">
            <v>3194615</v>
          </cell>
          <cell r="H455">
            <v>22972</v>
          </cell>
          <cell r="I455">
            <v>0</v>
          </cell>
          <cell r="J455">
            <v>0</v>
          </cell>
          <cell r="K455">
            <v>0</v>
          </cell>
          <cell r="L455">
            <v>105000000</v>
          </cell>
          <cell r="M455">
            <v>37099</v>
          </cell>
          <cell r="N455" t="str">
            <v>Vehiculo</v>
          </cell>
        </row>
        <row r="456">
          <cell r="A456">
            <v>30718059</v>
          </cell>
          <cell r="B456" t="str">
            <v xml:space="preserve">Ruano Blanca Oliva            </v>
          </cell>
          <cell r="C456" t="str">
            <v>COMERCIAL</v>
          </cell>
          <cell r="D456" t="str">
            <v>A</v>
          </cell>
          <cell r="E456">
            <v>0</v>
          </cell>
          <cell r="F456">
            <v>19012986</v>
          </cell>
          <cell r="G456">
            <v>871026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75000000</v>
          </cell>
          <cell r="M456">
            <v>37437</v>
          </cell>
          <cell r="N456" t="str">
            <v>Vehiculo</v>
          </cell>
        </row>
        <row r="457">
          <cell r="A457">
            <v>30725860</v>
          </cell>
          <cell r="B457" t="str">
            <v xml:space="preserve">Bastidas Torres Gloria Nohemi </v>
          </cell>
          <cell r="C457" t="str">
            <v>COMERCIAL</v>
          </cell>
          <cell r="D457" t="str">
            <v>A</v>
          </cell>
          <cell r="E457">
            <v>0</v>
          </cell>
          <cell r="F457">
            <v>18102903</v>
          </cell>
          <cell r="G457">
            <v>1943541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75207000</v>
          </cell>
          <cell r="M457">
            <v>36775</v>
          </cell>
          <cell r="N457" t="str">
            <v>Vehiculo</v>
          </cell>
        </row>
        <row r="458">
          <cell r="A458">
            <v>31139392</v>
          </cell>
          <cell r="B458" t="str">
            <v xml:space="preserve">Posada De Escobar Amanda      </v>
          </cell>
          <cell r="C458" t="str">
            <v>COMERCIAL</v>
          </cell>
          <cell r="D458" t="str">
            <v>B</v>
          </cell>
          <cell r="E458">
            <v>40</v>
          </cell>
          <cell r="F458">
            <v>90435893</v>
          </cell>
          <cell r="G458">
            <v>5965731</v>
          </cell>
          <cell r="H458">
            <v>0</v>
          </cell>
          <cell r="I458">
            <v>0</v>
          </cell>
          <cell r="J458">
            <v>59657</v>
          </cell>
          <cell r="K458">
            <v>0</v>
          </cell>
          <cell r="L458">
            <v>170000000</v>
          </cell>
          <cell r="M458">
            <v>37489</v>
          </cell>
          <cell r="N458" t="str">
            <v>Maquinaria</v>
          </cell>
        </row>
        <row r="459">
          <cell r="A459">
            <v>31208986</v>
          </cell>
          <cell r="B459" t="str">
            <v xml:space="preserve">Vega Herrera Carmen Helena    </v>
          </cell>
          <cell r="C459" t="str">
            <v>CONSUMO</v>
          </cell>
          <cell r="D459" t="str">
            <v>A</v>
          </cell>
          <cell r="E459">
            <v>0</v>
          </cell>
          <cell r="F459">
            <v>19805000</v>
          </cell>
          <cell r="G459">
            <v>126345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24200000</v>
          </cell>
          <cell r="M459">
            <v>37437</v>
          </cell>
          <cell r="N459" t="str">
            <v>Vehiculo</v>
          </cell>
        </row>
        <row r="460">
          <cell r="A460">
            <v>31227631</v>
          </cell>
          <cell r="B460" t="str">
            <v xml:space="preserve">Giraldo Collazos Carmen Rosa  </v>
          </cell>
          <cell r="C460" t="str">
            <v>COMERCIAL</v>
          </cell>
          <cell r="D460" t="str">
            <v>A</v>
          </cell>
          <cell r="E460">
            <v>0</v>
          </cell>
          <cell r="F460">
            <v>37029040</v>
          </cell>
          <cell r="G460">
            <v>2678459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60000000</v>
          </cell>
          <cell r="M460">
            <v>37196</v>
          </cell>
          <cell r="N460" t="str">
            <v>Vehiculo</v>
          </cell>
        </row>
        <row r="461">
          <cell r="A461">
            <v>31246521</v>
          </cell>
          <cell r="B461" t="str">
            <v xml:space="preserve">Rodriguez Rueda Maria Eugenia </v>
          </cell>
          <cell r="C461" t="str">
            <v>COMERCIAL</v>
          </cell>
          <cell r="D461" t="str">
            <v>A</v>
          </cell>
          <cell r="E461">
            <v>0</v>
          </cell>
          <cell r="F461">
            <v>26681503</v>
          </cell>
          <cell r="G461">
            <v>812977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93400000</v>
          </cell>
          <cell r="M461">
            <v>37118</v>
          </cell>
          <cell r="N461" t="str">
            <v>Vehiculo</v>
          </cell>
        </row>
        <row r="462">
          <cell r="A462">
            <v>31273567</v>
          </cell>
          <cell r="B462" t="str">
            <v xml:space="preserve">Satizabal Ines Cecilia        </v>
          </cell>
          <cell r="C462" t="str">
            <v>COMERCIAL</v>
          </cell>
          <cell r="D462" t="str">
            <v>A</v>
          </cell>
          <cell r="E462">
            <v>0</v>
          </cell>
          <cell r="F462">
            <v>18098343</v>
          </cell>
          <cell r="G462">
            <v>847246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54500000</v>
          </cell>
          <cell r="M462">
            <v>36907</v>
          </cell>
          <cell r="N462" t="str">
            <v>Vehiculo</v>
          </cell>
        </row>
        <row r="463">
          <cell r="A463">
            <v>31291090</v>
          </cell>
          <cell r="B463" t="str">
            <v>Sanchez Giraldo Isabel Cristin</v>
          </cell>
          <cell r="C463" t="str">
            <v>COMERCIAL</v>
          </cell>
          <cell r="D463" t="str">
            <v>A</v>
          </cell>
          <cell r="E463">
            <v>22</v>
          </cell>
          <cell r="F463">
            <v>4239308</v>
          </cell>
          <cell r="G463">
            <v>2198837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91500000</v>
          </cell>
          <cell r="M463">
            <v>36959</v>
          </cell>
          <cell r="N463" t="str">
            <v>Vehiculo</v>
          </cell>
        </row>
        <row r="464">
          <cell r="A464">
            <v>31304180</v>
          </cell>
          <cell r="B464" t="str">
            <v xml:space="preserve">Salazar Rivera Patricia       </v>
          </cell>
          <cell r="C464" t="str">
            <v>COMERCIAL</v>
          </cell>
          <cell r="D464" t="str">
            <v>B</v>
          </cell>
          <cell r="E464">
            <v>47</v>
          </cell>
          <cell r="F464">
            <v>26903249</v>
          </cell>
          <cell r="G464">
            <v>6765271</v>
          </cell>
          <cell r="H464">
            <v>25954</v>
          </cell>
          <cell r="I464">
            <v>0</v>
          </cell>
          <cell r="J464">
            <v>67653</v>
          </cell>
          <cell r="K464">
            <v>260</v>
          </cell>
          <cell r="L464">
            <v>116700000</v>
          </cell>
          <cell r="M464">
            <v>37164</v>
          </cell>
          <cell r="N464" t="str">
            <v>Vehiculo</v>
          </cell>
        </row>
        <row r="465">
          <cell r="A465">
            <v>31398109</v>
          </cell>
          <cell r="B465" t="str">
            <v xml:space="preserve">Iza Ossa Alba Marina          </v>
          </cell>
          <cell r="C465" t="str">
            <v>COMERCIAL</v>
          </cell>
          <cell r="D465" t="str">
            <v>A</v>
          </cell>
          <cell r="E465">
            <v>0</v>
          </cell>
          <cell r="F465">
            <v>200491746</v>
          </cell>
          <cell r="G465">
            <v>14752659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282069444</v>
          </cell>
          <cell r="M465">
            <v>37437</v>
          </cell>
          <cell r="N465" t="str">
            <v>Maquinaria</v>
          </cell>
        </row>
        <row r="466">
          <cell r="A466">
            <v>31401353</v>
          </cell>
          <cell r="B466" t="str">
            <v>Gomez Jaramillo Constanza Hele</v>
          </cell>
          <cell r="C466" t="str">
            <v>COMERCIAL</v>
          </cell>
          <cell r="D466" t="str">
            <v>A</v>
          </cell>
          <cell r="E466">
            <v>0</v>
          </cell>
          <cell r="F466">
            <v>94810964</v>
          </cell>
          <cell r="G466">
            <v>500877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193413420</v>
          </cell>
          <cell r="M466">
            <v>37434</v>
          </cell>
          <cell r="N466" t="str">
            <v>Maquinaria</v>
          </cell>
        </row>
        <row r="467">
          <cell r="A467">
            <v>31410269</v>
          </cell>
          <cell r="B467" t="str">
            <v xml:space="preserve">Gamboa Hoyos Monica           </v>
          </cell>
          <cell r="C467" t="str">
            <v>COMERCIAL</v>
          </cell>
          <cell r="D467" t="str">
            <v>A</v>
          </cell>
          <cell r="E467">
            <v>0</v>
          </cell>
          <cell r="F467">
            <v>9526699</v>
          </cell>
          <cell r="G467">
            <v>263259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87936667</v>
          </cell>
          <cell r="M467">
            <v>37437</v>
          </cell>
          <cell r="N467" t="str">
            <v>Maquinaria</v>
          </cell>
        </row>
        <row r="468">
          <cell r="A468">
            <v>31469328</v>
          </cell>
          <cell r="B468" t="str">
            <v xml:space="preserve">Giraldo Arce Bertha Cecilia   </v>
          </cell>
          <cell r="C468" t="str">
            <v>COMERCIAL</v>
          </cell>
          <cell r="D468" t="str">
            <v>A</v>
          </cell>
          <cell r="E468">
            <v>0</v>
          </cell>
          <cell r="F468">
            <v>36885362</v>
          </cell>
          <cell r="G468">
            <v>2322372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124000000</v>
          </cell>
          <cell r="M468">
            <v>37437</v>
          </cell>
          <cell r="N468" t="str">
            <v>Vehiculo</v>
          </cell>
        </row>
        <row r="469">
          <cell r="A469">
            <v>31521608</v>
          </cell>
          <cell r="B469" t="str">
            <v xml:space="preserve">Castaño De Hincapie Doris     </v>
          </cell>
          <cell r="C469" t="str">
            <v>COMERCIAL</v>
          </cell>
          <cell r="D469" t="str">
            <v>B</v>
          </cell>
          <cell r="E469">
            <v>34</v>
          </cell>
          <cell r="F469">
            <v>233874727</v>
          </cell>
          <cell r="G469">
            <v>11932404</v>
          </cell>
          <cell r="H469">
            <v>0</v>
          </cell>
          <cell r="I469">
            <v>0</v>
          </cell>
          <cell r="J469">
            <v>119324</v>
          </cell>
          <cell r="K469">
            <v>0</v>
          </cell>
          <cell r="L469">
            <v>397000000</v>
          </cell>
          <cell r="M469">
            <v>37495</v>
          </cell>
          <cell r="N469" t="str">
            <v>Maquinaria</v>
          </cell>
        </row>
        <row r="470">
          <cell r="A470">
            <v>31834326</v>
          </cell>
          <cell r="B470" t="str">
            <v xml:space="preserve">Mendoza Rivera Janeth         </v>
          </cell>
          <cell r="C470" t="str">
            <v>COMERCIAL</v>
          </cell>
          <cell r="D470" t="str">
            <v>A</v>
          </cell>
          <cell r="E470">
            <v>19</v>
          </cell>
          <cell r="F470">
            <v>38772423</v>
          </cell>
          <cell r="G470">
            <v>2666200</v>
          </cell>
          <cell r="H470">
            <v>19924</v>
          </cell>
          <cell r="I470">
            <v>0</v>
          </cell>
          <cell r="J470">
            <v>0</v>
          </cell>
          <cell r="K470">
            <v>0</v>
          </cell>
          <cell r="L470">
            <v>93320000</v>
          </cell>
          <cell r="M470">
            <v>37176</v>
          </cell>
          <cell r="N470" t="str">
            <v>Vehiculo</v>
          </cell>
        </row>
        <row r="471">
          <cell r="A471">
            <v>31909766</v>
          </cell>
          <cell r="B471" t="str">
            <v xml:space="preserve">Ortiz Lopez Maritza           </v>
          </cell>
          <cell r="C471" t="str">
            <v>COMERCIAL</v>
          </cell>
          <cell r="D471" t="str">
            <v>A</v>
          </cell>
          <cell r="E471">
            <v>0</v>
          </cell>
          <cell r="F471">
            <v>23387483</v>
          </cell>
          <cell r="G471">
            <v>783453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62000000</v>
          </cell>
          <cell r="M471">
            <v>37437</v>
          </cell>
          <cell r="N471" t="str">
            <v>Vehiculo</v>
          </cell>
        </row>
        <row r="472">
          <cell r="A472">
            <v>31963440</v>
          </cell>
          <cell r="B472" t="str">
            <v xml:space="preserve">Urrea Enriquez Adriana Ines   </v>
          </cell>
          <cell r="C472" t="str">
            <v>COMERCIAL</v>
          </cell>
          <cell r="D472" t="str">
            <v>A</v>
          </cell>
          <cell r="E472">
            <v>0</v>
          </cell>
          <cell r="F472">
            <v>21902373</v>
          </cell>
          <cell r="G472">
            <v>325486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64000040</v>
          </cell>
          <cell r="M472">
            <v>37036</v>
          </cell>
          <cell r="N472" t="str">
            <v>Vehiculo</v>
          </cell>
        </row>
        <row r="473">
          <cell r="A473">
            <v>32317707</v>
          </cell>
          <cell r="B473" t="str">
            <v xml:space="preserve">Rosero Miriam Amparo          </v>
          </cell>
          <cell r="C473" t="str">
            <v>COMERCIAL</v>
          </cell>
          <cell r="D473" t="str">
            <v>A</v>
          </cell>
          <cell r="E473">
            <v>0</v>
          </cell>
          <cell r="F473">
            <v>44576553</v>
          </cell>
          <cell r="G473">
            <v>621136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76200000</v>
          </cell>
          <cell r="M473">
            <v>37437</v>
          </cell>
          <cell r="N473" t="str">
            <v>Vehiculo</v>
          </cell>
        </row>
        <row r="474">
          <cell r="A474">
            <v>32326132</v>
          </cell>
          <cell r="B474" t="str">
            <v>Quintero De Zapata Belen De Je</v>
          </cell>
          <cell r="C474" t="str">
            <v>COMERCIAL</v>
          </cell>
          <cell r="D474" t="str">
            <v>A</v>
          </cell>
          <cell r="E474">
            <v>0</v>
          </cell>
          <cell r="F474">
            <v>29304090</v>
          </cell>
          <cell r="G474">
            <v>611249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55750000</v>
          </cell>
          <cell r="M474">
            <v>36879</v>
          </cell>
          <cell r="N474" t="str">
            <v>Vehiculo</v>
          </cell>
        </row>
        <row r="475">
          <cell r="A475">
            <v>32501420</v>
          </cell>
          <cell r="B475" t="str">
            <v xml:space="preserve">Tobon Piedrahita Dioselina    </v>
          </cell>
          <cell r="C475" t="str">
            <v>COMERCIAL</v>
          </cell>
          <cell r="D475" t="str">
            <v>A</v>
          </cell>
          <cell r="E475">
            <v>0</v>
          </cell>
          <cell r="F475">
            <v>33332936</v>
          </cell>
          <cell r="G475">
            <v>449209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45483700</v>
          </cell>
          <cell r="M475">
            <v>37461</v>
          </cell>
          <cell r="N475" t="str">
            <v>Vehiculo</v>
          </cell>
        </row>
        <row r="476">
          <cell r="A476">
            <v>32502473</v>
          </cell>
          <cell r="B476" t="str">
            <v xml:space="preserve">Perez Cardona Maria Eugenia   </v>
          </cell>
          <cell r="C476" t="str">
            <v>CONSUMO</v>
          </cell>
          <cell r="D476" t="str">
            <v>A</v>
          </cell>
          <cell r="E476">
            <v>0</v>
          </cell>
          <cell r="F476">
            <v>9439591</v>
          </cell>
          <cell r="G476">
            <v>292951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30000000</v>
          </cell>
          <cell r="M476">
            <v>37437</v>
          </cell>
          <cell r="N476" t="str">
            <v>Vehiculo</v>
          </cell>
        </row>
        <row r="477">
          <cell r="A477">
            <v>34350095</v>
          </cell>
          <cell r="B477" t="str">
            <v xml:space="preserve">Meneses Ruiz Rosa Elvira      </v>
          </cell>
          <cell r="C477" t="str">
            <v>COMERCIAL</v>
          </cell>
          <cell r="D477" t="str">
            <v>B</v>
          </cell>
          <cell r="E477">
            <v>82</v>
          </cell>
          <cell r="F477">
            <v>36755805</v>
          </cell>
          <cell r="G477">
            <v>7031470</v>
          </cell>
          <cell r="H477">
            <v>1354213</v>
          </cell>
          <cell r="I477">
            <v>0</v>
          </cell>
          <cell r="J477">
            <v>70315</v>
          </cell>
          <cell r="K477">
            <v>13542</v>
          </cell>
          <cell r="L477">
            <v>84000000</v>
          </cell>
          <cell r="M477">
            <v>37112</v>
          </cell>
          <cell r="N477" t="str">
            <v>Vehiculo</v>
          </cell>
        </row>
        <row r="478">
          <cell r="A478">
            <v>34537251</v>
          </cell>
          <cell r="B478" t="str">
            <v xml:space="preserve">Quintero Bolanos Elizabeth    </v>
          </cell>
          <cell r="C478" t="str">
            <v>COMERCIAL</v>
          </cell>
          <cell r="D478" t="str">
            <v>A</v>
          </cell>
          <cell r="E478">
            <v>0</v>
          </cell>
          <cell r="F478">
            <v>32112371</v>
          </cell>
          <cell r="G478">
            <v>1638515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69000000</v>
          </cell>
          <cell r="M478">
            <v>37437</v>
          </cell>
          <cell r="N478" t="str">
            <v>Vehiculo</v>
          </cell>
        </row>
        <row r="479">
          <cell r="A479">
            <v>34970159</v>
          </cell>
          <cell r="B479" t="str">
            <v>Molina Tirado Amparo Del Socor</v>
          </cell>
          <cell r="C479" t="str">
            <v>COMERCIAL</v>
          </cell>
          <cell r="D479" t="str">
            <v>A</v>
          </cell>
          <cell r="E479">
            <v>0</v>
          </cell>
          <cell r="F479">
            <v>133500741</v>
          </cell>
          <cell r="G479">
            <v>1011804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160000000</v>
          </cell>
          <cell r="M479">
            <v>37554</v>
          </cell>
          <cell r="N479" t="str">
            <v>Vehiculo</v>
          </cell>
        </row>
        <row r="480">
          <cell r="A480">
            <v>35510619</v>
          </cell>
          <cell r="B480" t="str">
            <v xml:space="preserve">Ortega Perez Maria Isabel     </v>
          </cell>
          <cell r="C480" t="str">
            <v>CONSUMO</v>
          </cell>
          <cell r="D480" t="str">
            <v>A</v>
          </cell>
          <cell r="E480">
            <v>0</v>
          </cell>
          <cell r="F480">
            <v>14551154</v>
          </cell>
          <cell r="G480">
            <v>526009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31000000</v>
          </cell>
          <cell r="M480">
            <v>37437</v>
          </cell>
          <cell r="N480" t="str">
            <v>Vehiculo</v>
          </cell>
        </row>
        <row r="481">
          <cell r="A481">
            <v>36175768</v>
          </cell>
          <cell r="B481" t="str">
            <v>Murillo Bustos Argenis Margari</v>
          </cell>
          <cell r="C481" t="str">
            <v>COMERCIAL</v>
          </cell>
          <cell r="D481" t="str">
            <v>A</v>
          </cell>
          <cell r="E481">
            <v>6</v>
          </cell>
          <cell r="F481">
            <v>16019387</v>
          </cell>
          <cell r="G481">
            <v>1760775</v>
          </cell>
          <cell r="H481">
            <v>521356</v>
          </cell>
          <cell r="I481">
            <v>0</v>
          </cell>
          <cell r="J481">
            <v>0</v>
          </cell>
          <cell r="K481">
            <v>0</v>
          </cell>
          <cell r="L481">
            <v>56293600</v>
          </cell>
          <cell r="M481">
            <v>36916</v>
          </cell>
          <cell r="N481" t="str">
            <v>Vehiculo</v>
          </cell>
        </row>
        <row r="482">
          <cell r="A482">
            <v>38443361</v>
          </cell>
          <cell r="B482" t="str">
            <v xml:space="preserve">Echeverri De Carrion Gladys   </v>
          </cell>
          <cell r="C482" t="str">
            <v>COMERCIAL</v>
          </cell>
          <cell r="D482" t="str">
            <v>A</v>
          </cell>
          <cell r="E482">
            <v>0</v>
          </cell>
          <cell r="F482">
            <v>2103456</v>
          </cell>
          <cell r="G482">
            <v>17081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20000000</v>
          </cell>
          <cell r="M482">
            <v>36950</v>
          </cell>
          <cell r="N482" t="str">
            <v>Vehiculo</v>
          </cell>
        </row>
        <row r="483">
          <cell r="A483">
            <v>38976746</v>
          </cell>
          <cell r="B483" t="str">
            <v xml:space="preserve">Martinez Baena Yolanda        </v>
          </cell>
          <cell r="C483" t="str">
            <v>COMERCIAL</v>
          </cell>
          <cell r="D483" t="str">
            <v>A</v>
          </cell>
          <cell r="E483">
            <v>0</v>
          </cell>
          <cell r="F483">
            <v>75126674</v>
          </cell>
          <cell r="G483">
            <v>2440641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173800000</v>
          </cell>
          <cell r="M483">
            <v>37004</v>
          </cell>
          <cell r="N483" t="str">
            <v>Vehiculo</v>
          </cell>
        </row>
        <row r="484">
          <cell r="A484">
            <v>39541443</v>
          </cell>
          <cell r="B484" t="str">
            <v xml:space="preserve">Riano Martinez Martha Lucy    </v>
          </cell>
          <cell r="C484" t="str">
            <v>COMERCIAL</v>
          </cell>
          <cell r="D484" t="str">
            <v>A</v>
          </cell>
          <cell r="E484">
            <v>1</v>
          </cell>
          <cell r="F484">
            <v>44219600</v>
          </cell>
          <cell r="G484">
            <v>2584898</v>
          </cell>
          <cell r="H484">
            <v>507421</v>
          </cell>
          <cell r="I484">
            <v>0</v>
          </cell>
          <cell r="J484">
            <v>0</v>
          </cell>
          <cell r="K484">
            <v>0</v>
          </cell>
          <cell r="L484">
            <v>79370200</v>
          </cell>
          <cell r="M484">
            <v>37529</v>
          </cell>
          <cell r="N484" t="str">
            <v>Vehiculo</v>
          </cell>
        </row>
        <row r="485">
          <cell r="A485">
            <v>39714442</v>
          </cell>
          <cell r="B485" t="str">
            <v xml:space="preserve">Mondragon Rodriguez Amanda    </v>
          </cell>
          <cell r="C485" t="str">
            <v>COMERCIAL</v>
          </cell>
          <cell r="D485" t="str">
            <v>A</v>
          </cell>
          <cell r="E485">
            <v>11</v>
          </cell>
          <cell r="F485">
            <v>128094759</v>
          </cell>
          <cell r="G485">
            <v>5824156</v>
          </cell>
          <cell r="H485">
            <v>42898</v>
          </cell>
          <cell r="I485">
            <v>0</v>
          </cell>
          <cell r="J485">
            <v>0</v>
          </cell>
          <cell r="K485">
            <v>0</v>
          </cell>
          <cell r="L485">
            <v>213990000</v>
          </cell>
          <cell r="M485">
            <v>37437</v>
          </cell>
          <cell r="N485" t="str">
            <v>Vehiculo</v>
          </cell>
        </row>
        <row r="486">
          <cell r="A486">
            <v>40761365</v>
          </cell>
          <cell r="B486" t="str">
            <v xml:space="preserve">Romero Luz Mary               </v>
          </cell>
          <cell r="C486" t="str">
            <v>COMERCIAL</v>
          </cell>
          <cell r="D486" t="str">
            <v>A</v>
          </cell>
          <cell r="E486">
            <v>0</v>
          </cell>
          <cell r="F486">
            <v>74701443</v>
          </cell>
          <cell r="G486">
            <v>722121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92000000</v>
          </cell>
          <cell r="M486">
            <v>37553</v>
          </cell>
          <cell r="N486" t="str">
            <v>Vehiculo</v>
          </cell>
        </row>
        <row r="487">
          <cell r="A487">
            <v>40766576</v>
          </cell>
          <cell r="B487" t="str">
            <v xml:space="preserve">Guevara Toledo Nancy          </v>
          </cell>
          <cell r="C487" t="str">
            <v>COMERCIAL</v>
          </cell>
          <cell r="D487" t="str">
            <v>A</v>
          </cell>
          <cell r="E487">
            <v>0</v>
          </cell>
          <cell r="F487">
            <v>67744339</v>
          </cell>
          <cell r="G487">
            <v>7115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122500000</v>
          </cell>
          <cell r="M487">
            <v>37246</v>
          </cell>
          <cell r="N487" t="str">
            <v>Vehiculo</v>
          </cell>
        </row>
        <row r="488">
          <cell r="A488">
            <v>41100842</v>
          </cell>
          <cell r="B488" t="str">
            <v xml:space="preserve">Manquillo Reyes Emelina       </v>
          </cell>
          <cell r="C488" t="str">
            <v>COMERCIAL</v>
          </cell>
          <cell r="D488" t="str">
            <v>C</v>
          </cell>
          <cell r="E488">
            <v>95</v>
          </cell>
          <cell r="F488">
            <v>1599630</v>
          </cell>
          <cell r="G488">
            <v>0</v>
          </cell>
          <cell r="H488">
            <v>373099</v>
          </cell>
          <cell r="I488">
            <v>0</v>
          </cell>
          <cell r="J488">
            <v>0</v>
          </cell>
          <cell r="K488">
            <v>373099</v>
          </cell>
          <cell r="L488">
            <v>79000000</v>
          </cell>
          <cell r="M488">
            <v>37437</v>
          </cell>
          <cell r="N488" t="str">
            <v>Vehiculo</v>
          </cell>
        </row>
        <row r="489">
          <cell r="A489">
            <v>41100986</v>
          </cell>
          <cell r="B489" t="str">
            <v>Madroñero Santander Adela Marg</v>
          </cell>
          <cell r="C489" t="str">
            <v>COMERCIAL</v>
          </cell>
          <cell r="D489" t="str">
            <v>A</v>
          </cell>
          <cell r="E489">
            <v>0</v>
          </cell>
          <cell r="F489">
            <v>29490926</v>
          </cell>
          <cell r="G489">
            <v>1098430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57000000</v>
          </cell>
          <cell r="M489">
            <v>37437</v>
          </cell>
          <cell r="N489" t="str">
            <v>Vehiculo</v>
          </cell>
        </row>
        <row r="490">
          <cell r="A490">
            <v>41327819</v>
          </cell>
          <cell r="B490" t="str">
            <v xml:space="preserve">Torres Correal Ana Bertilda   </v>
          </cell>
          <cell r="C490" t="str">
            <v>COMERCIAL</v>
          </cell>
          <cell r="D490" t="str">
            <v>A</v>
          </cell>
          <cell r="E490">
            <v>0</v>
          </cell>
          <cell r="F490">
            <v>47558860</v>
          </cell>
          <cell r="G490">
            <v>1661138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100000000</v>
          </cell>
          <cell r="M490">
            <v>37437</v>
          </cell>
          <cell r="N490" t="str">
            <v>Vehiculo</v>
          </cell>
        </row>
        <row r="491">
          <cell r="A491">
            <v>41349718</v>
          </cell>
          <cell r="B491" t="str">
            <v>Puentes De Trujillo Rosa Elvir</v>
          </cell>
          <cell r="C491" t="str">
            <v>CONSUMO</v>
          </cell>
          <cell r="D491" t="str">
            <v>A</v>
          </cell>
          <cell r="E491">
            <v>0</v>
          </cell>
          <cell r="F491">
            <v>65128288</v>
          </cell>
          <cell r="G491">
            <v>1567602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107900000</v>
          </cell>
          <cell r="M491">
            <v>37452</v>
          </cell>
          <cell r="N491" t="str">
            <v>Vehiculo</v>
          </cell>
        </row>
        <row r="492">
          <cell r="A492">
            <v>41391427</v>
          </cell>
          <cell r="B492" t="str">
            <v xml:space="preserve">Bernal De Rivera Mariela      </v>
          </cell>
          <cell r="C492" t="str">
            <v>CONSUMO</v>
          </cell>
          <cell r="D492" t="str">
            <v>A</v>
          </cell>
          <cell r="E492">
            <v>0</v>
          </cell>
          <cell r="F492">
            <v>117731742</v>
          </cell>
          <cell r="G492">
            <v>2639242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157990000</v>
          </cell>
          <cell r="M492">
            <v>37511</v>
          </cell>
          <cell r="N492" t="str">
            <v>Vehiculo</v>
          </cell>
        </row>
        <row r="493">
          <cell r="A493">
            <v>41487376</v>
          </cell>
          <cell r="B493" t="str">
            <v>Ruiz Alvarado Maria Del Carmen</v>
          </cell>
          <cell r="C493" t="str">
            <v>COMERCIAL</v>
          </cell>
          <cell r="D493" t="str">
            <v>A</v>
          </cell>
          <cell r="E493">
            <v>0</v>
          </cell>
          <cell r="F493">
            <v>43275658</v>
          </cell>
          <cell r="G493">
            <v>64097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67211779</v>
          </cell>
          <cell r="M493">
            <v>37498</v>
          </cell>
          <cell r="N493" t="str">
            <v>Vehiculo</v>
          </cell>
        </row>
        <row r="494">
          <cell r="A494">
            <v>41496225</v>
          </cell>
          <cell r="B494" t="str">
            <v>Herrera De Riveros Maria Fanny</v>
          </cell>
          <cell r="C494" t="str">
            <v>COMERCIAL</v>
          </cell>
          <cell r="D494" t="str">
            <v>A</v>
          </cell>
          <cell r="E494">
            <v>19</v>
          </cell>
          <cell r="F494">
            <v>47046174</v>
          </cell>
          <cell r="G494">
            <v>1554414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102911000</v>
          </cell>
          <cell r="M494">
            <v>37358</v>
          </cell>
          <cell r="N494" t="str">
            <v>Vehiculo</v>
          </cell>
        </row>
        <row r="495">
          <cell r="A495">
            <v>41722595</v>
          </cell>
          <cell r="B495" t="str">
            <v xml:space="preserve">Herrera Alvarez Maria Ines    </v>
          </cell>
          <cell r="C495" t="str">
            <v>COMERCIAL</v>
          </cell>
          <cell r="D495" t="str">
            <v>A</v>
          </cell>
          <cell r="E495">
            <v>12</v>
          </cell>
          <cell r="F495">
            <v>132836335</v>
          </cell>
          <cell r="G495">
            <v>6102400</v>
          </cell>
          <cell r="H495">
            <v>14773</v>
          </cell>
          <cell r="I495">
            <v>0</v>
          </cell>
          <cell r="J495">
            <v>0</v>
          </cell>
          <cell r="K495">
            <v>0</v>
          </cell>
          <cell r="L495">
            <v>267000000</v>
          </cell>
          <cell r="M495">
            <v>37437</v>
          </cell>
          <cell r="N495" t="str">
            <v>Vehiculo</v>
          </cell>
        </row>
        <row r="496">
          <cell r="A496">
            <v>41733348</v>
          </cell>
          <cell r="B496" t="str">
            <v xml:space="preserve">Longas Bautista Ofelia        </v>
          </cell>
          <cell r="C496" t="str">
            <v>COMERCIAL</v>
          </cell>
          <cell r="D496" t="str">
            <v>A</v>
          </cell>
          <cell r="E496">
            <v>11</v>
          </cell>
          <cell r="F496">
            <v>30122602</v>
          </cell>
          <cell r="G496">
            <v>1746034</v>
          </cell>
          <cell r="H496">
            <v>297806</v>
          </cell>
          <cell r="I496">
            <v>0</v>
          </cell>
          <cell r="J496">
            <v>0</v>
          </cell>
          <cell r="K496">
            <v>0</v>
          </cell>
          <cell r="L496">
            <v>44199633</v>
          </cell>
          <cell r="M496">
            <v>37519</v>
          </cell>
          <cell r="N496" t="str">
            <v>Vehiculo</v>
          </cell>
        </row>
        <row r="497">
          <cell r="A497">
            <v>41771698</v>
          </cell>
          <cell r="B497" t="str">
            <v xml:space="preserve">Pena Rodriguez Maria Nohora   </v>
          </cell>
          <cell r="C497" t="str">
            <v>COMERCIAL</v>
          </cell>
          <cell r="D497" t="str">
            <v>A</v>
          </cell>
          <cell r="E497">
            <v>0</v>
          </cell>
          <cell r="F497">
            <v>93655927</v>
          </cell>
          <cell r="G497">
            <v>1625186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224496991</v>
          </cell>
          <cell r="M497">
            <v>37606</v>
          </cell>
          <cell r="N497" t="str">
            <v>Vehiculo</v>
          </cell>
        </row>
        <row r="498">
          <cell r="A498">
            <v>41796641</v>
          </cell>
          <cell r="B498" t="str">
            <v xml:space="preserve">Vivas Ramirez Myriam Adelia   </v>
          </cell>
          <cell r="C498" t="str">
            <v>COMERCIAL</v>
          </cell>
          <cell r="D498" t="str">
            <v>A</v>
          </cell>
          <cell r="E498">
            <v>0</v>
          </cell>
          <cell r="F498">
            <v>52963046</v>
          </cell>
          <cell r="G498">
            <v>1839828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100300000</v>
          </cell>
          <cell r="M498">
            <v>37437</v>
          </cell>
          <cell r="N498" t="str">
            <v>Vehiculo</v>
          </cell>
        </row>
        <row r="499">
          <cell r="A499">
            <v>41912407</v>
          </cell>
          <cell r="B499" t="str">
            <v xml:space="preserve">Castano Isaza Gloria Lucia    </v>
          </cell>
          <cell r="C499" t="str">
            <v>COMERCIAL</v>
          </cell>
          <cell r="D499" t="str">
            <v>A</v>
          </cell>
          <cell r="E499">
            <v>5</v>
          </cell>
          <cell r="F499">
            <v>1800250</v>
          </cell>
          <cell r="G499">
            <v>2008562</v>
          </cell>
          <cell r="H499">
            <v>6345</v>
          </cell>
          <cell r="I499">
            <v>0</v>
          </cell>
          <cell r="J499">
            <v>0</v>
          </cell>
          <cell r="K499">
            <v>0</v>
          </cell>
          <cell r="L499">
            <v>47000000</v>
          </cell>
          <cell r="M499">
            <v>37437</v>
          </cell>
          <cell r="N499" t="str">
            <v>Vehiculo</v>
          </cell>
        </row>
        <row r="500">
          <cell r="A500">
            <v>42776744</v>
          </cell>
          <cell r="B500" t="str">
            <v xml:space="preserve">Ortiz Arango Rosalba          </v>
          </cell>
          <cell r="C500" t="str">
            <v>COMERCIAL</v>
          </cell>
          <cell r="D500" t="str">
            <v>A</v>
          </cell>
          <cell r="E500">
            <v>12</v>
          </cell>
          <cell r="F500">
            <v>49338198</v>
          </cell>
          <cell r="G500">
            <v>1873079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116751345</v>
          </cell>
          <cell r="M500">
            <v>37244</v>
          </cell>
          <cell r="N500" t="str">
            <v>Maquinaria</v>
          </cell>
        </row>
        <row r="501">
          <cell r="A501">
            <v>42866601</v>
          </cell>
          <cell r="B501" t="str">
            <v xml:space="preserve">Angel Arango Rosa Beatriz     </v>
          </cell>
          <cell r="C501" t="str">
            <v>COMERCIAL</v>
          </cell>
          <cell r="D501" t="str">
            <v>A</v>
          </cell>
          <cell r="E501">
            <v>0</v>
          </cell>
          <cell r="F501">
            <v>45741792</v>
          </cell>
          <cell r="G501">
            <v>2012388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61200000</v>
          </cell>
          <cell r="M501">
            <v>37164</v>
          </cell>
          <cell r="N501" t="str">
            <v>Vehiculo</v>
          </cell>
        </row>
        <row r="502">
          <cell r="A502">
            <v>42895649</v>
          </cell>
          <cell r="B502" t="str">
            <v xml:space="preserve">Rivera Restrep Victoria       </v>
          </cell>
          <cell r="C502" t="str">
            <v>COMERCIAL</v>
          </cell>
          <cell r="D502" t="str">
            <v>B</v>
          </cell>
          <cell r="E502">
            <v>63</v>
          </cell>
          <cell r="F502">
            <v>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12366667</v>
          </cell>
          <cell r="M502">
            <v>37437</v>
          </cell>
          <cell r="N502" t="str">
            <v>Maquinaria</v>
          </cell>
        </row>
        <row r="503">
          <cell r="A503">
            <v>42963952</v>
          </cell>
          <cell r="B503" t="str">
            <v xml:space="preserve">Silva Maria Elena             </v>
          </cell>
          <cell r="C503" t="str">
            <v>COMERCIAL</v>
          </cell>
          <cell r="D503" t="str">
            <v>A</v>
          </cell>
          <cell r="E503">
            <v>0</v>
          </cell>
          <cell r="F503">
            <v>41481653</v>
          </cell>
          <cell r="G503">
            <v>1510865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64120000</v>
          </cell>
          <cell r="M503">
            <v>37015</v>
          </cell>
          <cell r="N503" t="str">
            <v>Vehiculo</v>
          </cell>
        </row>
        <row r="504">
          <cell r="A504">
            <v>43157294</v>
          </cell>
          <cell r="B504" t="str">
            <v xml:space="preserve">Velez Yepez Catalina          </v>
          </cell>
          <cell r="C504" t="str">
            <v>CONSUMO</v>
          </cell>
          <cell r="D504" t="str">
            <v>A</v>
          </cell>
          <cell r="E504">
            <v>0</v>
          </cell>
          <cell r="F504">
            <v>4733999</v>
          </cell>
          <cell r="G504">
            <v>121906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62000000</v>
          </cell>
          <cell r="M504">
            <v>36888</v>
          </cell>
          <cell r="N504" t="str">
            <v>Vehiculo</v>
          </cell>
        </row>
        <row r="505">
          <cell r="A505">
            <v>43453746</v>
          </cell>
          <cell r="B505" t="str">
            <v xml:space="preserve">Rico Escobar Luz Emilce       </v>
          </cell>
          <cell r="C505" t="str">
            <v>COMERCIAL</v>
          </cell>
          <cell r="D505" t="str">
            <v>A</v>
          </cell>
          <cell r="E505">
            <v>0</v>
          </cell>
          <cell r="F505">
            <v>7175930</v>
          </cell>
          <cell r="G505">
            <v>1313872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75000000</v>
          </cell>
          <cell r="M505">
            <v>37437</v>
          </cell>
          <cell r="N505" t="str">
            <v>Vehiculo</v>
          </cell>
        </row>
        <row r="506">
          <cell r="A506">
            <v>43505021</v>
          </cell>
          <cell r="B506" t="str">
            <v xml:space="preserve">Vasquez Londono Clara Ines    </v>
          </cell>
          <cell r="C506" t="str">
            <v>COMERCIAL</v>
          </cell>
          <cell r="D506" t="str">
            <v>A</v>
          </cell>
          <cell r="E506">
            <v>0</v>
          </cell>
          <cell r="F506">
            <v>16372185</v>
          </cell>
          <cell r="G506">
            <v>190052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34000000</v>
          </cell>
          <cell r="M506">
            <v>37369</v>
          </cell>
          <cell r="N506" t="str">
            <v>Vehiculo</v>
          </cell>
        </row>
        <row r="507">
          <cell r="A507">
            <v>43523451</v>
          </cell>
          <cell r="B507" t="str">
            <v xml:space="preserve">Franco Hincapie Viviana       </v>
          </cell>
          <cell r="C507" t="str">
            <v>CONSUMO</v>
          </cell>
          <cell r="D507" t="str">
            <v>A</v>
          </cell>
          <cell r="E507">
            <v>0</v>
          </cell>
          <cell r="F507">
            <v>14574233</v>
          </cell>
          <cell r="G507">
            <v>227712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28800000</v>
          </cell>
          <cell r="M507">
            <v>37579</v>
          </cell>
          <cell r="N507" t="str">
            <v>Vehiculo</v>
          </cell>
        </row>
        <row r="508">
          <cell r="A508">
            <v>43532328</v>
          </cell>
          <cell r="B508" t="str">
            <v xml:space="preserve">Villa Rodriguez Luz Adriana   </v>
          </cell>
          <cell r="C508" t="str">
            <v>CONSUMO</v>
          </cell>
          <cell r="D508" t="str">
            <v>A</v>
          </cell>
          <cell r="E508">
            <v>0</v>
          </cell>
          <cell r="F508">
            <v>13297961</v>
          </cell>
          <cell r="G508">
            <v>181474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22900000</v>
          </cell>
          <cell r="M508">
            <v>37437</v>
          </cell>
          <cell r="N508" t="str">
            <v>Vehiculo</v>
          </cell>
        </row>
        <row r="509">
          <cell r="A509">
            <v>43552729</v>
          </cell>
          <cell r="B509" t="str">
            <v xml:space="preserve">Ospina Cardona Lina Maria     </v>
          </cell>
          <cell r="C509" t="str">
            <v>CONSUMO</v>
          </cell>
          <cell r="D509" t="str">
            <v>A</v>
          </cell>
          <cell r="E509">
            <v>0</v>
          </cell>
          <cell r="F509">
            <v>16046169</v>
          </cell>
          <cell r="G509">
            <v>279378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22900000</v>
          </cell>
          <cell r="M509">
            <v>37437</v>
          </cell>
          <cell r="N509" t="str">
            <v>Vehiculo</v>
          </cell>
        </row>
        <row r="510">
          <cell r="A510">
            <v>43570095</v>
          </cell>
          <cell r="B510" t="str">
            <v xml:space="preserve">Duque Serna Gloria Astrid     </v>
          </cell>
          <cell r="C510" t="str">
            <v>COMERCIAL</v>
          </cell>
          <cell r="D510" t="str">
            <v>A</v>
          </cell>
          <cell r="E510">
            <v>6</v>
          </cell>
          <cell r="F510">
            <v>29035613</v>
          </cell>
          <cell r="G510">
            <v>1323560</v>
          </cell>
          <cell r="H510">
            <v>225641</v>
          </cell>
          <cell r="I510">
            <v>0</v>
          </cell>
          <cell r="J510">
            <v>0</v>
          </cell>
          <cell r="K510">
            <v>0</v>
          </cell>
          <cell r="L510">
            <v>38592000</v>
          </cell>
          <cell r="M510">
            <v>37585</v>
          </cell>
          <cell r="N510" t="str">
            <v>Vehiculo</v>
          </cell>
        </row>
        <row r="511">
          <cell r="A511">
            <v>43590972</v>
          </cell>
          <cell r="B511" t="str">
            <v xml:space="preserve">Velez Arroyave Dora Luz       </v>
          </cell>
          <cell r="C511" t="str">
            <v>CONSUMO</v>
          </cell>
          <cell r="D511" t="str">
            <v>A</v>
          </cell>
          <cell r="E511">
            <v>21</v>
          </cell>
          <cell r="F511">
            <v>3149916</v>
          </cell>
          <cell r="G511">
            <v>177920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6000000</v>
          </cell>
          <cell r="M511">
            <v>37021</v>
          </cell>
          <cell r="N511" t="str">
            <v>Vehiculo</v>
          </cell>
        </row>
        <row r="512">
          <cell r="A512">
            <v>46665477</v>
          </cell>
          <cell r="B512" t="str">
            <v>Tinjaca Serrano Martha Cecilia</v>
          </cell>
          <cell r="C512" t="str">
            <v>CONSUMO</v>
          </cell>
          <cell r="D512" t="str">
            <v>A</v>
          </cell>
          <cell r="E512">
            <v>0</v>
          </cell>
          <cell r="F512">
            <v>3853859</v>
          </cell>
          <cell r="G512">
            <v>22469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13000000</v>
          </cell>
          <cell r="M512">
            <v>37437</v>
          </cell>
          <cell r="N512" t="str">
            <v>Vehiculo</v>
          </cell>
        </row>
        <row r="513">
          <cell r="A513">
            <v>46671730</v>
          </cell>
          <cell r="B513" t="str">
            <v xml:space="preserve">Cortazar Pena Nesly Solangely </v>
          </cell>
          <cell r="C513" t="str">
            <v>COMERCIAL</v>
          </cell>
          <cell r="D513" t="str">
            <v>A</v>
          </cell>
          <cell r="E513">
            <v>0</v>
          </cell>
          <cell r="F513">
            <v>138815423</v>
          </cell>
          <cell r="G513">
            <v>2408826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231821290</v>
          </cell>
          <cell r="M513">
            <v>37606</v>
          </cell>
          <cell r="N513" t="str">
            <v>Vehiculo</v>
          </cell>
        </row>
        <row r="514">
          <cell r="A514">
            <v>51720949</v>
          </cell>
          <cell r="B514" t="str">
            <v xml:space="preserve">Jimeno Perez Alba Ruth        </v>
          </cell>
          <cell r="C514" t="str">
            <v>COMERCIAL</v>
          </cell>
          <cell r="D514" t="str">
            <v>A</v>
          </cell>
          <cell r="E514">
            <v>2</v>
          </cell>
          <cell r="F514">
            <v>6728989</v>
          </cell>
          <cell r="G514">
            <v>881145</v>
          </cell>
          <cell r="H514">
            <v>50888</v>
          </cell>
          <cell r="I514">
            <v>0</v>
          </cell>
          <cell r="J514">
            <v>0</v>
          </cell>
          <cell r="K514">
            <v>0</v>
          </cell>
          <cell r="L514">
            <v>23991667</v>
          </cell>
          <cell r="M514">
            <v>37437</v>
          </cell>
          <cell r="N514" t="str">
            <v>Maquinaria</v>
          </cell>
        </row>
        <row r="515">
          <cell r="A515">
            <v>51776605</v>
          </cell>
          <cell r="B515" t="str">
            <v xml:space="preserve">Quevedo Angulo Claudia Eliane </v>
          </cell>
          <cell r="C515" t="str">
            <v>COMERCIAL</v>
          </cell>
          <cell r="D515" t="str">
            <v>A</v>
          </cell>
          <cell r="E515">
            <v>0</v>
          </cell>
          <cell r="F515">
            <v>56824215</v>
          </cell>
          <cell r="G515">
            <v>977722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63750000</v>
          </cell>
          <cell r="M515">
            <v>37607</v>
          </cell>
          <cell r="N515" t="str">
            <v>Vehiculo</v>
          </cell>
        </row>
        <row r="516">
          <cell r="A516">
            <v>51801896</v>
          </cell>
          <cell r="B516" t="str">
            <v>Suarez Salguero Martha Rubiela</v>
          </cell>
          <cell r="C516" t="str">
            <v>COMERCIAL</v>
          </cell>
          <cell r="D516" t="str">
            <v>A</v>
          </cell>
          <cell r="E516">
            <v>0</v>
          </cell>
          <cell r="F516">
            <v>33295050</v>
          </cell>
          <cell r="G516">
            <v>205842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41760000</v>
          </cell>
          <cell r="M516">
            <v>37616</v>
          </cell>
          <cell r="N516" t="str">
            <v>Maquinaria</v>
          </cell>
        </row>
        <row r="517">
          <cell r="A517">
            <v>51859321</v>
          </cell>
          <cell r="B517" t="str">
            <v xml:space="preserve">Herrera Cruz Ruby Janeth      </v>
          </cell>
          <cell r="C517" t="str">
            <v>COMERCIAL</v>
          </cell>
          <cell r="D517" t="str">
            <v>A</v>
          </cell>
          <cell r="E517">
            <v>30</v>
          </cell>
          <cell r="F517">
            <v>30079279</v>
          </cell>
          <cell r="G517">
            <v>5109906</v>
          </cell>
          <cell r="H517">
            <v>586866</v>
          </cell>
          <cell r="I517">
            <v>0</v>
          </cell>
          <cell r="J517">
            <v>0</v>
          </cell>
          <cell r="K517">
            <v>0</v>
          </cell>
          <cell r="L517">
            <v>77000000</v>
          </cell>
          <cell r="M517">
            <v>37437</v>
          </cell>
          <cell r="N517" t="str">
            <v>Vehiculo</v>
          </cell>
        </row>
        <row r="518">
          <cell r="A518">
            <v>51917549</v>
          </cell>
          <cell r="B518" t="str">
            <v xml:space="preserve">Tamayo Alvarez Ana Constanza  </v>
          </cell>
          <cell r="C518" t="str">
            <v>COMERCIAL</v>
          </cell>
          <cell r="D518" t="str">
            <v>A</v>
          </cell>
          <cell r="E518">
            <v>0</v>
          </cell>
          <cell r="F518">
            <v>41730036</v>
          </cell>
          <cell r="G518">
            <v>1796808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60000000</v>
          </cell>
          <cell r="M518">
            <v>37202</v>
          </cell>
          <cell r="N518" t="str">
            <v>Vehiculo</v>
          </cell>
        </row>
        <row r="519">
          <cell r="A519">
            <v>51944691</v>
          </cell>
          <cell r="B519" t="str">
            <v>Morales Rocha Adriana Eduviges</v>
          </cell>
          <cell r="C519" t="str">
            <v>COMERCIAL</v>
          </cell>
          <cell r="D519" t="str">
            <v>B</v>
          </cell>
          <cell r="E519">
            <v>38</v>
          </cell>
          <cell r="F519">
            <v>30381848</v>
          </cell>
          <cell r="G519">
            <v>3430487</v>
          </cell>
          <cell r="H519">
            <v>436384</v>
          </cell>
          <cell r="I519">
            <v>0</v>
          </cell>
          <cell r="J519">
            <v>34305</v>
          </cell>
          <cell r="K519">
            <v>4364</v>
          </cell>
          <cell r="L519">
            <v>70000000</v>
          </cell>
          <cell r="M519">
            <v>37095</v>
          </cell>
          <cell r="N519" t="str">
            <v>Vehiculo</v>
          </cell>
        </row>
        <row r="520">
          <cell r="A520">
            <v>52061153</v>
          </cell>
          <cell r="B520" t="str">
            <v xml:space="preserve">Riveros Herrera Yasnid        </v>
          </cell>
          <cell r="C520" t="str">
            <v>COMERCIAL</v>
          </cell>
          <cell r="D520" t="str">
            <v>A</v>
          </cell>
          <cell r="E520">
            <v>0</v>
          </cell>
          <cell r="F520">
            <v>56650909</v>
          </cell>
          <cell r="G520">
            <v>646911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94000000</v>
          </cell>
          <cell r="M520">
            <v>37437</v>
          </cell>
          <cell r="N520" t="str">
            <v>Vehiculo</v>
          </cell>
        </row>
        <row r="521">
          <cell r="A521">
            <v>52109799</v>
          </cell>
          <cell r="B521" t="str">
            <v xml:space="preserve">Galindo Valero Enith Nohemy   </v>
          </cell>
          <cell r="C521" t="str">
            <v>COMERCIAL</v>
          </cell>
          <cell r="D521" t="str">
            <v>A</v>
          </cell>
          <cell r="E521">
            <v>0</v>
          </cell>
          <cell r="F521">
            <v>25030298</v>
          </cell>
          <cell r="G521">
            <v>906204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39383740</v>
          </cell>
          <cell r="M521">
            <v>37421</v>
          </cell>
          <cell r="N521" t="str">
            <v>Vehiculo</v>
          </cell>
        </row>
        <row r="522">
          <cell r="A522">
            <v>52512065</v>
          </cell>
          <cell r="B522" t="str">
            <v xml:space="preserve">Bonilla Martinez Alexandra    </v>
          </cell>
          <cell r="C522" t="str">
            <v>COMERCIAL</v>
          </cell>
          <cell r="D522" t="str">
            <v>A</v>
          </cell>
          <cell r="E522">
            <v>0</v>
          </cell>
          <cell r="F522">
            <v>68392850</v>
          </cell>
          <cell r="G522">
            <v>4115817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177000000</v>
          </cell>
          <cell r="M522">
            <v>36957</v>
          </cell>
          <cell r="N522" t="str">
            <v>Vehiculo</v>
          </cell>
        </row>
        <row r="523">
          <cell r="A523">
            <v>52519619</v>
          </cell>
          <cell r="B523" t="str">
            <v xml:space="preserve">Cordoba Silva Ginnet          </v>
          </cell>
          <cell r="C523" t="str">
            <v>COMERCIAL</v>
          </cell>
          <cell r="D523" t="str">
            <v>A</v>
          </cell>
          <cell r="E523">
            <v>21</v>
          </cell>
          <cell r="F523">
            <v>31643653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58000000</v>
          </cell>
          <cell r="M523">
            <v>37437</v>
          </cell>
          <cell r="N523" t="str">
            <v>Vehiculo</v>
          </cell>
        </row>
        <row r="524">
          <cell r="A524">
            <v>52635771</v>
          </cell>
          <cell r="B524" t="str">
            <v xml:space="preserve">Pulido Stanis                 </v>
          </cell>
          <cell r="C524" t="str">
            <v>COMERCIAL</v>
          </cell>
          <cell r="D524" t="str">
            <v>A</v>
          </cell>
          <cell r="E524">
            <v>0</v>
          </cell>
          <cell r="F524">
            <v>13954965</v>
          </cell>
          <cell r="G524">
            <v>407711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80000000</v>
          </cell>
          <cell r="M524">
            <v>36822</v>
          </cell>
          <cell r="N524" t="str">
            <v>Vehiculo</v>
          </cell>
        </row>
        <row r="525">
          <cell r="A525">
            <v>59819408</v>
          </cell>
          <cell r="B525" t="str">
            <v>Caicedo Cabrera Gloria Yanneth</v>
          </cell>
          <cell r="C525" t="str">
            <v>COMERCIAL</v>
          </cell>
          <cell r="D525" t="str">
            <v>A</v>
          </cell>
          <cell r="E525">
            <v>0</v>
          </cell>
          <cell r="F525">
            <v>23934845</v>
          </cell>
          <cell r="G525">
            <v>660853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52000000</v>
          </cell>
          <cell r="M525">
            <v>36913</v>
          </cell>
          <cell r="N525" t="str">
            <v>Vehiculo</v>
          </cell>
        </row>
        <row r="526">
          <cell r="A526">
            <v>59825320</v>
          </cell>
          <cell r="B526" t="str">
            <v xml:space="preserve">Toro Vallejos Miriam Cecilia  </v>
          </cell>
          <cell r="C526" t="str">
            <v>COMERCIAL</v>
          </cell>
          <cell r="D526" t="str">
            <v>A</v>
          </cell>
          <cell r="E526">
            <v>0</v>
          </cell>
          <cell r="F526">
            <v>30693919</v>
          </cell>
          <cell r="G526">
            <v>865794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58700000</v>
          </cell>
          <cell r="M526">
            <v>37302</v>
          </cell>
          <cell r="N526" t="str">
            <v>Vehiculo</v>
          </cell>
        </row>
        <row r="527">
          <cell r="A527">
            <v>60391982</v>
          </cell>
          <cell r="B527" t="str">
            <v xml:space="preserve">Castro Franco Sandra Milena   </v>
          </cell>
          <cell r="C527" t="str">
            <v>COMERCIAL</v>
          </cell>
          <cell r="D527" t="str">
            <v>A</v>
          </cell>
          <cell r="E527">
            <v>9</v>
          </cell>
          <cell r="F527">
            <v>47617779</v>
          </cell>
          <cell r="G527">
            <v>1440195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108000000</v>
          </cell>
          <cell r="M527">
            <v>37437</v>
          </cell>
          <cell r="N527" t="str">
            <v>Vehiculo</v>
          </cell>
        </row>
        <row r="528">
          <cell r="A528">
            <v>63319841</v>
          </cell>
          <cell r="B528" t="str">
            <v xml:space="preserve">Rodriguez Vega Alba Rocio     </v>
          </cell>
          <cell r="C528" t="str">
            <v>COMERCIAL</v>
          </cell>
          <cell r="D528" t="str">
            <v>A</v>
          </cell>
          <cell r="E528">
            <v>4</v>
          </cell>
          <cell r="F528">
            <v>225094576</v>
          </cell>
          <cell r="G528">
            <v>2385972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651608481</v>
          </cell>
          <cell r="M528">
            <v>37434</v>
          </cell>
          <cell r="N528" t="str">
            <v>Vehiculo</v>
          </cell>
        </row>
        <row r="529">
          <cell r="A529">
            <v>65758486</v>
          </cell>
          <cell r="B529" t="str">
            <v xml:space="preserve">Prada Gutierrez Erika Liliana </v>
          </cell>
          <cell r="C529" t="str">
            <v>CONSUMO</v>
          </cell>
          <cell r="D529" t="str">
            <v>A</v>
          </cell>
          <cell r="E529">
            <v>0</v>
          </cell>
          <cell r="F529">
            <v>16150855</v>
          </cell>
          <cell r="G529">
            <v>345485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23290000</v>
          </cell>
          <cell r="M529">
            <v>37601</v>
          </cell>
          <cell r="N529" t="str">
            <v>Vehiculo</v>
          </cell>
        </row>
        <row r="530">
          <cell r="A530">
            <v>66652760</v>
          </cell>
          <cell r="B530" t="str">
            <v>Astudillo Godoy Martha Cecilia</v>
          </cell>
          <cell r="C530" t="str">
            <v>COMERCIAL</v>
          </cell>
          <cell r="D530" t="str">
            <v>A</v>
          </cell>
          <cell r="E530">
            <v>2</v>
          </cell>
          <cell r="F530">
            <v>60847681</v>
          </cell>
          <cell r="G530">
            <v>1897741</v>
          </cell>
          <cell r="H530">
            <v>694499</v>
          </cell>
          <cell r="I530">
            <v>0</v>
          </cell>
          <cell r="J530">
            <v>0</v>
          </cell>
          <cell r="K530">
            <v>0</v>
          </cell>
          <cell r="L530">
            <v>121179130</v>
          </cell>
          <cell r="M530">
            <v>37437</v>
          </cell>
          <cell r="N530" t="str">
            <v>Vehiculo</v>
          </cell>
        </row>
        <row r="531">
          <cell r="A531">
            <v>66951811</v>
          </cell>
          <cell r="B531" t="str">
            <v>Borrero Calero Beatriz Eugenia</v>
          </cell>
          <cell r="C531" t="str">
            <v>CONSUMO</v>
          </cell>
          <cell r="D531" t="str">
            <v>A</v>
          </cell>
          <cell r="E531">
            <v>0</v>
          </cell>
          <cell r="F531">
            <v>15216285</v>
          </cell>
          <cell r="G531">
            <v>192884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22000000</v>
          </cell>
          <cell r="M531">
            <v>37033</v>
          </cell>
          <cell r="N531" t="str">
            <v>Vehiculo</v>
          </cell>
        </row>
        <row r="532">
          <cell r="A532">
            <v>66980934</v>
          </cell>
          <cell r="B532" t="str">
            <v xml:space="preserve">Montoya Rendon Lady Alejandra </v>
          </cell>
          <cell r="C532" t="str">
            <v>COMERCIAL</v>
          </cell>
          <cell r="D532" t="str">
            <v>A</v>
          </cell>
          <cell r="E532">
            <v>0</v>
          </cell>
          <cell r="F532">
            <v>33533631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85000000</v>
          </cell>
          <cell r="M532">
            <v>36952</v>
          </cell>
          <cell r="N532" t="str">
            <v>Vehiculo</v>
          </cell>
        </row>
        <row r="533">
          <cell r="A533">
            <v>70033989</v>
          </cell>
          <cell r="B533" t="str">
            <v xml:space="preserve">Herrera Goez Alirio De Jesus  </v>
          </cell>
          <cell r="C533" t="str">
            <v>COMERCIAL</v>
          </cell>
          <cell r="D533" t="str">
            <v>A</v>
          </cell>
          <cell r="E533">
            <v>0</v>
          </cell>
          <cell r="F533">
            <v>55900490</v>
          </cell>
          <cell r="G533">
            <v>2663455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90000000</v>
          </cell>
          <cell r="M533">
            <v>37082</v>
          </cell>
          <cell r="N533" t="str">
            <v>Vehiculo</v>
          </cell>
        </row>
        <row r="534">
          <cell r="A534">
            <v>70039334</v>
          </cell>
          <cell r="B534" t="str">
            <v>Davila Grajales Alvaro De Jesu</v>
          </cell>
          <cell r="C534" t="str">
            <v>COMERCIAL</v>
          </cell>
          <cell r="D534" t="str">
            <v>A</v>
          </cell>
          <cell r="E534">
            <v>0</v>
          </cell>
          <cell r="F534">
            <v>44937512</v>
          </cell>
          <cell r="G534">
            <v>274282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108150000</v>
          </cell>
          <cell r="M534">
            <v>36859</v>
          </cell>
          <cell r="N534" t="str">
            <v>Vehiculo</v>
          </cell>
        </row>
        <row r="535">
          <cell r="A535">
            <v>70069831</v>
          </cell>
          <cell r="B535" t="str">
            <v xml:space="preserve">Salazar Diaz Jairo De Jesus   </v>
          </cell>
          <cell r="C535" t="str">
            <v>COMERCIAL</v>
          </cell>
          <cell r="D535" t="str">
            <v>B</v>
          </cell>
          <cell r="E535">
            <v>81</v>
          </cell>
          <cell r="F535">
            <v>38919949</v>
          </cell>
          <cell r="G535">
            <v>7396020</v>
          </cell>
          <cell r="H535">
            <v>493356</v>
          </cell>
          <cell r="I535">
            <v>0</v>
          </cell>
          <cell r="J535">
            <v>73960</v>
          </cell>
          <cell r="K535">
            <v>4934</v>
          </cell>
          <cell r="L535">
            <v>79676667</v>
          </cell>
          <cell r="M535">
            <v>37437</v>
          </cell>
          <cell r="N535" t="str">
            <v>Inmuebles</v>
          </cell>
        </row>
        <row r="536">
          <cell r="A536">
            <v>70073154</v>
          </cell>
          <cell r="B536" t="str">
            <v xml:space="preserve">Hernandez Jose De Jesus       </v>
          </cell>
          <cell r="C536" t="str">
            <v>CONSUMO</v>
          </cell>
          <cell r="D536" t="str">
            <v>A</v>
          </cell>
          <cell r="E536">
            <v>0</v>
          </cell>
          <cell r="F536">
            <v>32902600</v>
          </cell>
          <cell r="G536">
            <v>892824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60000000</v>
          </cell>
          <cell r="M536">
            <v>37484</v>
          </cell>
          <cell r="N536" t="str">
            <v>Vehiculo</v>
          </cell>
        </row>
        <row r="537">
          <cell r="A537">
            <v>70073635</v>
          </cell>
          <cell r="B537" t="str">
            <v xml:space="preserve">Sierra Moreno Ruben Dario     </v>
          </cell>
          <cell r="C537" t="str">
            <v>COMERCIAL</v>
          </cell>
          <cell r="D537" t="str">
            <v>A</v>
          </cell>
          <cell r="E537">
            <v>0</v>
          </cell>
          <cell r="F537">
            <v>126859084</v>
          </cell>
          <cell r="G537">
            <v>3051905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232000000</v>
          </cell>
          <cell r="M537">
            <v>37480</v>
          </cell>
          <cell r="N537" t="str">
            <v>Vehiculo</v>
          </cell>
        </row>
        <row r="538">
          <cell r="A538">
            <v>70092031</v>
          </cell>
          <cell r="B538" t="str">
            <v>Gonzalez Echeverri Jorge Humbe</v>
          </cell>
          <cell r="C538" t="str">
            <v>COMERCIAL</v>
          </cell>
          <cell r="D538" t="str">
            <v>A</v>
          </cell>
          <cell r="E538">
            <v>11</v>
          </cell>
          <cell r="F538">
            <v>103922371</v>
          </cell>
          <cell r="G538">
            <v>6719389</v>
          </cell>
          <cell r="H538">
            <v>2037000</v>
          </cell>
          <cell r="I538">
            <v>0</v>
          </cell>
          <cell r="J538">
            <v>0</v>
          </cell>
          <cell r="K538">
            <v>0</v>
          </cell>
          <cell r="L538">
            <v>223956907</v>
          </cell>
          <cell r="M538">
            <v>37335</v>
          </cell>
          <cell r="N538" t="str">
            <v>Vehiculo</v>
          </cell>
        </row>
        <row r="539">
          <cell r="A539">
            <v>70100308</v>
          </cell>
          <cell r="B539" t="str">
            <v>Carmona Jimenez Joaquin Albert</v>
          </cell>
          <cell r="C539" t="str">
            <v>COMERCIAL</v>
          </cell>
          <cell r="D539" t="str">
            <v>A</v>
          </cell>
          <cell r="E539">
            <v>0</v>
          </cell>
          <cell r="F539">
            <v>29517527</v>
          </cell>
          <cell r="G539">
            <v>294580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56000000</v>
          </cell>
          <cell r="M539">
            <v>37437</v>
          </cell>
          <cell r="N539" t="str">
            <v>Vehiculo</v>
          </cell>
        </row>
        <row r="540">
          <cell r="A540">
            <v>70108087</v>
          </cell>
          <cell r="B540" t="str">
            <v xml:space="preserve">Zuluaga Zuluaga Luis Enrique  </v>
          </cell>
          <cell r="C540" t="str">
            <v>COMERCIAL</v>
          </cell>
          <cell r="D540" t="str">
            <v>A</v>
          </cell>
          <cell r="E540">
            <v>0</v>
          </cell>
          <cell r="F540">
            <v>38948368</v>
          </cell>
          <cell r="G540">
            <v>175654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49190000</v>
          </cell>
          <cell r="M540">
            <v>37435</v>
          </cell>
          <cell r="N540" t="str">
            <v>Vehiculo</v>
          </cell>
        </row>
        <row r="541">
          <cell r="A541">
            <v>70115129</v>
          </cell>
          <cell r="B541" t="str">
            <v xml:space="preserve">Aguirre Perez Humberto        </v>
          </cell>
          <cell r="C541" t="str">
            <v>COMERCIAL</v>
          </cell>
          <cell r="D541" t="str">
            <v>A</v>
          </cell>
          <cell r="E541">
            <v>0</v>
          </cell>
          <cell r="F541">
            <v>40772203</v>
          </cell>
          <cell r="G541">
            <v>1489978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84800752</v>
          </cell>
          <cell r="M541">
            <v>37437</v>
          </cell>
          <cell r="N541" t="str">
            <v>Maquinaria</v>
          </cell>
        </row>
        <row r="542">
          <cell r="A542">
            <v>70190867</v>
          </cell>
          <cell r="B542" t="str">
            <v>Jaramillo Munoz Octavio De Jes</v>
          </cell>
          <cell r="C542" t="str">
            <v>COMERCIAL</v>
          </cell>
          <cell r="D542" t="str">
            <v>A</v>
          </cell>
          <cell r="E542">
            <v>0</v>
          </cell>
          <cell r="F542">
            <v>36869472</v>
          </cell>
          <cell r="G542">
            <v>1157160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64210061</v>
          </cell>
          <cell r="M542">
            <v>37441</v>
          </cell>
          <cell r="N542" t="str">
            <v>Vehiculo</v>
          </cell>
        </row>
        <row r="543">
          <cell r="A543">
            <v>70558782</v>
          </cell>
          <cell r="B543" t="str">
            <v xml:space="preserve">Arenas Plata Jaime            </v>
          </cell>
          <cell r="C543" t="str">
            <v>COMERCIAL</v>
          </cell>
          <cell r="D543" t="str">
            <v>A</v>
          </cell>
          <cell r="E543">
            <v>0</v>
          </cell>
          <cell r="F543">
            <v>5348155</v>
          </cell>
          <cell r="G543">
            <v>228556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20000000</v>
          </cell>
          <cell r="M543">
            <v>37437</v>
          </cell>
          <cell r="N543" t="str">
            <v>Vehiculo</v>
          </cell>
        </row>
        <row r="544">
          <cell r="A544">
            <v>70560085</v>
          </cell>
          <cell r="B544" t="str">
            <v xml:space="preserve">Munoz Londono Alejandro       </v>
          </cell>
          <cell r="C544" t="str">
            <v>COMERCIAL</v>
          </cell>
          <cell r="D544" t="str">
            <v>A</v>
          </cell>
          <cell r="E544">
            <v>2</v>
          </cell>
          <cell r="F544">
            <v>81092165</v>
          </cell>
          <cell r="G544">
            <v>2522964</v>
          </cell>
          <cell r="H544">
            <v>657422</v>
          </cell>
          <cell r="I544">
            <v>0</v>
          </cell>
          <cell r="J544">
            <v>0</v>
          </cell>
          <cell r="K544">
            <v>0</v>
          </cell>
          <cell r="L544">
            <v>151284000</v>
          </cell>
          <cell r="M544">
            <v>37437</v>
          </cell>
          <cell r="N544" t="str">
            <v>Vehiculo</v>
          </cell>
        </row>
        <row r="545">
          <cell r="A545">
            <v>70563259</v>
          </cell>
          <cell r="B545" t="str">
            <v xml:space="preserve">Londono Mejia Gabriel Jaime   </v>
          </cell>
          <cell r="C545" t="str">
            <v>COMERCIAL</v>
          </cell>
          <cell r="D545" t="str">
            <v>A</v>
          </cell>
          <cell r="E545">
            <v>0</v>
          </cell>
          <cell r="F545">
            <v>51595827</v>
          </cell>
          <cell r="G545">
            <v>247491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75700000</v>
          </cell>
          <cell r="M545">
            <v>37434</v>
          </cell>
          <cell r="N545" t="str">
            <v>Vehiculo</v>
          </cell>
        </row>
        <row r="546">
          <cell r="A546">
            <v>70563460</v>
          </cell>
          <cell r="B546" t="str">
            <v>Aristizabal Martinez Nelson Eu</v>
          </cell>
          <cell r="C546" t="str">
            <v>COMERCIAL</v>
          </cell>
          <cell r="D546" t="str">
            <v>A</v>
          </cell>
          <cell r="E546">
            <v>22</v>
          </cell>
          <cell r="F546">
            <v>6642435</v>
          </cell>
          <cell r="G546">
            <v>417365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14619383</v>
          </cell>
          <cell r="M546">
            <v>37437</v>
          </cell>
          <cell r="N546" t="str">
            <v>Maquinaria</v>
          </cell>
        </row>
        <row r="547">
          <cell r="A547">
            <v>70569044</v>
          </cell>
          <cell r="B547" t="str">
            <v xml:space="preserve">Arango Cordoba Nestor Jaime   </v>
          </cell>
          <cell r="C547" t="str">
            <v>CONSUMO</v>
          </cell>
          <cell r="D547" t="str">
            <v>A</v>
          </cell>
          <cell r="E547">
            <v>0</v>
          </cell>
          <cell r="F547">
            <v>31126901</v>
          </cell>
          <cell r="G547">
            <v>434152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51450000</v>
          </cell>
          <cell r="M547">
            <v>37518</v>
          </cell>
          <cell r="N547" t="str">
            <v>Vehiculo</v>
          </cell>
        </row>
        <row r="548">
          <cell r="A548">
            <v>70951253</v>
          </cell>
          <cell r="B548" t="str">
            <v>Ramirez Montoya Gerardo Albert</v>
          </cell>
          <cell r="C548" t="str">
            <v>COMERCIAL</v>
          </cell>
          <cell r="D548" t="str">
            <v>A</v>
          </cell>
          <cell r="E548">
            <v>0</v>
          </cell>
          <cell r="F548">
            <v>69252600</v>
          </cell>
          <cell r="G548">
            <v>1855733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95600000</v>
          </cell>
          <cell r="M548">
            <v>37596</v>
          </cell>
          <cell r="N548" t="str">
            <v>Vehiculo</v>
          </cell>
        </row>
        <row r="549">
          <cell r="A549">
            <v>71364587</v>
          </cell>
          <cell r="B549" t="str">
            <v xml:space="preserve">Castro Franco Gustavo Andres  </v>
          </cell>
          <cell r="C549" t="str">
            <v>COMERCIAL</v>
          </cell>
          <cell r="D549" t="str">
            <v>A</v>
          </cell>
          <cell r="E549">
            <v>0</v>
          </cell>
          <cell r="F549">
            <v>47017427</v>
          </cell>
          <cell r="G549">
            <v>212611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69000001</v>
          </cell>
          <cell r="M549">
            <v>37526</v>
          </cell>
          <cell r="N549" t="str">
            <v>Vehiculo</v>
          </cell>
        </row>
        <row r="550">
          <cell r="A550">
            <v>71577421</v>
          </cell>
          <cell r="B550" t="str">
            <v xml:space="preserve">Soto Vasquez Orley De Jesus   </v>
          </cell>
          <cell r="C550" t="str">
            <v>COMERCIAL</v>
          </cell>
          <cell r="D550" t="str">
            <v>B</v>
          </cell>
          <cell r="E550">
            <v>33</v>
          </cell>
          <cell r="F550">
            <v>34904701</v>
          </cell>
          <cell r="G550">
            <v>5959467.0999999996</v>
          </cell>
          <cell r="H550">
            <v>711748</v>
          </cell>
          <cell r="I550">
            <v>0</v>
          </cell>
          <cell r="J550">
            <v>59594</v>
          </cell>
          <cell r="K550">
            <v>7117</v>
          </cell>
          <cell r="L550">
            <v>155000000</v>
          </cell>
          <cell r="M550">
            <v>37437</v>
          </cell>
          <cell r="N550" t="str">
            <v>Vehiculo</v>
          </cell>
        </row>
        <row r="551">
          <cell r="A551">
            <v>71581366</v>
          </cell>
          <cell r="B551" t="str">
            <v xml:space="preserve">Orozco Vanegas Jaime Alberto  </v>
          </cell>
          <cell r="C551" t="str">
            <v>COMERCIAL</v>
          </cell>
          <cell r="D551" t="str">
            <v>A</v>
          </cell>
          <cell r="E551">
            <v>0</v>
          </cell>
          <cell r="F551">
            <v>42156903</v>
          </cell>
          <cell r="G551">
            <v>324571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124061361</v>
          </cell>
          <cell r="M551">
            <v>37437</v>
          </cell>
          <cell r="N551" t="str">
            <v>Maquinaria</v>
          </cell>
        </row>
        <row r="552">
          <cell r="A552">
            <v>71593213</v>
          </cell>
          <cell r="B552" t="str">
            <v>Tobon Piedrahita Conrado De Je</v>
          </cell>
          <cell r="C552" t="str">
            <v>CONSUMO</v>
          </cell>
          <cell r="D552" t="str">
            <v>A</v>
          </cell>
          <cell r="E552">
            <v>0</v>
          </cell>
          <cell r="F552">
            <v>63912259</v>
          </cell>
          <cell r="G552">
            <v>1888481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93411000</v>
          </cell>
          <cell r="M552">
            <v>37544</v>
          </cell>
          <cell r="N552" t="str">
            <v>Vehiculo</v>
          </cell>
        </row>
        <row r="553">
          <cell r="A553">
            <v>71630476</v>
          </cell>
          <cell r="B553" t="str">
            <v xml:space="preserve">Eusse Osorio Alvaro De Jesus  </v>
          </cell>
          <cell r="C553" t="str">
            <v>COMERCIAL</v>
          </cell>
          <cell r="D553" t="str">
            <v>A</v>
          </cell>
          <cell r="E553">
            <v>5</v>
          </cell>
          <cell r="F553">
            <v>73226952</v>
          </cell>
          <cell r="G553">
            <v>4889952</v>
          </cell>
          <cell r="H553">
            <v>1247751</v>
          </cell>
          <cell r="I553">
            <v>0</v>
          </cell>
          <cell r="J553">
            <v>0</v>
          </cell>
          <cell r="K553">
            <v>0</v>
          </cell>
          <cell r="L553">
            <v>110000000</v>
          </cell>
          <cell r="M553">
            <v>37160</v>
          </cell>
          <cell r="N553" t="str">
            <v>Vehiculo</v>
          </cell>
        </row>
        <row r="554">
          <cell r="A554">
            <v>71634101</v>
          </cell>
          <cell r="B554" t="str">
            <v xml:space="preserve">Zapata Rios Jose Bairon       </v>
          </cell>
          <cell r="C554" t="str">
            <v>COMERCIAL</v>
          </cell>
          <cell r="D554" t="str">
            <v>A</v>
          </cell>
          <cell r="E554">
            <v>0</v>
          </cell>
          <cell r="F554">
            <v>52290154</v>
          </cell>
          <cell r="G554">
            <v>560797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96000000</v>
          </cell>
          <cell r="M554">
            <v>37337</v>
          </cell>
          <cell r="N554" t="str">
            <v>Vehiculo</v>
          </cell>
        </row>
        <row r="555">
          <cell r="A555">
            <v>71679663</v>
          </cell>
          <cell r="B555" t="str">
            <v xml:space="preserve">Hurtado Penagos  Juan Rodrigo </v>
          </cell>
          <cell r="C555" t="str">
            <v>COMERCIAL</v>
          </cell>
          <cell r="D555" t="str">
            <v>A</v>
          </cell>
          <cell r="E555">
            <v>0</v>
          </cell>
          <cell r="F555">
            <v>33990866</v>
          </cell>
          <cell r="G555">
            <v>635354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47289361</v>
          </cell>
          <cell r="M555">
            <v>37536</v>
          </cell>
          <cell r="N555" t="str">
            <v>Vehiculo</v>
          </cell>
        </row>
        <row r="556">
          <cell r="A556">
            <v>71693385</v>
          </cell>
          <cell r="B556" t="str">
            <v xml:space="preserve">Ocampo Henao Hector Amado     </v>
          </cell>
          <cell r="C556" t="str">
            <v>COMERCIAL</v>
          </cell>
          <cell r="D556" t="str">
            <v>A</v>
          </cell>
          <cell r="E556">
            <v>0</v>
          </cell>
          <cell r="F556">
            <v>23241028</v>
          </cell>
          <cell r="G556">
            <v>635630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27800000</v>
          </cell>
          <cell r="M556">
            <v>37437</v>
          </cell>
          <cell r="N556" t="str">
            <v>Vehiculo</v>
          </cell>
        </row>
        <row r="557">
          <cell r="A557">
            <v>71698136</v>
          </cell>
          <cell r="B557" t="str">
            <v xml:space="preserve">Lopez Restrepo Julio Cesar    </v>
          </cell>
          <cell r="C557" t="str">
            <v>COMERCIAL</v>
          </cell>
          <cell r="D557" t="str">
            <v>A</v>
          </cell>
          <cell r="E557">
            <v>0</v>
          </cell>
          <cell r="F557">
            <v>70199483</v>
          </cell>
          <cell r="G557">
            <v>764508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77000000</v>
          </cell>
          <cell r="M557">
            <v>37491</v>
          </cell>
          <cell r="N557" t="str">
            <v>Vehiculo</v>
          </cell>
        </row>
        <row r="558">
          <cell r="A558">
            <v>71700171</v>
          </cell>
          <cell r="B558" t="str">
            <v xml:space="preserve">Rojas Grajales Nelson Alonso  </v>
          </cell>
          <cell r="C558" t="str">
            <v>COMERCIAL</v>
          </cell>
          <cell r="D558" t="str">
            <v>A</v>
          </cell>
          <cell r="E558">
            <v>7</v>
          </cell>
          <cell r="F558">
            <v>5743669</v>
          </cell>
          <cell r="G558">
            <v>207535.6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50000000</v>
          </cell>
          <cell r="M558">
            <v>37437</v>
          </cell>
          <cell r="N558" t="str">
            <v>Vehiculo</v>
          </cell>
        </row>
        <row r="559">
          <cell r="A559">
            <v>71705149</v>
          </cell>
          <cell r="B559" t="str">
            <v xml:space="preserve">Mejia Londono Edilson         </v>
          </cell>
          <cell r="C559" t="str">
            <v>COMERCIAL</v>
          </cell>
          <cell r="D559" t="str">
            <v>A</v>
          </cell>
          <cell r="E559">
            <v>0</v>
          </cell>
          <cell r="F559">
            <v>26957236</v>
          </cell>
          <cell r="G559">
            <v>1100023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52000000</v>
          </cell>
          <cell r="M559">
            <v>37470</v>
          </cell>
          <cell r="N559" t="str">
            <v>Vehiculo</v>
          </cell>
        </row>
        <row r="560">
          <cell r="A560">
            <v>71705711</v>
          </cell>
          <cell r="B560" t="str">
            <v xml:space="preserve">Alzate Suarez Walter          </v>
          </cell>
          <cell r="C560" t="str">
            <v>COMERCIAL</v>
          </cell>
          <cell r="D560" t="str">
            <v>A</v>
          </cell>
          <cell r="E560">
            <v>22</v>
          </cell>
          <cell r="F560">
            <v>10757331</v>
          </cell>
          <cell r="G560">
            <v>1353202</v>
          </cell>
          <cell r="H560">
            <v>283869</v>
          </cell>
          <cell r="I560">
            <v>0</v>
          </cell>
          <cell r="J560">
            <v>0</v>
          </cell>
          <cell r="K560">
            <v>0</v>
          </cell>
          <cell r="L560">
            <v>21000000</v>
          </cell>
          <cell r="M560">
            <v>36931</v>
          </cell>
          <cell r="N560" t="str">
            <v>Vehiculo</v>
          </cell>
        </row>
        <row r="561">
          <cell r="A561">
            <v>71716895</v>
          </cell>
          <cell r="B561" t="str">
            <v>Edwin Fernando Montoya Alvarez</v>
          </cell>
          <cell r="C561" t="str">
            <v>COMERCIAL</v>
          </cell>
          <cell r="D561" t="str">
            <v>A</v>
          </cell>
          <cell r="E561">
            <v>0</v>
          </cell>
          <cell r="F561">
            <v>30536355</v>
          </cell>
          <cell r="G561">
            <v>1462940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48657052</v>
          </cell>
          <cell r="M561">
            <v>37437</v>
          </cell>
          <cell r="N561" t="str">
            <v>Computador</v>
          </cell>
        </row>
        <row r="562">
          <cell r="A562">
            <v>71729354</v>
          </cell>
          <cell r="B562" t="str">
            <v xml:space="preserve">Alvarez Hernandez Juan Carlos </v>
          </cell>
          <cell r="C562" t="str">
            <v>COMERCIAL</v>
          </cell>
          <cell r="D562" t="str">
            <v>A</v>
          </cell>
          <cell r="E562">
            <v>0</v>
          </cell>
          <cell r="F562">
            <v>33209018</v>
          </cell>
          <cell r="G562">
            <v>956577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47796160</v>
          </cell>
          <cell r="M562">
            <v>37358</v>
          </cell>
          <cell r="N562" t="str">
            <v>Vehiculo</v>
          </cell>
        </row>
        <row r="563">
          <cell r="A563">
            <v>71743238</v>
          </cell>
          <cell r="B563" t="str">
            <v xml:space="preserve">Velasco Barrera Juan Manuel   </v>
          </cell>
          <cell r="C563" t="str">
            <v>COMERCIAL</v>
          </cell>
          <cell r="D563" t="str">
            <v>A</v>
          </cell>
          <cell r="E563">
            <v>0</v>
          </cell>
          <cell r="F563">
            <v>20862848</v>
          </cell>
          <cell r="G563">
            <v>123677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32500000</v>
          </cell>
          <cell r="M563">
            <v>37437</v>
          </cell>
          <cell r="N563" t="str">
            <v>Vehiculo</v>
          </cell>
        </row>
        <row r="564">
          <cell r="A564">
            <v>71790853</v>
          </cell>
          <cell r="B564" t="str">
            <v xml:space="preserve">Ortiz Posada Andres Eduardo   </v>
          </cell>
          <cell r="C564" t="str">
            <v>COMERCIAL</v>
          </cell>
          <cell r="D564" t="str">
            <v>A</v>
          </cell>
          <cell r="E564">
            <v>0</v>
          </cell>
          <cell r="F564">
            <v>53952384</v>
          </cell>
          <cell r="G564">
            <v>871339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103000000</v>
          </cell>
          <cell r="M564">
            <v>37393</v>
          </cell>
          <cell r="N564" t="str">
            <v>Vehiculo</v>
          </cell>
        </row>
        <row r="565">
          <cell r="A565">
            <v>71991618</v>
          </cell>
          <cell r="B565" t="str">
            <v>Aristizabal Cadavid Jose Ferna</v>
          </cell>
          <cell r="C565" t="str">
            <v>COMERCIAL</v>
          </cell>
          <cell r="D565" t="str">
            <v>A</v>
          </cell>
          <cell r="E565">
            <v>0</v>
          </cell>
          <cell r="F565">
            <v>4306781</v>
          </cell>
          <cell r="G565">
            <v>594927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27000000</v>
          </cell>
          <cell r="M565">
            <v>37106</v>
          </cell>
          <cell r="N565" t="str">
            <v>Vehiculo</v>
          </cell>
        </row>
        <row r="566">
          <cell r="A566">
            <v>72133206</v>
          </cell>
          <cell r="B566" t="str">
            <v xml:space="preserve">Navarro Salcedo Juan Carlos   </v>
          </cell>
          <cell r="C566" t="str">
            <v>COMERCIAL</v>
          </cell>
          <cell r="D566" t="str">
            <v>A</v>
          </cell>
          <cell r="E566">
            <v>0</v>
          </cell>
          <cell r="F566">
            <v>3515252</v>
          </cell>
          <cell r="G566">
            <v>336526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16000000</v>
          </cell>
          <cell r="M566">
            <v>37437</v>
          </cell>
          <cell r="N566" t="str">
            <v>Vehiculo</v>
          </cell>
        </row>
        <row r="567">
          <cell r="A567">
            <v>73070828</v>
          </cell>
          <cell r="B567" t="str">
            <v xml:space="preserve">Sanchez Ramirez Ramiro        </v>
          </cell>
          <cell r="C567" t="str">
            <v>COMERCIAL</v>
          </cell>
          <cell r="D567" t="str">
            <v>A</v>
          </cell>
          <cell r="E567">
            <v>9</v>
          </cell>
          <cell r="F567">
            <v>14492681</v>
          </cell>
          <cell r="G567">
            <v>1255225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67011499</v>
          </cell>
          <cell r="M567">
            <v>37437</v>
          </cell>
          <cell r="N567" t="str">
            <v>Maquinaria</v>
          </cell>
        </row>
        <row r="568">
          <cell r="A568">
            <v>73074442</v>
          </cell>
          <cell r="B568" t="str">
            <v xml:space="preserve">Morales Chacon Raul           </v>
          </cell>
          <cell r="C568" t="str">
            <v>COMERCIAL</v>
          </cell>
          <cell r="D568" t="str">
            <v>A</v>
          </cell>
          <cell r="E568">
            <v>0</v>
          </cell>
          <cell r="F568">
            <v>107170896</v>
          </cell>
          <cell r="G568">
            <v>3775630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125568000</v>
          </cell>
          <cell r="M568">
            <v>37229</v>
          </cell>
          <cell r="N568" t="str">
            <v>Vehiculo</v>
          </cell>
        </row>
        <row r="569">
          <cell r="A569">
            <v>73162471</v>
          </cell>
          <cell r="B569" t="str">
            <v xml:space="preserve">Duque Angel David             </v>
          </cell>
          <cell r="C569" t="str">
            <v>CONSUMO</v>
          </cell>
          <cell r="D569" t="str">
            <v>A</v>
          </cell>
          <cell r="E569">
            <v>0</v>
          </cell>
          <cell r="F569">
            <v>125200001</v>
          </cell>
          <cell r="G569">
            <v>3528176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183000000</v>
          </cell>
          <cell r="M569">
            <v>37209</v>
          </cell>
          <cell r="N569" t="str">
            <v>Vehiculo</v>
          </cell>
        </row>
        <row r="570">
          <cell r="A570">
            <v>74240191</v>
          </cell>
          <cell r="B570" t="str">
            <v xml:space="preserve">Garcia Castro Azael Primitivo </v>
          </cell>
          <cell r="C570" t="str">
            <v>COMERCIAL</v>
          </cell>
          <cell r="D570" t="str">
            <v>A</v>
          </cell>
          <cell r="E570">
            <v>0</v>
          </cell>
          <cell r="F570">
            <v>52648344</v>
          </cell>
          <cell r="G570">
            <v>1132436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94000000</v>
          </cell>
          <cell r="M570">
            <v>37437</v>
          </cell>
          <cell r="N570" t="str">
            <v>Vehiculo</v>
          </cell>
        </row>
        <row r="571">
          <cell r="A571">
            <v>74320431</v>
          </cell>
          <cell r="B571" t="str">
            <v>Manrique Sanchez Edgar Gilbert</v>
          </cell>
          <cell r="C571" t="str">
            <v>COMERCIAL</v>
          </cell>
          <cell r="D571" t="str">
            <v>A</v>
          </cell>
          <cell r="E571">
            <v>0</v>
          </cell>
          <cell r="F571">
            <v>121743145</v>
          </cell>
          <cell r="G571">
            <v>146252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169717516</v>
          </cell>
          <cell r="M571">
            <v>37467</v>
          </cell>
          <cell r="N571" t="str">
            <v>Vehiculo</v>
          </cell>
        </row>
        <row r="572">
          <cell r="A572">
            <v>75000026</v>
          </cell>
          <cell r="B572" t="str">
            <v xml:space="preserve">Zuluaga Gomez Jose Gustavo    </v>
          </cell>
          <cell r="C572" t="str">
            <v>COMERCIAL</v>
          </cell>
          <cell r="D572" t="str">
            <v>A</v>
          </cell>
          <cell r="E572">
            <v>22</v>
          </cell>
          <cell r="F572">
            <v>24322472</v>
          </cell>
          <cell r="G572">
            <v>3765008</v>
          </cell>
          <cell r="H572">
            <v>18438</v>
          </cell>
          <cell r="I572">
            <v>0</v>
          </cell>
          <cell r="J572">
            <v>0</v>
          </cell>
          <cell r="K572">
            <v>0</v>
          </cell>
          <cell r="L572">
            <v>90200000</v>
          </cell>
          <cell r="M572">
            <v>37164</v>
          </cell>
          <cell r="N572" t="str">
            <v>Vehiculo</v>
          </cell>
        </row>
        <row r="573">
          <cell r="A573">
            <v>76214750</v>
          </cell>
          <cell r="B573" t="str">
            <v xml:space="preserve">Macias Flores Hernan Enrique  </v>
          </cell>
          <cell r="C573" t="str">
            <v>COMERCIAL</v>
          </cell>
          <cell r="D573" t="str">
            <v>B</v>
          </cell>
          <cell r="E573">
            <v>0</v>
          </cell>
          <cell r="F573">
            <v>24254537</v>
          </cell>
          <cell r="G573">
            <v>932428</v>
          </cell>
          <cell r="H573">
            <v>0</v>
          </cell>
          <cell r="I573">
            <v>0</v>
          </cell>
          <cell r="J573">
            <v>9324</v>
          </cell>
          <cell r="K573">
            <v>0</v>
          </cell>
          <cell r="L573">
            <v>48000000</v>
          </cell>
          <cell r="M573">
            <v>36879</v>
          </cell>
          <cell r="N573" t="str">
            <v>Vehiculo</v>
          </cell>
        </row>
        <row r="574">
          <cell r="A574">
            <v>78300339</v>
          </cell>
          <cell r="B574" t="str">
            <v xml:space="preserve">Escobar Botero Jaime Alberto  </v>
          </cell>
          <cell r="C574" t="str">
            <v>COMERCIAL</v>
          </cell>
          <cell r="D574" t="str">
            <v>A</v>
          </cell>
          <cell r="E574">
            <v>3</v>
          </cell>
          <cell r="F574">
            <v>41926874</v>
          </cell>
          <cell r="G574">
            <v>1813981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65816000</v>
          </cell>
          <cell r="M574">
            <v>37435</v>
          </cell>
          <cell r="N574" t="str">
            <v>Vehiculo</v>
          </cell>
        </row>
        <row r="575">
          <cell r="A575">
            <v>79040261</v>
          </cell>
          <cell r="B575" t="str">
            <v xml:space="preserve">Aguilera Gonzalez Rafael      </v>
          </cell>
          <cell r="C575" t="str">
            <v>COMERCIAL</v>
          </cell>
          <cell r="D575" t="str">
            <v>B</v>
          </cell>
          <cell r="E575">
            <v>48</v>
          </cell>
          <cell r="F575">
            <v>25047931</v>
          </cell>
          <cell r="G575">
            <v>3387698</v>
          </cell>
          <cell r="H575">
            <v>18527</v>
          </cell>
          <cell r="I575">
            <v>0</v>
          </cell>
          <cell r="J575">
            <v>33877</v>
          </cell>
          <cell r="K575">
            <v>185</v>
          </cell>
          <cell r="L575">
            <v>65000000</v>
          </cell>
          <cell r="M575">
            <v>37437</v>
          </cell>
          <cell r="N575" t="str">
            <v>Vehiculo</v>
          </cell>
        </row>
        <row r="576">
          <cell r="A576">
            <v>79100084</v>
          </cell>
          <cell r="B576" t="str">
            <v xml:space="preserve">Abril Alonso Pe Dro Antonio   </v>
          </cell>
          <cell r="C576" t="str">
            <v>COMERCIAL</v>
          </cell>
          <cell r="D576" t="str">
            <v>A</v>
          </cell>
          <cell r="E576">
            <v>0</v>
          </cell>
          <cell r="F576">
            <v>28417973</v>
          </cell>
          <cell r="G576">
            <v>320727</v>
          </cell>
          <cell r="H576">
            <v>7966</v>
          </cell>
          <cell r="I576">
            <v>0</v>
          </cell>
          <cell r="J576">
            <v>0</v>
          </cell>
          <cell r="K576">
            <v>0</v>
          </cell>
          <cell r="L576">
            <v>88000000</v>
          </cell>
          <cell r="M576">
            <v>37437</v>
          </cell>
          <cell r="N576" t="str">
            <v>Vehiculo</v>
          </cell>
        </row>
        <row r="577">
          <cell r="A577">
            <v>79102332</v>
          </cell>
          <cell r="B577" t="str">
            <v xml:space="preserve">Paez Jimenez Arturo           </v>
          </cell>
          <cell r="C577" t="str">
            <v>COMERCIAL</v>
          </cell>
          <cell r="D577" t="str">
            <v>B</v>
          </cell>
          <cell r="E577">
            <v>86</v>
          </cell>
          <cell r="F577">
            <v>91824594</v>
          </cell>
          <cell r="G577">
            <v>13588864</v>
          </cell>
          <cell r="H577">
            <v>2022306</v>
          </cell>
          <cell r="I577">
            <v>0</v>
          </cell>
          <cell r="J577">
            <v>135888</v>
          </cell>
          <cell r="K577">
            <v>20223</v>
          </cell>
          <cell r="L577">
            <v>135000000</v>
          </cell>
          <cell r="M577">
            <v>37437</v>
          </cell>
          <cell r="N577" t="str">
            <v>Vehiculo</v>
          </cell>
        </row>
        <row r="578">
          <cell r="A578">
            <v>79110311</v>
          </cell>
          <cell r="B578" t="str">
            <v xml:space="preserve">Mejia Ruiz Rafael             </v>
          </cell>
          <cell r="C578" t="str">
            <v>COMERCIAL</v>
          </cell>
          <cell r="D578" t="str">
            <v>A</v>
          </cell>
          <cell r="E578">
            <v>0</v>
          </cell>
          <cell r="F578">
            <v>45016463</v>
          </cell>
          <cell r="G578">
            <v>263212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85000000</v>
          </cell>
          <cell r="M578">
            <v>37437</v>
          </cell>
          <cell r="N578" t="str">
            <v>Vehiculo</v>
          </cell>
        </row>
        <row r="579">
          <cell r="A579">
            <v>79121359</v>
          </cell>
          <cell r="B579" t="str">
            <v xml:space="preserve">Salgado Diaz Carlos Gustavo   </v>
          </cell>
          <cell r="C579" t="str">
            <v>COMERCIAL</v>
          </cell>
          <cell r="D579" t="str">
            <v>A</v>
          </cell>
          <cell r="E579">
            <v>0</v>
          </cell>
          <cell r="F579">
            <v>130211385</v>
          </cell>
          <cell r="G579">
            <v>5834919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233651920</v>
          </cell>
          <cell r="M579">
            <v>37437</v>
          </cell>
          <cell r="N579" t="str">
            <v>Vehiculo</v>
          </cell>
        </row>
        <row r="580">
          <cell r="A580">
            <v>79121551</v>
          </cell>
          <cell r="B580" t="str">
            <v>Lopez Espitia Orlando Humberto</v>
          </cell>
          <cell r="C580" t="str">
            <v>COMERCIAL</v>
          </cell>
          <cell r="D580" t="str">
            <v>A</v>
          </cell>
          <cell r="E580">
            <v>0</v>
          </cell>
          <cell r="F580">
            <v>145093669</v>
          </cell>
          <cell r="G580">
            <v>1627099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190889100</v>
          </cell>
          <cell r="M580">
            <v>37098</v>
          </cell>
          <cell r="N580" t="str">
            <v>Vehiculo</v>
          </cell>
        </row>
        <row r="581">
          <cell r="A581">
            <v>79121557</v>
          </cell>
          <cell r="B581" t="str">
            <v xml:space="preserve">Calderon Martin Rigoberto     </v>
          </cell>
          <cell r="C581" t="str">
            <v>CONSUMO</v>
          </cell>
          <cell r="D581" t="str">
            <v>A</v>
          </cell>
          <cell r="E581">
            <v>0</v>
          </cell>
          <cell r="F581">
            <v>48240844</v>
          </cell>
          <cell r="G581">
            <v>1856960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55000000</v>
          </cell>
          <cell r="M581">
            <v>37441</v>
          </cell>
          <cell r="N581" t="str">
            <v>Vehiculo</v>
          </cell>
        </row>
        <row r="582">
          <cell r="A582">
            <v>79123372</v>
          </cell>
          <cell r="B582" t="str">
            <v xml:space="preserve">Pinzon Galindo Oscar Alberto  </v>
          </cell>
          <cell r="C582" t="str">
            <v>COMERCIAL</v>
          </cell>
          <cell r="D582" t="str">
            <v>B</v>
          </cell>
          <cell r="E582">
            <v>36</v>
          </cell>
          <cell r="F582">
            <v>1808379</v>
          </cell>
          <cell r="G582">
            <v>2000517</v>
          </cell>
          <cell r="H582">
            <v>6982</v>
          </cell>
          <cell r="I582">
            <v>0</v>
          </cell>
          <cell r="J582">
            <v>20005</v>
          </cell>
          <cell r="K582">
            <v>70</v>
          </cell>
          <cell r="L582">
            <v>21355882</v>
          </cell>
          <cell r="M582">
            <v>37437</v>
          </cell>
          <cell r="N582" t="str">
            <v>Maquinaria</v>
          </cell>
        </row>
        <row r="583">
          <cell r="A583">
            <v>79127982</v>
          </cell>
          <cell r="B583" t="str">
            <v xml:space="preserve">Rojas Espinosa Jonny Ernesto  </v>
          </cell>
          <cell r="C583" t="str">
            <v>COMERCIAL</v>
          </cell>
          <cell r="D583" t="str">
            <v>A</v>
          </cell>
          <cell r="E583">
            <v>3</v>
          </cell>
          <cell r="F583">
            <v>71041908</v>
          </cell>
          <cell r="G583">
            <v>390627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94150000</v>
          </cell>
          <cell r="M583">
            <v>37496</v>
          </cell>
          <cell r="N583" t="str">
            <v>Vehiculo</v>
          </cell>
        </row>
        <row r="584">
          <cell r="A584">
            <v>79130802</v>
          </cell>
          <cell r="B584" t="str">
            <v xml:space="preserve">Galvis Ramirez Edilberto      </v>
          </cell>
          <cell r="C584" t="str">
            <v>COMERCIAL</v>
          </cell>
          <cell r="D584" t="str">
            <v>A</v>
          </cell>
          <cell r="E584">
            <v>0</v>
          </cell>
          <cell r="F584">
            <v>77011599</v>
          </cell>
          <cell r="G584">
            <v>2471538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96447000</v>
          </cell>
          <cell r="M584">
            <v>37566</v>
          </cell>
          <cell r="N584" t="str">
            <v>Vehiculo</v>
          </cell>
        </row>
        <row r="585">
          <cell r="A585">
            <v>79142107</v>
          </cell>
          <cell r="B585" t="str">
            <v>Ortiz Deulofeut Ricardo Alejan</v>
          </cell>
          <cell r="C585" t="str">
            <v>COMERCIAL</v>
          </cell>
          <cell r="D585" t="str">
            <v>A</v>
          </cell>
          <cell r="E585">
            <v>9</v>
          </cell>
          <cell r="F585">
            <v>64713990</v>
          </cell>
          <cell r="G585">
            <v>7992688</v>
          </cell>
          <cell r="H585">
            <v>103787</v>
          </cell>
          <cell r="I585">
            <v>0</v>
          </cell>
          <cell r="J585">
            <v>0</v>
          </cell>
          <cell r="K585">
            <v>0</v>
          </cell>
          <cell r="L585">
            <v>118341636</v>
          </cell>
          <cell r="M585">
            <v>37437</v>
          </cell>
          <cell r="N585" t="str">
            <v>Computador</v>
          </cell>
        </row>
        <row r="586">
          <cell r="A586">
            <v>79147524</v>
          </cell>
          <cell r="B586" t="str">
            <v xml:space="preserve">Ayala Chaves Jose Benjamin    </v>
          </cell>
          <cell r="C586" t="str">
            <v>COMERCIAL</v>
          </cell>
          <cell r="D586" t="str">
            <v>A</v>
          </cell>
          <cell r="E586">
            <v>4</v>
          </cell>
          <cell r="F586">
            <v>30411564</v>
          </cell>
          <cell r="G586">
            <v>2617778</v>
          </cell>
          <cell r="H586">
            <v>199388</v>
          </cell>
          <cell r="I586">
            <v>0</v>
          </cell>
          <cell r="J586">
            <v>0</v>
          </cell>
          <cell r="K586">
            <v>0</v>
          </cell>
          <cell r="L586">
            <v>75980000</v>
          </cell>
          <cell r="M586">
            <v>37437</v>
          </cell>
          <cell r="N586" t="str">
            <v>Vehiculo</v>
          </cell>
        </row>
        <row r="587">
          <cell r="A587">
            <v>79160757</v>
          </cell>
          <cell r="B587" t="str">
            <v xml:space="preserve">Lancheros Santamaria Maximino </v>
          </cell>
          <cell r="C587" t="str">
            <v>COMERCIAL</v>
          </cell>
          <cell r="D587" t="str">
            <v>B</v>
          </cell>
          <cell r="E587">
            <v>1</v>
          </cell>
          <cell r="F587">
            <v>139001454</v>
          </cell>
          <cell r="G587">
            <v>4971556</v>
          </cell>
          <cell r="H587">
            <v>23962</v>
          </cell>
          <cell r="I587">
            <v>57654</v>
          </cell>
          <cell r="J587">
            <v>49715</v>
          </cell>
          <cell r="K587">
            <v>239</v>
          </cell>
          <cell r="L587">
            <v>301000000</v>
          </cell>
          <cell r="M587">
            <v>37437</v>
          </cell>
          <cell r="N587" t="str">
            <v>Vehiculo</v>
          </cell>
        </row>
        <row r="588">
          <cell r="A588">
            <v>79161311</v>
          </cell>
          <cell r="B588" t="str">
            <v xml:space="preserve">Acosta Cardenas Hector Jaime  </v>
          </cell>
          <cell r="C588" t="str">
            <v>COMERCIAL</v>
          </cell>
          <cell r="D588" t="str">
            <v>A</v>
          </cell>
          <cell r="E588">
            <v>0</v>
          </cell>
          <cell r="F588">
            <v>127230132</v>
          </cell>
          <cell r="G588">
            <v>3308330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287499000</v>
          </cell>
          <cell r="M588">
            <v>36784</v>
          </cell>
          <cell r="N588" t="str">
            <v>Vehiculo</v>
          </cell>
        </row>
        <row r="589">
          <cell r="A589">
            <v>79232279</v>
          </cell>
          <cell r="B589" t="str">
            <v xml:space="preserve">Bastidas Meza Aurelio         </v>
          </cell>
          <cell r="C589" t="str">
            <v>COMERCIAL</v>
          </cell>
          <cell r="D589" t="str">
            <v>A</v>
          </cell>
          <cell r="E589">
            <v>25</v>
          </cell>
          <cell r="F589">
            <v>2098310</v>
          </cell>
          <cell r="G589">
            <v>2892395</v>
          </cell>
          <cell r="H589">
            <v>548256</v>
          </cell>
          <cell r="I589">
            <v>0</v>
          </cell>
          <cell r="J589">
            <v>0</v>
          </cell>
          <cell r="K589">
            <v>0</v>
          </cell>
          <cell r="L589">
            <v>69000000</v>
          </cell>
          <cell r="M589">
            <v>37437</v>
          </cell>
          <cell r="N589" t="str">
            <v>Vehiculo</v>
          </cell>
        </row>
        <row r="590">
          <cell r="A590">
            <v>79261859</v>
          </cell>
          <cell r="B590" t="str">
            <v xml:space="preserve">Lugo Cardona Ricardo          </v>
          </cell>
          <cell r="C590" t="str">
            <v>COMERCIAL</v>
          </cell>
          <cell r="D590" t="str">
            <v>A</v>
          </cell>
          <cell r="E590">
            <v>6</v>
          </cell>
          <cell r="F590">
            <v>49354493</v>
          </cell>
          <cell r="G590">
            <v>3715242</v>
          </cell>
          <cell r="H590">
            <v>35941</v>
          </cell>
          <cell r="I590">
            <v>0</v>
          </cell>
          <cell r="J590">
            <v>0</v>
          </cell>
          <cell r="K590">
            <v>0</v>
          </cell>
          <cell r="L590">
            <v>100000000</v>
          </cell>
          <cell r="M590">
            <v>37097</v>
          </cell>
          <cell r="N590" t="str">
            <v>Vehiculo</v>
          </cell>
        </row>
        <row r="591">
          <cell r="A591">
            <v>79269276</v>
          </cell>
          <cell r="B591" t="str">
            <v xml:space="preserve">Galindo Paez Misael           </v>
          </cell>
          <cell r="C591" t="str">
            <v>COMERCIAL</v>
          </cell>
          <cell r="D591" t="str">
            <v>A</v>
          </cell>
          <cell r="E591">
            <v>0</v>
          </cell>
          <cell r="F591">
            <v>340684715</v>
          </cell>
          <cell r="G591">
            <v>3368235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502461600</v>
          </cell>
          <cell r="M591">
            <v>37162</v>
          </cell>
          <cell r="N591" t="str">
            <v>Vehiculo</v>
          </cell>
        </row>
        <row r="592">
          <cell r="A592">
            <v>79274357</v>
          </cell>
          <cell r="B592" t="str">
            <v xml:space="preserve">Alba Rodriguez Pedro Antonio  </v>
          </cell>
          <cell r="C592" t="str">
            <v>COMERCIAL</v>
          </cell>
          <cell r="D592" t="str">
            <v>A</v>
          </cell>
          <cell r="E592">
            <v>20</v>
          </cell>
          <cell r="F592">
            <v>69779405</v>
          </cell>
          <cell r="G592">
            <v>2181283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102911000</v>
          </cell>
          <cell r="M592">
            <v>37357</v>
          </cell>
          <cell r="N592" t="str">
            <v>Vehiculo</v>
          </cell>
        </row>
        <row r="593">
          <cell r="A593">
            <v>79274808</v>
          </cell>
          <cell r="B593" t="str">
            <v xml:space="preserve">Gutierrez Aroca Jose Ricardo  </v>
          </cell>
          <cell r="C593" t="str">
            <v>COMERCIAL</v>
          </cell>
          <cell r="D593" t="str">
            <v>A</v>
          </cell>
          <cell r="E593">
            <v>0</v>
          </cell>
          <cell r="F593">
            <v>121743145</v>
          </cell>
          <cell r="G593">
            <v>146252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169717516</v>
          </cell>
          <cell r="M593">
            <v>37467</v>
          </cell>
          <cell r="N593" t="str">
            <v>Vehiculo</v>
          </cell>
        </row>
        <row r="594">
          <cell r="A594">
            <v>79278331</v>
          </cell>
          <cell r="B594" t="str">
            <v xml:space="preserve">Moreno Aragon Hernan          </v>
          </cell>
          <cell r="C594" t="str">
            <v>COMERCIAL</v>
          </cell>
          <cell r="D594" t="str">
            <v>A</v>
          </cell>
          <cell r="E594">
            <v>10</v>
          </cell>
          <cell r="F594">
            <v>34996473</v>
          </cell>
          <cell r="G594">
            <v>744513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81000000</v>
          </cell>
          <cell r="M594">
            <v>37437</v>
          </cell>
          <cell r="N594" t="str">
            <v>Vehiculo</v>
          </cell>
        </row>
        <row r="595">
          <cell r="A595">
            <v>79279922</v>
          </cell>
          <cell r="B595" t="str">
            <v xml:space="preserve">Munoz Pena Rafael Fabian      </v>
          </cell>
          <cell r="C595" t="str">
            <v>COMERCIAL</v>
          </cell>
          <cell r="D595" t="str">
            <v>A</v>
          </cell>
          <cell r="E595">
            <v>5</v>
          </cell>
          <cell r="F595">
            <v>151557358</v>
          </cell>
          <cell r="G595">
            <v>5506634</v>
          </cell>
          <cell r="H595">
            <v>68750</v>
          </cell>
          <cell r="I595">
            <v>0</v>
          </cell>
          <cell r="J595">
            <v>0</v>
          </cell>
          <cell r="K595">
            <v>0</v>
          </cell>
          <cell r="L595">
            <v>392500000</v>
          </cell>
          <cell r="M595">
            <v>37193</v>
          </cell>
          <cell r="N595" t="str">
            <v>Vehiculo</v>
          </cell>
        </row>
        <row r="596">
          <cell r="A596">
            <v>79297760</v>
          </cell>
          <cell r="B596" t="str">
            <v xml:space="preserve">Pinto Rubiano Miguel Angel    </v>
          </cell>
          <cell r="C596" t="str">
            <v>COMERCIAL</v>
          </cell>
          <cell r="D596" t="str">
            <v>A</v>
          </cell>
          <cell r="E596">
            <v>0</v>
          </cell>
          <cell r="F596">
            <v>25863931</v>
          </cell>
          <cell r="G596">
            <v>940412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49700000</v>
          </cell>
          <cell r="M596">
            <v>36997</v>
          </cell>
          <cell r="N596" t="str">
            <v>Vehiculo</v>
          </cell>
        </row>
        <row r="597">
          <cell r="A597">
            <v>79303169</v>
          </cell>
          <cell r="B597" t="str">
            <v xml:space="preserve">Rodriguez Leal Orlando        </v>
          </cell>
          <cell r="C597" t="str">
            <v>COMERCIAL</v>
          </cell>
          <cell r="D597" t="str">
            <v>A</v>
          </cell>
          <cell r="E597">
            <v>0</v>
          </cell>
          <cell r="F597">
            <v>14815609</v>
          </cell>
          <cell r="G597">
            <v>364891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22000000</v>
          </cell>
          <cell r="M597">
            <v>37602</v>
          </cell>
          <cell r="N597" t="str">
            <v>Vehiculo</v>
          </cell>
        </row>
        <row r="598">
          <cell r="A598">
            <v>79304339</v>
          </cell>
          <cell r="B598" t="str">
            <v xml:space="preserve">Pulido Torres Pedro           </v>
          </cell>
          <cell r="C598" t="str">
            <v>COMERCIAL</v>
          </cell>
          <cell r="D598" t="str">
            <v>A</v>
          </cell>
          <cell r="E598">
            <v>0</v>
          </cell>
          <cell r="F598">
            <v>173248315</v>
          </cell>
          <cell r="G598">
            <v>1145122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217000000</v>
          </cell>
          <cell r="M598">
            <v>37529</v>
          </cell>
          <cell r="N598" t="str">
            <v>Vehiculo</v>
          </cell>
        </row>
        <row r="599">
          <cell r="A599">
            <v>79310917</v>
          </cell>
          <cell r="B599" t="str">
            <v xml:space="preserve">Guerrero Parada Robert Manuel </v>
          </cell>
          <cell r="C599" t="str">
            <v>COMERCIAL</v>
          </cell>
          <cell r="D599" t="str">
            <v>A</v>
          </cell>
          <cell r="E599">
            <v>0</v>
          </cell>
          <cell r="F599">
            <v>53770706</v>
          </cell>
          <cell r="G599">
            <v>468322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95000000</v>
          </cell>
          <cell r="M599">
            <v>37437</v>
          </cell>
          <cell r="N599" t="str">
            <v>Vehiculo</v>
          </cell>
        </row>
        <row r="600">
          <cell r="A600">
            <v>79323113</v>
          </cell>
          <cell r="B600" t="str">
            <v xml:space="preserve">Rojas Charry Rodrigo          </v>
          </cell>
          <cell r="C600" t="str">
            <v>COMERCIAL</v>
          </cell>
          <cell r="D600" t="str">
            <v>B</v>
          </cell>
          <cell r="E600">
            <v>0</v>
          </cell>
          <cell r="F600">
            <v>21499444</v>
          </cell>
          <cell r="G600">
            <v>521559</v>
          </cell>
          <cell r="H600">
            <v>0</v>
          </cell>
          <cell r="I600">
            <v>0</v>
          </cell>
          <cell r="J600">
            <v>5216</v>
          </cell>
          <cell r="K600">
            <v>0</v>
          </cell>
          <cell r="L600">
            <v>75000000</v>
          </cell>
          <cell r="M600">
            <v>37437</v>
          </cell>
          <cell r="N600" t="str">
            <v>Vehiculo</v>
          </cell>
        </row>
        <row r="601">
          <cell r="A601">
            <v>79340325</v>
          </cell>
          <cell r="B601" t="str">
            <v xml:space="preserve">Lopez Vera Favio              </v>
          </cell>
          <cell r="C601" t="str">
            <v>COMERCIAL</v>
          </cell>
          <cell r="D601" t="str">
            <v>B</v>
          </cell>
          <cell r="E601">
            <v>37</v>
          </cell>
          <cell r="F601">
            <v>10117689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130000000</v>
          </cell>
          <cell r="M601">
            <v>37437</v>
          </cell>
          <cell r="N601" t="str">
            <v>Vehiculo</v>
          </cell>
        </row>
        <row r="602">
          <cell r="A602">
            <v>79355149</v>
          </cell>
          <cell r="B602" t="str">
            <v xml:space="preserve">Cajigas Castro Luis Francisco </v>
          </cell>
          <cell r="C602" t="str">
            <v>COMERCIAL</v>
          </cell>
          <cell r="D602" t="str">
            <v>B</v>
          </cell>
          <cell r="E602">
            <v>38</v>
          </cell>
          <cell r="F602">
            <v>49253225</v>
          </cell>
          <cell r="G602">
            <v>3509991</v>
          </cell>
          <cell r="H602">
            <v>316392</v>
          </cell>
          <cell r="I602">
            <v>0</v>
          </cell>
          <cell r="J602">
            <v>35100</v>
          </cell>
          <cell r="K602">
            <v>3164</v>
          </cell>
          <cell r="L602">
            <v>205000000</v>
          </cell>
          <cell r="M602">
            <v>37437</v>
          </cell>
          <cell r="N602" t="str">
            <v>Vehiculo</v>
          </cell>
        </row>
        <row r="603">
          <cell r="A603">
            <v>79365976</v>
          </cell>
          <cell r="B603" t="str">
            <v xml:space="preserve">Burgos Fuentes Hildebrando    </v>
          </cell>
          <cell r="C603" t="str">
            <v>COMERCIAL</v>
          </cell>
          <cell r="D603" t="str">
            <v>A</v>
          </cell>
          <cell r="E603">
            <v>0</v>
          </cell>
          <cell r="F603">
            <v>48340292</v>
          </cell>
          <cell r="G603">
            <v>1121537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67447600</v>
          </cell>
          <cell r="M603">
            <v>37483</v>
          </cell>
          <cell r="N603" t="str">
            <v>Vehiculo</v>
          </cell>
        </row>
        <row r="604">
          <cell r="A604">
            <v>79369216</v>
          </cell>
          <cell r="B604" t="str">
            <v>Rodriguez Martinez Julio Rober</v>
          </cell>
          <cell r="C604" t="str">
            <v>COMERCIAL</v>
          </cell>
          <cell r="D604" t="str">
            <v>B</v>
          </cell>
          <cell r="E604">
            <v>75</v>
          </cell>
          <cell r="F604">
            <v>80863826</v>
          </cell>
          <cell r="G604">
            <v>0</v>
          </cell>
          <cell r="H604">
            <v>1537145</v>
          </cell>
          <cell r="I604">
            <v>0</v>
          </cell>
          <cell r="J604">
            <v>0</v>
          </cell>
          <cell r="K604">
            <v>15371</v>
          </cell>
          <cell r="L604">
            <v>140000000</v>
          </cell>
          <cell r="M604">
            <v>36966</v>
          </cell>
          <cell r="N604" t="str">
            <v>Vehiculo</v>
          </cell>
        </row>
        <row r="605">
          <cell r="A605">
            <v>79379206</v>
          </cell>
          <cell r="B605" t="str">
            <v xml:space="preserve">Diaz Rodriguez Nelson         </v>
          </cell>
          <cell r="C605" t="str">
            <v>COMERCIAL</v>
          </cell>
          <cell r="D605" t="str">
            <v>B</v>
          </cell>
          <cell r="E605">
            <v>36</v>
          </cell>
          <cell r="F605">
            <v>53862392</v>
          </cell>
          <cell r="G605">
            <v>4530294</v>
          </cell>
          <cell r="H605">
            <v>41540</v>
          </cell>
          <cell r="I605">
            <v>0</v>
          </cell>
          <cell r="J605">
            <v>45303</v>
          </cell>
          <cell r="K605">
            <v>415</v>
          </cell>
          <cell r="L605">
            <v>95000000</v>
          </cell>
          <cell r="M605">
            <v>37437</v>
          </cell>
          <cell r="N605" t="str">
            <v>Vehiculo</v>
          </cell>
        </row>
        <row r="606">
          <cell r="A606">
            <v>79380170</v>
          </cell>
          <cell r="B606" t="str">
            <v>Valderrama Amaya Francisco Ant</v>
          </cell>
          <cell r="C606" t="str">
            <v>COMERCIAL</v>
          </cell>
          <cell r="D606" t="str">
            <v>D</v>
          </cell>
          <cell r="E606">
            <v>7</v>
          </cell>
          <cell r="F606">
            <v>63924827</v>
          </cell>
          <cell r="G606">
            <v>507064</v>
          </cell>
          <cell r="H606">
            <v>23853</v>
          </cell>
          <cell r="I606">
            <v>0</v>
          </cell>
          <cell r="J606">
            <v>308449</v>
          </cell>
          <cell r="K606">
            <v>23853</v>
          </cell>
          <cell r="L606">
            <v>310000000</v>
          </cell>
          <cell r="M606">
            <v>37437</v>
          </cell>
          <cell r="N606" t="str">
            <v>Vehiculo</v>
          </cell>
        </row>
        <row r="607">
          <cell r="A607">
            <v>79381837</v>
          </cell>
          <cell r="B607" t="str">
            <v>Castellanos Roncancio Jose Dom</v>
          </cell>
          <cell r="C607" t="str">
            <v>COMERCIAL</v>
          </cell>
          <cell r="D607" t="str">
            <v>A</v>
          </cell>
          <cell r="E607">
            <v>0</v>
          </cell>
          <cell r="F607">
            <v>44923202</v>
          </cell>
          <cell r="G607">
            <v>728927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73500000</v>
          </cell>
          <cell r="M607">
            <v>37437</v>
          </cell>
          <cell r="N607" t="str">
            <v>Vehiculo</v>
          </cell>
        </row>
        <row r="608">
          <cell r="A608">
            <v>79382188</v>
          </cell>
          <cell r="B608" t="str">
            <v xml:space="preserve">Galindo Valero Ambrosio       </v>
          </cell>
          <cell r="C608" t="str">
            <v>COMERCIAL</v>
          </cell>
          <cell r="D608" t="str">
            <v>A</v>
          </cell>
          <cell r="E608">
            <v>6</v>
          </cell>
          <cell r="F608">
            <v>87622562</v>
          </cell>
          <cell r="G608">
            <v>2166229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506553095</v>
          </cell>
          <cell r="M608">
            <v>37462</v>
          </cell>
          <cell r="N608" t="str">
            <v>Vehiculo</v>
          </cell>
        </row>
        <row r="609">
          <cell r="A609">
            <v>79382545</v>
          </cell>
          <cell r="B609" t="str">
            <v xml:space="preserve">Lugo Vargas Moises            </v>
          </cell>
          <cell r="C609" t="str">
            <v>COMERCIAL</v>
          </cell>
          <cell r="D609" t="str">
            <v>A</v>
          </cell>
          <cell r="E609">
            <v>0</v>
          </cell>
          <cell r="F609">
            <v>46085271</v>
          </cell>
          <cell r="G609">
            <v>3303675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95000000</v>
          </cell>
          <cell r="M609">
            <v>37437</v>
          </cell>
          <cell r="N609" t="str">
            <v>Vehiculo</v>
          </cell>
        </row>
        <row r="610">
          <cell r="A610">
            <v>79388096</v>
          </cell>
          <cell r="B610" t="str">
            <v xml:space="preserve">Leon Estupinan Jose Eduardo   </v>
          </cell>
          <cell r="C610" t="str">
            <v>COMERCIAL</v>
          </cell>
          <cell r="D610" t="str">
            <v>A</v>
          </cell>
          <cell r="E610">
            <v>0</v>
          </cell>
          <cell r="F610">
            <v>131482281</v>
          </cell>
          <cell r="G610">
            <v>977583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174902720</v>
          </cell>
          <cell r="M610">
            <v>37491</v>
          </cell>
          <cell r="N610" t="str">
            <v>Vehiculo</v>
          </cell>
        </row>
        <row r="611">
          <cell r="A611">
            <v>79406676</v>
          </cell>
          <cell r="B611" t="str">
            <v xml:space="preserve">Buitrago Delgado Alcibiades   </v>
          </cell>
          <cell r="C611" t="str">
            <v>COMERCIAL</v>
          </cell>
          <cell r="D611" t="str">
            <v>A</v>
          </cell>
          <cell r="E611">
            <v>0</v>
          </cell>
          <cell r="F611">
            <v>43011694</v>
          </cell>
          <cell r="G611">
            <v>2209698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92000000</v>
          </cell>
          <cell r="M611">
            <v>37437</v>
          </cell>
          <cell r="N611" t="str">
            <v>Vehiculo</v>
          </cell>
        </row>
        <row r="612">
          <cell r="A612">
            <v>79416320</v>
          </cell>
          <cell r="B612" t="str">
            <v xml:space="preserve">Rincon Flechas Jaime Eduardo  </v>
          </cell>
          <cell r="C612" t="str">
            <v>COMERCIAL</v>
          </cell>
          <cell r="D612" t="str">
            <v>A</v>
          </cell>
          <cell r="E612">
            <v>0</v>
          </cell>
          <cell r="F612">
            <v>52003962</v>
          </cell>
          <cell r="G612">
            <v>2122538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101000000</v>
          </cell>
          <cell r="M612">
            <v>37437</v>
          </cell>
          <cell r="N612" t="str">
            <v>Vehiculo</v>
          </cell>
        </row>
        <row r="613">
          <cell r="A613">
            <v>79425923</v>
          </cell>
          <cell r="B613" t="str">
            <v xml:space="preserve">Galindo Valero Wilson         </v>
          </cell>
          <cell r="C613" t="str">
            <v>COMERCIAL</v>
          </cell>
          <cell r="D613" t="str">
            <v>A</v>
          </cell>
          <cell r="E613">
            <v>0</v>
          </cell>
          <cell r="F613">
            <v>57593663</v>
          </cell>
          <cell r="G613">
            <v>1763511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100000000</v>
          </cell>
          <cell r="M613">
            <v>37076</v>
          </cell>
          <cell r="N613" t="str">
            <v>Vehiculo</v>
          </cell>
        </row>
        <row r="614">
          <cell r="A614">
            <v>79425960</v>
          </cell>
          <cell r="B614" t="str">
            <v xml:space="preserve">Bernal Salazar Jose Ismael    </v>
          </cell>
          <cell r="C614" t="str">
            <v>COMERCIAL</v>
          </cell>
          <cell r="D614" t="str">
            <v>A</v>
          </cell>
          <cell r="E614">
            <v>0</v>
          </cell>
          <cell r="F614">
            <v>54696389</v>
          </cell>
          <cell r="G614">
            <v>1194624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93799999</v>
          </cell>
          <cell r="M614">
            <v>37063</v>
          </cell>
          <cell r="N614" t="str">
            <v>Vehiculo</v>
          </cell>
        </row>
        <row r="615">
          <cell r="A615">
            <v>79457970</v>
          </cell>
          <cell r="B615" t="str">
            <v xml:space="preserve">Rincon Rincon Jairo           </v>
          </cell>
          <cell r="C615" t="str">
            <v>COMERCIAL</v>
          </cell>
          <cell r="D615" t="str">
            <v>A</v>
          </cell>
          <cell r="E615">
            <v>0</v>
          </cell>
          <cell r="F615">
            <v>30402005</v>
          </cell>
          <cell r="G615">
            <v>1879594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97680000</v>
          </cell>
          <cell r="M615">
            <v>36956</v>
          </cell>
          <cell r="N615" t="str">
            <v>Vehiculo</v>
          </cell>
        </row>
        <row r="616">
          <cell r="A616">
            <v>79473391</v>
          </cell>
          <cell r="B616" t="str">
            <v xml:space="preserve">Poveda Diaz Roberto           </v>
          </cell>
          <cell r="C616" t="str">
            <v>COMERCIAL</v>
          </cell>
          <cell r="D616" t="str">
            <v>A</v>
          </cell>
          <cell r="E616">
            <v>6</v>
          </cell>
          <cell r="F616">
            <v>201943225</v>
          </cell>
          <cell r="G616">
            <v>3130839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274090111</v>
          </cell>
          <cell r="M616">
            <v>37554</v>
          </cell>
          <cell r="N616" t="str">
            <v>Vehiculo</v>
          </cell>
        </row>
        <row r="617">
          <cell r="A617">
            <v>79488253</v>
          </cell>
          <cell r="B617" t="str">
            <v xml:space="preserve">Bulla Eslava Carlos Hernando  </v>
          </cell>
          <cell r="C617" t="str">
            <v>COMERCIAL</v>
          </cell>
          <cell r="D617" t="str">
            <v>A</v>
          </cell>
          <cell r="E617">
            <v>0</v>
          </cell>
          <cell r="F617">
            <v>121743145</v>
          </cell>
          <cell r="G617">
            <v>146252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169717516</v>
          </cell>
          <cell r="M617">
            <v>37467</v>
          </cell>
          <cell r="N617" t="str">
            <v>Vehiculo</v>
          </cell>
        </row>
        <row r="618">
          <cell r="A618">
            <v>79510273</v>
          </cell>
          <cell r="B618" t="str">
            <v xml:space="preserve">Bravo Tafurth Edgar Manuel    </v>
          </cell>
          <cell r="C618" t="str">
            <v>COMERCIAL</v>
          </cell>
          <cell r="D618" t="str">
            <v>A</v>
          </cell>
          <cell r="E618">
            <v>0</v>
          </cell>
          <cell r="F618">
            <v>87428613</v>
          </cell>
          <cell r="G618">
            <v>765936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101036969</v>
          </cell>
          <cell r="M618">
            <v>37437</v>
          </cell>
          <cell r="N618" t="str">
            <v>Maquinaria</v>
          </cell>
        </row>
        <row r="619">
          <cell r="A619">
            <v>79519350</v>
          </cell>
          <cell r="B619" t="str">
            <v xml:space="preserve">Gonzalez Bautista Hernan      </v>
          </cell>
          <cell r="C619" t="str">
            <v>COMERCIAL</v>
          </cell>
          <cell r="D619" t="str">
            <v>B</v>
          </cell>
          <cell r="E619">
            <v>70</v>
          </cell>
          <cell r="F619">
            <v>48466485</v>
          </cell>
          <cell r="G619">
            <v>923426</v>
          </cell>
          <cell r="H619">
            <v>2354450</v>
          </cell>
          <cell r="I619">
            <v>0</v>
          </cell>
          <cell r="J619">
            <v>9234</v>
          </cell>
          <cell r="K619">
            <v>23545</v>
          </cell>
          <cell r="L619">
            <v>80000000</v>
          </cell>
          <cell r="M619">
            <v>37155</v>
          </cell>
          <cell r="N619" t="str">
            <v>Vehiculo</v>
          </cell>
        </row>
        <row r="620">
          <cell r="A620">
            <v>79520630</v>
          </cell>
          <cell r="B620" t="str">
            <v xml:space="preserve">Barrios Socha Benigno Alonso  </v>
          </cell>
          <cell r="C620" t="str">
            <v>COMERCIAL</v>
          </cell>
          <cell r="D620" t="str">
            <v>A</v>
          </cell>
          <cell r="E620">
            <v>20</v>
          </cell>
          <cell r="F620">
            <v>85907844</v>
          </cell>
          <cell r="G620">
            <v>2413107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95000000</v>
          </cell>
          <cell r="M620">
            <v>37437</v>
          </cell>
          <cell r="N620" t="str">
            <v>Vehiculo</v>
          </cell>
        </row>
        <row r="621">
          <cell r="A621">
            <v>79530593</v>
          </cell>
          <cell r="B621" t="str">
            <v xml:space="preserve">Cuervo Rozo Juan Mauricio     </v>
          </cell>
          <cell r="C621" t="str">
            <v>COMERCIAL</v>
          </cell>
          <cell r="D621" t="str">
            <v>A</v>
          </cell>
          <cell r="E621">
            <v>0</v>
          </cell>
          <cell r="F621">
            <v>64686183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102000000</v>
          </cell>
          <cell r="M621">
            <v>37470</v>
          </cell>
          <cell r="N621" t="str">
            <v>Vehiculo</v>
          </cell>
        </row>
        <row r="622">
          <cell r="A622">
            <v>79577657</v>
          </cell>
          <cell r="B622" t="str">
            <v xml:space="preserve">Galindo Paez Jaime Orlando    </v>
          </cell>
          <cell r="C622" t="str">
            <v>COMERCIAL</v>
          </cell>
          <cell r="D622" t="str">
            <v>A</v>
          </cell>
          <cell r="E622">
            <v>0</v>
          </cell>
          <cell r="F622">
            <v>35703322</v>
          </cell>
          <cell r="G622">
            <v>1539568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175000000</v>
          </cell>
          <cell r="M622">
            <v>37447</v>
          </cell>
          <cell r="N622" t="str">
            <v>Vehiculo</v>
          </cell>
        </row>
        <row r="623">
          <cell r="A623">
            <v>79600335</v>
          </cell>
          <cell r="B623" t="str">
            <v xml:space="preserve">Mendez Figueroa Pedro David   </v>
          </cell>
          <cell r="C623" t="str">
            <v>COMERCIAL</v>
          </cell>
          <cell r="D623" t="str">
            <v>A</v>
          </cell>
          <cell r="E623">
            <v>0</v>
          </cell>
          <cell r="F623">
            <v>75661502</v>
          </cell>
          <cell r="G623">
            <v>729294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117000000</v>
          </cell>
          <cell r="M623">
            <v>37437</v>
          </cell>
          <cell r="N623" t="str">
            <v>Vehiculo</v>
          </cell>
        </row>
        <row r="624">
          <cell r="A624">
            <v>79643310</v>
          </cell>
          <cell r="B624" t="str">
            <v xml:space="preserve">Usme Clavijo Hector Alfonso   </v>
          </cell>
          <cell r="C624" t="str">
            <v>COMERCIAL</v>
          </cell>
          <cell r="D624" t="str">
            <v>B</v>
          </cell>
          <cell r="E624">
            <v>3</v>
          </cell>
          <cell r="F624">
            <v>30370612</v>
          </cell>
          <cell r="G624">
            <v>2272836</v>
          </cell>
          <cell r="H624">
            <v>21832</v>
          </cell>
          <cell r="I624">
            <v>0</v>
          </cell>
          <cell r="J624">
            <v>22728</v>
          </cell>
          <cell r="K624">
            <v>218</v>
          </cell>
          <cell r="L624">
            <v>63000000</v>
          </cell>
          <cell r="M624">
            <v>37437</v>
          </cell>
          <cell r="N624" t="str">
            <v>Vehiculo</v>
          </cell>
        </row>
        <row r="625">
          <cell r="A625">
            <v>79789196</v>
          </cell>
          <cell r="B625" t="str">
            <v xml:space="preserve">Torres Robayo Carlos Andres   </v>
          </cell>
          <cell r="C625" t="str">
            <v>CONSUMO</v>
          </cell>
          <cell r="D625" t="str">
            <v>A</v>
          </cell>
          <cell r="E625">
            <v>5</v>
          </cell>
          <cell r="F625">
            <v>28887116</v>
          </cell>
          <cell r="G625">
            <v>0</v>
          </cell>
          <cell r="H625">
            <v>281972</v>
          </cell>
          <cell r="I625">
            <v>0</v>
          </cell>
          <cell r="J625">
            <v>0</v>
          </cell>
          <cell r="K625">
            <v>0</v>
          </cell>
          <cell r="L625">
            <v>41000000</v>
          </cell>
          <cell r="M625">
            <v>37437</v>
          </cell>
          <cell r="N625" t="str">
            <v>Vehiculo</v>
          </cell>
        </row>
        <row r="626">
          <cell r="A626">
            <v>79841045</v>
          </cell>
          <cell r="B626" t="str">
            <v xml:space="preserve">Rivera Pinzon Jimmy Fernando  </v>
          </cell>
          <cell r="C626" t="str">
            <v>COMERCIAL</v>
          </cell>
          <cell r="D626" t="str">
            <v>A</v>
          </cell>
          <cell r="E626">
            <v>0</v>
          </cell>
          <cell r="F626">
            <v>31592656</v>
          </cell>
          <cell r="G626">
            <v>1878193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95000000</v>
          </cell>
          <cell r="M626">
            <v>37437</v>
          </cell>
          <cell r="N626" t="str">
            <v>Vehiculo</v>
          </cell>
        </row>
        <row r="627">
          <cell r="A627">
            <v>80055914</v>
          </cell>
          <cell r="B627" t="str">
            <v xml:space="preserve">Rivera Pinzon Edgar Alfredo   </v>
          </cell>
          <cell r="C627" t="str">
            <v>COMERCIAL</v>
          </cell>
          <cell r="D627" t="str">
            <v>A</v>
          </cell>
          <cell r="E627">
            <v>5</v>
          </cell>
          <cell r="F627">
            <v>121891944</v>
          </cell>
          <cell r="G627">
            <v>3602211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206665000</v>
          </cell>
          <cell r="M627">
            <v>37132</v>
          </cell>
          <cell r="N627" t="str">
            <v>Vehiculo</v>
          </cell>
        </row>
        <row r="628">
          <cell r="A628">
            <v>80266086</v>
          </cell>
          <cell r="B628" t="str">
            <v xml:space="preserve">Cristancho Arevalo Orlando    </v>
          </cell>
          <cell r="C628" t="str">
            <v>COMERCIAL</v>
          </cell>
          <cell r="D628" t="str">
            <v>A</v>
          </cell>
          <cell r="E628">
            <v>0</v>
          </cell>
          <cell r="F628">
            <v>98977667</v>
          </cell>
          <cell r="G628">
            <v>2988334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204500000</v>
          </cell>
          <cell r="M628">
            <v>36871</v>
          </cell>
          <cell r="N628" t="str">
            <v>Vehiculo</v>
          </cell>
        </row>
        <row r="629">
          <cell r="A629">
            <v>80361587</v>
          </cell>
          <cell r="B629" t="str">
            <v xml:space="preserve">Gonzalez Rojas Luis Ernesto   </v>
          </cell>
          <cell r="C629" t="str">
            <v>COMERCIAL</v>
          </cell>
          <cell r="D629" t="str">
            <v>B</v>
          </cell>
          <cell r="E629">
            <v>46</v>
          </cell>
          <cell r="F629">
            <v>73632878</v>
          </cell>
          <cell r="G629">
            <v>6460385</v>
          </cell>
          <cell r="H629">
            <v>253155</v>
          </cell>
          <cell r="I629">
            <v>0</v>
          </cell>
          <cell r="J629">
            <v>64604</v>
          </cell>
          <cell r="K629">
            <v>2531</v>
          </cell>
          <cell r="L629">
            <v>133000000</v>
          </cell>
          <cell r="M629">
            <v>37437</v>
          </cell>
          <cell r="N629" t="str">
            <v>Vehiculo</v>
          </cell>
        </row>
        <row r="630">
          <cell r="A630">
            <v>80393066</v>
          </cell>
          <cell r="B630" t="str">
            <v xml:space="preserve">Galvis Ramirez Gabriel        </v>
          </cell>
          <cell r="C630" t="str">
            <v>COMERCIAL</v>
          </cell>
          <cell r="D630" t="str">
            <v>A</v>
          </cell>
          <cell r="E630">
            <v>0</v>
          </cell>
          <cell r="F630">
            <v>68571187</v>
          </cell>
          <cell r="G630">
            <v>935600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94500000</v>
          </cell>
          <cell r="M630">
            <v>37398</v>
          </cell>
          <cell r="N630" t="str">
            <v>Vehiculo</v>
          </cell>
        </row>
        <row r="631">
          <cell r="A631">
            <v>80394585</v>
          </cell>
          <cell r="B631" t="str">
            <v xml:space="preserve">Moreno Gomez Jose Alvaro      </v>
          </cell>
          <cell r="C631" t="str">
            <v>COMERCIAL</v>
          </cell>
          <cell r="D631" t="str">
            <v>B</v>
          </cell>
          <cell r="E631">
            <v>17</v>
          </cell>
          <cell r="F631">
            <v>81015440</v>
          </cell>
          <cell r="G631">
            <v>5876701</v>
          </cell>
          <cell r="H631">
            <v>53638</v>
          </cell>
          <cell r="I631">
            <v>56361</v>
          </cell>
          <cell r="J631">
            <v>58767</v>
          </cell>
          <cell r="K631">
            <v>536</v>
          </cell>
          <cell r="L631">
            <v>108000000</v>
          </cell>
          <cell r="M631">
            <v>37437</v>
          </cell>
          <cell r="N631" t="str">
            <v>Vehiculo</v>
          </cell>
        </row>
        <row r="632">
          <cell r="A632">
            <v>80427274</v>
          </cell>
          <cell r="B632" t="str">
            <v xml:space="preserve">Cruz Gutierrez Ramiro         </v>
          </cell>
          <cell r="C632" t="str">
            <v>COMERCIAL</v>
          </cell>
          <cell r="D632" t="str">
            <v>B</v>
          </cell>
          <cell r="E632">
            <v>0</v>
          </cell>
          <cell r="F632">
            <v>20685104</v>
          </cell>
          <cell r="G632">
            <v>4199117</v>
          </cell>
          <cell r="H632">
            <v>0</v>
          </cell>
          <cell r="I632">
            <v>0</v>
          </cell>
          <cell r="J632">
            <v>41991</v>
          </cell>
          <cell r="K632">
            <v>0</v>
          </cell>
          <cell r="L632">
            <v>178000000</v>
          </cell>
          <cell r="M632">
            <v>37437</v>
          </cell>
          <cell r="N632" t="str">
            <v>Vehiculo</v>
          </cell>
        </row>
        <row r="633">
          <cell r="A633">
            <v>83115120</v>
          </cell>
          <cell r="B633" t="str">
            <v xml:space="preserve">Trujillo Saenz Gilber         </v>
          </cell>
          <cell r="C633" t="str">
            <v>COMERCIAL</v>
          </cell>
          <cell r="D633" t="str">
            <v>A</v>
          </cell>
          <cell r="E633">
            <v>0</v>
          </cell>
          <cell r="F633">
            <v>80331340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122700000</v>
          </cell>
          <cell r="M633">
            <v>37437</v>
          </cell>
          <cell r="N633" t="str">
            <v>Vehiculo</v>
          </cell>
        </row>
        <row r="634">
          <cell r="A634">
            <v>87530121</v>
          </cell>
          <cell r="B634" t="str">
            <v xml:space="preserve">Bastidas Torres Ramiro Colon  </v>
          </cell>
          <cell r="C634" t="str">
            <v>COMERCIAL</v>
          </cell>
          <cell r="D634" t="str">
            <v>A</v>
          </cell>
          <cell r="E634">
            <v>0</v>
          </cell>
          <cell r="F634">
            <v>73004180</v>
          </cell>
          <cell r="G634">
            <v>2005920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134000000</v>
          </cell>
          <cell r="M634">
            <v>37600</v>
          </cell>
          <cell r="N634" t="str">
            <v>Vehiculo</v>
          </cell>
        </row>
        <row r="635">
          <cell r="A635">
            <v>91010938</v>
          </cell>
          <cell r="B635" t="str">
            <v xml:space="preserve">Lopez Ropero Lucas Danilo     </v>
          </cell>
          <cell r="C635" t="str">
            <v>COMERCIAL</v>
          </cell>
          <cell r="D635" t="str">
            <v>A</v>
          </cell>
          <cell r="E635">
            <v>26</v>
          </cell>
          <cell r="F635">
            <v>150512090</v>
          </cell>
          <cell r="G635">
            <v>15684213</v>
          </cell>
          <cell r="H635">
            <v>1648184</v>
          </cell>
          <cell r="I635">
            <v>0</v>
          </cell>
          <cell r="J635">
            <v>0</v>
          </cell>
          <cell r="K635">
            <v>0</v>
          </cell>
          <cell r="L635">
            <v>367000000</v>
          </cell>
          <cell r="M635">
            <v>37214</v>
          </cell>
          <cell r="N635" t="str">
            <v>Vehiculo</v>
          </cell>
        </row>
        <row r="636">
          <cell r="A636">
            <v>91011061</v>
          </cell>
          <cell r="B636" t="str">
            <v>Sanchez Cristancho Manuel Anto</v>
          </cell>
          <cell r="C636" t="str">
            <v>COMERCIAL</v>
          </cell>
          <cell r="D636" t="str">
            <v>A</v>
          </cell>
          <cell r="E636">
            <v>0</v>
          </cell>
          <cell r="F636">
            <v>25864049</v>
          </cell>
          <cell r="G636">
            <v>940412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49700000</v>
          </cell>
          <cell r="M636">
            <v>36997</v>
          </cell>
          <cell r="N636" t="str">
            <v>Vehiculo</v>
          </cell>
        </row>
        <row r="637">
          <cell r="A637">
            <v>91213287</v>
          </cell>
          <cell r="B637" t="str">
            <v xml:space="preserve">Ortiz Duran Benito            </v>
          </cell>
          <cell r="C637" t="str">
            <v>COMERCIAL</v>
          </cell>
          <cell r="D637" t="str">
            <v>A</v>
          </cell>
          <cell r="E637">
            <v>0</v>
          </cell>
          <cell r="F637">
            <v>133220456</v>
          </cell>
          <cell r="G637">
            <v>2786887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185000000</v>
          </cell>
          <cell r="M637">
            <v>37603</v>
          </cell>
          <cell r="N637" t="str">
            <v>Vehiculo</v>
          </cell>
        </row>
        <row r="638">
          <cell r="A638">
            <v>93119598</v>
          </cell>
          <cell r="B638" t="str">
            <v xml:space="preserve">Carvajal Villanueva Ezequiel  </v>
          </cell>
          <cell r="C638" t="str">
            <v>COMERCIAL</v>
          </cell>
          <cell r="D638" t="str">
            <v>A</v>
          </cell>
          <cell r="E638">
            <v>0</v>
          </cell>
          <cell r="F638">
            <v>63568338</v>
          </cell>
          <cell r="G638">
            <v>2087779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259300000</v>
          </cell>
          <cell r="M638">
            <v>37504</v>
          </cell>
          <cell r="N638" t="str">
            <v>Maquinaria</v>
          </cell>
        </row>
        <row r="639">
          <cell r="A639">
            <v>93288081</v>
          </cell>
          <cell r="B639" t="str">
            <v xml:space="preserve">Santos Avila Yesid            </v>
          </cell>
          <cell r="C639" t="str">
            <v>COMERCIAL</v>
          </cell>
          <cell r="D639" t="str">
            <v>A</v>
          </cell>
          <cell r="E639">
            <v>0</v>
          </cell>
          <cell r="F639">
            <v>74659490</v>
          </cell>
          <cell r="G639">
            <v>691006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98000000</v>
          </cell>
          <cell r="M639">
            <v>37523</v>
          </cell>
          <cell r="N639" t="str">
            <v>Vehiculo</v>
          </cell>
        </row>
        <row r="640">
          <cell r="A640">
            <v>93355465</v>
          </cell>
          <cell r="B640" t="str">
            <v xml:space="preserve">Ortiz Briñez Ferlein Orlando  </v>
          </cell>
          <cell r="C640" t="str">
            <v>COMERCIAL</v>
          </cell>
          <cell r="D640" t="str">
            <v>A</v>
          </cell>
          <cell r="E640">
            <v>19</v>
          </cell>
          <cell r="F640">
            <v>40742509</v>
          </cell>
          <cell r="G640">
            <v>2838495</v>
          </cell>
          <cell r="H640">
            <v>374126</v>
          </cell>
          <cell r="I640">
            <v>0</v>
          </cell>
          <cell r="J640">
            <v>0</v>
          </cell>
          <cell r="K640">
            <v>0</v>
          </cell>
          <cell r="L640">
            <v>54750000</v>
          </cell>
          <cell r="M640">
            <v>37511</v>
          </cell>
          <cell r="N640" t="str">
            <v>Vehiculo</v>
          </cell>
        </row>
        <row r="641">
          <cell r="A641">
            <v>93361468</v>
          </cell>
          <cell r="B641" t="str">
            <v xml:space="preserve">Quintero Molina Juan Carlos   </v>
          </cell>
          <cell r="C641" t="str">
            <v>CONSUMO</v>
          </cell>
          <cell r="D641" t="str">
            <v>A</v>
          </cell>
          <cell r="E641">
            <v>0</v>
          </cell>
          <cell r="F641">
            <v>56661432</v>
          </cell>
          <cell r="G641">
            <v>1738064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93000000</v>
          </cell>
          <cell r="M641">
            <v>37537</v>
          </cell>
          <cell r="N641" t="str">
            <v>Vehiculo</v>
          </cell>
        </row>
        <row r="642">
          <cell r="A642">
            <v>93373899</v>
          </cell>
          <cell r="B642" t="str">
            <v xml:space="preserve">Pava Leal Nestor Fabian       </v>
          </cell>
          <cell r="C642" t="str">
            <v>COMERCIAL</v>
          </cell>
          <cell r="D642" t="str">
            <v>A</v>
          </cell>
          <cell r="E642">
            <v>0</v>
          </cell>
          <cell r="F642">
            <v>8504676</v>
          </cell>
          <cell r="G642">
            <v>665835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60000000</v>
          </cell>
          <cell r="M642">
            <v>36801</v>
          </cell>
          <cell r="N642" t="str">
            <v>Vehiculo</v>
          </cell>
        </row>
        <row r="643">
          <cell r="A643">
            <v>93375717</v>
          </cell>
          <cell r="B643" t="str">
            <v xml:space="preserve">Cortes Cortes John Wilson     </v>
          </cell>
          <cell r="C643" t="str">
            <v>COMERCIAL</v>
          </cell>
          <cell r="D643" t="str">
            <v>A</v>
          </cell>
          <cell r="E643">
            <v>2</v>
          </cell>
          <cell r="F643">
            <v>139561212</v>
          </cell>
          <cell r="G643">
            <v>8215044</v>
          </cell>
          <cell r="H643">
            <v>103126</v>
          </cell>
          <cell r="I643">
            <v>0</v>
          </cell>
          <cell r="J643">
            <v>0</v>
          </cell>
          <cell r="K643">
            <v>0</v>
          </cell>
          <cell r="L643">
            <v>252000000</v>
          </cell>
          <cell r="M643">
            <v>37558</v>
          </cell>
          <cell r="N643" t="str">
            <v>Vehiculo</v>
          </cell>
        </row>
        <row r="644">
          <cell r="A644">
            <v>94282150</v>
          </cell>
          <cell r="B644" t="str">
            <v xml:space="preserve">Ruiz Meneses Ricardo Jose     </v>
          </cell>
          <cell r="C644" t="str">
            <v>COMERCIAL</v>
          </cell>
          <cell r="D644" t="str">
            <v>B</v>
          </cell>
          <cell r="E644">
            <v>1</v>
          </cell>
          <cell r="F644">
            <v>36704120</v>
          </cell>
          <cell r="G644">
            <v>906235</v>
          </cell>
          <cell r="H644">
            <v>809</v>
          </cell>
          <cell r="I644">
            <v>0</v>
          </cell>
          <cell r="J644">
            <v>9062</v>
          </cell>
          <cell r="K644">
            <v>8</v>
          </cell>
          <cell r="L644">
            <v>59500000</v>
          </cell>
          <cell r="M644">
            <v>37437</v>
          </cell>
          <cell r="N644" t="str">
            <v>Vehiculo</v>
          </cell>
        </row>
        <row r="645">
          <cell r="A645">
            <v>94299969</v>
          </cell>
          <cell r="B645" t="str">
            <v xml:space="preserve">Varela Barrios Alexander      </v>
          </cell>
          <cell r="C645" t="str">
            <v>COMERCIAL</v>
          </cell>
          <cell r="D645" t="str">
            <v>A</v>
          </cell>
          <cell r="E645">
            <v>0</v>
          </cell>
          <cell r="F645">
            <v>35394017</v>
          </cell>
          <cell r="G645">
            <v>114705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69000000</v>
          </cell>
          <cell r="M645">
            <v>37437</v>
          </cell>
          <cell r="N645" t="str">
            <v>Vehiculo</v>
          </cell>
        </row>
        <row r="646">
          <cell r="A646">
            <v>94314906</v>
          </cell>
          <cell r="B646" t="str">
            <v xml:space="preserve">Montaño Juan                  </v>
          </cell>
          <cell r="C646" t="str">
            <v>COMERCIAL</v>
          </cell>
          <cell r="D646" t="str">
            <v>A</v>
          </cell>
          <cell r="E646">
            <v>27</v>
          </cell>
          <cell r="F646">
            <v>19034112</v>
          </cell>
          <cell r="G646">
            <v>21363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64300000</v>
          </cell>
          <cell r="M646">
            <v>37437</v>
          </cell>
          <cell r="N646" t="str">
            <v>Vehiculo</v>
          </cell>
        </row>
        <row r="647">
          <cell r="A647">
            <v>94374745</v>
          </cell>
          <cell r="B647" t="str">
            <v xml:space="preserve">Ortegon Ortiz Gustavo Adolfo  </v>
          </cell>
          <cell r="C647" t="str">
            <v>COMERCIAL</v>
          </cell>
          <cell r="D647" t="str">
            <v>A</v>
          </cell>
          <cell r="E647">
            <v>0</v>
          </cell>
          <cell r="F647">
            <v>60248503</v>
          </cell>
          <cell r="G647">
            <v>1006491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94890000</v>
          </cell>
          <cell r="M647">
            <v>37333</v>
          </cell>
          <cell r="N647" t="str">
            <v>Vehiculo</v>
          </cell>
        </row>
        <row r="648">
          <cell r="A648">
            <v>94382549</v>
          </cell>
          <cell r="B648" t="str">
            <v xml:space="preserve">Montoya Rendon Jorge Eliecer  </v>
          </cell>
          <cell r="C648" t="str">
            <v>COMERCIAL</v>
          </cell>
          <cell r="D648" t="str">
            <v>A</v>
          </cell>
          <cell r="E648">
            <v>0</v>
          </cell>
          <cell r="F648">
            <v>25071392</v>
          </cell>
          <cell r="G648">
            <v>1891269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85000000</v>
          </cell>
          <cell r="M648">
            <v>36952</v>
          </cell>
          <cell r="N648" t="str">
            <v>Vehiculo</v>
          </cell>
        </row>
        <row r="649">
          <cell r="A649">
            <v>94404244</v>
          </cell>
          <cell r="B649" t="str">
            <v xml:space="preserve">Cabal Bellini Jose Fernando   </v>
          </cell>
          <cell r="C649" t="str">
            <v>COMERCIAL</v>
          </cell>
          <cell r="D649" t="str">
            <v>A</v>
          </cell>
          <cell r="E649">
            <v>0</v>
          </cell>
          <cell r="F649">
            <v>26289510</v>
          </cell>
          <cell r="G649">
            <v>2989957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180850000</v>
          </cell>
          <cell r="M649">
            <v>36818</v>
          </cell>
          <cell r="N649" t="str">
            <v>Vehiculo</v>
          </cell>
        </row>
        <row r="650">
          <cell r="A650">
            <v>94488240</v>
          </cell>
          <cell r="B650" t="str">
            <v xml:space="preserve">Martinez Grajales John Eduard </v>
          </cell>
          <cell r="C650" t="str">
            <v>COMERCIAL</v>
          </cell>
          <cell r="D650" t="str">
            <v>A</v>
          </cell>
          <cell r="E650">
            <v>0</v>
          </cell>
          <cell r="F650">
            <v>85115686</v>
          </cell>
          <cell r="G650">
            <v>1301350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180000000</v>
          </cell>
          <cell r="M650">
            <v>37397</v>
          </cell>
          <cell r="N650" t="str">
            <v>Vehiculo</v>
          </cell>
        </row>
        <row r="651">
          <cell r="A651">
            <v>94532739</v>
          </cell>
          <cell r="B651" t="str">
            <v>Bonilla Martinez Johan Ernesto</v>
          </cell>
          <cell r="C651" t="str">
            <v>COMERCIAL</v>
          </cell>
          <cell r="D651" t="str">
            <v>A</v>
          </cell>
          <cell r="E651">
            <v>0</v>
          </cell>
          <cell r="F651">
            <v>77385169</v>
          </cell>
          <cell r="G651">
            <v>2149672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173850000</v>
          </cell>
          <cell r="M651">
            <v>37011</v>
          </cell>
          <cell r="N651" t="str">
            <v>Vehiculo</v>
          </cell>
        </row>
        <row r="652">
          <cell r="A652">
            <v>98367311</v>
          </cell>
          <cell r="B652" t="str">
            <v>Leiton Lopez Gustabo Florencio</v>
          </cell>
          <cell r="C652" t="str">
            <v>COMERCIAL</v>
          </cell>
          <cell r="D652" t="str">
            <v>A</v>
          </cell>
          <cell r="E652">
            <v>20</v>
          </cell>
          <cell r="F652">
            <v>10616086</v>
          </cell>
          <cell r="G652">
            <v>681494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61350000</v>
          </cell>
          <cell r="M652">
            <v>37437</v>
          </cell>
          <cell r="N652" t="str">
            <v>Vehiculo</v>
          </cell>
        </row>
        <row r="653">
          <cell r="A653">
            <v>98382399</v>
          </cell>
          <cell r="B653" t="str">
            <v xml:space="preserve">Arteaga Ruales Yimmy Mauricio </v>
          </cell>
          <cell r="C653" t="str">
            <v>COMERCIAL</v>
          </cell>
          <cell r="D653" t="str">
            <v>A</v>
          </cell>
          <cell r="E653">
            <v>12</v>
          </cell>
          <cell r="F653">
            <v>39736435</v>
          </cell>
          <cell r="G653">
            <v>2979431</v>
          </cell>
          <cell r="H653">
            <v>16632</v>
          </cell>
          <cell r="I653">
            <v>0</v>
          </cell>
          <cell r="J653">
            <v>0</v>
          </cell>
          <cell r="K653">
            <v>0</v>
          </cell>
          <cell r="L653">
            <v>94600000</v>
          </cell>
          <cell r="M653">
            <v>36987</v>
          </cell>
          <cell r="N653" t="str">
            <v>Vehiculo</v>
          </cell>
        </row>
        <row r="654">
          <cell r="A654">
            <v>98487976</v>
          </cell>
          <cell r="B654" t="str">
            <v xml:space="preserve">Ruiz Guzman Jose Bernardo     </v>
          </cell>
          <cell r="C654" t="str">
            <v>COMERCIAL</v>
          </cell>
          <cell r="D654" t="str">
            <v>A</v>
          </cell>
          <cell r="E654">
            <v>0</v>
          </cell>
          <cell r="F654">
            <v>39645987</v>
          </cell>
          <cell r="G654">
            <v>900013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61000000</v>
          </cell>
          <cell r="M654">
            <v>37600</v>
          </cell>
          <cell r="N654" t="str">
            <v>Vehiculo</v>
          </cell>
        </row>
        <row r="655">
          <cell r="A655">
            <v>98542964</v>
          </cell>
          <cell r="B655" t="str">
            <v xml:space="preserve">Gomez Mejia Norbey De Jesus   </v>
          </cell>
          <cell r="C655" t="str">
            <v>COMERCIAL</v>
          </cell>
          <cell r="D655" t="str">
            <v>A</v>
          </cell>
          <cell r="E655">
            <v>0</v>
          </cell>
          <cell r="F655">
            <v>75628520</v>
          </cell>
          <cell r="G655">
            <v>1295395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150000000</v>
          </cell>
          <cell r="M655">
            <v>37456</v>
          </cell>
          <cell r="N655" t="str">
            <v>Vehiculo</v>
          </cell>
        </row>
        <row r="656">
          <cell r="A656">
            <v>98543585</v>
          </cell>
          <cell r="B656" t="str">
            <v xml:space="preserve">Orrego Pelaez Luis Alejandro  </v>
          </cell>
          <cell r="C656" t="str">
            <v>CONSUMO</v>
          </cell>
          <cell r="D656" t="str">
            <v>A</v>
          </cell>
          <cell r="E656">
            <v>0</v>
          </cell>
          <cell r="F656">
            <v>13182349</v>
          </cell>
          <cell r="G656">
            <v>237969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23000000</v>
          </cell>
          <cell r="M656">
            <v>37484</v>
          </cell>
          <cell r="N656" t="str">
            <v>Vehiculo</v>
          </cell>
        </row>
        <row r="657">
          <cell r="A657">
            <v>98546453</v>
          </cell>
          <cell r="B657" t="str">
            <v>Cardona Obando Ignacio Alejand</v>
          </cell>
          <cell r="C657" t="str">
            <v>CONSUMO</v>
          </cell>
          <cell r="D657" t="str">
            <v>E</v>
          </cell>
          <cell r="E657">
            <v>295</v>
          </cell>
          <cell r="F657">
            <v>0</v>
          </cell>
          <cell r="G657">
            <v>6643306</v>
          </cell>
          <cell r="H657">
            <v>4262992</v>
          </cell>
          <cell r="I657">
            <v>0</v>
          </cell>
          <cell r="J657">
            <v>6643306</v>
          </cell>
          <cell r="K657">
            <v>4262992</v>
          </cell>
          <cell r="L657">
            <v>0</v>
          </cell>
          <cell r="M657">
            <v>36775</v>
          </cell>
          <cell r="N657" t="str">
            <v>Vehiculo</v>
          </cell>
        </row>
        <row r="658">
          <cell r="A658">
            <v>800000579</v>
          </cell>
          <cell r="B658" t="str">
            <v xml:space="preserve">Itex Ltda                     </v>
          </cell>
          <cell r="C658" t="str">
            <v>COMERCIAL</v>
          </cell>
          <cell r="D658" t="str">
            <v>A</v>
          </cell>
          <cell r="E658">
            <v>0</v>
          </cell>
          <cell r="F658">
            <v>16891257</v>
          </cell>
          <cell r="G658">
            <v>246467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19000000</v>
          </cell>
          <cell r="M658">
            <v>37456</v>
          </cell>
          <cell r="N658" t="str">
            <v>Vehiculo</v>
          </cell>
        </row>
        <row r="659">
          <cell r="A659">
            <v>800003267</v>
          </cell>
          <cell r="B659" t="str">
            <v xml:space="preserve">Intergrafic De Occidente Ltda </v>
          </cell>
          <cell r="C659" t="str">
            <v>COMERCIAL</v>
          </cell>
          <cell r="D659" t="str">
            <v>A</v>
          </cell>
          <cell r="E659">
            <v>0</v>
          </cell>
          <cell r="F659">
            <v>90744054</v>
          </cell>
          <cell r="G659">
            <v>2535707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182540000</v>
          </cell>
          <cell r="M659">
            <v>37437</v>
          </cell>
          <cell r="N659" t="str">
            <v>Maquinaria</v>
          </cell>
        </row>
        <row r="660">
          <cell r="A660">
            <v>800003294</v>
          </cell>
          <cell r="B660" t="str">
            <v xml:space="preserve">Nueces De Colombia Y Cia Ltda </v>
          </cell>
          <cell r="C660" t="str">
            <v>COMERCIAL</v>
          </cell>
          <cell r="D660" t="str">
            <v>A</v>
          </cell>
          <cell r="E660">
            <v>0</v>
          </cell>
          <cell r="F660">
            <v>36741522</v>
          </cell>
          <cell r="G660">
            <v>680389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46400000</v>
          </cell>
          <cell r="M660">
            <v>37601</v>
          </cell>
          <cell r="N660" t="str">
            <v>Maquinaria</v>
          </cell>
        </row>
        <row r="661">
          <cell r="A661">
            <v>800004865</v>
          </cell>
          <cell r="B661" t="str">
            <v xml:space="preserve">Postelectras Dishierros S.A   </v>
          </cell>
          <cell r="C661" t="str">
            <v>COMERCIAL</v>
          </cell>
          <cell r="D661" t="str">
            <v>A</v>
          </cell>
          <cell r="E661">
            <v>19</v>
          </cell>
          <cell r="F661">
            <v>33561604</v>
          </cell>
          <cell r="G661">
            <v>5237873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102654294</v>
          </cell>
          <cell r="M661">
            <v>37437</v>
          </cell>
          <cell r="N661" t="str">
            <v>Maquinaria</v>
          </cell>
        </row>
        <row r="662">
          <cell r="A662">
            <v>800005141</v>
          </cell>
          <cell r="B662" t="str">
            <v xml:space="preserve">Industria Nacional De Alimen  </v>
          </cell>
          <cell r="C662" t="str">
            <v>COMERCIAL</v>
          </cell>
          <cell r="D662" t="str">
            <v>D</v>
          </cell>
          <cell r="E662">
            <v>2</v>
          </cell>
          <cell r="F662">
            <v>186561348</v>
          </cell>
          <cell r="G662">
            <v>0</v>
          </cell>
          <cell r="H662">
            <v>0</v>
          </cell>
          <cell r="I662">
            <v>28968174</v>
          </cell>
          <cell r="J662">
            <v>0</v>
          </cell>
          <cell r="K662">
            <v>0</v>
          </cell>
          <cell r="L662">
            <v>183750000</v>
          </cell>
          <cell r="M662">
            <v>37496</v>
          </cell>
          <cell r="N662" t="str">
            <v>Maquinaria</v>
          </cell>
        </row>
        <row r="663">
          <cell r="A663">
            <v>800005311</v>
          </cell>
          <cell r="B663" t="str">
            <v xml:space="preserve">Proelasticos S.A              </v>
          </cell>
          <cell r="C663" t="str">
            <v>COMERCIAL</v>
          </cell>
          <cell r="D663" t="str">
            <v>A</v>
          </cell>
          <cell r="E663">
            <v>21</v>
          </cell>
          <cell r="F663">
            <v>145240577</v>
          </cell>
          <cell r="G663">
            <v>3854237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158434849</v>
          </cell>
          <cell r="M663">
            <v>37509</v>
          </cell>
          <cell r="N663" t="str">
            <v>Maquinaria</v>
          </cell>
        </row>
        <row r="664">
          <cell r="A664">
            <v>800006286</v>
          </cell>
          <cell r="B664" t="str">
            <v xml:space="preserve">Prohesa S.A.                  </v>
          </cell>
          <cell r="C664" t="str">
            <v>COMERCIAL</v>
          </cell>
          <cell r="D664" t="str">
            <v>A</v>
          </cell>
          <cell r="E664">
            <v>0</v>
          </cell>
          <cell r="F664">
            <v>33468019</v>
          </cell>
          <cell r="G664">
            <v>2019488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38377025</v>
          </cell>
          <cell r="M664">
            <v>37437</v>
          </cell>
          <cell r="N664" t="str">
            <v>Computador</v>
          </cell>
        </row>
        <row r="665">
          <cell r="A665">
            <v>800006854</v>
          </cell>
          <cell r="B665" t="str">
            <v xml:space="preserve">Marca Zeta Ltda               </v>
          </cell>
          <cell r="C665" t="str">
            <v>COMERCIAL</v>
          </cell>
          <cell r="D665" t="str">
            <v>A</v>
          </cell>
          <cell r="E665">
            <v>0</v>
          </cell>
          <cell r="F665">
            <v>49552765</v>
          </cell>
          <cell r="G665">
            <v>1862650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70233828</v>
          </cell>
          <cell r="M665">
            <v>37437</v>
          </cell>
          <cell r="N665" t="str">
            <v>Maquinaria</v>
          </cell>
        </row>
        <row r="666">
          <cell r="A666">
            <v>800010034</v>
          </cell>
          <cell r="B666" t="str">
            <v xml:space="preserve">Aydee Lopez &amp; Cia S. En C.    </v>
          </cell>
          <cell r="C666" t="str">
            <v>COMERCIAL</v>
          </cell>
          <cell r="D666" t="str">
            <v>A</v>
          </cell>
          <cell r="E666">
            <v>0</v>
          </cell>
          <cell r="F666">
            <v>43980344</v>
          </cell>
          <cell r="G666">
            <v>1239651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81916500</v>
          </cell>
          <cell r="M666">
            <v>37437</v>
          </cell>
          <cell r="N666" t="str">
            <v>Maquinaria</v>
          </cell>
        </row>
        <row r="667">
          <cell r="A667">
            <v>800010866</v>
          </cell>
          <cell r="B667" t="str">
            <v xml:space="preserve">Expertos Seguridad Ltda       </v>
          </cell>
          <cell r="C667" t="str">
            <v>COMERCIAL</v>
          </cell>
          <cell r="D667" t="str">
            <v>A</v>
          </cell>
          <cell r="E667">
            <v>0</v>
          </cell>
          <cell r="F667">
            <v>32480269</v>
          </cell>
          <cell r="G667">
            <v>3113774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128700000</v>
          </cell>
          <cell r="M667">
            <v>37437</v>
          </cell>
          <cell r="N667" t="str">
            <v>Vehiculo</v>
          </cell>
        </row>
        <row r="668">
          <cell r="A668">
            <v>800012300</v>
          </cell>
          <cell r="B668" t="str">
            <v xml:space="preserve">Polytac S.A                   </v>
          </cell>
          <cell r="C668" t="str">
            <v>COMERCIAL</v>
          </cell>
          <cell r="D668" t="str">
            <v>A</v>
          </cell>
          <cell r="E668">
            <v>0</v>
          </cell>
          <cell r="F668">
            <v>9025135</v>
          </cell>
          <cell r="G668">
            <v>142020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11368000</v>
          </cell>
          <cell r="M668">
            <v>37609</v>
          </cell>
          <cell r="N668" t="str">
            <v>Maquinaria</v>
          </cell>
        </row>
        <row r="669">
          <cell r="A669">
            <v>800012778</v>
          </cell>
          <cell r="B669" t="str">
            <v xml:space="preserve">Doricolor S.A.                </v>
          </cell>
          <cell r="C669" t="str">
            <v>COMERCIAL</v>
          </cell>
          <cell r="D669" t="str">
            <v>A</v>
          </cell>
          <cell r="E669">
            <v>9</v>
          </cell>
          <cell r="F669">
            <v>131769916</v>
          </cell>
          <cell r="G669">
            <v>3449388</v>
          </cell>
          <cell r="H669">
            <v>133630</v>
          </cell>
          <cell r="I669">
            <v>0</v>
          </cell>
          <cell r="J669">
            <v>0</v>
          </cell>
          <cell r="K669">
            <v>0</v>
          </cell>
          <cell r="L669">
            <v>156457600</v>
          </cell>
          <cell r="M669">
            <v>37437</v>
          </cell>
          <cell r="N669" t="str">
            <v>Vehiculo</v>
          </cell>
        </row>
        <row r="670">
          <cell r="A670">
            <v>800015748</v>
          </cell>
          <cell r="B670" t="str">
            <v>Industrias Graficas Darbel Y C</v>
          </cell>
          <cell r="C670" t="str">
            <v>COMERCIAL</v>
          </cell>
          <cell r="D670" t="str">
            <v>B</v>
          </cell>
          <cell r="E670">
            <v>38</v>
          </cell>
          <cell r="F670">
            <v>180427948</v>
          </cell>
          <cell r="G670">
            <v>9149425</v>
          </cell>
          <cell r="H670">
            <v>279484</v>
          </cell>
          <cell r="I670">
            <v>409112</v>
          </cell>
          <cell r="J670">
            <v>91494</v>
          </cell>
          <cell r="K670">
            <v>2795</v>
          </cell>
          <cell r="L670">
            <v>219646259</v>
          </cell>
          <cell r="M670">
            <v>37437</v>
          </cell>
          <cell r="N670" t="str">
            <v>Vehiculo</v>
          </cell>
        </row>
        <row r="671">
          <cell r="A671">
            <v>800019437</v>
          </cell>
          <cell r="B671" t="str">
            <v xml:space="preserve">Corrugados Del Darien S.A.    </v>
          </cell>
          <cell r="C671" t="str">
            <v>COMERCIAL</v>
          </cell>
          <cell r="D671" t="str">
            <v>A</v>
          </cell>
          <cell r="E671">
            <v>0</v>
          </cell>
          <cell r="F671">
            <v>529361779</v>
          </cell>
          <cell r="G671">
            <v>1867340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575565490</v>
          </cell>
          <cell r="M671">
            <v>37437</v>
          </cell>
          <cell r="N671" t="str">
            <v>Vehiculo</v>
          </cell>
        </row>
        <row r="672">
          <cell r="A672">
            <v>800020274</v>
          </cell>
          <cell r="B672" t="str">
            <v xml:space="preserve">Cultivos Miramonte S.A.       </v>
          </cell>
          <cell r="C672" t="str">
            <v>COMERCIAL</v>
          </cell>
          <cell r="D672" t="str">
            <v>A</v>
          </cell>
          <cell r="E672">
            <v>9</v>
          </cell>
          <cell r="F672">
            <v>22419068</v>
          </cell>
          <cell r="G672">
            <v>682169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52061925</v>
          </cell>
          <cell r="M672">
            <v>37437</v>
          </cell>
          <cell r="N672" t="str">
            <v>Maquinaria</v>
          </cell>
        </row>
        <row r="673">
          <cell r="A673">
            <v>800021522</v>
          </cell>
          <cell r="B673" t="str">
            <v xml:space="preserve">Amira Lopez De Cadena Y Cia S </v>
          </cell>
          <cell r="C673" t="str">
            <v>COMERCIAL</v>
          </cell>
          <cell r="D673" t="str">
            <v>A</v>
          </cell>
          <cell r="E673">
            <v>0</v>
          </cell>
          <cell r="F673">
            <v>107799099</v>
          </cell>
          <cell r="G673">
            <v>6974224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196541729</v>
          </cell>
          <cell r="M673">
            <v>37437</v>
          </cell>
          <cell r="N673" t="str">
            <v>Maquinaria</v>
          </cell>
        </row>
        <row r="674">
          <cell r="A674">
            <v>800022807</v>
          </cell>
          <cell r="B674" t="str">
            <v>Inversiones J Correa G Y Cia S</v>
          </cell>
          <cell r="C674" t="str">
            <v>COMERCIAL</v>
          </cell>
          <cell r="D674" t="str">
            <v>A</v>
          </cell>
          <cell r="E674">
            <v>0</v>
          </cell>
          <cell r="F674">
            <v>76195046</v>
          </cell>
          <cell r="G674">
            <v>2042647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111371089</v>
          </cell>
          <cell r="M674">
            <v>37437</v>
          </cell>
          <cell r="N674" t="str">
            <v>Maquinaria</v>
          </cell>
        </row>
        <row r="675">
          <cell r="A675">
            <v>800024834</v>
          </cell>
          <cell r="B675" t="str">
            <v>Clinica Occidente De Otorrinol</v>
          </cell>
          <cell r="C675" t="str">
            <v>COMERCIAL</v>
          </cell>
          <cell r="D675" t="str">
            <v>B</v>
          </cell>
          <cell r="E675">
            <v>32</v>
          </cell>
          <cell r="F675">
            <v>36727377</v>
          </cell>
          <cell r="G675">
            <v>1792840</v>
          </cell>
          <cell r="H675">
            <v>0</v>
          </cell>
          <cell r="I675">
            <v>46201</v>
          </cell>
          <cell r="J675">
            <v>17928</v>
          </cell>
          <cell r="K675">
            <v>0</v>
          </cell>
          <cell r="L675">
            <v>45867578</v>
          </cell>
          <cell r="M675">
            <v>37437</v>
          </cell>
          <cell r="N675" t="str">
            <v>Maquinaria</v>
          </cell>
        </row>
        <row r="676">
          <cell r="A676">
            <v>800025907</v>
          </cell>
          <cell r="B676" t="str">
            <v xml:space="preserve">Molino Pajonales S.A.         </v>
          </cell>
          <cell r="C676" t="str">
            <v>COMERCIAL</v>
          </cell>
          <cell r="D676" t="str">
            <v>A</v>
          </cell>
          <cell r="E676">
            <v>0</v>
          </cell>
          <cell r="F676">
            <v>32837105</v>
          </cell>
          <cell r="G676">
            <v>1461216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98400000</v>
          </cell>
          <cell r="M676">
            <v>36571</v>
          </cell>
          <cell r="N676" t="str">
            <v>Vehiculo</v>
          </cell>
        </row>
        <row r="677">
          <cell r="A677">
            <v>800027615</v>
          </cell>
          <cell r="B677" t="str">
            <v xml:space="preserve">Produsa S.A.                  </v>
          </cell>
          <cell r="C677" t="str">
            <v>COMERCIAL</v>
          </cell>
          <cell r="D677" t="str">
            <v>A</v>
          </cell>
          <cell r="E677">
            <v>2</v>
          </cell>
          <cell r="F677">
            <v>101303573</v>
          </cell>
          <cell r="G677">
            <v>2204708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107014440</v>
          </cell>
          <cell r="M677">
            <v>37466</v>
          </cell>
          <cell r="N677" t="str">
            <v>Computador</v>
          </cell>
        </row>
        <row r="678">
          <cell r="A678">
            <v>800029167</v>
          </cell>
          <cell r="B678" t="str">
            <v>Distribuidora Supi Jaramillo Y</v>
          </cell>
          <cell r="C678" t="str">
            <v>COMERCIAL</v>
          </cell>
          <cell r="D678" t="str">
            <v>A</v>
          </cell>
          <cell r="E678">
            <v>0</v>
          </cell>
          <cell r="F678">
            <v>13947835</v>
          </cell>
          <cell r="G678">
            <v>1254534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83555450</v>
          </cell>
          <cell r="M678">
            <v>36567</v>
          </cell>
          <cell r="N678" t="str">
            <v>Vehiculo</v>
          </cell>
        </row>
        <row r="679">
          <cell r="A679">
            <v>800029341</v>
          </cell>
          <cell r="B679" t="str">
            <v xml:space="preserve">Districintas Ltda             </v>
          </cell>
          <cell r="C679" t="str">
            <v>COMERCIAL</v>
          </cell>
          <cell r="D679" t="str">
            <v>A</v>
          </cell>
          <cell r="E679">
            <v>0</v>
          </cell>
          <cell r="F679">
            <v>48633959</v>
          </cell>
          <cell r="G679">
            <v>768190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62100000</v>
          </cell>
          <cell r="M679">
            <v>37579</v>
          </cell>
          <cell r="N679" t="str">
            <v>Vehiculo</v>
          </cell>
        </row>
        <row r="680">
          <cell r="A680">
            <v>800029569</v>
          </cell>
          <cell r="B680" t="str">
            <v xml:space="preserve">Autosuperior Ltda             </v>
          </cell>
          <cell r="C680" t="str">
            <v>COMERCIAL</v>
          </cell>
          <cell r="D680" t="str">
            <v>A</v>
          </cell>
          <cell r="E680">
            <v>0</v>
          </cell>
          <cell r="F680">
            <v>25745295</v>
          </cell>
          <cell r="G680">
            <v>298580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29291216</v>
          </cell>
          <cell r="M680">
            <v>37459</v>
          </cell>
          <cell r="N680" t="str">
            <v>Computador</v>
          </cell>
        </row>
        <row r="681">
          <cell r="A681">
            <v>800032412</v>
          </cell>
          <cell r="B681" t="str">
            <v>Industrias Plasticas Orion Ltd</v>
          </cell>
          <cell r="C681" t="str">
            <v>COMERCIAL</v>
          </cell>
          <cell r="D681" t="str">
            <v>A</v>
          </cell>
          <cell r="E681">
            <v>0</v>
          </cell>
          <cell r="F681">
            <v>22606582</v>
          </cell>
          <cell r="G681">
            <v>426676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43257917</v>
          </cell>
          <cell r="M681">
            <v>37437</v>
          </cell>
          <cell r="N681" t="str">
            <v>Maquinaria</v>
          </cell>
        </row>
        <row r="682">
          <cell r="A682">
            <v>800035120</v>
          </cell>
          <cell r="B682" t="str">
            <v xml:space="preserve">Agroindustrial San Jose S. A. </v>
          </cell>
          <cell r="C682" t="str">
            <v>COMERCIAL</v>
          </cell>
          <cell r="D682" t="str">
            <v>A</v>
          </cell>
          <cell r="E682">
            <v>0</v>
          </cell>
          <cell r="F682">
            <v>36717852</v>
          </cell>
          <cell r="G682">
            <v>1089810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38280000</v>
          </cell>
          <cell r="M682">
            <v>37566</v>
          </cell>
          <cell r="N682" t="str">
            <v>Maquinaria</v>
          </cell>
        </row>
        <row r="683">
          <cell r="A683">
            <v>800035156</v>
          </cell>
          <cell r="B683" t="str">
            <v xml:space="preserve">Divisa S.A                    </v>
          </cell>
          <cell r="C683" t="str">
            <v>COMERCIAL</v>
          </cell>
          <cell r="D683" t="str">
            <v>A</v>
          </cell>
          <cell r="E683">
            <v>0</v>
          </cell>
          <cell r="F683">
            <v>14068897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22400000</v>
          </cell>
          <cell r="M683">
            <v>37437</v>
          </cell>
          <cell r="N683" t="str">
            <v>Vehiculo</v>
          </cell>
        </row>
        <row r="684">
          <cell r="A684">
            <v>800035290</v>
          </cell>
          <cell r="B684" t="str">
            <v xml:space="preserve">Euroceramica S.A.             </v>
          </cell>
          <cell r="C684" t="str">
            <v>COMERCIAL</v>
          </cell>
          <cell r="D684" t="str">
            <v>A</v>
          </cell>
          <cell r="E684">
            <v>0</v>
          </cell>
          <cell r="F684">
            <v>36351271</v>
          </cell>
          <cell r="G684">
            <v>1712993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74700587</v>
          </cell>
          <cell r="M684">
            <v>37437</v>
          </cell>
          <cell r="N684" t="str">
            <v>Vehiculo</v>
          </cell>
        </row>
        <row r="685">
          <cell r="A685">
            <v>800037256</v>
          </cell>
          <cell r="B685" t="str">
            <v>Urgencias Pediatricas De Antio</v>
          </cell>
          <cell r="C685" t="str">
            <v>COMERCIAL</v>
          </cell>
          <cell r="D685" t="str">
            <v>A</v>
          </cell>
          <cell r="E685">
            <v>0</v>
          </cell>
          <cell r="F685">
            <v>14336466</v>
          </cell>
          <cell r="G685">
            <v>165270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21041111</v>
          </cell>
          <cell r="M685">
            <v>37437</v>
          </cell>
          <cell r="N685" t="str">
            <v>Maquinaria</v>
          </cell>
        </row>
        <row r="686">
          <cell r="A686">
            <v>800037985</v>
          </cell>
          <cell r="B686" t="str">
            <v xml:space="preserve">Movilizar S.A.                </v>
          </cell>
          <cell r="C686" t="str">
            <v>COMERCIAL</v>
          </cell>
          <cell r="D686" t="str">
            <v>B</v>
          </cell>
          <cell r="E686">
            <v>33</v>
          </cell>
          <cell r="F686">
            <v>109909285</v>
          </cell>
          <cell r="G686">
            <v>4456673</v>
          </cell>
          <cell r="H686">
            <v>0</v>
          </cell>
          <cell r="I686">
            <v>0</v>
          </cell>
          <cell r="J686">
            <v>44567</v>
          </cell>
          <cell r="K686">
            <v>0</v>
          </cell>
          <cell r="L686">
            <v>224000000</v>
          </cell>
          <cell r="M686">
            <v>37437</v>
          </cell>
          <cell r="N686" t="str">
            <v>Vehiculo</v>
          </cell>
        </row>
        <row r="687">
          <cell r="A687">
            <v>800038129</v>
          </cell>
          <cell r="B687" t="str">
            <v xml:space="preserve">Transportes Cargranel S.A.    </v>
          </cell>
          <cell r="C687" t="str">
            <v>COMERCIAL</v>
          </cell>
          <cell r="D687" t="str">
            <v>A</v>
          </cell>
          <cell r="E687">
            <v>0</v>
          </cell>
          <cell r="F687">
            <v>44314302</v>
          </cell>
          <cell r="G687">
            <v>162694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135000000</v>
          </cell>
          <cell r="M687">
            <v>37466</v>
          </cell>
          <cell r="N687" t="str">
            <v>Vehiculo</v>
          </cell>
        </row>
        <row r="688">
          <cell r="A688">
            <v>800039236</v>
          </cell>
          <cell r="B688" t="str">
            <v xml:space="preserve">Conequipos S.A                </v>
          </cell>
          <cell r="C688" t="str">
            <v>COMERCIAL</v>
          </cell>
          <cell r="D688" t="str">
            <v>A</v>
          </cell>
          <cell r="E688">
            <v>4</v>
          </cell>
          <cell r="F688">
            <v>36755387</v>
          </cell>
          <cell r="G688">
            <v>1523286</v>
          </cell>
          <cell r="H688">
            <v>671320</v>
          </cell>
          <cell r="I688">
            <v>0</v>
          </cell>
          <cell r="J688">
            <v>0</v>
          </cell>
          <cell r="K688">
            <v>0</v>
          </cell>
          <cell r="L688">
            <v>103841499</v>
          </cell>
          <cell r="M688">
            <v>37495</v>
          </cell>
          <cell r="N688" t="str">
            <v>Vehiculo</v>
          </cell>
        </row>
        <row r="689">
          <cell r="A689">
            <v>800039813</v>
          </cell>
          <cell r="B689" t="str">
            <v xml:space="preserve">Acme Leon Plasticos Ltda.     </v>
          </cell>
          <cell r="C689" t="str">
            <v>COMERCIAL</v>
          </cell>
          <cell r="D689" t="str">
            <v>A</v>
          </cell>
          <cell r="E689">
            <v>0</v>
          </cell>
          <cell r="F689">
            <v>9184723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170000000</v>
          </cell>
          <cell r="M689">
            <v>37125</v>
          </cell>
          <cell r="N689" t="str">
            <v>Maquinaria</v>
          </cell>
        </row>
        <row r="690">
          <cell r="A690">
            <v>800039981</v>
          </cell>
          <cell r="B690" t="str">
            <v xml:space="preserve">Rodriguez Vasquez Ltda        </v>
          </cell>
          <cell r="C690" t="str">
            <v>COMERCIAL</v>
          </cell>
          <cell r="D690" t="str">
            <v>A</v>
          </cell>
          <cell r="E690">
            <v>0</v>
          </cell>
          <cell r="F690">
            <v>49539084</v>
          </cell>
          <cell r="G690">
            <v>661114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100000000</v>
          </cell>
          <cell r="M690">
            <v>37613</v>
          </cell>
          <cell r="N690" t="str">
            <v>Vehiculo</v>
          </cell>
        </row>
        <row r="691">
          <cell r="A691">
            <v>800041135</v>
          </cell>
          <cell r="B691" t="str">
            <v xml:space="preserve">Automotores Reina S.A.        </v>
          </cell>
          <cell r="C691" t="str">
            <v>COMERCIAL</v>
          </cell>
          <cell r="D691" t="str">
            <v>A</v>
          </cell>
          <cell r="E691">
            <v>0</v>
          </cell>
          <cell r="F691">
            <v>64026450</v>
          </cell>
          <cell r="G691">
            <v>258858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92000000</v>
          </cell>
          <cell r="M691">
            <v>37496</v>
          </cell>
          <cell r="N691" t="str">
            <v>Vehiculo</v>
          </cell>
        </row>
        <row r="692">
          <cell r="A692">
            <v>800042414</v>
          </cell>
          <cell r="B692" t="str">
            <v xml:space="preserve">Megaequipos S.A.              </v>
          </cell>
          <cell r="C692" t="str">
            <v>COMERCIAL</v>
          </cell>
          <cell r="D692" t="str">
            <v>A</v>
          </cell>
          <cell r="E692">
            <v>0</v>
          </cell>
          <cell r="F692">
            <v>8952855</v>
          </cell>
          <cell r="G692">
            <v>102198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25500000</v>
          </cell>
          <cell r="M692">
            <v>36949</v>
          </cell>
          <cell r="N692" t="str">
            <v>Vehiculo</v>
          </cell>
        </row>
        <row r="693">
          <cell r="A693">
            <v>800042779</v>
          </cell>
          <cell r="B693" t="str">
            <v xml:space="preserve">Colquesos S.A.                </v>
          </cell>
          <cell r="C693" t="str">
            <v>COMERCIAL</v>
          </cell>
          <cell r="D693" t="str">
            <v>A</v>
          </cell>
          <cell r="E693">
            <v>10</v>
          </cell>
          <cell r="F693">
            <v>83561955</v>
          </cell>
          <cell r="G693">
            <v>4759028</v>
          </cell>
          <cell r="H693">
            <v>69918</v>
          </cell>
          <cell r="I693">
            <v>0</v>
          </cell>
          <cell r="J693">
            <v>0</v>
          </cell>
          <cell r="K693">
            <v>0</v>
          </cell>
          <cell r="L693">
            <v>125075517</v>
          </cell>
          <cell r="M693">
            <v>37437</v>
          </cell>
          <cell r="N693" t="str">
            <v>Maquinaria</v>
          </cell>
        </row>
        <row r="694">
          <cell r="A694">
            <v>800043278</v>
          </cell>
          <cell r="B694" t="str">
            <v>Colombiana De Productos Del Ag</v>
          </cell>
          <cell r="C694" t="str">
            <v>COMERCIAL</v>
          </cell>
          <cell r="D694" t="str">
            <v>A</v>
          </cell>
          <cell r="E694">
            <v>0</v>
          </cell>
          <cell r="F694">
            <v>73843258</v>
          </cell>
          <cell r="G694">
            <v>2441731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93011998</v>
          </cell>
          <cell r="M694">
            <v>37437</v>
          </cell>
          <cell r="N694" t="str">
            <v>Vehiculo</v>
          </cell>
        </row>
        <row r="695">
          <cell r="A695">
            <v>800045713</v>
          </cell>
          <cell r="B695" t="str">
            <v>Servicios Suministros Y Transp</v>
          </cell>
          <cell r="C695" t="str">
            <v>COMERCIAL</v>
          </cell>
          <cell r="D695" t="str">
            <v>A</v>
          </cell>
          <cell r="E695">
            <v>0</v>
          </cell>
          <cell r="F695">
            <v>280965796</v>
          </cell>
          <cell r="G695">
            <v>4450032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339960000</v>
          </cell>
          <cell r="M695">
            <v>37491</v>
          </cell>
          <cell r="N695" t="str">
            <v>Vehiculo</v>
          </cell>
        </row>
        <row r="696">
          <cell r="A696">
            <v>800045894</v>
          </cell>
          <cell r="B696" t="str">
            <v>Servicios Especiales De Colomb</v>
          </cell>
          <cell r="C696" t="str">
            <v>COMERCIAL</v>
          </cell>
          <cell r="D696" t="str">
            <v>A</v>
          </cell>
          <cell r="E696">
            <v>20</v>
          </cell>
          <cell r="F696">
            <v>46569733</v>
          </cell>
          <cell r="G696">
            <v>3654615</v>
          </cell>
          <cell r="H696">
            <v>31543</v>
          </cell>
          <cell r="I696">
            <v>0</v>
          </cell>
          <cell r="J696">
            <v>0</v>
          </cell>
          <cell r="K696">
            <v>0</v>
          </cell>
          <cell r="L696">
            <v>76000000</v>
          </cell>
          <cell r="M696">
            <v>36992</v>
          </cell>
          <cell r="N696" t="str">
            <v>Vehiculo</v>
          </cell>
        </row>
        <row r="697">
          <cell r="A697">
            <v>800046958</v>
          </cell>
          <cell r="B697" t="str">
            <v xml:space="preserve">Decafe S.A.                   </v>
          </cell>
          <cell r="C697" t="str">
            <v>COMERCIAL</v>
          </cell>
          <cell r="D697" t="str">
            <v>B</v>
          </cell>
          <cell r="E697">
            <v>32</v>
          </cell>
          <cell r="F697">
            <v>115534540</v>
          </cell>
          <cell r="G697">
            <v>7212095</v>
          </cell>
          <cell r="H697">
            <v>743117</v>
          </cell>
          <cell r="I697">
            <v>272011</v>
          </cell>
          <cell r="J697">
            <v>72121</v>
          </cell>
          <cell r="K697">
            <v>7431</v>
          </cell>
          <cell r="L697">
            <v>126190636</v>
          </cell>
          <cell r="M697">
            <v>37466</v>
          </cell>
          <cell r="N697" t="str">
            <v>Computador</v>
          </cell>
        </row>
        <row r="698">
          <cell r="A698">
            <v>800047323</v>
          </cell>
          <cell r="B698" t="str">
            <v xml:space="preserve">Inversiones Dt S.A.           </v>
          </cell>
          <cell r="C698" t="str">
            <v>COMERCIAL</v>
          </cell>
          <cell r="D698" t="str">
            <v>A</v>
          </cell>
          <cell r="E698">
            <v>4</v>
          </cell>
          <cell r="F698">
            <v>209372175</v>
          </cell>
          <cell r="G698">
            <v>5838475</v>
          </cell>
          <cell r="H698">
            <v>21490</v>
          </cell>
          <cell r="I698">
            <v>0</v>
          </cell>
          <cell r="J698">
            <v>0</v>
          </cell>
          <cell r="K698">
            <v>0</v>
          </cell>
          <cell r="L698">
            <v>461974999</v>
          </cell>
          <cell r="M698">
            <v>37437</v>
          </cell>
          <cell r="N698" t="str">
            <v>Inmuebles</v>
          </cell>
        </row>
        <row r="699">
          <cell r="A699">
            <v>800047630</v>
          </cell>
          <cell r="B699" t="str">
            <v>Desmotadora Del Norte Del Toli</v>
          </cell>
          <cell r="C699" t="str">
            <v>COMERCIAL</v>
          </cell>
          <cell r="D699" t="str">
            <v>A</v>
          </cell>
          <cell r="E699">
            <v>0</v>
          </cell>
          <cell r="F699">
            <v>34145881</v>
          </cell>
          <cell r="G699">
            <v>1481149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78650582</v>
          </cell>
          <cell r="M699">
            <v>36753</v>
          </cell>
          <cell r="N699" t="str">
            <v>Vehiculo</v>
          </cell>
        </row>
        <row r="700">
          <cell r="A700">
            <v>800048068</v>
          </cell>
          <cell r="B700" t="str">
            <v>Estacion Los Angeles &amp; Cia Ltd</v>
          </cell>
          <cell r="C700" t="str">
            <v>COMERCIAL</v>
          </cell>
          <cell r="D700" t="str">
            <v>A</v>
          </cell>
          <cell r="E700">
            <v>0</v>
          </cell>
          <cell r="F700">
            <v>19714722</v>
          </cell>
          <cell r="G700">
            <v>122696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27000000</v>
          </cell>
          <cell r="M700">
            <v>37222</v>
          </cell>
          <cell r="N700" t="str">
            <v>Vehiculo</v>
          </cell>
        </row>
        <row r="701">
          <cell r="A701">
            <v>800051229</v>
          </cell>
          <cell r="B701" t="str">
            <v xml:space="preserve">Beeper Wep Ltda.              </v>
          </cell>
          <cell r="C701" t="str">
            <v>COMERCIAL</v>
          </cell>
          <cell r="D701" t="str">
            <v>A</v>
          </cell>
          <cell r="E701">
            <v>29</v>
          </cell>
          <cell r="F701">
            <v>38636297</v>
          </cell>
          <cell r="G701">
            <v>5599021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124651822</v>
          </cell>
          <cell r="M701">
            <v>37437</v>
          </cell>
          <cell r="N701" t="str">
            <v>Maquinaria</v>
          </cell>
        </row>
        <row r="702">
          <cell r="A702">
            <v>800051434</v>
          </cell>
          <cell r="B702" t="str">
            <v xml:space="preserve">Automaz S.A.                  </v>
          </cell>
          <cell r="C702" t="str">
            <v>COMERCIAL</v>
          </cell>
          <cell r="D702" t="str">
            <v>A</v>
          </cell>
          <cell r="E702">
            <v>0</v>
          </cell>
          <cell r="F702">
            <v>11245226</v>
          </cell>
          <cell r="G702">
            <v>353984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47850000</v>
          </cell>
          <cell r="M702">
            <v>37437</v>
          </cell>
          <cell r="N702" t="str">
            <v>Maquinaria</v>
          </cell>
        </row>
        <row r="703">
          <cell r="A703">
            <v>800060880</v>
          </cell>
          <cell r="B703" t="str">
            <v xml:space="preserve">Ferragro Sa                   </v>
          </cell>
          <cell r="C703" t="str">
            <v>COMERCIAL</v>
          </cell>
          <cell r="D703" t="str">
            <v>A</v>
          </cell>
          <cell r="E703">
            <v>24</v>
          </cell>
          <cell r="F703">
            <v>20772921</v>
          </cell>
          <cell r="G703">
            <v>708991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37000000</v>
          </cell>
          <cell r="M703">
            <v>37322</v>
          </cell>
          <cell r="N703" t="str">
            <v>Vehiculo</v>
          </cell>
        </row>
        <row r="704">
          <cell r="A704">
            <v>800061380</v>
          </cell>
          <cell r="B704" t="str">
            <v xml:space="preserve">Inversiones C De S Circulo De </v>
          </cell>
          <cell r="C704" t="str">
            <v>COMERCIAL</v>
          </cell>
          <cell r="D704" t="str">
            <v>A</v>
          </cell>
          <cell r="E704">
            <v>0</v>
          </cell>
          <cell r="F704">
            <v>112750714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206600000</v>
          </cell>
          <cell r="M704">
            <v>36741</v>
          </cell>
          <cell r="N704" t="str">
            <v>Vehiculo</v>
          </cell>
        </row>
        <row r="705">
          <cell r="A705">
            <v>800064071</v>
          </cell>
          <cell r="B705" t="str">
            <v xml:space="preserve">Nuevohogar Ltda               </v>
          </cell>
          <cell r="C705" t="str">
            <v>CONSUMO</v>
          </cell>
          <cell r="D705" t="str">
            <v>A</v>
          </cell>
          <cell r="E705">
            <v>0</v>
          </cell>
          <cell r="F705">
            <v>39473007</v>
          </cell>
          <cell r="G705">
            <v>970818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49000000</v>
          </cell>
          <cell r="M705">
            <v>37480</v>
          </cell>
          <cell r="N705" t="str">
            <v>Vehiculo</v>
          </cell>
        </row>
        <row r="706">
          <cell r="A706">
            <v>800065006</v>
          </cell>
          <cell r="B706" t="str">
            <v xml:space="preserve">Creatum Accesorios S.A        </v>
          </cell>
          <cell r="C706" t="str">
            <v>COMERCIAL</v>
          </cell>
          <cell r="D706" t="str">
            <v>A</v>
          </cell>
          <cell r="E706">
            <v>0</v>
          </cell>
          <cell r="F706">
            <v>43548654</v>
          </cell>
          <cell r="G706">
            <v>2238223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177264535</v>
          </cell>
          <cell r="M706">
            <v>37437</v>
          </cell>
          <cell r="N706" t="str">
            <v>Vehiculo</v>
          </cell>
        </row>
        <row r="707">
          <cell r="A707">
            <v>800065413</v>
          </cell>
          <cell r="B707" t="str">
            <v xml:space="preserve">Zea Diseno Ltda               </v>
          </cell>
          <cell r="C707" t="str">
            <v>COMERCIAL</v>
          </cell>
          <cell r="D707" t="str">
            <v>A</v>
          </cell>
          <cell r="E707">
            <v>0</v>
          </cell>
          <cell r="F707">
            <v>13211248</v>
          </cell>
          <cell r="G707">
            <v>310975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108138299</v>
          </cell>
          <cell r="M707">
            <v>37437</v>
          </cell>
          <cell r="N707" t="str">
            <v>Vehiculo</v>
          </cell>
        </row>
        <row r="708">
          <cell r="A708">
            <v>800065567</v>
          </cell>
          <cell r="B708" t="str">
            <v>Fabrica De Alimentos Procesado</v>
          </cell>
          <cell r="C708" t="str">
            <v>COMERCIAL</v>
          </cell>
          <cell r="D708" t="str">
            <v>A</v>
          </cell>
          <cell r="E708">
            <v>0</v>
          </cell>
          <cell r="F708">
            <v>132861777</v>
          </cell>
          <cell r="G708">
            <v>5442005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219542042</v>
          </cell>
          <cell r="M708">
            <v>37437</v>
          </cell>
          <cell r="N708" t="str">
            <v>Computador</v>
          </cell>
        </row>
        <row r="709">
          <cell r="A709">
            <v>800066328</v>
          </cell>
          <cell r="B709" t="str">
            <v xml:space="preserve">Flores El Capiro C.I. S.A.    </v>
          </cell>
          <cell r="C709" t="str">
            <v>COMERCIAL</v>
          </cell>
          <cell r="D709" t="str">
            <v>A</v>
          </cell>
          <cell r="E709">
            <v>0</v>
          </cell>
          <cell r="F709">
            <v>32254386</v>
          </cell>
          <cell r="G709">
            <v>570589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39876800</v>
          </cell>
          <cell r="M709">
            <v>37364</v>
          </cell>
          <cell r="N709" t="str">
            <v>Vehiculo</v>
          </cell>
        </row>
        <row r="710">
          <cell r="A710">
            <v>800069562</v>
          </cell>
          <cell r="B710" t="str">
            <v xml:space="preserve">Plasticos Panorama S.A.       </v>
          </cell>
          <cell r="C710" t="str">
            <v>COMERCIAL</v>
          </cell>
          <cell r="D710" t="str">
            <v>E</v>
          </cell>
          <cell r="E710">
            <v>1375</v>
          </cell>
          <cell r="F710">
            <v>0</v>
          </cell>
          <cell r="G710">
            <v>2740534</v>
          </cell>
          <cell r="H710">
            <v>9264841</v>
          </cell>
          <cell r="I710">
            <v>0</v>
          </cell>
          <cell r="J710">
            <v>2740534</v>
          </cell>
          <cell r="K710">
            <v>9264841</v>
          </cell>
          <cell r="L710">
            <v>0</v>
          </cell>
          <cell r="M710">
            <v>35040</v>
          </cell>
          <cell r="N710" t="str">
            <v>Maquinaria</v>
          </cell>
        </row>
        <row r="711">
          <cell r="A711">
            <v>800070221</v>
          </cell>
          <cell r="B711" t="str">
            <v>Ci K-Listo Ltda Comercializado</v>
          </cell>
          <cell r="C711" t="str">
            <v>COMERCIAL</v>
          </cell>
          <cell r="D711" t="str">
            <v>A</v>
          </cell>
          <cell r="E711">
            <v>5</v>
          </cell>
          <cell r="F711">
            <v>64978011</v>
          </cell>
          <cell r="G711">
            <v>340319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80218291</v>
          </cell>
          <cell r="M711">
            <v>37285</v>
          </cell>
          <cell r="N711" t="str">
            <v>Vehiculo</v>
          </cell>
        </row>
        <row r="712">
          <cell r="A712">
            <v>800070942</v>
          </cell>
          <cell r="B712" t="str">
            <v xml:space="preserve">Transportes Formack Ltda      </v>
          </cell>
          <cell r="C712" t="str">
            <v>COMERCIAL</v>
          </cell>
          <cell r="D712" t="str">
            <v>A</v>
          </cell>
          <cell r="E712">
            <v>0</v>
          </cell>
          <cell r="F712">
            <v>140042778</v>
          </cell>
          <cell r="G712">
            <v>2873349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211453551</v>
          </cell>
          <cell r="M712">
            <v>37305</v>
          </cell>
          <cell r="N712" t="str">
            <v>Vehiculo</v>
          </cell>
        </row>
        <row r="713">
          <cell r="A713">
            <v>800072446</v>
          </cell>
          <cell r="B713" t="str">
            <v xml:space="preserve">Mixer Ltda                    </v>
          </cell>
          <cell r="C713" t="str">
            <v>COMERCIAL</v>
          </cell>
          <cell r="D713" t="str">
            <v>A</v>
          </cell>
          <cell r="E713">
            <v>8</v>
          </cell>
          <cell r="F713">
            <v>49710969</v>
          </cell>
          <cell r="G713">
            <v>200349639</v>
          </cell>
          <cell r="H713">
            <v>1261140</v>
          </cell>
          <cell r="I713">
            <v>0</v>
          </cell>
          <cell r="J713">
            <v>0</v>
          </cell>
          <cell r="K713">
            <v>0</v>
          </cell>
          <cell r="L713">
            <v>247885203</v>
          </cell>
          <cell r="M713">
            <v>37613</v>
          </cell>
          <cell r="N713" t="str">
            <v>Vehiculo</v>
          </cell>
        </row>
        <row r="714">
          <cell r="A714">
            <v>800073145</v>
          </cell>
          <cell r="B714" t="str">
            <v xml:space="preserve">Distribuidora De Combustibles </v>
          </cell>
          <cell r="C714" t="str">
            <v>COMERCIAL</v>
          </cell>
          <cell r="D714" t="str">
            <v>A</v>
          </cell>
          <cell r="E714">
            <v>6</v>
          </cell>
          <cell r="F714">
            <v>24206792</v>
          </cell>
          <cell r="G714">
            <v>234357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51500000</v>
          </cell>
          <cell r="M714">
            <v>37437</v>
          </cell>
          <cell r="N714" t="str">
            <v>Vehiculo</v>
          </cell>
        </row>
        <row r="715">
          <cell r="A715">
            <v>800073338</v>
          </cell>
          <cell r="B715" t="str">
            <v xml:space="preserve">Productos Rippe S.A           </v>
          </cell>
          <cell r="C715" t="str">
            <v>COMERCIAL</v>
          </cell>
          <cell r="D715" t="str">
            <v>A</v>
          </cell>
          <cell r="E715">
            <v>0</v>
          </cell>
          <cell r="F715">
            <v>13389406</v>
          </cell>
          <cell r="G715">
            <v>131865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29000000</v>
          </cell>
          <cell r="M715">
            <v>37437</v>
          </cell>
          <cell r="N715" t="str">
            <v>Vehiculo</v>
          </cell>
        </row>
        <row r="716">
          <cell r="A716">
            <v>800075337</v>
          </cell>
          <cell r="B716" t="str">
            <v xml:space="preserve">Suelos Ingenieria Ltda        </v>
          </cell>
          <cell r="C716" t="str">
            <v>COMERCIAL</v>
          </cell>
          <cell r="D716" t="str">
            <v>E</v>
          </cell>
          <cell r="E716">
            <v>1121</v>
          </cell>
          <cell r="F716">
            <v>18337493</v>
          </cell>
          <cell r="G716">
            <v>1700564</v>
          </cell>
          <cell r="H716">
            <v>1802106</v>
          </cell>
          <cell r="I716">
            <v>18337491</v>
          </cell>
          <cell r="J716">
            <v>1700564</v>
          </cell>
          <cell r="K716">
            <v>1802106</v>
          </cell>
          <cell r="L716">
            <v>15058058</v>
          </cell>
          <cell r="M716">
            <v>37437</v>
          </cell>
          <cell r="N716" t="str">
            <v>Maquinaria</v>
          </cell>
        </row>
        <row r="717">
          <cell r="A717">
            <v>800077134</v>
          </cell>
          <cell r="B717" t="str">
            <v xml:space="preserve">Plasticos Jordao S.A.         </v>
          </cell>
          <cell r="C717" t="str">
            <v>COMERCIAL</v>
          </cell>
          <cell r="D717" t="str">
            <v>A</v>
          </cell>
          <cell r="E717">
            <v>0</v>
          </cell>
          <cell r="F717">
            <v>52802777</v>
          </cell>
          <cell r="G717">
            <v>3402602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209259093</v>
          </cell>
          <cell r="M717">
            <v>37437</v>
          </cell>
          <cell r="N717" t="str">
            <v>Maquinaria</v>
          </cell>
        </row>
        <row r="718">
          <cell r="A718">
            <v>800077380</v>
          </cell>
          <cell r="B718" t="str">
            <v xml:space="preserve">Pro Nova Ltda.                </v>
          </cell>
          <cell r="C718" t="str">
            <v>COMERCIAL</v>
          </cell>
          <cell r="D718" t="str">
            <v>A</v>
          </cell>
          <cell r="E718">
            <v>0</v>
          </cell>
          <cell r="F718">
            <v>170960594</v>
          </cell>
          <cell r="G718">
            <v>8175025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314092001</v>
          </cell>
          <cell r="M718">
            <v>36713</v>
          </cell>
          <cell r="N718" t="str">
            <v>Vehiculo</v>
          </cell>
        </row>
        <row r="719">
          <cell r="A719">
            <v>800080575</v>
          </cell>
          <cell r="B719" t="str">
            <v xml:space="preserve">Expocredit Colombia S.A.      </v>
          </cell>
          <cell r="C719" t="str">
            <v>COMERCIAL</v>
          </cell>
          <cell r="D719" t="str">
            <v>A</v>
          </cell>
          <cell r="E719">
            <v>0</v>
          </cell>
          <cell r="F719">
            <v>28348681</v>
          </cell>
          <cell r="G719">
            <v>687367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40000000</v>
          </cell>
          <cell r="M719">
            <v>36901</v>
          </cell>
          <cell r="N719" t="str">
            <v>Vehiculo</v>
          </cell>
        </row>
        <row r="720">
          <cell r="A720">
            <v>800083900</v>
          </cell>
          <cell r="B720" t="str">
            <v>Colombiana De Repuestos Para M</v>
          </cell>
          <cell r="C720" t="str">
            <v>COMERCIAL</v>
          </cell>
          <cell r="D720" t="str">
            <v>A</v>
          </cell>
          <cell r="E720">
            <v>6</v>
          </cell>
          <cell r="F720">
            <v>146179897</v>
          </cell>
          <cell r="G720">
            <v>9650085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369727778</v>
          </cell>
          <cell r="M720">
            <v>36839</v>
          </cell>
          <cell r="N720" t="str">
            <v>Vehiculo</v>
          </cell>
        </row>
        <row r="721">
          <cell r="A721">
            <v>800085198</v>
          </cell>
          <cell r="B721" t="str">
            <v xml:space="preserve">Distribuidoras Unidas S.A.    </v>
          </cell>
          <cell r="C721" t="str">
            <v>COMERCIAL</v>
          </cell>
          <cell r="D721" t="str">
            <v>A</v>
          </cell>
          <cell r="E721">
            <v>23</v>
          </cell>
          <cell r="F721">
            <v>91917908</v>
          </cell>
          <cell r="G721">
            <v>4787896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189707000</v>
          </cell>
          <cell r="M721">
            <v>36930</v>
          </cell>
          <cell r="N721" t="str">
            <v>Vehiculo</v>
          </cell>
        </row>
        <row r="722">
          <cell r="A722">
            <v>800087207</v>
          </cell>
          <cell r="B722" t="str">
            <v xml:space="preserve">Arrocera La Palestina S.A.    </v>
          </cell>
          <cell r="C722" t="str">
            <v>COMERCIAL</v>
          </cell>
          <cell r="D722" t="str">
            <v>A</v>
          </cell>
          <cell r="E722">
            <v>21</v>
          </cell>
          <cell r="F722">
            <v>15428237</v>
          </cell>
          <cell r="G722">
            <v>911624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44000000</v>
          </cell>
          <cell r="M722">
            <v>37437</v>
          </cell>
          <cell r="N722" t="str">
            <v>Vehiculo</v>
          </cell>
        </row>
        <row r="723">
          <cell r="A723">
            <v>800087246</v>
          </cell>
          <cell r="B723" t="str">
            <v>Cooperativa De Transportes Del</v>
          </cell>
          <cell r="C723" t="str">
            <v>COMERCIAL</v>
          </cell>
          <cell r="D723" t="str">
            <v>A</v>
          </cell>
          <cell r="E723">
            <v>0</v>
          </cell>
          <cell r="F723">
            <v>24857207</v>
          </cell>
          <cell r="G723">
            <v>761302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75000000</v>
          </cell>
          <cell r="M723">
            <v>37437</v>
          </cell>
          <cell r="N723" t="str">
            <v>Vehiculo</v>
          </cell>
        </row>
        <row r="724">
          <cell r="A724">
            <v>800087517</v>
          </cell>
          <cell r="B724" t="str">
            <v>Lineas Especiales De Transport</v>
          </cell>
          <cell r="C724" t="str">
            <v>COMERCIAL</v>
          </cell>
          <cell r="D724" t="str">
            <v>A</v>
          </cell>
          <cell r="E724">
            <v>0</v>
          </cell>
          <cell r="F724">
            <v>56231274</v>
          </cell>
          <cell r="G724">
            <v>1730621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143200000</v>
          </cell>
          <cell r="M724">
            <v>36977</v>
          </cell>
          <cell r="N724" t="str">
            <v>Vehiculo</v>
          </cell>
        </row>
        <row r="725">
          <cell r="A725">
            <v>800087565</v>
          </cell>
          <cell r="B725" t="str">
            <v xml:space="preserve">Prolab Sa                     </v>
          </cell>
          <cell r="C725" t="str">
            <v>COMERCIAL</v>
          </cell>
          <cell r="D725" t="str">
            <v>A</v>
          </cell>
          <cell r="E725">
            <v>15</v>
          </cell>
          <cell r="F725">
            <v>63413269</v>
          </cell>
          <cell r="G725">
            <v>802399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103761155</v>
          </cell>
          <cell r="M725">
            <v>37437</v>
          </cell>
          <cell r="N725" t="str">
            <v>Maquinaria</v>
          </cell>
        </row>
        <row r="726">
          <cell r="A726">
            <v>800088383</v>
          </cell>
          <cell r="B726" t="str">
            <v xml:space="preserve">Carboplast S.A.               </v>
          </cell>
          <cell r="C726" t="str">
            <v>COMERCIAL</v>
          </cell>
          <cell r="D726" t="str">
            <v>A</v>
          </cell>
          <cell r="E726">
            <v>9</v>
          </cell>
          <cell r="F726">
            <v>228737035</v>
          </cell>
          <cell r="G726">
            <v>1130545</v>
          </cell>
          <cell r="H726">
            <v>4694045</v>
          </cell>
          <cell r="I726">
            <v>0</v>
          </cell>
          <cell r="J726">
            <v>0</v>
          </cell>
          <cell r="K726">
            <v>0</v>
          </cell>
          <cell r="L726">
            <v>250441352</v>
          </cell>
          <cell r="M726">
            <v>36972</v>
          </cell>
          <cell r="N726" t="str">
            <v>Vehiculo</v>
          </cell>
        </row>
        <row r="727">
          <cell r="A727">
            <v>800088630</v>
          </cell>
          <cell r="B727" t="str">
            <v xml:space="preserve">Contenido E.U.                </v>
          </cell>
          <cell r="C727" t="str">
            <v>COMERCIAL</v>
          </cell>
          <cell r="D727" t="str">
            <v>A</v>
          </cell>
          <cell r="E727">
            <v>0</v>
          </cell>
          <cell r="F727">
            <v>21240897</v>
          </cell>
          <cell r="G727">
            <v>688647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22000000</v>
          </cell>
          <cell r="M727">
            <v>37437</v>
          </cell>
          <cell r="N727" t="str">
            <v>Vehiculo</v>
          </cell>
        </row>
        <row r="728">
          <cell r="A728">
            <v>800089543</v>
          </cell>
          <cell r="B728" t="str">
            <v xml:space="preserve">Florencia Ltda                </v>
          </cell>
          <cell r="C728" t="str">
            <v>COMERCIAL</v>
          </cell>
          <cell r="D728" t="str">
            <v>A</v>
          </cell>
          <cell r="E728">
            <v>0</v>
          </cell>
          <cell r="F728">
            <v>130966214</v>
          </cell>
          <cell r="G728">
            <v>2309218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204395167</v>
          </cell>
          <cell r="M728">
            <v>37437</v>
          </cell>
          <cell r="N728" t="str">
            <v>Maquinaria</v>
          </cell>
        </row>
        <row r="729">
          <cell r="A729">
            <v>800092878</v>
          </cell>
          <cell r="B729" t="str">
            <v>Compania Universal De Empaques</v>
          </cell>
          <cell r="C729" t="str">
            <v>COMERCIAL</v>
          </cell>
          <cell r="D729" t="str">
            <v>A</v>
          </cell>
          <cell r="E729">
            <v>0</v>
          </cell>
          <cell r="F729">
            <v>14633938</v>
          </cell>
          <cell r="G729">
            <v>91644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25500000</v>
          </cell>
          <cell r="M729">
            <v>37437</v>
          </cell>
          <cell r="N729" t="str">
            <v>Vehiculo</v>
          </cell>
        </row>
        <row r="730">
          <cell r="A730">
            <v>800094324</v>
          </cell>
          <cell r="B730" t="str">
            <v>Fracturas Y Rayos X De Antioqu</v>
          </cell>
          <cell r="C730" t="str">
            <v>COMERCIAL</v>
          </cell>
          <cell r="D730" t="str">
            <v>A</v>
          </cell>
          <cell r="E730">
            <v>0</v>
          </cell>
          <cell r="F730">
            <v>38570568</v>
          </cell>
          <cell r="G730">
            <v>91905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39481853</v>
          </cell>
          <cell r="M730">
            <v>37589</v>
          </cell>
          <cell r="N730" t="str">
            <v>Maquinaria</v>
          </cell>
        </row>
        <row r="731">
          <cell r="A731">
            <v>800095954</v>
          </cell>
          <cell r="B731" t="str">
            <v xml:space="preserve">Puntomerca Ltda               </v>
          </cell>
          <cell r="C731" t="str">
            <v>COMERCIAL</v>
          </cell>
          <cell r="D731" t="str">
            <v>A</v>
          </cell>
          <cell r="E731">
            <v>0</v>
          </cell>
          <cell r="F731">
            <v>17279105</v>
          </cell>
          <cell r="G731">
            <v>163424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47240000</v>
          </cell>
          <cell r="M731">
            <v>36797</v>
          </cell>
          <cell r="N731" t="str">
            <v>Vehiculo</v>
          </cell>
        </row>
        <row r="732">
          <cell r="A732">
            <v>800096454</v>
          </cell>
          <cell r="B732" t="str">
            <v>Transportes Coordifronteras Lt</v>
          </cell>
          <cell r="C732" t="str">
            <v>COMERCIAL</v>
          </cell>
          <cell r="D732" t="str">
            <v>B</v>
          </cell>
          <cell r="E732">
            <v>35</v>
          </cell>
          <cell r="F732">
            <v>160013905</v>
          </cell>
          <cell r="G732">
            <v>8528066</v>
          </cell>
          <cell r="H732">
            <v>117535</v>
          </cell>
          <cell r="I732">
            <v>28841</v>
          </cell>
          <cell r="J732">
            <v>85281</v>
          </cell>
          <cell r="K732">
            <v>1175</v>
          </cell>
          <cell r="L732">
            <v>224471141</v>
          </cell>
          <cell r="M732">
            <v>37341</v>
          </cell>
          <cell r="N732" t="str">
            <v>Vehiculo</v>
          </cell>
        </row>
        <row r="733">
          <cell r="A733">
            <v>800097833</v>
          </cell>
          <cell r="B733" t="str">
            <v xml:space="preserve">Orobindo Ltda                 </v>
          </cell>
          <cell r="C733" t="str">
            <v>COMERCIAL</v>
          </cell>
          <cell r="D733" t="str">
            <v>A</v>
          </cell>
          <cell r="E733">
            <v>0</v>
          </cell>
          <cell r="F733">
            <v>23135654</v>
          </cell>
          <cell r="G733">
            <v>2044327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52844953</v>
          </cell>
          <cell r="M733">
            <v>37437</v>
          </cell>
          <cell r="N733" t="str">
            <v>Maquinaria</v>
          </cell>
        </row>
        <row r="734">
          <cell r="A734">
            <v>800098659</v>
          </cell>
          <cell r="B734" t="str">
            <v>Manejos Tecnicos De Colombia S</v>
          </cell>
          <cell r="C734" t="str">
            <v>COMERCIAL</v>
          </cell>
          <cell r="D734" t="str">
            <v>A</v>
          </cell>
          <cell r="E734">
            <v>7</v>
          </cell>
          <cell r="F734">
            <v>667886915</v>
          </cell>
          <cell r="G734">
            <v>9812181</v>
          </cell>
          <cell r="H734">
            <v>361763</v>
          </cell>
          <cell r="I734">
            <v>0</v>
          </cell>
          <cell r="J734">
            <v>0</v>
          </cell>
          <cell r="K734">
            <v>0</v>
          </cell>
          <cell r="L734">
            <v>669654328</v>
          </cell>
          <cell r="M734">
            <v>37557</v>
          </cell>
          <cell r="N734" t="str">
            <v>Maquinaria</v>
          </cell>
        </row>
        <row r="735">
          <cell r="A735">
            <v>800098726</v>
          </cell>
          <cell r="B735" t="str">
            <v xml:space="preserve">Inversiones Juanfe Ltda       </v>
          </cell>
          <cell r="C735" t="str">
            <v>CONSUMO</v>
          </cell>
          <cell r="D735" t="str">
            <v>A</v>
          </cell>
          <cell r="E735">
            <v>0</v>
          </cell>
          <cell r="F735">
            <v>27144117</v>
          </cell>
          <cell r="G735">
            <v>759328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34400000</v>
          </cell>
          <cell r="M735">
            <v>37599</v>
          </cell>
          <cell r="N735" t="str">
            <v>Vehiculo</v>
          </cell>
        </row>
        <row r="736">
          <cell r="A736">
            <v>800099850</v>
          </cell>
          <cell r="B736" t="str">
            <v xml:space="preserve">Constructora Antares Ltda     </v>
          </cell>
          <cell r="C736" t="str">
            <v>COMERCIAL</v>
          </cell>
          <cell r="D736" t="str">
            <v>E</v>
          </cell>
          <cell r="E736">
            <v>587</v>
          </cell>
          <cell r="F736">
            <v>4181422</v>
          </cell>
          <cell r="G736">
            <v>0</v>
          </cell>
          <cell r="H736">
            <v>2232435</v>
          </cell>
          <cell r="I736">
            <v>4181422</v>
          </cell>
          <cell r="J736">
            <v>0</v>
          </cell>
          <cell r="K736">
            <v>2232435</v>
          </cell>
          <cell r="L736">
            <v>0</v>
          </cell>
          <cell r="M736">
            <v>37608</v>
          </cell>
          <cell r="N736" t="str">
            <v>Vehiculo</v>
          </cell>
        </row>
        <row r="737">
          <cell r="A737">
            <v>800099861</v>
          </cell>
          <cell r="B737" t="str">
            <v xml:space="preserve">Symey Muebles Ltda            </v>
          </cell>
          <cell r="C737" t="str">
            <v>COMERCIAL</v>
          </cell>
          <cell r="D737" t="str">
            <v>A</v>
          </cell>
          <cell r="E737">
            <v>0</v>
          </cell>
          <cell r="F737">
            <v>53310059</v>
          </cell>
          <cell r="G737">
            <v>2796666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136762663</v>
          </cell>
          <cell r="M737">
            <v>37437</v>
          </cell>
          <cell r="N737" t="str">
            <v>Maquinaria</v>
          </cell>
        </row>
        <row r="738">
          <cell r="A738">
            <v>800100159</v>
          </cell>
          <cell r="B738" t="str">
            <v xml:space="preserve">Votre Passion Ltda            </v>
          </cell>
          <cell r="C738" t="str">
            <v>COMERCIAL</v>
          </cell>
          <cell r="D738" t="str">
            <v>A</v>
          </cell>
          <cell r="E738">
            <v>0</v>
          </cell>
          <cell r="F738">
            <v>393299480</v>
          </cell>
          <cell r="G738">
            <v>4220906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478285179</v>
          </cell>
          <cell r="M738">
            <v>37437</v>
          </cell>
          <cell r="N738" t="str">
            <v>Computador</v>
          </cell>
        </row>
        <row r="739">
          <cell r="A739">
            <v>800101647</v>
          </cell>
          <cell r="B739" t="str">
            <v>Centro Radiologico Conquistado</v>
          </cell>
          <cell r="C739" t="str">
            <v>COMERCIAL</v>
          </cell>
          <cell r="D739" t="str">
            <v>A</v>
          </cell>
          <cell r="E739">
            <v>0</v>
          </cell>
          <cell r="F739">
            <v>72748957</v>
          </cell>
          <cell r="G739">
            <v>1480646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76600000</v>
          </cell>
          <cell r="M739">
            <v>37504</v>
          </cell>
          <cell r="N739" t="str">
            <v>Vehiculo</v>
          </cell>
        </row>
        <row r="740">
          <cell r="A740">
            <v>800102486</v>
          </cell>
          <cell r="B740" t="str">
            <v>Sierra Y Ruiz Cia Ltda Asesore</v>
          </cell>
          <cell r="C740" t="str">
            <v>CONSUMO</v>
          </cell>
          <cell r="D740" t="str">
            <v>A</v>
          </cell>
          <cell r="E740">
            <v>0</v>
          </cell>
          <cell r="F740">
            <v>38132953</v>
          </cell>
          <cell r="G740">
            <v>1250649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52500000</v>
          </cell>
          <cell r="M740">
            <v>37531</v>
          </cell>
          <cell r="N740" t="str">
            <v>Vehiculo</v>
          </cell>
        </row>
        <row r="741">
          <cell r="A741">
            <v>800104621</v>
          </cell>
          <cell r="B741" t="str">
            <v xml:space="preserve">Arcoaseo S.A.                 </v>
          </cell>
          <cell r="C741" t="str">
            <v>COMERCIAL</v>
          </cell>
          <cell r="D741" t="str">
            <v>A</v>
          </cell>
          <cell r="E741">
            <v>0</v>
          </cell>
          <cell r="F741">
            <v>106961980</v>
          </cell>
          <cell r="G741">
            <v>1498193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180555041</v>
          </cell>
          <cell r="M741">
            <v>37437</v>
          </cell>
          <cell r="N741" t="str">
            <v>Vehiculo</v>
          </cell>
        </row>
        <row r="742">
          <cell r="A742">
            <v>800104891</v>
          </cell>
          <cell r="B742" t="str">
            <v xml:space="preserve">Van De Leur Trading Ltda.     </v>
          </cell>
          <cell r="C742" t="str">
            <v>COMERCIAL</v>
          </cell>
          <cell r="D742" t="str">
            <v>A</v>
          </cell>
          <cell r="E742">
            <v>0</v>
          </cell>
          <cell r="F742">
            <v>48928258</v>
          </cell>
          <cell r="G742">
            <v>1439844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66000000</v>
          </cell>
          <cell r="M742">
            <v>37603</v>
          </cell>
          <cell r="N742" t="str">
            <v>Vehiculo</v>
          </cell>
        </row>
        <row r="743">
          <cell r="A743">
            <v>800106884</v>
          </cell>
          <cell r="B743" t="str">
            <v xml:space="preserve">C.I Dugotex S.A.              </v>
          </cell>
          <cell r="C743" t="str">
            <v>COMERCIAL</v>
          </cell>
          <cell r="D743" t="str">
            <v>A</v>
          </cell>
          <cell r="E743">
            <v>0</v>
          </cell>
          <cell r="F743">
            <v>444212675</v>
          </cell>
          <cell r="G743">
            <v>4356708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557399523</v>
          </cell>
          <cell r="M743">
            <v>37437</v>
          </cell>
          <cell r="N743" t="str">
            <v>Maquinaria</v>
          </cell>
        </row>
        <row r="744">
          <cell r="A744">
            <v>800108983</v>
          </cell>
          <cell r="B744" t="str">
            <v xml:space="preserve">Mercallantas S.A              </v>
          </cell>
          <cell r="C744" t="str">
            <v>COMERCIAL</v>
          </cell>
          <cell r="D744" t="str">
            <v>A</v>
          </cell>
          <cell r="E744">
            <v>0</v>
          </cell>
          <cell r="F744">
            <v>147389541</v>
          </cell>
          <cell r="G744">
            <v>2834525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255982086</v>
          </cell>
          <cell r="M744">
            <v>37437</v>
          </cell>
          <cell r="N744" t="str">
            <v>Vehiculo</v>
          </cell>
        </row>
        <row r="745">
          <cell r="A745">
            <v>800111554</v>
          </cell>
          <cell r="B745" t="str">
            <v xml:space="preserve">C.I Oma S.A                   </v>
          </cell>
          <cell r="C745" t="str">
            <v>COMERCIAL</v>
          </cell>
          <cell r="D745" t="str">
            <v>A</v>
          </cell>
          <cell r="E745">
            <v>0</v>
          </cell>
          <cell r="F745">
            <v>23879129</v>
          </cell>
          <cell r="G745">
            <v>594208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33600000</v>
          </cell>
          <cell r="M745">
            <v>37421</v>
          </cell>
          <cell r="N745" t="str">
            <v>Vehiculo</v>
          </cell>
        </row>
        <row r="746">
          <cell r="A746">
            <v>800114294</v>
          </cell>
          <cell r="B746" t="str">
            <v xml:space="preserve">Agropecuaria El Venado S.A.   </v>
          </cell>
          <cell r="C746" t="str">
            <v>COMERCIAL</v>
          </cell>
          <cell r="D746" t="str">
            <v>A</v>
          </cell>
          <cell r="E746">
            <v>0</v>
          </cell>
          <cell r="F746">
            <v>2339688</v>
          </cell>
          <cell r="G746">
            <v>451776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14000000</v>
          </cell>
          <cell r="M746">
            <v>36588</v>
          </cell>
          <cell r="N746" t="str">
            <v>Vehiculo</v>
          </cell>
        </row>
        <row r="747">
          <cell r="A747">
            <v>800114437</v>
          </cell>
          <cell r="B747" t="str">
            <v xml:space="preserve">Entrega De Flores Ltda        </v>
          </cell>
          <cell r="C747" t="str">
            <v>COMERCIAL</v>
          </cell>
          <cell r="D747" t="str">
            <v>A</v>
          </cell>
          <cell r="E747">
            <v>0</v>
          </cell>
          <cell r="F747">
            <v>35426126</v>
          </cell>
          <cell r="G747">
            <v>1612638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57127399</v>
          </cell>
          <cell r="M747">
            <v>37106</v>
          </cell>
          <cell r="N747" t="str">
            <v>Vehiculo</v>
          </cell>
        </row>
        <row r="748">
          <cell r="A748">
            <v>800114921</v>
          </cell>
          <cell r="B748" t="str">
            <v>Programadora De Transportes Lt</v>
          </cell>
          <cell r="C748" t="str">
            <v>COMERCIAL</v>
          </cell>
          <cell r="D748" t="str">
            <v>A</v>
          </cell>
          <cell r="E748">
            <v>0</v>
          </cell>
          <cell r="F748">
            <v>60668170</v>
          </cell>
          <cell r="G748">
            <v>842320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110000000</v>
          </cell>
          <cell r="M748">
            <v>37005</v>
          </cell>
          <cell r="N748" t="str">
            <v>Vehiculo</v>
          </cell>
        </row>
        <row r="749">
          <cell r="A749">
            <v>800116271</v>
          </cell>
          <cell r="B749" t="str">
            <v xml:space="preserve">C.I. Valle Trade S.A.         </v>
          </cell>
          <cell r="C749" t="str">
            <v>COMERCIAL</v>
          </cell>
          <cell r="D749" t="str">
            <v>A</v>
          </cell>
          <cell r="E749">
            <v>0</v>
          </cell>
          <cell r="F749">
            <v>151143976</v>
          </cell>
          <cell r="G749">
            <v>3785530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241691419</v>
          </cell>
          <cell r="M749">
            <v>36859</v>
          </cell>
          <cell r="N749" t="str">
            <v>Vehiculo</v>
          </cell>
        </row>
        <row r="750">
          <cell r="A750">
            <v>800117564</v>
          </cell>
          <cell r="B750" t="str">
            <v xml:space="preserve">Clinica De La Mujer S.A.      </v>
          </cell>
          <cell r="C750" t="str">
            <v>COMERCIAL</v>
          </cell>
          <cell r="D750" t="str">
            <v>A</v>
          </cell>
          <cell r="E750">
            <v>0</v>
          </cell>
          <cell r="F750">
            <v>144153791</v>
          </cell>
          <cell r="G750">
            <v>4328990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258530571</v>
          </cell>
          <cell r="M750">
            <v>37437</v>
          </cell>
          <cell r="N750" t="str">
            <v>Maquinaria</v>
          </cell>
        </row>
        <row r="751">
          <cell r="A751">
            <v>800118776</v>
          </cell>
          <cell r="B751" t="str">
            <v>Transportes Iceberg De Colombi</v>
          </cell>
          <cell r="C751" t="str">
            <v>COMERCIAL</v>
          </cell>
          <cell r="D751" t="str">
            <v>A</v>
          </cell>
          <cell r="E751">
            <v>6</v>
          </cell>
          <cell r="F751">
            <v>1644240509</v>
          </cell>
          <cell r="G751">
            <v>30932484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2120664351</v>
          </cell>
          <cell r="M751">
            <v>36943</v>
          </cell>
          <cell r="N751" t="str">
            <v>Vehiculo</v>
          </cell>
        </row>
        <row r="752">
          <cell r="A752">
            <v>800121866</v>
          </cell>
          <cell r="B752" t="str">
            <v>Cooperativa De Transportes Ciu</v>
          </cell>
          <cell r="C752" t="str">
            <v>COMERCIAL</v>
          </cell>
          <cell r="D752" t="str">
            <v>A</v>
          </cell>
          <cell r="E752">
            <v>0</v>
          </cell>
          <cell r="F752">
            <v>34216853</v>
          </cell>
          <cell r="G752">
            <v>1434828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69000000</v>
          </cell>
          <cell r="M752">
            <v>37437</v>
          </cell>
          <cell r="N752" t="str">
            <v>Vehiculo</v>
          </cell>
        </row>
        <row r="753">
          <cell r="A753">
            <v>800122787</v>
          </cell>
          <cell r="B753" t="str">
            <v xml:space="preserve">Transportes Inoxidables Ltda  </v>
          </cell>
          <cell r="C753" t="str">
            <v>COMERCIAL</v>
          </cell>
          <cell r="D753" t="str">
            <v>A</v>
          </cell>
          <cell r="E753">
            <v>0</v>
          </cell>
          <cell r="F753">
            <v>53803440</v>
          </cell>
          <cell r="G753">
            <v>2649589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84900000</v>
          </cell>
          <cell r="M753">
            <v>37437</v>
          </cell>
          <cell r="N753" t="str">
            <v>Vehiculo</v>
          </cell>
        </row>
        <row r="754">
          <cell r="A754">
            <v>800123057</v>
          </cell>
          <cell r="B754" t="str">
            <v>El Arquitecto Villegas Cardona</v>
          </cell>
          <cell r="C754" t="str">
            <v>COMERCIAL</v>
          </cell>
          <cell r="D754" t="str">
            <v>A</v>
          </cell>
          <cell r="E754">
            <v>0</v>
          </cell>
          <cell r="F754">
            <v>45194335</v>
          </cell>
          <cell r="G754">
            <v>393512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394500000</v>
          </cell>
          <cell r="M754">
            <v>37437</v>
          </cell>
          <cell r="N754" t="str">
            <v>Inmuebles</v>
          </cell>
        </row>
        <row r="755">
          <cell r="A755">
            <v>800125299</v>
          </cell>
          <cell r="B755" t="str">
            <v>Empresa De Transportes Rio Cal</v>
          </cell>
          <cell r="C755" t="str">
            <v>COMERCIAL</v>
          </cell>
          <cell r="D755" t="str">
            <v>A</v>
          </cell>
          <cell r="E755">
            <v>0</v>
          </cell>
          <cell r="F755">
            <v>443426047</v>
          </cell>
          <cell r="G755">
            <v>9943931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717827900</v>
          </cell>
          <cell r="M755">
            <v>37043</v>
          </cell>
          <cell r="N755" t="str">
            <v>Vehiculo</v>
          </cell>
        </row>
        <row r="756">
          <cell r="A756">
            <v>800125639</v>
          </cell>
          <cell r="B756" t="str">
            <v xml:space="preserve">Kenworth De La Montana S.A.   </v>
          </cell>
          <cell r="C756" t="str">
            <v>COMERCIAL</v>
          </cell>
          <cell r="D756" t="str">
            <v>A</v>
          </cell>
          <cell r="E756">
            <v>3</v>
          </cell>
          <cell r="F756">
            <v>27552853</v>
          </cell>
          <cell r="G756">
            <v>2768493</v>
          </cell>
          <cell r="H756">
            <v>509831</v>
          </cell>
          <cell r="I756">
            <v>0</v>
          </cell>
          <cell r="J756">
            <v>0</v>
          </cell>
          <cell r="K756">
            <v>0</v>
          </cell>
          <cell r="L756">
            <v>96978731</v>
          </cell>
          <cell r="M756">
            <v>37437</v>
          </cell>
          <cell r="N756" t="str">
            <v>Computador</v>
          </cell>
        </row>
        <row r="757">
          <cell r="A757">
            <v>800129751</v>
          </cell>
          <cell r="B757" t="str">
            <v xml:space="preserve">Comercializadora De Soto Ltda </v>
          </cell>
          <cell r="C757" t="str">
            <v>COMERCIAL</v>
          </cell>
          <cell r="D757" t="str">
            <v>A</v>
          </cell>
          <cell r="E757">
            <v>0</v>
          </cell>
          <cell r="F757">
            <v>6987735</v>
          </cell>
          <cell r="G757">
            <v>734853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37156750</v>
          </cell>
          <cell r="M757">
            <v>36628</v>
          </cell>
          <cell r="N757" t="str">
            <v>Vehiculo</v>
          </cell>
        </row>
        <row r="758">
          <cell r="A758">
            <v>800130149</v>
          </cell>
          <cell r="B758" t="str">
            <v xml:space="preserve">Supertex S.A.                 </v>
          </cell>
          <cell r="C758" t="str">
            <v>COMERCIAL</v>
          </cell>
          <cell r="D758" t="str">
            <v>A</v>
          </cell>
          <cell r="E758">
            <v>10</v>
          </cell>
          <cell r="F758">
            <v>33188287</v>
          </cell>
          <cell r="G758">
            <v>1415004</v>
          </cell>
          <cell r="H758">
            <v>73035</v>
          </cell>
          <cell r="I758">
            <v>0</v>
          </cell>
          <cell r="J758">
            <v>0</v>
          </cell>
          <cell r="K758">
            <v>0</v>
          </cell>
          <cell r="L758">
            <v>35492954</v>
          </cell>
          <cell r="M758">
            <v>37437</v>
          </cell>
          <cell r="N758" t="str">
            <v>Computador</v>
          </cell>
        </row>
        <row r="759">
          <cell r="A759">
            <v>800131679</v>
          </cell>
          <cell r="B759" t="str">
            <v xml:space="preserve">Agropecuaria El Cairo Ltda    </v>
          </cell>
          <cell r="C759" t="str">
            <v>COMERCIAL</v>
          </cell>
          <cell r="D759" t="str">
            <v>A</v>
          </cell>
          <cell r="E759">
            <v>0</v>
          </cell>
          <cell r="F759">
            <v>36193091</v>
          </cell>
          <cell r="G759">
            <v>912846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56000000</v>
          </cell>
          <cell r="M759">
            <v>37437</v>
          </cell>
          <cell r="N759" t="str">
            <v>Vehiculo</v>
          </cell>
        </row>
        <row r="760">
          <cell r="A760">
            <v>800135595</v>
          </cell>
          <cell r="B760" t="str">
            <v>Transportes Especiales Brasili</v>
          </cell>
          <cell r="C760" t="str">
            <v>COMERCIAL</v>
          </cell>
          <cell r="D760" t="str">
            <v>A</v>
          </cell>
          <cell r="E760">
            <v>0</v>
          </cell>
          <cell r="F760">
            <v>56392072</v>
          </cell>
          <cell r="G760">
            <v>150531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71559360</v>
          </cell>
          <cell r="M760">
            <v>37558</v>
          </cell>
          <cell r="N760" t="str">
            <v>Vehiculo</v>
          </cell>
        </row>
        <row r="761">
          <cell r="A761">
            <v>800135881</v>
          </cell>
          <cell r="B761" t="str">
            <v xml:space="preserve">Inversiones Alameda Ltda.     </v>
          </cell>
          <cell r="C761" t="str">
            <v>COMERCIAL</v>
          </cell>
          <cell r="D761" t="str">
            <v>A</v>
          </cell>
          <cell r="E761">
            <v>0</v>
          </cell>
          <cell r="F761">
            <v>77349744</v>
          </cell>
          <cell r="G761">
            <v>728752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126001618</v>
          </cell>
          <cell r="M761">
            <v>37068</v>
          </cell>
          <cell r="N761" t="str">
            <v>Vehiculo</v>
          </cell>
        </row>
        <row r="762">
          <cell r="A762">
            <v>800136258</v>
          </cell>
          <cell r="B762" t="str">
            <v xml:space="preserve">Gas Guaviare S.A. - E.S.P.    </v>
          </cell>
          <cell r="C762" t="str">
            <v>COMERCIAL</v>
          </cell>
          <cell r="D762" t="str">
            <v>A</v>
          </cell>
          <cell r="E762">
            <v>0</v>
          </cell>
          <cell r="F762">
            <v>33880912</v>
          </cell>
          <cell r="G762">
            <v>3152550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159814583</v>
          </cell>
          <cell r="M762">
            <v>37437</v>
          </cell>
          <cell r="N762" t="str">
            <v>Maquinaria</v>
          </cell>
        </row>
        <row r="763">
          <cell r="A763">
            <v>800136505</v>
          </cell>
          <cell r="B763" t="str">
            <v xml:space="preserve">Datecsa S.A                   </v>
          </cell>
          <cell r="C763" t="str">
            <v>COMERCIAL</v>
          </cell>
          <cell r="D763" t="str">
            <v>A</v>
          </cell>
          <cell r="E763">
            <v>0</v>
          </cell>
          <cell r="F763">
            <v>214879140</v>
          </cell>
          <cell r="G763">
            <v>5956179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288362289</v>
          </cell>
          <cell r="M763">
            <v>37437</v>
          </cell>
          <cell r="N763" t="str">
            <v>Maquinaria</v>
          </cell>
        </row>
        <row r="764">
          <cell r="A764">
            <v>800137042</v>
          </cell>
          <cell r="B764" t="str">
            <v xml:space="preserve">Servicios Geije Ltda          </v>
          </cell>
          <cell r="C764" t="str">
            <v>CONSUMO</v>
          </cell>
          <cell r="D764" t="str">
            <v>A</v>
          </cell>
          <cell r="E764">
            <v>0</v>
          </cell>
          <cell r="F764">
            <v>65817808</v>
          </cell>
          <cell r="G764">
            <v>1627606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67000000</v>
          </cell>
          <cell r="M764">
            <v>37606</v>
          </cell>
          <cell r="N764" t="str">
            <v>Vehiculo</v>
          </cell>
        </row>
        <row r="765">
          <cell r="A765">
            <v>800139994</v>
          </cell>
          <cell r="B765" t="str">
            <v xml:space="preserve">Ararco Ltda                   </v>
          </cell>
          <cell r="C765" t="str">
            <v>COMERCIAL</v>
          </cell>
          <cell r="D765" t="str">
            <v>A</v>
          </cell>
          <cell r="E765">
            <v>0</v>
          </cell>
          <cell r="F765">
            <v>23576687</v>
          </cell>
          <cell r="G765">
            <v>191936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26330000</v>
          </cell>
          <cell r="M765">
            <v>37614</v>
          </cell>
          <cell r="N765" t="str">
            <v>Vehiculo</v>
          </cell>
        </row>
        <row r="766">
          <cell r="A766">
            <v>800140729</v>
          </cell>
          <cell r="B766" t="str">
            <v>Criollo Olaya Y Cia S. En C.S.</v>
          </cell>
          <cell r="C766" t="str">
            <v>COMERCIAL</v>
          </cell>
          <cell r="D766" t="str">
            <v>A</v>
          </cell>
          <cell r="E766">
            <v>0</v>
          </cell>
          <cell r="F766">
            <v>14913070</v>
          </cell>
          <cell r="G766">
            <v>398594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56000000</v>
          </cell>
          <cell r="M766">
            <v>37437</v>
          </cell>
          <cell r="N766" t="str">
            <v>Vehiculo</v>
          </cell>
        </row>
        <row r="767">
          <cell r="A767">
            <v>800140887</v>
          </cell>
          <cell r="B767" t="str">
            <v xml:space="preserve">Fiduciaria Del Valle S.A.     </v>
          </cell>
          <cell r="C767" t="str">
            <v>COMERCIAL</v>
          </cell>
          <cell r="D767" t="str">
            <v>A</v>
          </cell>
          <cell r="E767">
            <v>0</v>
          </cell>
          <cell r="F767">
            <v>86734321</v>
          </cell>
          <cell r="G767">
            <v>1285570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87333517</v>
          </cell>
          <cell r="M767">
            <v>37608</v>
          </cell>
          <cell r="N767" t="str">
            <v>Computadores</v>
          </cell>
        </row>
        <row r="768">
          <cell r="A768">
            <v>800143610</v>
          </cell>
          <cell r="B768" t="str">
            <v xml:space="preserve">Soforesta Ltda                </v>
          </cell>
          <cell r="C768" t="str">
            <v>COMERCIAL</v>
          </cell>
          <cell r="D768" t="str">
            <v>A</v>
          </cell>
          <cell r="E768">
            <v>21</v>
          </cell>
          <cell r="F768">
            <v>45809061</v>
          </cell>
          <cell r="G768">
            <v>1991060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116000000</v>
          </cell>
          <cell r="M768">
            <v>37509</v>
          </cell>
          <cell r="N768" t="str">
            <v>Maquinaria</v>
          </cell>
        </row>
        <row r="769">
          <cell r="A769">
            <v>800144040</v>
          </cell>
          <cell r="B769" t="str">
            <v xml:space="preserve">Agropecuaria La Docena S.A.   </v>
          </cell>
          <cell r="C769" t="str">
            <v>COMERCIAL</v>
          </cell>
          <cell r="D769" t="str">
            <v>A</v>
          </cell>
          <cell r="E769">
            <v>0</v>
          </cell>
          <cell r="F769">
            <v>59616828</v>
          </cell>
          <cell r="G769">
            <v>1082290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92000000</v>
          </cell>
          <cell r="M769">
            <v>37437</v>
          </cell>
          <cell r="N769" t="str">
            <v>Vehiculo</v>
          </cell>
        </row>
        <row r="770">
          <cell r="A770">
            <v>800147573</v>
          </cell>
          <cell r="B770" t="str">
            <v xml:space="preserve">Altamar S.A                   </v>
          </cell>
          <cell r="C770" t="str">
            <v>COMERCIAL</v>
          </cell>
          <cell r="D770" t="str">
            <v>A</v>
          </cell>
          <cell r="E770">
            <v>0</v>
          </cell>
          <cell r="F770">
            <v>77698654</v>
          </cell>
          <cell r="G770">
            <v>665099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126797100</v>
          </cell>
          <cell r="M770">
            <v>36704</v>
          </cell>
          <cell r="N770" t="str">
            <v>Vehiculo</v>
          </cell>
        </row>
        <row r="771">
          <cell r="A771">
            <v>800147650</v>
          </cell>
          <cell r="B771" t="str">
            <v>Materiales Su Construccion Y C</v>
          </cell>
          <cell r="C771" t="str">
            <v>COMERCIAL</v>
          </cell>
          <cell r="D771" t="str">
            <v>A</v>
          </cell>
          <cell r="E771">
            <v>0</v>
          </cell>
          <cell r="F771">
            <v>5867527</v>
          </cell>
          <cell r="G771">
            <v>1203794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38000000</v>
          </cell>
          <cell r="M771">
            <v>37437</v>
          </cell>
          <cell r="N771" t="str">
            <v>Vehiculo</v>
          </cell>
        </row>
        <row r="772">
          <cell r="A772">
            <v>800148885</v>
          </cell>
          <cell r="B772" t="str">
            <v xml:space="preserve">Andres Borrero Y Cia Ltda.    </v>
          </cell>
          <cell r="C772" t="str">
            <v>COMERCIAL</v>
          </cell>
          <cell r="D772" t="str">
            <v>A</v>
          </cell>
          <cell r="E772">
            <v>0</v>
          </cell>
          <cell r="F772">
            <v>396791076</v>
          </cell>
          <cell r="G772">
            <v>8644088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428166571</v>
          </cell>
          <cell r="M772">
            <v>37437</v>
          </cell>
          <cell r="N772" t="str">
            <v>Computador</v>
          </cell>
        </row>
        <row r="773">
          <cell r="A773">
            <v>800149026</v>
          </cell>
          <cell r="B773" t="str">
            <v>Instituto De Cancerologia S.A.</v>
          </cell>
          <cell r="C773" t="str">
            <v>COMERCIAL</v>
          </cell>
          <cell r="D773" t="str">
            <v>A</v>
          </cell>
          <cell r="E773">
            <v>0</v>
          </cell>
          <cell r="F773">
            <v>432706300</v>
          </cell>
          <cell r="G773">
            <v>12490084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741349420</v>
          </cell>
          <cell r="M773">
            <v>36699</v>
          </cell>
          <cell r="N773" t="str">
            <v>Vehiculo</v>
          </cell>
        </row>
        <row r="774">
          <cell r="A774">
            <v>800149384</v>
          </cell>
          <cell r="B774" t="str">
            <v xml:space="preserve">Clinica Colsanitas S.A.       </v>
          </cell>
          <cell r="C774" t="str">
            <v>COMERCIAL</v>
          </cell>
          <cell r="D774" t="str">
            <v>A</v>
          </cell>
          <cell r="E774">
            <v>0</v>
          </cell>
          <cell r="F774">
            <v>520102549</v>
          </cell>
          <cell r="G774">
            <v>58128211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780850061</v>
          </cell>
          <cell r="M774">
            <v>37437</v>
          </cell>
          <cell r="N774" t="str">
            <v>Maquinaria</v>
          </cell>
        </row>
        <row r="775">
          <cell r="A775">
            <v>800150249</v>
          </cell>
          <cell r="B775" t="str">
            <v xml:space="preserve">Compunet S.A                  </v>
          </cell>
          <cell r="C775" t="str">
            <v>COMERCIAL</v>
          </cell>
          <cell r="D775" t="str">
            <v>B</v>
          </cell>
          <cell r="E775">
            <v>34</v>
          </cell>
          <cell r="F775">
            <v>3072437</v>
          </cell>
          <cell r="G775">
            <v>935206</v>
          </cell>
          <cell r="H775">
            <v>0</v>
          </cell>
          <cell r="I775">
            <v>0</v>
          </cell>
          <cell r="J775">
            <v>9352</v>
          </cell>
          <cell r="K775">
            <v>0</v>
          </cell>
          <cell r="L775">
            <v>37000000</v>
          </cell>
          <cell r="M775">
            <v>37164</v>
          </cell>
          <cell r="N775" t="str">
            <v>Vehiculo</v>
          </cell>
        </row>
        <row r="776">
          <cell r="A776">
            <v>800152137</v>
          </cell>
          <cell r="B776" t="str">
            <v xml:space="preserve">Lopez Arriola Ltda            </v>
          </cell>
          <cell r="C776" t="str">
            <v>COMERCIAL</v>
          </cell>
          <cell r="D776" t="str">
            <v>A</v>
          </cell>
          <cell r="E776">
            <v>25</v>
          </cell>
          <cell r="F776">
            <v>9793057</v>
          </cell>
          <cell r="G776">
            <v>0</v>
          </cell>
          <cell r="H776">
            <v>31567</v>
          </cell>
          <cell r="I776">
            <v>0</v>
          </cell>
          <cell r="J776">
            <v>0</v>
          </cell>
          <cell r="K776">
            <v>0</v>
          </cell>
          <cell r="L776">
            <v>45357550</v>
          </cell>
          <cell r="M776">
            <v>36683</v>
          </cell>
          <cell r="N776" t="str">
            <v>Vehiculo</v>
          </cell>
        </row>
        <row r="777">
          <cell r="A777">
            <v>800152509</v>
          </cell>
          <cell r="B777" t="str">
            <v>Cooperativa De Transportes Y S</v>
          </cell>
          <cell r="C777" t="str">
            <v>COMERCIAL</v>
          </cell>
          <cell r="D777" t="str">
            <v>A</v>
          </cell>
          <cell r="E777">
            <v>0</v>
          </cell>
          <cell r="F777">
            <v>31513792</v>
          </cell>
          <cell r="G777">
            <v>457560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88600000</v>
          </cell>
          <cell r="M777">
            <v>37437</v>
          </cell>
          <cell r="N777" t="str">
            <v>Vehiculo</v>
          </cell>
        </row>
        <row r="778">
          <cell r="A778">
            <v>800152557</v>
          </cell>
          <cell r="B778" t="str">
            <v>Productos Lacteos Del Valle Lt</v>
          </cell>
          <cell r="C778" t="str">
            <v>COMERCIAL</v>
          </cell>
          <cell r="D778" t="str">
            <v>A</v>
          </cell>
          <cell r="E778">
            <v>7</v>
          </cell>
          <cell r="F778">
            <v>5665453</v>
          </cell>
          <cell r="G778">
            <v>417967</v>
          </cell>
          <cell r="H778">
            <v>56928</v>
          </cell>
          <cell r="I778">
            <v>0</v>
          </cell>
          <cell r="J778">
            <v>0</v>
          </cell>
          <cell r="K778">
            <v>0</v>
          </cell>
          <cell r="L778">
            <v>13000000</v>
          </cell>
          <cell r="M778">
            <v>37437</v>
          </cell>
          <cell r="N778" t="str">
            <v>Vehiculo</v>
          </cell>
        </row>
        <row r="779">
          <cell r="A779">
            <v>800154972</v>
          </cell>
          <cell r="B779" t="str">
            <v xml:space="preserve">Transportes Delfin Ltda.      </v>
          </cell>
          <cell r="C779" t="str">
            <v>COMERCIAL</v>
          </cell>
          <cell r="D779" t="str">
            <v>A</v>
          </cell>
          <cell r="E779">
            <v>0</v>
          </cell>
          <cell r="F779">
            <v>63128371</v>
          </cell>
          <cell r="G779">
            <v>1257210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186000000</v>
          </cell>
          <cell r="M779">
            <v>37182</v>
          </cell>
          <cell r="N779" t="str">
            <v>Vehiculo</v>
          </cell>
        </row>
        <row r="780">
          <cell r="A780">
            <v>800155145</v>
          </cell>
          <cell r="B780" t="str">
            <v xml:space="preserve">Disrep S.A                    </v>
          </cell>
          <cell r="C780" t="str">
            <v>COMERCIAL</v>
          </cell>
          <cell r="D780" t="str">
            <v>A</v>
          </cell>
          <cell r="E780">
            <v>0</v>
          </cell>
          <cell r="F780">
            <v>90988718</v>
          </cell>
          <cell r="G780">
            <v>931805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106100000</v>
          </cell>
          <cell r="M780">
            <v>37437</v>
          </cell>
          <cell r="N780" t="str">
            <v>Vehiculo</v>
          </cell>
        </row>
        <row r="781">
          <cell r="A781">
            <v>800157130</v>
          </cell>
          <cell r="B781" t="str">
            <v xml:space="preserve">C.I Agrofrut S.A              </v>
          </cell>
          <cell r="C781" t="str">
            <v>COMERCIAL</v>
          </cell>
          <cell r="D781" t="str">
            <v>A</v>
          </cell>
          <cell r="E781">
            <v>0</v>
          </cell>
          <cell r="F781">
            <v>178068854</v>
          </cell>
          <cell r="G781">
            <v>7903837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190933200</v>
          </cell>
          <cell r="M781">
            <v>37565</v>
          </cell>
          <cell r="N781" t="str">
            <v>Maquinaria</v>
          </cell>
        </row>
        <row r="782">
          <cell r="A782">
            <v>800158328</v>
          </cell>
          <cell r="B782" t="str">
            <v xml:space="preserve">Cardioestudio Ltda.           </v>
          </cell>
          <cell r="C782" t="str">
            <v>COMERCIAL</v>
          </cell>
          <cell r="D782" t="str">
            <v>A</v>
          </cell>
          <cell r="E782">
            <v>0</v>
          </cell>
          <cell r="F782">
            <v>52169798</v>
          </cell>
          <cell r="G782">
            <v>459610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60750889</v>
          </cell>
          <cell r="M782">
            <v>37437</v>
          </cell>
          <cell r="N782" t="str">
            <v>Maquinaria</v>
          </cell>
        </row>
        <row r="783">
          <cell r="A783">
            <v>800160435</v>
          </cell>
          <cell r="B783" t="str">
            <v xml:space="preserve">C.I Flores De La Campina S.A  </v>
          </cell>
          <cell r="C783" t="str">
            <v>COMERCIAL</v>
          </cell>
          <cell r="D783" t="str">
            <v>A</v>
          </cell>
          <cell r="E783">
            <v>0</v>
          </cell>
          <cell r="F783">
            <v>47824502</v>
          </cell>
          <cell r="G783">
            <v>1485194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84019767</v>
          </cell>
          <cell r="M783">
            <v>37437</v>
          </cell>
          <cell r="N783" t="str">
            <v>Vehiculo</v>
          </cell>
        </row>
        <row r="784">
          <cell r="A784">
            <v>800166720</v>
          </cell>
          <cell r="B784" t="str">
            <v xml:space="preserve">Altamira Comercial S.A        </v>
          </cell>
          <cell r="C784" t="str">
            <v>COMERCIAL</v>
          </cell>
          <cell r="D784" t="str">
            <v>A</v>
          </cell>
          <cell r="E784">
            <v>19</v>
          </cell>
          <cell r="F784">
            <v>82989961</v>
          </cell>
          <cell r="G784">
            <v>645858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109097392</v>
          </cell>
          <cell r="M784">
            <v>37437</v>
          </cell>
          <cell r="N784" t="str">
            <v>Computador</v>
          </cell>
        </row>
        <row r="785">
          <cell r="A785">
            <v>800166833</v>
          </cell>
          <cell r="B785" t="str">
            <v xml:space="preserve">Merquellantas S.A.            </v>
          </cell>
          <cell r="C785" t="str">
            <v>COMERCIAL</v>
          </cell>
          <cell r="D785" t="str">
            <v>A</v>
          </cell>
          <cell r="E785">
            <v>0</v>
          </cell>
          <cell r="F785">
            <v>87389275</v>
          </cell>
          <cell r="G785">
            <v>3282334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143811956</v>
          </cell>
          <cell r="M785">
            <v>37018</v>
          </cell>
          <cell r="N785" t="str">
            <v>Vehiculo</v>
          </cell>
        </row>
        <row r="786">
          <cell r="A786">
            <v>800166850</v>
          </cell>
          <cell r="B786" t="str">
            <v xml:space="preserve">Transmodelo Ltda.             </v>
          </cell>
          <cell r="C786" t="str">
            <v>COMERCIAL</v>
          </cell>
          <cell r="D786" t="str">
            <v>A</v>
          </cell>
          <cell r="E786">
            <v>0</v>
          </cell>
          <cell r="F786">
            <v>36865979</v>
          </cell>
          <cell r="G786">
            <v>2642777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95000000</v>
          </cell>
          <cell r="M786">
            <v>37437</v>
          </cell>
          <cell r="N786" t="str">
            <v>Vehiculo</v>
          </cell>
        </row>
        <row r="787">
          <cell r="A787">
            <v>800167643</v>
          </cell>
          <cell r="B787" t="str">
            <v xml:space="preserve">Empresa De Gases De Occidente </v>
          </cell>
          <cell r="C787" t="str">
            <v>COMERCIAL</v>
          </cell>
          <cell r="D787" t="str">
            <v>A</v>
          </cell>
          <cell r="E787">
            <v>7</v>
          </cell>
          <cell r="F787">
            <v>605011056</v>
          </cell>
          <cell r="G787">
            <v>1691419</v>
          </cell>
          <cell r="H787">
            <v>53527046</v>
          </cell>
          <cell r="I787">
            <v>0</v>
          </cell>
          <cell r="J787">
            <v>0</v>
          </cell>
          <cell r="K787">
            <v>0</v>
          </cell>
          <cell r="L787">
            <v>605011056</v>
          </cell>
          <cell r="M787">
            <v>37614</v>
          </cell>
          <cell r="N787" t="str">
            <v>Maquinaria</v>
          </cell>
        </row>
        <row r="788">
          <cell r="A788">
            <v>800168320</v>
          </cell>
          <cell r="B788" t="str">
            <v xml:space="preserve">U.S.M Ingenieros Ltda         </v>
          </cell>
          <cell r="C788" t="str">
            <v>COMERCIAL</v>
          </cell>
          <cell r="D788" t="str">
            <v>A</v>
          </cell>
          <cell r="E788">
            <v>0</v>
          </cell>
          <cell r="F788">
            <v>14962330</v>
          </cell>
          <cell r="G788">
            <v>74030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20374756</v>
          </cell>
          <cell r="M788">
            <v>37437</v>
          </cell>
          <cell r="N788" t="str">
            <v>Maquinaria</v>
          </cell>
        </row>
        <row r="789">
          <cell r="A789">
            <v>800169178</v>
          </cell>
          <cell r="B789" t="str">
            <v xml:space="preserve">Lubriboy Ltda                 </v>
          </cell>
          <cell r="C789" t="str">
            <v>COMERCIAL</v>
          </cell>
          <cell r="D789" t="str">
            <v>A</v>
          </cell>
          <cell r="E789">
            <v>0</v>
          </cell>
          <cell r="F789">
            <v>23274753</v>
          </cell>
          <cell r="G789">
            <v>547576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38000000</v>
          </cell>
          <cell r="M789">
            <v>37437</v>
          </cell>
          <cell r="N789" t="str">
            <v>Vehiculo</v>
          </cell>
        </row>
        <row r="790">
          <cell r="A790">
            <v>800169820</v>
          </cell>
          <cell r="B790" t="str">
            <v xml:space="preserve">Maquinar Ltda                 </v>
          </cell>
          <cell r="C790" t="str">
            <v>COMERCIAL</v>
          </cell>
          <cell r="D790" t="str">
            <v>A</v>
          </cell>
          <cell r="E790">
            <v>21</v>
          </cell>
          <cell r="F790">
            <v>85706399</v>
          </cell>
          <cell r="G790">
            <v>7800165</v>
          </cell>
          <cell r="H790">
            <v>66985</v>
          </cell>
          <cell r="I790">
            <v>0</v>
          </cell>
          <cell r="J790">
            <v>0</v>
          </cell>
          <cell r="K790">
            <v>0</v>
          </cell>
          <cell r="L790">
            <v>120611111</v>
          </cell>
          <cell r="M790">
            <v>37437</v>
          </cell>
          <cell r="N790" t="str">
            <v>Maquinaria</v>
          </cell>
        </row>
        <row r="791">
          <cell r="A791">
            <v>800171328</v>
          </cell>
          <cell r="B791" t="str">
            <v xml:space="preserve">Servicusiana Ltda.            </v>
          </cell>
          <cell r="C791" t="str">
            <v>COMERCIAL</v>
          </cell>
          <cell r="D791" t="str">
            <v>A</v>
          </cell>
          <cell r="E791">
            <v>0</v>
          </cell>
          <cell r="F791">
            <v>439015961</v>
          </cell>
          <cell r="G791">
            <v>7004380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686990859</v>
          </cell>
          <cell r="M791">
            <v>37155</v>
          </cell>
          <cell r="N791" t="str">
            <v>Vehiculo</v>
          </cell>
        </row>
        <row r="792">
          <cell r="A792">
            <v>800171809</v>
          </cell>
          <cell r="B792" t="str">
            <v xml:space="preserve">Prodia S.A.                   </v>
          </cell>
          <cell r="C792" t="str">
            <v>COMERCIAL</v>
          </cell>
          <cell r="D792" t="str">
            <v>A</v>
          </cell>
          <cell r="E792">
            <v>0</v>
          </cell>
          <cell r="F792">
            <v>12959980</v>
          </cell>
          <cell r="G792">
            <v>894861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54000000</v>
          </cell>
          <cell r="M792">
            <v>37437</v>
          </cell>
          <cell r="N792" t="str">
            <v>Vehiculo</v>
          </cell>
        </row>
        <row r="793">
          <cell r="A793">
            <v>800175533</v>
          </cell>
          <cell r="B793" t="str">
            <v xml:space="preserve">Clearpack Ltda                </v>
          </cell>
          <cell r="C793" t="str">
            <v>COMERCIAL</v>
          </cell>
          <cell r="D793" t="str">
            <v>B</v>
          </cell>
          <cell r="E793">
            <v>34</v>
          </cell>
          <cell r="F793">
            <v>5879216</v>
          </cell>
          <cell r="G793">
            <v>1865221</v>
          </cell>
          <cell r="H793">
            <v>0</v>
          </cell>
          <cell r="I793">
            <v>0</v>
          </cell>
          <cell r="J793">
            <v>18652</v>
          </cell>
          <cell r="K793">
            <v>0</v>
          </cell>
          <cell r="L793">
            <v>31456500</v>
          </cell>
          <cell r="M793">
            <v>37437</v>
          </cell>
          <cell r="N793" t="str">
            <v>Maquinaria</v>
          </cell>
        </row>
        <row r="794">
          <cell r="A794">
            <v>800176169</v>
          </cell>
          <cell r="B794" t="str">
            <v xml:space="preserve">Occidental De Comveyors Ltda  </v>
          </cell>
          <cell r="C794" t="str">
            <v>COMERCIAL</v>
          </cell>
          <cell r="D794" t="str">
            <v>A</v>
          </cell>
          <cell r="E794">
            <v>0</v>
          </cell>
          <cell r="F794">
            <v>8527312</v>
          </cell>
          <cell r="G794">
            <v>525100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30578960</v>
          </cell>
          <cell r="M794">
            <v>36622</v>
          </cell>
          <cell r="N794" t="str">
            <v>Vehiculo</v>
          </cell>
        </row>
        <row r="795">
          <cell r="A795">
            <v>800176680</v>
          </cell>
          <cell r="B795" t="str">
            <v xml:space="preserve">Dimatex Ltda                  </v>
          </cell>
          <cell r="C795" t="str">
            <v>COMERCIAL</v>
          </cell>
          <cell r="D795" t="str">
            <v>A</v>
          </cell>
          <cell r="E795">
            <v>18</v>
          </cell>
          <cell r="F795">
            <v>23969891</v>
          </cell>
          <cell r="G795">
            <v>3083138</v>
          </cell>
          <cell r="H795">
            <v>20256</v>
          </cell>
          <cell r="I795">
            <v>0</v>
          </cell>
          <cell r="J795">
            <v>0</v>
          </cell>
          <cell r="K795">
            <v>0</v>
          </cell>
          <cell r="L795">
            <v>49000000</v>
          </cell>
          <cell r="M795">
            <v>36790</v>
          </cell>
          <cell r="N795" t="str">
            <v>Vehiculo</v>
          </cell>
        </row>
        <row r="796">
          <cell r="A796">
            <v>800178813</v>
          </cell>
          <cell r="B796" t="str">
            <v xml:space="preserve">Remax Ltda                    </v>
          </cell>
          <cell r="C796" t="str">
            <v>COMERCIAL</v>
          </cell>
          <cell r="D796" t="str">
            <v>A</v>
          </cell>
          <cell r="E796">
            <v>7</v>
          </cell>
          <cell r="F796">
            <v>11105513</v>
          </cell>
          <cell r="G796">
            <v>1476329</v>
          </cell>
          <cell r="H796">
            <v>43542</v>
          </cell>
          <cell r="I796">
            <v>0</v>
          </cell>
          <cell r="J796">
            <v>0</v>
          </cell>
          <cell r="K796">
            <v>0</v>
          </cell>
          <cell r="L796">
            <v>22669130</v>
          </cell>
          <cell r="M796">
            <v>37437</v>
          </cell>
          <cell r="N796" t="str">
            <v>Maquinaria</v>
          </cell>
        </row>
        <row r="797">
          <cell r="A797">
            <v>800180617</v>
          </cell>
          <cell r="B797" t="str">
            <v xml:space="preserve">Sunisa S.A.                   </v>
          </cell>
          <cell r="C797" t="str">
            <v>COMERCIAL</v>
          </cell>
          <cell r="D797" t="str">
            <v>A</v>
          </cell>
          <cell r="E797">
            <v>0</v>
          </cell>
          <cell r="F797">
            <v>97391349</v>
          </cell>
          <cell r="G797">
            <v>1268648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111941420</v>
          </cell>
          <cell r="M797">
            <v>37428</v>
          </cell>
          <cell r="N797" t="str">
            <v>Vehiculo</v>
          </cell>
        </row>
        <row r="798">
          <cell r="A798">
            <v>800180943</v>
          </cell>
          <cell r="B798" t="str">
            <v xml:space="preserve">Searca Sa                     </v>
          </cell>
          <cell r="C798" t="str">
            <v>COMERCIAL</v>
          </cell>
          <cell r="D798" t="str">
            <v>A</v>
          </cell>
          <cell r="E798">
            <v>0</v>
          </cell>
          <cell r="F798">
            <v>84111455</v>
          </cell>
          <cell r="G798">
            <v>4499219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134345000</v>
          </cell>
          <cell r="M798">
            <v>36931</v>
          </cell>
          <cell r="N798" t="str">
            <v>Vehiculo</v>
          </cell>
        </row>
        <row r="799">
          <cell r="A799">
            <v>800182834</v>
          </cell>
          <cell r="B799" t="str">
            <v xml:space="preserve">Expro Gulf Limited            </v>
          </cell>
          <cell r="C799" t="str">
            <v>COMERCIAL</v>
          </cell>
          <cell r="D799" t="str">
            <v>A</v>
          </cell>
          <cell r="E799">
            <v>0</v>
          </cell>
          <cell r="F799">
            <v>34543114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104603090</v>
          </cell>
          <cell r="M799">
            <v>37437</v>
          </cell>
          <cell r="N799" t="str">
            <v>Vehiculo</v>
          </cell>
        </row>
        <row r="800">
          <cell r="A800">
            <v>800183487</v>
          </cell>
          <cell r="B800" t="str">
            <v xml:space="preserve">Laverde Y Asociados Ltda      </v>
          </cell>
          <cell r="C800" t="str">
            <v>COMERCIAL</v>
          </cell>
          <cell r="D800" t="str">
            <v>A</v>
          </cell>
          <cell r="E800">
            <v>0</v>
          </cell>
          <cell r="F800">
            <v>14389494</v>
          </cell>
          <cell r="G800">
            <v>263948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20605851</v>
          </cell>
          <cell r="M800">
            <v>37437</v>
          </cell>
          <cell r="N800" t="str">
            <v>Maquinaria</v>
          </cell>
        </row>
        <row r="801">
          <cell r="A801">
            <v>800185379</v>
          </cell>
          <cell r="B801" t="str">
            <v xml:space="preserve">Imbocar S.A.                  </v>
          </cell>
          <cell r="C801" t="str">
            <v>COMERCIAL</v>
          </cell>
          <cell r="D801" t="str">
            <v>A</v>
          </cell>
          <cell r="E801">
            <v>30</v>
          </cell>
          <cell r="F801">
            <v>186754616</v>
          </cell>
          <cell r="G801">
            <v>8677746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250000000</v>
          </cell>
          <cell r="M801">
            <v>37437</v>
          </cell>
          <cell r="N801" t="str">
            <v>Vehiculo</v>
          </cell>
        </row>
        <row r="802">
          <cell r="A802">
            <v>800190884</v>
          </cell>
          <cell r="B802" t="str">
            <v xml:space="preserve">Clinica De Antioquia S.A.     </v>
          </cell>
          <cell r="C802" t="str">
            <v>COMERCIAL</v>
          </cell>
          <cell r="D802" t="str">
            <v>A</v>
          </cell>
          <cell r="E802">
            <v>0</v>
          </cell>
          <cell r="F802">
            <v>68922393</v>
          </cell>
          <cell r="G802">
            <v>671100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78000000</v>
          </cell>
          <cell r="M802">
            <v>37437</v>
          </cell>
          <cell r="N802" t="str">
            <v>Vehiculo</v>
          </cell>
        </row>
        <row r="803">
          <cell r="A803">
            <v>800191198</v>
          </cell>
          <cell r="B803" t="str">
            <v>Transportes Integrados De Amer</v>
          </cell>
          <cell r="C803" t="str">
            <v>COMERCIAL</v>
          </cell>
          <cell r="D803" t="str">
            <v>A</v>
          </cell>
          <cell r="E803">
            <v>0</v>
          </cell>
          <cell r="F803">
            <v>269249201</v>
          </cell>
          <cell r="G803">
            <v>1659854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394760000</v>
          </cell>
          <cell r="M803">
            <v>37284</v>
          </cell>
          <cell r="N803" t="str">
            <v>Vehiculo</v>
          </cell>
        </row>
        <row r="804">
          <cell r="A804">
            <v>800192047</v>
          </cell>
          <cell r="B804" t="str">
            <v xml:space="preserve">Servirutas S.A.               </v>
          </cell>
          <cell r="C804" t="str">
            <v>COMERCIAL</v>
          </cell>
          <cell r="D804" t="str">
            <v>A</v>
          </cell>
          <cell r="E804">
            <v>0</v>
          </cell>
          <cell r="F804">
            <v>66064290</v>
          </cell>
          <cell r="G804">
            <v>1919920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270000000</v>
          </cell>
          <cell r="M804">
            <v>36600</v>
          </cell>
          <cell r="N804" t="str">
            <v>Vehiculo</v>
          </cell>
        </row>
        <row r="805">
          <cell r="A805">
            <v>800194381</v>
          </cell>
          <cell r="B805" t="str">
            <v xml:space="preserve">L &amp; Ll Del Norte Ltda         </v>
          </cell>
          <cell r="C805" t="str">
            <v>COMERCIAL</v>
          </cell>
          <cell r="D805" t="str">
            <v>A</v>
          </cell>
          <cell r="E805">
            <v>6</v>
          </cell>
          <cell r="F805">
            <v>45766520</v>
          </cell>
          <cell r="G805">
            <v>2454304</v>
          </cell>
          <cell r="H805">
            <v>488163</v>
          </cell>
          <cell r="I805">
            <v>0</v>
          </cell>
          <cell r="J805">
            <v>0</v>
          </cell>
          <cell r="K805">
            <v>0</v>
          </cell>
          <cell r="L805">
            <v>74900000</v>
          </cell>
          <cell r="M805">
            <v>37437</v>
          </cell>
          <cell r="N805" t="str">
            <v>Vehiculo</v>
          </cell>
        </row>
        <row r="806">
          <cell r="A806">
            <v>800197276</v>
          </cell>
          <cell r="B806" t="str">
            <v xml:space="preserve">Colsetrans Ltda.              </v>
          </cell>
          <cell r="C806" t="str">
            <v>COMERCIAL</v>
          </cell>
          <cell r="D806" t="str">
            <v>A</v>
          </cell>
          <cell r="E806">
            <v>0</v>
          </cell>
          <cell r="F806">
            <v>18092541</v>
          </cell>
          <cell r="G806">
            <v>688316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28000000</v>
          </cell>
          <cell r="M806">
            <v>37145</v>
          </cell>
          <cell r="N806" t="str">
            <v>Vehiculo</v>
          </cell>
        </row>
        <row r="807">
          <cell r="A807">
            <v>800198042</v>
          </cell>
          <cell r="B807" t="str">
            <v xml:space="preserve">Mold Plast  Ltda.             </v>
          </cell>
          <cell r="C807" t="str">
            <v>COMERCIAL</v>
          </cell>
          <cell r="D807" t="str">
            <v>A</v>
          </cell>
          <cell r="E807">
            <v>0</v>
          </cell>
          <cell r="F807">
            <v>105881351</v>
          </cell>
          <cell r="G807">
            <v>3724567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180814706</v>
          </cell>
          <cell r="M807">
            <v>37015</v>
          </cell>
          <cell r="N807" t="str">
            <v>Vehiculo</v>
          </cell>
        </row>
        <row r="808">
          <cell r="A808">
            <v>800202418</v>
          </cell>
          <cell r="B808" t="str">
            <v xml:space="preserve">Futucal S.A                   </v>
          </cell>
          <cell r="C808" t="str">
            <v>COMERCIAL</v>
          </cell>
          <cell r="D808" t="str">
            <v>A</v>
          </cell>
          <cell r="E808">
            <v>0</v>
          </cell>
          <cell r="F808">
            <v>24167076</v>
          </cell>
          <cell r="G808">
            <v>304071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95734210</v>
          </cell>
          <cell r="M808">
            <v>37437</v>
          </cell>
          <cell r="N808" t="str">
            <v>Maquinaria</v>
          </cell>
        </row>
        <row r="809">
          <cell r="A809">
            <v>800202629</v>
          </cell>
          <cell r="B809" t="str">
            <v xml:space="preserve">Imporllantas Ltda             </v>
          </cell>
          <cell r="C809" t="str">
            <v>COMERCIAL</v>
          </cell>
          <cell r="D809" t="str">
            <v>A</v>
          </cell>
          <cell r="E809">
            <v>20</v>
          </cell>
          <cell r="F809">
            <v>45402486</v>
          </cell>
          <cell r="G809">
            <v>2809292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68549011</v>
          </cell>
          <cell r="M809">
            <v>37437</v>
          </cell>
          <cell r="N809" t="str">
            <v>Maquinaria</v>
          </cell>
        </row>
        <row r="810">
          <cell r="A810">
            <v>800206655</v>
          </cell>
          <cell r="B810" t="str">
            <v xml:space="preserve">Mercantil De Insumos Textiles </v>
          </cell>
          <cell r="C810" t="str">
            <v>COMERCIAL</v>
          </cell>
          <cell r="D810" t="str">
            <v>A</v>
          </cell>
          <cell r="E810">
            <v>0</v>
          </cell>
          <cell r="F810">
            <v>40092217</v>
          </cell>
          <cell r="G810">
            <v>522903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40481058</v>
          </cell>
          <cell r="M810">
            <v>37613</v>
          </cell>
          <cell r="N810" t="str">
            <v>Computadores</v>
          </cell>
        </row>
        <row r="811">
          <cell r="A811">
            <v>800207462</v>
          </cell>
          <cell r="B811" t="str">
            <v>Compania De Inversiones Del Va</v>
          </cell>
          <cell r="C811" t="str">
            <v>COMERCIAL</v>
          </cell>
          <cell r="D811" t="str">
            <v>A</v>
          </cell>
          <cell r="E811">
            <v>0</v>
          </cell>
          <cell r="F811">
            <v>38174329</v>
          </cell>
          <cell r="G811">
            <v>65203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41600000</v>
          </cell>
          <cell r="M811">
            <v>37437</v>
          </cell>
          <cell r="N811" t="str">
            <v>Vehiculo</v>
          </cell>
        </row>
        <row r="812">
          <cell r="A812">
            <v>800207890</v>
          </cell>
          <cell r="B812" t="str">
            <v xml:space="preserve">Ipx Ltda.                     </v>
          </cell>
          <cell r="C812" t="str">
            <v>CONSUMO</v>
          </cell>
          <cell r="D812" t="str">
            <v>A</v>
          </cell>
          <cell r="E812">
            <v>0</v>
          </cell>
          <cell r="F812">
            <v>24757104</v>
          </cell>
          <cell r="G812">
            <v>10823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34591050</v>
          </cell>
          <cell r="M812">
            <v>37609</v>
          </cell>
          <cell r="N812" t="str">
            <v>Vehiculo</v>
          </cell>
        </row>
        <row r="813">
          <cell r="A813">
            <v>800208005</v>
          </cell>
          <cell r="B813" t="str">
            <v xml:space="preserve">Rentautos Del Pacifico S.A.   </v>
          </cell>
          <cell r="C813" t="str">
            <v>COMERCIAL</v>
          </cell>
          <cell r="D813" t="str">
            <v>A</v>
          </cell>
          <cell r="E813">
            <v>0</v>
          </cell>
          <cell r="F813">
            <v>69459728</v>
          </cell>
          <cell r="G813">
            <v>2874007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126000000</v>
          </cell>
          <cell r="M813">
            <v>37437</v>
          </cell>
          <cell r="N813" t="str">
            <v>Vehiculo</v>
          </cell>
        </row>
        <row r="814">
          <cell r="A814">
            <v>800208098</v>
          </cell>
          <cell r="B814" t="str">
            <v xml:space="preserve">C.I Bella Flor S.A.           </v>
          </cell>
          <cell r="C814" t="str">
            <v>COMERCIAL</v>
          </cell>
          <cell r="D814" t="str">
            <v>A</v>
          </cell>
          <cell r="E814">
            <v>3</v>
          </cell>
          <cell r="F814">
            <v>45423500</v>
          </cell>
          <cell r="G814">
            <v>811555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69522080</v>
          </cell>
          <cell r="M814">
            <v>37404</v>
          </cell>
          <cell r="N814" t="str">
            <v>Vehiculo</v>
          </cell>
        </row>
        <row r="815">
          <cell r="A815">
            <v>800209831</v>
          </cell>
          <cell r="B815" t="str">
            <v xml:space="preserve">Transportes 3 T Ltda          </v>
          </cell>
          <cell r="C815" t="str">
            <v>COMERCIAL</v>
          </cell>
          <cell r="D815" t="str">
            <v>B</v>
          </cell>
          <cell r="E815">
            <v>31</v>
          </cell>
          <cell r="F815">
            <v>49225484</v>
          </cell>
          <cell r="G815">
            <v>2807744</v>
          </cell>
          <cell r="H815">
            <v>40592</v>
          </cell>
          <cell r="I815">
            <v>78946</v>
          </cell>
          <cell r="J815">
            <v>28078</v>
          </cell>
          <cell r="K815">
            <v>406</v>
          </cell>
          <cell r="L815">
            <v>59044000</v>
          </cell>
          <cell r="M815">
            <v>37467</v>
          </cell>
          <cell r="N815" t="str">
            <v>Vehiculo</v>
          </cell>
        </row>
        <row r="816">
          <cell r="A816">
            <v>800210191</v>
          </cell>
          <cell r="B816" t="str">
            <v>Instituto Clinico De Salud Ics</v>
          </cell>
          <cell r="C816" t="str">
            <v>COMERCIAL</v>
          </cell>
          <cell r="D816" t="str">
            <v>B</v>
          </cell>
          <cell r="E816">
            <v>49</v>
          </cell>
          <cell r="F816">
            <v>7442688</v>
          </cell>
          <cell r="G816">
            <v>2765422</v>
          </cell>
          <cell r="H816">
            <v>0</v>
          </cell>
          <cell r="I816">
            <v>0</v>
          </cell>
          <cell r="J816">
            <v>27654</v>
          </cell>
          <cell r="K816">
            <v>0</v>
          </cell>
          <cell r="L816">
            <v>30067789</v>
          </cell>
          <cell r="M816">
            <v>37113</v>
          </cell>
          <cell r="N816" t="str">
            <v>Maquinaria</v>
          </cell>
        </row>
        <row r="817">
          <cell r="A817">
            <v>800212422</v>
          </cell>
          <cell r="B817" t="str">
            <v>Clinica Materno Infantil Los F</v>
          </cell>
          <cell r="C817" t="str">
            <v>COMERCIAL</v>
          </cell>
          <cell r="D817" t="str">
            <v>A</v>
          </cell>
          <cell r="E817">
            <v>0</v>
          </cell>
          <cell r="F817">
            <v>806941225</v>
          </cell>
          <cell r="G817">
            <v>15465045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1087535854</v>
          </cell>
          <cell r="M817">
            <v>37437</v>
          </cell>
          <cell r="N817" t="str">
            <v>Maquinaria</v>
          </cell>
        </row>
        <row r="818">
          <cell r="A818">
            <v>800213491</v>
          </cell>
          <cell r="B818" t="str">
            <v xml:space="preserve">Jaramillo Sierra S. En C. S.  </v>
          </cell>
          <cell r="C818" t="str">
            <v>COMERCIAL</v>
          </cell>
          <cell r="D818" t="str">
            <v>A</v>
          </cell>
          <cell r="E818">
            <v>0</v>
          </cell>
          <cell r="F818">
            <v>88511866</v>
          </cell>
          <cell r="G818">
            <v>256106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123000000</v>
          </cell>
          <cell r="M818">
            <v>37466</v>
          </cell>
          <cell r="N818" t="str">
            <v>Vehiculo</v>
          </cell>
        </row>
        <row r="819">
          <cell r="A819">
            <v>800213803</v>
          </cell>
          <cell r="B819" t="str">
            <v xml:space="preserve">Vision Plastica Ltda          </v>
          </cell>
          <cell r="C819" t="str">
            <v>COMERCIAL</v>
          </cell>
          <cell r="D819" t="str">
            <v>A</v>
          </cell>
          <cell r="E819">
            <v>0</v>
          </cell>
          <cell r="F819">
            <v>10616088</v>
          </cell>
          <cell r="G819">
            <v>755317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35000000</v>
          </cell>
          <cell r="M819">
            <v>36929</v>
          </cell>
          <cell r="N819" t="str">
            <v>Vehiculo</v>
          </cell>
        </row>
        <row r="820">
          <cell r="A820">
            <v>800214321</v>
          </cell>
          <cell r="B820" t="str">
            <v>Transportadora De Carga Supere</v>
          </cell>
          <cell r="C820" t="str">
            <v>COMERCIAL</v>
          </cell>
          <cell r="D820" t="str">
            <v>B</v>
          </cell>
          <cell r="E820">
            <v>41</v>
          </cell>
          <cell r="F820">
            <v>371672612</v>
          </cell>
          <cell r="G820">
            <v>21166788</v>
          </cell>
          <cell r="H820">
            <v>0</v>
          </cell>
          <cell r="I820">
            <v>605854</v>
          </cell>
          <cell r="J820">
            <v>211668</v>
          </cell>
          <cell r="K820">
            <v>0</v>
          </cell>
          <cell r="L820">
            <v>444410400</v>
          </cell>
          <cell r="M820">
            <v>37396</v>
          </cell>
          <cell r="N820" t="str">
            <v>Vehiculo</v>
          </cell>
        </row>
        <row r="821">
          <cell r="A821">
            <v>800214444</v>
          </cell>
          <cell r="B821" t="str">
            <v xml:space="preserve">Transportes Reina S.A.        </v>
          </cell>
          <cell r="C821" t="str">
            <v>COMERCIAL</v>
          </cell>
          <cell r="D821" t="str">
            <v>A</v>
          </cell>
          <cell r="E821">
            <v>0</v>
          </cell>
          <cell r="F821">
            <v>95192178</v>
          </cell>
          <cell r="G821">
            <v>6432387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525000000</v>
          </cell>
          <cell r="M821">
            <v>37164</v>
          </cell>
          <cell r="N821" t="str">
            <v>Vehiculo</v>
          </cell>
        </row>
        <row r="822">
          <cell r="A822">
            <v>800214706</v>
          </cell>
          <cell r="B822" t="str">
            <v>Transportadora Escolar Camargo</v>
          </cell>
          <cell r="C822" t="str">
            <v>COMERCIAL</v>
          </cell>
          <cell r="D822" t="str">
            <v>A</v>
          </cell>
          <cell r="E822">
            <v>0</v>
          </cell>
          <cell r="F822">
            <v>10597891</v>
          </cell>
          <cell r="G822">
            <v>530298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20000000</v>
          </cell>
          <cell r="M822">
            <v>37020</v>
          </cell>
          <cell r="N822" t="str">
            <v>Vehiculo</v>
          </cell>
        </row>
        <row r="823">
          <cell r="A823">
            <v>800214774</v>
          </cell>
          <cell r="B823" t="str">
            <v xml:space="preserve">Imagenologos Sa               </v>
          </cell>
          <cell r="C823" t="str">
            <v>COMERCIAL</v>
          </cell>
          <cell r="D823" t="str">
            <v>A</v>
          </cell>
          <cell r="E823">
            <v>2</v>
          </cell>
          <cell r="F823">
            <v>162459877</v>
          </cell>
          <cell r="G823">
            <v>3922975</v>
          </cell>
          <cell r="H823">
            <v>174933</v>
          </cell>
          <cell r="I823">
            <v>0</v>
          </cell>
          <cell r="J823">
            <v>0</v>
          </cell>
          <cell r="K823">
            <v>0</v>
          </cell>
          <cell r="L823">
            <v>222564722</v>
          </cell>
          <cell r="M823">
            <v>37437</v>
          </cell>
          <cell r="N823" t="str">
            <v>Vehiculo</v>
          </cell>
        </row>
        <row r="824">
          <cell r="A824">
            <v>800214986</v>
          </cell>
          <cell r="B824" t="str">
            <v>Profesionales Del Transporte L</v>
          </cell>
          <cell r="C824" t="str">
            <v>COMERCIAL</v>
          </cell>
          <cell r="D824" t="str">
            <v>C</v>
          </cell>
          <cell r="E824">
            <v>9</v>
          </cell>
          <cell r="F824">
            <v>316845798</v>
          </cell>
          <cell r="G824">
            <v>4230814</v>
          </cell>
          <cell r="H824">
            <v>0</v>
          </cell>
          <cell r="I824">
            <v>5975492</v>
          </cell>
          <cell r="J824">
            <v>1651888</v>
          </cell>
          <cell r="K824">
            <v>0</v>
          </cell>
          <cell r="L824">
            <v>584966000</v>
          </cell>
          <cell r="M824">
            <v>36882</v>
          </cell>
          <cell r="N824" t="str">
            <v>Vehiculo</v>
          </cell>
        </row>
        <row r="825">
          <cell r="A825">
            <v>800215085</v>
          </cell>
          <cell r="B825" t="str">
            <v xml:space="preserve">Ofertamos Ltda.               </v>
          </cell>
          <cell r="C825" t="str">
            <v>COMERCIAL</v>
          </cell>
          <cell r="D825" t="str">
            <v>B</v>
          </cell>
          <cell r="E825">
            <v>0</v>
          </cell>
          <cell r="F825">
            <v>36797919</v>
          </cell>
          <cell r="G825">
            <v>1540267</v>
          </cell>
          <cell r="H825">
            <v>0</v>
          </cell>
          <cell r="I825">
            <v>0</v>
          </cell>
          <cell r="J825">
            <v>15403</v>
          </cell>
          <cell r="K825">
            <v>0</v>
          </cell>
          <cell r="L825">
            <v>140188574</v>
          </cell>
          <cell r="M825">
            <v>37437</v>
          </cell>
          <cell r="N825" t="str">
            <v>Inmuebles</v>
          </cell>
        </row>
        <row r="826">
          <cell r="A826">
            <v>800215509</v>
          </cell>
          <cell r="B826" t="str">
            <v>Distribuidora Jorge Mario Urib</v>
          </cell>
          <cell r="C826" t="str">
            <v>COMERCIAL</v>
          </cell>
          <cell r="D826" t="str">
            <v>A</v>
          </cell>
          <cell r="E826">
            <v>14</v>
          </cell>
          <cell r="F826">
            <v>285013269</v>
          </cell>
          <cell r="G826">
            <v>7546338</v>
          </cell>
          <cell r="H826">
            <v>247865</v>
          </cell>
          <cell r="I826">
            <v>0</v>
          </cell>
          <cell r="J826">
            <v>0</v>
          </cell>
          <cell r="K826">
            <v>0</v>
          </cell>
          <cell r="L826">
            <v>465463952</v>
          </cell>
          <cell r="M826">
            <v>37437</v>
          </cell>
          <cell r="N826" t="str">
            <v>Vehiculo</v>
          </cell>
        </row>
        <row r="827">
          <cell r="A827">
            <v>800215592</v>
          </cell>
          <cell r="B827" t="str">
            <v xml:space="preserve">Thomas Greg Express S.A.      </v>
          </cell>
          <cell r="C827" t="str">
            <v>COMERCIAL</v>
          </cell>
          <cell r="D827" t="str">
            <v>A</v>
          </cell>
          <cell r="E827">
            <v>0</v>
          </cell>
          <cell r="F827">
            <v>62979002</v>
          </cell>
          <cell r="G827">
            <v>1361471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99000000</v>
          </cell>
          <cell r="M827">
            <v>37186</v>
          </cell>
          <cell r="N827" t="str">
            <v>Maquinaria</v>
          </cell>
        </row>
        <row r="828">
          <cell r="A828">
            <v>800215846</v>
          </cell>
          <cell r="B828" t="str">
            <v xml:space="preserve">Super Rent De Colombia S.A.   </v>
          </cell>
          <cell r="C828" t="str">
            <v>COMERCIAL</v>
          </cell>
          <cell r="D828" t="str">
            <v>C</v>
          </cell>
          <cell r="E828">
            <v>101</v>
          </cell>
          <cell r="F828">
            <v>89638989</v>
          </cell>
          <cell r="G828">
            <v>9135582</v>
          </cell>
          <cell r="H828">
            <v>1745181</v>
          </cell>
          <cell r="I828">
            <v>3532281</v>
          </cell>
          <cell r="J828">
            <v>3994105</v>
          </cell>
          <cell r="K828">
            <v>1745181</v>
          </cell>
          <cell r="L828">
            <v>102825112</v>
          </cell>
          <cell r="M828">
            <v>37488</v>
          </cell>
          <cell r="N828" t="str">
            <v>Vehiculo</v>
          </cell>
        </row>
        <row r="829">
          <cell r="A829">
            <v>800216110</v>
          </cell>
          <cell r="B829" t="str">
            <v>Metalsa Deposito El Obrero Ltd</v>
          </cell>
          <cell r="C829" t="str">
            <v>COMERCIAL</v>
          </cell>
          <cell r="D829" t="str">
            <v>A</v>
          </cell>
          <cell r="E829">
            <v>0</v>
          </cell>
          <cell r="F829">
            <v>15221032</v>
          </cell>
          <cell r="G829">
            <v>154031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38116175</v>
          </cell>
          <cell r="M829">
            <v>36858</v>
          </cell>
          <cell r="N829" t="str">
            <v>Vehiculo</v>
          </cell>
        </row>
        <row r="830">
          <cell r="A830">
            <v>800219130</v>
          </cell>
          <cell r="B830" t="str">
            <v xml:space="preserve">Inversiones Crivasi Ltda.     </v>
          </cell>
          <cell r="C830" t="str">
            <v>COMERCIAL</v>
          </cell>
          <cell r="D830" t="str">
            <v>A</v>
          </cell>
          <cell r="E830">
            <v>0</v>
          </cell>
          <cell r="F830">
            <v>60883926</v>
          </cell>
          <cell r="G830">
            <v>2208974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103093880</v>
          </cell>
          <cell r="M830">
            <v>37147</v>
          </cell>
          <cell r="N830" t="str">
            <v>Vehiculo</v>
          </cell>
        </row>
        <row r="831">
          <cell r="A831">
            <v>800222357</v>
          </cell>
          <cell r="B831" t="str">
            <v xml:space="preserve">Corporacion Hatogrande Golf &amp; </v>
          </cell>
          <cell r="C831" t="str">
            <v>COMERCIAL</v>
          </cell>
          <cell r="D831" t="str">
            <v>A</v>
          </cell>
          <cell r="E831">
            <v>2</v>
          </cell>
          <cell r="F831">
            <v>6015900</v>
          </cell>
          <cell r="G831">
            <v>1078020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26300000</v>
          </cell>
          <cell r="M831">
            <v>37437</v>
          </cell>
          <cell r="N831" t="str">
            <v>Vehiculo</v>
          </cell>
        </row>
        <row r="832">
          <cell r="A832">
            <v>800225769</v>
          </cell>
          <cell r="B832" t="str">
            <v xml:space="preserve">Industrias A.V.M. Ltda        </v>
          </cell>
          <cell r="C832" t="str">
            <v>COMERCIAL</v>
          </cell>
          <cell r="D832" t="str">
            <v>A</v>
          </cell>
          <cell r="E832">
            <v>0</v>
          </cell>
          <cell r="F832">
            <v>1112978</v>
          </cell>
          <cell r="G832">
            <v>501587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28000000</v>
          </cell>
          <cell r="M832">
            <v>37437</v>
          </cell>
          <cell r="N832" t="str">
            <v>Vehiculo</v>
          </cell>
        </row>
        <row r="833">
          <cell r="A833">
            <v>800226384</v>
          </cell>
          <cell r="B833" t="str">
            <v xml:space="preserve">Lakor Farmaceutica Limitada   </v>
          </cell>
          <cell r="C833" t="str">
            <v>COMERCIAL</v>
          </cell>
          <cell r="D833" t="str">
            <v>A</v>
          </cell>
          <cell r="E833">
            <v>27</v>
          </cell>
          <cell r="F833">
            <v>6367548</v>
          </cell>
          <cell r="G833">
            <v>1365371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38986111</v>
          </cell>
          <cell r="M833">
            <v>37437</v>
          </cell>
          <cell r="N833" t="str">
            <v>Inmuebles</v>
          </cell>
        </row>
        <row r="834">
          <cell r="A834">
            <v>800228718</v>
          </cell>
          <cell r="B834" t="str">
            <v xml:space="preserve">Zinco Suelas Ltda.            </v>
          </cell>
          <cell r="C834" t="str">
            <v>COMERCIAL</v>
          </cell>
          <cell r="D834" t="str">
            <v>A</v>
          </cell>
          <cell r="E834">
            <v>0</v>
          </cell>
          <cell r="F834">
            <v>43071627</v>
          </cell>
          <cell r="G834">
            <v>505415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72974682</v>
          </cell>
          <cell r="M834">
            <v>37437</v>
          </cell>
          <cell r="N834" t="str">
            <v>Maquinaria</v>
          </cell>
        </row>
        <row r="835">
          <cell r="A835">
            <v>800232274</v>
          </cell>
          <cell r="B835" t="str">
            <v>Automatic Vehicle Location Avl</v>
          </cell>
          <cell r="C835" t="str">
            <v>COMERCIAL</v>
          </cell>
          <cell r="D835" t="str">
            <v>A</v>
          </cell>
          <cell r="E835">
            <v>0</v>
          </cell>
          <cell r="F835">
            <v>53127759</v>
          </cell>
          <cell r="G835">
            <v>1316153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151309842</v>
          </cell>
          <cell r="M835">
            <v>37437</v>
          </cell>
          <cell r="N835" t="str">
            <v>Maquinaria</v>
          </cell>
        </row>
        <row r="836">
          <cell r="A836">
            <v>800233189</v>
          </cell>
          <cell r="B836" t="str">
            <v xml:space="preserve">Alditec Ltda                  </v>
          </cell>
          <cell r="C836" t="str">
            <v>COMERCIAL</v>
          </cell>
          <cell r="D836" t="str">
            <v>A</v>
          </cell>
          <cell r="E836">
            <v>10</v>
          </cell>
          <cell r="F836">
            <v>5452760</v>
          </cell>
          <cell r="G836">
            <v>189989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9475000</v>
          </cell>
          <cell r="M836">
            <v>37437</v>
          </cell>
          <cell r="N836" t="str">
            <v>Maquinaria</v>
          </cell>
        </row>
        <row r="837">
          <cell r="A837">
            <v>800233255</v>
          </cell>
          <cell r="B837" t="str">
            <v xml:space="preserve">Distrillantas S.A.            </v>
          </cell>
          <cell r="C837" t="str">
            <v>COMERCIAL</v>
          </cell>
          <cell r="D837" t="str">
            <v>A</v>
          </cell>
          <cell r="E837">
            <v>0</v>
          </cell>
          <cell r="F837">
            <v>59350085</v>
          </cell>
          <cell r="G837">
            <v>1695824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94890601</v>
          </cell>
          <cell r="M837">
            <v>36944</v>
          </cell>
          <cell r="N837" t="str">
            <v>Vehiculo</v>
          </cell>
        </row>
        <row r="838">
          <cell r="A838">
            <v>800235838</v>
          </cell>
          <cell r="B838" t="str">
            <v xml:space="preserve">Guiboga Publicidad Ltda.      </v>
          </cell>
          <cell r="C838" t="str">
            <v>COMERCIAL</v>
          </cell>
          <cell r="D838" t="str">
            <v>A</v>
          </cell>
          <cell r="E838">
            <v>11</v>
          </cell>
          <cell r="F838">
            <v>6546593</v>
          </cell>
          <cell r="G838">
            <v>450975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35000000</v>
          </cell>
          <cell r="M838">
            <v>37437</v>
          </cell>
          <cell r="N838" t="str">
            <v>Vehiculo</v>
          </cell>
        </row>
        <row r="839">
          <cell r="A839">
            <v>800236649</v>
          </cell>
          <cell r="B839" t="str">
            <v xml:space="preserve">Schalforst De Colomba Ltda    </v>
          </cell>
          <cell r="C839" t="str">
            <v>COMERCIAL</v>
          </cell>
          <cell r="D839" t="str">
            <v>A</v>
          </cell>
          <cell r="E839">
            <v>0</v>
          </cell>
          <cell r="F839">
            <v>38008268</v>
          </cell>
          <cell r="G839">
            <v>2174700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84329790</v>
          </cell>
          <cell r="M839">
            <v>36931</v>
          </cell>
          <cell r="N839" t="str">
            <v>Vehiculo</v>
          </cell>
        </row>
        <row r="840">
          <cell r="A840">
            <v>800237368</v>
          </cell>
          <cell r="B840" t="str">
            <v>Skf Latintrade Inc Sucursal Co</v>
          </cell>
          <cell r="C840" t="str">
            <v>COMERCIAL</v>
          </cell>
          <cell r="D840" t="str">
            <v>A</v>
          </cell>
          <cell r="E840">
            <v>0</v>
          </cell>
          <cell r="F840">
            <v>42083633</v>
          </cell>
          <cell r="G840">
            <v>1067019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91755000</v>
          </cell>
          <cell r="M840">
            <v>37061</v>
          </cell>
          <cell r="N840" t="str">
            <v>Vehiculo</v>
          </cell>
        </row>
        <row r="841">
          <cell r="A841">
            <v>800240254</v>
          </cell>
          <cell r="B841" t="str">
            <v>Distribuciones Eurocaribe Ltda</v>
          </cell>
          <cell r="C841" t="str">
            <v>COMERCIAL</v>
          </cell>
          <cell r="D841" t="str">
            <v>A</v>
          </cell>
          <cell r="E841">
            <v>0</v>
          </cell>
          <cell r="F841">
            <v>23378845</v>
          </cell>
          <cell r="G841">
            <v>207224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46000000</v>
          </cell>
          <cell r="M841">
            <v>37437</v>
          </cell>
          <cell r="N841" t="str">
            <v>Vehiculo</v>
          </cell>
        </row>
        <row r="842">
          <cell r="A842">
            <v>800243090</v>
          </cell>
          <cell r="B842" t="str">
            <v xml:space="preserve">Marquillas Fast S.A.          </v>
          </cell>
          <cell r="C842" t="str">
            <v>COMERCIAL</v>
          </cell>
          <cell r="D842" t="str">
            <v>A</v>
          </cell>
          <cell r="E842">
            <v>0</v>
          </cell>
          <cell r="F842">
            <v>210952157</v>
          </cell>
          <cell r="G842">
            <v>1975908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300000000</v>
          </cell>
          <cell r="M842">
            <v>37613</v>
          </cell>
          <cell r="N842" t="str">
            <v>Maquinaria</v>
          </cell>
        </row>
        <row r="843">
          <cell r="A843">
            <v>800245439</v>
          </cell>
          <cell r="B843" t="str">
            <v xml:space="preserve">Unigas Del Pacifico S.A Esp   </v>
          </cell>
          <cell r="C843" t="str">
            <v>COMERCIAL</v>
          </cell>
          <cell r="D843" t="str">
            <v>A</v>
          </cell>
          <cell r="E843">
            <v>0</v>
          </cell>
          <cell r="F843">
            <v>54777396</v>
          </cell>
          <cell r="G843">
            <v>1807737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133725000</v>
          </cell>
          <cell r="M843">
            <v>37437</v>
          </cell>
          <cell r="N843" t="str">
            <v>Vehiculo</v>
          </cell>
        </row>
        <row r="844">
          <cell r="A844">
            <v>800245746</v>
          </cell>
          <cell r="B844" t="str">
            <v xml:space="preserve">Termobarranquilla S.A.        </v>
          </cell>
          <cell r="C844" t="str">
            <v>COMERCIAL</v>
          </cell>
          <cell r="D844" t="str">
            <v>A</v>
          </cell>
          <cell r="E844">
            <v>0</v>
          </cell>
          <cell r="F844">
            <v>46523450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171174600</v>
          </cell>
          <cell r="M844">
            <v>36756</v>
          </cell>
          <cell r="N844" t="str">
            <v>Vehiculo</v>
          </cell>
        </row>
        <row r="845">
          <cell r="A845">
            <v>800246302</v>
          </cell>
          <cell r="B845" t="str">
            <v xml:space="preserve">Tanques Y Camiones Ltda.      </v>
          </cell>
          <cell r="C845" t="str">
            <v>COMERCIAL</v>
          </cell>
          <cell r="D845" t="str">
            <v>A</v>
          </cell>
          <cell r="E845">
            <v>12</v>
          </cell>
          <cell r="F845">
            <v>118153882</v>
          </cell>
          <cell r="G845">
            <v>16359648</v>
          </cell>
          <cell r="H845">
            <v>1475091</v>
          </cell>
          <cell r="I845">
            <v>0</v>
          </cell>
          <cell r="J845">
            <v>0</v>
          </cell>
          <cell r="K845">
            <v>0</v>
          </cell>
          <cell r="L845">
            <v>211019998</v>
          </cell>
          <cell r="M845">
            <v>37244</v>
          </cell>
          <cell r="N845" t="str">
            <v>Vehiculo</v>
          </cell>
        </row>
        <row r="846">
          <cell r="A846">
            <v>800247649</v>
          </cell>
          <cell r="B846" t="str">
            <v xml:space="preserve">Inversiones S Y F Sa          </v>
          </cell>
          <cell r="C846" t="str">
            <v>COMERCIAL</v>
          </cell>
          <cell r="D846" t="str">
            <v>A</v>
          </cell>
          <cell r="E846">
            <v>0</v>
          </cell>
          <cell r="F846">
            <v>91951058</v>
          </cell>
          <cell r="G846">
            <v>274277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127292000</v>
          </cell>
          <cell r="M846">
            <v>37224</v>
          </cell>
          <cell r="N846" t="str">
            <v>Vehiculo</v>
          </cell>
        </row>
        <row r="847">
          <cell r="A847">
            <v>800248920</v>
          </cell>
          <cell r="B847" t="str">
            <v>Agencia De Viajes De Turismo R</v>
          </cell>
          <cell r="C847" t="str">
            <v>CONSUMO</v>
          </cell>
          <cell r="D847" t="str">
            <v>A</v>
          </cell>
          <cell r="E847">
            <v>0</v>
          </cell>
          <cell r="F847">
            <v>28400871</v>
          </cell>
          <cell r="G847">
            <v>289251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29600000</v>
          </cell>
          <cell r="M847">
            <v>37552</v>
          </cell>
          <cell r="N847" t="str">
            <v>Vehiculo</v>
          </cell>
        </row>
        <row r="848">
          <cell r="A848">
            <v>800250039</v>
          </cell>
          <cell r="B848" t="str">
            <v xml:space="preserve">Seguridad Del Norte Ltda      </v>
          </cell>
          <cell r="C848" t="str">
            <v>COMERCIAL</v>
          </cell>
          <cell r="D848" t="str">
            <v>D</v>
          </cell>
          <cell r="E848">
            <v>223</v>
          </cell>
          <cell r="F848">
            <v>25031286</v>
          </cell>
          <cell r="G848">
            <v>1093401</v>
          </cell>
          <cell r="H848">
            <v>197242</v>
          </cell>
          <cell r="I848">
            <v>0</v>
          </cell>
          <cell r="J848">
            <v>777108</v>
          </cell>
          <cell r="K848">
            <v>197242</v>
          </cell>
          <cell r="L848">
            <v>78000000</v>
          </cell>
          <cell r="M848">
            <v>37164</v>
          </cell>
          <cell r="N848" t="str">
            <v>Vehiculo</v>
          </cell>
        </row>
        <row r="849">
          <cell r="A849">
            <v>800250381</v>
          </cell>
          <cell r="B849" t="str">
            <v>Centro De Medicina Biologica O</v>
          </cell>
          <cell r="C849" t="str">
            <v>COMERCIAL</v>
          </cell>
          <cell r="D849" t="str">
            <v>A</v>
          </cell>
          <cell r="E849">
            <v>0</v>
          </cell>
          <cell r="F849">
            <v>16492477</v>
          </cell>
          <cell r="G849">
            <v>284576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20833174</v>
          </cell>
          <cell r="M849">
            <v>37441</v>
          </cell>
          <cell r="N849" t="str">
            <v>Computador</v>
          </cell>
        </row>
        <row r="850">
          <cell r="A850">
            <v>800250922</v>
          </cell>
          <cell r="B850" t="str">
            <v xml:space="preserve">Ciudad Limpia S.A E.S.P       </v>
          </cell>
          <cell r="C850" t="str">
            <v>COMERCIAL</v>
          </cell>
          <cell r="D850" t="str">
            <v>A</v>
          </cell>
          <cell r="E850">
            <v>0</v>
          </cell>
          <cell r="F850">
            <v>50935093</v>
          </cell>
          <cell r="G850">
            <v>433269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269956383</v>
          </cell>
          <cell r="M850">
            <v>35914</v>
          </cell>
          <cell r="N850" t="str">
            <v>Vehiculo</v>
          </cell>
        </row>
        <row r="851">
          <cell r="A851">
            <v>800251566</v>
          </cell>
          <cell r="B851" t="str">
            <v>A'Sellaseg Ingenieria Limitada</v>
          </cell>
          <cell r="C851" t="str">
            <v>COMERCIAL</v>
          </cell>
          <cell r="D851" t="str">
            <v>A</v>
          </cell>
          <cell r="E851">
            <v>0</v>
          </cell>
          <cell r="F851">
            <v>19918722</v>
          </cell>
          <cell r="G851">
            <v>327387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27185360</v>
          </cell>
          <cell r="M851">
            <v>37547</v>
          </cell>
          <cell r="N851" t="str">
            <v>Maquinaria</v>
          </cell>
        </row>
        <row r="852">
          <cell r="A852">
            <v>800251886</v>
          </cell>
          <cell r="B852" t="str">
            <v xml:space="preserve">Teledatos S.A.                </v>
          </cell>
          <cell r="C852" t="str">
            <v>COMERCIAL</v>
          </cell>
          <cell r="D852" t="str">
            <v>A</v>
          </cell>
          <cell r="E852">
            <v>6</v>
          </cell>
          <cell r="F852">
            <v>616744003</v>
          </cell>
          <cell r="G852">
            <v>6590871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841727133</v>
          </cell>
          <cell r="M852">
            <v>37056</v>
          </cell>
          <cell r="N852" t="str">
            <v>Vehiculo</v>
          </cell>
        </row>
        <row r="853">
          <cell r="A853">
            <v>800251943</v>
          </cell>
          <cell r="B853" t="str">
            <v xml:space="preserve">Trans School Ltda.            </v>
          </cell>
          <cell r="C853" t="str">
            <v>COMERCIAL</v>
          </cell>
          <cell r="D853" t="str">
            <v>A</v>
          </cell>
          <cell r="E853">
            <v>3</v>
          </cell>
          <cell r="F853">
            <v>22754514</v>
          </cell>
          <cell r="G853">
            <v>2271693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62000000</v>
          </cell>
          <cell r="M853">
            <v>37437</v>
          </cell>
          <cell r="N853" t="str">
            <v>Vehiculo</v>
          </cell>
        </row>
        <row r="854">
          <cell r="A854">
            <v>800252940</v>
          </cell>
          <cell r="B854" t="str">
            <v xml:space="preserve">Procesos Plasticos Ltda.      </v>
          </cell>
          <cell r="C854" t="str">
            <v>COMERCIAL</v>
          </cell>
          <cell r="D854" t="str">
            <v>A</v>
          </cell>
          <cell r="E854">
            <v>0</v>
          </cell>
          <cell r="F854">
            <v>45425718</v>
          </cell>
          <cell r="G854">
            <v>554958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52300000</v>
          </cell>
          <cell r="M854">
            <v>37428</v>
          </cell>
          <cell r="N854" t="str">
            <v>Vehiculo</v>
          </cell>
        </row>
        <row r="855">
          <cell r="A855">
            <v>800256143</v>
          </cell>
          <cell r="B855" t="str">
            <v>Empresa De Agregados Calcareos</v>
          </cell>
          <cell r="C855" t="str">
            <v>CONSUMO</v>
          </cell>
          <cell r="D855" t="str">
            <v>A</v>
          </cell>
          <cell r="E855">
            <v>0</v>
          </cell>
          <cell r="F855">
            <v>49290023</v>
          </cell>
          <cell r="G855">
            <v>1661292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52000000</v>
          </cell>
          <cell r="M855">
            <v>37533</v>
          </cell>
          <cell r="N855" t="str">
            <v>Vehiculo</v>
          </cell>
        </row>
        <row r="856">
          <cell r="A856">
            <v>802008914</v>
          </cell>
          <cell r="B856" t="str">
            <v xml:space="preserve">Hotel Barranquilla Plaza Sa   </v>
          </cell>
          <cell r="C856" t="str">
            <v>COMERCIAL</v>
          </cell>
          <cell r="D856" t="str">
            <v>A</v>
          </cell>
          <cell r="E856">
            <v>0</v>
          </cell>
          <cell r="F856">
            <v>228940208</v>
          </cell>
          <cell r="G856">
            <v>677871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443947633</v>
          </cell>
          <cell r="M856">
            <v>37437</v>
          </cell>
          <cell r="N856" t="str">
            <v>Maquinaria</v>
          </cell>
        </row>
        <row r="857">
          <cell r="A857">
            <v>804002900</v>
          </cell>
          <cell r="B857" t="str">
            <v xml:space="preserve">Rikalac S.A.                  </v>
          </cell>
          <cell r="C857" t="str">
            <v>COMERCIAL</v>
          </cell>
          <cell r="D857" t="str">
            <v>A</v>
          </cell>
          <cell r="E857">
            <v>0</v>
          </cell>
          <cell r="F857">
            <v>8362079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17426583</v>
          </cell>
          <cell r="M857">
            <v>37437</v>
          </cell>
          <cell r="N857" t="str">
            <v>Maquinaria</v>
          </cell>
        </row>
        <row r="858">
          <cell r="A858">
            <v>804010418</v>
          </cell>
          <cell r="B858" t="str">
            <v>Transportes Refrigerados De Co</v>
          </cell>
          <cell r="C858" t="str">
            <v>COMERCIAL</v>
          </cell>
          <cell r="D858" t="str">
            <v>A</v>
          </cell>
          <cell r="E858">
            <v>16</v>
          </cell>
          <cell r="F858">
            <v>49146487</v>
          </cell>
          <cell r="G858">
            <v>3344200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70000000</v>
          </cell>
          <cell r="M858">
            <v>37302</v>
          </cell>
          <cell r="N858" t="str">
            <v>Vehiculo</v>
          </cell>
        </row>
        <row r="859">
          <cell r="A859">
            <v>805000346</v>
          </cell>
          <cell r="B859" t="str">
            <v xml:space="preserve">Lubrifluidos De Colombia S.A  </v>
          </cell>
          <cell r="C859" t="str">
            <v>COMERCIAL</v>
          </cell>
          <cell r="D859" t="str">
            <v>A</v>
          </cell>
          <cell r="E859">
            <v>0</v>
          </cell>
          <cell r="F859">
            <v>39883722</v>
          </cell>
          <cell r="G859">
            <v>2001088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108000000</v>
          </cell>
          <cell r="M859">
            <v>37437</v>
          </cell>
          <cell r="N859" t="str">
            <v>Vehiculo</v>
          </cell>
        </row>
        <row r="860">
          <cell r="A860">
            <v>805000830</v>
          </cell>
          <cell r="B860" t="str">
            <v>Frigo Cargo Internacional Ltda</v>
          </cell>
          <cell r="C860" t="str">
            <v>COMERCIAL</v>
          </cell>
          <cell r="D860" t="str">
            <v>A</v>
          </cell>
          <cell r="E860">
            <v>0</v>
          </cell>
          <cell r="F860">
            <v>29245303</v>
          </cell>
          <cell r="G860">
            <v>906683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94500000</v>
          </cell>
          <cell r="M860">
            <v>37437</v>
          </cell>
          <cell r="N860" t="str">
            <v>Vehiculo</v>
          </cell>
        </row>
        <row r="861">
          <cell r="A861">
            <v>805002046</v>
          </cell>
          <cell r="B861" t="str">
            <v>Inversiones Azcarate &amp; Echever</v>
          </cell>
          <cell r="C861" t="str">
            <v>COMERCIAL</v>
          </cell>
          <cell r="D861" t="str">
            <v>A</v>
          </cell>
          <cell r="E861">
            <v>0</v>
          </cell>
          <cell r="F861">
            <v>75170714</v>
          </cell>
          <cell r="G861">
            <v>3327903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254935493</v>
          </cell>
          <cell r="M861">
            <v>37437</v>
          </cell>
          <cell r="N861" t="str">
            <v>Maquinaria</v>
          </cell>
        </row>
        <row r="862">
          <cell r="A862">
            <v>805002398</v>
          </cell>
          <cell r="B862" t="str">
            <v>Cofivalle Finance - Bahamas Li</v>
          </cell>
          <cell r="C862" t="str">
            <v>COMERCIAL</v>
          </cell>
          <cell r="D862" t="str">
            <v>A</v>
          </cell>
          <cell r="E862">
            <v>0</v>
          </cell>
          <cell r="F862">
            <v>68462395</v>
          </cell>
          <cell r="G862">
            <v>195982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82600000</v>
          </cell>
          <cell r="M862">
            <v>37437</v>
          </cell>
          <cell r="N862" t="str">
            <v>Vehiculo</v>
          </cell>
        </row>
        <row r="863">
          <cell r="A863">
            <v>805003794</v>
          </cell>
          <cell r="B863" t="str">
            <v>Grupo Cardiologico De Los Reme</v>
          </cell>
          <cell r="C863" t="str">
            <v>COMERCIAL</v>
          </cell>
          <cell r="D863" t="str">
            <v>A</v>
          </cell>
          <cell r="E863">
            <v>0</v>
          </cell>
          <cell r="F863">
            <v>94651914</v>
          </cell>
          <cell r="G863">
            <v>4207847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241019591</v>
          </cell>
          <cell r="M863">
            <v>37437</v>
          </cell>
          <cell r="N863" t="str">
            <v>Maquinaria</v>
          </cell>
        </row>
        <row r="864">
          <cell r="A864">
            <v>805004896</v>
          </cell>
          <cell r="B864" t="str">
            <v xml:space="preserve">Transportes Decepaz Ltda      </v>
          </cell>
          <cell r="C864" t="str">
            <v>COMERCIAL</v>
          </cell>
          <cell r="D864" t="str">
            <v>B</v>
          </cell>
          <cell r="E864">
            <v>57</v>
          </cell>
          <cell r="F864">
            <v>786329</v>
          </cell>
          <cell r="G864">
            <v>6260678</v>
          </cell>
          <cell r="H864">
            <v>599933</v>
          </cell>
          <cell r="I864">
            <v>0</v>
          </cell>
          <cell r="J864">
            <v>62607</v>
          </cell>
          <cell r="K864">
            <v>5999</v>
          </cell>
          <cell r="L864">
            <v>62000000</v>
          </cell>
          <cell r="M864">
            <v>37437</v>
          </cell>
          <cell r="N864" t="str">
            <v>Vehiculo</v>
          </cell>
        </row>
        <row r="865">
          <cell r="A865">
            <v>805006187</v>
          </cell>
          <cell r="B865" t="str">
            <v xml:space="preserve">Setrans Valencia Ltda         </v>
          </cell>
          <cell r="C865" t="str">
            <v>COMERCIAL</v>
          </cell>
          <cell r="D865" t="str">
            <v>A</v>
          </cell>
          <cell r="E865">
            <v>26</v>
          </cell>
          <cell r="F865">
            <v>45740272</v>
          </cell>
          <cell r="G865">
            <v>3848545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208882000</v>
          </cell>
          <cell r="M865">
            <v>36619</v>
          </cell>
          <cell r="N865" t="str">
            <v>Vehiculo</v>
          </cell>
        </row>
        <row r="866">
          <cell r="A866">
            <v>805006389</v>
          </cell>
          <cell r="B866" t="str">
            <v>Cuidado Hospitalario Domicilia</v>
          </cell>
          <cell r="C866" t="str">
            <v>COMERCIAL</v>
          </cell>
          <cell r="D866" t="str">
            <v>B</v>
          </cell>
          <cell r="E866">
            <v>49</v>
          </cell>
          <cell r="F866">
            <v>1882319</v>
          </cell>
          <cell r="G866">
            <v>1270769</v>
          </cell>
          <cell r="H866">
            <v>0</v>
          </cell>
          <cell r="I866">
            <v>0</v>
          </cell>
          <cell r="J866">
            <v>12708</v>
          </cell>
          <cell r="K866">
            <v>0</v>
          </cell>
          <cell r="L866">
            <v>19000000</v>
          </cell>
          <cell r="M866">
            <v>37437</v>
          </cell>
          <cell r="N866" t="str">
            <v>Vehiculo</v>
          </cell>
        </row>
        <row r="867">
          <cell r="A867">
            <v>805006903</v>
          </cell>
          <cell r="B867" t="str">
            <v xml:space="preserve">Arias Muñoz Y Cia Ltda        </v>
          </cell>
          <cell r="C867" t="str">
            <v>COMERCIAL</v>
          </cell>
          <cell r="D867" t="str">
            <v>A</v>
          </cell>
          <cell r="E867">
            <v>0</v>
          </cell>
          <cell r="F867">
            <v>59314541</v>
          </cell>
          <cell r="G867">
            <v>1405459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100500000</v>
          </cell>
          <cell r="M867">
            <v>37603</v>
          </cell>
          <cell r="N867" t="str">
            <v>Vehiculo</v>
          </cell>
        </row>
        <row r="868">
          <cell r="A868">
            <v>805008138</v>
          </cell>
          <cell r="B868" t="str">
            <v xml:space="preserve">Acolito S.A                   </v>
          </cell>
          <cell r="C868" t="str">
            <v>COMERCIAL</v>
          </cell>
          <cell r="D868" t="str">
            <v>A</v>
          </cell>
          <cell r="E868">
            <v>0</v>
          </cell>
          <cell r="F868">
            <v>20723433</v>
          </cell>
          <cell r="G868">
            <v>1091348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33000000</v>
          </cell>
          <cell r="M868">
            <v>37437</v>
          </cell>
          <cell r="N868" t="str">
            <v>Vehiculo</v>
          </cell>
        </row>
        <row r="869">
          <cell r="A869">
            <v>805008634</v>
          </cell>
          <cell r="B869" t="str">
            <v>Velasquez Preprensa Digital Lt</v>
          </cell>
          <cell r="C869" t="str">
            <v>COMERCIAL</v>
          </cell>
          <cell r="D869" t="str">
            <v>A</v>
          </cell>
          <cell r="E869">
            <v>0</v>
          </cell>
          <cell r="F869">
            <v>130906780</v>
          </cell>
          <cell r="G869">
            <v>3624282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199352778</v>
          </cell>
          <cell r="M869">
            <v>37437</v>
          </cell>
          <cell r="N869" t="str">
            <v>Maquinaria</v>
          </cell>
        </row>
        <row r="870">
          <cell r="A870">
            <v>805009529</v>
          </cell>
          <cell r="B870" t="str">
            <v xml:space="preserve">Desarrollo S.A                </v>
          </cell>
          <cell r="C870" t="str">
            <v>COMERCIAL</v>
          </cell>
          <cell r="D870" t="str">
            <v>A</v>
          </cell>
          <cell r="E870">
            <v>0</v>
          </cell>
          <cell r="F870">
            <v>92650997</v>
          </cell>
          <cell r="G870">
            <v>291154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112000000</v>
          </cell>
          <cell r="M870">
            <v>37557</v>
          </cell>
          <cell r="N870" t="str">
            <v>Vehiculo</v>
          </cell>
        </row>
        <row r="871">
          <cell r="A871">
            <v>805009813</v>
          </cell>
          <cell r="B871" t="str">
            <v>Alberto Lenis Telecomunicacion</v>
          </cell>
          <cell r="C871" t="str">
            <v>COMERCIAL</v>
          </cell>
          <cell r="D871" t="str">
            <v>A</v>
          </cell>
          <cell r="E871">
            <v>14</v>
          </cell>
          <cell r="F871">
            <v>1732163</v>
          </cell>
          <cell r="G871">
            <v>926012</v>
          </cell>
          <cell r="H871">
            <v>128290</v>
          </cell>
          <cell r="I871">
            <v>0</v>
          </cell>
          <cell r="J871">
            <v>0</v>
          </cell>
          <cell r="K871">
            <v>0</v>
          </cell>
          <cell r="L871">
            <v>16200000</v>
          </cell>
          <cell r="M871">
            <v>37437</v>
          </cell>
          <cell r="N871" t="str">
            <v>Vehiculo</v>
          </cell>
        </row>
        <row r="872">
          <cell r="A872">
            <v>805009944</v>
          </cell>
          <cell r="B872" t="str">
            <v xml:space="preserve">Aerosanidad Agricola S En C   </v>
          </cell>
          <cell r="C872" t="str">
            <v>COMERCIAL</v>
          </cell>
          <cell r="D872" t="str">
            <v>A</v>
          </cell>
          <cell r="E872">
            <v>12</v>
          </cell>
          <cell r="F872">
            <v>47607566</v>
          </cell>
          <cell r="G872">
            <v>448237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76473537</v>
          </cell>
          <cell r="M872">
            <v>36635</v>
          </cell>
          <cell r="N872" t="str">
            <v>Vehiculo</v>
          </cell>
        </row>
        <row r="873">
          <cell r="A873">
            <v>805010598</v>
          </cell>
          <cell r="B873" t="str">
            <v xml:space="preserve">Todocar S.A.                  </v>
          </cell>
          <cell r="C873" t="str">
            <v>COMERCIAL</v>
          </cell>
          <cell r="D873" t="str">
            <v>A</v>
          </cell>
          <cell r="E873">
            <v>0</v>
          </cell>
          <cell r="F873">
            <v>31386936</v>
          </cell>
          <cell r="G873">
            <v>1524500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95437368</v>
          </cell>
          <cell r="M873">
            <v>37437</v>
          </cell>
          <cell r="N873" t="str">
            <v>Vehiculo</v>
          </cell>
        </row>
        <row r="874">
          <cell r="A874">
            <v>805012628</v>
          </cell>
          <cell r="B874" t="str">
            <v xml:space="preserve">Casa De Teja S.A.             </v>
          </cell>
          <cell r="C874" t="str">
            <v>COMERCIAL</v>
          </cell>
          <cell r="D874" t="str">
            <v>A</v>
          </cell>
          <cell r="E874">
            <v>21</v>
          </cell>
          <cell r="F874">
            <v>37886382</v>
          </cell>
          <cell r="G874">
            <v>702656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108500000</v>
          </cell>
          <cell r="M874">
            <v>36992</v>
          </cell>
          <cell r="N874" t="str">
            <v>Vehiculo</v>
          </cell>
        </row>
        <row r="875">
          <cell r="A875">
            <v>805012977</v>
          </cell>
          <cell r="B875" t="str">
            <v xml:space="preserve">Unispan Colombia S.A.         </v>
          </cell>
          <cell r="C875" t="str">
            <v>COMERCIAL</v>
          </cell>
          <cell r="D875" t="str">
            <v>A</v>
          </cell>
          <cell r="E875">
            <v>8</v>
          </cell>
          <cell r="F875">
            <v>6357895</v>
          </cell>
          <cell r="G875">
            <v>466324</v>
          </cell>
          <cell r="H875">
            <v>8006</v>
          </cell>
          <cell r="I875">
            <v>0</v>
          </cell>
          <cell r="J875">
            <v>0</v>
          </cell>
          <cell r="K875">
            <v>0</v>
          </cell>
          <cell r="L875">
            <v>7529172</v>
          </cell>
          <cell r="M875">
            <v>37491</v>
          </cell>
          <cell r="N875" t="str">
            <v>Maquinaria</v>
          </cell>
        </row>
        <row r="876">
          <cell r="A876">
            <v>805013141</v>
          </cell>
          <cell r="B876" t="str">
            <v>Servicio De Transporte De Pasa</v>
          </cell>
          <cell r="C876" t="str">
            <v>COMERCIAL</v>
          </cell>
          <cell r="D876" t="str">
            <v>A</v>
          </cell>
          <cell r="E876">
            <v>4</v>
          </cell>
          <cell r="F876">
            <v>212294866</v>
          </cell>
          <cell r="G876">
            <v>3027486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340897690</v>
          </cell>
          <cell r="M876">
            <v>36661</v>
          </cell>
          <cell r="N876" t="str">
            <v>Vehiculo</v>
          </cell>
        </row>
        <row r="877">
          <cell r="A877">
            <v>805015554</v>
          </cell>
          <cell r="B877" t="str">
            <v xml:space="preserve">Panpastel S.A                 </v>
          </cell>
          <cell r="C877" t="str">
            <v>COMERCIAL</v>
          </cell>
          <cell r="D877" t="str">
            <v>A</v>
          </cell>
          <cell r="E877">
            <v>21</v>
          </cell>
          <cell r="F877">
            <v>76968323</v>
          </cell>
          <cell r="G877">
            <v>1339208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101948181</v>
          </cell>
          <cell r="M877">
            <v>37286</v>
          </cell>
          <cell r="N877" t="str">
            <v>Vehiculo</v>
          </cell>
        </row>
        <row r="878">
          <cell r="A878">
            <v>805016444</v>
          </cell>
          <cell r="B878" t="str">
            <v>Estacion De Servicio El Grande</v>
          </cell>
          <cell r="C878" t="str">
            <v>COMERCIAL</v>
          </cell>
          <cell r="D878" t="str">
            <v>A</v>
          </cell>
          <cell r="E878">
            <v>0</v>
          </cell>
          <cell r="F878">
            <v>5717086</v>
          </cell>
          <cell r="G878">
            <v>1699368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101368750</v>
          </cell>
          <cell r="M878">
            <v>36572</v>
          </cell>
          <cell r="N878" t="str">
            <v>Vehiculo</v>
          </cell>
        </row>
        <row r="879">
          <cell r="A879">
            <v>805017305</v>
          </cell>
          <cell r="B879" t="str">
            <v xml:space="preserve">Productos Prikker S De H.     </v>
          </cell>
          <cell r="C879" t="str">
            <v>COMERCIAL</v>
          </cell>
          <cell r="D879" t="str">
            <v>A</v>
          </cell>
          <cell r="E879">
            <v>0</v>
          </cell>
          <cell r="F879">
            <v>11422515</v>
          </cell>
          <cell r="G879">
            <v>327321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14100000</v>
          </cell>
          <cell r="M879">
            <v>37329</v>
          </cell>
          <cell r="N879" t="str">
            <v>Vehiculo</v>
          </cell>
        </row>
        <row r="880">
          <cell r="A880">
            <v>805017444</v>
          </cell>
          <cell r="B880" t="str">
            <v>Sociedad Azcarate Y Cia S En C</v>
          </cell>
          <cell r="C880" t="str">
            <v>COMERCIAL</v>
          </cell>
          <cell r="D880" t="str">
            <v>A</v>
          </cell>
          <cell r="E880">
            <v>0</v>
          </cell>
          <cell r="F880">
            <v>143000454</v>
          </cell>
          <cell r="G880">
            <v>2949574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270062080</v>
          </cell>
          <cell r="M880">
            <v>37437</v>
          </cell>
          <cell r="N880" t="str">
            <v>Maquinaria</v>
          </cell>
        </row>
        <row r="881">
          <cell r="A881">
            <v>805017567</v>
          </cell>
          <cell r="B881" t="str">
            <v xml:space="preserve">Mega Trading Ltda             </v>
          </cell>
          <cell r="C881" t="str">
            <v>COMERCIAL</v>
          </cell>
          <cell r="D881" t="str">
            <v>A</v>
          </cell>
          <cell r="E881">
            <v>0</v>
          </cell>
          <cell r="F881">
            <v>3808620</v>
          </cell>
          <cell r="G881">
            <v>143533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74000000</v>
          </cell>
          <cell r="M881">
            <v>37437</v>
          </cell>
          <cell r="N881" t="str">
            <v>Vehiculo</v>
          </cell>
        </row>
        <row r="882">
          <cell r="A882">
            <v>805018396</v>
          </cell>
          <cell r="B882" t="str">
            <v xml:space="preserve">Pyxis Ltda                    </v>
          </cell>
          <cell r="C882" t="str">
            <v>COMERCIAL</v>
          </cell>
          <cell r="D882" t="str">
            <v>A</v>
          </cell>
          <cell r="E882">
            <v>0</v>
          </cell>
          <cell r="F882">
            <v>189304</v>
          </cell>
          <cell r="G882">
            <v>13582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1288785</v>
          </cell>
          <cell r="M882">
            <v>37437</v>
          </cell>
          <cell r="N882" t="str">
            <v>Computador</v>
          </cell>
        </row>
        <row r="883">
          <cell r="A883">
            <v>805018495</v>
          </cell>
          <cell r="B883" t="str">
            <v xml:space="preserve">Cerdos Del Valle S.A.         </v>
          </cell>
          <cell r="C883" t="str">
            <v>COMERCIAL</v>
          </cell>
          <cell r="D883" t="str">
            <v>A</v>
          </cell>
          <cell r="E883">
            <v>0</v>
          </cell>
          <cell r="F883">
            <v>26238117</v>
          </cell>
          <cell r="G883">
            <v>2183629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62007310</v>
          </cell>
          <cell r="M883">
            <v>37146</v>
          </cell>
          <cell r="N883" t="str">
            <v>Vehiculo</v>
          </cell>
        </row>
        <row r="884">
          <cell r="A884">
            <v>805019109</v>
          </cell>
          <cell r="B884" t="str">
            <v xml:space="preserve">Mobil Avenida De Las Americas </v>
          </cell>
          <cell r="C884" t="str">
            <v>COMERCIAL</v>
          </cell>
          <cell r="D884" t="str">
            <v>A</v>
          </cell>
          <cell r="E884">
            <v>0</v>
          </cell>
          <cell r="F884">
            <v>26155970</v>
          </cell>
          <cell r="G884">
            <v>1381827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45000000</v>
          </cell>
          <cell r="M884">
            <v>37504</v>
          </cell>
          <cell r="N884" t="str">
            <v>Vehiculo</v>
          </cell>
        </row>
        <row r="885">
          <cell r="A885">
            <v>805022337</v>
          </cell>
          <cell r="B885" t="str">
            <v xml:space="preserve">Leche S.A.                    </v>
          </cell>
          <cell r="C885" t="str">
            <v>COMERCIAL</v>
          </cell>
          <cell r="D885" t="str">
            <v>A</v>
          </cell>
          <cell r="E885">
            <v>0</v>
          </cell>
          <cell r="F885">
            <v>48507553</v>
          </cell>
          <cell r="G885">
            <v>1189750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67298407</v>
          </cell>
          <cell r="M885">
            <v>37437</v>
          </cell>
          <cell r="N885" t="str">
            <v>Maquinaria</v>
          </cell>
        </row>
        <row r="886">
          <cell r="A886">
            <v>806004711</v>
          </cell>
          <cell r="B886" t="str">
            <v xml:space="preserve">C.I Frucor Ltda               </v>
          </cell>
          <cell r="C886" t="str">
            <v>CONSUMO</v>
          </cell>
          <cell r="D886" t="str">
            <v>A</v>
          </cell>
          <cell r="E886">
            <v>0</v>
          </cell>
          <cell r="F886">
            <v>31784059</v>
          </cell>
          <cell r="G886">
            <v>80619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43000000</v>
          </cell>
          <cell r="M886">
            <v>37558</v>
          </cell>
          <cell r="N886" t="str">
            <v>Vehiculo</v>
          </cell>
        </row>
        <row r="887">
          <cell r="A887">
            <v>807003438</v>
          </cell>
          <cell r="B887" t="str">
            <v xml:space="preserve">Avicola Torcoroma S.A.        </v>
          </cell>
          <cell r="C887" t="str">
            <v>COMERCIAL</v>
          </cell>
          <cell r="D887" t="str">
            <v>A</v>
          </cell>
          <cell r="E887">
            <v>14</v>
          </cell>
          <cell r="F887">
            <v>57968879</v>
          </cell>
          <cell r="G887">
            <v>6346857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120000000</v>
          </cell>
          <cell r="M887">
            <v>37028</v>
          </cell>
          <cell r="N887" t="str">
            <v>Vehiculo</v>
          </cell>
        </row>
        <row r="888">
          <cell r="A888">
            <v>807005020</v>
          </cell>
          <cell r="B888" t="str">
            <v xml:space="preserve">Aseo Urbano S.A.              </v>
          </cell>
          <cell r="C888" t="str">
            <v>COMERCIAL</v>
          </cell>
          <cell r="D888" t="str">
            <v>A</v>
          </cell>
          <cell r="E888">
            <v>0</v>
          </cell>
          <cell r="F888">
            <v>44321019</v>
          </cell>
          <cell r="G888">
            <v>1631512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50549714</v>
          </cell>
          <cell r="M888">
            <v>37437</v>
          </cell>
          <cell r="N888" t="str">
            <v>Vehiculo</v>
          </cell>
        </row>
        <row r="889">
          <cell r="A889">
            <v>808000768</v>
          </cell>
          <cell r="B889" t="str">
            <v>Compania De Transportes La Pro</v>
          </cell>
          <cell r="C889" t="str">
            <v>COMERCIAL</v>
          </cell>
          <cell r="D889" t="str">
            <v>A</v>
          </cell>
          <cell r="E889">
            <v>0</v>
          </cell>
          <cell r="F889">
            <v>81050196</v>
          </cell>
          <cell r="G889">
            <v>610433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132500000</v>
          </cell>
          <cell r="M889">
            <v>37437</v>
          </cell>
          <cell r="N889" t="str">
            <v>Vehiculo</v>
          </cell>
        </row>
        <row r="890">
          <cell r="A890">
            <v>808000899</v>
          </cell>
          <cell r="B890" t="str">
            <v xml:space="preserve">El Avance Y Cia Ltda          </v>
          </cell>
          <cell r="C890" t="str">
            <v>COMERCIAL</v>
          </cell>
          <cell r="D890" t="str">
            <v>A</v>
          </cell>
          <cell r="E890">
            <v>22</v>
          </cell>
          <cell r="F890">
            <v>63574998</v>
          </cell>
          <cell r="G890">
            <v>2228258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70520400</v>
          </cell>
          <cell r="M890">
            <v>37477</v>
          </cell>
          <cell r="N890" t="str">
            <v>Vehiculo</v>
          </cell>
        </row>
        <row r="891">
          <cell r="A891">
            <v>809002625</v>
          </cell>
          <cell r="B891" t="str">
            <v>Internacional De Electricos Lt</v>
          </cell>
          <cell r="C891" t="str">
            <v>COMERCIAL</v>
          </cell>
          <cell r="D891" t="str">
            <v>A</v>
          </cell>
          <cell r="E891">
            <v>5</v>
          </cell>
          <cell r="F891">
            <v>84565299</v>
          </cell>
          <cell r="G891">
            <v>2799083</v>
          </cell>
          <cell r="H891">
            <v>383773</v>
          </cell>
          <cell r="I891">
            <v>0</v>
          </cell>
          <cell r="J891">
            <v>0</v>
          </cell>
          <cell r="K891">
            <v>0</v>
          </cell>
          <cell r="L891">
            <v>121104660</v>
          </cell>
          <cell r="M891">
            <v>37437</v>
          </cell>
          <cell r="N891" t="str">
            <v>Vehiculo</v>
          </cell>
        </row>
        <row r="892">
          <cell r="A892">
            <v>809002831</v>
          </cell>
          <cell r="B892" t="str">
            <v>Distribuidora Martinez Y Villa</v>
          </cell>
          <cell r="C892" t="str">
            <v>CONSUMO</v>
          </cell>
          <cell r="D892" t="str">
            <v>A</v>
          </cell>
          <cell r="E892">
            <v>4</v>
          </cell>
          <cell r="F892">
            <v>99889087</v>
          </cell>
          <cell r="G892">
            <v>3427455</v>
          </cell>
          <cell r="H892">
            <v>35750</v>
          </cell>
          <cell r="I892">
            <v>0</v>
          </cell>
          <cell r="J892">
            <v>0</v>
          </cell>
          <cell r="K892">
            <v>0</v>
          </cell>
          <cell r="L892">
            <v>152370114</v>
          </cell>
          <cell r="M892">
            <v>37452</v>
          </cell>
          <cell r="N892" t="str">
            <v>Vehiculo</v>
          </cell>
        </row>
        <row r="893">
          <cell r="A893">
            <v>810000533</v>
          </cell>
          <cell r="B893" t="str">
            <v xml:space="preserve">Game S. A.                    </v>
          </cell>
          <cell r="C893" t="str">
            <v>COMERCIAL</v>
          </cell>
          <cell r="D893" t="str">
            <v>A</v>
          </cell>
          <cell r="E893">
            <v>19</v>
          </cell>
          <cell r="F893">
            <v>42194668</v>
          </cell>
          <cell r="G893">
            <v>3912996</v>
          </cell>
          <cell r="H893">
            <v>4746</v>
          </cell>
          <cell r="I893">
            <v>0</v>
          </cell>
          <cell r="J893">
            <v>0</v>
          </cell>
          <cell r="K893">
            <v>0</v>
          </cell>
          <cell r="L893">
            <v>288977275</v>
          </cell>
          <cell r="M893">
            <v>37437</v>
          </cell>
          <cell r="N893" t="str">
            <v>Vehiculo</v>
          </cell>
        </row>
        <row r="894">
          <cell r="A894">
            <v>811000557</v>
          </cell>
          <cell r="B894" t="str">
            <v xml:space="preserve">Seresa S.A.                   </v>
          </cell>
          <cell r="C894" t="str">
            <v>COMERCIAL</v>
          </cell>
          <cell r="D894" t="str">
            <v>E</v>
          </cell>
          <cell r="E894">
            <v>1492</v>
          </cell>
          <cell r="F894">
            <v>107081873</v>
          </cell>
          <cell r="G894">
            <v>0</v>
          </cell>
          <cell r="H894">
            <v>0</v>
          </cell>
          <cell r="I894">
            <v>62457429</v>
          </cell>
          <cell r="J894">
            <v>0</v>
          </cell>
          <cell r="K894">
            <v>0</v>
          </cell>
          <cell r="L894">
            <v>237669004</v>
          </cell>
          <cell r="M894">
            <v>37437</v>
          </cell>
          <cell r="N894" t="str">
            <v>Maquinaria</v>
          </cell>
        </row>
        <row r="895">
          <cell r="A895">
            <v>811000665</v>
          </cell>
          <cell r="B895" t="str">
            <v xml:space="preserve">Practicasa Ltda               </v>
          </cell>
          <cell r="C895" t="str">
            <v>CONSUMO</v>
          </cell>
          <cell r="D895" t="str">
            <v>A</v>
          </cell>
          <cell r="E895">
            <v>0</v>
          </cell>
          <cell r="F895">
            <v>78060682</v>
          </cell>
          <cell r="G895">
            <v>523784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89763200</v>
          </cell>
          <cell r="M895">
            <v>37524</v>
          </cell>
          <cell r="N895" t="str">
            <v>Vehiculo</v>
          </cell>
        </row>
        <row r="896">
          <cell r="A896">
            <v>811001087</v>
          </cell>
          <cell r="B896" t="str">
            <v xml:space="preserve">Inser Sa                      </v>
          </cell>
          <cell r="C896" t="str">
            <v>COMERCIAL</v>
          </cell>
          <cell r="D896" t="str">
            <v>A</v>
          </cell>
          <cell r="E896">
            <v>0</v>
          </cell>
          <cell r="F896">
            <v>25084358</v>
          </cell>
          <cell r="G896">
            <v>947140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37578333</v>
          </cell>
          <cell r="M896">
            <v>37437</v>
          </cell>
          <cell r="N896" t="str">
            <v>Maquinaria</v>
          </cell>
        </row>
        <row r="897">
          <cell r="A897">
            <v>811001182</v>
          </cell>
          <cell r="B897" t="str">
            <v>Conversion Y Recubrimientos S.</v>
          </cell>
          <cell r="C897" t="str">
            <v>CONSUMO</v>
          </cell>
          <cell r="D897" t="str">
            <v>A</v>
          </cell>
          <cell r="E897">
            <v>0</v>
          </cell>
          <cell r="F897">
            <v>78689343</v>
          </cell>
          <cell r="G897">
            <v>340014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78900000</v>
          </cell>
          <cell r="M897">
            <v>37617</v>
          </cell>
          <cell r="N897" t="str">
            <v>Vehiculo</v>
          </cell>
        </row>
        <row r="898">
          <cell r="A898">
            <v>811001520</v>
          </cell>
          <cell r="B898" t="str">
            <v xml:space="preserve">Labso S.A                     </v>
          </cell>
          <cell r="C898" t="str">
            <v>COMERCIAL</v>
          </cell>
          <cell r="D898" t="str">
            <v>A</v>
          </cell>
          <cell r="E898">
            <v>21</v>
          </cell>
          <cell r="F898">
            <v>3084905</v>
          </cell>
          <cell r="G898">
            <v>762130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13000000</v>
          </cell>
          <cell r="M898">
            <v>36656</v>
          </cell>
          <cell r="N898" t="str">
            <v>Vehiculo</v>
          </cell>
        </row>
        <row r="899">
          <cell r="A899">
            <v>811001881</v>
          </cell>
          <cell r="B899" t="str">
            <v xml:space="preserve">Montealegre Hermanos Ltda     </v>
          </cell>
          <cell r="C899" t="str">
            <v>COMERCIAL</v>
          </cell>
          <cell r="D899" t="str">
            <v>A</v>
          </cell>
          <cell r="E899">
            <v>0</v>
          </cell>
          <cell r="F899">
            <v>45661481</v>
          </cell>
          <cell r="G899">
            <v>178173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68356402</v>
          </cell>
          <cell r="M899">
            <v>37437</v>
          </cell>
          <cell r="N899" t="str">
            <v>Maquinaria</v>
          </cell>
        </row>
        <row r="900">
          <cell r="A900">
            <v>811001897</v>
          </cell>
          <cell r="B900" t="str">
            <v xml:space="preserve">Digital Express Ltda          </v>
          </cell>
          <cell r="C900" t="str">
            <v>COMERCIAL</v>
          </cell>
          <cell r="D900" t="str">
            <v>A</v>
          </cell>
          <cell r="E900">
            <v>0</v>
          </cell>
          <cell r="F900">
            <v>46040786</v>
          </cell>
          <cell r="G900">
            <v>1587773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57358222</v>
          </cell>
          <cell r="M900">
            <v>37437</v>
          </cell>
          <cell r="N900" t="str">
            <v>Maquinaria</v>
          </cell>
        </row>
        <row r="901">
          <cell r="A901">
            <v>811002420</v>
          </cell>
          <cell r="B901" t="str">
            <v xml:space="preserve">Sesgos Y Sesgos Ltda          </v>
          </cell>
          <cell r="C901" t="str">
            <v>COMERCIAL</v>
          </cell>
          <cell r="D901" t="str">
            <v>A</v>
          </cell>
          <cell r="E901">
            <v>0</v>
          </cell>
          <cell r="F901">
            <v>22263982</v>
          </cell>
          <cell r="G901">
            <v>220560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24285000</v>
          </cell>
          <cell r="M901">
            <v>37491</v>
          </cell>
          <cell r="N901" t="str">
            <v>Vehiculo</v>
          </cell>
        </row>
        <row r="902">
          <cell r="A902">
            <v>811002938</v>
          </cell>
          <cell r="B902" t="str">
            <v xml:space="preserve">Firma Publicitaria Ltda       </v>
          </cell>
          <cell r="C902" t="str">
            <v>COMERCIAL</v>
          </cell>
          <cell r="D902" t="str">
            <v>A</v>
          </cell>
          <cell r="E902">
            <v>0</v>
          </cell>
          <cell r="F902">
            <v>3937647</v>
          </cell>
          <cell r="G902">
            <v>185618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21000000</v>
          </cell>
          <cell r="M902">
            <v>37437</v>
          </cell>
          <cell r="N902" t="str">
            <v>Vehiculo</v>
          </cell>
        </row>
        <row r="903">
          <cell r="A903">
            <v>811003493</v>
          </cell>
          <cell r="B903" t="str">
            <v xml:space="preserve">Vesmoda S.A.                  </v>
          </cell>
          <cell r="C903" t="str">
            <v>CONSUMO</v>
          </cell>
          <cell r="D903" t="str">
            <v>A</v>
          </cell>
          <cell r="E903">
            <v>0</v>
          </cell>
          <cell r="F903">
            <v>48649193</v>
          </cell>
          <cell r="G903">
            <v>1868262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50000000</v>
          </cell>
          <cell r="M903">
            <v>37596</v>
          </cell>
          <cell r="N903" t="str">
            <v>Vehiculo</v>
          </cell>
        </row>
        <row r="904">
          <cell r="A904">
            <v>811003513</v>
          </cell>
          <cell r="B904" t="str">
            <v xml:space="preserve">Rediagnostic Ltda             </v>
          </cell>
          <cell r="C904" t="str">
            <v>COMERCIAL</v>
          </cell>
          <cell r="D904" t="str">
            <v>A</v>
          </cell>
          <cell r="E904">
            <v>0</v>
          </cell>
          <cell r="F904">
            <v>40306493</v>
          </cell>
          <cell r="G904">
            <v>1453934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56000000</v>
          </cell>
          <cell r="M904">
            <v>37421</v>
          </cell>
          <cell r="N904" t="str">
            <v>Vehiculo</v>
          </cell>
        </row>
        <row r="905">
          <cell r="A905">
            <v>811003651</v>
          </cell>
          <cell r="B905" t="str">
            <v xml:space="preserve">Comercial Casa Blanca S.A     </v>
          </cell>
          <cell r="C905" t="str">
            <v>COMERCIAL</v>
          </cell>
          <cell r="D905" t="str">
            <v>A</v>
          </cell>
          <cell r="E905">
            <v>0</v>
          </cell>
          <cell r="F905">
            <v>137901875</v>
          </cell>
          <cell r="G905">
            <v>692885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148084000</v>
          </cell>
          <cell r="M905">
            <v>37526</v>
          </cell>
          <cell r="N905" t="str">
            <v>Vehiculo</v>
          </cell>
        </row>
        <row r="906">
          <cell r="A906">
            <v>811004051</v>
          </cell>
          <cell r="B906" t="str">
            <v xml:space="preserve">Confecciones Varonni Ltda     </v>
          </cell>
          <cell r="C906" t="str">
            <v>COMERCIAL</v>
          </cell>
          <cell r="D906" t="str">
            <v>A</v>
          </cell>
          <cell r="E906">
            <v>4</v>
          </cell>
          <cell r="F906">
            <v>30581235</v>
          </cell>
          <cell r="G906">
            <v>1502899</v>
          </cell>
          <cell r="H906">
            <v>251289</v>
          </cell>
          <cell r="I906">
            <v>0</v>
          </cell>
          <cell r="J906">
            <v>0</v>
          </cell>
          <cell r="K906">
            <v>0</v>
          </cell>
          <cell r="L906">
            <v>43000000</v>
          </cell>
          <cell r="M906">
            <v>37437</v>
          </cell>
          <cell r="N906" t="str">
            <v>Vehiculo</v>
          </cell>
        </row>
        <row r="907">
          <cell r="A907">
            <v>811004242</v>
          </cell>
          <cell r="B907" t="str">
            <v xml:space="preserve">Bordados Saara Ltda.          </v>
          </cell>
          <cell r="C907" t="str">
            <v>COMERCIAL</v>
          </cell>
          <cell r="D907" t="str">
            <v>A</v>
          </cell>
          <cell r="E907">
            <v>0</v>
          </cell>
          <cell r="F907">
            <v>11940800</v>
          </cell>
          <cell r="G907">
            <v>1130822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32077778</v>
          </cell>
          <cell r="M907">
            <v>37437</v>
          </cell>
          <cell r="N907" t="str">
            <v>Maquinaria</v>
          </cell>
        </row>
        <row r="908">
          <cell r="A908">
            <v>811005809</v>
          </cell>
          <cell r="B908" t="str">
            <v>Comercializadora Y Transformad</v>
          </cell>
          <cell r="C908" t="str">
            <v>COMERCIAL</v>
          </cell>
          <cell r="D908" t="str">
            <v>A</v>
          </cell>
          <cell r="E908">
            <v>0</v>
          </cell>
          <cell r="F908">
            <v>166917413</v>
          </cell>
          <cell r="G908">
            <v>7659383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819460746</v>
          </cell>
          <cell r="M908">
            <v>37437</v>
          </cell>
          <cell r="N908" t="str">
            <v>Inmuebles</v>
          </cell>
        </row>
        <row r="909">
          <cell r="A909">
            <v>811006337</v>
          </cell>
          <cell r="B909" t="str">
            <v xml:space="preserve">Bioanalisis Ltda              </v>
          </cell>
          <cell r="C909" t="str">
            <v>COMERCIAL</v>
          </cell>
          <cell r="D909" t="str">
            <v>B</v>
          </cell>
          <cell r="E909">
            <v>34</v>
          </cell>
          <cell r="F909">
            <v>11624696</v>
          </cell>
          <cell r="G909">
            <v>1448843</v>
          </cell>
          <cell r="H909">
            <v>142309</v>
          </cell>
          <cell r="I909">
            <v>0</v>
          </cell>
          <cell r="J909">
            <v>14488</v>
          </cell>
          <cell r="K909">
            <v>1423</v>
          </cell>
          <cell r="L909">
            <v>38295000</v>
          </cell>
          <cell r="M909">
            <v>37437</v>
          </cell>
          <cell r="N909" t="str">
            <v>Maquinaria</v>
          </cell>
        </row>
        <row r="910">
          <cell r="A910">
            <v>811006409</v>
          </cell>
          <cell r="B910" t="str">
            <v xml:space="preserve">Diesel Andino S.A.            </v>
          </cell>
          <cell r="C910" t="str">
            <v>COMERCIAL</v>
          </cell>
          <cell r="D910" t="str">
            <v>A</v>
          </cell>
          <cell r="E910">
            <v>0</v>
          </cell>
          <cell r="F910">
            <v>17782465</v>
          </cell>
          <cell r="G910">
            <v>283795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24395162</v>
          </cell>
          <cell r="M910">
            <v>37437</v>
          </cell>
          <cell r="N910" t="str">
            <v>Computador</v>
          </cell>
        </row>
        <row r="911">
          <cell r="A911">
            <v>811007058</v>
          </cell>
          <cell r="B911" t="str">
            <v xml:space="preserve">Itrans S.A.                   </v>
          </cell>
          <cell r="C911" t="str">
            <v>COMERCIAL</v>
          </cell>
          <cell r="D911" t="str">
            <v>A</v>
          </cell>
          <cell r="E911">
            <v>0</v>
          </cell>
          <cell r="F911">
            <v>325805726</v>
          </cell>
          <cell r="G911">
            <v>4411953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452803719</v>
          </cell>
          <cell r="M911">
            <v>37193</v>
          </cell>
          <cell r="N911" t="str">
            <v>Vehiculo</v>
          </cell>
        </row>
        <row r="912">
          <cell r="A912">
            <v>811007143</v>
          </cell>
          <cell r="B912" t="str">
            <v xml:space="preserve">Sociedad De Ecografia Clinica </v>
          </cell>
          <cell r="C912" t="str">
            <v>COMERCIAL</v>
          </cell>
          <cell r="D912" t="str">
            <v>A</v>
          </cell>
          <cell r="E912">
            <v>0</v>
          </cell>
          <cell r="F912">
            <v>198426534</v>
          </cell>
          <cell r="G912">
            <v>2783523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271172971</v>
          </cell>
          <cell r="M912">
            <v>37453</v>
          </cell>
          <cell r="N912" t="str">
            <v>Maquinaria</v>
          </cell>
        </row>
        <row r="913">
          <cell r="A913">
            <v>811007172</v>
          </cell>
          <cell r="B913" t="str">
            <v xml:space="preserve">Sbi Sa                        </v>
          </cell>
          <cell r="C913" t="str">
            <v>COMERCIAL</v>
          </cell>
          <cell r="D913" t="str">
            <v>A</v>
          </cell>
          <cell r="E913">
            <v>0</v>
          </cell>
          <cell r="F913">
            <v>14485043</v>
          </cell>
          <cell r="G913">
            <v>61364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63300000</v>
          </cell>
          <cell r="M913">
            <v>37005</v>
          </cell>
          <cell r="N913" t="str">
            <v>Vehiculo</v>
          </cell>
        </row>
        <row r="914">
          <cell r="A914">
            <v>811007369</v>
          </cell>
          <cell r="B914" t="str">
            <v xml:space="preserve">Soho Arte Y Prestigio Ltda.   </v>
          </cell>
          <cell r="C914" t="str">
            <v>COMERCIAL</v>
          </cell>
          <cell r="D914" t="str">
            <v>A</v>
          </cell>
          <cell r="E914">
            <v>0</v>
          </cell>
          <cell r="F914">
            <v>24759658</v>
          </cell>
          <cell r="G914">
            <v>490571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45000000</v>
          </cell>
          <cell r="M914">
            <v>37437</v>
          </cell>
          <cell r="N914" t="str">
            <v>Vehiculo</v>
          </cell>
        </row>
        <row r="915">
          <cell r="A915">
            <v>811007707</v>
          </cell>
          <cell r="B915" t="str">
            <v xml:space="preserve">Unico Interior Ltda           </v>
          </cell>
          <cell r="C915" t="str">
            <v>COMERCIAL</v>
          </cell>
          <cell r="D915" t="str">
            <v>A</v>
          </cell>
          <cell r="E915">
            <v>0</v>
          </cell>
          <cell r="F915">
            <v>4434681</v>
          </cell>
          <cell r="G915">
            <v>144207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30500000</v>
          </cell>
          <cell r="M915">
            <v>36670</v>
          </cell>
          <cell r="N915" t="str">
            <v>Vehiculo</v>
          </cell>
        </row>
        <row r="916">
          <cell r="A916">
            <v>811009645</v>
          </cell>
          <cell r="B916" t="str">
            <v xml:space="preserve">Corfami Ltda.                 </v>
          </cell>
          <cell r="C916" t="str">
            <v>COMERCIAL</v>
          </cell>
          <cell r="D916" t="str">
            <v>A</v>
          </cell>
          <cell r="E916">
            <v>0</v>
          </cell>
          <cell r="F916">
            <v>11824473</v>
          </cell>
          <cell r="G916">
            <v>34391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18500000</v>
          </cell>
          <cell r="M916">
            <v>37437</v>
          </cell>
          <cell r="N916" t="str">
            <v>Vehiculo</v>
          </cell>
        </row>
        <row r="917">
          <cell r="A917">
            <v>811009788</v>
          </cell>
          <cell r="B917" t="str">
            <v xml:space="preserve">Distracom Y Cia Ltda          </v>
          </cell>
          <cell r="C917" t="str">
            <v>COMERCIAL</v>
          </cell>
          <cell r="D917" t="str">
            <v>A</v>
          </cell>
          <cell r="E917">
            <v>6</v>
          </cell>
          <cell r="F917">
            <v>778650243</v>
          </cell>
          <cell r="G917">
            <v>13363331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1195500000</v>
          </cell>
          <cell r="M917">
            <v>37437</v>
          </cell>
          <cell r="N917" t="str">
            <v>Vehiculo</v>
          </cell>
        </row>
        <row r="918">
          <cell r="A918">
            <v>811009942</v>
          </cell>
          <cell r="B918" t="str">
            <v>Transportes Los Farallones Ltd</v>
          </cell>
          <cell r="C918" t="str">
            <v>COMERCIAL</v>
          </cell>
          <cell r="D918" t="str">
            <v>A</v>
          </cell>
          <cell r="E918">
            <v>0</v>
          </cell>
          <cell r="F918">
            <v>23952552</v>
          </cell>
          <cell r="G918">
            <v>229652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137000000</v>
          </cell>
          <cell r="M918">
            <v>36888</v>
          </cell>
          <cell r="N918" t="str">
            <v>Vehiculo</v>
          </cell>
        </row>
        <row r="919">
          <cell r="A919">
            <v>811010369</v>
          </cell>
          <cell r="B919" t="str">
            <v xml:space="preserve">Echepos S.A.                  </v>
          </cell>
          <cell r="C919" t="str">
            <v>CONSUMO</v>
          </cell>
          <cell r="D919" t="str">
            <v>A</v>
          </cell>
          <cell r="E919">
            <v>0</v>
          </cell>
          <cell r="F919">
            <v>34585107</v>
          </cell>
          <cell r="G919">
            <v>1216813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63200000</v>
          </cell>
          <cell r="M919">
            <v>37594</v>
          </cell>
          <cell r="N919" t="str">
            <v>Vehiculo</v>
          </cell>
        </row>
        <row r="920">
          <cell r="A920">
            <v>811010703</v>
          </cell>
          <cell r="B920" t="str">
            <v xml:space="preserve">Plasticos G Y C. Ltda         </v>
          </cell>
          <cell r="C920" t="str">
            <v>COMERCIAL</v>
          </cell>
          <cell r="D920" t="str">
            <v>A</v>
          </cell>
          <cell r="E920">
            <v>0</v>
          </cell>
          <cell r="F920">
            <v>36861363</v>
          </cell>
          <cell r="G920">
            <v>916976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53000000</v>
          </cell>
          <cell r="M920">
            <v>37152</v>
          </cell>
          <cell r="N920" t="str">
            <v>Maquinaria</v>
          </cell>
        </row>
        <row r="921">
          <cell r="A921">
            <v>811010790</v>
          </cell>
          <cell r="B921" t="str">
            <v>Transportes Arango Vasquez Y C</v>
          </cell>
          <cell r="C921" t="str">
            <v>COMERCIAL</v>
          </cell>
          <cell r="D921" t="str">
            <v>A</v>
          </cell>
          <cell r="E921">
            <v>0</v>
          </cell>
          <cell r="F921">
            <v>103237024</v>
          </cell>
          <cell r="G921">
            <v>3250678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207000000</v>
          </cell>
          <cell r="M921">
            <v>36992</v>
          </cell>
          <cell r="N921" t="str">
            <v>Vehiculo</v>
          </cell>
        </row>
        <row r="922">
          <cell r="A922">
            <v>811011280</v>
          </cell>
          <cell r="B922" t="str">
            <v xml:space="preserve">Rapicargo Ltda                </v>
          </cell>
          <cell r="C922" t="str">
            <v>COMERCIAL</v>
          </cell>
          <cell r="D922" t="str">
            <v>A</v>
          </cell>
          <cell r="E922">
            <v>0</v>
          </cell>
          <cell r="F922">
            <v>72483639</v>
          </cell>
          <cell r="G922">
            <v>2950724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106000000</v>
          </cell>
          <cell r="M922">
            <v>37203</v>
          </cell>
          <cell r="N922" t="str">
            <v>Vehiculo</v>
          </cell>
        </row>
        <row r="923">
          <cell r="A923">
            <v>811011345</v>
          </cell>
          <cell r="B923" t="str">
            <v xml:space="preserve">Inversiones Sisga Ltda        </v>
          </cell>
          <cell r="C923" t="str">
            <v>COMERCIAL</v>
          </cell>
          <cell r="D923" t="str">
            <v>A</v>
          </cell>
          <cell r="E923">
            <v>0</v>
          </cell>
          <cell r="F923">
            <v>29526304</v>
          </cell>
          <cell r="G923">
            <v>795874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32433374</v>
          </cell>
          <cell r="M923">
            <v>37442</v>
          </cell>
          <cell r="N923" t="str">
            <v>Vehiculo</v>
          </cell>
        </row>
        <row r="924">
          <cell r="A924">
            <v>811012258</v>
          </cell>
          <cell r="B924" t="str">
            <v>Distribuciones Riogrande Ltda.</v>
          </cell>
          <cell r="C924" t="str">
            <v>COMERCIAL</v>
          </cell>
          <cell r="D924" t="str">
            <v>A</v>
          </cell>
          <cell r="E924">
            <v>0</v>
          </cell>
          <cell r="F924">
            <v>63623024</v>
          </cell>
          <cell r="G924">
            <v>251708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79402000</v>
          </cell>
          <cell r="M924">
            <v>37588</v>
          </cell>
          <cell r="N924" t="str">
            <v>Vehiculo</v>
          </cell>
        </row>
        <row r="925">
          <cell r="A925">
            <v>811012321</v>
          </cell>
          <cell r="B925" t="str">
            <v>Gerardo Rios Carpinteria Y Cia</v>
          </cell>
          <cell r="C925" t="str">
            <v>COMERCIAL</v>
          </cell>
          <cell r="D925" t="str">
            <v>A</v>
          </cell>
          <cell r="E925">
            <v>0</v>
          </cell>
          <cell r="F925">
            <v>32572006</v>
          </cell>
          <cell r="G925">
            <v>866012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45240000</v>
          </cell>
          <cell r="M925">
            <v>37419</v>
          </cell>
          <cell r="N925" t="str">
            <v>Maquinaria</v>
          </cell>
        </row>
        <row r="926">
          <cell r="A926">
            <v>811012353</v>
          </cell>
          <cell r="B926" t="str">
            <v xml:space="preserve">Champlast Ltda.               </v>
          </cell>
          <cell r="C926" t="str">
            <v>COMERCIAL</v>
          </cell>
          <cell r="D926" t="str">
            <v>A</v>
          </cell>
          <cell r="E926">
            <v>0</v>
          </cell>
          <cell r="F926">
            <v>26454131</v>
          </cell>
          <cell r="G926">
            <v>1651514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44222222</v>
          </cell>
          <cell r="M926">
            <v>37437</v>
          </cell>
          <cell r="N926" t="str">
            <v>Maquinaria</v>
          </cell>
        </row>
        <row r="927">
          <cell r="A927">
            <v>811013478</v>
          </cell>
          <cell r="B927" t="str">
            <v xml:space="preserve">Vision Xxi S.A.               </v>
          </cell>
          <cell r="C927" t="str">
            <v>COMERCIAL</v>
          </cell>
          <cell r="D927" t="str">
            <v>A</v>
          </cell>
          <cell r="E927">
            <v>0</v>
          </cell>
          <cell r="F927">
            <v>70647779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80377000</v>
          </cell>
          <cell r="M927">
            <v>37593</v>
          </cell>
          <cell r="N927" t="str">
            <v>Maquinaria</v>
          </cell>
        </row>
        <row r="928">
          <cell r="A928">
            <v>811013739</v>
          </cell>
          <cell r="B928" t="str">
            <v xml:space="preserve">Licoantioquia S.A.            </v>
          </cell>
          <cell r="C928" t="str">
            <v>COMERCIAL</v>
          </cell>
          <cell r="D928" t="str">
            <v>A</v>
          </cell>
          <cell r="E928">
            <v>0</v>
          </cell>
          <cell r="F928">
            <v>12537664</v>
          </cell>
          <cell r="G928">
            <v>687550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51300000</v>
          </cell>
          <cell r="M928">
            <v>36665</v>
          </cell>
          <cell r="N928" t="str">
            <v>Vehiculo</v>
          </cell>
        </row>
        <row r="929">
          <cell r="A929">
            <v>811013802</v>
          </cell>
          <cell r="B929" t="str">
            <v xml:space="preserve">Dicoplast S.A.                </v>
          </cell>
          <cell r="C929" t="str">
            <v>COMERCIAL</v>
          </cell>
          <cell r="D929" t="str">
            <v>A</v>
          </cell>
          <cell r="E929">
            <v>10</v>
          </cell>
          <cell r="F929">
            <v>57577662</v>
          </cell>
          <cell r="G929">
            <v>3778388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75800000</v>
          </cell>
          <cell r="M929">
            <v>37437</v>
          </cell>
          <cell r="N929" t="str">
            <v>Maquinaria</v>
          </cell>
        </row>
        <row r="930">
          <cell r="A930">
            <v>811013860</v>
          </cell>
          <cell r="B930" t="str">
            <v>Gomez Palacio Asociados C.P.T.</v>
          </cell>
          <cell r="C930" t="str">
            <v>COMERCIAL</v>
          </cell>
          <cell r="D930" t="str">
            <v>A</v>
          </cell>
          <cell r="E930">
            <v>10</v>
          </cell>
          <cell r="F930">
            <v>18571891</v>
          </cell>
          <cell r="G930">
            <v>852207</v>
          </cell>
          <cell r="H930">
            <v>144228</v>
          </cell>
          <cell r="I930">
            <v>0</v>
          </cell>
          <cell r="J930">
            <v>0</v>
          </cell>
          <cell r="K930">
            <v>0</v>
          </cell>
          <cell r="L930">
            <v>27650000</v>
          </cell>
          <cell r="M930">
            <v>37437</v>
          </cell>
          <cell r="N930" t="str">
            <v>Vehiculo</v>
          </cell>
        </row>
        <row r="931">
          <cell r="A931">
            <v>811015094</v>
          </cell>
          <cell r="B931" t="str">
            <v>Cielotek Impermeabilizacion Lt</v>
          </cell>
          <cell r="C931" t="str">
            <v>COMERCIAL</v>
          </cell>
          <cell r="D931" t="str">
            <v>A</v>
          </cell>
          <cell r="E931">
            <v>0</v>
          </cell>
          <cell r="F931">
            <v>29868845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37228936</v>
          </cell>
          <cell r="M931">
            <v>37526</v>
          </cell>
          <cell r="N931" t="str">
            <v>Vehiculo</v>
          </cell>
        </row>
        <row r="932">
          <cell r="A932">
            <v>811015153</v>
          </cell>
          <cell r="B932" t="str">
            <v xml:space="preserve">Distribuciones M.G. S.A.      </v>
          </cell>
          <cell r="C932" t="str">
            <v>COMERCIAL</v>
          </cell>
          <cell r="D932" t="str">
            <v>A</v>
          </cell>
          <cell r="E932">
            <v>0</v>
          </cell>
          <cell r="F932">
            <v>95438723</v>
          </cell>
          <cell r="G932">
            <v>1894232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109594001</v>
          </cell>
          <cell r="M932">
            <v>37421</v>
          </cell>
          <cell r="N932" t="str">
            <v>Vehiculo</v>
          </cell>
        </row>
        <row r="933">
          <cell r="A933">
            <v>811015333</v>
          </cell>
          <cell r="B933" t="str">
            <v xml:space="preserve">Nutrinorte S.A.               </v>
          </cell>
          <cell r="C933" t="str">
            <v>COMERCIAL</v>
          </cell>
          <cell r="D933" t="str">
            <v>A</v>
          </cell>
          <cell r="E933">
            <v>17</v>
          </cell>
          <cell r="F933">
            <v>46139686</v>
          </cell>
          <cell r="G933">
            <v>2023342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115800000</v>
          </cell>
          <cell r="M933">
            <v>37437</v>
          </cell>
          <cell r="N933" t="str">
            <v>Vehiculo</v>
          </cell>
        </row>
        <row r="934">
          <cell r="A934">
            <v>811015452</v>
          </cell>
          <cell r="B934" t="str">
            <v xml:space="preserve">Sor Llantas Envigado Ltda.    </v>
          </cell>
          <cell r="C934" t="str">
            <v>COMERCIAL</v>
          </cell>
          <cell r="D934" t="str">
            <v>A</v>
          </cell>
          <cell r="E934">
            <v>3</v>
          </cell>
          <cell r="F934">
            <v>4684786</v>
          </cell>
          <cell r="G934">
            <v>514395</v>
          </cell>
          <cell r="H934">
            <v>3597</v>
          </cell>
          <cell r="I934">
            <v>0</v>
          </cell>
          <cell r="J934">
            <v>0</v>
          </cell>
          <cell r="K934">
            <v>0</v>
          </cell>
          <cell r="L934">
            <v>13000000</v>
          </cell>
          <cell r="M934">
            <v>37151</v>
          </cell>
          <cell r="N934" t="str">
            <v>Maquinaria</v>
          </cell>
        </row>
        <row r="935">
          <cell r="A935">
            <v>811016735</v>
          </cell>
          <cell r="B935" t="str">
            <v xml:space="preserve">Ci Green Blossom Sa           </v>
          </cell>
          <cell r="C935" t="str">
            <v>COMERCIAL</v>
          </cell>
          <cell r="D935" t="str">
            <v>A</v>
          </cell>
          <cell r="E935">
            <v>0</v>
          </cell>
          <cell r="F935">
            <v>14258890</v>
          </cell>
          <cell r="G935">
            <v>514506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23000000</v>
          </cell>
          <cell r="M935">
            <v>37437</v>
          </cell>
          <cell r="N935" t="str">
            <v>Vehiculo</v>
          </cell>
        </row>
        <row r="936">
          <cell r="A936">
            <v>811016822</v>
          </cell>
          <cell r="B936" t="str">
            <v xml:space="preserve">Coordinadora De Tanques S.A.  </v>
          </cell>
          <cell r="C936" t="str">
            <v>COMERCIAL</v>
          </cell>
          <cell r="D936" t="str">
            <v>A</v>
          </cell>
          <cell r="E936">
            <v>0</v>
          </cell>
          <cell r="F936">
            <v>264634931</v>
          </cell>
          <cell r="G936">
            <v>5214697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475845177</v>
          </cell>
          <cell r="M936">
            <v>36850</v>
          </cell>
          <cell r="N936" t="str">
            <v>Vehiculo</v>
          </cell>
        </row>
        <row r="937">
          <cell r="A937">
            <v>811016824</v>
          </cell>
          <cell r="B937" t="str">
            <v xml:space="preserve">Distribuciones J Y M Ltda.    </v>
          </cell>
          <cell r="C937" t="str">
            <v>CONSUMO</v>
          </cell>
          <cell r="D937" t="str">
            <v>A</v>
          </cell>
          <cell r="E937">
            <v>0</v>
          </cell>
          <cell r="F937">
            <v>20431250</v>
          </cell>
          <cell r="G937">
            <v>259434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41000000</v>
          </cell>
          <cell r="M937">
            <v>37581</v>
          </cell>
          <cell r="N937" t="str">
            <v>Vehiculo</v>
          </cell>
        </row>
        <row r="938">
          <cell r="A938">
            <v>811017490</v>
          </cell>
          <cell r="B938" t="str">
            <v xml:space="preserve">Rituales Funerarios S.A       </v>
          </cell>
          <cell r="C938" t="str">
            <v>COMERCIAL</v>
          </cell>
          <cell r="D938" t="str">
            <v>A</v>
          </cell>
          <cell r="E938">
            <v>0</v>
          </cell>
          <cell r="F938">
            <v>57552495</v>
          </cell>
          <cell r="G938">
            <v>189267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78135278</v>
          </cell>
          <cell r="M938">
            <v>37437</v>
          </cell>
          <cell r="N938" t="str">
            <v>Maquinaria</v>
          </cell>
        </row>
        <row r="939">
          <cell r="A939">
            <v>811018057</v>
          </cell>
          <cell r="B939" t="str">
            <v xml:space="preserve">Lafe Sierra Y Cia S.C.A       </v>
          </cell>
          <cell r="C939" t="str">
            <v>COMERCIAL</v>
          </cell>
          <cell r="D939" t="str">
            <v>A</v>
          </cell>
          <cell r="E939">
            <v>0</v>
          </cell>
          <cell r="F939">
            <v>387852658</v>
          </cell>
          <cell r="G939">
            <v>9432684.4000000004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744360001</v>
          </cell>
          <cell r="M939">
            <v>36847</v>
          </cell>
          <cell r="N939" t="str">
            <v>Vehiculo</v>
          </cell>
        </row>
        <row r="940">
          <cell r="A940">
            <v>811019817</v>
          </cell>
          <cell r="B940" t="str">
            <v xml:space="preserve">Gruppo E Ltda.                </v>
          </cell>
          <cell r="C940" t="str">
            <v>CONSUMO</v>
          </cell>
          <cell r="D940" t="str">
            <v>A</v>
          </cell>
          <cell r="E940">
            <v>29</v>
          </cell>
          <cell r="F940">
            <v>26896951</v>
          </cell>
          <cell r="G940">
            <v>890754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33400000</v>
          </cell>
          <cell r="M940">
            <v>37437</v>
          </cell>
          <cell r="N940" t="str">
            <v>Vehiculo</v>
          </cell>
        </row>
        <row r="941">
          <cell r="A941">
            <v>811019880</v>
          </cell>
          <cell r="B941" t="str">
            <v xml:space="preserve">Antioquena De Porcinos Ltda   </v>
          </cell>
          <cell r="C941" t="str">
            <v>COMERCIAL</v>
          </cell>
          <cell r="D941" t="str">
            <v>A</v>
          </cell>
          <cell r="E941">
            <v>0</v>
          </cell>
          <cell r="F941">
            <v>113917447</v>
          </cell>
          <cell r="G941">
            <v>804352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133900000</v>
          </cell>
          <cell r="M941">
            <v>37251</v>
          </cell>
          <cell r="N941" t="str">
            <v>Vehiculo</v>
          </cell>
        </row>
        <row r="942">
          <cell r="A942">
            <v>811020122</v>
          </cell>
          <cell r="B942" t="str">
            <v xml:space="preserve">Tintoreria Sobiesky Ltda.     </v>
          </cell>
          <cell r="C942" t="str">
            <v>COMERCIAL</v>
          </cell>
          <cell r="D942" t="str">
            <v>A</v>
          </cell>
          <cell r="E942">
            <v>17</v>
          </cell>
          <cell r="F942">
            <v>58093364</v>
          </cell>
          <cell r="G942">
            <v>1365585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107208206</v>
          </cell>
          <cell r="M942">
            <v>37437</v>
          </cell>
          <cell r="N942" t="str">
            <v>Maquinaria</v>
          </cell>
        </row>
        <row r="943">
          <cell r="A943">
            <v>811020777</v>
          </cell>
          <cell r="B943" t="str">
            <v xml:space="preserve">Reencauchadora La Huella Ltda </v>
          </cell>
          <cell r="C943" t="str">
            <v>COMERCIAL</v>
          </cell>
          <cell r="D943" t="str">
            <v>A</v>
          </cell>
          <cell r="E943">
            <v>0</v>
          </cell>
          <cell r="F943">
            <v>51368667</v>
          </cell>
          <cell r="G943">
            <v>2134792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71286120</v>
          </cell>
          <cell r="M943">
            <v>37470</v>
          </cell>
          <cell r="N943" t="str">
            <v>Vehiculo</v>
          </cell>
        </row>
        <row r="944">
          <cell r="A944">
            <v>811021357</v>
          </cell>
          <cell r="B944" t="str">
            <v xml:space="preserve">Medi Hosp Ltda.               </v>
          </cell>
          <cell r="C944" t="str">
            <v>COMERCIAL</v>
          </cell>
          <cell r="D944" t="str">
            <v>A</v>
          </cell>
          <cell r="E944">
            <v>14</v>
          </cell>
          <cell r="F944">
            <v>22227385</v>
          </cell>
          <cell r="G944">
            <v>735841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64500000</v>
          </cell>
          <cell r="M944">
            <v>37437</v>
          </cell>
          <cell r="N944" t="str">
            <v>Vehiculo</v>
          </cell>
        </row>
        <row r="945">
          <cell r="A945">
            <v>811021649</v>
          </cell>
          <cell r="B945" t="str">
            <v>Comercializadora De Confeccion</v>
          </cell>
          <cell r="C945" t="str">
            <v>COMERCIAL</v>
          </cell>
          <cell r="D945" t="str">
            <v>A</v>
          </cell>
          <cell r="E945">
            <v>0</v>
          </cell>
          <cell r="F945">
            <v>29220785</v>
          </cell>
          <cell r="G945">
            <v>987333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37000000</v>
          </cell>
          <cell r="M945">
            <v>37437</v>
          </cell>
          <cell r="N945" t="str">
            <v>Vehiculo</v>
          </cell>
        </row>
        <row r="946">
          <cell r="A946">
            <v>811022214</v>
          </cell>
          <cell r="B946" t="str">
            <v xml:space="preserve">Licocaribe S.A.               </v>
          </cell>
          <cell r="C946" t="str">
            <v>COMERCIAL</v>
          </cell>
          <cell r="D946" t="str">
            <v>A</v>
          </cell>
          <cell r="E946">
            <v>0</v>
          </cell>
          <cell r="F946">
            <v>38078976</v>
          </cell>
          <cell r="G946">
            <v>1811631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138000000</v>
          </cell>
          <cell r="M946">
            <v>37437</v>
          </cell>
          <cell r="N946" t="str">
            <v>Vehiculo</v>
          </cell>
        </row>
        <row r="947">
          <cell r="A947">
            <v>811022347</v>
          </cell>
          <cell r="B947" t="str">
            <v xml:space="preserve">C.I Colauto S.A               </v>
          </cell>
          <cell r="C947" t="str">
            <v>COMERCIAL</v>
          </cell>
          <cell r="D947" t="str">
            <v>A</v>
          </cell>
          <cell r="E947">
            <v>10</v>
          </cell>
          <cell r="F947">
            <v>332186532</v>
          </cell>
          <cell r="G947">
            <v>2836199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453798868</v>
          </cell>
          <cell r="M947">
            <v>37437</v>
          </cell>
          <cell r="N947" t="str">
            <v>Maquinaria</v>
          </cell>
        </row>
        <row r="948">
          <cell r="A948">
            <v>811022351</v>
          </cell>
          <cell r="B948" t="str">
            <v xml:space="preserve">I.M.D. Uribe &amp; Cia S.C.A.     </v>
          </cell>
          <cell r="C948" t="str">
            <v>COMERCIAL</v>
          </cell>
          <cell r="D948" t="str">
            <v>A</v>
          </cell>
          <cell r="E948">
            <v>0</v>
          </cell>
          <cell r="F948">
            <v>22661037</v>
          </cell>
          <cell r="G948">
            <v>1714200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50000000</v>
          </cell>
          <cell r="M948">
            <v>37173</v>
          </cell>
          <cell r="N948" t="str">
            <v>Vehiculo</v>
          </cell>
        </row>
        <row r="949">
          <cell r="A949">
            <v>811022675</v>
          </cell>
          <cell r="B949" t="str">
            <v xml:space="preserve">Blimax Ltda                   </v>
          </cell>
          <cell r="C949" t="str">
            <v>COMERCIAL</v>
          </cell>
          <cell r="D949" t="str">
            <v>A</v>
          </cell>
          <cell r="E949">
            <v>28</v>
          </cell>
          <cell r="F949">
            <v>76363032</v>
          </cell>
          <cell r="G949">
            <v>3189806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121312503</v>
          </cell>
          <cell r="M949">
            <v>37437</v>
          </cell>
          <cell r="N949" t="str">
            <v>Maquinaria</v>
          </cell>
        </row>
        <row r="950">
          <cell r="A950">
            <v>811022715</v>
          </cell>
          <cell r="B950" t="str">
            <v>Procesadora Nacional De Cereal</v>
          </cell>
          <cell r="C950" t="str">
            <v>COMERCIAL</v>
          </cell>
          <cell r="D950" t="str">
            <v>A</v>
          </cell>
          <cell r="E950">
            <v>6</v>
          </cell>
          <cell r="F950">
            <v>28253539</v>
          </cell>
          <cell r="G950">
            <v>251451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40600000</v>
          </cell>
          <cell r="M950">
            <v>37432</v>
          </cell>
          <cell r="N950" t="str">
            <v>Maquinaria</v>
          </cell>
        </row>
        <row r="951">
          <cell r="A951">
            <v>811022823</v>
          </cell>
          <cell r="B951" t="str">
            <v xml:space="preserve">Inversiones Yocer Ltda        </v>
          </cell>
          <cell r="C951" t="str">
            <v>COMERCIAL</v>
          </cell>
          <cell r="D951" t="str">
            <v>A</v>
          </cell>
          <cell r="E951">
            <v>0</v>
          </cell>
          <cell r="F951">
            <v>28595673</v>
          </cell>
          <cell r="G951">
            <v>1089815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44000000</v>
          </cell>
          <cell r="M951">
            <v>37437</v>
          </cell>
          <cell r="N951" t="str">
            <v>Vehiculo</v>
          </cell>
        </row>
        <row r="952">
          <cell r="A952">
            <v>811023645</v>
          </cell>
          <cell r="B952" t="str">
            <v xml:space="preserve">Itaplas Ltda                  </v>
          </cell>
          <cell r="C952" t="str">
            <v>COMERCIAL</v>
          </cell>
          <cell r="D952" t="str">
            <v>A</v>
          </cell>
          <cell r="E952">
            <v>0</v>
          </cell>
          <cell r="F952">
            <v>58431677</v>
          </cell>
          <cell r="G952">
            <v>832589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106914933</v>
          </cell>
          <cell r="M952">
            <v>37437</v>
          </cell>
          <cell r="N952" t="str">
            <v>Maquinaria</v>
          </cell>
        </row>
        <row r="953">
          <cell r="A953">
            <v>811024214</v>
          </cell>
          <cell r="B953" t="str">
            <v xml:space="preserve">Silicaucho S.A                </v>
          </cell>
          <cell r="C953" t="str">
            <v>COMERCIAL</v>
          </cell>
          <cell r="D953" t="str">
            <v>A</v>
          </cell>
          <cell r="E953">
            <v>0</v>
          </cell>
          <cell r="F953">
            <v>55207554</v>
          </cell>
          <cell r="G953">
            <v>1132223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60900000</v>
          </cell>
          <cell r="M953">
            <v>37484</v>
          </cell>
          <cell r="N953" t="str">
            <v>Maquinaria</v>
          </cell>
        </row>
        <row r="954">
          <cell r="A954">
            <v>811024302</v>
          </cell>
          <cell r="B954" t="str">
            <v>Ivan Restrepo Distribuciones E</v>
          </cell>
          <cell r="C954" t="str">
            <v>COMERCIAL</v>
          </cell>
          <cell r="D954" t="str">
            <v>A</v>
          </cell>
          <cell r="E954">
            <v>13</v>
          </cell>
          <cell r="F954">
            <v>13073454</v>
          </cell>
          <cell r="G954">
            <v>547392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22000000</v>
          </cell>
          <cell r="M954">
            <v>37455</v>
          </cell>
          <cell r="N954" t="str">
            <v>Vehiculo</v>
          </cell>
        </row>
        <row r="955">
          <cell r="A955">
            <v>811024648</v>
          </cell>
          <cell r="B955" t="str">
            <v xml:space="preserve">For Brass S.A.                </v>
          </cell>
          <cell r="C955" t="str">
            <v>COMERCIAL</v>
          </cell>
          <cell r="D955" t="str">
            <v>A</v>
          </cell>
          <cell r="E955">
            <v>0</v>
          </cell>
          <cell r="F955">
            <v>48122404</v>
          </cell>
          <cell r="G955">
            <v>1336720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60700000</v>
          </cell>
          <cell r="M955">
            <v>37437</v>
          </cell>
          <cell r="N955" t="str">
            <v>Vehiculo</v>
          </cell>
        </row>
        <row r="956">
          <cell r="A956">
            <v>811025867</v>
          </cell>
          <cell r="B956" t="str">
            <v xml:space="preserve">C.I. Cocinex                  </v>
          </cell>
          <cell r="C956" t="str">
            <v>COMERCIAL</v>
          </cell>
          <cell r="D956" t="str">
            <v>A</v>
          </cell>
          <cell r="E956">
            <v>0</v>
          </cell>
          <cell r="F956">
            <v>44645378</v>
          </cell>
          <cell r="G956">
            <v>1014938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93255555</v>
          </cell>
          <cell r="M956">
            <v>37437</v>
          </cell>
          <cell r="N956" t="str">
            <v>Maquinaria</v>
          </cell>
        </row>
        <row r="957">
          <cell r="A957">
            <v>811026299</v>
          </cell>
          <cell r="B957" t="str">
            <v xml:space="preserve">Imagen Empresarial Ltda.      </v>
          </cell>
          <cell r="C957" t="str">
            <v>COMERCIAL</v>
          </cell>
          <cell r="D957" t="str">
            <v>A</v>
          </cell>
          <cell r="E957">
            <v>0</v>
          </cell>
          <cell r="F957">
            <v>11958471</v>
          </cell>
          <cell r="G957">
            <v>6853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98218000</v>
          </cell>
          <cell r="M957">
            <v>37545</v>
          </cell>
          <cell r="N957" t="str">
            <v>Vehiculo</v>
          </cell>
        </row>
        <row r="958">
          <cell r="A958">
            <v>811026657</v>
          </cell>
          <cell r="B958" t="str">
            <v xml:space="preserve">Tribal Ddb Colombia S.A.      </v>
          </cell>
          <cell r="C958" t="str">
            <v>COMERCIAL</v>
          </cell>
          <cell r="D958" t="str">
            <v>A</v>
          </cell>
          <cell r="E958">
            <v>0</v>
          </cell>
          <cell r="F958">
            <v>38733519</v>
          </cell>
          <cell r="G958">
            <v>1758587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41516625</v>
          </cell>
          <cell r="M958">
            <v>37565</v>
          </cell>
          <cell r="N958" t="str">
            <v>Computador</v>
          </cell>
        </row>
        <row r="959">
          <cell r="A959">
            <v>811026709</v>
          </cell>
          <cell r="B959" t="str">
            <v xml:space="preserve">Comercializadora Proxxon S.A. </v>
          </cell>
          <cell r="C959" t="str">
            <v>CONSUMO</v>
          </cell>
          <cell r="D959" t="str">
            <v>A</v>
          </cell>
          <cell r="E959">
            <v>0</v>
          </cell>
          <cell r="F959">
            <v>196066449</v>
          </cell>
          <cell r="G959">
            <v>6138340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220000000</v>
          </cell>
          <cell r="M959">
            <v>37603</v>
          </cell>
          <cell r="N959" t="str">
            <v>Vehiculo</v>
          </cell>
        </row>
        <row r="960">
          <cell r="A960">
            <v>811027171</v>
          </cell>
          <cell r="B960" t="str">
            <v xml:space="preserve">C.I Magic Flowers S.A         </v>
          </cell>
          <cell r="C960" t="str">
            <v>CONSUMO</v>
          </cell>
          <cell r="D960" t="str">
            <v>A</v>
          </cell>
          <cell r="E960">
            <v>0</v>
          </cell>
          <cell r="F960">
            <v>22795725</v>
          </cell>
          <cell r="G960">
            <v>365434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28750000</v>
          </cell>
          <cell r="M960">
            <v>37607</v>
          </cell>
          <cell r="N960" t="str">
            <v>Vehiculo</v>
          </cell>
        </row>
        <row r="961">
          <cell r="A961">
            <v>811028560</v>
          </cell>
          <cell r="B961" t="str">
            <v>Transportes Evelio Alvarez Tam</v>
          </cell>
          <cell r="C961" t="str">
            <v>COMERCIAL</v>
          </cell>
          <cell r="D961" t="str">
            <v>A</v>
          </cell>
          <cell r="E961">
            <v>0</v>
          </cell>
          <cell r="F961">
            <v>6639499</v>
          </cell>
          <cell r="G961">
            <v>617612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93000000</v>
          </cell>
          <cell r="M961">
            <v>37437</v>
          </cell>
          <cell r="N961" t="str">
            <v>Vehiculo</v>
          </cell>
        </row>
        <row r="962">
          <cell r="A962">
            <v>811030620</v>
          </cell>
          <cell r="B962" t="str">
            <v xml:space="preserve">Asesorias Escalar E.U.        </v>
          </cell>
          <cell r="C962" t="str">
            <v>CONSUMO</v>
          </cell>
          <cell r="D962" t="str">
            <v>A</v>
          </cell>
          <cell r="E962">
            <v>5</v>
          </cell>
          <cell r="F962">
            <v>16384830</v>
          </cell>
          <cell r="G962">
            <v>170664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41900000</v>
          </cell>
          <cell r="M962">
            <v>37463</v>
          </cell>
          <cell r="N962" t="str">
            <v>Vehiculo</v>
          </cell>
        </row>
        <row r="963">
          <cell r="A963">
            <v>811031175</v>
          </cell>
          <cell r="B963" t="str">
            <v xml:space="preserve">Euro Supermercado Ltda.       </v>
          </cell>
          <cell r="C963" t="str">
            <v>COMERCIAL</v>
          </cell>
          <cell r="D963" t="str">
            <v>A</v>
          </cell>
          <cell r="E963">
            <v>0</v>
          </cell>
          <cell r="F963">
            <v>15996439</v>
          </cell>
          <cell r="G963">
            <v>289334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25800000</v>
          </cell>
          <cell r="M963">
            <v>37437</v>
          </cell>
          <cell r="N963" t="str">
            <v>Vehiculo</v>
          </cell>
        </row>
        <row r="964">
          <cell r="A964">
            <v>811031407</v>
          </cell>
          <cell r="B964" t="str">
            <v xml:space="preserve">La Luz Del Retiro S.A         </v>
          </cell>
          <cell r="C964" t="str">
            <v>COMERCIAL</v>
          </cell>
          <cell r="D964" t="str">
            <v>A</v>
          </cell>
          <cell r="E964">
            <v>0</v>
          </cell>
          <cell r="F964">
            <v>20666754</v>
          </cell>
          <cell r="G964">
            <v>756923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22156000</v>
          </cell>
          <cell r="M964">
            <v>37530</v>
          </cell>
          <cell r="N964" t="str">
            <v>Maquinaria</v>
          </cell>
        </row>
        <row r="965">
          <cell r="A965">
            <v>811032042</v>
          </cell>
          <cell r="B965" t="str">
            <v xml:space="preserve">Moldao S.A.                   </v>
          </cell>
          <cell r="C965" t="str">
            <v>COMERCIAL</v>
          </cell>
          <cell r="D965" t="str">
            <v>A</v>
          </cell>
          <cell r="E965">
            <v>0</v>
          </cell>
          <cell r="F965">
            <v>211255348</v>
          </cell>
          <cell r="G965">
            <v>7528443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263387992</v>
          </cell>
          <cell r="M965">
            <v>37437</v>
          </cell>
          <cell r="N965" t="str">
            <v>Maquinaria</v>
          </cell>
        </row>
        <row r="966">
          <cell r="A966">
            <v>811032405</v>
          </cell>
          <cell r="B966" t="str">
            <v>Lopez Velez Y Cia. Consultores</v>
          </cell>
          <cell r="C966" t="str">
            <v>COMERCIAL</v>
          </cell>
          <cell r="D966" t="str">
            <v>A</v>
          </cell>
          <cell r="E966">
            <v>0</v>
          </cell>
          <cell r="F966">
            <v>17340492</v>
          </cell>
          <cell r="G966">
            <v>468486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42000000</v>
          </cell>
          <cell r="M966">
            <v>37420</v>
          </cell>
          <cell r="N966" t="str">
            <v>Vehiculo</v>
          </cell>
        </row>
        <row r="967">
          <cell r="A967">
            <v>811032836</v>
          </cell>
          <cell r="B967" t="str">
            <v xml:space="preserve">Moldisenos S.A                </v>
          </cell>
          <cell r="C967" t="str">
            <v>COMERCIAL</v>
          </cell>
          <cell r="D967" t="str">
            <v>A</v>
          </cell>
          <cell r="E967">
            <v>0</v>
          </cell>
          <cell r="F967">
            <v>138517258</v>
          </cell>
          <cell r="G967">
            <v>2366424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177830076</v>
          </cell>
          <cell r="M967">
            <v>37449</v>
          </cell>
          <cell r="N967" t="str">
            <v>Maquinaria</v>
          </cell>
        </row>
        <row r="968">
          <cell r="A968">
            <v>811033580</v>
          </cell>
          <cell r="B968" t="str">
            <v>Caucasia Medio Ambiente S.A. E</v>
          </cell>
          <cell r="C968" t="str">
            <v>COMERCIAL</v>
          </cell>
          <cell r="D968" t="str">
            <v>A</v>
          </cell>
          <cell r="E968">
            <v>0</v>
          </cell>
          <cell r="F968">
            <v>209622614</v>
          </cell>
          <cell r="G968">
            <v>2318773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211004369</v>
          </cell>
          <cell r="M968">
            <v>37550</v>
          </cell>
          <cell r="N968" t="str">
            <v>Vehiculo</v>
          </cell>
        </row>
        <row r="969">
          <cell r="A969">
            <v>811035371</v>
          </cell>
          <cell r="B969" t="str">
            <v xml:space="preserve">Lumy International S.A.       </v>
          </cell>
          <cell r="C969" t="str">
            <v>COMERCIAL</v>
          </cell>
          <cell r="D969" t="str">
            <v>A</v>
          </cell>
          <cell r="E969">
            <v>22</v>
          </cell>
          <cell r="F969">
            <v>106186206</v>
          </cell>
          <cell r="G969">
            <v>3832417</v>
          </cell>
          <cell r="H969">
            <v>15058</v>
          </cell>
          <cell r="I969">
            <v>0</v>
          </cell>
          <cell r="J969">
            <v>0</v>
          </cell>
          <cell r="K969">
            <v>0</v>
          </cell>
          <cell r="L969">
            <v>109100940</v>
          </cell>
          <cell r="M969">
            <v>37599</v>
          </cell>
          <cell r="N969" t="str">
            <v>Computador</v>
          </cell>
        </row>
        <row r="970">
          <cell r="A970">
            <v>813000298</v>
          </cell>
          <cell r="B970" t="str">
            <v xml:space="preserve">Sur Envios Ltda               </v>
          </cell>
          <cell r="C970" t="str">
            <v>COMERCIAL</v>
          </cell>
          <cell r="D970" t="str">
            <v>A</v>
          </cell>
          <cell r="E970">
            <v>0</v>
          </cell>
          <cell r="F970">
            <v>117055004</v>
          </cell>
          <cell r="G970">
            <v>558664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139024000</v>
          </cell>
          <cell r="M970">
            <v>37587</v>
          </cell>
          <cell r="N970" t="str">
            <v>Vehiculo</v>
          </cell>
        </row>
        <row r="971">
          <cell r="A971">
            <v>813002533</v>
          </cell>
          <cell r="B971" t="str">
            <v xml:space="preserve">Ramirez Gonzalez Rojas &amp; Cia. </v>
          </cell>
          <cell r="C971" t="str">
            <v>COMERCIAL</v>
          </cell>
          <cell r="D971" t="str">
            <v>A</v>
          </cell>
          <cell r="E971">
            <v>0</v>
          </cell>
          <cell r="F971">
            <v>694705657</v>
          </cell>
          <cell r="G971">
            <v>1498952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840421111</v>
          </cell>
          <cell r="M971">
            <v>36824</v>
          </cell>
          <cell r="N971" t="str">
            <v>Vehiculo</v>
          </cell>
        </row>
        <row r="972">
          <cell r="A972">
            <v>813010186</v>
          </cell>
          <cell r="B972" t="str">
            <v xml:space="preserve">Leonidas Mora Y Cia S En C.   </v>
          </cell>
          <cell r="C972" t="str">
            <v>COMERCIAL</v>
          </cell>
          <cell r="D972" t="str">
            <v>A</v>
          </cell>
          <cell r="E972">
            <v>0</v>
          </cell>
          <cell r="F972">
            <v>77782162</v>
          </cell>
          <cell r="G972">
            <v>3108033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130000000</v>
          </cell>
          <cell r="M972">
            <v>37084</v>
          </cell>
          <cell r="N972" t="str">
            <v>Vehiculo</v>
          </cell>
        </row>
        <row r="973">
          <cell r="A973">
            <v>814000742</v>
          </cell>
          <cell r="B973" t="str">
            <v>Cooperativa Empresarial De Rec</v>
          </cell>
          <cell r="C973" t="str">
            <v>COMERCIAL</v>
          </cell>
          <cell r="D973" t="str">
            <v>A</v>
          </cell>
          <cell r="E973">
            <v>0</v>
          </cell>
          <cell r="F973">
            <v>18343746</v>
          </cell>
          <cell r="G973">
            <v>732557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45000000</v>
          </cell>
          <cell r="M973">
            <v>37437</v>
          </cell>
          <cell r="N973" t="str">
            <v>Vehiculo</v>
          </cell>
        </row>
        <row r="974">
          <cell r="A974">
            <v>814001330</v>
          </cell>
          <cell r="B974" t="str">
            <v xml:space="preserve">Tovar Y Cia Ltda              </v>
          </cell>
          <cell r="C974" t="str">
            <v>COMERCIAL</v>
          </cell>
          <cell r="D974" t="str">
            <v>A</v>
          </cell>
          <cell r="E974">
            <v>0</v>
          </cell>
          <cell r="F974">
            <v>31394093</v>
          </cell>
          <cell r="G974">
            <v>831895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57000000</v>
          </cell>
          <cell r="M974">
            <v>37390</v>
          </cell>
          <cell r="N974" t="str">
            <v>Vehiculo</v>
          </cell>
        </row>
        <row r="975">
          <cell r="A975">
            <v>815000715</v>
          </cell>
          <cell r="B975" t="str">
            <v xml:space="preserve">Cosechamos S.A                </v>
          </cell>
          <cell r="C975" t="str">
            <v>COMERCIAL</v>
          </cell>
          <cell r="D975" t="str">
            <v>D</v>
          </cell>
          <cell r="E975">
            <v>190</v>
          </cell>
          <cell r="F975">
            <v>92009781</v>
          </cell>
          <cell r="G975">
            <v>0</v>
          </cell>
          <cell r="H975">
            <v>1120000</v>
          </cell>
          <cell r="I975">
            <v>0</v>
          </cell>
          <cell r="J975">
            <v>0</v>
          </cell>
          <cell r="K975">
            <v>1120000</v>
          </cell>
          <cell r="L975">
            <v>595000000</v>
          </cell>
          <cell r="M975">
            <v>36888</v>
          </cell>
          <cell r="N975" t="str">
            <v>Maquinaria</v>
          </cell>
        </row>
        <row r="976">
          <cell r="A976">
            <v>815001074</v>
          </cell>
          <cell r="B976" t="str">
            <v xml:space="preserve">Ferrepacifico S.A.            </v>
          </cell>
          <cell r="C976" t="str">
            <v>COMERCIAL</v>
          </cell>
          <cell r="D976" t="str">
            <v>A</v>
          </cell>
          <cell r="E976">
            <v>0</v>
          </cell>
          <cell r="F976">
            <v>40443453</v>
          </cell>
          <cell r="G976">
            <v>269652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57000000</v>
          </cell>
          <cell r="M976">
            <v>37463</v>
          </cell>
          <cell r="N976" t="str">
            <v>Vehiculo</v>
          </cell>
        </row>
        <row r="977">
          <cell r="A977">
            <v>815003873</v>
          </cell>
          <cell r="B977" t="str">
            <v xml:space="preserve">Videoprint S.A.               </v>
          </cell>
          <cell r="C977" t="str">
            <v>COMERCIAL</v>
          </cell>
          <cell r="D977" t="str">
            <v>A</v>
          </cell>
          <cell r="E977">
            <v>0</v>
          </cell>
          <cell r="F977">
            <v>21499021</v>
          </cell>
          <cell r="G977">
            <v>777438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25339903</v>
          </cell>
          <cell r="M977">
            <v>37427</v>
          </cell>
          <cell r="N977" t="str">
            <v>Computador</v>
          </cell>
        </row>
        <row r="978">
          <cell r="A978">
            <v>816002017</v>
          </cell>
          <cell r="B978" t="str">
            <v>Empresas De Aseo De Pereira E.</v>
          </cell>
          <cell r="C978" t="str">
            <v>COMERCIAL</v>
          </cell>
          <cell r="D978" t="str">
            <v>A</v>
          </cell>
          <cell r="E978">
            <v>0</v>
          </cell>
          <cell r="F978">
            <v>77983577</v>
          </cell>
          <cell r="G978">
            <v>609010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315000000</v>
          </cell>
          <cell r="M978">
            <v>37437</v>
          </cell>
          <cell r="N978" t="str">
            <v>Vehiculo</v>
          </cell>
        </row>
        <row r="979">
          <cell r="A979">
            <v>816002230</v>
          </cell>
          <cell r="B979" t="str">
            <v xml:space="preserve">La Estrella S.A.              </v>
          </cell>
          <cell r="C979" t="str">
            <v>COMERCIAL</v>
          </cell>
          <cell r="D979" t="str">
            <v>A</v>
          </cell>
          <cell r="E979">
            <v>0</v>
          </cell>
          <cell r="F979">
            <v>94813475</v>
          </cell>
          <cell r="G979">
            <v>1321628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153493910</v>
          </cell>
          <cell r="M979">
            <v>37437</v>
          </cell>
          <cell r="N979" t="str">
            <v>Maquinaria</v>
          </cell>
        </row>
        <row r="980">
          <cell r="A980">
            <v>817000499</v>
          </cell>
          <cell r="B980" t="str">
            <v>Convertidora De Papel Del Cauc</v>
          </cell>
          <cell r="C980" t="str">
            <v>COMERCIAL</v>
          </cell>
          <cell r="D980" t="str">
            <v>A</v>
          </cell>
          <cell r="E980">
            <v>0</v>
          </cell>
          <cell r="F980">
            <v>285527592</v>
          </cell>
          <cell r="G980">
            <v>6285593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362661110</v>
          </cell>
          <cell r="M980">
            <v>37228</v>
          </cell>
          <cell r="N980" t="str">
            <v>Vehiculo</v>
          </cell>
        </row>
        <row r="981">
          <cell r="A981">
            <v>817000754</v>
          </cell>
          <cell r="B981" t="str">
            <v>Convertidores De Resinas Plast</v>
          </cell>
          <cell r="C981" t="str">
            <v>COMERCIAL</v>
          </cell>
          <cell r="D981" t="str">
            <v>C</v>
          </cell>
          <cell r="E981">
            <v>42</v>
          </cell>
          <cell r="F981">
            <v>500055771</v>
          </cell>
          <cell r="G981">
            <v>41722318</v>
          </cell>
          <cell r="H981">
            <v>957571</v>
          </cell>
          <cell r="I981">
            <v>0</v>
          </cell>
          <cell r="J981">
            <v>13159888</v>
          </cell>
          <cell r="K981">
            <v>957571</v>
          </cell>
          <cell r="L981">
            <v>1200000000</v>
          </cell>
          <cell r="M981">
            <v>37190</v>
          </cell>
          <cell r="N981" t="str">
            <v>Maquinaria</v>
          </cell>
        </row>
        <row r="982">
          <cell r="A982">
            <v>817000914</v>
          </cell>
          <cell r="B982" t="str">
            <v xml:space="preserve">Agropecuaria Yerbabuena Ltda  </v>
          </cell>
          <cell r="C982" t="str">
            <v>COMERCIAL</v>
          </cell>
          <cell r="D982" t="str">
            <v>A</v>
          </cell>
          <cell r="E982">
            <v>0</v>
          </cell>
          <cell r="F982">
            <v>89959562</v>
          </cell>
          <cell r="G982">
            <v>1731984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100000000</v>
          </cell>
          <cell r="M982">
            <v>37484</v>
          </cell>
          <cell r="N982" t="str">
            <v>Maquinaria</v>
          </cell>
        </row>
        <row r="983">
          <cell r="A983">
            <v>817002521</v>
          </cell>
          <cell r="B983" t="str">
            <v>Sociedad Agricola Y Pecuaria D</v>
          </cell>
          <cell r="C983" t="str">
            <v>COMERCIAL</v>
          </cell>
          <cell r="D983" t="str">
            <v>A</v>
          </cell>
          <cell r="E983">
            <v>0</v>
          </cell>
          <cell r="F983">
            <v>104603895</v>
          </cell>
          <cell r="G983">
            <v>3517506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153473203</v>
          </cell>
          <cell r="M983">
            <v>37208</v>
          </cell>
          <cell r="N983" t="str">
            <v>Vehiculo</v>
          </cell>
        </row>
        <row r="984">
          <cell r="A984">
            <v>817002585</v>
          </cell>
          <cell r="B984" t="str">
            <v xml:space="preserve">Imecol Cauca S.A.             </v>
          </cell>
          <cell r="C984" t="str">
            <v>COMERCIAL</v>
          </cell>
          <cell r="D984" t="str">
            <v>A</v>
          </cell>
          <cell r="E984">
            <v>0</v>
          </cell>
          <cell r="F984">
            <v>32683216</v>
          </cell>
          <cell r="G984">
            <v>7720334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336950000</v>
          </cell>
          <cell r="M984">
            <v>36623</v>
          </cell>
          <cell r="N984" t="str">
            <v>Vehiculo</v>
          </cell>
        </row>
        <row r="985">
          <cell r="A985">
            <v>817002652</v>
          </cell>
          <cell r="B985" t="str">
            <v xml:space="preserve">Agricola El Borinquen S.A.    </v>
          </cell>
          <cell r="C985" t="str">
            <v>COMERCIAL</v>
          </cell>
          <cell r="D985" t="str">
            <v>A</v>
          </cell>
          <cell r="E985">
            <v>0</v>
          </cell>
          <cell r="F985">
            <v>76532239</v>
          </cell>
          <cell r="G985">
            <v>8227889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116059269</v>
          </cell>
          <cell r="M985">
            <v>37437</v>
          </cell>
          <cell r="N985" t="str">
            <v>Maquinaria</v>
          </cell>
        </row>
        <row r="986">
          <cell r="A986">
            <v>817004496</v>
          </cell>
          <cell r="B986" t="str">
            <v xml:space="preserve">Tempore S.A.                  </v>
          </cell>
          <cell r="C986" t="str">
            <v>COMERCIAL</v>
          </cell>
          <cell r="D986" t="str">
            <v>A</v>
          </cell>
          <cell r="E986">
            <v>0</v>
          </cell>
          <cell r="F986">
            <v>28641364</v>
          </cell>
          <cell r="G986">
            <v>846207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30000000</v>
          </cell>
          <cell r="M986">
            <v>37530</v>
          </cell>
          <cell r="N986" t="str">
            <v>Vehiculo</v>
          </cell>
        </row>
        <row r="987">
          <cell r="A987">
            <v>820000086</v>
          </cell>
          <cell r="B987" t="str">
            <v>Lubricantes Y Transportes Ltda</v>
          </cell>
          <cell r="C987" t="str">
            <v>COMERCIAL</v>
          </cell>
          <cell r="D987" t="str">
            <v>A</v>
          </cell>
          <cell r="E987">
            <v>0</v>
          </cell>
          <cell r="F987">
            <v>196730827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417177000</v>
          </cell>
          <cell r="M987">
            <v>36616</v>
          </cell>
          <cell r="N987" t="str">
            <v>Vehiculo</v>
          </cell>
        </row>
        <row r="988">
          <cell r="A988">
            <v>821001749</v>
          </cell>
          <cell r="B988" t="str">
            <v>Industrias Alimenticias El Tre</v>
          </cell>
          <cell r="C988" t="str">
            <v>COMERCIAL</v>
          </cell>
          <cell r="D988" t="str">
            <v>A</v>
          </cell>
          <cell r="E988">
            <v>0</v>
          </cell>
          <cell r="F988">
            <v>5621046</v>
          </cell>
          <cell r="G988">
            <v>1305095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47000000</v>
          </cell>
          <cell r="M988">
            <v>37437</v>
          </cell>
          <cell r="N988" t="str">
            <v>Vehiculo</v>
          </cell>
        </row>
        <row r="989">
          <cell r="A989">
            <v>822004901</v>
          </cell>
          <cell r="B989" t="str">
            <v xml:space="preserve">Granos Y Cereales S.A.        </v>
          </cell>
          <cell r="C989" t="str">
            <v>COMERCIAL</v>
          </cell>
          <cell r="D989" t="str">
            <v>A</v>
          </cell>
          <cell r="E989">
            <v>0</v>
          </cell>
          <cell r="F989">
            <v>383626389</v>
          </cell>
          <cell r="G989">
            <v>2088727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566469325</v>
          </cell>
          <cell r="M989">
            <v>37437</v>
          </cell>
          <cell r="N989" t="str">
            <v>Maquinaria</v>
          </cell>
        </row>
        <row r="990">
          <cell r="A990">
            <v>823000655</v>
          </cell>
          <cell r="B990" t="str">
            <v xml:space="preserve">Jesus Burgos Y Compania Ltda. </v>
          </cell>
          <cell r="C990" t="str">
            <v>COMERCIAL</v>
          </cell>
          <cell r="D990" t="str">
            <v>A</v>
          </cell>
          <cell r="E990">
            <v>0</v>
          </cell>
          <cell r="F990">
            <v>65568975</v>
          </cell>
          <cell r="G990">
            <v>604778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190488103</v>
          </cell>
          <cell r="M990">
            <v>37006</v>
          </cell>
          <cell r="N990" t="str">
            <v>Vehiculo</v>
          </cell>
        </row>
        <row r="991">
          <cell r="A991">
            <v>826000063</v>
          </cell>
          <cell r="B991" t="str">
            <v xml:space="preserve">Transportes Velandia Ltda.    </v>
          </cell>
          <cell r="C991" t="str">
            <v>COMERCIAL</v>
          </cell>
          <cell r="D991" t="str">
            <v>A</v>
          </cell>
          <cell r="E991">
            <v>30</v>
          </cell>
          <cell r="F991">
            <v>121811123</v>
          </cell>
          <cell r="G991">
            <v>9453354</v>
          </cell>
          <cell r="H991">
            <v>89338</v>
          </cell>
          <cell r="I991">
            <v>0</v>
          </cell>
          <cell r="J991">
            <v>0</v>
          </cell>
          <cell r="K991">
            <v>0</v>
          </cell>
          <cell r="L991">
            <v>160000000</v>
          </cell>
          <cell r="M991">
            <v>37530</v>
          </cell>
          <cell r="N991" t="str">
            <v>Vehiculo</v>
          </cell>
        </row>
        <row r="992">
          <cell r="A992">
            <v>826000355</v>
          </cell>
          <cell r="B992" t="str">
            <v xml:space="preserve">Distrinual Ltda.              </v>
          </cell>
          <cell r="C992" t="str">
            <v>COMERCIAL</v>
          </cell>
          <cell r="D992" t="str">
            <v>B</v>
          </cell>
          <cell r="E992">
            <v>62</v>
          </cell>
          <cell r="F992">
            <v>282921649</v>
          </cell>
          <cell r="G992">
            <v>14799467</v>
          </cell>
          <cell r="H992">
            <v>4055108</v>
          </cell>
          <cell r="I992">
            <v>339006</v>
          </cell>
          <cell r="J992">
            <v>147995</v>
          </cell>
          <cell r="K992">
            <v>40551</v>
          </cell>
          <cell r="L992">
            <v>389663986</v>
          </cell>
          <cell r="M992">
            <v>37437</v>
          </cell>
          <cell r="N992" t="str">
            <v>Vehiculo</v>
          </cell>
        </row>
        <row r="993">
          <cell r="A993">
            <v>830000640</v>
          </cell>
          <cell r="B993" t="str">
            <v>Ddb Needham Worldwide Colombia</v>
          </cell>
          <cell r="C993" t="str">
            <v>COMERCIAL</v>
          </cell>
          <cell r="D993" t="str">
            <v>A</v>
          </cell>
          <cell r="E993">
            <v>13</v>
          </cell>
          <cell r="F993">
            <v>263553785</v>
          </cell>
          <cell r="G993">
            <v>9139228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357521150</v>
          </cell>
          <cell r="M993">
            <v>37437</v>
          </cell>
          <cell r="N993" t="str">
            <v>Computador</v>
          </cell>
        </row>
        <row r="994">
          <cell r="A994">
            <v>830000714</v>
          </cell>
          <cell r="B994" t="str">
            <v xml:space="preserve">Datum Ltda                    </v>
          </cell>
          <cell r="C994" t="str">
            <v>COMERCIAL</v>
          </cell>
          <cell r="D994" t="str">
            <v>A</v>
          </cell>
          <cell r="E994">
            <v>0</v>
          </cell>
          <cell r="F994">
            <v>123743480</v>
          </cell>
          <cell r="G994">
            <v>1426579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170709303</v>
          </cell>
          <cell r="M994">
            <v>37437</v>
          </cell>
          <cell r="N994" t="str">
            <v>Computador</v>
          </cell>
        </row>
        <row r="995">
          <cell r="A995">
            <v>830000977</v>
          </cell>
          <cell r="B995" t="str">
            <v xml:space="preserve">Gomez Zapata Y Cia S En C     </v>
          </cell>
          <cell r="C995" t="str">
            <v>COMERCIAL</v>
          </cell>
          <cell r="D995" t="str">
            <v>A</v>
          </cell>
          <cell r="E995">
            <v>0</v>
          </cell>
          <cell r="F995">
            <v>77401578</v>
          </cell>
          <cell r="G995">
            <v>1719395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93090000</v>
          </cell>
          <cell r="M995">
            <v>37391</v>
          </cell>
          <cell r="N995" t="str">
            <v>Vehiculo</v>
          </cell>
        </row>
        <row r="996">
          <cell r="A996">
            <v>830010671</v>
          </cell>
          <cell r="B996" t="str">
            <v xml:space="preserve">Inversiones Crear Oral Ltda   </v>
          </cell>
          <cell r="C996" t="str">
            <v>COMERCIAL</v>
          </cell>
          <cell r="D996" t="str">
            <v>A</v>
          </cell>
          <cell r="E996">
            <v>26</v>
          </cell>
          <cell r="F996">
            <v>82292906</v>
          </cell>
          <cell r="G996">
            <v>3907388</v>
          </cell>
          <cell r="H996">
            <v>72739</v>
          </cell>
          <cell r="I996">
            <v>0</v>
          </cell>
          <cell r="J996">
            <v>0</v>
          </cell>
          <cell r="K996">
            <v>0</v>
          </cell>
          <cell r="L996">
            <v>138576831</v>
          </cell>
          <cell r="M996">
            <v>37437</v>
          </cell>
          <cell r="N996" t="str">
            <v>Maquinaria</v>
          </cell>
        </row>
        <row r="997">
          <cell r="A997">
            <v>830014885</v>
          </cell>
          <cell r="B997" t="str">
            <v xml:space="preserve">Distribuciones Nutrifarm Ltda </v>
          </cell>
          <cell r="C997" t="str">
            <v>COMERCIAL</v>
          </cell>
          <cell r="D997" t="str">
            <v>A</v>
          </cell>
          <cell r="E997">
            <v>0</v>
          </cell>
          <cell r="F997">
            <v>19300207</v>
          </cell>
          <cell r="G997">
            <v>1763717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53500000</v>
          </cell>
          <cell r="M997">
            <v>37437</v>
          </cell>
          <cell r="N997" t="str">
            <v>Vehiculo</v>
          </cell>
        </row>
        <row r="998">
          <cell r="A998">
            <v>830016046</v>
          </cell>
          <cell r="B998" t="str">
            <v xml:space="preserve">Avantel S.A.                  </v>
          </cell>
          <cell r="C998" t="str">
            <v>COMERCIAL</v>
          </cell>
          <cell r="D998" t="str">
            <v>A</v>
          </cell>
          <cell r="E998">
            <v>0</v>
          </cell>
          <cell r="F998">
            <v>53908432</v>
          </cell>
          <cell r="G998">
            <v>8497986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259000000</v>
          </cell>
          <cell r="M998">
            <v>37437</v>
          </cell>
          <cell r="N998" t="str">
            <v>Vehiculo</v>
          </cell>
        </row>
        <row r="999">
          <cell r="A999">
            <v>830017552</v>
          </cell>
          <cell r="B999" t="str">
            <v>Compania Transportadora Y Come</v>
          </cell>
          <cell r="C999" t="str">
            <v>COMERCIAL</v>
          </cell>
          <cell r="D999" t="str">
            <v>A</v>
          </cell>
          <cell r="E999">
            <v>27</v>
          </cell>
          <cell r="F999">
            <v>195320842</v>
          </cell>
          <cell r="G999">
            <v>10748500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288393764</v>
          </cell>
          <cell r="M999">
            <v>37336</v>
          </cell>
          <cell r="N999" t="str">
            <v>Vehiculo</v>
          </cell>
        </row>
        <row r="1000">
          <cell r="A1000">
            <v>830025897</v>
          </cell>
          <cell r="B1000" t="str">
            <v>Comercializadora Jac &amp; Jac Ltd</v>
          </cell>
          <cell r="C1000" t="str">
            <v>COMERCIAL</v>
          </cell>
          <cell r="D1000" t="str">
            <v>A</v>
          </cell>
          <cell r="E1000">
            <v>12</v>
          </cell>
          <cell r="F1000">
            <v>22785382</v>
          </cell>
          <cell r="G1000">
            <v>3039944</v>
          </cell>
          <cell r="H1000">
            <v>20457</v>
          </cell>
          <cell r="I1000">
            <v>0</v>
          </cell>
          <cell r="J1000">
            <v>0</v>
          </cell>
          <cell r="K1000">
            <v>0</v>
          </cell>
          <cell r="L1000">
            <v>64000000</v>
          </cell>
          <cell r="M1000">
            <v>36788</v>
          </cell>
          <cell r="N1000" t="str">
            <v>Vehiculo</v>
          </cell>
        </row>
        <row r="1001">
          <cell r="A1001">
            <v>830027386</v>
          </cell>
          <cell r="B1001" t="str">
            <v xml:space="preserve">Omya Colombia S.A.            </v>
          </cell>
          <cell r="C1001" t="str">
            <v>COMERCIAL</v>
          </cell>
          <cell r="D1001" t="str">
            <v>A</v>
          </cell>
          <cell r="E1001">
            <v>0</v>
          </cell>
          <cell r="F1001">
            <v>96913390</v>
          </cell>
          <cell r="G1001">
            <v>1116985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77976950</v>
          </cell>
          <cell r="M1001">
            <v>37426</v>
          </cell>
          <cell r="N1001" t="str">
            <v>Vehiculo</v>
          </cell>
        </row>
        <row r="1002">
          <cell r="A1002">
            <v>830030964</v>
          </cell>
          <cell r="B1002" t="str">
            <v xml:space="preserve">Unitranscond Ltda             </v>
          </cell>
          <cell r="C1002" t="str">
            <v>COMERCIAL</v>
          </cell>
          <cell r="D1002" t="str">
            <v>A</v>
          </cell>
          <cell r="E1002">
            <v>0</v>
          </cell>
          <cell r="F1002">
            <v>94471685</v>
          </cell>
          <cell r="G1002">
            <v>665806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97604000</v>
          </cell>
          <cell r="M1002">
            <v>37553</v>
          </cell>
          <cell r="N1002" t="str">
            <v>Vehiculo</v>
          </cell>
        </row>
        <row r="1003">
          <cell r="A1003">
            <v>830031210</v>
          </cell>
          <cell r="B1003" t="str">
            <v>Operadora De Sistemas De Local</v>
          </cell>
          <cell r="C1003" t="str">
            <v>COMERCIAL</v>
          </cell>
          <cell r="D1003" t="str">
            <v>B</v>
          </cell>
          <cell r="E1003">
            <v>39</v>
          </cell>
          <cell r="F1003">
            <v>24011519</v>
          </cell>
          <cell r="G1003">
            <v>2486448</v>
          </cell>
          <cell r="H1003">
            <v>0</v>
          </cell>
          <cell r="I1003">
            <v>0</v>
          </cell>
          <cell r="J1003">
            <v>24864</v>
          </cell>
          <cell r="K1003">
            <v>0</v>
          </cell>
          <cell r="L1003">
            <v>42000000</v>
          </cell>
          <cell r="M1003">
            <v>37337</v>
          </cell>
          <cell r="N1003" t="str">
            <v>Vehiculo</v>
          </cell>
        </row>
        <row r="1004">
          <cell r="A1004">
            <v>830031361</v>
          </cell>
          <cell r="B1004" t="str">
            <v>Logistica Zona Franca Limitada</v>
          </cell>
          <cell r="C1004" t="str">
            <v>COMERCIAL</v>
          </cell>
          <cell r="D1004" t="str">
            <v>A</v>
          </cell>
          <cell r="E1004">
            <v>0</v>
          </cell>
          <cell r="F1004">
            <v>67155296</v>
          </cell>
          <cell r="G1004">
            <v>1654277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84552446</v>
          </cell>
          <cell r="M1004">
            <v>37385</v>
          </cell>
          <cell r="N1004" t="str">
            <v>Vehiculo</v>
          </cell>
        </row>
        <row r="1005">
          <cell r="A1005">
            <v>830036211</v>
          </cell>
          <cell r="B1005" t="str">
            <v>Concesionario Tibitoc S.A. Esp</v>
          </cell>
          <cell r="C1005" t="str">
            <v>COMERCIAL</v>
          </cell>
          <cell r="D1005" t="str">
            <v>A</v>
          </cell>
          <cell r="E1005">
            <v>0</v>
          </cell>
          <cell r="F1005">
            <v>40901570</v>
          </cell>
          <cell r="G1005">
            <v>1265581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194784070</v>
          </cell>
          <cell r="M1005">
            <v>37437</v>
          </cell>
          <cell r="N1005" t="str">
            <v>Maquinaria</v>
          </cell>
        </row>
        <row r="1006">
          <cell r="A1006">
            <v>830037330</v>
          </cell>
          <cell r="B1006" t="str">
            <v xml:space="preserve">Bellsouth Colombia S.A.       </v>
          </cell>
          <cell r="C1006" t="str">
            <v>COMERCIAL</v>
          </cell>
          <cell r="D1006" t="str">
            <v>A</v>
          </cell>
          <cell r="E1006">
            <v>0</v>
          </cell>
          <cell r="F1006">
            <v>704729887</v>
          </cell>
          <cell r="G1006">
            <v>57327677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656367087</v>
          </cell>
          <cell r="M1006">
            <v>37437</v>
          </cell>
          <cell r="N1006" t="str">
            <v>Computador</v>
          </cell>
        </row>
        <row r="1007">
          <cell r="A1007">
            <v>830038007</v>
          </cell>
          <cell r="B1007" t="str">
            <v>Red De Transporte Especializad</v>
          </cell>
          <cell r="C1007" t="str">
            <v>COMERCIAL</v>
          </cell>
          <cell r="D1007" t="str">
            <v>C</v>
          </cell>
          <cell r="E1007">
            <v>31</v>
          </cell>
          <cell r="F1007">
            <v>81758086</v>
          </cell>
          <cell r="G1007">
            <v>2552038</v>
          </cell>
          <cell r="H1007">
            <v>0</v>
          </cell>
          <cell r="I1007">
            <v>0</v>
          </cell>
          <cell r="J1007">
            <v>1383686</v>
          </cell>
          <cell r="K1007">
            <v>0</v>
          </cell>
          <cell r="L1007">
            <v>248000000</v>
          </cell>
          <cell r="M1007">
            <v>37437</v>
          </cell>
          <cell r="N1007" t="str">
            <v>Vehiculo</v>
          </cell>
        </row>
        <row r="1008">
          <cell r="A1008">
            <v>830040809</v>
          </cell>
          <cell r="B1008" t="str">
            <v>Servicio De Transporte Interna</v>
          </cell>
          <cell r="C1008" t="str">
            <v>COMERCIAL</v>
          </cell>
          <cell r="D1008" t="str">
            <v>A</v>
          </cell>
          <cell r="E1008">
            <v>0</v>
          </cell>
          <cell r="F1008">
            <v>279445343</v>
          </cell>
          <cell r="G1008">
            <v>5679039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378000000</v>
          </cell>
          <cell r="M1008">
            <v>37335</v>
          </cell>
          <cell r="N1008" t="str">
            <v>Vehiculo</v>
          </cell>
        </row>
        <row r="1009">
          <cell r="A1009">
            <v>830043211</v>
          </cell>
          <cell r="B1009" t="str">
            <v xml:space="preserve">Polytex S.A.                  </v>
          </cell>
          <cell r="C1009" t="str">
            <v>COMERCIAL</v>
          </cell>
          <cell r="D1009" t="str">
            <v>B</v>
          </cell>
          <cell r="E1009">
            <v>34</v>
          </cell>
          <cell r="F1009">
            <v>115819609</v>
          </cell>
          <cell r="G1009">
            <v>7615398</v>
          </cell>
          <cell r="H1009">
            <v>0</v>
          </cell>
          <cell r="I1009">
            <v>35296</v>
          </cell>
          <cell r="J1009">
            <v>76154</v>
          </cell>
          <cell r="K1009">
            <v>0</v>
          </cell>
          <cell r="L1009">
            <v>161094676</v>
          </cell>
          <cell r="M1009">
            <v>37437</v>
          </cell>
          <cell r="N1009" t="str">
            <v>Maquinaria</v>
          </cell>
        </row>
        <row r="1010">
          <cell r="A1010">
            <v>830047215</v>
          </cell>
          <cell r="B1010" t="str">
            <v>Centro Colombiano De Informaci</v>
          </cell>
          <cell r="C1010" t="str">
            <v>COMERCIAL</v>
          </cell>
          <cell r="D1010" t="str">
            <v>B</v>
          </cell>
          <cell r="E1010">
            <v>0</v>
          </cell>
          <cell r="F1010">
            <v>176799021</v>
          </cell>
          <cell r="G1010">
            <v>3136794.99</v>
          </cell>
          <cell r="H1010">
            <v>0</v>
          </cell>
          <cell r="I1010">
            <v>46966</v>
          </cell>
          <cell r="J1010">
            <v>31368</v>
          </cell>
          <cell r="K1010">
            <v>0</v>
          </cell>
          <cell r="L1010">
            <v>451200000</v>
          </cell>
          <cell r="M1010">
            <v>37184</v>
          </cell>
          <cell r="N1010" t="str">
            <v>Maquinaria</v>
          </cell>
        </row>
        <row r="1011">
          <cell r="A1011">
            <v>830047254</v>
          </cell>
          <cell r="B1011" t="str">
            <v xml:space="preserve">Colcubiertos Ltda             </v>
          </cell>
          <cell r="C1011" t="str">
            <v>COMERCIAL</v>
          </cell>
          <cell r="D1011" t="str">
            <v>A</v>
          </cell>
          <cell r="E1011">
            <v>12</v>
          </cell>
          <cell r="F1011">
            <v>204410295</v>
          </cell>
          <cell r="G1011">
            <v>5010658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291884302</v>
          </cell>
          <cell r="M1011">
            <v>37437</v>
          </cell>
          <cell r="N1011" t="str">
            <v>Maquinaria</v>
          </cell>
        </row>
        <row r="1012">
          <cell r="A1012">
            <v>830048122</v>
          </cell>
          <cell r="B1012" t="str">
            <v xml:space="preserve">Ciudad Limpia Bogota S.A. Esp </v>
          </cell>
          <cell r="C1012" t="str">
            <v>COMERCIAL</v>
          </cell>
          <cell r="D1012" t="str">
            <v>A</v>
          </cell>
          <cell r="E1012">
            <v>0</v>
          </cell>
          <cell r="F1012">
            <v>294106327</v>
          </cell>
          <cell r="G1012">
            <v>4242870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704844185</v>
          </cell>
          <cell r="M1012">
            <v>35944</v>
          </cell>
          <cell r="N1012" t="str">
            <v>Vehiculo</v>
          </cell>
        </row>
        <row r="1013">
          <cell r="A1013">
            <v>830050633</v>
          </cell>
          <cell r="B1013" t="str">
            <v xml:space="preserve">Verytel Ltda                  </v>
          </cell>
          <cell r="C1013" t="str">
            <v>CONSUMO</v>
          </cell>
          <cell r="D1013" t="str">
            <v>B</v>
          </cell>
          <cell r="E1013">
            <v>36</v>
          </cell>
          <cell r="F1013">
            <v>170450953</v>
          </cell>
          <cell r="G1013">
            <v>4039315</v>
          </cell>
          <cell r="H1013">
            <v>61876</v>
          </cell>
          <cell r="I1013">
            <v>0</v>
          </cell>
          <cell r="J1013">
            <v>40393</v>
          </cell>
          <cell r="K1013">
            <v>618</v>
          </cell>
          <cell r="L1013">
            <v>344828000</v>
          </cell>
          <cell r="M1013">
            <v>37540</v>
          </cell>
          <cell r="N1013" t="str">
            <v>Vehiculo</v>
          </cell>
        </row>
        <row r="1014">
          <cell r="A1014">
            <v>830052352</v>
          </cell>
          <cell r="B1014" t="str">
            <v xml:space="preserve">Intersare S.A.                </v>
          </cell>
          <cell r="C1014" t="str">
            <v>COMERCIAL</v>
          </cell>
          <cell r="D1014" t="str">
            <v>A</v>
          </cell>
          <cell r="E1014">
            <v>0</v>
          </cell>
          <cell r="F1014">
            <v>684279770</v>
          </cell>
          <cell r="G1014">
            <v>6561789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702786128</v>
          </cell>
          <cell r="M1014">
            <v>37437</v>
          </cell>
          <cell r="N1014" t="str">
            <v>Maquinaria</v>
          </cell>
        </row>
        <row r="1015">
          <cell r="A1015">
            <v>830053053</v>
          </cell>
          <cell r="B1015" t="str">
            <v>Fiducafe Fideicomiso Troncal D</v>
          </cell>
          <cell r="C1015" t="str">
            <v>COMERCIAL</v>
          </cell>
          <cell r="D1015" t="str">
            <v>C</v>
          </cell>
          <cell r="E1015">
            <v>96</v>
          </cell>
          <cell r="F1015">
            <v>329869</v>
          </cell>
          <cell r="G1015">
            <v>761501</v>
          </cell>
          <cell r="H1015">
            <v>0</v>
          </cell>
          <cell r="I1015">
            <v>0</v>
          </cell>
          <cell r="J1015">
            <v>152300</v>
          </cell>
          <cell r="K1015">
            <v>0</v>
          </cell>
          <cell r="L1015">
            <v>33000000</v>
          </cell>
          <cell r="M1015">
            <v>37437</v>
          </cell>
          <cell r="N1015" t="str">
            <v>Vehiculo</v>
          </cell>
        </row>
        <row r="1016">
          <cell r="A1016">
            <v>830058148</v>
          </cell>
          <cell r="B1016" t="str">
            <v xml:space="preserve">Proactiva Colombia S.A.       </v>
          </cell>
          <cell r="C1016" t="str">
            <v>COMERCIAL</v>
          </cell>
          <cell r="D1016" t="str">
            <v>B</v>
          </cell>
          <cell r="E1016">
            <v>34</v>
          </cell>
          <cell r="F1016">
            <v>7029251</v>
          </cell>
          <cell r="G1016">
            <v>1406511</v>
          </cell>
          <cell r="H1016">
            <v>0</v>
          </cell>
          <cell r="I1016">
            <v>0</v>
          </cell>
          <cell r="J1016">
            <v>14065</v>
          </cell>
          <cell r="K1016">
            <v>0</v>
          </cell>
          <cell r="L1016">
            <v>22040136</v>
          </cell>
          <cell r="M1016">
            <v>37437</v>
          </cell>
          <cell r="N1016" t="str">
            <v>Maquinaria</v>
          </cell>
        </row>
        <row r="1017">
          <cell r="A1017">
            <v>830065974</v>
          </cell>
          <cell r="B1017" t="str">
            <v>Gtech Foreign Holdings Corpora</v>
          </cell>
          <cell r="C1017" t="str">
            <v>COMERCIAL</v>
          </cell>
          <cell r="D1017" t="str">
            <v>A</v>
          </cell>
          <cell r="E1017">
            <v>12</v>
          </cell>
          <cell r="F1017">
            <v>84491355</v>
          </cell>
          <cell r="G1017">
            <v>5661151</v>
          </cell>
          <cell r="H1017">
            <v>359754</v>
          </cell>
          <cell r="I1017">
            <v>0</v>
          </cell>
          <cell r="J1017">
            <v>0</v>
          </cell>
          <cell r="K1017">
            <v>0</v>
          </cell>
          <cell r="L1017">
            <v>157339516</v>
          </cell>
          <cell r="M1017">
            <v>37437</v>
          </cell>
          <cell r="N1017" t="str">
            <v>Maquinaria</v>
          </cell>
        </row>
        <row r="1018">
          <cell r="A1018">
            <v>830075746</v>
          </cell>
          <cell r="B1018" t="str">
            <v xml:space="preserve">One Single Firm O S F         </v>
          </cell>
          <cell r="C1018" t="str">
            <v>COMERCIAL</v>
          </cell>
          <cell r="D1018" t="str">
            <v>A</v>
          </cell>
          <cell r="E1018">
            <v>0</v>
          </cell>
          <cell r="F1018">
            <v>578131432</v>
          </cell>
          <cell r="G1018">
            <v>8406031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914640800</v>
          </cell>
          <cell r="M1018">
            <v>37437</v>
          </cell>
          <cell r="N1018" t="str">
            <v>Vehiculo</v>
          </cell>
        </row>
        <row r="1019">
          <cell r="A1019">
            <v>830076736</v>
          </cell>
          <cell r="B1019" t="str">
            <v xml:space="preserve">J.V Parking S En C.           </v>
          </cell>
          <cell r="C1019" t="str">
            <v>COMERCIAL</v>
          </cell>
          <cell r="D1019" t="str">
            <v>A</v>
          </cell>
          <cell r="E1019">
            <v>0</v>
          </cell>
          <cell r="F1019">
            <v>6914716</v>
          </cell>
          <cell r="G1019">
            <v>963576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26000000</v>
          </cell>
          <cell r="M1019">
            <v>37437</v>
          </cell>
          <cell r="N1019" t="str">
            <v>Vehiculo</v>
          </cell>
        </row>
        <row r="1020">
          <cell r="A1020">
            <v>830077026</v>
          </cell>
          <cell r="B1020" t="str">
            <v xml:space="preserve">T3 Management Services S.A.   </v>
          </cell>
          <cell r="C1020" t="str">
            <v>COMERCIAL</v>
          </cell>
          <cell r="D1020" t="str">
            <v>A</v>
          </cell>
          <cell r="E1020">
            <v>21</v>
          </cell>
          <cell r="F1020">
            <v>66068476</v>
          </cell>
          <cell r="G1020">
            <v>984374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89928801</v>
          </cell>
          <cell r="M1020">
            <v>37432</v>
          </cell>
          <cell r="N1020" t="str">
            <v>Computador</v>
          </cell>
        </row>
        <row r="1021">
          <cell r="A1021">
            <v>830077220</v>
          </cell>
          <cell r="B1021" t="str">
            <v xml:space="preserve">Quality Business S.A.         </v>
          </cell>
          <cell r="C1021" t="str">
            <v>COMERCIAL</v>
          </cell>
          <cell r="D1021" t="str">
            <v>A</v>
          </cell>
          <cell r="E1021">
            <v>24</v>
          </cell>
          <cell r="F1021">
            <v>1004</v>
          </cell>
          <cell r="G1021">
            <v>83354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17457466</v>
          </cell>
          <cell r="M1021">
            <v>37437</v>
          </cell>
          <cell r="N1021" t="str">
            <v>Computador</v>
          </cell>
        </row>
        <row r="1022">
          <cell r="A1022">
            <v>830077417</v>
          </cell>
          <cell r="B1022" t="str">
            <v xml:space="preserve">Mercadeo Relacional S.A.      </v>
          </cell>
          <cell r="C1022" t="str">
            <v>COMERCIAL</v>
          </cell>
          <cell r="D1022" t="str">
            <v>A</v>
          </cell>
          <cell r="E1022">
            <v>28</v>
          </cell>
          <cell r="F1022">
            <v>39642752</v>
          </cell>
          <cell r="G1022">
            <v>1273670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49938136</v>
          </cell>
          <cell r="M1022">
            <v>37437</v>
          </cell>
          <cell r="N1022" t="str">
            <v>Computador</v>
          </cell>
        </row>
        <row r="1023">
          <cell r="A1023">
            <v>830078966</v>
          </cell>
          <cell r="B1023" t="str">
            <v xml:space="preserve">Metrokia S.A.                 </v>
          </cell>
          <cell r="C1023" t="str">
            <v>COMERCIAL</v>
          </cell>
          <cell r="D1023" t="str">
            <v>A</v>
          </cell>
          <cell r="E1023">
            <v>0</v>
          </cell>
          <cell r="F1023">
            <v>38856026</v>
          </cell>
          <cell r="G1023">
            <v>899179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44073514</v>
          </cell>
          <cell r="M1023">
            <v>37517</v>
          </cell>
          <cell r="N1023" t="str">
            <v>Vehiculo</v>
          </cell>
        </row>
        <row r="1024">
          <cell r="A1024">
            <v>830079006</v>
          </cell>
          <cell r="B1024" t="str">
            <v xml:space="preserve">Expreso Andino De Carga S.A.  </v>
          </cell>
          <cell r="C1024" t="str">
            <v>COMERCIAL</v>
          </cell>
          <cell r="D1024" t="str">
            <v>A</v>
          </cell>
          <cell r="E1024">
            <v>4</v>
          </cell>
          <cell r="F1024">
            <v>133062494</v>
          </cell>
          <cell r="G1024">
            <v>5853416</v>
          </cell>
          <cell r="H1024">
            <v>1101013</v>
          </cell>
          <cell r="I1024">
            <v>0</v>
          </cell>
          <cell r="J1024">
            <v>0</v>
          </cell>
          <cell r="K1024">
            <v>0</v>
          </cell>
          <cell r="L1024">
            <v>154000000</v>
          </cell>
          <cell r="M1024">
            <v>37495</v>
          </cell>
          <cell r="N1024" t="str">
            <v>Vehiculo</v>
          </cell>
        </row>
        <row r="1025">
          <cell r="A1025">
            <v>830080663</v>
          </cell>
          <cell r="B1025" t="str">
            <v>Consorcio Mamut-Ordocol-Servic</v>
          </cell>
          <cell r="C1025" t="str">
            <v>COMERCIAL</v>
          </cell>
          <cell r="D1025" t="str">
            <v>A</v>
          </cell>
          <cell r="E1025">
            <v>0</v>
          </cell>
          <cell r="F1025">
            <v>88371568</v>
          </cell>
          <cell r="G1025">
            <v>1448307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119672484</v>
          </cell>
          <cell r="M1025">
            <v>37187</v>
          </cell>
          <cell r="N1025" t="str">
            <v>Vehiculo</v>
          </cell>
        </row>
        <row r="1026">
          <cell r="A1026">
            <v>830080962</v>
          </cell>
          <cell r="B1026" t="str">
            <v xml:space="preserve">A Y B Rediscarga Ltda         </v>
          </cell>
          <cell r="C1026" t="str">
            <v>COMERCIAL</v>
          </cell>
          <cell r="D1026" t="str">
            <v>A</v>
          </cell>
          <cell r="E1026">
            <v>6</v>
          </cell>
          <cell r="F1026">
            <v>34576214</v>
          </cell>
          <cell r="G1026">
            <v>1824328</v>
          </cell>
          <cell r="H1026">
            <v>25207</v>
          </cell>
          <cell r="I1026">
            <v>0</v>
          </cell>
          <cell r="J1026">
            <v>0</v>
          </cell>
          <cell r="K1026">
            <v>0</v>
          </cell>
          <cell r="L1026">
            <v>60000920</v>
          </cell>
          <cell r="M1026">
            <v>37371</v>
          </cell>
          <cell r="N1026" t="str">
            <v>Vehiculo</v>
          </cell>
        </row>
        <row r="1027">
          <cell r="A1027">
            <v>830082128</v>
          </cell>
          <cell r="B1027" t="str">
            <v xml:space="preserve">Sycma Ltda                    </v>
          </cell>
          <cell r="C1027" t="str">
            <v>COMERCIAL</v>
          </cell>
          <cell r="D1027" t="str">
            <v>A</v>
          </cell>
          <cell r="E1027">
            <v>0</v>
          </cell>
          <cell r="F1027">
            <v>44303613</v>
          </cell>
          <cell r="G1027">
            <v>879613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52183383</v>
          </cell>
          <cell r="M1027">
            <v>37489</v>
          </cell>
          <cell r="N1027" t="str">
            <v>Vehiculo</v>
          </cell>
        </row>
        <row r="1028">
          <cell r="A1028">
            <v>830083269</v>
          </cell>
          <cell r="B1028" t="str">
            <v xml:space="preserve">Efe X S.A.                    </v>
          </cell>
          <cell r="C1028" t="str">
            <v>COMERCIAL</v>
          </cell>
          <cell r="D1028" t="str">
            <v>A</v>
          </cell>
          <cell r="E1028">
            <v>6</v>
          </cell>
          <cell r="F1028">
            <v>8840430</v>
          </cell>
          <cell r="G1028">
            <v>8738722</v>
          </cell>
          <cell r="H1028">
            <v>455163</v>
          </cell>
          <cell r="I1028">
            <v>0</v>
          </cell>
          <cell r="J1028">
            <v>0</v>
          </cell>
          <cell r="K1028">
            <v>0</v>
          </cell>
          <cell r="L1028">
            <v>174247776</v>
          </cell>
          <cell r="M1028">
            <v>37437</v>
          </cell>
          <cell r="N1028" t="str">
            <v>Maquinaria</v>
          </cell>
        </row>
        <row r="1029">
          <cell r="A1029">
            <v>830083619</v>
          </cell>
          <cell r="B1029" t="str">
            <v xml:space="preserve">Talisman Oil &amp; Gas  Ltd       </v>
          </cell>
          <cell r="C1029" t="str">
            <v>COMERCIAL</v>
          </cell>
          <cell r="D1029" t="str">
            <v>A</v>
          </cell>
          <cell r="E1029">
            <v>0</v>
          </cell>
          <cell r="F1029">
            <v>87391344</v>
          </cell>
          <cell r="G1029">
            <v>4284336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148244650</v>
          </cell>
          <cell r="M1029">
            <v>37271</v>
          </cell>
          <cell r="N1029" t="str">
            <v>Vehiculo</v>
          </cell>
        </row>
        <row r="1030">
          <cell r="A1030">
            <v>830084085</v>
          </cell>
          <cell r="B1030" t="str">
            <v>Roldan &amp; Jaramillo Asesores Ju</v>
          </cell>
          <cell r="C1030" t="str">
            <v>CONSUMO</v>
          </cell>
          <cell r="D1030" t="str">
            <v>A</v>
          </cell>
          <cell r="E1030">
            <v>9</v>
          </cell>
          <cell r="F1030">
            <v>41921364</v>
          </cell>
          <cell r="G1030">
            <v>2831206</v>
          </cell>
          <cell r="H1030">
            <v>30181</v>
          </cell>
          <cell r="I1030">
            <v>0</v>
          </cell>
          <cell r="J1030">
            <v>0</v>
          </cell>
          <cell r="K1030">
            <v>0</v>
          </cell>
          <cell r="L1030">
            <v>87800000</v>
          </cell>
          <cell r="M1030">
            <v>37582</v>
          </cell>
          <cell r="N1030" t="str">
            <v>Vehiculo</v>
          </cell>
        </row>
        <row r="1031">
          <cell r="A1031">
            <v>830085847</v>
          </cell>
          <cell r="B1031" t="str">
            <v>Soluciones Logisticas Alacarga</v>
          </cell>
          <cell r="C1031" t="str">
            <v>COMERCIAL</v>
          </cell>
          <cell r="D1031" t="str">
            <v>A</v>
          </cell>
          <cell r="E1031">
            <v>0</v>
          </cell>
          <cell r="F1031">
            <v>209134209</v>
          </cell>
          <cell r="G1031">
            <v>3131816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326485860</v>
          </cell>
          <cell r="M1031">
            <v>37305</v>
          </cell>
          <cell r="N1031" t="str">
            <v>Vehiculo</v>
          </cell>
        </row>
        <row r="1032">
          <cell r="A1032">
            <v>830085923</v>
          </cell>
          <cell r="B1032" t="str">
            <v xml:space="preserve">Milenio Movil S.A.            </v>
          </cell>
          <cell r="C1032" t="str">
            <v>COMERCIAL</v>
          </cell>
          <cell r="D1032" t="str">
            <v>A</v>
          </cell>
          <cell r="E1032">
            <v>0</v>
          </cell>
          <cell r="F1032">
            <v>998081540</v>
          </cell>
          <cell r="G1032">
            <v>9851030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1426333330</v>
          </cell>
          <cell r="M1032">
            <v>37127</v>
          </cell>
          <cell r="N1032" t="str">
            <v>Vehiculo</v>
          </cell>
        </row>
        <row r="1033">
          <cell r="A1033">
            <v>830086617</v>
          </cell>
          <cell r="B1033" t="str">
            <v>Hitech Training Sociedad Anoni</v>
          </cell>
          <cell r="C1033" t="str">
            <v>COMERCIAL</v>
          </cell>
          <cell r="D1033" t="str">
            <v>A</v>
          </cell>
          <cell r="E1033">
            <v>10</v>
          </cell>
          <cell r="F1033">
            <v>30011146</v>
          </cell>
          <cell r="G1033">
            <v>2643558</v>
          </cell>
          <cell r="H1033">
            <v>41459</v>
          </cell>
          <cell r="I1033">
            <v>0</v>
          </cell>
          <cell r="J1033">
            <v>0</v>
          </cell>
          <cell r="K1033">
            <v>0</v>
          </cell>
          <cell r="L1033">
            <v>40195302</v>
          </cell>
          <cell r="M1033">
            <v>37437</v>
          </cell>
          <cell r="N1033" t="str">
            <v>Computador</v>
          </cell>
        </row>
        <row r="1034">
          <cell r="A1034">
            <v>830088035</v>
          </cell>
          <cell r="B1034" t="str">
            <v>Inversiones Leon Y Morales Ltd</v>
          </cell>
          <cell r="C1034" t="str">
            <v>COMERCIAL</v>
          </cell>
          <cell r="D1034" t="str">
            <v>A</v>
          </cell>
          <cell r="E1034">
            <v>0</v>
          </cell>
          <cell r="F1034">
            <v>66776759</v>
          </cell>
          <cell r="G1034">
            <v>1343693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135000000</v>
          </cell>
          <cell r="M1034">
            <v>37272</v>
          </cell>
          <cell r="N1034" t="str">
            <v>Vehiculo</v>
          </cell>
        </row>
        <row r="1035">
          <cell r="A1035">
            <v>830090278</v>
          </cell>
          <cell r="B1035" t="str">
            <v>Industrias Alimenticias Bon Pa</v>
          </cell>
          <cell r="C1035" t="str">
            <v>COMERCIAL</v>
          </cell>
          <cell r="D1035" t="str">
            <v>A</v>
          </cell>
          <cell r="E1035">
            <v>0</v>
          </cell>
          <cell r="F1035">
            <v>29611169</v>
          </cell>
          <cell r="G1035">
            <v>813029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40237500</v>
          </cell>
          <cell r="M1035">
            <v>37437</v>
          </cell>
          <cell r="N1035" t="str">
            <v>Maquinaria</v>
          </cell>
        </row>
        <row r="1036">
          <cell r="A1036">
            <v>830092963</v>
          </cell>
          <cell r="B1036" t="str">
            <v xml:space="preserve">Superpolo S.A.                </v>
          </cell>
          <cell r="C1036" t="str">
            <v>COMERCIAL</v>
          </cell>
          <cell r="D1036" t="str">
            <v>A</v>
          </cell>
          <cell r="E1036">
            <v>0</v>
          </cell>
          <cell r="F1036">
            <v>360186064</v>
          </cell>
          <cell r="G1036">
            <v>10491182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568742714</v>
          </cell>
          <cell r="M1036">
            <v>37155</v>
          </cell>
          <cell r="N1036" t="str">
            <v>Maquinaria</v>
          </cell>
        </row>
        <row r="1037">
          <cell r="A1037">
            <v>832001168</v>
          </cell>
          <cell r="B1037" t="str">
            <v xml:space="preserve">Noga Ltda                     </v>
          </cell>
          <cell r="C1037" t="str">
            <v>COMERCIAL</v>
          </cell>
          <cell r="D1037" t="str">
            <v>A</v>
          </cell>
          <cell r="E1037">
            <v>0</v>
          </cell>
          <cell r="F1037">
            <v>35301771</v>
          </cell>
          <cell r="G1037">
            <v>957397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51081102</v>
          </cell>
          <cell r="M1037">
            <v>37437</v>
          </cell>
          <cell r="N1037" t="str">
            <v>Vehiculo</v>
          </cell>
        </row>
        <row r="1038">
          <cell r="A1038">
            <v>832001581</v>
          </cell>
          <cell r="B1038" t="str">
            <v>C.I. Fillers Colombianos Limit</v>
          </cell>
          <cell r="C1038" t="str">
            <v>COMERCIAL</v>
          </cell>
          <cell r="D1038" t="str">
            <v>A</v>
          </cell>
          <cell r="E1038">
            <v>14</v>
          </cell>
          <cell r="F1038">
            <v>20367405</v>
          </cell>
          <cell r="G1038">
            <v>1166089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61106000</v>
          </cell>
          <cell r="M1038">
            <v>36847</v>
          </cell>
          <cell r="N1038" t="str">
            <v>Vehiculo</v>
          </cell>
        </row>
        <row r="1039">
          <cell r="A1039">
            <v>832002977</v>
          </cell>
          <cell r="B1039" t="str">
            <v xml:space="preserve">Pedro Puentes Y Compania Ltda </v>
          </cell>
          <cell r="C1039" t="str">
            <v>CONSUMO</v>
          </cell>
          <cell r="D1039" t="str">
            <v>A</v>
          </cell>
          <cell r="E1039">
            <v>0</v>
          </cell>
          <cell r="F1039">
            <v>22919809</v>
          </cell>
          <cell r="G1039">
            <v>703440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33400000</v>
          </cell>
          <cell r="M1039">
            <v>37603</v>
          </cell>
          <cell r="N1039" t="str">
            <v>Vehiculo</v>
          </cell>
        </row>
        <row r="1040">
          <cell r="A1040">
            <v>832004175</v>
          </cell>
          <cell r="B1040" t="str">
            <v xml:space="preserve">Servicultivos Ltda.           </v>
          </cell>
          <cell r="C1040" t="str">
            <v>COMERCIAL</v>
          </cell>
          <cell r="D1040" t="str">
            <v>A</v>
          </cell>
          <cell r="E1040">
            <v>0</v>
          </cell>
          <cell r="F1040">
            <v>37816033</v>
          </cell>
          <cell r="G1040">
            <v>1966878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100000000</v>
          </cell>
          <cell r="M1040">
            <v>37019</v>
          </cell>
          <cell r="N1040" t="str">
            <v>Vehiculo</v>
          </cell>
        </row>
        <row r="1041">
          <cell r="A1041">
            <v>832004394</v>
          </cell>
          <cell r="B1041" t="str">
            <v xml:space="preserve">Distribuidora Farmaland Ltda  </v>
          </cell>
          <cell r="C1041" t="str">
            <v>COMERCIAL</v>
          </cell>
          <cell r="D1041" t="str">
            <v>A</v>
          </cell>
          <cell r="E1041">
            <v>0</v>
          </cell>
          <cell r="F1041">
            <v>5135772</v>
          </cell>
          <cell r="G1041">
            <v>297050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18000000</v>
          </cell>
          <cell r="M1041">
            <v>37437</v>
          </cell>
          <cell r="N1041" t="str">
            <v>Vehiculo</v>
          </cell>
        </row>
        <row r="1042">
          <cell r="A1042">
            <v>836000237</v>
          </cell>
          <cell r="B1042" t="str">
            <v xml:space="preserve">Transportes Palatino Ltda     </v>
          </cell>
          <cell r="C1042" t="str">
            <v>COMERCIAL</v>
          </cell>
          <cell r="D1042" t="str">
            <v>A</v>
          </cell>
          <cell r="E1042">
            <v>0</v>
          </cell>
          <cell r="F1042">
            <v>99629354</v>
          </cell>
          <cell r="G1042">
            <v>2798283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192000000</v>
          </cell>
          <cell r="M1042">
            <v>36859</v>
          </cell>
          <cell r="N1042" t="str">
            <v>Vehiculo</v>
          </cell>
        </row>
        <row r="1043">
          <cell r="A1043">
            <v>836000548</v>
          </cell>
          <cell r="B1043" t="str">
            <v xml:space="preserve">Agroinsumos S.A               </v>
          </cell>
          <cell r="C1043" t="str">
            <v>COMERCIAL</v>
          </cell>
          <cell r="D1043" t="str">
            <v>A</v>
          </cell>
          <cell r="E1043">
            <v>0</v>
          </cell>
          <cell r="F1043">
            <v>45202136</v>
          </cell>
          <cell r="G1043">
            <v>836524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57500000</v>
          </cell>
          <cell r="M1043">
            <v>37307</v>
          </cell>
          <cell r="N1043" t="str">
            <v>Vehiculo</v>
          </cell>
        </row>
        <row r="1044">
          <cell r="A1044">
            <v>840000523</v>
          </cell>
          <cell r="B1044" t="str">
            <v xml:space="preserve">Distribuciones W.R.H. E.U.    </v>
          </cell>
          <cell r="C1044" t="str">
            <v>COMERCIAL</v>
          </cell>
          <cell r="D1044" t="str">
            <v>A</v>
          </cell>
          <cell r="E1044">
            <v>0</v>
          </cell>
          <cell r="F1044">
            <v>125827857</v>
          </cell>
          <cell r="G1044">
            <v>925400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139940000</v>
          </cell>
          <cell r="M1044">
            <v>37463</v>
          </cell>
          <cell r="N1044" t="str">
            <v>Vehiculo</v>
          </cell>
        </row>
        <row r="1045">
          <cell r="A1045">
            <v>860001371</v>
          </cell>
          <cell r="B1045" t="str">
            <v xml:space="preserve">Autoboy S. A.                 </v>
          </cell>
          <cell r="C1045" t="str">
            <v>COMERCIAL</v>
          </cell>
          <cell r="D1045" t="str">
            <v>A</v>
          </cell>
          <cell r="E1045">
            <v>0</v>
          </cell>
          <cell r="F1045">
            <v>106733400</v>
          </cell>
          <cell r="G1045">
            <v>6453096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276000000</v>
          </cell>
          <cell r="M1045">
            <v>37437</v>
          </cell>
          <cell r="N1045" t="str">
            <v>Vehiculo</v>
          </cell>
        </row>
        <row r="1046">
          <cell r="A1046">
            <v>860001847</v>
          </cell>
          <cell r="B1046" t="str">
            <v xml:space="preserve">La Campina S.A                </v>
          </cell>
          <cell r="C1046" t="str">
            <v>COMERCIAL</v>
          </cell>
          <cell r="D1046" t="str">
            <v>A</v>
          </cell>
          <cell r="E1046">
            <v>0</v>
          </cell>
          <cell r="F1046">
            <v>142164189</v>
          </cell>
          <cell r="G1046">
            <v>2641781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157000002</v>
          </cell>
          <cell r="M1046">
            <v>37608</v>
          </cell>
          <cell r="N1046" t="str">
            <v>Vehiculo</v>
          </cell>
        </row>
        <row r="1047">
          <cell r="A1047">
            <v>860002274</v>
          </cell>
          <cell r="B1047" t="str">
            <v>Fabrica De Productos De Caucho</v>
          </cell>
          <cell r="C1047" t="str">
            <v>COMERCIAL</v>
          </cell>
          <cell r="D1047" t="str">
            <v>A</v>
          </cell>
          <cell r="E1047">
            <v>0</v>
          </cell>
          <cell r="F1047">
            <v>202576828</v>
          </cell>
          <cell r="G1047">
            <v>3734576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356790586</v>
          </cell>
          <cell r="M1047">
            <v>37437</v>
          </cell>
          <cell r="N1047" t="str">
            <v>Maquinaria</v>
          </cell>
        </row>
        <row r="1048">
          <cell r="A1048">
            <v>860002434</v>
          </cell>
          <cell r="B1048" t="str">
            <v xml:space="preserve">Buses Amarillos Y Rojos S. A. </v>
          </cell>
          <cell r="C1048" t="str">
            <v>COMERCIAL</v>
          </cell>
          <cell r="D1048" t="str">
            <v>A</v>
          </cell>
          <cell r="E1048">
            <v>10</v>
          </cell>
          <cell r="F1048">
            <v>324663432</v>
          </cell>
          <cell r="G1048">
            <v>16440371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480200000</v>
          </cell>
          <cell r="M1048">
            <v>37437</v>
          </cell>
          <cell r="N1048" t="str">
            <v>Vehiculo</v>
          </cell>
        </row>
        <row r="1049">
          <cell r="A1049">
            <v>860002566</v>
          </cell>
          <cell r="B1049" t="str">
            <v xml:space="preserve">Flota La Macarena S.A.        </v>
          </cell>
          <cell r="C1049" t="str">
            <v>COMERCIAL</v>
          </cell>
          <cell r="D1049" t="str">
            <v>A</v>
          </cell>
          <cell r="E1049">
            <v>3</v>
          </cell>
          <cell r="F1049">
            <v>457111677</v>
          </cell>
          <cell r="G1049">
            <v>3106063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689923785</v>
          </cell>
          <cell r="M1049">
            <v>37102</v>
          </cell>
          <cell r="N1049" t="str">
            <v>Vehiculo</v>
          </cell>
        </row>
        <row r="1050">
          <cell r="A1050">
            <v>860003102</v>
          </cell>
          <cell r="B1050" t="str">
            <v>Construcciones Industriales Lt</v>
          </cell>
          <cell r="C1050" t="str">
            <v>COMERCIAL</v>
          </cell>
          <cell r="D1050" t="str">
            <v>B</v>
          </cell>
          <cell r="E1050">
            <v>21</v>
          </cell>
          <cell r="F1050">
            <v>13766851</v>
          </cell>
          <cell r="G1050">
            <v>7147158</v>
          </cell>
          <cell r="H1050">
            <v>0</v>
          </cell>
          <cell r="I1050">
            <v>0</v>
          </cell>
          <cell r="J1050">
            <v>71472</v>
          </cell>
          <cell r="K1050">
            <v>0</v>
          </cell>
          <cell r="L1050">
            <v>145000000</v>
          </cell>
          <cell r="M1050">
            <v>36888</v>
          </cell>
          <cell r="N1050" t="str">
            <v>Maquinaria</v>
          </cell>
        </row>
        <row r="1051">
          <cell r="A1051">
            <v>860003211</v>
          </cell>
          <cell r="B1051" t="str">
            <v>Productora Tabacalera De Colom</v>
          </cell>
          <cell r="C1051" t="str">
            <v>COMERCIAL</v>
          </cell>
          <cell r="D1051" t="str">
            <v>A</v>
          </cell>
          <cell r="E1051">
            <v>14</v>
          </cell>
          <cell r="F1051">
            <v>48473324</v>
          </cell>
          <cell r="G1051">
            <v>5481709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124680530</v>
          </cell>
          <cell r="M1051">
            <v>37437</v>
          </cell>
          <cell r="N1051" t="str">
            <v>Vehiculo</v>
          </cell>
        </row>
        <row r="1052">
          <cell r="A1052">
            <v>860003563</v>
          </cell>
          <cell r="B1052" t="str">
            <v xml:space="preserve">Asea Brown Boveri Ltda.       </v>
          </cell>
          <cell r="C1052" t="str">
            <v>COMERCIAL</v>
          </cell>
          <cell r="D1052" t="str">
            <v>A</v>
          </cell>
          <cell r="E1052">
            <v>0</v>
          </cell>
          <cell r="F1052">
            <v>11158678</v>
          </cell>
          <cell r="G1052">
            <v>346002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11891174</v>
          </cell>
          <cell r="M1052">
            <v>37508</v>
          </cell>
          <cell r="N1052" t="str">
            <v>Computador</v>
          </cell>
        </row>
        <row r="1053">
          <cell r="A1053">
            <v>860004828</v>
          </cell>
          <cell r="B1053" t="str">
            <v xml:space="preserve">Finca S.A.                    </v>
          </cell>
          <cell r="C1053" t="str">
            <v>COMERCIAL</v>
          </cell>
          <cell r="D1053" t="str">
            <v>A</v>
          </cell>
          <cell r="E1053">
            <v>0</v>
          </cell>
          <cell r="F1053">
            <v>190480518</v>
          </cell>
          <cell r="G1053">
            <v>883206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225154200</v>
          </cell>
          <cell r="M1053">
            <v>37437</v>
          </cell>
          <cell r="N1053" t="str">
            <v>Vehiculo</v>
          </cell>
        </row>
        <row r="1054">
          <cell r="A1054">
            <v>860005080</v>
          </cell>
          <cell r="B1054" t="str">
            <v>Thomas Greg &amp; Sons De Colombia</v>
          </cell>
          <cell r="C1054" t="str">
            <v>COMERCIAL</v>
          </cell>
          <cell r="D1054" t="str">
            <v>A</v>
          </cell>
          <cell r="E1054">
            <v>0</v>
          </cell>
          <cell r="F1054">
            <v>548936070</v>
          </cell>
          <cell r="G1054">
            <v>3044604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1164459818</v>
          </cell>
          <cell r="M1054">
            <v>37186</v>
          </cell>
          <cell r="N1054" t="str">
            <v>Maquinaria</v>
          </cell>
        </row>
        <row r="1055">
          <cell r="A1055">
            <v>860005108</v>
          </cell>
          <cell r="B1055" t="str">
            <v xml:space="preserve">Expreso Bolivariano S.A.      </v>
          </cell>
          <cell r="C1055" t="str">
            <v>COMERCIAL</v>
          </cell>
          <cell r="D1055" t="str">
            <v>D</v>
          </cell>
          <cell r="E1055">
            <v>4</v>
          </cell>
          <cell r="F1055">
            <v>119263916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450000000</v>
          </cell>
          <cell r="M1055">
            <v>37437</v>
          </cell>
          <cell r="N1055" t="str">
            <v>Vehiculo</v>
          </cell>
        </row>
        <row r="1056">
          <cell r="A1056">
            <v>860005446</v>
          </cell>
          <cell r="B1056" t="str">
            <v xml:space="preserve">Sociedad Universal Automotora </v>
          </cell>
          <cell r="C1056" t="str">
            <v>COMERCIAL</v>
          </cell>
          <cell r="D1056" t="str">
            <v>B</v>
          </cell>
          <cell r="E1056">
            <v>31</v>
          </cell>
          <cell r="F1056">
            <v>1276727828</v>
          </cell>
          <cell r="G1056">
            <v>19987156</v>
          </cell>
          <cell r="H1056">
            <v>0</v>
          </cell>
          <cell r="I1056">
            <v>117656</v>
          </cell>
          <cell r="J1056">
            <v>199869</v>
          </cell>
          <cell r="K1056">
            <v>0</v>
          </cell>
          <cell r="L1056">
            <v>2064889204</v>
          </cell>
          <cell r="M1056">
            <v>37437</v>
          </cell>
          <cell r="N1056" t="str">
            <v>Vehiculo</v>
          </cell>
        </row>
        <row r="1057">
          <cell r="A1057">
            <v>860005813</v>
          </cell>
          <cell r="B1057" t="str">
            <v xml:space="preserve">Deloitte &amp; Touche Ltda        </v>
          </cell>
          <cell r="C1057" t="str">
            <v>COMERCIAL</v>
          </cell>
          <cell r="D1057" t="str">
            <v>A</v>
          </cell>
          <cell r="E1057">
            <v>14</v>
          </cell>
          <cell r="F1057">
            <v>82270684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197414715</v>
          </cell>
          <cell r="M1057">
            <v>37437</v>
          </cell>
          <cell r="N1057" t="str">
            <v>Computador</v>
          </cell>
        </row>
        <row r="1058">
          <cell r="A1058">
            <v>860006119</v>
          </cell>
          <cell r="B1058" t="str">
            <v>Compania Metropolitana De Tran</v>
          </cell>
          <cell r="C1058" t="str">
            <v>COMERCIAL</v>
          </cell>
          <cell r="D1058" t="str">
            <v>A</v>
          </cell>
          <cell r="E1058">
            <v>22</v>
          </cell>
          <cell r="F1058">
            <v>394002371</v>
          </cell>
          <cell r="G1058">
            <v>11724414</v>
          </cell>
          <cell r="H1058">
            <v>55000</v>
          </cell>
          <cell r="I1058">
            <v>0</v>
          </cell>
          <cell r="J1058">
            <v>0</v>
          </cell>
          <cell r="K1058">
            <v>0</v>
          </cell>
          <cell r="L1058">
            <v>759468114</v>
          </cell>
          <cell r="M1058">
            <v>36900</v>
          </cell>
          <cell r="N1058" t="str">
            <v>Vehiculo</v>
          </cell>
        </row>
        <row r="1059">
          <cell r="A1059">
            <v>860007229</v>
          </cell>
          <cell r="B1059" t="str">
            <v xml:space="preserve">Unimaq S.A.                   </v>
          </cell>
          <cell r="C1059" t="str">
            <v>COMERCIAL</v>
          </cell>
          <cell r="D1059" t="str">
            <v>A</v>
          </cell>
          <cell r="E1059">
            <v>4</v>
          </cell>
          <cell r="F1059">
            <v>132859683</v>
          </cell>
          <cell r="G1059">
            <v>4710032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356661917</v>
          </cell>
          <cell r="M1059">
            <v>37437</v>
          </cell>
          <cell r="N1059" t="str">
            <v>Vehiculo</v>
          </cell>
        </row>
        <row r="1060">
          <cell r="A1060">
            <v>860008355</v>
          </cell>
          <cell r="B1060" t="str">
            <v xml:space="preserve">Rep Grey Worldwide S.A.       </v>
          </cell>
          <cell r="C1060" t="str">
            <v>COMERCIAL</v>
          </cell>
          <cell r="D1060" t="str">
            <v>A</v>
          </cell>
          <cell r="E1060">
            <v>3</v>
          </cell>
          <cell r="F1060">
            <v>17859482</v>
          </cell>
          <cell r="G1060">
            <v>4003245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116100000</v>
          </cell>
          <cell r="M1060">
            <v>36978</v>
          </cell>
          <cell r="N1060" t="str">
            <v>Vehiculo</v>
          </cell>
        </row>
        <row r="1061">
          <cell r="A1061">
            <v>860010007</v>
          </cell>
          <cell r="B1061" t="str">
            <v xml:space="preserve">Hacienda Santa Ana Kopp Ltda  </v>
          </cell>
          <cell r="C1061" t="str">
            <v>COMERCIAL</v>
          </cell>
          <cell r="D1061" t="str">
            <v>A</v>
          </cell>
          <cell r="E1061">
            <v>0</v>
          </cell>
          <cell r="F1061">
            <v>133581228</v>
          </cell>
          <cell r="G1061">
            <v>2581362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222243126</v>
          </cell>
          <cell r="M1061">
            <v>37437</v>
          </cell>
          <cell r="N1061" t="str">
            <v>Maquinaria</v>
          </cell>
        </row>
        <row r="1062">
          <cell r="A1062">
            <v>860010171</v>
          </cell>
          <cell r="B1062" t="str">
            <v>Transportes Rapido Pensilvania</v>
          </cell>
          <cell r="C1062" t="str">
            <v>COMERCIAL</v>
          </cell>
          <cell r="D1062" t="str">
            <v>A</v>
          </cell>
          <cell r="E1062">
            <v>0</v>
          </cell>
          <cell r="F1062">
            <v>421513263</v>
          </cell>
          <cell r="G1062">
            <v>1848746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607968534</v>
          </cell>
          <cell r="M1062">
            <v>37342</v>
          </cell>
          <cell r="N1062" t="str">
            <v>Vehiculo</v>
          </cell>
        </row>
        <row r="1063">
          <cell r="A1063">
            <v>860013873</v>
          </cell>
          <cell r="B1063" t="str">
            <v xml:space="preserve">Corporacion Abraham Lincon    </v>
          </cell>
          <cell r="C1063" t="str">
            <v>COMERCIAL</v>
          </cell>
          <cell r="D1063" t="str">
            <v>A</v>
          </cell>
          <cell r="E1063">
            <v>0</v>
          </cell>
          <cell r="F1063">
            <v>89798996</v>
          </cell>
          <cell r="G1063">
            <v>1091114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299566720</v>
          </cell>
          <cell r="M1063">
            <v>37491</v>
          </cell>
          <cell r="N1063" t="str">
            <v>Vehiculo</v>
          </cell>
        </row>
        <row r="1064">
          <cell r="A1064">
            <v>860017055</v>
          </cell>
          <cell r="B1064" t="str">
            <v>Productos Alimenticios Doria S</v>
          </cell>
          <cell r="C1064" t="str">
            <v>COMERCIAL</v>
          </cell>
          <cell r="D1064" t="str">
            <v>A</v>
          </cell>
          <cell r="E1064">
            <v>0</v>
          </cell>
          <cell r="F1064">
            <v>21106949</v>
          </cell>
          <cell r="G1064">
            <v>454755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23432609</v>
          </cell>
          <cell r="M1064">
            <v>37437</v>
          </cell>
          <cell r="N1064" t="str">
            <v>Computador</v>
          </cell>
        </row>
        <row r="1065">
          <cell r="A1065">
            <v>860020381</v>
          </cell>
          <cell r="B1065" t="str">
            <v>Cooperativa Nacional De Transp</v>
          </cell>
          <cell r="C1065" t="str">
            <v>COMERCIAL</v>
          </cell>
          <cell r="D1065" t="str">
            <v>B</v>
          </cell>
          <cell r="E1065">
            <v>25</v>
          </cell>
          <cell r="F1065">
            <v>156380101</v>
          </cell>
          <cell r="G1065">
            <v>13285177</v>
          </cell>
          <cell r="H1065">
            <v>0</v>
          </cell>
          <cell r="I1065">
            <v>0</v>
          </cell>
          <cell r="J1065">
            <v>132851</v>
          </cell>
          <cell r="K1065">
            <v>0</v>
          </cell>
          <cell r="L1065">
            <v>375000000</v>
          </cell>
          <cell r="M1065">
            <v>37437</v>
          </cell>
          <cell r="N1065" t="str">
            <v>Vehiculo</v>
          </cell>
        </row>
        <row r="1066">
          <cell r="A1066">
            <v>860021475</v>
          </cell>
          <cell r="B1066" t="str">
            <v xml:space="preserve">Industria Colombiana De Carn  </v>
          </cell>
          <cell r="C1066" t="str">
            <v>COMERCIAL</v>
          </cell>
          <cell r="D1066" t="str">
            <v>A</v>
          </cell>
          <cell r="E1066">
            <v>0</v>
          </cell>
          <cell r="F1066">
            <v>13214915</v>
          </cell>
          <cell r="G1066">
            <v>475488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35173359</v>
          </cell>
          <cell r="M1066">
            <v>37437</v>
          </cell>
          <cell r="N1066" t="str">
            <v>Maquinaria</v>
          </cell>
        </row>
        <row r="1067">
          <cell r="A1067">
            <v>860022022</v>
          </cell>
          <cell r="B1067" t="str">
            <v>Cooperativa De Transportadores</v>
          </cell>
          <cell r="C1067" t="str">
            <v>COMERCIAL</v>
          </cell>
          <cell r="D1067" t="str">
            <v>A</v>
          </cell>
          <cell r="E1067">
            <v>0</v>
          </cell>
          <cell r="F1067">
            <v>48121320</v>
          </cell>
          <cell r="G1067">
            <v>2059465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135000000</v>
          </cell>
          <cell r="M1067">
            <v>37272</v>
          </cell>
          <cell r="N1067" t="str">
            <v>Vehiculo</v>
          </cell>
        </row>
        <row r="1068">
          <cell r="A1068">
            <v>860022047</v>
          </cell>
          <cell r="B1068" t="str">
            <v>Cooperativa De Transportadores</v>
          </cell>
          <cell r="C1068" t="str">
            <v>COMERCIAL</v>
          </cell>
          <cell r="D1068" t="str">
            <v>A</v>
          </cell>
          <cell r="E1068">
            <v>0</v>
          </cell>
          <cell r="F1068">
            <v>55909183</v>
          </cell>
          <cell r="G1068">
            <v>1359716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56700000</v>
          </cell>
          <cell r="M1068">
            <v>37601</v>
          </cell>
          <cell r="N1068" t="str">
            <v>Vehiculo</v>
          </cell>
        </row>
        <row r="1069">
          <cell r="A1069">
            <v>860022426</v>
          </cell>
          <cell r="B1069" t="str">
            <v>Corporacion De Padres De Famil</v>
          </cell>
          <cell r="C1069" t="str">
            <v>COMERCIAL</v>
          </cell>
          <cell r="D1069" t="str">
            <v>A</v>
          </cell>
          <cell r="E1069">
            <v>0</v>
          </cell>
          <cell r="F1069">
            <v>93863692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144336022</v>
          </cell>
          <cell r="M1069">
            <v>37437</v>
          </cell>
          <cell r="N1069" t="str">
            <v>Computador</v>
          </cell>
        </row>
        <row r="1070">
          <cell r="A1070">
            <v>860023843</v>
          </cell>
          <cell r="B1070" t="str">
            <v xml:space="preserve">Alvaro Harker Y Cia Ltda      </v>
          </cell>
          <cell r="C1070" t="str">
            <v>COMERCIAL</v>
          </cell>
          <cell r="D1070" t="str">
            <v>A</v>
          </cell>
          <cell r="E1070">
            <v>0</v>
          </cell>
          <cell r="F1070">
            <v>53128619</v>
          </cell>
          <cell r="G1070">
            <v>1059901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78614290</v>
          </cell>
          <cell r="M1070">
            <v>37217</v>
          </cell>
          <cell r="N1070" t="str">
            <v>Vehiculo</v>
          </cell>
        </row>
        <row r="1071">
          <cell r="A1071">
            <v>860025674</v>
          </cell>
          <cell r="B1071" t="str">
            <v xml:space="preserve">Caracol Television S.A.       </v>
          </cell>
          <cell r="C1071" t="str">
            <v>COMERCIAL</v>
          </cell>
          <cell r="D1071" t="str">
            <v>A</v>
          </cell>
          <cell r="E1071">
            <v>0</v>
          </cell>
          <cell r="F1071">
            <v>15363382</v>
          </cell>
          <cell r="G1071">
            <v>92022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39000000</v>
          </cell>
          <cell r="M1071">
            <v>37437</v>
          </cell>
          <cell r="N1071" t="str">
            <v>Vehiculo</v>
          </cell>
        </row>
        <row r="1072">
          <cell r="A1072">
            <v>860026442</v>
          </cell>
          <cell r="B1072" t="str">
            <v xml:space="preserve">B Braun Medical S.A.          </v>
          </cell>
          <cell r="C1072" t="str">
            <v>COMERCIAL</v>
          </cell>
          <cell r="D1072" t="str">
            <v>A</v>
          </cell>
          <cell r="E1072">
            <v>1</v>
          </cell>
          <cell r="F1072">
            <v>85163079</v>
          </cell>
          <cell r="G1072">
            <v>3351546</v>
          </cell>
          <cell r="H1072">
            <v>112812</v>
          </cell>
          <cell r="I1072">
            <v>0</v>
          </cell>
          <cell r="J1072">
            <v>0</v>
          </cell>
          <cell r="K1072">
            <v>0</v>
          </cell>
          <cell r="L1072">
            <v>106125681</v>
          </cell>
          <cell r="M1072">
            <v>37467</v>
          </cell>
          <cell r="N1072" t="str">
            <v>Maquinaria</v>
          </cell>
        </row>
        <row r="1073">
          <cell r="A1073">
            <v>860026738</v>
          </cell>
          <cell r="B1073" t="str">
            <v xml:space="preserve">Flota Usaquen S.A.            </v>
          </cell>
          <cell r="C1073" t="str">
            <v>COMERCIAL</v>
          </cell>
          <cell r="D1073" t="str">
            <v>A</v>
          </cell>
          <cell r="E1073">
            <v>0</v>
          </cell>
          <cell r="F1073">
            <v>1291604959</v>
          </cell>
          <cell r="G1073">
            <v>15553598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1953415908</v>
          </cell>
          <cell r="M1073">
            <v>37437</v>
          </cell>
          <cell r="N1073" t="str">
            <v>Vehiculo</v>
          </cell>
        </row>
        <row r="1074">
          <cell r="A1074">
            <v>860028203</v>
          </cell>
          <cell r="B1074" t="str">
            <v>Nueva Transportadora De Bogota</v>
          </cell>
          <cell r="C1074" t="str">
            <v>COMERCIAL</v>
          </cell>
          <cell r="D1074" t="str">
            <v>A</v>
          </cell>
          <cell r="E1074">
            <v>0</v>
          </cell>
          <cell r="F1074">
            <v>270545074</v>
          </cell>
          <cell r="G1074">
            <v>5925834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446898000</v>
          </cell>
          <cell r="M1074">
            <v>36913</v>
          </cell>
          <cell r="N1074" t="str">
            <v>Vehiculo</v>
          </cell>
        </row>
        <row r="1075">
          <cell r="A1075">
            <v>860031052</v>
          </cell>
          <cell r="B1075" t="str">
            <v xml:space="preserve">Sadeico S.A                   </v>
          </cell>
          <cell r="C1075" t="str">
            <v>COMERCIAL</v>
          </cell>
          <cell r="D1075" t="str">
            <v>E</v>
          </cell>
          <cell r="E1075">
            <v>1610</v>
          </cell>
          <cell r="F1075">
            <v>7058006</v>
          </cell>
          <cell r="G1075">
            <v>47283560</v>
          </cell>
          <cell r="H1075">
            <v>16896735</v>
          </cell>
          <cell r="I1075">
            <v>7058816</v>
          </cell>
          <cell r="J1075">
            <v>47283560</v>
          </cell>
          <cell r="K1075">
            <v>16896735</v>
          </cell>
          <cell r="L1075">
            <v>25000000</v>
          </cell>
          <cell r="M1075">
            <v>35545</v>
          </cell>
          <cell r="N1075" t="str">
            <v>Maquinaria</v>
          </cell>
        </row>
        <row r="1076">
          <cell r="A1076">
            <v>860031796</v>
          </cell>
          <cell r="B1076" t="str">
            <v>Sac Estructuras Metalicas S.A.</v>
          </cell>
          <cell r="C1076" t="str">
            <v>COMERCIAL</v>
          </cell>
          <cell r="D1076" t="str">
            <v>E</v>
          </cell>
          <cell r="E1076">
            <v>0</v>
          </cell>
          <cell r="F1076">
            <v>12899046</v>
          </cell>
          <cell r="G1076">
            <v>10803435</v>
          </cell>
          <cell r="H1076">
            <v>2964070</v>
          </cell>
          <cell r="I1076">
            <v>0</v>
          </cell>
          <cell r="J1076">
            <v>10803435</v>
          </cell>
          <cell r="K1076">
            <v>2964070</v>
          </cell>
          <cell r="L1076">
            <v>83584688</v>
          </cell>
          <cell r="M1076">
            <v>37437</v>
          </cell>
          <cell r="N1076" t="str">
            <v>Maquinaria</v>
          </cell>
        </row>
        <row r="1077">
          <cell r="A1077">
            <v>860032029</v>
          </cell>
          <cell r="B1077" t="str">
            <v>Empresa Vecinal De Transportes</v>
          </cell>
          <cell r="C1077" t="str">
            <v>COMERCIAL</v>
          </cell>
          <cell r="D1077" t="str">
            <v>A</v>
          </cell>
          <cell r="E1077">
            <v>8</v>
          </cell>
          <cell r="F1077">
            <v>931397706</v>
          </cell>
          <cell r="G1077">
            <v>32893883.5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1238980583</v>
          </cell>
          <cell r="M1077">
            <v>37491</v>
          </cell>
          <cell r="N1077" t="str">
            <v>Vehiculo</v>
          </cell>
        </row>
        <row r="1078">
          <cell r="A1078">
            <v>860032905</v>
          </cell>
          <cell r="B1078" t="str">
            <v>Cooperativa De Transportadores</v>
          </cell>
          <cell r="C1078" t="str">
            <v>COMERCIAL</v>
          </cell>
          <cell r="D1078" t="str">
            <v>A</v>
          </cell>
          <cell r="E1078">
            <v>0</v>
          </cell>
          <cell r="F1078">
            <v>389745750</v>
          </cell>
          <cell r="G1078">
            <v>16185575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527500000</v>
          </cell>
          <cell r="M1078">
            <v>37501</v>
          </cell>
          <cell r="N1078" t="str">
            <v>Vehiculo</v>
          </cell>
        </row>
        <row r="1079">
          <cell r="A1079">
            <v>860034667</v>
          </cell>
          <cell r="B1079" t="str">
            <v>Fundacion Universidad Autonoma</v>
          </cell>
          <cell r="C1079" t="str">
            <v>COMERCIAL</v>
          </cell>
          <cell r="D1079" t="str">
            <v>A</v>
          </cell>
          <cell r="E1079">
            <v>1</v>
          </cell>
          <cell r="F1079">
            <v>272655691</v>
          </cell>
          <cell r="G1079">
            <v>14634967</v>
          </cell>
          <cell r="H1079">
            <v>1111899</v>
          </cell>
          <cell r="I1079">
            <v>0</v>
          </cell>
          <cell r="J1079">
            <v>0</v>
          </cell>
          <cell r="K1079">
            <v>0</v>
          </cell>
          <cell r="L1079">
            <v>302392600</v>
          </cell>
          <cell r="M1079">
            <v>37437</v>
          </cell>
          <cell r="N1079" t="str">
            <v>Computador</v>
          </cell>
        </row>
        <row r="1080">
          <cell r="A1080">
            <v>860036225</v>
          </cell>
          <cell r="B1080" t="str">
            <v xml:space="preserve">Expreso Del Pais S.A          </v>
          </cell>
          <cell r="C1080" t="str">
            <v>COMERCIAL</v>
          </cell>
          <cell r="D1080" t="str">
            <v>A</v>
          </cell>
          <cell r="E1080">
            <v>0</v>
          </cell>
          <cell r="F1080">
            <v>456985948</v>
          </cell>
          <cell r="G1080">
            <v>6100015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898979444</v>
          </cell>
          <cell r="M1080">
            <v>37342</v>
          </cell>
          <cell r="N1080" t="str">
            <v>Vehiculo</v>
          </cell>
        </row>
        <row r="1081">
          <cell r="A1081">
            <v>860041516</v>
          </cell>
          <cell r="B1081" t="str">
            <v xml:space="preserve">Autoandino  S.A.              </v>
          </cell>
          <cell r="C1081" t="str">
            <v>COMERCIAL</v>
          </cell>
          <cell r="D1081" t="str">
            <v>E</v>
          </cell>
          <cell r="E1081">
            <v>90</v>
          </cell>
          <cell r="F1081">
            <v>32755918</v>
          </cell>
          <cell r="G1081">
            <v>0</v>
          </cell>
          <cell r="H1081">
            <v>251532</v>
          </cell>
          <cell r="I1081">
            <v>32755918</v>
          </cell>
          <cell r="J1081">
            <v>0</v>
          </cell>
          <cell r="K1081">
            <v>251532</v>
          </cell>
          <cell r="L1081">
            <v>50000000</v>
          </cell>
          <cell r="M1081">
            <v>36888</v>
          </cell>
          <cell r="N1081" t="str">
            <v>Maquinaria</v>
          </cell>
        </row>
        <row r="1082">
          <cell r="A1082">
            <v>860042141</v>
          </cell>
          <cell r="B1082" t="str">
            <v>Productos Quimicos Panamerican</v>
          </cell>
          <cell r="C1082" t="str">
            <v>COMERCIAL</v>
          </cell>
          <cell r="D1082" t="str">
            <v>A</v>
          </cell>
          <cell r="E1082">
            <v>0</v>
          </cell>
          <cell r="F1082">
            <v>21703891</v>
          </cell>
          <cell r="G1082">
            <v>805061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24505574</v>
          </cell>
          <cell r="M1082">
            <v>37437</v>
          </cell>
          <cell r="N1082" t="str">
            <v>Computador</v>
          </cell>
        </row>
        <row r="1083">
          <cell r="A1083">
            <v>860044349</v>
          </cell>
          <cell r="B1083" t="str">
            <v xml:space="preserve">G.Barco S.A.                  </v>
          </cell>
          <cell r="C1083" t="str">
            <v>COMERCIAL</v>
          </cell>
          <cell r="D1083" t="str">
            <v>A</v>
          </cell>
          <cell r="E1083">
            <v>0</v>
          </cell>
          <cell r="F1083">
            <v>27162495</v>
          </cell>
          <cell r="G1083">
            <v>508485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28297543</v>
          </cell>
          <cell r="M1083">
            <v>37544</v>
          </cell>
          <cell r="N1083" t="str">
            <v>Computador</v>
          </cell>
        </row>
        <row r="1084">
          <cell r="A1084">
            <v>860045057</v>
          </cell>
          <cell r="B1084" t="str">
            <v>Financiera Mazdacredito S.A. -</v>
          </cell>
          <cell r="C1084" t="str">
            <v>COMERCIAL</v>
          </cell>
          <cell r="D1084" t="str">
            <v>A</v>
          </cell>
          <cell r="E1084">
            <v>0</v>
          </cell>
          <cell r="F1084">
            <v>115122222</v>
          </cell>
          <cell r="G1084">
            <v>3587842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172193462</v>
          </cell>
          <cell r="M1084">
            <v>37437</v>
          </cell>
          <cell r="N1084" t="str">
            <v>Vehiculo</v>
          </cell>
        </row>
        <row r="1085">
          <cell r="A1085">
            <v>860045165</v>
          </cell>
          <cell r="B1085" t="str">
            <v xml:space="preserve">Coointracondor                </v>
          </cell>
          <cell r="C1085" t="str">
            <v>COMERCIAL</v>
          </cell>
          <cell r="D1085" t="str">
            <v>A</v>
          </cell>
          <cell r="E1085">
            <v>0</v>
          </cell>
          <cell r="F1085">
            <v>1032953319</v>
          </cell>
          <cell r="G1085">
            <v>7805604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1393142948</v>
          </cell>
          <cell r="M1085">
            <v>37491</v>
          </cell>
          <cell r="N1085" t="str">
            <v>Vehiculo</v>
          </cell>
        </row>
        <row r="1086">
          <cell r="A1086">
            <v>860045813</v>
          </cell>
          <cell r="B1086" t="str">
            <v xml:space="preserve">Expreso Sur Oriente S.A.      </v>
          </cell>
          <cell r="C1086" t="str">
            <v>COMERCIAL</v>
          </cell>
          <cell r="D1086" t="str">
            <v>B</v>
          </cell>
          <cell r="E1086">
            <v>31</v>
          </cell>
          <cell r="F1086">
            <v>1259553102</v>
          </cell>
          <cell r="G1086">
            <v>19450002</v>
          </cell>
          <cell r="H1086">
            <v>0</v>
          </cell>
          <cell r="I1086">
            <v>101018</v>
          </cell>
          <cell r="J1086">
            <v>194500</v>
          </cell>
          <cell r="K1086">
            <v>0</v>
          </cell>
          <cell r="L1086">
            <v>1868875252</v>
          </cell>
          <cell r="M1086">
            <v>37251</v>
          </cell>
          <cell r="N1086" t="str">
            <v>Vehiculo</v>
          </cell>
        </row>
        <row r="1087">
          <cell r="A1087">
            <v>860048626</v>
          </cell>
          <cell r="B1087" t="str">
            <v xml:space="preserve">Minipak S.A.                  </v>
          </cell>
          <cell r="C1087" t="str">
            <v>COMERCIAL</v>
          </cell>
          <cell r="D1087" t="str">
            <v>A</v>
          </cell>
          <cell r="E1087">
            <v>0</v>
          </cell>
          <cell r="F1087">
            <v>78610523</v>
          </cell>
          <cell r="G1087">
            <v>1326973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101678990</v>
          </cell>
          <cell r="M1087">
            <v>37437</v>
          </cell>
          <cell r="N1087" t="str">
            <v>Computador</v>
          </cell>
        </row>
        <row r="1088">
          <cell r="A1088">
            <v>860048954</v>
          </cell>
          <cell r="B1088" t="str">
            <v>Cooperativa Integral De Transp</v>
          </cell>
          <cell r="C1088" t="str">
            <v>COMERCIAL</v>
          </cell>
          <cell r="D1088" t="str">
            <v>A</v>
          </cell>
          <cell r="E1088">
            <v>0</v>
          </cell>
          <cell r="F1088">
            <v>102341992</v>
          </cell>
          <cell r="G1088">
            <v>442193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198500000</v>
          </cell>
          <cell r="M1088">
            <v>37437</v>
          </cell>
          <cell r="N1088" t="str">
            <v>Vehiculo</v>
          </cell>
        </row>
        <row r="1089">
          <cell r="A1089">
            <v>860052251</v>
          </cell>
          <cell r="B1089" t="str">
            <v>Industrial De Polietileno Ltda</v>
          </cell>
          <cell r="C1089" t="str">
            <v>COMERCIAL</v>
          </cell>
          <cell r="D1089" t="str">
            <v>A</v>
          </cell>
          <cell r="E1089">
            <v>16</v>
          </cell>
          <cell r="F1089">
            <v>2261320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48000000</v>
          </cell>
          <cell r="M1089">
            <v>37437</v>
          </cell>
          <cell r="N1089" t="str">
            <v>Vehiculo</v>
          </cell>
        </row>
        <row r="1090">
          <cell r="A1090">
            <v>860052601</v>
          </cell>
          <cell r="B1090" t="str">
            <v xml:space="preserve">Exro Ltda                     </v>
          </cell>
          <cell r="C1090" t="str">
            <v>COMERCIAL</v>
          </cell>
          <cell r="D1090" t="str">
            <v>A</v>
          </cell>
          <cell r="E1090">
            <v>0</v>
          </cell>
          <cell r="F1090">
            <v>240441551</v>
          </cell>
          <cell r="G1090">
            <v>4349767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451599600</v>
          </cell>
          <cell r="M1090">
            <v>37437</v>
          </cell>
          <cell r="N1090" t="str">
            <v>Vehiculo</v>
          </cell>
        </row>
        <row r="1091">
          <cell r="A1091">
            <v>860052980</v>
          </cell>
          <cell r="B1091" t="str">
            <v>Suramericana De Transportes S.</v>
          </cell>
          <cell r="C1091" t="str">
            <v>COMERCIAL</v>
          </cell>
          <cell r="D1091" t="str">
            <v>A</v>
          </cell>
          <cell r="E1091">
            <v>0</v>
          </cell>
          <cell r="F1091">
            <v>68496066</v>
          </cell>
          <cell r="G1091">
            <v>3599495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333463668</v>
          </cell>
          <cell r="M1091">
            <v>36699</v>
          </cell>
          <cell r="N1091" t="str">
            <v>Vehiculo</v>
          </cell>
        </row>
        <row r="1092">
          <cell r="A1092">
            <v>860053523</v>
          </cell>
          <cell r="B1092" t="str">
            <v xml:space="preserve">Colserauto S.A.               </v>
          </cell>
          <cell r="C1092" t="str">
            <v>COMERCIAL</v>
          </cell>
          <cell r="D1092" t="str">
            <v>A</v>
          </cell>
          <cell r="E1092">
            <v>0</v>
          </cell>
          <cell r="F1092">
            <v>46105107</v>
          </cell>
          <cell r="G1092">
            <v>1243469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59806926</v>
          </cell>
          <cell r="M1092">
            <v>37437</v>
          </cell>
          <cell r="N1092" t="str">
            <v>Maquinaria</v>
          </cell>
        </row>
        <row r="1093">
          <cell r="A1093">
            <v>860053976</v>
          </cell>
          <cell r="B1093" t="str">
            <v xml:space="preserve">Algranel S.A.                 </v>
          </cell>
          <cell r="C1093" t="str">
            <v>COMERCIAL</v>
          </cell>
          <cell r="D1093" t="str">
            <v>A</v>
          </cell>
          <cell r="E1093">
            <v>0</v>
          </cell>
          <cell r="F1093">
            <v>5329968</v>
          </cell>
          <cell r="G1093">
            <v>398003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36095000</v>
          </cell>
          <cell r="M1093">
            <v>36690</v>
          </cell>
          <cell r="N1093" t="str">
            <v>Vehiculo</v>
          </cell>
        </row>
        <row r="1094">
          <cell r="A1094">
            <v>860056714</v>
          </cell>
          <cell r="B1094" t="str">
            <v xml:space="preserve">Inversiones Betco S.A.        </v>
          </cell>
          <cell r="C1094" t="str">
            <v>COMERCIAL</v>
          </cell>
          <cell r="D1094" t="str">
            <v>D</v>
          </cell>
          <cell r="E1094">
            <v>5</v>
          </cell>
          <cell r="F1094">
            <v>138347206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524000000</v>
          </cell>
          <cell r="M1094">
            <v>37437</v>
          </cell>
          <cell r="N1094" t="str">
            <v>Vehiculo</v>
          </cell>
        </row>
        <row r="1095">
          <cell r="A1095">
            <v>860057144</v>
          </cell>
          <cell r="B1095" t="str">
            <v>Fabrica De Quesos Italianos De</v>
          </cell>
          <cell r="C1095" t="str">
            <v>COMERCIAL</v>
          </cell>
          <cell r="D1095" t="str">
            <v>A</v>
          </cell>
          <cell r="E1095">
            <v>7</v>
          </cell>
          <cell r="F1095">
            <v>582321609</v>
          </cell>
          <cell r="G1095">
            <v>7409900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1123244644</v>
          </cell>
          <cell r="M1095">
            <v>37437</v>
          </cell>
          <cell r="N1095" t="str">
            <v>Vehiculo</v>
          </cell>
        </row>
        <row r="1096">
          <cell r="A1096">
            <v>860058760</v>
          </cell>
          <cell r="B1096" t="str">
            <v>Parqueaderos Internacionales P</v>
          </cell>
          <cell r="C1096" t="str">
            <v>COMERCIAL</v>
          </cell>
          <cell r="D1096" t="str">
            <v>C</v>
          </cell>
          <cell r="E1096">
            <v>0</v>
          </cell>
          <cell r="F1096">
            <v>598777804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1480000000</v>
          </cell>
          <cell r="M1096">
            <v>36888</v>
          </cell>
          <cell r="N1096" t="str">
            <v>Inmuebles</v>
          </cell>
        </row>
        <row r="1097">
          <cell r="A1097">
            <v>860062581</v>
          </cell>
          <cell r="B1097" t="str">
            <v>Union Andina De Transportes S.</v>
          </cell>
          <cell r="C1097" t="str">
            <v>COMERCIAL</v>
          </cell>
          <cell r="D1097" t="str">
            <v>A</v>
          </cell>
          <cell r="E1097">
            <v>0</v>
          </cell>
          <cell r="F1097">
            <v>226009471</v>
          </cell>
          <cell r="G1097">
            <v>8609420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458388900</v>
          </cell>
          <cell r="M1097">
            <v>36979</v>
          </cell>
          <cell r="N1097" t="str">
            <v>Vehiculo</v>
          </cell>
        </row>
        <row r="1098">
          <cell r="A1098">
            <v>860065624</v>
          </cell>
          <cell r="B1098" t="str">
            <v xml:space="preserve">Agroindustria Uve S.A..       </v>
          </cell>
          <cell r="C1098" t="str">
            <v>COMERCIAL</v>
          </cell>
          <cell r="D1098" t="str">
            <v>A</v>
          </cell>
          <cell r="E1098">
            <v>0</v>
          </cell>
          <cell r="F1098">
            <v>55964186</v>
          </cell>
          <cell r="G1098">
            <v>336564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57403091</v>
          </cell>
          <cell r="M1098">
            <v>37586</v>
          </cell>
          <cell r="N1098" t="str">
            <v>Computadores</v>
          </cell>
        </row>
        <row r="1099">
          <cell r="A1099">
            <v>860066323</v>
          </cell>
          <cell r="B1099" t="str">
            <v xml:space="preserve">Polietilenos Del Valle S.A.   </v>
          </cell>
          <cell r="C1099" t="str">
            <v>COMERCIAL</v>
          </cell>
          <cell r="D1099" t="str">
            <v>A</v>
          </cell>
          <cell r="E1099">
            <v>0</v>
          </cell>
          <cell r="F1099">
            <v>26833037</v>
          </cell>
          <cell r="G1099">
            <v>472614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99000000</v>
          </cell>
          <cell r="M1099">
            <v>37437</v>
          </cell>
          <cell r="N1099" t="str">
            <v>Vehiculo</v>
          </cell>
        </row>
        <row r="1100">
          <cell r="A1100">
            <v>860067322</v>
          </cell>
          <cell r="B1100" t="str">
            <v xml:space="preserve">Transportes Sival S.A.        </v>
          </cell>
          <cell r="C1100" t="str">
            <v>COMERCIAL</v>
          </cell>
          <cell r="D1100" t="str">
            <v>D</v>
          </cell>
          <cell r="E1100">
            <v>0</v>
          </cell>
          <cell r="F1100">
            <v>42698339</v>
          </cell>
          <cell r="G1100">
            <v>1407304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86000000</v>
          </cell>
          <cell r="M1100">
            <v>37333</v>
          </cell>
          <cell r="N1100" t="str">
            <v>Vehiculo</v>
          </cell>
        </row>
        <row r="1101">
          <cell r="A1101">
            <v>860067646</v>
          </cell>
          <cell r="B1101" t="str">
            <v xml:space="preserve">Villegas Transportador Ltda.  </v>
          </cell>
          <cell r="C1101" t="str">
            <v>COMERCIAL</v>
          </cell>
          <cell r="D1101" t="str">
            <v>A</v>
          </cell>
          <cell r="E1101">
            <v>0</v>
          </cell>
          <cell r="F1101">
            <v>90741682</v>
          </cell>
          <cell r="G1101">
            <v>3942731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202000000</v>
          </cell>
          <cell r="M1101">
            <v>37437</v>
          </cell>
          <cell r="N1101" t="str">
            <v>Vehiculo</v>
          </cell>
        </row>
        <row r="1102">
          <cell r="A1102">
            <v>860068281</v>
          </cell>
          <cell r="B1102" t="str">
            <v xml:space="preserve">Matrimol Ltda                 </v>
          </cell>
          <cell r="C1102" t="str">
            <v>COMERCIAL</v>
          </cell>
          <cell r="D1102" t="str">
            <v>A</v>
          </cell>
          <cell r="E1102">
            <v>0</v>
          </cell>
          <cell r="F1102">
            <v>4790893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39895000</v>
          </cell>
          <cell r="M1102">
            <v>36654</v>
          </cell>
          <cell r="N1102" t="str">
            <v>Vehiculo</v>
          </cell>
        </row>
        <row r="1103">
          <cell r="A1103">
            <v>860069088</v>
          </cell>
          <cell r="B1103" t="str">
            <v xml:space="preserve">Transportes Isgo S.A.         </v>
          </cell>
          <cell r="C1103" t="str">
            <v>COMERCIAL</v>
          </cell>
          <cell r="D1103" t="str">
            <v>A</v>
          </cell>
          <cell r="E1103">
            <v>0</v>
          </cell>
          <cell r="F1103">
            <v>23798042</v>
          </cell>
          <cell r="G1103">
            <v>1598417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40002779</v>
          </cell>
          <cell r="M1103">
            <v>37389</v>
          </cell>
          <cell r="N1103" t="str">
            <v>Vehiculo</v>
          </cell>
        </row>
        <row r="1104">
          <cell r="A1104">
            <v>860070995</v>
          </cell>
          <cell r="B1104" t="str">
            <v xml:space="preserve">Icoltrans Ltda                </v>
          </cell>
          <cell r="C1104" t="str">
            <v>COMERCIAL</v>
          </cell>
          <cell r="D1104" t="str">
            <v>A</v>
          </cell>
          <cell r="E1104">
            <v>0</v>
          </cell>
          <cell r="F1104">
            <v>1305642545</v>
          </cell>
          <cell r="G1104">
            <v>43274692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2414876547</v>
          </cell>
          <cell r="M1104">
            <v>36549</v>
          </cell>
          <cell r="N1104" t="str">
            <v>Vehiculo</v>
          </cell>
        </row>
        <row r="1105">
          <cell r="A1105">
            <v>860071814</v>
          </cell>
          <cell r="B1105" t="str">
            <v xml:space="preserve">Distribuidora Antillana Ltda  </v>
          </cell>
          <cell r="C1105" t="str">
            <v>COMERCIAL</v>
          </cell>
          <cell r="D1105" t="str">
            <v>B</v>
          </cell>
          <cell r="E1105">
            <v>47</v>
          </cell>
          <cell r="F1105">
            <v>23888082</v>
          </cell>
          <cell r="G1105">
            <v>2250387</v>
          </cell>
          <cell r="H1105">
            <v>250577</v>
          </cell>
          <cell r="I1105">
            <v>0</v>
          </cell>
          <cell r="J1105">
            <v>22504</v>
          </cell>
          <cell r="K1105">
            <v>2506</v>
          </cell>
          <cell r="L1105">
            <v>44165172</v>
          </cell>
          <cell r="M1105">
            <v>37117</v>
          </cell>
          <cell r="N1105" t="str">
            <v>Vehiculo</v>
          </cell>
        </row>
        <row r="1106">
          <cell r="A1106">
            <v>860072496</v>
          </cell>
          <cell r="B1106" t="str">
            <v xml:space="preserve">Ulloa Martinez S.A.           </v>
          </cell>
          <cell r="C1106" t="str">
            <v>COMERCIAL</v>
          </cell>
          <cell r="D1106" t="str">
            <v>A</v>
          </cell>
          <cell r="E1106">
            <v>0</v>
          </cell>
          <cell r="F1106">
            <v>104526363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146636754</v>
          </cell>
          <cell r="M1106">
            <v>37437</v>
          </cell>
          <cell r="N1106" t="str">
            <v>Maquinaria</v>
          </cell>
        </row>
        <row r="1107">
          <cell r="A1107">
            <v>860078039</v>
          </cell>
          <cell r="B1107" t="str">
            <v>Granandina De Aduanas S.I.A. L</v>
          </cell>
          <cell r="C1107" t="str">
            <v>COMERCIAL</v>
          </cell>
          <cell r="D1107" t="str">
            <v>A</v>
          </cell>
          <cell r="E1107">
            <v>6</v>
          </cell>
          <cell r="F1107">
            <v>2552307</v>
          </cell>
          <cell r="G1107">
            <v>674911</v>
          </cell>
          <cell r="H1107">
            <v>223224</v>
          </cell>
          <cell r="I1107">
            <v>0</v>
          </cell>
          <cell r="J1107">
            <v>0</v>
          </cell>
          <cell r="K1107">
            <v>0</v>
          </cell>
          <cell r="L1107">
            <v>28500000</v>
          </cell>
          <cell r="M1107">
            <v>37437</v>
          </cell>
          <cell r="N1107" t="str">
            <v>Vehiculo</v>
          </cell>
        </row>
        <row r="1108">
          <cell r="A1108">
            <v>860351566</v>
          </cell>
          <cell r="B1108" t="str">
            <v xml:space="preserve">Sociedad Medico Quirurgica La </v>
          </cell>
          <cell r="C1108" t="str">
            <v>COMERCIAL</v>
          </cell>
          <cell r="D1108" t="str">
            <v>A</v>
          </cell>
          <cell r="E1108">
            <v>6</v>
          </cell>
          <cell r="F1108">
            <v>3611166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17505556</v>
          </cell>
          <cell r="M1108">
            <v>37437</v>
          </cell>
          <cell r="N1108" t="str">
            <v>Maquinaria</v>
          </cell>
        </row>
        <row r="1109">
          <cell r="A1109">
            <v>860354541</v>
          </cell>
          <cell r="B1109" t="str">
            <v>Ajc It Soluciones Informaticas</v>
          </cell>
          <cell r="C1109" t="str">
            <v>COMERCIAL</v>
          </cell>
          <cell r="D1109" t="str">
            <v>B</v>
          </cell>
          <cell r="E1109">
            <v>39</v>
          </cell>
          <cell r="F1109">
            <v>327655720</v>
          </cell>
          <cell r="G1109">
            <v>13876420</v>
          </cell>
          <cell r="H1109">
            <v>38268</v>
          </cell>
          <cell r="I1109">
            <v>816769</v>
          </cell>
          <cell r="J1109">
            <v>138764</v>
          </cell>
          <cell r="K1109">
            <v>383</v>
          </cell>
          <cell r="L1109">
            <v>371149444</v>
          </cell>
          <cell r="M1109">
            <v>37437</v>
          </cell>
          <cell r="N1109" t="str">
            <v>Computador</v>
          </cell>
        </row>
        <row r="1110">
          <cell r="A1110">
            <v>860402328</v>
          </cell>
          <cell r="B1110" t="str">
            <v>Intecplast - Inyeccion Tecnica</v>
          </cell>
          <cell r="C1110" t="str">
            <v>COMERCIAL</v>
          </cell>
          <cell r="D1110" t="str">
            <v>A</v>
          </cell>
          <cell r="E1110">
            <v>0</v>
          </cell>
          <cell r="F1110">
            <v>382025508</v>
          </cell>
          <cell r="G1110">
            <v>4783119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749954679</v>
          </cell>
          <cell r="M1110">
            <v>37437</v>
          </cell>
          <cell r="N1110" t="str">
            <v>Maquinaria</v>
          </cell>
        </row>
        <row r="1111">
          <cell r="A1111">
            <v>860450987</v>
          </cell>
          <cell r="B1111" t="str">
            <v xml:space="preserve">Transportes Joalco S.A.       </v>
          </cell>
          <cell r="C1111" t="str">
            <v>COMERCIAL</v>
          </cell>
          <cell r="D1111" t="str">
            <v>A</v>
          </cell>
          <cell r="E1111">
            <v>0</v>
          </cell>
          <cell r="F1111">
            <v>892795074</v>
          </cell>
          <cell r="G1111">
            <v>21636913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1700229849</v>
          </cell>
          <cell r="M1111">
            <v>36773</v>
          </cell>
          <cell r="N1111" t="str">
            <v>Vehiculo</v>
          </cell>
        </row>
        <row r="1112">
          <cell r="A1112">
            <v>860502253</v>
          </cell>
          <cell r="B1112" t="str">
            <v>Union Colombiana De Buses S.A.</v>
          </cell>
          <cell r="C1112" t="str">
            <v>COMERCIAL</v>
          </cell>
          <cell r="D1112" t="str">
            <v>A</v>
          </cell>
          <cell r="E1112">
            <v>0</v>
          </cell>
          <cell r="F1112">
            <v>222815807</v>
          </cell>
          <cell r="G1112">
            <v>4717153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304000000</v>
          </cell>
          <cell r="M1112">
            <v>37437</v>
          </cell>
          <cell r="N1112" t="str">
            <v>Vehiculo</v>
          </cell>
        </row>
        <row r="1113">
          <cell r="A1113">
            <v>860503748</v>
          </cell>
          <cell r="B1113" t="str">
            <v xml:space="preserve">Helm Securities S.A. Banca De </v>
          </cell>
          <cell r="C1113" t="str">
            <v>COMERCIAL</v>
          </cell>
          <cell r="D1113" t="str">
            <v>A</v>
          </cell>
          <cell r="E1113">
            <v>0</v>
          </cell>
          <cell r="F1113">
            <v>12996457</v>
          </cell>
          <cell r="G1113">
            <v>731605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26000000</v>
          </cell>
          <cell r="M1113">
            <v>37437</v>
          </cell>
          <cell r="N1113" t="str">
            <v>Vehiculo</v>
          </cell>
        </row>
        <row r="1114">
          <cell r="A1114">
            <v>860504882</v>
          </cell>
          <cell r="B1114" t="str">
            <v>Transportes Y Servicios Transe</v>
          </cell>
          <cell r="C1114" t="str">
            <v>COMERCIAL</v>
          </cell>
          <cell r="D1114" t="str">
            <v>A</v>
          </cell>
          <cell r="E1114">
            <v>0</v>
          </cell>
          <cell r="F1114">
            <v>293924954</v>
          </cell>
          <cell r="G1114">
            <v>7795276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469872379</v>
          </cell>
          <cell r="M1114">
            <v>37437</v>
          </cell>
          <cell r="N1114" t="str">
            <v>Vehiculo</v>
          </cell>
        </row>
        <row r="1115">
          <cell r="A1115">
            <v>860507992</v>
          </cell>
          <cell r="B1115" t="str">
            <v xml:space="preserve">Sattler Y Cia Ltda            </v>
          </cell>
          <cell r="C1115" t="str">
            <v>COMERCIAL</v>
          </cell>
          <cell r="D1115" t="str">
            <v>A</v>
          </cell>
          <cell r="E1115">
            <v>0</v>
          </cell>
          <cell r="F1115">
            <v>54907320</v>
          </cell>
          <cell r="G1115">
            <v>981438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63900000</v>
          </cell>
          <cell r="M1115">
            <v>37425</v>
          </cell>
          <cell r="N1115" t="str">
            <v>Vehiculo</v>
          </cell>
        </row>
        <row r="1116">
          <cell r="A1116">
            <v>860508185</v>
          </cell>
          <cell r="B1116" t="str">
            <v>Promotora De Transportes Unive</v>
          </cell>
          <cell r="C1116" t="str">
            <v>COMERCIAL</v>
          </cell>
          <cell r="D1116" t="str">
            <v>A</v>
          </cell>
          <cell r="E1116">
            <v>0</v>
          </cell>
          <cell r="F1116">
            <v>726229061</v>
          </cell>
          <cell r="G1116">
            <v>6065126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1011649513</v>
          </cell>
          <cell r="M1116">
            <v>36595</v>
          </cell>
          <cell r="N1116" t="str">
            <v>Vehiculo</v>
          </cell>
        </row>
        <row r="1117">
          <cell r="A1117">
            <v>860513214</v>
          </cell>
          <cell r="B1117" t="str">
            <v xml:space="preserve">Manufacturas Sadur Ltda       </v>
          </cell>
          <cell r="C1117" t="str">
            <v>COMERCIAL</v>
          </cell>
          <cell r="D1117" t="str">
            <v>D</v>
          </cell>
          <cell r="E1117">
            <v>71</v>
          </cell>
          <cell r="F1117">
            <v>292020470</v>
          </cell>
          <cell r="G1117">
            <v>2930204</v>
          </cell>
          <cell r="H1117">
            <v>0</v>
          </cell>
          <cell r="I1117">
            <v>118010235</v>
          </cell>
          <cell r="J1117">
            <v>1465102</v>
          </cell>
          <cell r="K1117">
            <v>0</v>
          </cell>
          <cell r="L1117">
            <v>80000000</v>
          </cell>
          <cell r="M1117">
            <v>37608</v>
          </cell>
          <cell r="N1117" t="str">
            <v>Maquinaria</v>
          </cell>
        </row>
        <row r="1118">
          <cell r="A1118">
            <v>860516889</v>
          </cell>
          <cell r="B1118" t="str">
            <v xml:space="preserve">Ordocol Ltda                  </v>
          </cell>
          <cell r="C1118" t="str">
            <v>COMERCIAL</v>
          </cell>
          <cell r="D1118" t="str">
            <v>A</v>
          </cell>
          <cell r="E1118">
            <v>0</v>
          </cell>
          <cell r="F1118">
            <v>281329742</v>
          </cell>
          <cell r="G1118">
            <v>3638566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291064466</v>
          </cell>
          <cell r="M1118">
            <v>37579</v>
          </cell>
          <cell r="N1118" t="str">
            <v>Vehiculo</v>
          </cell>
        </row>
        <row r="1119">
          <cell r="A1119">
            <v>860519519</v>
          </cell>
          <cell r="B1119" t="str">
            <v xml:space="preserve">Alfatecnica S.A.              </v>
          </cell>
          <cell r="C1119" t="str">
            <v>COMERCIAL</v>
          </cell>
          <cell r="D1119" t="str">
            <v>E</v>
          </cell>
          <cell r="E1119">
            <v>926</v>
          </cell>
          <cell r="F1119">
            <v>2841367</v>
          </cell>
          <cell r="G1119">
            <v>978458</v>
          </cell>
          <cell r="H1119">
            <v>0</v>
          </cell>
          <cell r="I1119">
            <v>2841367</v>
          </cell>
          <cell r="J1119">
            <v>978458</v>
          </cell>
          <cell r="K1119">
            <v>0</v>
          </cell>
          <cell r="L1119">
            <v>571099</v>
          </cell>
          <cell r="M1119">
            <v>37437</v>
          </cell>
          <cell r="N1119" t="str">
            <v>Computador</v>
          </cell>
        </row>
        <row r="1120">
          <cell r="A1120">
            <v>860519822</v>
          </cell>
          <cell r="B1120" t="str">
            <v>Amparo Barreneche Arias - Cent</v>
          </cell>
          <cell r="C1120" t="str">
            <v>COMERCIAL</v>
          </cell>
          <cell r="D1120" t="str">
            <v>A</v>
          </cell>
          <cell r="E1120">
            <v>0</v>
          </cell>
          <cell r="F1120">
            <v>11437635</v>
          </cell>
          <cell r="G1120">
            <v>1620650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132000000</v>
          </cell>
          <cell r="M1120">
            <v>37437</v>
          </cell>
          <cell r="N1120" t="str">
            <v>Vehiculo</v>
          </cell>
        </row>
        <row r="1121">
          <cell r="A1121">
            <v>860520306</v>
          </cell>
          <cell r="B1121" t="str">
            <v xml:space="preserve">Interamericana De Electronica </v>
          </cell>
          <cell r="C1121" t="str">
            <v>COMERCIAL</v>
          </cell>
          <cell r="D1121" t="str">
            <v>A</v>
          </cell>
          <cell r="E1121">
            <v>0</v>
          </cell>
          <cell r="F1121">
            <v>22539636</v>
          </cell>
          <cell r="G1121">
            <v>1590948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177687003</v>
          </cell>
          <cell r="M1121">
            <v>36609</v>
          </cell>
          <cell r="N1121" t="str">
            <v>Vehiculo</v>
          </cell>
        </row>
        <row r="1122">
          <cell r="A1122">
            <v>860524955</v>
          </cell>
          <cell r="B1122" t="str">
            <v xml:space="preserve">Industrias Japan S.A.         </v>
          </cell>
          <cell r="C1122" t="str">
            <v>COMERCIAL</v>
          </cell>
          <cell r="D1122" t="str">
            <v>A</v>
          </cell>
          <cell r="E1122">
            <v>0</v>
          </cell>
          <cell r="F1122">
            <v>25978753</v>
          </cell>
          <cell r="G1122">
            <v>2132691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58170833</v>
          </cell>
          <cell r="M1122">
            <v>37437</v>
          </cell>
          <cell r="N1122" t="str">
            <v>Maquinaria</v>
          </cell>
        </row>
        <row r="1123">
          <cell r="A1123">
            <v>860525367</v>
          </cell>
          <cell r="B1123" t="str">
            <v>Servicios Asociados Especializ</v>
          </cell>
          <cell r="C1123" t="str">
            <v>COMERCIAL</v>
          </cell>
          <cell r="D1123" t="str">
            <v>A</v>
          </cell>
          <cell r="E1123">
            <v>0</v>
          </cell>
          <cell r="F1123">
            <v>14284855</v>
          </cell>
          <cell r="G1123">
            <v>963360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37538650</v>
          </cell>
          <cell r="M1123">
            <v>36895</v>
          </cell>
          <cell r="N1123" t="str">
            <v>Vehiculo</v>
          </cell>
        </row>
        <row r="1124">
          <cell r="A1124">
            <v>860527397</v>
          </cell>
          <cell r="B1124" t="str">
            <v>Cooperativa De Empleados De La</v>
          </cell>
          <cell r="C1124" t="str">
            <v>COMERCIAL</v>
          </cell>
          <cell r="D1124" t="str">
            <v>A</v>
          </cell>
          <cell r="E1124">
            <v>0</v>
          </cell>
          <cell r="F1124">
            <v>121743145</v>
          </cell>
          <cell r="G1124">
            <v>146252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169717516</v>
          </cell>
          <cell r="M1124">
            <v>37467</v>
          </cell>
          <cell r="N1124" t="str">
            <v>Vehiculo</v>
          </cell>
        </row>
        <row r="1125">
          <cell r="A1125">
            <v>860529748</v>
          </cell>
          <cell r="B1125" t="str">
            <v xml:space="preserve">Solo Moldes Ltda              </v>
          </cell>
          <cell r="C1125" t="str">
            <v>COMERCIAL</v>
          </cell>
          <cell r="D1125" t="str">
            <v>B</v>
          </cell>
          <cell r="E1125">
            <v>35</v>
          </cell>
          <cell r="F1125">
            <v>19351954</v>
          </cell>
          <cell r="G1125">
            <v>6203390</v>
          </cell>
          <cell r="H1125">
            <v>231872</v>
          </cell>
          <cell r="I1125">
            <v>0</v>
          </cell>
          <cell r="J1125">
            <v>62034</v>
          </cell>
          <cell r="K1125">
            <v>2319</v>
          </cell>
          <cell r="L1125">
            <v>68158433</v>
          </cell>
          <cell r="M1125">
            <v>37437</v>
          </cell>
          <cell r="N1125" t="str">
            <v>Maquinaria</v>
          </cell>
        </row>
        <row r="1126">
          <cell r="A1126">
            <v>860531097</v>
          </cell>
          <cell r="B1126" t="str">
            <v xml:space="preserve">Master Quimica Ltda           </v>
          </cell>
          <cell r="C1126" t="str">
            <v>COMERCIAL</v>
          </cell>
          <cell r="D1126" t="str">
            <v>A</v>
          </cell>
          <cell r="E1126">
            <v>10</v>
          </cell>
          <cell r="F1126">
            <v>68895617</v>
          </cell>
          <cell r="G1126">
            <v>1040934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140604800</v>
          </cell>
          <cell r="M1126">
            <v>36700</v>
          </cell>
          <cell r="N1126" t="str">
            <v>Vehiculo</v>
          </cell>
        </row>
        <row r="1127">
          <cell r="A1127">
            <v>860531135</v>
          </cell>
          <cell r="B1127" t="str">
            <v xml:space="preserve">Radio Taxi Aeropuerto S.A.    </v>
          </cell>
          <cell r="C1127" t="str">
            <v>COMERCIAL</v>
          </cell>
          <cell r="D1127" t="str">
            <v>A</v>
          </cell>
          <cell r="E1127">
            <v>0</v>
          </cell>
          <cell r="F1127">
            <v>342760346</v>
          </cell>
          <cell r="G1127">
            <v>45839890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992445903</v>
          </cell>
          <cell r="M1127">
            <v>37437</v>
          </cell>
          <cell r="N1127" t="str">
            <v>Vehiculo</v>
          </cell>
        </row>
        <row r="1128">
          <cell r="A1128">
            <v>860535706</v>
          </cell>
          <cell r="B1128" t="str">
            <v xml:space="preserve">Agp De Colombia S.A.          </v>
          </cell>
          <cell r="C1128" t="str">
            <v>COMERCIAL</v>
          </cell>
          <cell r="D1128" t="str">
            <v>A</v>
          </cell>
          <cell r="E1128">
            <v>0</v>
          </cell>
          <cell r="F1128">
            <v>463097692</v>
          </cell>
          <cell r="G1128">
            <v>1552337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531666667</v>
          </cell>
          <cell r="M1128">
            <v>37437</v>
          </cell>
          <cell r="N1128" t="str">
            <v>Maquinaria</v>
          </cell>
        </row>
        <row r="1129">
          <cell r="A1129">
            <v>860536101</v>
          </cell>
          <cell r="B1129" t="str">
            <v xml:space="preserve">Fertilisa Ltda                </v>
          </cell>
          <cell r="C1129" t="str">
            <v>COMERCIAL</v>
          </cell>
          <cell r="D1129" t="str">
            <v>A</v>
          </cell>
          <cell r="E1129">
            <v>0</v>
          </cell>
          <cell r="F1129">
            <v>36763727</v>
          </cell>
          <cell r="G1129">
            <v>249238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49036410</v>
          </cell>
          <cell r="M1129">
            <v>37437</v>
          </cell>
          <cell r="N1129" t="str">
            <v>Vehiculo</v>
          </cell>
        </row>
        <row r="1130">
          <cell r="A1130">
            <v>890000059</v>
          </cell>
          <cell r="B1130" t="str">
            <v xml:space="preserve">Buses Armenia S. A.           </v>
          </cell>
          <cell r="C1130" t="str">
            <v>COMERCIAL</v>
          </cell>
          <cell r="D1130" t="str">
            <v>A</v>
          </cell>
          <cell r="E1130">
            <v>0</v>
          </cell>
          <cell r="F1130">
            <v>1603374409</v>
          </cell>
          <cell r="G1130">
            <v>4384308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2727054671</v>
          </cell>
          <cell r="M1130">
            <v>36615</v>
          </cell>
          <cell r="N1130" t="str">
            <v>Vehiculo</v>
          </cell>
        </row>
        <row r="1131">
          <cell r="A1131">
            <v>890001862</v>
          </cell>
          <cell r="B1131" t="str">
            <v xml:space="preserve">Inversiones El Diamante S.A   </v>
          </cell>
          <cell r="C1131" t="str">
            <v>COMERCIAL</v>
          </cell>
          <cell r="D1131" t="str">
            <v>A</v>
          </cell>
          <cell r="E1131">
            <v>0</v>
          </cell>
          <cell r="F1131">
            <v>26527885</v>
          </cell>
          <cell r="G1131">
            <v>936067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70259342</v>
          </cell>
          <cell r="M1131">
            <v>37437</v>
          </cell>
          <cell r="N1131" t="str">
            <v>Maquinaria</v>
          </cell>
        </row>
        <row r="1132">
          <cell r="A1132">
            <v>890103161</v>
          </cell>
          <cell r="B1132" t="str">
            <v xml:space="preserve">Transportes Sanchez Polo S.A. </v>
          </cell>
          <cell r="C1132" t="str">
            <v>COMERCIAL</v>
          </cell>
          <cell r="D1132" t="str">
            <v>A</v>
          </cell>
          <cell r="E1132">
            <v>0</v>
          </cell>
          <cell r="F1132">
            <v>304439772</v>
          </cell>
          <cell r="G1132">
            <v>2193660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341040000</v>
          </cell>
          <cell r="M1132">
            <v>37462</v>
          </cell>
          <cell r="N1132" t="str">
            <v>Vehiculo</v>
          </cell>
        </row>
        <row r="1133">
          <cell r="A1133">
            <v>890103633</v>
          </cell>
          <cell r="B1133" t="str">
            <v xml:space="preserve">Transportes San Carlos Ltda.  </v>
          </cell>
          <cell r="C1133" t="str">
            <v>COMERCIAL</v>
          </cell>
          <cell r="D1133" t="str">
            <v>A</v>
          </cell>
          <cell r="E1133">
            <v>0</v>
          </cell>
          <cell r="F1133">
            <v>649875695</v>
          </cell>
          <cell r="G1133">
            <v>10386272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1355999996</v>
          </cell>
          <cell r="M1133">
            <v>37027</v>
          </cell>
          <cell r="N1133" t="str">
            <v>Vehiculo</v>
          </cell>
        </row>
        <row r="1134">
          <cell r="A1134">
            <v>890104719</v>
          </cell>
          <cell r="B1134" t="str">
            <v>Industrias Pimpollo Del Caribe</v>
          </cell>
          <cell r="C1134" t="str">
            <v>COMERCIAL</v>
          </cell>
          <cell r="D1134" t="str">
            <v>A</v>
          </cell>
          <cell r="E1134">
            <v>0</v>
          </cell>
          <cell r="F1134">
            <v>194527383</v>
          </cell>
          <cell r="G1134">
            <v>1360089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218934000</v>
          </cell>
          <cell r="M1134">
            <v>37369</v>
          </cell>
          <cell r="N1134" t="str">
            <v>Vehiculo</v>
          </cell>
        </row>
        <row r="1135">
          <cell r="A1135">
            <v>890110050</v>
          </cell>
          <cell r="B1135" t="str">
            <v>Industrias Plasticas Del Carib</v>
          </cell>
          <cell r="C1135" t="str">
            <v>COMERCIAL</v>
          </cell>
          <cell r="D1135" t="str">
            <v>A</v>
          </cell>
          <cell r="E1135">
            <v>2</v>
          </cell>
          <cell r="F1135">
            <v>126696443</v>
          </cell>
          <cell r="G1135">
            <v>3239827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139487060</v>
          </cell>
          <cell r="M1135">
            <v>37437</v>
          </cell>
          <cell r="N1135" t="str">
            <v>Vehiculo</v>
          </cell>
        </row>
        <row r="1136">
          <cell r="A1136">
            <v>890114997</v>
          </cell>
          <cell r="B1136" t="str">
            <v xml:space="preserve">Trefilados De La Costa Ltda   </v>
          </cell>
          <cell r="C1136" t="str">
            <v>COMERCIAL</v>
          </cell>
          <cell r="D1136" t="str">
            <v>E</v>
          </cell>
          <cell r="E1136">
            <v>1551</v>
          </cell>
          <cell r="F1136">
            <v>0</v>
          </cell>
          <cell r="G1136">
            <v>0</v>
          </cell>
          <cell r="H1136">
            <v>18739751</v>
          </cell>
          <cell r="I1136">
            <v>0</v>
          </cell>
          <cell r="J1136">
            <v>0</v>
          </cell>
          <cell r="K1136">
            <v>18739751</v>
          </cell>
          <cell r="L1136">
            <v>0</v>
          </cell>
          <cell r="M1136">
            <v>36048</v>
          </cell>
          <cell r="N1136" t="str">
            <v>Maquinaria</v>
          </cell>
        </row>
        <row r="1137">
          <cell r="A1137">
            <v>890116936</v>
          </cell>
          <cell r="B1137" t="str">
            <v xml:space="preserve">Comestibles Lalo Ltda         </v>
          </cell>
          <cell r="C1137" t="str">
            <v>COMERCIAL</v>
          </cell>
          <cell r="D1137" t="str">
            <v>A</v>
          </cell>
          <cell r="E1137">
            <v>29</v>
          </cell>
          <cell r="F1137">
            <v>116631097</v>
          </cell>
          <cell r="G1137">
            <v>3083288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203639611</v>
          </cell>
          <cell r="M1137">
            <v>36679</v>
          </cell>
          <cell r="N1137" t="str">
            <v>Vehiculo</v>
          </cell>
        </row>
        <row r="1138">
          <cell r="A1138">
            <v>890211325</v>
          </cell>
          <cell r="B1138" t="str">
            <v xml:space="preserve">Transporte Calderon Ltda      </v>
          </cell>
          <cell r="C1138" t="str">
            <v>COMERCIAL</v>
          </cell>
          <cell r="D1138" t="str">
            <v>B</v>
          </cell>
          <cell r="E1138">
            <v>39</v>
          </cell>
          <cell r="F1138">
            <v>127717284</v>
          </cell>
          <cell r="G1138">
            <v>23597856</v>
          </cell>
          <cell r="H1138">
            <v>3131942</v>
          </cell>
          <cell r="I1138">
            <v>0</v>
          </cell>
          <cell r="J1138">
            <v>235979</v>
          </cell>
          <cell r="K1138">
            <v>31320</v>
          </cell>
          <cell r="L1138">
            <v>305430360</v>
          </cell>
          <cell r="M1138">
            <v>37437</v>
          </cell>
          <cell r="N1138" t="str">
            <v>Vehiculo</v>
          </cell>
        </row>
        <row r="1139">
          <cell r="A1139">
            <v>890270921</v>
          </cell>
          <cell r="B1139" t="str">
            <v xml:space="preserve">Transportes Y Equipos Ltda    </v>
          </cell>
          <cell r="C1139" t="str">
            <v>COMERCIAL</v>
          </cell>
          <cell r="D1139" t="str">
            <v>A</v>
          </cell>
          <cell r="E1139">
            <v>0</v>
          </cell>
          <cell r="F1139">
            <v>63206426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521450000</v>
          </cell>
          <cell r="M1139">
            <v>35828</v>
          </cell>
          <cell r="N1139" t="str">
            <v>Vehiculo</v>
          </cell>
        </row>
        <row r="1140">
          <cell r="A1140">
            <v>890300059</v>
          </cell>
          <cell r="B1140" t="str">
            <v>Agricola Y Ganadera De Occiden</v>
          </cell>
          <cell r="C1140" t="str">
            <v>COMERCIAL</v>
          </cell>
          <cell r="D1140" t="str">
            <v>A</v>
          </cell>
          <cell r="E1140">
            <v>0</v>
          </cell>
          <cell r="F1140">
            <v>217550866</v>
          </cell>
          <cell r="G1140">
            <v>635041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526348496</v>
          </cell>
          <cell r="M1140">
            <v>37437</v>
          </cell>
          <cell r="N1140" t="str">
            <v>Maquinaria</v>
          </cell>
        </row>
        <row r="1141">
          <cell r="A1141">
            <v>890300225</v>
          </cell>
          <cell r="B1141" t="str">
            <v xml:space="preserve">Coexito S.A.                  </v>
          </cell>
          <cell r="C1141" t="str">
            <v>COMERCIAL</v>
          </cell>
          <cell r="D1141" t="str">
            <v>A</v>
          </cell>
          <cell r="E1141">
            <v>0</v>
          </cell>
          <cell r="F1141">
            <v>15896100</v>
          </cell>
          <cell r="G1141">
            <v>770405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48092400</v>
          </cell>
          <cell r="M1141">
            <v>36630</v>
          </cell>
          <cell r="N1141" t="str">
            <v>Vehiculo</v>
          </cell>
        </row>
        <row r="1142">
          <cell r="A1142">
            <v>890300406</v>
          </cell>
          <cell r="B1142" t="str">
            <v xml:space="preserve">Carton De Colombia S.A.       </v>
          </cell>
          <cell r="C1142" t="str">
            <v>COMERCIAL</v>
          </cell>
          <cell r="D1142" t="str">
            <v>A</v>
          </cell>
          <cell r="E1142">
            <v>0</v>
          </cell>
          <cell r="F1142">
            <v>333369173</v>
          </cell>
          <cell r="G1142">
            <v>3899813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367665599</v>
          </cell>
          <cell r="M1142">
            <v>37437</v>
          </cell>
          <cell r="N1142" t="str">
            <v>Computador</v>
          </cell>
        </row>
        <row r="1143">
          <cell r="A1143">
            <v>890300466</v>
          </cell>
          <cell r="B1143" t="str">
            <v xml:space="preserve">Tecnoquimicas S.A.            </v>
          </cell>
          <cell r="C1143" t="str">
            <v>COMERCIAL</v>
          </cell>
          <cell r="D1143" t="str">
            <v>A</v>
          </cell>
          <cell r="E1143">
            <v>0</v>
          </cell>
          <cell r="F1143">
            <v>518176837</v>
          </cell>
          <cell r="G1143">
            <v>26216699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1088333333</v>
          </cell>
          <cell r="M1143">
            <v>37437</v>
          </cell>
          <cell r="N1143" t="str">
            <v>Maquinaria</v>
          </cell>
        </row>
        <row r="1144">
          <cell r="A1144">
            <v>890300526</v>
          </cell>
          <cell r="B1144" t="str">
            <v xml:space="preserve">Colegio Bennet Ltda           </v>
          </cell>
          <cell r="C1144" t="str">
            <v>COMERCIAL</v>
          </cell>
          <cell r="D1144" t="str">
            <v>B</v>
          </cell>
          <cell r="E1144">
            <v>32</v>
          </cell>
          <cell r="F1144">
            <v>32567209</v>
          </cell>
          <cell r="G1144">
            <v>3704915</v>
          </cell>
          <cell r="H1144">
            <v>0</v>
          </cell>
          <cell r="I1144">
            <v>0</v>
          </cell>
          <cell r="J1144">
            <v>37049</v>
          </cell>
          <cell r="K1144">
            <v>0</v>
          </cell>
          <cell r="L1144">
            <v>112000000</v>
          </cell>
          <cell r="M1144">
            <v>36741</v>
          </cell>
          <cell r="N1144" t="str">
            <v>Vehiculo</v>
          </cell>
        </row>
        <row r="1145">
          <cell r="A1145">
            <v>890300653</v>
          </cell>
          <cell r="B1145" t="str">
            <v>Corporacion Financiera Del Val</v>
          </cell>
          <cell r="C1145" t="str">
            <v>COMERCIAL</v>
          </cell>
          <cell r="D1145" t="str">
            <v>A</v>
          </cell>
          <cell r="E1145">
            <v>27</v>
          </cell>
          <cell r="F1145">
            <v>819227089</v>
          </cell>
          <cell r="G1145">
            <v>31037729</v>
          </cell>
          <cell r="H1145">
            <v>1373846</v>
          </cell>
          <cell r="I1145">
            <v>0</v>
          </cell>
          <cell r="J1145">
            <v>0</v>
          </cell>
          <cell r="K1145">
            <v>0</v>
          </cell>
          <cell r="L1145">
            <v>1134668206</v>
          </cell>
          <cell r="M1145">
            <v>37437</v>
          </cell>
          <cell r="N1145" t="str">
            <v>Vehiculo</v>
          </cell>
        </row>
        <row r="1146">
          <cell r="A1146">
            <v>890300656</v>
          </cell>
          <cell r="B1146" t="str">
            <v xml:space="preserve">Cosechas Y Transportes Ltda   </v>
          </cell>
          <cell r="C1146" t="str">
            <v>COMERCIAL</v>
          </cell>
          <cell r="D1146" t="str">
            <v>A</v>
          </cell>
          <cell r="E1146">
            <v>0</v>
          </cell>
          <cell r="F1146">
            <v>361142775</v>
          </cell>
          <cell r="G1146">
            <v>4006699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815671724</v>
          </cell>
          <cell r="M1146">
            <v>37437</v>
          </cell>
          <cell r="N1146" t="str">
            <v>Maquinaria</v>
          </cell>
        </row>
        <row r="1147">
          <cell r="A1147">
            <v>890300726</v>
          </cell>
          <cell r="B1147" t="str">
            <v xml:space="preserve">Olano Y Pardo Ltda            </v>
          </cell>
          <cell r="C1147" t="str">
            <v>COMERCIAL</v>
          </cell>
          <cell r="D1147" t="str">
            <v>E</v>
          </cell>
          <cell r="E1147">
            <v>1537</v>
          </cell>
          <cell r="F1147">
            <v>126422652</v>
          </cell>
          <cell r="G1147">
            <v>0</v>
          </cell>
          <cell r="H1147">
            <v>344554</v>
          </cell>
          <cell r="I1147">
            <v>126422652</v>
          </cell>
          <cell r="J1147">
            <v>0</v>
          </cell>
          <cell r="K1147">
            <v>344554</v>
          </cell>
          <cell r="L1147">
            <v>20585588</v>
          </cell>
          <cell r="M1147">
            <v>37437</v>
          </cell>
          <cell r="N1147" t="str">
            <v>Maquinaria</v>
          </cell>
        </row>
        <row r="1148">
          <cell r="A1148">
            <v>890301071</v>
          </cell>
          <cell r="B1148" t="str">
            <v xml:space="preserve">Transportes Centrovalle Ltda  </v>
          </cell>
          <cell r="C1148" t="str">
            <v>COMERCIAL</v>
          </cell>
          <cell r="D1148" t="str">
            <v>A</v>
          </cell>
          <cell r="E1148">
            <v>0</v>
          </cell>
          <cell r="F1148">
            <v>204352293</v>
          </cell>
          <cell r="G1148">
            <v>4617497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212000000</v>
          </cell>
          <cell r="M1148">
            <v>37572</v>
          </cell>
          <cell r="N1148" t="str">
            <v>Vehiculo</v>
          </cell>
        </row>
        <row r="1149">
          <cell r="A1149">
            <v>890301295</v>
          </cell>
          <cell r="B1149" t="str">
            <v>Empresas De Transportes Santia</v>
          </cell>
          <cell r="C1149" t="str">
            <v>COMERCIAL</v>
          </cell>
          <cell r="D1149" t="str">
            <v>A</v>
          </cell>
          <cell r="E1149">
            <v>0</v>
          </cell>
          <cell r="F1149">
            <v>76000000</v>
          </cell>
          <cell r="G1149">
            <v>157306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116000000</v>
          </cell>
          <cell r="M1149">
            <v>37616</v>
          </cell>
          <cell r="N1149" t="str">
            <v>Vehiculo</v>
          </cell>
        </row>
        <row r="1150">
          <cell r="A1150">
            <v>890301296</v>
          </cell>
          <cell r="B1150" t="str">
            <v>Empresa De Transportes Sultana</v>
          </cell>
          <cell r="C1150" t="str">
            <v>COMERCIAL</v>
          </cell>
          <cell r="D1150" t="str">
            <v>A</v>
          </cell>
          <cell r="E1150">
            <v>0</v>
          </cell>
          <cell r="F1150">
            <v>39689406</v>
          </cell>
          <cell r="G1150">
            <v>614494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50000000</v>
          </cell>
          <cell r="M1150">
            <v>37309</v>
          </cell>
          <cell r="N1150" t="str">
            <v>Vehiculo</v>
          </cell>
        </row>
        <row r="1151">
          <cell r="A1151">
            <v>890301443</v>
          </cell>
          <cell r="B1151" t="str">
            <v xml:space="preserve">Amalfi S.A.                   </v>
          </cell>
          <cell r="C1151" t="str">
            <v>COMERCIAL</v>
          </cell>
          <cell r="D1151" t="str">
            <v>A</v>
          </cell>
          <cell r="E1151">
            <v>0</v>
          </cell>
          <cell r="F1151">
            <v>56189260</v>
          </cell>
          <cell r="G1151">
            <v>4971914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200623332</v>
          </cell>
          <cell r="M1151">
            <v>36999</v>
          </cell>
          <cell r="N1151" t="str">
            <v>Vehiculo</v>
          </cell>
        </row>
        <row r="1152">
          <cell r="A1152">
            <v>890301463</v>
          </cell>
          <cell r="B1152" t="str">
            <v xml:space="preserve">Laboratorio Franco Colombiano </v>
          </cell>
          <cell r="C1152" t="str">
            <v>COMERCIAL</v>
          </cell>
          <cell r="D1152" t="str">
            <v>A</v>
          </cell>
          <cell r="E1152">
            <v>0</v>
          </cell>
          <cell r="F1152">
            <v>38093605</v>
          </cell>
          <cell r="G1152">
            <v>1734663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115296000</v>
          </cell>
          <cell r="M1152">
            <v>37437</v>
          </cell>
          <cell r="N1152" t="str">
            <v>Vehiculo</v>
          </cell>
        </row>
        <row r="1153">
          <cell r="A1153">
            <v>890301786</v>
          </cell>
          <cell r="B1153" t="str">
            <v>Empresa De Transportes Villanu</v>
          </cell>
          <cell r="C1153" t="str">
            <v>COMERCIAL</v>
          </cell>
          <cell r="D1153" t="str">
            <v>A</v>
          </cell>
          <cell r="E1153">
            <v>0</v>
          </cell>
          <cell r="F1153">
            <v>1927894474</v>
          </cell>
          <cell r="G1153">
            <v>35982627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2832704452</v>
          </cell>
          <cell r="M1153">
            <v>37155</v>
          </cell>
          <cell r="N1153" t="str">
            <v>Vehiculo</v>
          </cell>
        </row>
        <row r="1154">
          <cell r="A1154">
            <v>890301868</v>
          </cell>
          <cell r="B1154" t="str">
            <v xml:space="preserve">Roy Alpha S.A.                </v>
          </cell>
          <cell r="C1154" t="str">
            <v>COMERCIAL</v>
          </cell>
          <cell r="D1154" t="str">
            <v>A</v>
          </cell>
          <cell r="E1154">
            <v>0</v>
          </cell>
          <cell r="F1154">
            <v>24636975</v>
          </cell>
          <cell r="G1154">
            <v>649403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38919304</v>
          </cell>
          <cell r="M1154">
            <v>37437</v>
          </cell>
          <cell r="N1154" t="str">
            <v>Maquinaria</v>
          </cell>
        </row>
        <row r="1155">
          <cell r="A1155">
            <v>890301960</v>
          </cell>
          <cell r="B1155" t="str">
            <v xml:space="preserve">Productora De Papeles S.A.    </v>
          </cell>
          <cell r="C1155" t="str">
            <v>COMERCIAL</v>
          </cell>
          <cell r="D1155" t="str">
            <v>A</v>
          </cell>
          <cell r="E1155">
            <v>21</v>
          </cell>
          <cell r="F1155">
            <v>455807961</v>
          </cell>
          <cell r="G1155">
            <v>20439102</v>
          </cell>
          <cell r="H1155">
            <v>205840</v>
          </cell>
          <cell r="I1155">
            <v>0</v>
          </cell>
          <cell r="J1155">
            <v>0</v>
          </cell>
          <cell r="K1155">
            <v>0</v>
          </cell>
          <cell r="L1155">
            <v>617373522</v>
          </cell>
          <cell r="M1155">
            <v>37437</v>
          </cell>
          <cell r="N1155" t="str">
            <v>Vehiculo</v>
          </cell>
        </row>
        <row r="1156">
          <cell r="A1156">
            <v>890302442</v>
          </cell>
          <cell r="B1156" t="str">
            <v xml:space="preserve">Laboratorios Laverlam S.A.    </v>
          </cell>
          <cell r="C1156" t="str">
            <v>COMERCIAL</v>
          </cell>
          <cell r="D1156" t="str">
            <v>A</v>
          </cell>
          <cell r="E1156">
            <v>0</v>
          </cell>
          <cell r="F1156">
            <v>248978405</v>
          </cell>
          <cell r="G1156">
            <v>14312664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620148940</v>
          </cell>
          <cell r="M1156">
            <v>37437</v>
          </cell>
          <cell r="N1156" t="str">
            <v>Maquinaria</v>
          </cell>
        </row>
        <row r="1157">
          <cell r="A1157">
            <v>890302567</v>
          </cell>
          <cell r="B1157" t="str">
            <v xml:space="preserve">Ingenio Riopaila S.A.         </v>
          </cell>
          <cell r="C1157" t="str">
            <v>COMERCIAL</v>
          </cell>
          <cell r="D1157" t="str">
            <v>B</v>
          </cell>
          <cell r="E1157">
            <v>0</v>
          </cell>
          <cell r="F1157">
            <v>198885703</v>
          </cell>
          <cell r="G1157">
            <v>9034295</v>
          </cell>
          <cell r="H1157">
            <v>0</v>
          </cell>
          <cell r="I1157">
            <v>0</v>
          </cell>
          <cell r="J1157">
            <v>90343</v>
          </cell>
          <cell r="K1157">
            <v>0</v>
          </cell>
          <cell r="L1157">
            <v>493950690</v>
          </cell>
          <cell r="M1157">
            <v>37437</v>
          </cell>
          <cell r="N1157" t="str">
            <v>Maquinaria</v>
          </cell>
        </row>
        <row r="1158">
          <cell r="A1158">
            <v>890303044</v>
          </cell>
          <cell r="B1158" t="str">
            <v>Citricos Del Valle Tenorio Y C</v>
          </cell>
          <cell r="C1158" t="str">
            <v>COMERCIAL</v>
          </cell>
          <cell r="D1158" t="str">
            <v>A</v>
          </cell>
          <cell r="E1158">
            <v>0</v>
          </cell>
          <cell r="F1158">
            <v>82308291</v>
          </cell>
          <cell r="G1158">
            <v>1438067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86917336</v>
          </cell>
          <cell r="M1158">
            <v>37546</v>
          </cell>
          <cell r="N1158" t="str">
            <v>Vehiculo</v>
          </cell>
        </row>
        <row r="1159">
          <cell r="A1159">
            <v>890304099</v>
          </cell>
          <cell r="B1159" t="str">
            <v xml:space="preserve">Hoteles Estelar S.A           </v>
          </cell>
          <cell r="C1159" t="str">
            <v>COMERCIAL</v>
          </cell>
          <cell r="D1159" t="str">
            <v>A</v>
          </cell>
          <cell r="E1159">
            <v>0</v>
          </cell>
          <cell r="F1159">
            <v>557213314</v>
          </cell>
          <cell r="G1159">
            <v>6273896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746272500</v>
          </cell>
          <cell r="M1159">
            <v>37437</v>
          </cell>
          <cell r="N1159" t="str">
            <v>Inmuebles</v>
          </cell>
        </row>
        <row r="1160">
          <cell r="A1160">
            <v>890304345</v>
          </cell>
          <cell r="B1160" t="str">
            <v xml:space="preserve">Electricos Del Valle Ltda     </v>
          </cell>
          <cell r="C1160" t="str">
            <v>COMERCIAL</v>
          </cell>
          <cell r="D1160" t="str">
            <v>A</v>
          </cell>
          <cell r="E1160">
            <v>0</v>
          </cell>
          <cell r="F1160">
            <v>16767029</v>
          </cell>
          <cell r="G1160">
            <v>692362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77835000</v>
          </cell>
          <cell r="M1160">
            <v>37437</v>
          </cell>
          <cell r="N1160" t="str">
            <v>Vehiculo</v>
          </cell>
        </row>
        <row r="1161">
          <cell r="A1161">
            <v>890305083</v>
          </cell>
          <cell r="B1161" t="str">
            <v xml:space="preserve">Laboratorios Neo Ltda         </v>
          </cell>
          <cell r="C1161" t="str">
            <v>COMERCIAL</v>
          </cell>
          <cell r="D1161" t="str">
            <v>A</v>
          </cell>
          <cell r="E1161">
            <v>0</v>
          </cell>
          <cell r="F1161">
            <v>7373627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32568400</v>
          </cell>
          <cell r="M1161">
            <v>37497</v>
          </cell>
          <cell r="N1161" t="str">
            <v>Vehiculo</v>
          </cell>
        </row>
        <row r="1162">
          <cell r="A1162">
            <v>890305571</v>
          </cell>
          <cell r="B1162" t="str">
            <v xml:space="preserve">La Maravilla S.A.             </v>
          </cell>
          <cell r="C1162" t="str">
            <v>COMERCIAL</v>
          </cell>
          <cell r="D1162" t="str">
            <v>A</v>
          </cell>
          <cell r="E1162">
            <v>0</v>
          </cell>
          <cell r="F1162">
            <v>78832171</v>
          </cell>
          <cell r="G1162">
            <v>1927612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90650086</v>
          </cell>
          <cell r="M1162">
            <v>37449</v>
          </cell>
          <cell r="N1162" t="str">
            <v>Maquinaria</v>
          </cell>
        </row>
        <row r="1163">
          <cell r="A1163">
            <v>890306073</v>
          </cell>
          <cell r="B1163" t="str">
            <v>Antonio Tanaka E Hijos Limitad</v>
          </cell>
          <cell r="C1163" t="str">
            <v>COMERCIAL</v>
          </cell>
          <cell r="D1163" t="str">
            <v>A</v>
          </cell>
          <cell r="E1163">
            <v>0</v>
          </cell>
          <cell r="F1163">
            <v>59684003</v>
          </cell>
          <cell r="G1163">
            <v>3800028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88826450</v>
          </cell>
          <cell r="M1163">
            <v>37437</v>
          </cell>
          <cell r="N1163" t="str">
            <v>Maquinaria</v>
          </cell>
        </row>
        <row r="1164">
          <cell r="A1164">
            <v>890306139</v>
          </cell>
          <cell r="B1164" t="str">
            <v xml:space="preserve">Productos Colpan Ltda         </v>
          </cell>
          <cell r="C1164" t="str">
            <v>COMERCIAL</v>
          </cell>
          <cell r="D1164" t="str">
            <v>A</v>
          </cell>
          <cell r="E1164">
            <v>0</v>
          </cell>
          <cell r="F1164">
            <v>8214437</v>
          </cell>
          <cell r="G1164">
            <v>216907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9280000</v>
          </cell>
          <cell r="M1164">
            <v>37606</v>
          </cell>
          <cell r="N1164" t="str">
            <v>Maquinaria</v>
          </cell>
        </row>
        <row r="1165">
          <cell r="A1165">
            <v>890306499</v>
          </cell>
          <cell r="B1165" t="str">
            <v xml:space="preserve">Union Plastica Ltda           </v>
          </cell>
          <cell r="C1165" t="str">
            <v>COMERCIAL</v>
          </cell>
          <cell r="D1165" t="str">
            <v>A</v>
          </cell>
          <cell r="E1165">
            <v>0</v>
          </cell>
          <cell r="F1165">
            <v>6176294</v>
          </cell>
          <cell r="G1165">
            <v>365997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33951922</v>
          </cell>
          <cell r="M1165">
            <v>36606</v>
          </cell>
          <cell r="N1165" t="str">
            <v>Vehiculo</v>
          </cell>
        </row>
        <row r="1166">
          <cell r="A1166">
            <v>890308040</v>
          </cell>
          <cell r="B1166" t="str">
            <v xml:space="preserve">Club Campestre De Cali        </v>
          </cell>
          <cell r="C1166" t="str">
            <v>COMERCIAL</v>
          </cell>
          <cell r="D1166" t="str">
            <v>A</v>
          </cell>
          <cell r="E1166">
            <v>0</v>
          </cell>
          <cell r="F1166">
            <v>36762308</v>
          </cell>
          <cell r="G1166">
            <v>272801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58200000</v>
          </cell>
          <cell r="M1166">
            <v>37437</v>
          </cell>
          <cell r="N1166" t="str">
            <v>Vehiculo</v>
          </cell>
        </row>
        <row r="1167">
          <cell r="A1167">
            <v>890308983</v>
          </cell>
          <cell r="B1167" t="str">
            <v xml:space="preserve">Calima Diesel S.A.            </v>
          </cell>
          <cell r="C1167" t="str">
            <v>COMERCIAL</v>
          </cell>
          <cell r="D1167" t="str">
            <v>A</v>
          </cell>
          <cell r="E1167">
            <v>0</v>
          </cell>
          <cell r="F1167">
            <v>5604798</v>
          </cell>
          <cell r="G1167">
            <v>189673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22012356</v>
          </cell>
          <cell r="M1167">
            <v>37437</v>
          </cell>
          <cell r="N1167" t="str">
            <v>Computador</v>
          </cell>
        </row>
        <row r="1168">
          <cell r="A1168">
            <v>890310028</v>
          </cell>
          <cell r="B1168" t="str">
            <v>Agricola El Once Vicente Borre</v>
          </cell>
          <cell r="C1168" t="str">
            <v>COMERCIAL</v>
          </cell>
          <cell r="D1168" t="str">
            <v>A</v>
          </cell>
          <cell r="E1168">
            <v>0</v>
          </cell>
          <cell r="F1168">
            <v>63703067</v>
          </cell>
          <cell r="G1168">
            <v>1190408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65000000</v>
          </cell>
          <cell r="M1168">
            <v>37568</v>
          </cell>
          <cell r="N1168" t="str">
            <v>Vehiculo</v>
          </cell>
        </row>
        <row r="1169">
          <cell r="A1169">
            <v>890310401</v>
          </cell>
          <cell r="B1169" t="str">
            <v xml:space="preserve">Distribuidora Cristal S.A     </v>
          </cell>
          <cell r="C1169" t="str">
            <v>COMERCIAL</v>
          </cell>
          <cell r="D1169" t="str">
            <v>A</v>
          </cell>
          <cell r="E1169">
            <v>0</v>
          </cell>
          <cell r="F1169">
            <v>38458619</v>
          </cell>
          <cell r="G1169">
            <v>1863479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113000000</v>
          </cell>
          <cell r="M1169">
            <v>37437</v>
          </cell>
          <cell r="N1169" t="str">
            <v>Vehiculo</v>
          </cell>
        </row>
        <row r="1170">
          <cell r="A1170">
            <v>890311628</v>
          </cell>
          <cell r="B1170" t="str">
            <v xml:space="preserve">Envases Ltda                  </v>
          </cell>
          <cell r="C1170" t="str">
            <v>COMERCIAL</v>
          </cell>
          <cell r="D1170" t="str">
            <v>A</v>
          </cell>
          <cell r="E1170">
            <v>0</v>
          </cell>
          <cell r="F1170">
            <v>103104979</v>
          </cell>
          <cell r="G1170">
            <v>1346486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147984850</v>
          </cell>
          <cell r="M1170">
            <v>37437</v>
          </cell>
          <cell r="N1170" t="str">
            <v>Computador</v>
          </cell>
        </row>
        <row r="1171">
          <cell r="A1171">
            <v>890311763</v>
          </cell>
          <cell r="B1171" t="str">
            <v>Clinica De Fracturas De Cali L</v>
          </cell>
          <cell r="C1171" t="str">
            <v>COMERCIAL</v>
          </cell>
          <cell r="D1171" t="str">
            <v>A</v>
          </cell>
          <cell r="E1171">
            <v>0</v>
          </cell>
          <cell r="F1171">
            <v>2992158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11567838</v>
          </cell>
          <cell r="M1171">
            <v>37437</v>
          </cell>
          <cell r="N1171" t="str">
            <v>Maquinaria</v>
          </cell>
        </row>
        <row r="1172">
          <cell r="A1172">
            <v>890314953</v>
          </cell>
          <cell r="B1172" t="str">
            <v>Almacen El Muelle Bernal Y Mar</v>
          </cell>
          <cell r="C1172" t="str">
            <v>COMERCIAL</v>
          </cell>
          <cell r="D1172" t="str">
            <v>A</v>
          </cell>
          <cell r="E1172">
            <v>3</v>
          </cell>
          <cell r="F1172">
            <v>37361788</v>
          </cell>
          <cell r="G1172">
            <v>1114103</v>
          </cell>
          <cell r="H1172">
            <v>18431</v>
          </cell>
          <cell r="I1172">
            <v>0</v>
          </cell>
          <cell r="J1172">
            <v>0</v>
          </cell>
          <cell r="K1172">
            <v>0</v>
          </cell>
          <cell r="L1172">
            <v>46120652</v>
          </cell>
          <cell r="M1172">
            <v>37437</v>
          </cell>
          <cell r="N1172" t="str">
            <v>Vehiculo</v>
          </cell>
        </row>
        <row r="1173">
          <cell r="A1173">
            <v>890314982</v>
          </cell>
          <cell r="B1173" t="str">
            <v>Colombiana De Almidones Y Deri</v>
          </cell>
          <cell r="C1173" t="str">
            <v>COMERCIAL</v>
          </cell>
          <cell r="D1173" t="str">
            <v>E</v>
          </cell>
          <cell r="E1173">
            <v>0</v>
          </cell>
          <cell r="F1173">
            <v>842704047</v>
          </cell>
          <cell r="G1173">
            <v>0</v>
          </cell>
          <cell r="H1173">
            <v>0</v>
          </cell>
          <cell r="I1173">
            <v>512237670</v>
          </cell>
          <cell r="J1173">
            <v>0</v>
          </cell>
          <cell r="K1173">
            <v>0</v>
          </cell>
          <cell r="L1173">
            <v>473850305</v>
          </cell>
          <cell r="M1173">
            <v>36889</v>
          </cell>
          <cell r="N1173" t="str">
            <v>Maquinaria</v>
          </cell>
        </row>
        <row r="1174">
          <cell r="A1174">
            <v>890316759</v>
          </cell>
          <cell r="B1174" t="str">
            <v xml:space="preserve">Mamipan De Colombia S.A.      </v>
          </cell>
          <cell r="C1174" t="str">
            <v>COMERCIAL</v>
          </cell>
          <cell r="D1174" t="str">
            <v>D</v>
          </cell>
          <cell r="E1174">
            <v>34</v>
          </cell>
          <cell r="F1174">
            <v>15256324</v>
          </cell>
          <cell r="G1174">
            <v>0</v>
          </cell>
          <cell r="H1174">
            <v>1198559</v>
          </cell>
          <cell r="I1174">
            <v>0</v>
          </cell>
          <cell r="J1174">
            <v>0</v>
          </cell>
          <cell r="K1174">
            <v>1198559</v>
          </cell>
          <cell r="L1174">
            <v>57000000</v>
          </cell>
          <cell r="M1174">
            <v>37164</v>
          </cell>
          <cell r="N1174" t="str">
            <v>Vehiculo</v>
          </cell>
        </row>
        <row r="1175">
          <cell r="A1175">
            <v>890316931</v>
          </cell>
          <cell r="B1175" t="str">
            <v xml:space="preserve">Brilladora Esmeralda Ltda     </v>
          </cell>
          <cell r="C1175" t="str">
            <v>COMERCIAL</v>
          </cell>
          <cell r="D1175" t="str">
            <v>A</v>
          </cell>
          <cell r="E1175">
            <v>0</v>
          </cell>
          <cell r="F1175">
            <v>19474116</v>
          </cell>
          <cell r="G1175">
            <v>1998125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91239000</v>
          </cell>
          <cell r="M1175">
            <v>36627</v>
          </cell>
          <cell r="N1175" t="str">
            <v>Vehiculo</v>
          </cell>
        </row>
        <row r="1176">
          <cell r="A1176">
            <v>890317322</v>
          </cell>
          <cell r="B1176" t="str">
            <v xml:space="preserve">Asociacion De Algodoneros Del </v>
          </cell>
          <cell r="C1176" t="str">
            <v>COMERCIAL</v>
          </cell>
          <cell r="D1176" t="str">
            <v>A</v>
          </cell>
          <cell r="E1176">
            <v>22</v>
          </cell>
          <cell r="F1176">
            <v>21668563</v>
          </cell>
          <cell r="G1176">
            <v>1080366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41195700</v>
          </cell>
          <cell r="M1176">
            <v>37020</v>
          </cell>
          <cell r="N1176" t="str">
            <v>Vehiculo</v>
          </cell>
        </row>
        <row r="1177">
          <cell r="A1177">
            <v>890318386</v>
          </cell>
          <cell r="B1177" t="str">
            <v xml:space="preserve">Polizip Ltda                  </v>
          </cell>
          <cell r="C1177" t="str">
            <v>COMERCIAL</v>
          </cell>
          <cell r="D1177" t="str">
            <v>A</v>
          </cell>
          <cell r="E1177">
            <v>0</v>
          </cell>
          <cell r="F1177">
            <v>5623515</v>
          </cell>
          <cell r="G1177">
            <v>120238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47748358</v>
          </cell>
          <cell r="M1177">
            <v>37437</v>
          </cell>
          <cell r="N1177" t="str">
            <v>Maquinaria</v>
          </cell>
        </row>
        <row r="1178">
          <cell r="A1178">
            <v>890319535</v>
          </cell>
          <cell r="B1178" t="str">
            <v>El Gran Tornillo Caterpilar Lt</v>
          </cell>
          <cell r="C1178" t="str">
            <v>COMERCIAL</v>
          </cell>
          <cell r="D1178" t="str">
            <v>A</v>
          </cell>
          <cell r="E1178">
            <v>0</v>
          </cell>
          <cell r="F1178">
            <v>2585243</v>
          </cell>
          <cell r="G1178">
            <v>978971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30000000</v>
          </cell>
          <cell r="M1178">
            <v>37437</v>
          </cell>
          <cell r="N1178" t="str">
            <v>Vehiculo</v>
          </cell>
        </row>
        <row r="1179">
          <cell r="A1179">
            <v>890320240</v>
          </cell>
          <cell r="B1179" t="str">
            <v xml:space="preserve">Espumas Del Valle Ltda        </v>
          </cell>
          <cell r="C1179" t="str">
            <v>COMERCIAL</v>
          </cell>
          <cell r="D1179" t="str">
            <v>A</v>
          </cell>
          <cell r="E1179">
            <v>0</v>
          </cell>
          <cell r="F1179">
            <v>45367199</v>
          </cell>
          <cell r="G1179">
            <v>1077090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105273238</v>
          </cell>
          <cell r="M1179">
            <v>36606</v>
          </cell>
          <cell r="N1179" t="str">
            <v>Vehiculo</v>
          </cell>
        </row>
        <row r="1180">
          <cell r="A1180">
            <v>890320590</v>
          </cell>
          <cell r="B1180" t="str">
            <v xml:space="preserve">Dapa Ltda                     </v>
          </cell>
          <cell r="C1180" t="str">
            <v>COMERCIAL</v>
          </cell>
          <cell r="D1180" t="str">
            <v>B</v>
          </cell>
          <cell r="E1180">
            <v>40</v>
          </cell>
          <cell r="F1180">
            <v>433089245</v>
          </cell>
          <cell r="G1180">
            <v>24585546</v>
          </cell>
          <cell r="H1180">
            <v>3369878</v>
          </cell>
          <cell r="I1180">
            <v>523292</v>
          </cell>
          <cell r="J1180">
            <v>245858</v>
          </cell>
          <cell r="K1180">
            <v>33698</v>
          </cell>
          <cell r="L1180">
            <v>844880000</v>
          </cell>
          <cell r="M1180">
            <v>37437</v>
          </cell>
          <cell r="N1180" t="str">
            <v>Vehiculo</v>
          </cell>
        </row>
        <row r="1181">
          <cell r="A1181">
            <v>890321755</v>
          </cell>
          <cell r="B1181" t="str">
            <v>Ci El Rancho De Jonas Ltda Com</v>
          </cell>
          <cell r="C1181" t="str">
            <v>COMERCIAL</v>
          </cell>
          <cell r="D1181" t="str">
            <v>A</v>
          </cell>
          <cell r="E1181">
            <v>0</v>
          </cell>
          <cell r="F1181">
            <v>24833808</v>
          </cell>
          <cell r="G1181">
            <v>658129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29000000</v>
          </cell>
          <cell r="M1181">
            <v>37437</v>
          </cell>
          <cell r="N1181" t="str">
            <v>Vehiculo</v>
          </cell>
        </row>
        <row r="1182">
          <cell r="A1182">
            <v>890322007</v>
          </cell>
          <cell r="B1182" t="str">
            <v xml:space="preserve">Productos Derivados De La Sal </v>
          </cell>
          <cell r="C1182" t="str">
            <v>COMERCIAL</v>
          </cell>
          <cell r="D1182" t="str">
            <v>A</v>
          </cell>
          <cell r="E1182">
            <v>0</v>
          </cell>
          <cell r="F1182">
            <v>3776162414</v>
          </cell>
          <cell r="G1182">
            <v>14662716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4400000000</v>
          </cell>
          <cell r="M1182">
            <v>37435</v>
          </cell>
          <cell r="N1182" t="str">
            <v>Maquinaria</v>
          </cell>
        </row>
        <row r="1183">
          <cell r="A1183">
            <v>890323136</v>
          </cell>
          <cell r="B1183" t="str">
            <v xml:space="preserve">Burttons Ltda                 </v>
          </cell>
          <cell r="C1183" t="str">
            <v>COMERCIAL</v>
          </cell>
          <cell r="D1183" t="str">
            <v>A</v>
          </cell>
          <cell r="E1183">
            <v>26</v>
          </cell>
          <cell r="F1183">
            <v>8321260</v>
          </cell>
          <cell r="G1183">
            <v>1293200</v>
          </cell>
          <cell r="H1183">
            <v>17774</v>
          </cell>
          <cell r="I1183">
            <v>0</v>
          </cell>
          <cell r="J1183">
            <v>0</v>
          </cell>
          <cell r="K1183">
            <v>0</v>
          </cell>
          <cell r="L1183">
            <v>13320146</v>
          </cell>
          <cell r="M1183">
            <v>37437</v>
          </cell>
          <cell r="N1183" t="str">
            <v>Maquinaria</v>
          </cell>
        </row>
        <row r="1184">
          <cell r="A1184">
            <v>890323309</v>
          </cell>
          <cell r="B1184" t="str">
            <v xml:space="preserve">Servigrafic &amp; Cia Ltda        </v>
          </cell>
          <cell r="C1184" t="str">
            <v>COMERCIAL</v>
          </cell>
          <cell r="D1184" t="str">
            <v>A</v>
          </cell>
          <cell r="E1184">
            <v>4</v>
          </cell>
          <cell r="F1184">
            <v>121251950</v>
          </cell>
          <cell r="G1184">
            <v>5133509</v>
          </cell>
          <cell r="H1184">
            <v>52085</v>
          </cell>
          <cell r="I1184">
            <v>0</v>
          </cell>
          <cell r="J1184">
            <v>0</v>
          </cell>
          <cell r="K1184">
            <v>0</v>
          </cell>
          <cell r="L1184">
            <v>218994304</v>
          </cell>
          <cell r="M1184">
            <v>37437</v>
          </cell>
          <cell r="N1184" t="str">
            <v>Maquinaria</v>
          </cell>
        </row>
        <row r="1185">
          <cell r="A1185">
            <v>890323600</v>
          </cell>
          <cell r="B1185" t="str">
            <v>Productora De Alimentos Aladin</v>
          </cell>
          <cell r="C1185" t="str">
            <v>COMERCIAL</v>
          </cell>
          <cell r="D1185" t="str">
            <v>D</v>
          </cell>
          <cell r="E1185">
            <v>204</v>
          </cell>
          <cell r="F1185">
            <v>10275199</v>
          </cell>
          <cell r="G1185">
            <v>10241577</v>
          </cell>
          <cell r="H1185">
            <v>763126</v>
          </cell>
          <cell r="I1185">
            <v>0</v>
          </cell>
          <cell r="J1185">
            <v>5679341</v>
          </cell>
          <cell r="K1185">
            <v>763126</v>
          </cell>
          <cell r="L1185">
            <v>80583333</v>
          </cell>
          <cell r="M1185">
            <v>37437</v>
          </cell>
          <cell r="N1185" t="str">
            <v>Maquinaria</v>
          </cell>
        </row>
        <row r="1186">
          <cell r="A1186">
            <v>890323754</v>
          </cell>
          <cell r="B1186" t="str">
            <v xml:space="preserve">Manufacturas Grillo'S Ltda    </v>
          </cell>
          <cell r="C1186" t="str">
            <v>COMERCIAL</v>
          </cell>
          <cell r="D1186" t="str">
            <v>A</v>
          </cell>
          <cell r="E1186">
            <v>0</v>
          </cell>
          <cell r="F1186">
            <v>75450882</v>
          </cell>
          <cell r="G1186">
            <v>1688792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104828804</v>
          </cell>
          <cell r="M1186">
            <v>37437</v>
          </cell>
          <cell r="N1186" t="str">
            <v>Vehiculo</v>
          </cell>
        </row>
        <row r="1187">
          <cell r="A1187">
            <v>890324168</v>
          </cell>
          <cell r="B1187" t="str">
            <v>Servicios De Seguridad Industr</v>
          </cell>
          <cell r="C1187" t="str">
            <v>COMERCIAL</v>
          </cell>
          <cell r="D1187" t="str">
            <v>A</v>
          </cell>
          <cell r="E1187">
            <v>0</v>
          </cell>
          <cell r="F1187">
            <v>104780696</v>
          </cell>
          <cell r="G1187">
            <v>1979841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192000000</v>
          </cell>
          <cell r="M1187">
            <v>37437</v>
          </cell>
          <cell r="N1187" t="str">
            <v>Vehiculo</v>
          </cell>
        </row>
        <row r="1188">
          <cell r="A1188">
            <v>890326247</v>
          </cell>
          <cell r="B1188" t="str">
            <v xml:space="preserve">Ajustadores De Occidente Ltda </v>
          </cell>
          <cell r="C1188" t="str">
            <v>COMERCIAL</v>
          </cell>
          <cell r="D1188" t="str">
            <v>A</v>
          </cell>
          <cell r="E1188">
            <v>0</v>
          </cell>
          <cell r="F1188">
            <v>28185381</v>
          </cell>
          <cell r="G1188">
            <v>1060815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36053003.399999999</v>
          </cell>
          <cell r="M1188">
            <v>37600</v>
          </cell>
          <cell r="N1188" t="str">
            <v>Computadores</v>
          </cell>
        </row>
        <row r="1189">
          <cell r="A1189">
            <v>890328263</v>
          </cell>
          <cell r="B1189" t="str">
            <v xml:space="preserve">Agricola La Ceiba Limitada    </v>
          </cell>
          <cell r="C1189" t="str">
            <v>COMERCIAL</v>
          </cell>
          <cell r="D1189" t="str">
            <v>A</v>
          </cell>
          <cell r="E1189">
            <v>0</v>
          </cell>
          <cell r="F1189">
            <v>115501945</v>
          </cell>
          <cell r="G1189">
            <v>3519661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195597240</v>
          </cell>
          <cell r="M1189">
            <v>37437</v>
          </cell>
          <cell r="N1189" t="str">
            <v>Maquinaria</v>
          </cell>
        </row>
        <row r="1190">
          <cell r="A1190">
            <v>890328430</v>
          </cell>
          <cell r="B1190" t="str">
            <v xml:space="preserve">Microcircuitos Ltda           </v>
          </cell>
          <cell r="C1190" t="str">
            <v>COMERCIAL</v>
          </cell>
          <cell r="D1190" t="str">
            <v>A</v>
          </cell>
          <cell r="E1190">
            <v>0</v>
          </cell>
          <cell r="F1190">
            <v>31227001</v>
          </cell>
          <cell r="G1190">
            <v>631478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53774916</v>
          </cell>
          <cell r="M1190">
            <v>37453</v>
          </cell>
          <cell r="N1190" t="str">
            <v>Maquinaria</v>
          </cell>
        </row>
        <row r="1191">
          <cell r="A1191">
            <v>890329874</v>
          </cell>
          <cell r="B1191" t="str">
            <v xml:space="preserve">Alimentos La Cali S.A.        </v>
          </cell>
          <cell r="C1191" t="str">
            <v>COMERCIAL</v>
          </cell>
          <cell r="D1191" t="str">
            <v>A</v>
          </cell>
          <cell r="E1191">
            <v>0</v>
          </cell>
          <cell r="F1191">
            <v>422997816</v>
          </cell>
          <cell r="G1191">
            <v>2120529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567076909</v>
          </cell>
          <cell r="M1191">
            <v>37437</v>
          </cell>
          <cell r="N1191" t="str">
            <v>Maquinaria</v>
          </cell>
        </row>
        <row r="1192">
          <cell r="A1192">
            <v>890330867</v>
          </cell>
          <cell r="B1192" t="str">
            <v xml:space="preserve">Aeroenvios S.A                </v>
          </cell>
          <cell r="C1192" t="str">
            <v>COMERCIAL</v>
          </cell>
          <cell r="D1192" t="str">
            <v>A</v>
          </cell>
          <cell r="E1192">
            <v>0</v>
          </cell>
          <cell r="F1192">
            <v>10981479</v>
          </cell>
          <cell r="G1192">
            <v>1188128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67000001</v>
          </cell>
          <cell r="M1192">
            <v>36662</v>
          </cell>
          <cell r="N1192" t="str">
            <v>Vehiculo</v>
          </cell>
        </row>
        <row r="1193">
          <cell r="A1193">
            <v>890331560</v>
          </cell>
          <cell r="B1193" t="str">
            <v xml:space="preserve">La Campina Ltda               </v>
          </cell>
          <cell r="C1193" t="str">
            <v>COMERCIAL</v>
          </cell>
          <cell r="D1193" t="str">
            <v>A</v>
          </cell>
          <cell r="E1193">
            <v>0</v>
          </cell>
          <cell r="F1193">
            <v>11930548</v>
          </cell>
          <cell r="G1193">
            <v>483421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12711600</v>
          </cell>
          <cell r="M1193">
            <v>37568</v>
          </cell>
          <cell r="N1193" t="str">
            <v>Maquinaria</v>
          </cell>
        </row>
        <row r="1194">
          <cell r="A1194">
            <v>890332791</v>
          </cell>
          <cell r="B1194" t="str">
            <v xml:space="preserve">Forval S.A.                   </v>
          </cell>
          <cell r="C1194" t="str">
            <v>COMERCIAL</v>
          </cell>
          <cell r="D1194" t="str">
            <v>D</v>
          </cell>
          <cell r="E1194">
            <v>339</v>
          </cell>
          <cell r="F1194">
            <v>7484185</v>
          </cell>
          <cell r="G1194">
            <v>2686718</v>
          </cell>
          <cell r="H1194">
            <v>778149</v>
          </cell>
          <cell r="I1194">
            <v>0</v>
          </cell>
          <cell r="J1194">
            <v>1420990</v>
          </cell>
          <cell r="K1194">
            <v>778149</v>
          </cell>
          <cell r="L1194">
            <v>36568558</v>
          </cell>
          <cell r="M1194">
            <v>37437</v>
          </cell>
          <cell r="N1194" t="str">
            <v>Maquinaria</v>
          </cell>
        </row>
        <row r="1195">
          <cell r="A1195">
            <v>890333105</v>
          </cell>
          <cell r="B1195" t="str">
            <v xml:space="preserve">Andina De Seguridad Del Valle </v>
          </cell>
          <cell r="C1195" t="str">
            <v>COMERCIAL</v>
          </cell>
          <cell r="D1195" t="str">
            <v>A</v>
          </cell>
          <cell r="E1195">
            <v>0</v>
          </cell>
          <cell r="F1195">
            <v>207531955</v>
          </cell>
          <cell r="G1195">
            <v>5485360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317668000</v>
          </cell>
          <cell r="M1195">
            <v>37437</v>
          </cell>
          <cell r="N1195" t="str">
            <v>Vehiculo</v>
          </cell>
        </row>
        <row r="1196">
          <cell r="A1196">
            <v>890502669</v>
          </cell>
          <cell r="B1196" t="str">
            <v>Transportes Puerto Santander S</v>
          </cell>
          <cell r="C1196" t="str">
            <v>COMERCIAL</v>
          </cell>
          <cell r="D1196" t="str">
            <v>C</v>
          </cell>
          <cell r="E1196">
            <v>122</v>
          </cell>
          <cell r="F1196">
            <v>343501470</v>
          </cell>
          <cell r="G1196">
            <v>13285092</v>
          </cell>
          <cell r="H1196">
            <v>0</v>
          </cell>
          <cell r="I1196">
            <v>0</v>
          </cell>
          <cell r="J1196">
            <v>5773667</v>
          </cell>
          <cell r="K1196">
            <v>0</v>
          </cell>
          <cell r="L1196">
            <v>744200000</v>
          </cell>
          <cell r="M1196">
            <v>37437</v>
          </cell>
          <cell r="N1196" t="str">
            <v>Vehiculo</v>
          </cell>
        </row>
        <row r="1197">
          <cell r="A1197">
            <v>890504259</v>
          </cell>
          <cell r="B1197" t="str">
            <v>Benellon International Company</v>
          </cell>
          <cell r="C1197" t="str">
            <v>COMERCIAL</v>
          </cell>
          <cell r="D1197" t="str">
            <v>A</v>
          </cell>
          <cell r="E1197">
            <v>24</v>
          </cell>
          <cell r="F1197">
            <v>12633522</v>
          </cell>
          <cell r="G1197">
            <v>2373957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35000000</v>
          </cell>
          <cell r="M1197">
            <v>37155</v>
          </cell>
          <cell r="N1197" t="str">
            <v>Maquinaria</v>
          </cell>
        </row>
        <row r="1198">
          <cell r="A1198">
            <v>890506325</v>
          </cell>
          <cell r="B1198" t="str">
            <v xml:space="preserve">Coeindustrial Ltda            </v>
          </cell>
          <cell r="C1198" t="str">
            <v>COMERCIAL</v>
          </cell>
          <cell r="D1198" t="str">
            <v>A</v>
          </cell>
          <cell r="E1198">
            <v>0</v>
          </cell>
          <cell r="F1198">
            <v>44485916</v>
          </cell>
          <cell r="G1198">
            <v>57378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92820000</v>
          </cell>
          <cell r="M1198">
            <v>37559</v>
          </cell>
          <cell r="N1198" t="str">
            <v>Vehiculo</v>
          </cell>
        </row>
        <row r="1199">
          <cell r="A1199">
            <v>890700189</v>
          </cell>
          <cell r="B1199" t="str">
            <v>Cooperativa De Transportes Vel</v>
          </cell>
          <cell r="C1199" t="str">
            <v>COMERCIAL</v>
          </cell>
          <cell r="D1199" t="str">
            <v>A</v>
          </cell>
          <cell r="E1199">
            <v>0</v>
          </cell>
          <cell r="F1199">
            <v>505583729</v>
          </cell>
          <cell r="G1199">
            <v>5971553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917799217</v>
          </cell>
          <cell r="M1199">
            <v>37218</v>
          </cell>
          <cell r="N1199" t="str">
            <v>Vehiculo</v>
          </cell>
        </row>
        <row r="1200">
          <cell r="A1200">
            <v>890702292</v>
          </cell>
          <cell r="B1200" t="str">
            <v>Sociedad Contreras Cajiao Y Ci</v>
          </cell>
          <cell r="C1200" t="str">
            <v>COMERCIAL</v>
          </cell>
          <cell r="D1200" t="str">
            <v>A</v>
          </cell>
          <cell r="E1200">
            <v>0</v>
          </cell>
          <cell r="F1200">
            <v>456397144</v>
          </cell>
          <cell r="G1200">
            <v>11439960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620000000</v>
          </cell>
          <cell r="M1200">
            <v>37546</v>
          </cell>
          <cell r="N1200" t="str">
            <v>Vehiculo</v>
          </cell>
        </row>
        <row r="1201">
          <cell r="A1201">
            <v>890702552</v>
          </cell>
          <cell r="B1201" t="str">
            <v>Conde Aparicio Y Cia S En C.S.</v>
          </cell>
          <cell r="C1201" t="str">
            <v>COMERCIAL</v>
          </cell>
          <cell r="D1201" t="str">
            <v>A</v>
          </cell>
          <cell r="E1201">
            <v>0</v>
          </cell>
          <cell r="F1201">
            <v>49219431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51300000</v>
          </cell>
          <cell r="M1201">
            <v>37566</v>
          </cell>
          <cell r="N1201" t="str">
            <v>Vehiculo</v>
          </cell>
        </row>
        <row r="1202">
          <cell r="A1202">
            <v>890706425</v>
          </cell>
          <cell r="B1202" t="str">
            <v xml:space="preserve">Comercial De Servicios Ltda   </v>
          </cell>
          <cell r="C1202" t="str">
            <v>COMERCIAL</v>
          </cell>
          <cell r="D1202" t="str">
            <v>A</v>
          </cell>
          <cell r="E1202">
            <v>0</v>
          </cell>
          <cell r="F1202">
            <v>20032815</v>
          </cell>
          <cell r="G1202">
            <v>358458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38000000</v>
          </cell>
          <cell r="M1202">
            <v>37517</v>
          </cell>
          <cell r="N1202" t="str">
            <v>Vehiculo</v>
          </cell>
        </row>
        <row r="1203">
          <cell r="A1203">
            <v>890801451</v>
          </cell>
          <cell r="B1203" t="str">
            <v xml:space="preserve">Riduco S. A.                  </v>
          </cell>
          <cell r="C1203" t="str">
            <v>COMERCIAL</v>
          </cell>
          <cell r="D1203" t="str">
            <v>A</v>
          </cell>
          <cell r="E1203">
            <v>0</v>
          </cell>
          <cell r="F1203">
            <v>291035128</v>
          </cell>
          <cell r="G1203">
            <v>12678043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568640226</v>
          </cell>
          <cell r="M1203">
            <v>37437</v>
          </cell>
          <cell r="N1203" t="str">
            <v>Maquinaria</v>
          </cell>
        </row>
        <row r="1204">
          <cell r="A1204">
            <v>890900050</v>
          </cell>
          <cell r="B1204" t="str">
            <v>Compania Nacional De Chocolate</v>
          </cell>
          <cell r="C1204" t="str">
            <v>COMERCIAL</v>
          </cell>
          <cell r="D1204" t="str">
            <v>A</v>
          </cell>
          <cell r="E1204">
            <v>0</v>
          </cell>
          <cell r="F1204">
            <v>1170688429</v>
          </cell>
          <cell r="G1204">
            <v>7677774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1319416305</v>
          </cell>
          <cell r="M1204">
            <v>37437</v>
          </cell>
          <cell r="N1204" t="str">
            <v>Computador</v>
          </cell>
        </row>
        <row r="1205">
          <cell r="A1205">
            <v>890900082</v>
          </cell>
          <cell r="B1205" t="str">
            <v xml:space="preserve">Eduardono S.A.                </v>
          </cell>
          <cell r="C1205" t="str">
            <v>COMERCIAL</v>
          </cell>
          <cell r="D1205" t="str">
            <v>A</v>
          </cell>
          <cell r="E1205">
            <v>0</v>
          </cell>
          <cell r="F1205">
            <v>21598793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66700000</v>
          </cell>
          <cell r="M1205">
            <v>36578</v>
          </cell>
          <cell r="N1205" t="str">
            <v>Vehiculo</v>
          </cell>
        </row>
        <row r="1206">
          <cell r="A1206">
            <v>890900170</v>
          </cell>
          <cell r="B1206" t="str">
            <v xml:space="preserve">Confecciones Leonisa S.A      </v>
          </cell>
          <cell r="C1206" t="str">
            <v>COMERCIAL</v>
          </cell>
          <cell r="D1206" t="str">
            <v>A</v>
          </cell>
          <cell r="E1206">
            <v>0</v>
          </cell>
          <cell r="F1206">
            <v>142606639</v>
          </cell>
          <cell r="G1206">
            <v>889657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162604851</v>
          </cell>
          <cell r="M1206">
            <v>37437</v>
          </cell>
          <cell r="N1206" t="str">
            <v>Computador</v>
          </cell>
        </row>
        <row r="1207">
          <cell r="A1207">
            <v>890900267</v>
          </cell>
          <cell r="B1207" t="str">
            <v xml:space="preserve">New Estetic Sa                </v>
          </cell>
          <cell r="C1207" t="str">
            <v>COMERCIAL</v>
          </cell>
          <cell r="D1207" t="str">
            <v>A</v>
          </cell>
          <cell r="E1207">
            <v>0</v>
          </cell>
          <cell r="F1207">
            <v>451919588</v>
          </cell>
          <cell r="G1207">
            <v>11588124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627590227</v>
          </cell>
          <cell r="M1207">
            <v>37437</v>
          </cell>
          <cell r="N1207" t="str">
            <v>Maquinaria</v>
          </cell>
        </row>
        <row r="1208">
          <cell r="A1208">
            <v>890900294</v>
          </cell>
          <cell r="B1208" t="str">
            <v xml:space="preserve">Invatex S.A                   </v>
          </cell>
          <cell r="C1208" t="str">
            <v>COMERCIAL</v>
          </cell>
          <cell r="D1208" t="str">
            <v>A</v>
          </cell>
          <cell r="E1208">
            <v>0</v>
          </cell>
          <cell r="F1208">
            <v>204903494</v>
          </cell>
          <cell r="G1208">
            <v>2755839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254624818</v>
          </cell>
          <cell r="M1208">
            <v>37427</v>
          </cell>
          <cell r="N1208" t="str">
            <v>Maquinaria</v>
          </cell>
        </row>
        <row r="1209">
          <cell r="A1209">
            <v>890900307</v>
          </cell>
          <cell r="B1209" t="str">
            <v xml:space="preserve">Imusa S.A.                    </v>
          </cell>
          <cell r="C1209" t="str">
            <v>COMERCIAL</v>
          </cell>
          <cell r="D1209" t="str">
            <v>A</v>
          </cell>
          <cell r="E1209">
            <v>0</v>
          </cell>
          <cell r="F1209">
            <v>44087929</v>
          </cell>
          <cell r="G1209">
            <v>1998294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44809859</v>
          </cell>
          <cell r="M1209">
            <v>37592</v>
          </cell>
          <cell r="N1209" t="str">
            <v>Computador</v>
          </cell>
        </row>
        <row r="1210">
          <cell r="A1210">
            <v>890900376</v>
          </cell>
          <cell r="B1210" t="str">
            <v>Industrias Alimenticias Noel S</v>
          </cell>
          <cell r="C1210" t="str">
            <v>COMERCIAL</v>
          </cell>
          <cell r="D1210" t="str">
            <v>A</v>
          </cell>
          <cell r="E1210">
            <v>0</v>
          </cell>
          <cell r="F1210">
            <v>44242064</v>
          </cell>
          <cell r="G1210">
            <v>1284160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50512856</v>
          </cell>
          <cell r="M1210">
            <v>37437</v>
          </cell>
          <cell r="N1210" t="str">
            <v>Computador</v>
          </cell>
        </row>
        <row r="1211">
          <cell r="A1211">
            <v>890900625</v>
          </cell>
          <cell r="B1211" t="str">
            <v xml:space="preserve">Industrias Plasticas M.M. S.A </v>
          </cell>
          <cell r="C1211" t="str">
            <v>COMERCIAL</v>
          </cell>
          <cell r="D1211" t="str">
            <v>A</v>
          </cell>
          <cell r="E1211">
            <v>1</v>
          </cell>
          <cell r="F1211">
            <v>526040313</v>
          </cell>
          <cell r="G1211">
            <v>237452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666244410</v>
          </cell>
          <cell r="M1211">
            <v>37437</v>
          </cell>
          <cell r="N1211" t="str">
            <v>Maquinaria</v>
          </cell>
        </row>
        <row r="1212">
          <cell r="A1212">
            <v>890901110</v>
          </cell>
          <cell r="B1212" t="str">
            <v>Con-Concretos Ingenieros Civil</v>
          </cell>
          <cell r="C1212" t="str">
            <v>COMERCIAL</v>
          </cell>
          <cell r="D1212" t="str">
            <v>B</v>
          </cell>
          <cell r="E1212">
            <v>0</v>
          </cell>
          <cell r="F1212">
            <v>164567231</v>
          </cell>
          <cell r="G1212">
            <v>1661669</v>
          </cell>
          <cell r="H1212">
            <v>0</v>
          </cell>
          <cell r="I1212">
            <v>0</v>
          </cell>
          <cell r="J1212">
            <v>16617</v>
          </cell>
          <cell r="K1212">
            <v>0</v>
          </cell>
          <cell r="L1212">
            <v>547128547</v>
          </cell>
          <cell r="M1212">
            <v>37437</v>
          </cell>
          <cell r="N1212" t="str">
            <v>Maquinaria</v>
          </cell>
        </row>
        <row r="1213">
          <cell r="A1213">
            <v>890901130</v>
          </cell>
          <cell r="B1213" t="str">
            <v>Congregacion De Los Hermanos D</v>
          </cell>
          <cell r="C1213" t="str">
            <v>COMERCIAL</v>
          </cell>
          <cell r="D1213" t="str">
            <v>A</v>
          </cell>
          <cell r="E1213">
            <v>0</v>
          </cell>
          <cell r="F1213">
            <v>16732527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79753133</v>
          </cell>
          <cell r="M1213">
            <v>37437</v>
          </cell>
          <cell r="N1213" t="str">
            <v>Computador</v>
          </cell>
        </row>
        <row r="1214">
          <cell r="A1214">
            <v>890901245</v>
          </cell>
          <cell r="B1214" t="str">
            <v>Subproductos De Textiles Tista</v>
          </cell>
          <cell r="C1214" t="str">
            <v>COMERCIAL</v>
          </cell>
          <cell r="D1214" t="str">
            <v>A</v>
          </cell>
          <cell r="E1214">
            <v>16</v>
          </cell>
          <cell r="F1214">
            <v>188039383</v>
          </cell>
          <cell r="G1214">
            <v>1403280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200013699</v>
          </cell>
          <cell r="M1214">
            <v>37437</v>
          </cell>
          <cell r="N1214" t="str">
            <v>Maquinaria</v>
          </cell>
        </row>
        <row r="1215">
          <cell r="A1215">
            <v>890901473</v>
          </cell>
          <cell r="B1215" t="str">
            <v xml:space="preserve">Farmacia Pasteur S.A.         </v>
          </cell>
          <cell r="C1215" t="str">
            <v>COMERCIAL</v>
          </cell>
          <cell r="D1215" t="str">
            <v>A</v>
          </cell>
          <cell r="E1215">
            <v>22</v>
          </cell>
          <cell r="F1215">
            <v>34234502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68000000</v>
          </cell>
          <cell r="M1215">
            <v>37437</v>
          </cell>
          <cell r="N1215" t="str">
            <v>Vehiculo</v>
          </cell>
        </row>
        <row r="1216">
          <cell r="A1216">
            <v>890902164</v>
          </cell>
          <cell r="B1216" t="str">
            <v xml:space="preserve">Laboratorios Junin S.A.       </v>
          </cell>
          <cell r="C1216" t="str">
            <v>COMERCIAL</v>
          </cell>
          <cell r="D1216" t="str">
            <v>E</v>
          </cell>
          <cell r="E1216">
            <v>28</v>
          </cell>
          <cell r="F1216">
            <v>14234017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46610000</v>
          </cell>
          <cell r="M1216">
            <v>36690</v>
          </cell>
          <cell r="N1216" t="str">
            <v>Maquinaria</v>
          </cell>
        </row>
        <row r="1217">
          <cell r="A1217">
            <v>890902553</v>
          </cell>
          <cell r="B1217" t="str">
            <v xml:space="preserve">Reencauchadora Hercules Ltda  </v>
          </cell>
          <cell r="C1217" t="str">
            <v>COMERCIAL</v>
          </cell>
          <cell r="D1217" t="str">
            <v>A</v>
          </cell>
          <cell r="E1217">
            <v>0</v>
          </cell>
          <cell r="F1217">
            <v>13031700</v>
          </cell>
          <cell r="G1217">
            <v>98067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25199529</v>
          </cell>
          <cell r="M1217">
            <v>37224</v>
          </cell>
          <cell r="N1217" t="str">
            <v>Vehiculo</v>
          </cell>
        </row>
        <row r="1218">
          <cell r="A1218">
            <v>890902779</v>
          </cell>
          <cell r="B1218" t="str">
            <v xml:space="preserve">Susaeta Ediciones Y Cia Ltda  </v>
          </cell>
          <cell r="C1218" t="str">
            <v>COMERCIAL</v>
          </cell>
          <cell r="D1218" t="str">
            <v>E</v>
          </cell>
          <cell r="E1218">
            <v>4</v>
          </cell>
          <cell r="F1218">
            <v>59719357</v>
          </cell>
          <cell r="G1218">
            <v>2941252</v>
          </cell>
          <cell r="H1218">
            <v>0</v>
          </cell>
          <cell r="I1218">
            <v>0</v>
          </cell>
          <cell r="J1218">
            <v>2941252</v>
          </cell>
          <cell r="K1218">
            <v>0</v>
          </cell>
          <cell r="L1218">
            <v>847000000</v>
          </cell>
          <cell r="M1218">
            <v>36563</v>
          </cell>
          <cell r="N1218" t="str">
            <v>Maquinaria</v>
          </cell>
        </row>
        <row r="1219">
          <cell r="A1219">
            <v>890902859</v>
          </cell>
          <cell r="B1219" t="str">
            <v xml:space="preserve">Transportes Barbosa Porcesito </v>
          </cell>
          <cell r="C1219" t="str">
            <v>COMERCIAL</v>
          </cell>
          <cell r="D1219" t="str">
            <v>B</v>
          </cell>
          <cell r="E1219">
            <v>2</v>
          </cell>
          <cell r="F1219">
            <v>87003612</v>
          </cell>
          <cell r="G1219">
            <v>2579038</v>
          </cell>
          <cell r="H1219">
            <v>35909</v>
          </cell>
          <cell r="I1219">
            <v>0</v>
          </cell>
          <cell r="J1219">
            <v>25791</v>
          </cell>
          <cell r="K1219">
            <v>359</v>
          </cell>
          <cell r="L1219">
            <v>152000000</v>
          </cell>
          <cell r="M1219">
            <v>37437</v>
          </cell>
          <cell r="N1219" t="str">
            <v>Vehiculo</v>
          </cell>
        </row>
        <row r="1220">
          <cell r="A1220">
            <v>890902875</v>
          </cell>
          <cell r="B1220" t="str">
            <v xml:space="preserve">Transportes Rapido Ochoa S.A. </v>
          </cell>
          <cell r="C1220" t="str">
            <v>COMERCIAL</v>
          </cell>
          <cell r="D1220" t="str">
            <v>D</v>
          </cell>
          <cell r="E1220">
            <v>7</v>
          </cell>
          <cell r="F1220">
            <v>759910472</v>
          </cell>
          <cell r="G1220">
            <v>7613354</v>
          </cell>
          <cell r="H1220">
            <v>187776</v>
          </cell>
          <cell r="I1220">
            <v>27663856</v>
          </cell>
          <cell r="J1220">
            <v>3806677</v>
          </cell>
          <cell r="K1220">
            <v>187776</v>
          </cell>
          <cell r="L1220">
            <v>1006546800</v>
          </cell>
          <cell r="M1220">
            <v>36882</v>
          </cell>
          <cell r="N1220" t="str">
            <v>Inmuebles</v>
          </cell>
        </row>
        <row r="1221">
          <cell r="A1221">
            <v>890902879</v>
          </cell>
          <cell r="B1221" t="str">
            <v>Osorio Y Cia Transportes Sierr</v>
          </cell>
          <cell r="C1221" t="str">
            <v>COMERCIAL</v>
          </cell>
          <cell r="D1221" t="str">
            <v>A</v>
          </cell>
          <cell r="E1221">
            <v>0</v>
          </cell>
          <cell r="F1221">
            <v>34404818</v>
          </cell>
          <cell r="G1221">
            <v>132463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70594001</v>
          </cell>
          <cell r="M1221">
            <v>37497</v>
          </cell>
          <cell r="N1221" t="str">
            <v>Vehiculo</v>
          </cell>
        </row>
        <row r="1222">
          <cell r="A1222">
            <v>890903373</v>
          </cell>
          <cell r="B1222" t="str">
            <v xml:space="preserve">Cipreses De Colombia S.A.     </v>
          </cell>
          <cell r="C1222" t="str">
            <v>COMERCIAL</v>
          </cell>
          <cell r="D1222" t="str">
            <v>A</v>
          </cell>
          <cell r="E1222">
            <v>0</v>
          </cell>
          <cell r="F1222">
            <v>51766370</v>
          </cell>
          <cell r="G1222">
            <v>1482787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54631594</v>
          </cell>
          <cell r="M1222">
            <v>37442</v>
          </cell>
          <cell r="N1222" t="str">
            <v>Computador</v>
          </cell>
        </row>
        <row r="1223">
          <cell r="A1223">
            <v>890903474</v>
          </cell>
          <cell r="B1223" t="str">
            <v xml:space="preserve">Enka De Colombia              </v>
          </cell>
          <cell r="C1223" t="str">
            <v>COMERCIAL</v>
          </cell>
          <cell r="D1223" t="str">
            <v>B</v>
          </cell>
          <cell r="E1223">
            <v>0</v>
          </cell>
          <cell r="F1223">
            <v>516267156</v>
          </cell>
          <cell r="G1223">
            <v>183516</v>
          </cell>
          <cell r="H1223">
            <v>0</v>
          </cell>
          <cell r="I1223">
            <v>0</v>
          </cell>
          <cell r="J1223">
            <v>1835</v>
          </cell>
          <cell r="K1223">
            <v>0</v>
          </cell>
          <cell r="L1223">
            <v>2775305556</v>
          </cell>
          <cell r="M1223">
            <v>37437</v>
          </cell>
          <cell r="N1223" t="str">
            <v>Inmuebles</v>
          </cell>
        </row>
        <row r="1224">
          <cell r="A1224">
            <v>890903501</v>
          </cell>
          <cell r="B1224" t="str">
            <v>Interandina De Transportes Ltd</v>
          </cell>
          <cell r="C1224" t="str">
            <v>COMERCIAL</v>
          </cell>
          <cell r="D1224" t="str">
            <v>A</v>
          </cell>
          <cell r="E1224">
            <v>0</v>
          </cell>
          <cell r="F1224">
            <v>140905437</v>
          </cell>
          <cell r="G1224">
            <v>5675249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206848000</v>
          </cell>
          <cell r="M1224">
            <v>36748</v>
          </cell>
          <cell r="N1224" t="str">
            <v>Vehiculo</v>
          </cell>
        </row>
        <row r="1225">
          <cell r="A1225">
            <v>890903532</v>
          </cell>
          <cell r="B1225" t="str">
            <v xml:space="preserve">Colcafe S.A.                  </v>
          </cell>
          <cell r="C1225" t="str">
            <v>COMERCIAL</v>
          </cell>
          <cell r="D1225" t="str">
            <v>A</v>
          </cell>
          <cell r="E1225">
            <v>30</v>
          </cell>
          <cell r="F1225">
            <v>247509811</v>
          </cell>
          <cell r="G1225">
            <v>6456154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265036791</v>
          </cell>
          <cell r="M1225">
            <v>37437</v>
          </cell>
          <cell r="N1225" t="str">
            <v>Computador</v>
          </cell>
        </row>
        <row r="1226">
          <cell r="A1226">
            <v>890903541</v>
          </cell>
          <cell r="B1226" t="str">
            <v>Industrias Forestales Dona Mar</v>
          </cell>
          <cell r="C1226" t="str">
            <v>COMERCIAL</v>
          </cell>
          <cell r="D1226" t="str">
            <v>A</v>
          </cell>
          <cell r="E1226">
            <v>0</v>
          </cell>
          <cell r="F1226">
            <v>73827676</v>
          </cell>
          <cell r="G1226">
            <v>1707845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79027477</v>
          </cell>
          <cell r="M1226">
            <v>37442</v>
          </cell>
          <cell r="N1226" t="str">
            <v>Computador</v>
          </cell>
        </row>
        <row r="1227">
          <cell r="A1227">
            <v>890903777</v>
          </cell>
          <cell r="B1227" t="str">
            <v>Sociedad Medica Antioquena S.A</v>
          </cell>
          <cell r="C1227" t="str">
            <v>COMERCIAL</v>
          </cell>
          <cell r="D1227" t="str">
            <v>A</v>
          </cell>
          <cell r="E1227">
            <v>15</v>
          </cell>
          <cell r="F1227">
            <v>85837335</v>
          </cell>
          <cell r="G1227">
            <v>1573169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94347514</v>
          </cell>
          <cell r="M1227">
            <v>37484</v>
          </cell>
          <cell r="N1227" t="str">
            <v>Maquinaria</v>
          </cell>
        </row>
        <row r="1228">
          <cell r="A1228">
            <v>890903995</v>
          </cell>
          <cell r="B1228" t="str">
            <v xml:space="preserve">Agencias Varias Ltda.         </v>
          </cell>
          <cell r="C1228" t="str">
            <v>COMERCIAL</v>
          </cell>
          <cell r="D1228" t="str">
            <v>A</v>
          </cell>
          <cell r="E1228">
            <v>0</v>
          </cell>
          <cell r="F1228">
            <v>31436311</v>
          </cell>
          <cell r="G1228">
            <v>313730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46583000</v>
          </cell>
          <cell r="M1228">
            <v>37400</v>
          </cell>
          <cell r="N1228" t="str">
            <v>Vehiculo</v>
          </cell>
        </row>
        <row r="1229">
          <cell r="A1229">
            <v>890904005</v>
          </cell>
          <cell r="B1229" t="str">
            <v xml:space="preserve">Metalurgica De Los Andes S.A  </v>
          </cell>
          <cell r="C1229" t="str">
            <v>COMERCIAL</v>
          </cell>
          <cell r="D1229" t="str">
            <v>A</v>
          </cell>
          <cell r="E1229">
            <v>0</v>
          </cell>
          <cell r="F1229">
            <v>13126312</v>
          </cell>
          <cell r="G1229">
            <v>747881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19500000</v>
          </cell>
          <cell r="M1229">
            <v>37437</v>
          </cell>
          <cell r="N1229" t="str">
            <v>Vehiculo</v>
          </cell>
        </row>
        <row r="1230">
          <cell r="A1230">
            <v>890904980</v>
          </cell>
          <cell r="B1230" t="str">
            <v xml:space="preserve">Incodi Limitada               </v>
          </cell>
          <cell r="C1230" t="str">
            <v>COMERCIAL</v>
          </cell>
          <cell r="D1230" t="str">
            <v>B</v>
          </cell>
          <cell r="E1230">
            <v>34</v>
          </cell>
          <cell r="F1230">
            <v>158880930</v>
          </cell>
          <cell r="G1230">
            <v>8425319</v>
          </cell>
          <cell r="H1230">
            <v>0</v>
          </cell>
          <cell r="I1230">
            <v>210905</v>
          </cell>
          <cell r="J1230">
            <v>84253</v>
          </cell>
          <cell r="K1230">
            <v>0</v>
          </cell>
          <cell r="L1230">
            <v>218173103</v>
          </cell>
          <cell r="M1230">
            <v>37437</v>
          </cell>
          <cell r="N1230" t="str">
            <v>Maquinaria</v>
          </cell>
        </row>
        <row r="1231">
          <cell r="A1231">
            <v>890906197</v>
          </cell>
          <cell r="B1231" t="str">
            <v xml:space="preserve">Umo S.A.                      </v>
          </cell>
          <cell r="C1231" t="str">
            <v>COMERCIAL</v>
          </cell>
          <cell r="D1231" t="str">
            <v>A</v>
          </cell>
          <cell r="E1231">
            <v>0</v>
          </cell>
          <cell r="F1231">
            <v>36119957</v>
          </cell>
          <cell r="G1231">
            <v>1282546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40318053</v>
          </cell>
          <cell r="M1231">
            <v>37469</v>
          </cell>
          <cell r="N1231" t="str">
            <v>Maquinaria</v>
          </cell>
        </row>
        <row r="1232">
          <cell r="A1232">
            <v>890906716</v>
          </cell>
          <cell r="B1232" t="str">
            <v>Panaderia Y Galleteria La Marq</v>
          </cell>
          <cell r="C1232" t="str">
            <v>COMERCIAL</v>
          </cell>
          <cell r="D1232" t="str">
            <v>A</v>
          </cell>
          <cell r="E1232">
            <v>0</v>
          </cell>
          <cell r="F1232">
            <v>2349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29498800</v>
          </cell>
          <cell r="M1232">
            <v>37437</v>
          </cell>
          <cell r="N1232" t="str">
            <v>Maquinaria</v>
          </cell>
        </row>
        <row r="1233">
          <cell r="A1233">
            <v>890907159</v>
          </cell>
          <cell r="B1233" t="str">
            <v xml:space="preserve">Citrans Ltda.                 </v>
          </cell>
          <cell r="C1233" t="str">
            <v>COMERCIAL</v>
          </cell>
          <cell r="D1233" t="str">
            <v>A</v>
          </cell>
          <cell r="E1233">
            <v>0</v>
          </cell>
          <cell r="F1233">
            <v>73506939</v>
          </cell>
          <cell r="G1233">
            <v>3507629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216000000</v>
          </cell>
          <cell r="M1233">
            <v>36699</v>
          </cell>
          <cell r="N1233" t="str">
            <v>Vehiculo</v>
          </cell>
        </row>
        <row r="1234">
          <cell r="A1234">
            <v>890907245</v>
          </cell>
          <cell r="B1234" t="str">
            <v xml:space="preserve">Arango Hermanos Sa            </v>
          </cell>
          <cell r="C1234" t="str">
            <v>COMERCIAL</v>
          </cell>
          <cell r="D1234" t="str">
            <v>A</v>
          </cell>
          <cell r="E1234">
            <v>0</v>
          </cell>
          <cell r="F1234">
            <v>23709341</v>
          </cell>
          <cell r="G1234">
            <v>108885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45000000</v>
          </cell>
          <cell r="M1234">
            <v>37437</v>
          </cell>
          <cell r="N1234" t="str">
            <v>Vehiculo</v>
          </cell>
        </row>
        <row r="1235">
          <cell r="A1235">
            <v>890907288</v>
          </cell>
          <cell r="B1235" t="str">
            <v xml:space="preserve">Laboratorios Cero S.A.        </v>
          </cell>
          <cell r="C1235" t="str">
            <v>COMERCIAL</v>
          </cell>
          <cell r="D1235" t="str">
            <v>A</v>
          </cell>
          <cell r="E1235">
            <v>0</v>
          </cell>
          <cell r="F1235">
            <v>157155719</v>
          </cell>
          <cell r="G1235">
            <v>1393573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559891294</v>
          </cell>
          <cell r="M1235">
            <v>37437</v>
          </cell>
          <cell r="N1235" t="str">
            <v>Maquinaria</v>
          </cell>
        </row>
        <row r="1236">
          <cell r="A1236">
            <v>890907480</v>
          </cell>
          <cell r="B1236" t="str">
            <v>Ingenieros Mecanicos Asociados</v>
          </cell>
          <cell r="C1236" t="str">
            <v>COMERCIAL</v>
          </cell>
          <cell r="D1236" t="str">
            <v>A</v>
          </cell>
          <cell r="E1236">
            <v>0</v>
          </cell>
          <cell r="F1236">
            <v>22501269</v>
          </cell>
          <cell r="G1236">
            <v>94735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24407000</v>
          </cell>
          <cell r="M1236">
            <v>37434</v>
          </cell>
          <cell r="N1236" t="str">
            <v>Vehiculo</v>
          </cell>
        </row>
        <row r="1237">
          <cell r="A1237">
            <v>890908097</v>
          </cell>
          <cell r="B1237" t="str">
            <v>Compania Colombiana De Consult</v>
          </cell>
          <cell r="C1237" t="str">
            <v>COMERCIAL</v>
          </cell>
          <cell r="D1237" t="str">
            <v>A</v>
          </cell>
          <cell r="E1237">
            <v>30</v>
          </cell>
          <cell r="F1237">
            <v>42383992</v>
          </cell>
          <cell r="G1237">
            <v>1710843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59000000</v>
          </cell>
          <cell r="M1237">
            <v>37437</v>
          </cell>
          <cell r="N1237" t="str">
            <v>Vehiculo</v>
          </cell>
        </row>
        <row r="1238">
          <cell r="A1238">
            <v>890911506</v>
          </cell>
          <cell r="B1238" t="str">
            <v xml:space="preserve">Productos Roma Sa             </v>
          </cell>
          <cell r="C1238" t="str">
            <v>COMERCIAL</v>
          </cell>
          <cell r="D1238" t="str">
            <v>A</v>
          </cell>
          <cell r="E1238">
            <v>0</v>
          </cell>
          <cell r="F1238">
            <v>16206295</v>
          </cell>
          <cell r="G1238">
            <v>348003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21538666</v>
          </cell>
          <cell r="M1238">
            <v>37437</v>
          </cell>
          <cell r="N1238" t="str">
            <v>Maquinaria</v>
          </cell>
        </row>
        <row r="1239">
          <cell r="A1239">
            <v>890911837</v>
          </cell>
          <cell r="B1239" t="str">
            <v xml:space="preserve">Industrias Rambler Ltda       </v>
          </cell>
          <cell r="C1239" t="str">
            <v>COMERCIAL</v>
          </cell>
          <cell r="D1239" t="str">
            <v>A</v>
          </cell>
          <cell r="E1239">
            <v>5</v>
          </cell>
          <cell r="F1239">
            <v>375949923</v>
          </cell>
          <cell r="G1239">
            <v>858180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489016800</v>
          </cell>
          <cell r="M1239">
            <v>37437</v>
          </cell>
          <cell r="N1239" t="str">
            <v>Vehiculo</v>
          </cell>
        </row>
        <row r="1240">
          <cell r="A1240">
            <v>890911898</v>
          </cell>
          <cell r="B1240" t="str">
            <v xml:space="preserve">Manufacturas Stop S.A         </v>
          </cell>
          <cell r="C1240" t="str">
            <v>COMERCIAL</v>
          </cell>
          <cell r="D1240" t="str">
            <v>A</v>
          </cell>
          <cell r="E1240">
            <v>2</v>
          </cell>
          <cell r="F1240">
            <v>88076799</v>
          </cell>
          <cell r="G1240">
            <v>2198236</v>
          </cell>
          <cell r="H1240">
            <v>343891</v>
          </cell>
          <cell r="I1240">
            <v>0</v>
          </cell>
          <cell r="J1240">
            <v>0</v>
          </cell>
          <cell r="K1240">
            <v>0</v>
          </cell>
          <cell r="L1240">
            <v>89818600</v>
          </cell>
          <cell r="M1240">
            <v>37589</v>
          </cell>
          <cell r="N1240" t="str">
            <v>Vehiculo</v>
          </cell>
        </row>
        <row r="1241">
          <cell r="A1241">
            <v>890912221</v>
          </cell>
          <cell r="B1241" t="str">
            <v xml:space="preserve">P.C.A Prod Y Comerc.Alimentos </v>
          </cell>
          <cell r="C1241" t="str">
            <v>COMERCIAL</v>
          </cell>
          <cell r="D1241" t="str">
            <v>B</v>
          </cell>
          <cell r="E1241">
            <v>0</v>
          </cell>
          <cell r="F1241">
            <v>89621161</v>
          </cell>
          <cell r="G1241">
            <v>12152032</v>
          </cell>
          <cell r="H1241">
            <v>949920</v>
          </cell>
          <cell r="I1241">
            <v>0</v>
          </cell>
          <cell r="J1241">
            <v>121520</v>
          </cell>
          <cell r="K1241">
            <v>9499</v>
          </cell>
          <cell r="L1241">
            <v>263973600</v>
          </cell>
          <cell r="M1241">
            <v>37437</v>
          </cell>
          <cell r="N1241" t="str">
            <v>Inmuebles</v>
          </cell>
        </row>
        <row r="1242">
          <cell r="A1242">
            <v>890913213</v>
          </cell>
          <cell r="B1242" t="str">
            <v xml:space="preserve">Jairo Londono Y Cia Ltda      </v>
          </cell>
          <cell r="C1242" t="str">
            <v>COMERCIAL</v>
          </cell>
          <cell r="D1242" t="str">
            <v>A</v>
          </cell>
          <cell r="E1242">
            <v>0</v>
          </cell>
          <cell r="F1242">
            <v>28173529</v>
          </cell>
          <cell r="G1242">
            <v>951837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32500000</v>
          </cell>
          <cell r="M1242">
            <v>37437</v>
          </cell>
          <cell r="N1242" t="str">
            <v>Vehiculo</v>
          </cell>
        </row>
        <row r="1243">
          <cell r="A1243">
            <v>890913321</v>
          </cell>
          <cell r="B1243" t="str">
            <v xml:space="preserve">Premac                        </v>
          </cell>
          <cell r="C1243" t="str">
            <v>COMERCIAL</v>
          </cell>
          <cell r="D1243" t="str">
            <v>A</v>
          </cell>
          <cell r="E1243">
            <v>0</v>
          </cell>
          <cell r="F1243">
            <v>26986420</v>
          </cell>
          <cell r="G1243">
            <v>215113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77000000</v>
          </cell>
          <cell r="M1243">
            <v>37437</v>
          </cell>
          <cell r="N1243" t="str">
            <v>Vehiculo</v>
          </cell>
        </row>
        <row r="1244">
          <cell r="A1244">
            <v>890915475</v>
          </cell>
          <cell r="B1244" t="str">
            <v>Empaquetaduras Y Empaques S.A.</v>
          </cell>
          <cell r="C1244" t="str">
            <v>COMERCIAL</v>
          </cell>
          <cell r="D1244" t="str">
            <v>A</v>
          </cell>
          <cell r="E1244">
            <v>6</v>
          </cell>
          <cell r="F1244">
            <v>52155586</v>
          </cell>
          <cell r="G1244">
            <v>3256760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56743090</v>
          </cell>
          <cell r="M1244">
            <v>37554</v>
          </cell>
          <cell r="N1244" t="str">
            <v>Computador</v>
          </cell>
        </row>
        <row r="1245">
          <cell r="A1245">
            <v>890915815</v>
          </cell>
          <cell r="B1245" t="str">
            <v xml:space="preserve">Tejilar S.A.                  </v>
          </cell>
          <cell r="C1245" t="str">
            <v>COMERCIAL</v>
          </cell>
          <cell r="D1245" t="str">
            <v>A</v>
          </cell>
          <cell r="E1245">
            <v>12</v>
          </cell>
          <cell r="F1245">
            <v>14964407</v>
          </cell>
          <cell r="G1245">
            <v>1449300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353600155</v>
          </cell>
          <cell r="M1245">
            <v>37437</v>
          </cell>
          <cell r="N1245" t="str">
            <v>Maquinaria</v>
          </cell>
        </row>
        <row r="1246">
          <cell r="A1246">
            <v>890916911</v>
          </cell>
          <cell r="B1246" t="str">
            <v xml:space="preserve">Incolmotos S.A.               </v>
          </cell>
          <cell r="C1246" t="str">
            <v>COMERCIAL</v>
          </cell>
          <cell r="D1246" t="str">
            <v>A</v>
          </cell>
          <cell r="E1246">
            <v>0</v>
          </cell>
          <cell r="F1246">
            <v>31973023</v>
          </cell>
          <cell r="G1246">
            <v>1202409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36658942</v>
          </cell>
          <cell r="M1246">
            <v>37437</v>
          </cell>
          <cell r="N1246" t="str">
            <v>Computador</v>
          </cell>
        </row>
        <row r="1247">
          <cell r="A1247">
            <v>890917141</v>
          </cell>
          <cell r="B1247" t="str">
            <v>Compania De Vigilancia Y Segur</v>
          </cell>
          <cell r="C1247" t="str">
            <v>COMERCIAL</v>
          </cell>
          <cell r="D1247" t="str">
            <v>A</v>
          </cell>
          <cell r="E1247">
            <v>0</v>
          </cell>
          <cell r="F1247">
            <v>162172469</v>
          </cell>
          <cell r="G1247">
            <v>5165044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336760001</v>
          </cell>
          <cell r="M1247">
            <v>37437</v>
          </cell>
          <cell r="N1247" t="str">
            <v>Vehiculo</v>
          </cell>
        </row>
        <row r="1248">
          <cell r="A1248">
            <v>890918332</v>
          </cell>
          <cell r="B1248" t="str">
            <v xml:space="preserve">Nagui Sabet Y Asociados S.A.  </v>
          </cell>
          <cell r="C1248" t="str">
            <v>COMERCIAL</v>
          </cell>
          <cell r="D1248" t="str">
            <v>A</v>
          </cell>
          <cell r="E1248">
            <v>0</v>
          </cell>
          <cell r="F1248">
            <v>10116408</v>
          </cell>
          <cell r="G1248">
            <v>75533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10500000</v>
          </cell>
          <cell r="M1248">
            <v>37587</v>
          </cell>
          <cell r="N1248" t="str">
            <v>Computadores</v>
          </cell>
        </row>
        <row r="1249">
          <cell r="A1249">
            <v>890918758</v>
          </cell>
          <cell r="B1249" t="str">
            <v xml:space="preserve">Alberto Monroy Sucesores Ltda </v>
          </cell>
          <cell r="C1249" t="str">
            <v>COMERCIAL</v>
          </cell>
          <cell r="D1249" t="str">
            <v>A</v>
          </cell>
          <cell r="E1249">
            <v>0</v>
          </cell>
          <cell r="F1249">
            <v>8200194</v>
          </cell>
          <cell r="G1249">
            <v>236237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28880500</v>
          </cell>
          <cell r="M1249">
            <v>36850</v>
          </cell>
          <cell r="N1249" t="str">
            <v>Vehiculo</v>
          </cell>
        </row>
        <row r="1250">
          <cell r="A1250">
            <v>890918905</v>
          </cell>
          <cell r="B1250" t="str">
            <v xml:space="preserve">Salmor S.A.                   </v>
          </cell>
          <cell r="C1250" t="str">
            <v>CONSUMO</v>
          </cell>
          <cell r="D1250" t="str">
            <v>A</v>
          </cell>
          <cell r="E1250">
            <v>0</v>
          </cell>
          <cell r="F1250">
            <v>40561730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42000000</v>
          </cell>
          <cell r="M1250">
            <v>37567</v>
          </cell>
          <cell r="N1250" t="str">
            <v>Vehiculo</v>
          </cell>
        </row>
        <row r="1251">
          <cell r="A1251">
            <v>890919120</v>
          </cell>
          <cell r="B1251" t="str">
            <v xml:space="preserve">Industrias Bolivarianas S.A.  </v>
          </cell>
          <cell r="C1251" t="str">
            <v>COMERCIAL</v>
          </cell>
          <cell r="D1251" t="str">
            <v>A</v>
          </cell>
          <cell r="E1251">
            <v>0</v>
          </cell>
          <cell r="F1251">
            <v>28458613</v>
          </cell>
          <cell r="G1251">
            <v>58431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52600000</v>
          </cell>
          <cell r="M1251">
            <v>37497</v>
          </cell>
          <cell r="N1251" t="str">
            <v>Vehiculo</v>
          </cell>
        </row>
        <row r="1252">
          <cell r="A1252">
            <v>890919279</v>
          </cell>
          <cell r="B1252" t="str">
            <v xml:space="preserve">Labco Ltda                    </v>
          </cell>
          <cell r="C1252" t="str">
            <v>COMERCIAL</v>
          </cell>
          <cell r="D1252" t="str">
            <v>A</v>
          </cell>
          <cell r="E1252">
            <v>0</v>
          </cell>
          <cell r="F1252">
            <v>9658353</v>
          </cell>
          <cell r="G1252">
            <v>470214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19447778</v>
          </cell>
          <cell r="M1252">
            <v>37437</v>
          </cell>
          <cell r="N1252" t="str">
            <v>Maquinaria</v>
          </cell>
        </row>
        <row r="1253">
          <cell r="A1253">
            <v>890920168</v>
          </cell>
          <cell r="B1253" t="str">
            <v xml:space="preserve">Big Ltda                      </v>
          </cell>
          <cell r="C1253" t="str">
            <v>COMERCIAL</v>
          </cell>
          <cell r="D1253" t="str">
            <v>A</v>
          </cell>
          <cell r="E1253">
            <v>16</v>
          </cell>
          <cell r="F1253">
            <v>10828621</v>
          </cell>
          <cell r="G1253">
            <v>851368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35437500</v>
          </cell>
          <cell r="M1253">
            <v>37437</v>
          </cell>
          <cell r="N1253" t="str">
            <v>Maquinaria</v>
          </cell>
        </row>
        <row r="1254">
          <cell r="A1254">
            <v>890920340</v>
          </cell>
          <cell r="B1254" t="str">
            <v xml:space="preserve">Seditrans S.A.                </v>
          </cell>
          <cell r="C1254" t="str">
            <v>COMERCIAL</v>
          </cell>
          <cell r="D1254" t="str">
            <v>A</v>
          </cell>
          <cell r="E1254">
            <v>0</v>
          </cell>
          <cell r="F1254">
            <v>103834978</v>
          </cell>
          <cell r="G1254">
            <v>1189553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104460000</v>
          </cell>
          <cell r="M1254">
            <v>37608</v>
          </cell>
          <cell r="N1254" t="str">
            <v>Vehiculo</v>
          </cell>
        </row>
        <row r="1255">
          <cell r="A1255">
            <v>890921112</v>
          </cell>
          <cell r="B1255" t="str">
            <v xml:space="preserve">Prolacteos S.A.               </v>
          </cell>
          <cell r="C1255" t="str">
            <v>COMERCIAL</v>
          </cell>
          <cell r="D1255" t="str">
            <v>B</v>
          </cell>
          <cell r="E1255">
            <v>35</v>
          </cell>
          <cell r="F1255">
            <v>17001291</v>
          </cell>
          <cell r="G1255">
            <v>1723942</v>
          </cell>
          <cell r="H1255">
            <v>22385</v>
          </cell>
          <cell r="I1255">
            <v>0</v>
          </cell>
          <cell r="J1255">
            <v>17239</v>
          </cell>
          <cell r="K1255">
            <v>224</v>
          </cell>
          <cell r="L1255">
            <v>33417069</v>
          </cell>
          <cell r="M1255">
            <v>37437</v>
          </cell>
          <cell r="N1255" t="str">
            <v>Maquinaria</v>
          </cell>
        </row>
        <row r="1256">
          <cell r="A1256">
            <v>890922056</v>
          </cell>
          <cell r="B1256" t="str">
            <v xml:space="preserve">Angel B Y Cia Sca             </v>
          </cell>
          <cell r="C1256" t="str">
            <v>COMERCIAL</v>
          </cell>
          <cell r="D1256" t="str">
            <v>A</v>
          </cell>
          <cell r="E1256">
            <v>0</v>
          </cell>
          <cell r="F1256">
            <v>78070848</v>
          </cell>
          <cell r="G1256">
            <v>2452787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113200000</v>
          </cell>
          <cell r="M1256">
            <v>37437</v>
          </cell>
          <cell r="N1256" t="str">
            <v>Vehiculo</v>
          </cell>
        </row>
        <row r="1257">
          <cell r="A1257">
            <v>890923214</v>
          </cell>
          <cell r="B1257" t="str">
            <v xml:space="preserve">Tejidos Mauricio Ltda         </v>
          </cell>
          <cell r="C1257" t="str">
            <v>COMERCIAL</v>
          </cell>
          <cell r="D1257" t="str">
            <v>A</v>
          </cell>
          <cell r="E1257">
            <v>0</v>
          </cell>
          <cell r="F1257">
            <v>88379145</v>
          </cell>
          <cell r="G1257">
            <v>499211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126824829</v>
          </cell>
          <cell r="M1257">
            <v>37437</v>
          </cell>
          <cell r="N1257" t="str">
            <v>Maquinaria</v>
          </cell>
        </row>
        <row r="1258">
          <cell r="A1258">
            <v>890923275</v>
          </cell>
          <cell r="B1258" t="str">
            <v xml:space="preserve">Llantas Gigantes S.A.         </v>
          </cell>
          <cell r="C1258" t="str">
            <v>COMERCIAL</v>
          </cell>
          <cell r="D1258" t="str">
            <v>A</v>
          </cell>
          <cell r="E1258">
            <v>0</v>
          </cell>
          <cell r="F1258">
            <v>41953076</v>
          </cell>
          <cell r="G1258">
            <v>1750063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74186634</v>
          </cell>
          <cell r="M1258">
            <v>37437</v>
          </cell>
          <cell r="N1258" t="str">
            <v>Maquinaria</v>
          </cell>
        </row>
        <row r="1259">
          <cell r="A1259">
            <v>890924398</v>
          </cell>
          <cell r="B1259" t="str">
            <v>Colombiana De Distribucion Ltd</v>
          </cell>
          <cell r="C1259" t="str">
            <v>COMERCIAL</v>
          </cell>
          <cell r="D1259" t="str">
            <v>A</v>
          </cell>
          <cell r="E1259">
            <v>0</v>
          </cell>
          <cell r="F1259">
            <v>158879037</v>
          </cell>
          <cell r="G1259">
            <v>4454766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228700000</v>
          </cell>
          <cell r="M1259">
            <v>37437</v>
          </cell>
          <cell r="N1259" t="str">
            <v>Vehiculo</v>
          </cell>
        </row>
        <row r="1260">
          <cell r="A1260">
            <v>890924684</v>
          </cell>
          <cell r="B1260" t="str">
            <v xml:space="preserve">Somerauto S.A.                </v>
          </cell>
          <cell r="C1260" t="str">
            <v>COMERCIAL</v>
          </cell>
          <cell r="D1260" t="str">
            <v>A</v>
          </cell>
          <cell r="E1260">
            <v>19</v>
          </cell>
          <cell r="F1260">
            <v>11522229</v>
          </cell>
          <cell r="G1260">
            <v>1179722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50015650</v>
          </cell>
          <cell r="M1260">
            <v>36658</v>
          </cell>
          <cell r="N1260" t="str">
            <v>Vehiculo</v>
          </cell>
        </row>
        <row r="1261">
          <cell r="A1261">
            <v>890926516</v>
          </cell>
          <cell r="B1261" t="str">
            <v>Jimenez Y Piedrahita Ladriller</v>
          </cell>
          <cell r="C1261" t="str">
            <v>COMERCIAL</v>
          </cell>
          <cell r="D1261" t="str">
            <v>A</v>
          </cell>
          <cell r="E1261">
            <v>0</v>
          </cell>
          <cell r="F1261">
            <v>35400949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55267000</v>
          </cell>
          <cell r="M1261">
            <v>37502</v>
          </cell>
          <cell r="N1261" t="str">
            <v>Vehiculo</v>
          </cell>
        </row>
        <row r="1262">
          <cell r="A1262">
            <v>890926580</v>
          </cell>
          <cell r="B1262" t="str">
            <v xml:space="preserve">Productos Confort S.A.        </v>
          </cell>
          <cell r="C1262" t="str">
            <v>COMERCIAL</v>
          </cell>
          <cell r="D1262" t="str">
            <v>A</v>
          </cell>
          <cell r="E1262">
            <v>0</v>
          </cell>
          <cell r="F1262">
            <v>18720393</v>
          </cell>
          <cell r="G1262">
            <v>575550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32500000</v>
          </cell>
          <cell r="M1262">
            <v>37437</v>
          </cell>
          <cell r="N1262" t="str">
            <v>Vehiculo</v>
          </cell>
        </row>
        <row r="1263">
          <cell r="A1263">
            <v>890926749</v>
          </cell>
          <cell r="B1263" t="str">
            <v xml:space="preserve">Inversionistas De Colombia S  </v>
          </cell>
          <cell r="C1263" t="str">
            <v>COMERCIAL</v>
          </cell>
          <cell r="D1263" t="str">
            <v>A</v>
          </cell>
          <cell r="E1263">
            <v>0</v>
          </cell>
          <cell r="F1263">
            <v>22120608</v>
          </cell>
          <cell r="G1263">
            <v>2839787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97000000</v>
          </cell>
          <cell r="M1263">
            <v>37437</v>
          </cell>
          <cell r="N1263" t="str">
            <v>Vehiculo</v>
          </cell>
        </row>
        <row r="1264">
          <cell r="A1264">
            <v>890926915</v>
          </cell>
          <cell r="B1264" t="str">
            <v>Ignacio Soto Correa Y Cia S En</v>
          </cell>
          <cell r="C1264" t="str">
            <v>COMERCIAL</v>
          </cell>
          <cell r="D1264" t="str">
            <v>A</v>
          </cell>
          <cell r="E1264">
            <v>7</v>
          </cell>
          <cell r="F1264">
            <v>76658573</v>
          </cell>
          <cell r="G1264">
            <v>474418</v>
          </cell>
          <cell r="H1264">
            <v>2310605</v>
          </cell>
          <cell r="I1264">
            <v>0</v>
          </cell>
          <cell r="J1264">
            <v>0</v>
          </cell>
          <cell r="K1264">
            <v>0</v>
          </cell>
          <cell r="L1264">
            <v>76904797</v>
          </cell>
          <cell r="M1264">
            <v>37614</v>
          </cell>
          <cell r="N1264" t="str">
            <v>Maquinaria</v>
          </cell>
        </row>
        <row r="1265">
          <cell r="A1265">
            <v>890926985</v>
          </cell>
          <cell r="B1265" t="str">
            <v xml:space="preserve">Mejisulfatos S.A.             </v>
          </cell>
          <cell r="C1265" t="str">
            <v>COMERCIAL</v>
          </cell>
          <cell r="D1265" t="str">
            <v>A</v>
          </cell>
          <cell r="E1265">
            <v>0</v>
          </cell>
          <cell r="F1265">
            <v>102017349</v>
          </cell>
          <cell r="G1265">
            <v>3983093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219024838</v>
          </cell>
          <cell r="M1265">
            <v>36598</v>
          </cell>
          <cell r="N1265" t="str">
            <v>Vehiculo</v>
          </cell>
        </row>
        <row r="1266">
          <cell r="A1266">
            <v>890927417</v>
          </cell>
          <cell r="B1266" t="str">
            <v xml:space="preserve">Sulfatos Y Derivados Ltda.    </v>
          </cell>
          <cell r="C1266" t="str">
            <v>COMERCIAL</v>
          </cell>
          <cell r="D1266" t="str">
            <v>E</v>
          </cell>
          <cell r="E1266">
            <v>1553</v>
          </cell>
          <cell r="F1266">
            <v>47297881</v>
          </cell>
          <cell r="G1266">
            <v>10699324</v>
          </cell>
          <cell r="H1266">
            <v>3582438</v>
          </cell>
          <cell r="I1266">
            <v>47297881</v>
          </cell>
          <cell r="J1266">
            <v>10699324</v>
          </cell>
          <cell r="K1266">
            <v>3582438</v>
          </cell>
          <cell r="L1266">
            <v>70000000</v>
          </cell>
          <cell r="M1266">
            <v>36888</v>
          </cell>
          <cell r="N1266" t="str">
            <v>Maquinaria</v>
          </cell>
        </row>
        <row r="1267">
          <cell r="A1267">
            <v>890927640</v>
          </cell>
          <cell r="B1267" t="str">
            <v xml:space="preserve">Really S.A.                   </v>
          </cell>
          <cell r="C1267" t="str">
            <v>COMERCIAL</v>
          </cell>
          <cell r="D1267" t="str">
            <v>A</v>
          </cell>
          <cell r="E1267">
            <v>0</v>
          </cell>
          <cell r="F1267">
            <v>20705850</v>
          </cell>
          <cell r="G1267">
            <v>768448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41000000</v>
          </cell>
          <cell r="M1267">
            <v>37437</v>
          </cell>
          <cell r="N1267" t="str">
            <v>Vehiculo</v>
          </cell>
        </row>
        <row r="1268">
          <cell r="A1268">
            <v>890928476</v>
          </cell>
          <cell r="B1268" t="str">
            <v>Internacional De Plasticos S.A</v>
          </cell>
          <cell r="C1268" t="str">
            <v>COMERCIAL</v>
          </cell>
          <cell r="D1268" t="str">
            <v>A</v>
          </cell>
          <cell r="E1268">
            <v>0</v>
          </cell>
          <cell r="F1268">
            <v>80333285</v>
          </cell>
          <cell r="G1268">
            <v>478214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96950704</v>
          </cell>
          <cell r="M1268">
            <v>37437</v>
          </cell>
          <cell r="N1268" t="str">
            <v>Maquinaria</v>
          </cell>
        </row>
        <row r="1269">
          <cell r="A1269">
            <v>890929268</v>
          </cell>
          <cell r="B1269" t="str">
            <v xml:space="preserve">Papeleria E Industrias Modelo </v>
          </cell>
          <cell r="C1269" t="str">
            <v>COMERCIAL</v>
          </cell>
          <cell r="D1269" t="str">
            <v>A</v>
          </cell>
          <cell r="E1269">
            <v>0</v>
          </cell>
          <cell r="F1269">
            <v>32052499</v>
          </cell>
          <cell r="G1269">
            <v>1124069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42500000</v>
          </cell>
          <cell r="M1269">
            <v>37437</v>
          </cell>
          <cell r="N1269" t="str">
            <v>Maquinaria</v>
          </cell>
        </row>
        <row r="1270">
          <cell r="A1270">
            <v>890929393</v>
          </cell>
          <cell r="B1270" t="str">
            <v xml:space="preserve">Vehiservicios S.A             </v>
          </cell>
          <cell r="C1270" t="str">
            <v>COMERCIAL</v>
          </cell>
          <cell r="D1270" t="str">
            <v>A</v>
          </cell>
          <cell r="E1270">
            <v>0</v>
          </cell>
          <cell r="F1270">
            <v>4723848</v>
          </cell>
          <cell r="G1270">
            <v>144794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16834286</v>
          </cell>
          <cell r="M1270">
            <v>37437</v>
          </cell>
          <cell r="N1270" t="str">
            <v>Maquinaria</v>
          </cell>
        </row>
        <row r="1271">
          <cell r="A1271">
            <v>890930086</v>
          </cell>
          <cell r="B1271" t="str">
            <v xml:space="preserve">Artextil Ltda                 </v>
          </cell>
          <cell r="C1271" t="str">
            <v>COMERCIAL</v>
          </cell>
          <cell r="D1271" t="str">
            <v>A</v>
          </cell>
          <cell r="E1271">
            <v>0</v>
          </cell>
          <cell r="F1271">
            <v>149988188</v>
          </cell>
          <cell r="G1271">
            <v>4266872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205500000</v>
          </cell>
          <cell r="M1271">
            <v>37393</v>
          </cell>
          <cell r="N1271" t="str">
            <v>Vehiculo</v>
          </cell>
        </row>
        <row r="1272">
          <cell r="A1272">
            <v>890930110</v>
          </cell>
          <cell r="B1272" t="str">
            <v xml:space="preserve">Electricas J.G Y Cia. Ltda    </v>
          </cell>
          <cell r="C1272" t="str">
            <v>COMERCIAL</v>
          </cell>
          <cell r="D1272" t="str">
            <v>A</v>
          </cell>
          <cell r="E1272">
            <v>4</v>
          </cell>
          <cell r="F1272">
            <v>7121718</v>
          </cell>
          <cell r="G1272">
            <v>554807</v>
          </cell>
          <cell r="H1272">
            <v>5479</v>
          </cell>
          <cell r="I1272">
            <v>0</v>
          </cell>
          <cell r="J1272">
            <v>0</v>
          </cell>
          <cell r="K1272">
            <v>0</v>
          </cell>
          <cell r="L1272">
            <v>12284400</v>
          </cell>
          <cell r="M1272">
            <v>37437</v>
          </cell>
          <cell r="N1272" t="str">
            <v>Vehiculo</v>
          </cell>
        </row>
        <row r="1273">
          <cell r="A1273">
            <v>890932147</v>
          </cell>
          <cell r="B1273" t="str">
            <v xml:space="preserve">Industrias Dinal Ltda         </v>
          </cell>
          <cell r="C1273" t="str">
            <v>COMERCIAL</v>
          </cell>
          <cell r="D1273" t="str">
            <v>E</v>
          </cell>
          <cell r="E1273">
            <v>514</v>
          </cell>
          <cell r="F1273">
            <v>2115854</v>
          </cell>
          <cell r="G1273">
            <v>3650613</v>
          </cell>
          <cell r="H1273">
            <v>2129006</v>
          </cell>
          <cell r="I1273">
            <v>2115854</v>
          </cell>
          <cell r="J1273">
            <v>3650613</v>
          </cell>
          <cell r="K1273">
            <v>2129006</v>
          </cell>
          <cell r="L1273">
            <v>0</v>
          </cell>
          <cell r="M1273">
            <v>37608</v>
          </cell>
          <cell r="N1273" t="str">
            <v>Maquinaria</v>
          </cell>
        </row>
        <row r="1274">
          <cell r="A1274">
            <v>890933863</v>
          </cell>
          <cell r="B1274" t="str">
            <v xml:space="preserve">Sumel Ltda                    </v>
          </cell>
          <cell r="C1274" t="str">
            <v>COMERCIAL</v>
          </cell>
          <cell r="D1274" t="str">
            <v>B</v>
          </cell>
          <cell r="E1274">
            <v>58</v>
          </cell>
          <cell r="F1274">
            <v>28488305</v>
          </cell>
          <cell r="G1274">
            <v>3388479</v>
          </cell>
          <cell r="H1274">
            <v>22694</v>
          </cell>
          <cell r="I1274">
            <v>51325</v>
          </cell>
          <cell r="J1274">
            <v>33885</v>
          </cell>
          <cell r="K1274">
            <v>227</v>
          </cell>
          <cell r="L1274">
            <v>53000000</v>
          </cell>
          <cell r="M1274">
            <v>36528</v>
          </cell>
          <cell r="N1274" t="str">
            <v>Vehiculo</v>
          </cell>
        </row>
        <row r="1275">
          <cell r="A1275">
            <v>890934395</v>
          </cell>
          <cell r="B1275" t="str">
            <v xml:space="preserve">Perman S.A.                   </v>
          </cell>
          <cell r="C1275" t="str">
            <v>COMERCIAL</v>
          </cell>
          <cell r="D1275" t="str">
            <v>A</v>
          </cell>
          <cell r="E1275">
            <v>0</v>
          </cell>
          <cell r="F1275">
            <v>23706921</v>
          </cell>
          <cell r="G1275">
            <v>1412986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42258764</v>
          </cell>
          <cell r="M1275">
            <v>37437</v>
          </cell>
          <cell r="N1275" t="str">
            <v>Maquinaria</v>
          </cell>
        </row>
        <row r="1276">
          <cell r="A1276">
            <v>890935502</v>
          </cell>
          <cell r="B1276" t="str">
            <v>Jaime Alberto Ospina Y Cia. Lt</v>
          </cell>
          <cell r="C1276" t="str">
            <v>COMERCIAL</v>
          </cell>
          <cell r="D1276" t="str">
            <v>A</v>
          </cell>
          <cell r="E1276">
            <v>0</v>
          </cell>
          <cell r="F1276">
            <v>50263245</v>
          </cell>
          <cell r="G1276">
            <v>132463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72880614</v>
          </cell>
          <cell r="M1276">
            <v>37437</v>
          </cell>
          <cell r="N1276" t="str">
            <v>Maquinaria</v>
          </cell>
        </row>
        <row r="1277">
          <cell r="A1277">
            <v>890936126</v>
          </cell>
          <cell r="B1277" t="str">
            <v xml:space="preserve">Motofrenos S.A.               </v>
          </cell>
          <cell r="C1277" t="str">
            <v>COMERCIAL</v>
          </cell>
          <cell r="D1277" t="str">
            <v>A</v>
          </cell>
          <cell r="E1277">
            <v>0</v>
          </cell>
          <cell r="F1277">
            <v>61745902</v>
          </cell>
          <cell r="G1277">
            <v>1804568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117161980</v>
          </cell>
          <cell r="M1277">
            <v>37437</v>
          </cell>
          <cell r="N1277" t="str">
            <v>Vehiculo</v>
          </cell>
        </row>
        <row r="1278">
          <cell r="A1278">
            <v>890936560</v>
          </cell>
          <cell r="B1278" t="str">
            <v xml:space="preserve">Demetalicos S.A               </v>
          </cell>
          <cell r="C1278" t="str">
            <v>COMERCIAL</v>
          </cell>
          <cell r="D1278" t="str">
            <v>A</v>
          </cell>
          <cell r="E1278">
            <v>0</v>
          </cell>
          <cell r="F1278">
            <v>19588366</v>
          </cell>
          <cell r="G1278">
            <v>112706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74416221</v>
          </cell>
          <cell r="M1278">
            <v>37437</v>
          </cell>
          <cell r="N1278" t="str">
            <v>Maquinaria</v>
          </cell>
        </row>
        <row r="1279">
          <cell r="A1279">
            <v>890937146</v>
          </cell>
          <cell r="B1279" t="str">
            <v xml:space="preserve">Comercializadora Ragged Y Cia </v>
          </cell>
          <cell r="C1279" t="str">
            <v>COMERCIAL</v>
          </cell>
          <cell r="D1279" t="str">
            <v>A</v>
          </cell>
          <cell r="E1279">
            <v>0</v>
          </cell>
          <cell r="F1279">
            <v>39575104</v>
          </cell>
          <cell r="G1279">
            <v>1071821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53134376</v>
          </cell>
          <cell r="M1279">
            <v>37437</v>
          </cell>
          <cell r="N1279" t="str">
            <v>Computador</v>
          </cell>
        </row>
        <row r="1280">
          <cell r="A1280">
            <v>890937250</v>
          </cell>
          <cell r="B1280" t="str">
            <v xml:space="preserve">Union Electrica S.A.          </v>
          </cell>
          <cell r="C1280" t="str">
            <v>COMERCIAL</v>
          </cell>
          <cell r="D1280" t="str">
            <v>A</v>
          </cell>
          <cell r="E1280">
            <v>0</v>
          </cell>
          <cell r="F1280">
            <v>103805829</v>
          </cell>
          <cell r="G1280">
            <v>2254335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125166918</v>
          </cell>
          <cell r="M1280">
            <v>37437</v>
          </cell>
          <cell r="N1280" t="str">
            <v>Vehiculo</v>
          </cell>
        </row>
        <row r="1281">
          <cell r="A1281">
            <v>890938774</v>
          </cell>
          <cell r="B1281" t="str">
            <v xml:space="preserve">Clinica Del Prado S.A         </v>
          </cell>
          <cell r="C1281" t="str">
            <v>COMERCIAL</v>
          </cell>
          <cell r="D1281" t="str">
            <v>A</v>
          </cell>
          <cell r="E1281">
            <v>0</v>
          </cell>
          <cell r="F1281">
            <v>282371701</v>
          </cell>
          <cell r="G1281">
            <v>5100163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358362163</v>
          </cell>
          <cell r="M1281">
            <v>37437</v>
          </cell>
          <cell r="N1281" t="str">
            <v>Maquinaria</v>
          </cell>
        </row>
        <row r="1282">
          <cell r="A1282">
            <v>890939231</v>
          </cell>
          <cell r="B1282" t="str">
            <v xml:space="preserve">Creacion I Limitada           </v>
          </cell>
          <cell r="C1282" t="str">
            <v>COMERCIAL</v>
          </cell>
          <cell r="D1282" t="str">
            <v>A</v>
          </cell>
          <cell r="E1282">
            <v>0</v>
          </cell>
          <cell r="F1282">
            <v>20985593</v>
          </cell>
          <cell r="G1282">
            <v>1704970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83448000</v>
          </cell>
          <cell r="M1282">
            <v>37231</v>
          </cell>
          <cell r="N1282" t="str">
            <v>Vehiculo</v>
          </cell>
        </row>
        <row r="1283">
          <cell r="A1283">
            <v>890939803</v>
          </cell>
          <cell r="B1283" t="str">
            <v xml:space="preserve">Dismelec Limitada             </v>
          </cell>
          <cell r="C1283" t="str">
            <v>COMERCIAL</v>
          </cell>
          <cell r="D1283" t="str">
            <v>E</v>
          </cell>
          <cell r="E1283">
            <v>330</v>
          </cell>
          <cell r="F1283">
            <v>0</v>
          </cell>
          <cell r="G1283">
            <v>4070640</v>
          </cell>
          <cell r="H1283">
            <v>4022948</v>
          </cell>
          <cell r="I1283">
            <v>0</v>
          </cell>
          <cell r="J1283">
            <v>4070640</v>
          </cell>
          <cell r="K1283">
            <v>4022948</v>
          </cell>
          <cell r="L1283">
            <v>0</v>
          </cell>
          <cell r="M1283">
            <v>37047</v>
          </cell>
          <cell r="N1283" t="str">
            <v>Vehiculo</v>
          </cell>
        </row>
        <row r="1284">
          <cell r="A1284">
            <v>890939851</v>
          </cell>
          <cell r="B1284" t="str">
            <v xml:space="preserve">Invecomercial S.A             </v>
          </cell>
          <cell r="C1284" t="str">
            <v>COMERCIAL</v>
          </cell>
          <cell r="D1284" t="str">
            <v>A</v>
          </cell>
          <cell r="E1284">
            <v>11</v>
          </cell>
          <cell r="F1284">
            <v>23691447</v>
          </cell>
          <cell r="G1284">
            <v>516335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38000000</v>
          </cell>
          <cell r="M1284">
            <v>37437</v>
          </cell>
          <cell r="N1284" t="str">
            <v>Vehiculo</v>
          </cell>
        </row>
        <row r="1285">
          <cell r="A1285">
            <v>890940028</v>
          </cell>
          <cell r="B1285" t="str">
            <v xml:space="preserve">Hilos Herva S.A.              </v>
          </cell>
          <cell r="C1285" t="str">
            <v>COMERCIAL</v>
          </cell>
          <cell r="D1285" t="str">
            <v>A</v>
          </cell>
          <cell r="E1285">
            <v>7</v>
          </cell>
          <cell r="F1285">
            <v>35022237</v>
          </cell>
          <cell r="G1285">
            <v>409966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44817930</v>
          </cell>
          <cell r="M1285">
            <v>37437</v>
          </cell>
          <cell r="N1285" t="str">
            <v>Maquinaria</v>
          </cell>
        </row>
        <row r="1286">
          <cell r="A1286">
            <v>890940567</v>
          </cell>
          <cell r="B1286" t="str">
            <v xml:space="preserve">Correa Vallejo Y Cia Ltda     </v>
          </cell>
          <cell r="C1286" t="str">
            <v>COMERCIAL</v>
          </cell>
          <cell r="D1286" t="str">
            <v>A</v>
          </cell>
          <cell r="E1286">
            <v>0</v>
          </cell>
          <cell r="F1286">
            <v>7502747</v>
          </cell>
          <cell r="G1286">
            <v>217828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20000000</v>
          </cell>
          <cell r="M1286">
            <v>37437</v>
          </cell>
          <cell r="N1286" t="str">
            <v>Vehiculo</v>
          </cell>
        </row>
        <row r="1287">
          <cell r="A1287">
            <v>890941168</v>
          </cell>
          <cell r="B1287" t="str">
            <v>Confecciones Especializadas Lt</v>
          </cell>
          <cell r="C1287" t="str">
            <v>COMERCIAL</v>
          </cell>
          <cell r="D1287" t="str">
            <v>A</v>
          </cell>
          <cell r="E1287">
            <v>14</v>
          </cell>
          <cell r="F1287">
            <v>2444294</v>
          </cell>
          <cell r="G1287">
            <v>167633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10000000</v>
          </cell>
          <cell r="M1287">
            <v>36663</v>
          </cell>
          <cell r="N1287" t="str">
            <v>Vehiculo</v>
          </cell>
        </row>
        <row r="1288">
          <cell r="A1288">
            <v>890941376</v>
          </cell>
          <cell r="B1288" t="str">
            <v xml:space="preserve">Plastinovo Ltda               </v>
          </cell>
          <cell r="C1288" t="str">
            <v>COMERCIAL</v>
          </cell>
          <cell r="D1288" t="str">
            <v>A</v>
          </cell>
          <cell r="E1288">
            <v>0</v>
          </cell>
          <cell r="F1288">
            <v>225016938</v>
          </cell>
          <cell r="G1288">
            <v>2729824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427621183</v>
          </cell>
          <cell r="M1288">
            <v>37437</v>
          </cell>
          <cell r="N1288" t="str">
            <v>Vehiculo</v>
          </cell>
        </row>
        <row r="1289">
          <cell r="A1289">
            <v>890941663</v>
          </cell>
          <cell r="B1289" t="str">
            <v xml:space="preserve">Distribuidora Pasteur Sa      </v>
          </cell>
          <cell r="C1289" t="str">
            <v>COMERCIAL</v>
          </cell>
          <cell r="D1289" t="str">
            <v>A</v>
          </cell>
          <cell r="E1289">
            <v>17</v>
          </cell>
          <cell r="F1289">
            <v>60495556</v>
          </cell>
          <cell r="G1289">
            <v>339808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85900000</v>
          </cell>
          <cell r="M1289">
            <v>37437</v>
          </cell>
          <cell r="N1289" t="str">
            <v>Vehiculo</v>
          </cell>
        </row>
        <row r="1290">
          <cell r="A1290">
            <v>890941825</v>
          </cell>
          <cell r="B1290" t="str">
            <v>Industria De Alimentos La Gall</v>
          </cell>
          <cell r="C1290" t="str">
            <v>COMERCIAL</v>
          </cell>
          <cell r="D1290" t="str">
            <v>A</v>
          </cell>
          <cell r="E1290">
            <v>2</v>
          </cell>
          <cell r="F1290">
            <v>46449456</v>
          </cell>
          <cell r="G1290">
            <v>2115095</v>
          </cell>
          <cell r="H1290">
            <v>334807</v>
          </cell>
          <cell r="I1290">
            <v>0</v>
          </cell>
          <cell r="J1290">
            <v>0</v>
          </cell>
          <cell r="K1290">
            <v>0</v>
          </cell>
          <cell r="L1290">
            <v>70000000</v>
          </cell>
          <cell r="M1290">
            <v>37437</v>
          </cell>
          <cell r="N1290" t="str">
            <v>Vehiculo</v>
          </cell>
        </row>
        <row r="1291">
          <cell r="A1291">
            <v>890942498</v>
          </cell>
          <cell r="B1291" t="str">
            <v xml:space="preserve">Industrias Plesco S.A.        </v>
          </cell>
          <cell r="C1291" t="str">
            <v>COMERCIAL</v>
          </cell>
          <cell r="D1291" t="str">
            <v>A</v>
          </cell>
          <cell r="E1291">
            <v>4</v>
          </cell>
          <cell r="F1291">
            <v>185562008</v>
          </cell>
          <cell r="G1291">
            <v>10581765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260084121</v>
          </cell>
          <cell r="M1291">
            <v>37437</v>
          </cell>
          <cell r="N1291" t="str">
            <v>Maquinaria</v>
          </cell>
        </row>
        <row r="1292">
          <cell r="A1292">
            <v>890985189</v>
          </cell>
          <cell r="B1292" t="str">
            <v>Fundacion Universitaria Luis A</v>
          </cell>
          <cell r="C1292" t="str">
            <v>COMERCIAL</v>
          </cell>
          <cell r="D1292" t="str">
            <v>A</v>
          </cell>
          <cell r="E1292">
            <v>0</v>
          </cell>
          <cell r="F1292">
            <v>252905152</v>
          </cell>
          <cell r="G1292">
            <v>2999144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267287200</v>
          </cell>
          <cell r="M1292">
            <v>37550</v>
          </cell>
          <cell r="N1292" t="str">
            <v>Computador</v>
          </cell>
        </row>
        <row r="1293">
          <cell r="A1293">
            <v>891104558</v>
          </cell>
          <cell r="B1293" t="str">
            <v>Empresa De Transportes Expreso</v>
          </cell>
          <cell r="C1293" t="str">
            <v>COMERCIAL</v>
          </cell>
          <cell r="D1293" t="str">
            <v>A</v>
          </cell>
          <cell r="E1293">
            <v>0</v>
          </cell>
          <cell r="F1293">
            <v>30093361</v>
          </cell>
          <cell r="G1293">
            <v>276787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50500000</v>
          </cell>
          <cell r="M1293">
            <v>37437</v>
          </cell>
          <cell r="N1293" t="str">
            <v>Vehiculo</v>
          </cell>
        </row>
        <row r="1294">
          <cell r="A1294">
            <v>891104736</v>
          </cell>
          <cell r="B1294" t="str">
            <v>Procesadora Y Comercializadora</v>
          </cell>
          <cell r="C1294" t="str">
            <v>COMERCIAL</v>
          </cell>
          <cell r="D1294" t="str">
            <v>A</v>
          </cell>
          <cell r="E1294">
            <v>0</v>
          </cell>
          <cell r="F1294">
            <v>127620024</v>
          </cell>
          <cell r="G1294">
            <v>2845089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132374797</v>
          </cell>
          <cell r="M1294">
            <v>37567</v>
          </cell>
          <cell r="N1294" t="str">
            <v>Vehiculo</v>
          </cell>
        </row>
        <row r="1295">
          <cell r="A1295">
            <v>891200141</v>
          </cell>
          <cell r="B1295" t="str">
            <v>Transportes Rapido Putumayo Lt</v>
          </cell>
          <cell r="C1295" t="str">
            <v>COMERCIAL</v>
          </cell>
          <cell r="D1295" t="str">
            <v>A</v>
          </cell>
          <cell r="E1295">
            <v>0</v>
          </cell>
          <cell r="F1295">
            <v>63047600</v>
          </cell>
          <cell r="G1295">
            <v>5526046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131000000</v>
          </cell>
          <cell r="M1295">
            <v>37437</v>
          </cell>
          <cell r="N1295" t="str">
            <v>Vehiculo</v>
          </cell>
        </row>
        <row r="1296">
          <cell r="A1296">
            <v>891224627</v>
          </cell>
          <cell r="B1296" t="str">
            <v xml:space="preserve">Astorga S.A                   </v>
          </cell>
          <cell r="C1296" t="str">
            <v>COMERCIAL</v>
          </cell>
          <cell r="D1296" t="str">
            <v>A</v>
          </cell>
          <cell r="E1296">
            <v>0</v>
          </cell>
          <cell r="F1296">
            <v>42187931</v>
          </cell>
          <cell r="G1296">
            <v>60726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49309200</v>
          </cell>
          <cell r="M1296">
            <v>37405</v>
          </cell>
          <cell r="N1296" t="str">
            <v>Vehiculo</v>
          </cell>
        </row>
        <row r="1297">
          <cell r="A1297">
            <v>891300733</v>
          </cell>
          <cell r="B1297" t="str">
            <v>Cooperativa De Transportadores</v>
          </cell>
          <cell r="C1297" t="str">
            <v>COMERCIAL</v>
          </cell>
          <cell r="D1297" t="str">
            <v>A</v>
          </cell>
          <cell r="E1297">
            <v>0</v>
          </cell>
          <cell r="F1297">
            <v>17472530</v>
          </cell>
          <cell r="G1297">
            <v>1651919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65000000</v>
          </cell>
          <cell r="M1297">
            <v>36833</v>
          </cell>
          <cell r="N1297" t="str">
            <v>Vehiculo</v>
          </cell>
        </row>
        <row r="1298">
          <cell r="A1298">
            <v>891300757</v>
          </cell>
          <cell r="B1298" t="str">
            <v xml:space="preserve">Talleres Gaitan Ltda          </v>
          </cell>
          <cell r="C1298" t="str">
            <v>COMERCIAL</v>
          </cell>
          <cell r="D1298" t="str">
            <v>A</v>
          </cell>
          <cell r="E1298">
            <v>0</v>
          </cell>
          <cell r="F1298">
            <v>243829711</v>
          </cell>
          <cell r="G1298">
            <v>2459293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197246304</v>
          </cell>
          <cell r="M1298">
            <v>37437</v>
          </cell>
          <cell r="N1298" t="str">
            <v>Maquinaria</v>
          </cell>
        </row>
        <row r="1299">
          <cell r="A1299">
            <v>891300959</v>
          </cell>
          <cell r="B1299" t="str">
            <v xml:space="preserve">Sucromiles S.A                </v>
          </cell>
          <cell r="C1299" t="str">
            <v>COMERCIAL</v>
          </cell>
          <cell r="D1299" t="str">
            <v>A</v>
          </cell>
          <cell r="E1299">
            <v>0</v>
          </cell>
          <cell r="F1299">
            <v>200098554</v>
          </cell>
          <cell r="G1299">
            <v>4446582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226418843</v>
          </cell>
          <cell r="M1299">
            <v>37437</v>
          </cell>
          <cell r="N1299" t="str">
            <v>Computador</v>
          </cell>
        </row>
        <row r="1300">
          <cell r="A1300">
            <v>891301009</v>
          </cell>
          <cell r="B1300" t="str">
            <v>Agroavicola Candelaria Villega</v>
          </cell>
          <cell r="C1300" t="str">
            <v>COMERCIAL</v>
          </cell>
          <cell r="D1300" t="str">
            <v>A</v>
          </cell>
          <cell r="E1300">
            <v>0</v>
          </cell>
          <cell r="F1300">
            <v>185827824</v>
          </cell>
          <cell r="G1300">
            <v>2644473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224809322</v>
          </cell>
          <cell r="M1300">
            <v>37173</v>
          </cell>
          <cell r="N1300" t="str">
            <v>Vehiculo</v>
          </cell>
        </row>
        <row r="1301">
          <cell r="A1301">
            <v>891301530</v>
          </cell>
          <cell r="B1301" t="str">
            <v xml:space="preserve">Azcarate De Arango Y Cia S En </v>
          </cell>
          <cell r="C1301" t="str">
            <v>COMERCIAL</v>
          </cell>
          <cell r="D1301" t="str">
            <v>A</v>
          </cell>
          <cell r="E1301">
            <v>0</v>
          </cell>
          <cell r="F1301">
            <v>79281319</v>
          </cell>
          <cell r="G1301">
            <v>2103540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257430079</v>
          </cell>
          <cell r="M1301">
            <v>37437</v>
          </cell>
          <cell r="N1301" t="str">
            <v>Maquinaria</v>
          </cell>
        </row>
        <row r="1302">
          <cell r="A1302">
            <v>891303422</v>
          </cell>
          <cell r="B1302" t="str">
            <v xml:space="preserve">Cafepas Ltda                  </v>
          </cell>
          <cell r="C1302" t="str">
            <v>COMERCIAL</v>
          </cell>
          <cell r="D1302" t="str">
            <v>A</v>
          </cell>
          <cell r="E1302">
            <v>0</v>
          </cell>
          <cell r="F1302">
            <v>25669870</v>
          </cell>
          <cell r="G1302">
            <v>1418561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65500000</v>
          </cell>
          <cell r="M1302">
            <v>37437</v>
          </cell>
          <cell r="N1302" t="str">
            <v>Vehiculo</v>
          </cell>
        </row>
        <row r="1303">
          <cell r="A1303">
            <v>891303511</v>
          </cell>
          <cell r="B1303" t="str">
            <v xml:space="preserve">Inversiones Tascon Duran S En </v>
          </cell>
          <cell r="C1303" t="str">
            <v>COMERCIAL</v>
          </cell>
          <cell r="D1303" t="str">
            <v>A</v>
          </cell>
          <cell r="E1303">
            <v>0</v>
          </cell>
          <cell r="F1303">
            <v>88401382</v>
          </cell>
          <cell r="G1303">
            <v>2642737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199392664</v>
          </cell>
          <cell r="M1303">
            <v>37049</v>
          </cell>
          <cell r="N1303" t="str">
            <v>Vehiculo</v>
          </cell>
        </row>
        <row r="1304">
          <cell r="A1304">
            <v>891303547</v>
          </cell>
          <cell r="B1304" t="str">
            <v>Inversiones Duran Scarpetta S.</v>
          </cell>
          <cell r="C1304" t="str">
            <v>COMERCIAL</v>
          </cell>
          <cell r="D1304" t="str">
            <v>A</v>
          </cell>
          <cell r="E1304">
            <v>0</v>
          </cell>
          <cell r="F1304">
            <v>62644325</v>
          </cell>
          <cell r="G1304">
            <v>1005893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115000000</v>
          </cell>
          <cell r="M1304">
            <v>37245</v>
          </cell>
          <cell r="N1304" t="str">
            <v>Vehiculo</v>
          </cell>
        </row>
        <row r="1305">
          <cell r="A1305">
            <v>891303786</v>
          </cell>
          <cell r="B1305" t="str">
            <v xml:space="preserve">Seguridad De Occidente Ltda   </v>
          </cell>
          <cell r="C1305" t="str">
            <v>COMERCIAL</v>
          </cell>
          <cell r="D1305" t="str">
            <v>A</v>
          </cell>
          <cell r="E1305">
            <v>3</v>
          </cell>
          <cell r="F1305">
            <v>10065841</v>
          </cell>
          <cell r="G1305">
            <v>1096190</v>
          </cell>
          <cell r="H1305">
            <v>177867</v>
          </cell>
          <cell r="I1305">
            <v>0</v>
          </cell>
          <cell r="J1305">
            <v>0</v>
          </cell>
          <cell r="K1305">
            <v>0</v>
          </cell>
          <cell r="L1305">
            <v>23000000</v>
          </cell>
          <cell r="M1305">
            <v>37437</v>
          </cell>
          <cell r="N1305" t="str">
            <v>Vehiculo</v>
          </cell>
        </row>
        <row r="1306">
          <cell r="A1306">
            <v>891304598</v>
          </cell>
          <cell r="B1306" t="str">
            <v>Transportes Especializados Rtr</v>
          </cell>
          <cell r="C1306" t="str">
            <v>COMERCIAL</v>
          </cell>
          <cell r="D1306" t="str">
            <v>A</v>
          </cell>
          <cell r="E1306">
            <v>0</v>
          </cell>
          <cell r="F1306">
            <v>32920535</v>
          </cell>
          <cell r="G1306">
            <v>1077041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46600001</v>
          </cell>
          <cell r="M1306">
            <v>37236</v>
          </cell>
          <cell r="N1306" t="str">
            <v>Vehiculo</v>
          </cell>
        </row>
        <row r="1307">
          <cell r="A1307">
            <v>891304849</v>
          </cell>
          <cell r="B1307" t="str">
            <v xml:space="preserve">Imecol Ltda                   </v>
          </cell>
          <cell r="C1307" t="str">
            <v>COMERCIAL</v>
          </cell>
          <cell r="D1307" t="str">
            <v>A</v>
          </cell>
          <cell r="E1307">
            <v>0</v>
          </cell>
          <cell r="F1307">
            <v>102403012</v>
          </cell>
          <cell r="G1307">
            <v>5235206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636319444</v>
          </cell>
          <cell r="M1307">
            <v>37437</v>
          </cell>
          <cell r="N1307" t="str">
            <v>Maquinaria</v>
          </cell>
        </row>
        <row r="1308">
          <cell r="A1308">
            <v>891380160</v>
          </cell>
          <cell r="B1308" t="str">
            <v>Carlos A. Castaneda Y Cia S En</v>
          </cell>
          <cell r="C1308" t="str">
            <v>COMERCIAL</v>
          </cell>
          <cell r="D1308" t="str">
            <v>A</v>
          </cell>
          <cell r="E1308">
            <v>0</v>
          </cell>
          <cell r="F1308">
            <v>43803010</v>
          </cell>
          <cell r="G1308">
            <v>1124113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51532000</v>
          </cell>
          <cell r="M1308">
            <v>37437</v>
          </cell>
          <cell r="N1308" t="str">
            <v>Vehiculo</v>
          </cell>
        </row>
        <row r="1309">
          <cell r="A1309">
            <v>891401858</v>
          </cell>
          <cell r="B1309" t="str">
            <v xml:space="preserve">Pimpollo S.A.                 </v>
          </cell>
          <cell r="C1309" t="str">
            <v>COMERCIAL</v>
          </cell>
          <cell r="D1309" t="str">
            <v>A</v>
          </cell>
          <cell r="E1309">
            <v>0</v>
          </cell>
          <cell r="F1309">
            <v>38106951</v>
          </cell>
          <cell r="G1309">
            <v>658931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38427177</v>
          </cell>
          <cell r="M1309">
            <v>37606</v>
          </cell>
          <cell r="N1309" t="str">
            <v>Computador</v>
          </cell>
        </row>
        <row r="1310">
          <cell r="A1310">
            <v>891408350</v>
          </cell>
          <cell r="B1310" t="str">
            <v>Martinez Por Vallejo Ltda - Ma</v>
          </cell>
          <cell r="C1310" t="str">
            <v>COMERCIAL</v>
          </cell>
          <cell r="D1310" t="str">
            <v>A</v>
          </cell>
          <cell r="E1310">
            <v>0</v>
          </cell>
          <cell r="F1310">
            <v>17914254</v>
          </cell>
          <cell r="G1310">
            <v>2152585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98797641</v>
          </cell>
          <cell r="M1310">
            <v>37437</v>
          </cell>
          <cell r="N1310" t="str">
            <v>Maquinaria</v>
          </cell>
        </row>
        <row r="1311">
          <cell r="A1311">
            <v>891410994</v>
          </cell>
          <cell r="B1311" t="str">
            <v xml:space="preserve">Drolicores Ltda               </v>
          </cell>
          <cell r="C1311" t="str">
            <v>COMERCIAL</v>
          </cell>
          <cell r="D1311" t="str">
            <v>A</v>
          </cell>
          <cell r="E1311">
            <v>0</v>
          </cell>
          <cell r="F1311">
            <v>23725913</v>
          </cell>
          <cell r="G1311">
            <v>1180237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89546031</v>
          </cell>
          <cell r="M1311">
            <v>37437</v>
          </cell>
          <cell r="N1311" t="str">
            <v>Vehiculo</v>
          </cell>
        </row>
        <row r="1312">
          <cell r="A1312">
            <v>891800075</v>
          </cell>
          <cell r="B1312" t="str">
            <v xml:space="preserve">Flota Sugamuxi S.A.           </v>
          </cell>
          <cell r="C1312" t="str">
            <v>COMERCIAL</v>
          </cell>
          <cell r="D1312" t="str">
            <v>A</v>
          </cell>
          <cell r="E1312">
            <v>0</v>
          </cell>
          <cell r="F1312">
            <v>157789812</v>
          </cell>
          <cell r="G1312">
            <v>3730720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243504000</v>
          </cell>
          <cell r="M1312">
            <v>37361</v>
          </cell>
          <cell r="N1312" t="str">
            <v>Vehiculo</v>
          </cell>
        </row>
        <row r="1313">
          <cell r="A1313">
            <v>891855600</v>
          </cell>
          <cell r="B1313" t="str">
            <v xml:space="preserve">Distribuidora De Combustibles </v>
          </cell>
          <cell r="C1313" t="str">
            <v>COMERCIAL</v>
          </cell>
          <cell r="D1313" t="str">
            <v>A</v>
          </cell>
          <cell r="E1313">
            <v>0</v>
          </cell>
          <cell r="F1313">
            <v>156978648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237733585</v>
          </cell>
          <cell r="M1313">
            <v>37437</v>
          </cell>
          <cell r="N1313" t="str">
            <v>Maquinaria</v>
          </cell>
        </row>
        <row r="1314">
          <cell r="A1314">
            <v>891900129</v>
          </cell>
          <cell r="B1314" t="str">
            <v>Carlos Sarmiento L &amp; Cia Ingen</v>
          </cell>
          <cell r="C1314" t="str">
            <v>COMERCIAL</v>
          </cell>
          <cell r="D1314" t="str">
            <v>A</v>
          </cell>
          <cell r="E1314">
            <v>0</v>
          </cell>
          <cell r="F1314">
            <v>959452596</v>
          </cell>
          <cell r="G1314">
            <v>12011631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1117854244</v>
          </cell>
          <cell r="M1314">
            <v>37437</v>
          </cell>
          <cell r="N1314" t="str">
            <v>Maquinaria</v>
          </cell>
        </row>
        <row r="1315">
          <cell r="A1315">
            <v>891902435</v>
          </cell>
          <cell r="B1315" t="str">
            <v>Tecnologia Y Comunicaciones Va</v>
          </cell>
          <cell r="C1315" t="str">
            <v>COMERCIAL</v>
          </cell>
          <cell r="D1315" t="str">
            <v>A</v>
          </cell>
          <cell r="E1315">
            <v>0</v>
          </cell>
          <cell r="F1315">
            <v>144320872</v>
          </cell>
          <cell r="G1315">
            <v>4110427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178426375</v>
          </cell>
          <cell r="M1315">
            <v>37437</v>
          </cell>
          <cell r="N1315" t="str">
            <v>Inmuebles</v>
          </cell>
        </row>
        <row r="1316">
          <cell r="A1316">
            <v>891903301</v>
          </cell>
          <cell r="B1316" t="str">
            <v xml:space="preserve">Andres Escobar Y Cia S En C   </v>
          </cell>
          <cell r="C1316" t="str">
            <v>COMERCIAL</v>
          </cell>
          <cell r="D1316" t="str">
            <v>A</v>
          </cell>
          <cell r="E1316">
            <v>0</v>
          </cell>
          <cell r="F1316">
            <v>43665147</v>
          </cell>
          <cell r="G1316">
            <v>400813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61760611</v>
          </cell>
          <cell r="M1316">
            <v>37437</v>
          </cell>
          <cell r="N1316" t="str">
            <v>Maquinaria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DIC."/>
      <sheetName val="Hoja5"/>
      <sheetName val="Conciliación"/>
      <sheetName val="Hoja4"/>
      <sheetName val="VENTAS"/>
      <sheetName val="Hoja6"/>
      <sheetName val="Hoja3"/>
    </sheetNames>
    <sheetDataSet>
      <sheetData sheetId="0"/>
      <sheetData sheetId="1" refreshError="1">
        <row r="3">
          <cell r="A3" t="str">
            <v>DESCRIPCION</v>
          </cell>
          <cell r="B3" t="str">
            <v>COSTO AJUSTADO A DIC.31.2001</v>
          </cell>
          <cell r="C3" t="str">
            <v>TOTAL PROVISION A  SEPT-2001</v>
          </cell>
        </row>
        <row r="5">
          <cell r="A5" t="str">
            <v>CALLE 155 # 36-15 ALAMBRA</v>
          </cell>
          <cell r="B5">
            <v>216788.96890000001</v>
          </cell>
          <cell r="C5">
            <v>112155</v>
          </cell>
        </row>
        <row r="6">
          <cell r="A6" t="str">
            <v>FINCA VEGAS DEL POBLANCO</v>
          </cell>
          <cell r="B6">
            <v>245611.00528901999</v>
          </cell>
          <cell r="C6">
            <v>220914</v>
          </cell>
        </row>
        <row r="7">
          <cell r="A7" t="str">
            <v>APTO. #102 Y GARAJE # 3. CALLE 38 A NORTE #  2EN-73 PRADOS  DEL NORTE</v>
          </cell>
          <cell r="B7">
            <v>30563.467943399999</v>
          </cell>
          <cell r="C7">
            <v>14288</v>
          </cell>
        </row>
        <row r="8">
          <cell r="A8" t="str">
            <v>APTO 102 EDIFICIO JAMALU 1 BOGOTA</v>
          </cell>
          <cell r="B8">
            <v>90922.042872360005</v>
          </cell>
          <cell r="C8">
            <v>46401</v>
          </cell>
        </row>
        <row r="9">
          <cell r="A9" t="str">
            <v xml:space="preserve">Apto . Avenida Colombia # 1-67  San andrés - Apto Cali calle 20 Norte # 5AN-44.  </v>
          </cell>
          <cell r="B9">
            <v>143015.70896424001</v>
          </cell>
          <cell r="C9">
            <v>71704</v>
          </cell>
        </row>
        <row r="10">
          <cell r="A10" t="str">
            <v>SUIT PACIFICO ROYAL CALI</v>
          </cell>
          <cell r="B10">
            <v>68629.518014400004</v>
          </cell>
          <cell r="C10">
            <v>64407</v>
          </cell>
        </row>
        <row r="11">
          <cell r="A11" t="str">
            <v>APARTAMENTO TRANSVERSAL 23#106-29 BOGOTA</v>
          </cell>
          <cell r="B11">
            <v>104511.17017908</v>
          </cell>
          <cell r="C11">
            <v>34953</v>
          </cell>
        </row>
        <row r="12">
          <cell r="A12" t="str">
            <v>CASA BOGOTA COMPARTIDOS</v>
          </cell>
          <cell r="B12">
            <v>38852.51377392</v>
          </cell>
          <cell r="C12">
            <v>11428</v>
          </cell>
        </row>
        <row r="13">
          <cell r="A13" t="str">
            <v>CASA E LOTE # 30  II ETAPA LOTE EL CARRIZAL POTRERITO</v>
          </cell>
          <cell r="B13">
            <v>76636.84</v>
          </cell>
          <cell r="C13">
            <v>7368</v>
          </cell>
        </row>
        <row r="14">
          <cell r="A14" t="str">
            <v>Apto 301 del  Edificio  Cantabria ubicado en la  Calle  8B # 45 - 17 Cali</v>
          </cell>
          <cell r="B14">
            <v>72814</v>
          </cell>
          <cell r="C14">
            <v>0</v>
          </cell>
        </row>
        <row r="15">
          <cell r="A15" t="str">
            <v>Apto #1105 Conjunto Reidencial  el Portal de la Estación , Etapa IV Chipichape área 188 Mt2 y parqueaderos # 25,26 y 27</v>
          </cell>
          <cell r="B15">
            <v>168800</v>
          </cell>
          <cell r="C15">
            <v>0</v>
          </cell>
        </row>
        <row r="16">
          <cell r="A16" t="str">
            <v>Suit Tipo Emperador # 510. Hotel Pacifico Royal</v>
          </cell>
          <cell r="B16">
            <v>113750</v>
          </cell>
          <cell r="C16">
            <v>0</v>
          </cell>
        </row>
        <row r="17">
          <cell r="B17">
            <v>1370895.23593642</v>
          </cell>
          <cell r="C17">
            <v>583618</v>
          </cell>
        </row>
        <row r="18">
          <cell r="A18" t="str">
            <v>BODEGAS CALLE 114 A # 17-47/49 Y TRANSVERSAL 17  # 114-84 BOGOTA</v>
          </cell>
          <cell r="B18">
            <v>755712.16756938002</v>
          </cell>
          <cell r="C18">
            <v>474268</v>
          </cell>
        </row>
        <row r="19">
          <cell r="A19" t="str">
            <v>Bodega Jamundí con área de terreno 432 mt2 y construído  384 Mt2</v>
          </cell>
          <cell r="B19">
            <v>60960</v>
          </cell>
          <cell r="C19">
            <v>0</v>
          </cell>
        </row>
        <row r="20">
          <cell r="B20">
            <v>816672.16756938002</v>
          </cell>
          <cell r="C20">
            <v>474268</v>
          </cell>
        </row>
        <row r="21">
          <cell r="A21" t="str">
            <v>LOCAL EDIFICIO SIGLO XXI</v>
          </cell>
          <cell r="B21">
            <v>268517.01206357998</v>
          </cell>
          <cell r="C21">
            <v>252317</v>
          </cell>
        </row>
        <row r="22">
          <cell r="A22" t="str">
            <v>OFICINA 216  CENTRO CIAL PETECUY CALI</v>
          </cell>
          <cell r="B22">
            <v>10779.17898708</v>
          </cell>
          <cell r="C22">
            <v>9239</v>
          </cell>
        </row>
        <row r="23">
          <cell r="A23" t="str">
            <v>OFICINA 217  CENTRO CIAL PETECUY CALI</v>
          </cell>
          <cell r="B23">
            <v>12885.13166472</v>
          </cell>
          <cell r="C23">
            <v>11045</v>
          </cell>
        </row>
        <row r="24">
          <cell r="A24" t="str">
            <v>OFICINA # 302 GARAJES 29-30 EDIFICIO GRAN AVENIDA</v>
          </cell>
          <cell r="B24">
            <v>201439.30158576</v>
          </cell>
          <cell r="C24">
            <v>128737</v>
          </cell>
        </row>
        <row r="25">
          <cell r="B25">
            <v>493620.62430113996</v>
          </cell>
          <cell r="C25">
            <v>401338</v>
          </cell>
        </row>
        <row r="26">
          <cell r="A26" t="str">
            <v>LOTE  PARA ESTACIÓN DE SERVICIO YUMBO LA ESTANCIA</v>
          </cell>
          <cell r="B26">
            <v>353602.93106376001</v>
          </cell>
          <cell r="C26">
            <v>318047</v>
          </cell>
        </row>
        <row r="27">
          <cell r="A27" t="str">
            <v>LOTE SOLARES DE LA MORADA</v>
          </cell>
          <cell r="B27">
            <v>76245.74515278</v>
          </cell>
          <cell r="C27">
            <v>68579</v>
          </cell>
        </row>
        <row r="28">
          <cell r="A28" t="str">
            <v xml:space="preserve">LOTE TERRENO EL MADROÑAL  UBICADO EN EL CORREGIMIENTO EL CARMEN </v>
          </cell>
          <cell r="B28">
            <v>44810.328321360001</v>
          </cell>
          <cell r="C28">
            <v>38411</v>
          </cell>
        </row>
        <row r="29">
          <cell r="A29" t="str">
            <v>LOTE HADA. EL BANCO</v>
          </cell>
          <cell r="B29">
            <v>226396.95280272001</v>
          </cell>
          <cell r="C29">
            <v>165301</v>
          </cell>
        </row>
        <row r="30">
          <cell r="A30" t="str">
            <v>LOTE CORREGIMIENTO LA ELVIRA /SAN MIGUEL</v>
          </cell>
          <cell r="B30">
            <v>160744.33064592001</v>
          </cell>
          <cell r="C30">
            <v>104018</v>
          </cell>
        </row>
        <row r="31">
          <cell r="A31" t="str">
            <v>PARAJE LA TABLAZA DEL MUNICIPIO DE LA ESTRELLA MEDELLIN 9.773%</v>
          </cell>
          <cell r="B31">
            <v>122126.14684998</v>
          </cell>
          <cell r="C31">
            <v>88420</v>
          </cell>
        </row>
        <row r="32">
          <cell r="A32" t="str">
            <v>4 LOTES ZONA FRANCA BOGOTA</v>
          </cell>
          <cell r="B32">
            <v>876899</v>
          </cell>
          <cell r="C32">
            <v>795127</v>
          </cell>
        </row>
        <row r="33">
          <cell r="A33" t="str">
            <v>8.41% SOBRE 95.81% DE UN TERRENO LLAMADO LA SELVA AVENIDA EL DORADO</v>
          </cell>
          <cell r="B33">
            <v>383999.72029999999</v>
          </cell>
          <cell r="C33">
            <v>103270</v>
          </cell>
        </row>
        <row r="34">
          <cell r="A34" t="str">
            <v>LOTE 16 ET 2 Manzana Bonaire del Condominio Campestre Turístico La Pradera II Etapa ubicado en Carmen de Apicala Tolima</v>
          </cell>
          <cell r="B34">
            <v>20437</v>
          </cell>
          <cell r="C34">
            <v>0</v>
          </cell>
        </row>
        <row r="35">
          <cell r="A35" t="str">
            <v>LOTE 18 ET 2 Manzana Bonaire del Condominio Campestre Turístico La Pradera II Etapa ubicado en Carmen de Apicala Tolima</v>
          </cell>
          <cell r="B35">
            <v>20487</v>
          </cell>
          <cell r="C35">
            <v>0</v>
          </cell>
        </row>
        <row r="36">
          <cell r="A36" t="str">
            <v>Lote B-2 Vereda Portachuelo en Girardot (Cund.)Condominio La mansión del Peñón</v>
          </cell>
          <cell r="B36">
            <v>174697</v>
          </cell>
          <cell r="C36">
            <v>0</v>
          </cell>
        </row>
        <row r="37">
          <cell r="A37" t="str">
            <v>Lote B-3 Vereda Portachuelo en Girardot (Cund.)Condominio La mansión del Peñón</v>
          </cell>
          <cell r="B37">
            <v>174697</v>
          </cell>
          <cell r="C37">
            <v>0</v>
          </cell>
        </row>
        <row r="38">
          <cell r="A38" t="str">
            <v>Lote terreno  ubicado en la viga -Pance Cali con una extensión de 14.007 mt2</v>
          </cell>
          <cell r="B38">
            <v>378189</v>
          </cell>
        </row>
        <row r="39">
          <cell r="B39">
            <v>3013332.15513652</v>
          </cell>
          <cell r="C39">
            <v>1681173</v>
          </cell>
        </row>
        <row r="40">
          <cell r="A40" t="str">
            <v>CAMIONETA MAZDA</v>
          </cell>
          <cell r="B40">
            <v>10356.78160188</v>
          </cell>
          <cell r="C40">
            <v>10357</v>
          </cell>
        </row>
        <row r="41">
          <cell r="A41" t="str">
            <v>ARTICULOS PARA BEBE</v>
          </cell>
          <cell r="B41">
            <v>2012.4218280600001</v>
          </cell>
          <cell r="C41">
            <v>1612</v>
          </cell>
        </row>
        <row r="42">
          <cell r="B42">
            <v>12369.20342994</v>
          </cell>
          <cell r="C42">
            <v>11969</v>
          </cell>
        </row>
        <row r="43">
          <cell r="A43" t="str">
            <v>LOTE CALLE 9  ENTRE CRAS 48-50 CALI PART. 1%</v>
          </cell>
          <cell r="B43">
            <v>91019.596554179996</v>
          </cell>
          <cell r="C43">
            <v>91020</v>
          </cell>
        </row>
        <row r="44">
          <cell r="A44" t="str">
            <v>ACCIONES</v>
          </cell>
          <cell r="B44">
            <v>2900399.6911402801</v>
          </cell>
          <cell r="C44">
            <v>2858566</v>
          </cell>
        </row>
        <row r="45">
          <cell r="A45" t="str">
            <v xml:space="preserve">2.10% DEL 70.95% AVDA 13 #232-35 PARQUE BIMA I  PH LOCAL 4-112  </v>
          </cell>
          <cell r="B45">
            <v>211134.49419999999</v>
          </cell>
          <cell r="C45">
            <v>44503</v>
          </cell>
        </row>
        <row r="46">
          <cell r="B46">
            <v>3202553.7818944599</v>
          </cell>
          <cell r="C46">
            <v>2994089</v>
          </cell>
        </row>
        <row r="47">
          <cell r="A47" t="str">
            <v>SUBTOTAL</v>
          </cell>
          <cell r="B47">
            <v>8909598.1682678591</v>
          </cell>
          <cell r="C47">
            <v>6146610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10 Sumaria"/>
      <sheetName val="5111 Conciliacion Dic-11"/>
      <sheetName val="5130 Conciliaciones Bancarias"/>
      <sheetName val="5133 Caja Menor"/>
      <sheetName val="5135 Confirmaciones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10 Sumaria"/>
      <sheetName val="5111 Conciliacion Dic-11"/>
      <sheetName val="5130 Conciliaciones Bancarias"/>
      <sheetName val="5133 Caja Menor"/>
      <sheetName val="5135 Confirmaciones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GG-2"/>
      <sheetName val="GG-3"/>
      <sheetName val="GG-4"/>
      <sheetName val="GG-5"/>
      <sheetName val="COD"/>
      <sheetName val="CONT"/>
      <sheetName val="NOM"/>
    </sheetNames>
    <sheetDataSet>
      <sheetData sheetId="0"/>
      <sheetData sheetId="1"/>
      <sheetData sheetId="2"/>
      <sheetData sheetId="3"/>
      <sheetData sheetId="4">
        <row r="12">
          <cell r="B12">
            <v>0</v>
          </cell>
          <cell r="C12">
            <v>5713.333333333333</v>
          </cell>
          <cell r="D12">
            <v>0</v>
          </cell>
          <cell r="E12">
            <v>0</v>
          </cell>
        </row>
        <row r="13">
          <cell r="B13">
            <v>5713.333333333333</v>
          </cell>
          <cell r="C13">
            <v>7273.333333333333</v>
          </cell>
          <cell r="D13">
            <v>0</v>
          </cell>
          <cell r="E13">
            <v>0.05</v>
          </cell>
        </row>
        <row r="14">
          <cell r="B14">
            <v>4298</v>
          </cell>
          <cell r="C14">
            <v>9093.3333333333339</v>
          </cell>
          <cell r="D14">
            <v>78</v>
          </cell>
          <cell r="E14">
            <v>0.1</v>
          </cell>
        </row>
        <row r="15">
          <cell r="B15">
            <v>9093.3333333333339</v>
          </cell>
          <cell r="C15">
            <v>10913.333333333334</v>
          </cell>
          <cell r="D15">
            <v>260</v>
          </cell>
          <cell r="E15">
            <v>0.12</v>
          </cell>
        </row>
        <row r="16">
          <cell r="B16">
            <v>10913.333333333334</v>
          </cell>
          <cell r="C16">
            <v>21826.666666666668</v>
          </cell>
          <cell r="D16">
            <v>478.66666666666669</v>
          </cell>
          <cell r="E16">
            <v>0.15</v>
          </cell>
        </row>
        <row r="17">
          <cell r="B17">
            <v>21826.666666666668</v>
          </cell>
          <cell r="C17">
            <v>32740</v>
          </cell>
          <cell r="D17">
            <v>2115.3333333333335</v>
          </cell>
          <cell r="E17">
            <v>0.2</v>
          </cell>
        </row>
        <row r="18">
          <cell r="B18">
            <v>32740</v>
          </cell>
          <cell r="C18">
            <v>43653.333333333336</v>
          </cell>
          <cell r="D18">
            <v>4298</v>
          </cell>
          <cell r="E18">
            <v>0.25</v>
          </cell>
        </row>
        <row r="19">
          <cell r="B19">
            <v>43653.333333333336</v>
          </cell>
          <cell r="C19">
            <v>58200</v>
          </cell>
          <cell r="D19">
            <v>4298</v>
          </cell>
          <cell r="E19">
            <v>0.3</v>
          </cell>
        </row>
        <row r="20">
          <cell r="B20">
            <v>58200</v>
          </cell>
          <cell r="C20" t="str">
            <v>EN ADELANTE</v>
          </cell>
          <cell r="D20">
            <v>11390.666666666666</v>
          </cell>
          <cell r="E20">
            <v>0.35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1"/>
      <sheetName val="CostoConso"/>
      <sheetName val="Dep.Consol"/>
      <sheetName val="Calc.Gasto Costo"/>
      <sheetName val="Costo Reexp."/>
      <sheetName val="Dep.Costo. Rex"/>
      <sheetName val="Calc.Gasto Costo Reexp."/>
      <sheetName val="Calc Reexp Costo"/>
      <sheetName val="Calc.Reexp. Dep"/>
      <sheetName val="Hoja1"/>
      <sheetName val="Tildes"/>
      <sheetName val="GG-5"/>
      <sheetName val="Tildes 8230"/>
      <sheetName val="MMA"/>
      <sheetName val="Selec. Adiciones"/>
      <sheetName val="Anális. siniest. seguros"/>
      <sheetName val="Tildes (2)"/>
      <sheetName val="Límite"/>
      <sheetName val="Tabla del Limite"/>
      <sheetName val="Sheet1"/>
      <sheetName val="Pasivos No Registrados"/>
      <sheetName val="Prueba de Corte"/>
      <sheetName val="Ticmarks"/>
      <sheetName val="Detalle GO Jun-02"/>
      <sheetName val="Detalle GO Oct-02"/>
      <sheetName val="Detalle GO Dic-02"/>
      <sheetName val="#REF"/>
      <sheetName val="Décimo Sexto"/>
      <sheetName val="Sheet1 (2)"/>
      <sheetName val="Análisis de Notas Crédito"/>
      <sheetName val="Análisis de Facturas"/>
      <sheetName val="Tickmarks"/>
      <sheetName val="Proyeccion Costos"/>
      <sheetName val="Proyec.Vtas."/>
      <sheetName val="Detalle Sueldos"/>
      <sheetName val="Sueldos Personal"/>
      <sheetName val="Final"/>
      <sheetName val="Preliminar"/>
      <sheetName val="Análisis"/>
      <sheetName val="PIVOT"/>
      <sheetName val="3670020"/>
      <sheetName val="367020EN"/>
      <sheetName val="Dep_Consol"/>
    </sheetNames>
    <sheetDataSet>
      <sheetData sheetId="0" refreshError="1"/>
      <sheetData sheetId="1"/>
      <sheetData sheetId="2">
        <row r="1">
          <cell r="A1" t="str">
            <v>MOVIMIENTO ACTIVOS FIJOS DEPRECIACION COSTO</v>
          </cell>
        </row>
        <row r="11">
          <cell r="R11">
            <v>0</v>
          </cell>
        </row>
        <row r="27">
          <cell r="R27">
            <v>0</v>
          </cell>
        </row>
        <row r="60">
          <cell r="R60">
            <v>0</v>
          </cell>
        </row>
      </sheetData>
      <sheetData sheetId="3"/>
      <sheetData sheetId="4"/>
      <sheetData sheetId="5">
        <row r="27">
          <cell r="O27">
            <v>0</v>
          </cell>
        </row>
        <row r="60">
          <cell r="O60">
            <v>0</v>
          </cell>
        </row>
        <row r="63">
          <cell r="O63">
            <v>0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-2"/>
      <sheetName val="L-3"/>
      <sheetName val="L-3-1(1-3)"/>
      <sheetName val="L-3-1(2-3)"/>
      <sheetName val="L-3-1(3-3)"/>
      <sheetName val="L-3-2 "/>
      <sheetName val="TD"/>
      <sheetName val="MAYORES"/>
      <sheetName val="INF"/>
      <sheetName val="L-3-3MOLINERA MAN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4">
          <cell r="F14" t="str">
            <v>R.20487  ALTATENSA/F.209,REP.LAMPARAS BODEGA DE HA</v>
          </cell>
        </row>
        <row r="15">
          <cell r="F15" t="str">
            <v>R.20488  ORPINCO/F.36209,PINTURA P,PUERTA TRASERA</v>
          </cell>
        </row>
        <row r="16">
          <cell r="F16" t="str">
            <v>R.20489  AG.NUEVA OLMEDO/F.81902,FLETE A GUAYAQUIL</v>
          </cell>
        </row>
        <row r="17">
          <cell r="F17" t="str">
            <v>R.20499  EDGAR RESTREPO/F.7,FLETE A ESMERALDAS</v>
          </cell>
        </row>
        <row r="18">
          <cell r="F18" t="str">
            <v>R.20500  FARMACIA SAR/F.806,GUANTES PARA USO EN LA</v>
          </cell>
        </row>
        <row r="19">
          <cell r="F19" t="str">
            <v>R.20501  LUDEPA/F.9964,MAT.STOCK TALLER Y REP.MOLI</v>
          </cell>
        </row>
        <row r="20">
          <cell r="F20" t="str">
            <v>R.20502  MANUEL VILLACIS/F.1036,FLETE A CUENCA</v>
          </cell>
        </row>
        <row r="21">
          <cell r="F21" t="str">
            <v>R.20505  PINT.ZAMBRANO/F.23464,MASCAR.P.PERSONAL M</v>
          </cell>
        </row>
        <row r="22">
          <cell r="F22" t="str">
            <v>R.20506  RAMON ZAMBRANO/F.325,TRANSP.NOCTURN.PERS.</v>
          </cell>
        </row>
        <row r="23">
          <cell r="F23" t="str">
            <v>R.20518  HOTEL LUN FUN/F.2498,HOSP.FABIAN JARAMILL</v>
          </cell>
        </row>
        <row r="24">
          <cell r="F24" t="str">
            <v>R.20530  PACIFICTEL/F.419420,SERV.TELEF.921378 FEB</v>
          </cell>
        </row>
        <row r="25">
          <cell r="F25" t="str">
            <v>R.20531  PACIFICTEL/F.421048,SERVIC,TELEF.923109 F</v>
          </cell>
        </row>
        <row r="26">
          <cell r="F26" t="str">
            <v>R.20532  PACIFICTEL/F.419416,SERV.TELEF.921374 FEB</v>
          </cell>
        </row>
        <row r="27">
          <cell r="F27" t="str">
            <v>R.20848   AGENTUR F/16898 PAS.CORREA GONZALO COMISI O</v>
          </cell>
        </row>
        <row r="28">
          <cell r="F28" t="str">
            <v>R.20849   AGENTUR F/16797 PONCE FELIPE COMISION SER O</v>
          </cell>
        </row>
        <row r="29">
          <cell r="F29" t="str">
            <v>R.20850   NORLOPCONNECT F/2872 PRODUCCION INTERNA A O</v>
          </cell>
        </row>
        <row r="30">
          <cell r="F30" t="str">
            <v>R.20851   AGENTUR F/16753 PAS.CORREA GONZALO COMISI O</v>
          </cell>
        </row>
        <row r="31">
          <cell r="F31" t="str">
            <v>R.20852   AGENTUR F/16793 PAS. GONZALO CORREA COMIS O</v>
          </cell>
        </row>
        <row r="32">
          <cell r="F32" t="str">
            <v>R.20853   AGENTUR F/16739 PAS.GALLARDO E   COMISION O</v>
          </cell>
        </row>
        <row r="33">
          <cell r="F33" t="str">
            <v>R.20844   HERNAN TACO F/719 TRAMITES MM-01-19       O</v>
          </cell>
        </row>
        <row r="34">
          <cell r="F34" t="str">
            <v>R.20868  AGRIPAC/F.103090,LIQUIDO FUMIGAR PALES HA</v>
          </cell>
        </row>
        <row r="35">
          <cell r="F35" t="str">
            <v>R.20871  DISVECA/F.79128,MAT.REGAR PATIO MM*CONST.</v>
          </cell>
        </row>
        <row r="36">
          <cell r="F36" t="str">
            <v>R.20874  EQUIMASA/F.474,MONOGAFAS P.PERSONAL MOLIN</v>
          </cell>
        </row>
        <row r="37">
          <cell r="F37" t="str">
            <v>R.20903  ARPROINDUSTRIAL/F.2579,MAT.REPARACION TAB</v>
          </cell>
        </row>
        <row r="38">
          <cell r="F38" t="str">
            <v>R.20905  LUDEPA/F.10807,MAT.DESCARGA TRG 97/REP.DE</v>
          </cell>
        </row>
        <row r="39">
          <cell r="F39" t="str">
            <v>R.20906  LUDEPA/F.10817,VALVULA P.SISTERNA</v>
          </cell>
        </row>
        <row r="40">
          <cell r="F40" t="str">
            <v>R.20907  LUDEPA/F.10780,REP.LABORATORIO/CONSTRUCCI</v>
          </cell>
        </row>
        <row r="41">
          <cell r="F41" t="str">
            <v>R.20908  JONAS LLORENTIS/F.590,LAVADA-ASPIRADA-CAM</v>
          </cell>
        </row>
        <row r="42">
          <cell r="F42" t="str">
            <v>R.3050   FIDEVAL F/638 HONORARIOS ADMIN.FIDEICOMIS ORD. 4799</v>
          </cell>
        </row>
        <row r="43">
          <cell r="F43" t="str">
            <v>R.3051   UTYCSA F/18260 UTILES DE OFICINA GYQ J.B. ORD. 4800</v>
          </cell>
        </row>
        <row r="44">
          <cell r="F44" t="str">
            <v>R.3052   MONSALVE MORENO F/47270 COMPROBANTES RETE ORD. 4801</v>
          </cell>
        </row>
        <row r="45">
          <cell r="F45" t="str">
            <v>R.3076   TAYLOR PONCE F/232 SERV.ALIMENTAC.PERSONA ORD. 4857</v>
          </cell>
        </row>
        <row r="46">
          <cell r="F46" t="str">
            <v>R.3077   MAS ECUADOR F/10525 PAY TM DORADA         ORD. 4831</v>
          </cell>
        </row>
        <row r="47">
          <cell r="F47" t="str">
            <v>R.3078   PARQUE COMERCIAL F/3699 REEMB.ALICUOTA AG ORD. 4832</v>
          </cell>
        </row>
        <row r="48">
          <cell r="F48" t="str">
            <v>R.3079   SETRATEM F/4958 COMISION SERVICIO P.YANZA ORD. 4856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A (2)"/>
      <sheetName val="ENA"/>
      <sheetName val="ENA1"/>
      <sheetName val="CON"/>
      <sheetName val="CON1"/>
      <sheetName val="CON2"/>
      <sheetName val="PRA"/>
      <sheetName val="CHI"/>
      <sheetName val="CASA"/>
      <sheetName val="CASA2"/>
      <sheetName val="CAB"/>
      <sheetName val="GARCIA"/>
      <sheetName val="CONTABIL"/>
      <sheetName val="Datos"/>
      <sheetName val="st.espuma"/>
      <sheetName val="A-2"/>
      <sheetName val="A-2-1"/>
      <sheetName val="Tablas SRI"/>
      <sheetName val="ENA_(2)"/>
    </sheetNames>
    <sheetDataSet>
      <sheetData sheetId="0">
        <row r="1">
          <cell r="B1">
            <v>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>
            <v>8</v>
          </cell>
        </row>
      </sheetData>
      <sheetData sheetId="13" refreshError="1">
        <row r="1">
          <cell r="B1">
            <v>8</v>
          </cell>
        </row>
        <row r="2">
          <cell r="B2">
            <v>9.35E-2</v>
          </cell>
        </row>
        <row r="6">
          <cell r="A6">
            <v>1</v>
          </cell>
          <cell r="B6" t="str">
            <v>ENERO DEL 2004</v>
          </cell>
        </row>
        <row r="7">
          <cell r="A7">
            <v>2</v>
          </cell>
          <cell r="B7" t="str">
            <v>FEBRERO DEL 2004</v>
          </cell>
        </row>
        <row r="8">
          <cell r="A8">
            <v>3</v>
          </cell>
          <cell r="B8" t="str">
            <v>MARZO DEL 2004</v>
          </cell>
        </row>
        <row r="9">
          <cell r="A9">
            <v>4</v>
          </cell>
          <cell r="B9" t="str">
            <v>ABRIL DEL 2004</v>
          </cell>
        </row>
        <row r="10">
          <cell r="A10">
            <v>5</v>
          </cell>
          <cell r="B10" t="str">
            <v>MAYO DEL 2004</v>
          </cell>
        </row>
        <row r="11">
          <cell r="A11">
            <v>6</v>
          </cell>
          <cell r="B11" t="str">
            <v>JUNIO DEL 2004</v>
          </cell>
        </row>
        <row r="12">
          <cell r="A12">
            <v>7</v>
          </cell>
          <cell r="B12" t="str">
            <v>JULIO DEL 2004</v>
          </cell>
        </row>
        <row r="13">
          <cell r="A13">
            <v>8</v>
          </cell>
          <cell r="B13" t="str">
            <v>AGOSTO DEL 2004</v>
          </cell>
        </row>
        <row r="14">
          <cell r="A14">
            <v>9</v>
          </cell>
          <cell r="B14" t="str">
            <v>SEPTIEMBRE DEL 2004</v>
          </cell>
        </row>
        <row r="15">
          <cell r="A15">
            <v>10</v>
          </cell>
          <cell r="B15" t="str">
            <v>OCTUBRE DEL 2004</v>
          </cell>
        </row>
        <row r="16">
          <cell r="A16">
            <v>11</v>
          </cell>
          <cell r="B16" t="str">
            <v>NOVIEMBRE DEL 2004</v>
          </cell>
        </row>
        <row r="17">
          <cell r="A17">
            <v>12</v>
          </cell>
          <cell r="B17" t="str">
            <v>DICIEMBRE DEL 2004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1">
          <cell r="B1">
            <v>8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 V"/>
      <sheetName val="TODO T"/>
      <sheetName val="alambre"/>
      <sheetName val="tela"/>
      <sheetName val="quimico"/>
      <sheetName val="cinta"/>
      <sheetName val="etiquetas"/>
      <sheetName val="sisal"/>
      <sheetName val="plastico"/>
      <sheetName val="cascos"/>
      <sheetName val="paneles-resor"/>
      <sheetName val="tubos"/>
      <sheetName val="clips"/>
      <sheetName val="algo-plu"/>
      <sheetName val="varios"/>
      <sheetName val="suministros"/>
      <sheetName val="certificados"/>
      <sheetName val="INFORME-OBSOL"/>
      <sheetName val="RESUMEN INGRESAR aqui"/>
      <sheetName val="RESUMEN-INFO patty"/>
      <sheetName val="DIR-SUMIN"/>
      <sheetName val="DIR-CON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2">
          <cell r="A52" t="str">
            <v>CHAIDE Y CHAIDE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Lead (2)"/>
      <sheetName val="514005"/>
      <sheetName val="Sheet1"/>
      <sheetName val="varios"/>
      <sheetName val="MMA"/>
    </sheetNames>
    <sheetDataSet>
      <sheetData sheetId="0">
        <row r="2">
          <cell r="F2">
            <v>38625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</row>
        <row r="3">
          <cell r="F3">
            <v>384</v>
          </cell>
          <cell r="G3">
            <v>0</v>
          </cell>
          <cell r="H3">
            <v>105321</v>
          </cell>
          <cell r="I3">
            <v>0</v>
          </cell>
        </row>
        <row r="4">
          <cell r="F4">
            <v>4539</v>
          </cell>
          <cell r="G4">
            <v>0</v>
          </cell>
          <cell r="H4">
            <v>4034</v>
          </cell>
          <cell r="I4">
            <v>0</v>
          </cell>
        </row>
        <row r="5">
          <cell r="F5">
            <v>14561</v>
          </cell>
          <cell r="G5">
            <v>0</v>
          </cell>
          <cell r="H5">
            <v>7934</v>
          </cell>
          <cell r="I5">
            <v>0</v>
          </cell>
        </row>
        <row r="6">
          <cell r="F6">
            <v>1391</v>
          </cell>
          <cell r="G6">
            <v>0</v>
          </cell>
          <cell r="H6">
            <v>3872</v>
          </cell>
          <cell r="I6">
            <v>0</v>
          </cell>
        </row>
        <row r="7">
          <cell r="F7">
            <v>8082</v>
          </cell>
          <cell r="G7">
            <v>0</v>
          </cell>
          <cell r="H7">
            <v>11109</v>
          </cell>
          <cell r="I7">
            <v>0</v>
          </cell>
        </row>
        <row r="8">
          <cell r="F8">
            <v>3271</v>
          </cell>
          <cell r="G8">
            <v>0</v>
          </cell>
          <cell r="H8">
            <v>1249</v>
          </cell>
          <cell r="I8">
            <v>0</v>
          </cell>
        </row>
        <row r="9">
          <cell r="F9">
            <v>621</v>
          </cell>
          <cell r="G9">
            <v>0</v>
          </cell>
          <cell r="H9">
            <v>0</v>
          </cell>
          <cell r="I9">
            <v>0</v>
          </cell>
        </row>
        <row r="10">
          <cell r="F10">
            <v>1353</v>
          </cell>
          <cell r="G10">
            <v>0</v>
          </cell>
          <cell r="H10">
            <v>0</v>
          </cell>
          <cell r="I10">
            <v>0</v>
          </cell>
        </row>
        <row r="11">
          <cell r="F11">
            <v>106</v>
          </cell>
          <cell r="G11">
            <v>0</v>
          </cell>
          <cell r="H11">
            <v>2840</v>
          </cell>
          <cell r="I11">
            <v>0</v>
          </cell>
        </row>
        <row r="12">
          <cell r="F12">
            <v>3000</v>
          </cell>
          <cell r="G12">
            <v>0</v>
          </cell>
          <cell r="H12">
            <v>151417</v>
          </cell>
          <cell r="I12">
            <v>0</v>
          </cell>
        </row>
        <row r="13">
          <cell r="F13">
            <v>6653</v>
          </cell>
          <cell r="G13">
            <v>0</v>
          </cell>
          <cell r="H13">
            <v>22483</v>
          </cell>
          <cell r="I13">
            <v>0</v>
          </cell>
        </row>
        <row r="14">
          <cell r="F14">
            <v>3575</v>
          </cell>
          <cell r="G14">
            <v>0</v>
          </cell>
          <cell r="H14">
            <v>8067</v>
          </cell>
          <cell r="I14">
            <v>0</v>
          </cell>
        </row>
        <row r="15">
          <cell r="F15">
            <v>190</v>
          </cell>
          <cell r="G15">
            <v>0</v>
          </cell>
          <cell r="H15">
            <v>586</v>
          </cell>
          <cell r="I15">
            <v>0</v>
          </cell>
        </row>
        <row r="16">
          <cell r="F16">
            <v>8854</v>
          </cell>
          <cell r="G16">
            <v>0</v>
          </cell>
          <cell r="H16">
            <v>4319</v>
          </cell>
          <cell r="I16">
            <v>0</v>
          </cell>
        </row>
        <row r="17">
          <cell r="F17">
            <v>1930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409</v>
          </cell>
          <cell r="G18">
            <v>0</v>
          </cell>
          <cell r="H18">
            <v>0</v>
          </cell>
          <cell r="I18">
            <v>0</v>
          </cell>
        </row>
        <row r="19">
          <cell r="F19">
            <v>756</v>
          </cell>
          <cell r="G19">
            <v>0</v>
          </cell>
          <cell r="H19">
            <v>960</v>
          </cell>
          <cell r="I19">
            <v>0</v>
          </cell>
        </row>
        <row r="20">
          <cell r="F20">
            <v>470</v>
          </cell>
          <cell r="G20">
            <v>0</v>
          </cell>
          <cell r="H20">
            <v>256</v>
          </cell>
          <cell r="I20">
            <v>0</v>
          </cell>
        </row>
        <row r="21">
          <cell r="F21">
            <v>20</v>
          </cell>
          <cell r="G21">
            <v>0</v>
          </cell>
          <cell r="H21">
            <v>4924</v>
          </cell>
          <cell r="I21">
            <v>0</v>
          </cell>
        </row>
        <row r="22">
          <cell r="F22">
            <v>2484</v>
          </cell>
          <cell r="G22">
            <v>0</v>
          </cell>
          <cell r="H22">
            <v>202</v>
          </cell>
          <cell r="I22">
            <v>0</v>
          </cell>
        </row>
        <row r="23">
          <cell r="F23">
            <v>1978</v>
          </cell>
          <cell r="G23">
            <v>0</v>
          </cell>
          <cell r="H23">
            <v>3225</v>
          </cell>
          <cell r="I23">
            <v>0</v>
          </cell>
        </row>
        <row r="24">
          <cell r="F24">
            <v>1961</v>
          </cell>
          <cell r="G24">
            <v>0</v>
          </cell>
          <cell r="H24">
            <v>5248</v>
          </cell>
          <cell r="I24">
            <v>0</v>
          </cell>
        </row>
        <row r="25">
          <cell r="F25">
            <v>50</v>
          </cell>
          <cell r="G25">
            <v>0</v>
          </cell>
          <cell r="H25">
            <v>9992</v>
          </cell>
          <cell r="I25">
            <v>0</v>
          </cell>
        </row>
        <row r="26">
          <cell r="F26">
            <v>10</v>
          </cell>
          <cell r="G26">
            <v>0</v>
          </cell>
          <cell r="H26">
            <v>7609</v>
          </cell>
          <cell r="I26">
            <v>0</v>
          </cell>
        </row>
        <row r="27">
          <cell r="F27">
            <v>236</v>
          </cell>
          <cell r="G27">
            <v>0</v>
          </cell>
          <cell r="H27">
            <v>22</v>
          </cell>
          <cell r="I27">
            <v>0</v>
          </cell>
        </row>
        <row r="28">
          <cell r="F28">
            <v>270</v>
          </cell>
          <cell r="G28">
            <v>0</v>
          </cell>
          <cell r="H28">
            <v>0</v>
          </cell>
          <cell r="I28">
            <v>0</v>
          </cell>
        </row>
        <row r="29">
          <cell r="F29">
            <v>317</v>
          </cell>
          <cell r="G29">
            <v>0</v>
          </cell>
          <cell r="H29">
            <v>961</v>
          </cell>
          <cell r="I29">
            <v>0</v>
          </cell>
        </row>
        <row r="30">
          <cell r="F30">
            <v>954</v>
          </cell>
          <cell r="G30">
            <v>0</v>
          </cell>
          <cell r="H30">
            <v>3</v>
          </cell>
          <cell r="I30">
            <v>0</v>
          </cell>
        </row>
        <row r="31">
          <cell r="F31">
            <v>85</v>
          </cell>
          <cell r="G31">
            <v>0</v>
          </cell>
          <cell r="H31">
            <v>808</v>
          </cell>
          <cell r="I31">
            <v>0</v>
          </cell>
        </row>
        <row r="32">
          <cell r="F32">
            <v>1338</v>
          </cell>
          <cell r="G32">
            <v>0</v>
          </cell>
          <cell r="H32">
            <v>1681</v>
          </cell>
          <cell r="I32">
            <v>0</v>
          </cell>
        </row>
        <row r="33">
          <cell r="F33">
            <v>78</v>
          </cell>
          <cell r="G33">
            <v>0</v>
          </cell>
          <cell r="H33">
            <v>2394</v>
          </cell>
          <cell r="I33">
            <v>0</v>
          </cell>
        </row>
        <row r="34">
          <cell r="F34">
            <v>1638</v>
          </cell>
          <cell r="G34">
            <v>0</v>
          </cell>
          <cell r="H34">
            <v>495</v>
          </cell>
          <cell r="I34">
            <v>0</v>
          </cell>
        </row>
        <row r="35">
          <cell r="F35">
            <v>115</v>
          </cell>
          <cell r="G35">
            <v>0</v>
          </cell>
          <cell r="H35">
            <v>7085</v>
          </cell>
          <cell r="I35">
            <v>0</v>
          </cell>
        </row>
        <row r="36">
          <cell r="F36">
            <v>170</v>
          </cell>
          <cell r="G36">
            <v>0</v>
          </cell>
          <cell r="H36">
            <v>1464</v>
          </cell>
          <cell r="I36">
            <v>0</v>
          </cell>
        </row>
        <row r="37">
          <cell r="F37">
            <v>775</v>
          </cell>
          <cell r="G37">
            <v>0</v>
          </cell>
          <cell r="H37">
            <v>875</v>
          </cell>
          <cell r="I37">
            <v>0</v>
          </cell>
        </row>
        <row r="38">
          <cell r="F38">
            <v>34</v>
          </cell>
          <cell r="G38">
            <v>0</v>
          </cell>
          <cell r="H38">
            <v>1464</v>
          </cell>
          <cell r="I38">
            <v>0</v>
          </cell>
        </row>
        <row r="39">
          <cell r="F39">
            <v>58</v>
          </cell>
          <cell r="G39">
            <v>0</v>
          </cell>
          <cell r="H39">
            <v>0</v>
          </cell>
          <cell r="I39">
            <v>0</v>
          </cell>
        </row>
        <row r="40">
          <cell r="F40">
            <v>80</v>
          </cell>
          <cell r="G40">
            <v>0</v>
          </cell>
          <cell r="H40">
            <v>18169</v>
          </cell>
          <cell r="I40">
            <v>0</v>
          </cell>
        </row>
        <row r="41">
          <cell r="F41">
            <v>118</v>
          </cell>
          <cell r="G41">
            <v>0</v>
          </cell>
          <cell r="H41">
            <v>785</v>
          </cell>
          <cell r="I41">
            <v>0</v>
          </cell>
        </row>
        <row r="42">
          <cell r="F42">
            <v>26</v>
          </cell>
          <cell r="G42">
            <v>0</v>
          </cell>
          <cell r="H42">
            <v>527</v>
          </cell>
          <cell r="I42">
            <v>0</v>
          </cell>
        </row>
        <row r="43">
          <cell r="F43">
            <v>239</v>
          </cell>
          <cell r="G43">
            <v>0</v>
          </cell>
          <cell r="H43">
            <v>87276</v>
          </cell>
          <cell r="I43">
            <v>0</v>
          </cell>
        </row>
        <row r="44">
          <cell r="F44">
            <v>10505</v>
          </cell>
          <cell r="G44">
            <v>0</v>
          </cell>
          <cell r="H44">
            <v>15887</v>
          </cell>
          <cell r="I44">
            <v>0</v>
          </cell>
        </row>
        <row r="45">
          <cell r="F45">
            <v>203744</v>
          </cell>
          <cell r="G45">
            <v>0</v>
          </cell>
          <cell r="H45">
            <v>7760</v>
          </cell>
          <cell r="I45">
            <v>0</v>
          </cell>
        </row>
        <row r="46">
          <cell r="F46">
            <v>38752</v>
          </cell>
          <cell r="G46">
            <v>0</v>
          </cell>
          <cell r="H46">
            <v>3370</v>
          </cell>
          <cell r="I46">
            <v>0</v>
          </cell>
        </row>
        <row r="47">
          <cell r="F47">
            <v>1179</v>
          </cell>
          <cell r="G47">
            <v>0</v>
          </cell>
          <cell r="H47">
            <v>10312</v>
          </cell>
          <cell r="I47">
            <v>0</v>
          </cell>
        </row>
        <row r="48">
          <cell r="F48">
            <v>14102</v>
          </cell>
          <cell r="G48">
            <v>0</v>
          </cell>
          <cell r="H48">
            <v>1241</v>
          </cell>
          <cell r="I48">
            <v>0</v>
          </cell>
        </row>
        <row r="49">
          <cell r="F49">
            <v>47492</v>
          </cell>
          <cell r="G49">
            <v>0</v>
          </cell>
          <cell r="H49">
            <v>37131</v>
          </cell>
          <cell r="I49">
            <v>0</v>
          </cell>
        </row>
        <row r="50">
          <cell r="F50">
            <v>294</v>
          </cell>
          <cell r="G50">
            <v>0</v>
          </cell>
          <cell r="H50">
            <v>758</v>
          </cell>
          <cell r="I50">
            <v>0</v>
          </cell>
        </row>
        <row r="51">
          <cell r="F51">
            <v>4399</v>
          </cell>
          <cell r="G51">
            <v>0</v>
          </cell>
          <cell r="H51">
            <v>1010</v>
          </cell>
          <cell r="I51">
            <v>0</v>
          </cell>
        </row>
        <row r="52">
          <cell r="F52">
            <v>2506</v>
          </cell>
          <cell r="G52">
            <v>0</v>
          </cell>
          <cell r="H52">
            <v>575</v>
          </cell>
          <cell r="I52">
            <v>0</v>
          </cell>
        </row>
        <row r="53">
          <cell r="F53">
            <v>942</v>
          </cell>
          <cell r="G53">
            <v>0</v>
          </cell>
          <cell r="H53">
            <v>5003</v>
          </cell>
          <cell r="I53">
            <v>0</v>
          </cell>
        </row>
        <row r="54">
          <cell r="F54">
            <v>229</v>
          </cell>
          <cell r="G54">
            <v>0</v>
          </cell>
          <cell r="H54">
            <v>32389</v>
          </cell>
          <cell r="I54">
            <v>0</v>
          </cell>
        </row>
        <row r="55">
          <cell r="F55">
            <v>1570</v>
          </cell>
          <cell r="G55">
            <v>0</v>
          </cell>
          <cell r="H55">
            <v>2666</v>
          </cell>
          <cell r="I55">
            <v>0</v>
          </cell>
        </row>
        <row r="56">
          <cell r="F56">
            <v>2020</v>
          </cell>
          <cell r="G56">
            <v>0</v>
          </cell>
          <cell r="H56">
            <v>3286</v>
          </cell>
          <cell r="I56">
            <v>0</v>
          </cell>
        </row>
        <row r="57">
          <cell r="F57">
            <v>5153</v>
          </cell>
          <cell r="G57">
            <v>0</v>
          </cell>
          <cell r="H57">
            <v>12423</v>
          </cell>
          <cell r="I57">
            <v>0</v>
          </cell>
        </row>
        <row r="58">
          <cell r="F58">
            <v>5070</v>
          </cell>
          <cell r="G58">
            <v>0</v>
          </cell>
          <cell r="H58">
            <v>9631</v>
          </cell>
          <cell r="I58">
            <v>0</v>
          </cell>
        </row>
        <row r="59">
          <cell r="F59">
            <v>360</v>
          </cell>
          <cell r="G59">
            <v>0</v>
          </cell>
          <cell r="H59">
            <v>319</v>
          </cell>
          <cell r="I59">
            <v>0</v>
          </cell>
        </row>
        <row r="60">
          <cell r="F60">
            <v>411496</v>
          </cell>
          <cell r="G60">
            <v>0</v>
          </cell>
          <cell r="H60">
            <v>20132</v>
          </cell>
          <cell r="I60">
            <v>0</v>
          </cell>
        </row>
        <row r="61">
          <cell r="F61">
            <v>450</v>
          </cell>
          <cell r="G61">
            <v>0</v>
          </cell>
          <cell r="H61">
            <v>8785</v>
          </cell>
          <cell r="I61">
            <v>0</v>
          </cell>
        </row>
        <row r="62">
          <cell r="F62">
            <v>42890</v>
          </cell>
          <cell r="G62">
            <v>0</v>
          </cell>
          <cell r="H62">
            <v>2727</v>
          </cell>
          <cell r="I62">
            <v>0</v>
          </cell>
        </row>
        <row r="63">
          <cell r="F63">
            <v>964</v>
          </cell>
          <cell r="G63">
            <v>0</v>
          </cell>
          <cell r="H63">
            <v>147</v>
          </cell>
          <cell r="I63">
            <v>0</v>
          </cell>
        </row>
        <row r="64">
          <cell r="F64">
            <v>2888</v>
          </cell>
          <cell r="G64">
            <v>0</v>
          </cell>
          <cell r="H64">
            <v>713</v>
          </cell>
          <cell r="I64">
            <v>0</v>
          </cell>
        </row>
        <row r="65">
          <cell r="F65">
            <v>8653</v>
          </cell>
          <cell r="G65">
            <v>0</v>
          </cell>
          <cell r="H65">
            <v>167979</v>
          </cell>
          <cell r="I65">
            <v>0</v>
          </cell>
        </row>
        <row r="66">
          <cell r="F66">
            <v>10180</v>
          </cell>
          <cell r="G66">
            <v>0</v>
          </cell>
          <cell r="H66">
            <v>14061</v>
          </cell>
          <cell r="I66">
            <v>0</v>
          </cell>
        </row>
        <row r="67">
          <cell r="F67">
            <v>2</v>
          </cell>
          <cell r="G67">
            <v>0</v>
          </cell>
          <cell r="H67">
            <v>208</v>
          </cell>
          <cell r="I67">
            <v>0</v>
          </cell>
        </row>
        <row r="68">
          <cell r="F68">
            <v>4395</v>
          </cell>
          <cell r="G68">
            <v>0</v>
          </cell>
          <cell r="H68">
            <v>0</v>
          </cell>
          <cell r="I68">
            <v>0</v>
          </cell>
        </row>
        <row r="69">
          <cell r="F69">
            <v>16</v>
          </cell>
          <cell r="G69">
            <v>0</v>
          </cell>
          <cell r="H69">
            <v>6004</v>
          </cell>
          <cell r="I69">
            <v>0</v>
          </cell>
        </row>
        <row r="70">
          <cell r="F70">
            <v>1752</v>
          </cell>
          <cell r="G70">
            <v>0</v>
          </cell>
          <cell r="H70">
            <v>6840</v>
          </cell>
          <cell r="I70">
            <v>0</v>
          </cell>
        </row>
        <row r="71">
          <cell r="F71">
            <v>627</v>
          </cell>
          <cell r="G71">
            <v>0</v>
          </cell>
          <cell r="H71">
            <v>24599</v>
          </cell>
          <cell r="I71">
            <v>0</v>
          </cell>
        </row>
        <row r="72">
          <cell r="F72">
            <v>3720</v>
          </cell>
          <cell r="G72">
            <v>0</v>
          </cell>
          <cell r="H72">
            <v>2259</v>
          </cell>
          <cell r="I72">
            <v>0</v>
          </cell>
        </row>
        <row r="73">
          <cell r="F73">
            <v>12235</v>
          </cell>
          <cell r="G73">
            <v>0</v>
          </cell>
          <cell r="H73">
            <v>0</v>
          </cell>
          <cell r="I73">
            <v>0</v>
          </cell>
        </row>
        <row r="74">
          <cell r="F74">
            <v>150</v>
          </cell>
          <cell r="G74">
            <v>0</v>
          </cell>
          <cell r="H74">
            <v>829</v>
          </cell>
          <cell r="I74">
            <v>0</v>
          </cell>
        </row>
        <row r="75">
          <cell r="F75">
            <v>50</v>
          </cell>
          <cell r="G75">
            <v>0</v>
          </cell>
          <cell r="H75">
            <v>154</v>
          </cell>
          <cell r="I75">
            <v>0</v>
          </cell>
        </row>
        <row r="76">
          <cell r="F76">
            <v>3499</v>
          </cell>
          <cell r="G76">
            <v>0</v>
          </cell>
          <cell r="H76">
            <v>4835</v>
          </cell>
          <cell r="I76">
            <v>0</v>
          </cell>
        </row>
        <row r="77">
          <cell r="F77">
            <v>2262</v>
          </cell>
          <cell r="G77">
            <v>0</v>
          </cell>
          <cell r="H77">
            <v>3303</v>
          </cell>
          <cell r="I77">
            <v>0</v>
          </cell>
        </row>
        <row r="78">
          <cell r="F78">
            <v>3245</v>
          </cell>
          <cell r="G78">
            <v>0</v>
          </cell>
          <cell r="H78">
            <v>129</v>
          </cell>
          <cell r="I78">
            <v>0</v>
          </cell>
        </row>
        <row r="79">
          <cell r="F79">
            <v>3406</v>
          </cell>
          <cell r="G79">
            <v>0</v>
          </cell>
          <cell r="H79">
            <v>110659</v>
          </cell>
          <cell r="I79">
            <v>0</v>
          </cell>
        </row>
        <row r="80">
          <cell r="F80">
            <v>81</v>
          </cell>
          <cell r="G80">
            <v>0</v>
          </cell>
          <cell r="H80">
            <v>3147</v>
          </cell>
          <cell r="I80">
            <v>0</v>
          </cell>
        </row>
        <row r="81">
          <cell r="F81">
            <v>1415</v>
          </cell>
          <cell r="G81">
            <v>0</v>
          </cell>
          <cell r="H81">
            <v>2312</v>
          </cell>
          <cell r="I81">
            <v>0</v>
          </cell>
        </row>
        <row r="82">
          <cell r="F82">
            <v>6711</v>
          </cell>
          <cell r="G82">
            <v>0</v>
          </cell>
          <cell r="H82">
            <v>5804</v>
          </cell>
          <cell r="I82">
            <v>0</v>
          </cell>
        </row>
        <row r="83">
          <cell r="F83">
            <v>4444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25</v>
          </cell>
          <cell r="G84">
            <v>0</v>
          </cell>
          <cell r="H84">
            <v>553</v>
          </cell>
          <cell r="I84">
            <v>0</v>
          </cell>
        </row>
        <row r="85">
          <cell r="F85">
            <v>1137</v>
          </cell>
          <cell r="G85">
            <v>0</v>
          </cell>
          <cell r="H85">
            <v>6358</v>
          </cell>
          <cell r="I85">
            <v>0</v>
          </cell>
        </row>
        <row r="86">
          <cell r="F86">
            <v>7501</v>
          </cell>
          <cell r="G86">
            <v>0</v>
          </cell>
          <cell r="H86">
            <v>1797</v>
          </cell>
          <cell r="I86">
            <v>0</v>
          </cell>
        </row>
        <row r="87">
          <cell r="F87">
            <v>192</v>
          </cell>
          <cell r="G87">
            <v>0</v>
          </cell>
          <cell r="H87">
            <v>2921</v>
          </cell>
          <cell r="I87">
            <v>0</v>
          </cell>
        </row>
        <row r="88">
          <cell r="F88">
            <v>5950</v>
          </cell>
          <cell r="G88">
            <v>0</v>
          </cell>
          <cell r="H88">
            <v>68718</v>
          </cell>
          <cell r="I88">
            <v>0</v>
          </cell>
        </row>
        <row r="89">
          <cell r="F89">
            <v>1181</v>
          </cell>
          <cell r="G89">
            <v>0</v>
          </cell>
          <cell r="H89">
            <v>4323</v>
          </cell>
          <cell r="I89">
            <v>0</v>
          </cell>
        </row>
        <row r="90">
          <cell r="F90">
            <v>129571</v>
          </cell>
          <cell r="G90">
            <v>0</v>
          </cell>
          <cell r="H90">
            <v>6323</v>
          </cell>
          <cell r="I90">
            <v>0</v>
          </cell>
        </row>
        <row r="91">
          <cell r="F91">
            <v>137</v>
          </cell>
          <cell r="G91">
            <v>0</v>
          </cell>
          <cell r="H91">
            <v>962</v>
          </cell>
          <cell r="I91">
            <v>0</v>
          </cell>
        </row>
        <row r="92">
          <cell r="F92">
            <v>4359</v>
          </cell>
          <cell r="G92">
            <v>0</v>
          </cell>
          <cell r="H92">
            <v>4904</v>
          </cell>
          <cell r="I92">
            <v>0</v>
          </cell>
        </row>
        <row r="93">
          <cell r="F93">
            <v>7655</v>
          </cell>
          <cell r="G93">
            <v>0</v>
          </cell>
          <cell r="H93">
            <v>2848</v>
          </cell>
          <cell r="I93">
            <v>0</v>
          </cell>
        </row>
        <row r="94">
          <cell r="F94">
            <v>45800</v>
          </cell>
          <cell r="G94">
            <v>0</v>
          </cell>
          <cell r="H94">
            <v>3998</v>
          </cell>
          <cell r="I94">
            <v>0</v>
          </cell>
        </row>
        <row r="95">
          <cell r="F95">
            <v>4521</v>
          </cell>
          <cell r="G95">
            <v>0</v>
          </cell>
          <cell r="H95">
            <v>121876</v>
          </cell>
          <cell r="I95">
            <v>0</v>
          </cell>
        </row>
        <row r="96">
          <cell r="F96">
            <v>201</v>
          </cell>
          <cell r="G96">
            <v>0</v>
          </cell>
          <cell r="H96">
            <v>23366</v>
          </cell>
          <cell r="I96">
            <v>0</v>
          </cell>
        </row>
        <row r="97">
          <cell r="F97">
            <v>62536</v>
          </cell>
          <cell r="G97">
            <v>0</v>
          </cell>
          <cell r="H97">
            <v>11296</v>
          </cell>
          <cell r="I97">
            <v>0</v>
          </cell>
        </row>
        <row r="98">
          <cell r="F98">
            <v>0</v>
          </cell>
          <cell r="G98">
            <v>0</v>
          </cell>
          <cell r="H98">
            <v>4862</v>
          </cell>
          <cell r="I98">
            <v>0</v>
          </cell>
        </row>
        <row r="99">
          <cell r="F99">
            <v>0</v>
          </cell>
          <cell r="G99">
            <v>0</v>
          </cell>
          <cell r="H99">
            <v>14879</v>
          </cell>
          <cell r="I99">
            <v>0</v>
          </cell>
        </row>
        <row r="100">
          <cell r="F100">
            <v>1381</v>
          </cell>
          <cell r="G100">
            <v>0</v>
          </cell>
          <cell r="H100">
            <v>1184</v>
          </cell>
          <cell r="I100">
            <v>0</v>
          </cell>
        </row>
        <row r="101">
          <cell r="F101">
            <v>0</v>
          </cell>
          <cell r="G101">
            <v>0</v>
          </cell>
          <cell r="H101">
            <v>37837</v>
          </cell>
          <cell r="I101">
            <v>0</v>
          </cell>
        </row>
        <row r="102">
          <cell r="F102">
            <v>120679</v>
          </cell>
          <cell r="G102">
            <v>0</v>
          </cell>
          <cell r="H102">
            <v>3032</v>
          </cell>
          <cell r="I102">
            <v>0</v>
          </cell>
        </row>
        <row r="103">
          <cell r="F103">
            <v>0</v>
          </cell>
          <cell r="G103">
            <v>0</v>
          </cell>
          <cell r="H103">
            <v>1010</v>
          </cell>
          <cell r="I103">
            <v>0</v>
          </cell>
        </row>
        <row r="104">
          <cell r="F104">
            <v>101161</v>
          </cell>
          <cell r="G104">
            <v>0</v>
          </cell>
          <cell r="H104">
            <v>451</v>
          </cell>
          <cell r="I104">
            <v>0</v>
          </cell>
        </row>
        <row r="105">
          <cell r="F105">
            <v>10328</v>
          </cell>
          <cell r="G105">
            <v>0</v>
          </cell>
          <cell r="H105">
            <v>7243</v>
          </cell>
          <cell r="I105">
            <v>0</v>
          </cell>
        </row>
        <row r="106">
          <cell r="F106">
            <v>10328</v>
          </cell>
          <cell r="G106">
            <v>0</v>
          </cell>
          <cell r="H106">
            <v>53876</v>
          </cell>
          <cell r="I106">
            <v>0</v>
          </cell>
        </row>
        <row r="107">
          <cell r="F107">
            <v>54441</v>
          </cell>
          <cell r="G107">
            <v>0</v>
          </cell>
          <cell r="H107">
            <v>3162</v>
          </cell>
          <cell r="I107">
            <v>0</v>
          </cell>
        </row>
        <row r="108">
          <cell r="F108">
            <v>8947</v>
          </cell>
          <cell r="G108">
            <v>0</v>
          </cell>
          <cell r="H108">
            <v>1956</v>
          </cell>
          <cell r="I108">
            <v>0</v>
          </cell>
        </row>
        <row r="109">
          <cell r="F109">
            <v>8947</v>
          </cell>
          <cell r="G109">
            <v>0</v>
          </cell>
          <cell r="H109">
            <v>15522</v>
          </cell>
          <cell r="I109">
            <v>0</v>
          </cell>
        </row>
        <row r="110">
          <cell r="F110">
            <v>156</v>
          </cell>
          <cell r="G110">
            <v>0</v>
          </cell>
          <cell r="H110">
            <v>10397</v>
          </cell>
          <cell r="I110">
            <v>0</v>
          </cell>
        </row>
        <row r="111">
          <cell r="F111">
            <v>16508</v>
          </cell>
          <cell r="G111">
            <v>0</v>
          </cell>
          <cell r="H111">
            <v>2471</v>
          </cell>
          <cell r="I111">
            <v>0</v>
          </cell>
        </row>
        <row r="112">
          <cell r="F112">
            <v>16508</v>
          </cell>
          <cell r="G112">
            <v>0</v>
          </cell>
          <cell r="H112">
            <v>22241</v>
          </cell>
          <cell r="I112">
            <v>0</v>
          </cell>
        </row>
        <row r="113">
          <cell r="F113">
            <v>53020</v>
          </cell>
          <cell r="G113">
            <v>0</v>
          </cell>
          <cell r="H113">
            <v>10488</v>
          </cell>
          <cell r="I113">
            <v>0</v>
          </cell>
        </row>
        <row r="114">
          <cell r="F114">
            <v>14823</v>
          </cell>
          <cell r="G114">
            <v>0</v>
          </cell>
          <cell r="H114">
            <v>2655</v>
          </cell>
          <cell r="I114">
            <v>0</v>
          </cell>
        </row>
        <row r="115">
          <cell r="F115">
            <v>14823</v>
          </cell>
          <cell r="G115">
            <v>0</v>
          </cell>
          <cell r="H115">
            <v>96</v>
          </cell>
          <cell r="I115">
            <v>0</v>
          </cell>
        </row>
        <row r="116">
          <cell r="F116">
            <v>157</v>
          </cell>
          <cell r="G116">
            <v>0</v>
          </cell>
          <cell r="H116">
            <v>693</v>
          </cell>
          <cell r="I116">
            <v>0</v>
          </cell>
        </row>
        <row r="117">
          <cell r="F117">
            <v>92268</v>
          </cell>
          <cell r="G117">
            <v>0</v>
          </cell>
          <cell r="H117">
            <v>288646</v>
          </cell>
          <cell r="I117">
            <v>0</v>
          </cell>
        </row>
        <row r="118">
          <cell r="F118">
            <v>4997</v>
          </cell>
          <cell r="G118">
            <v>0</v>
          </cell>
          <cell r="H118">
            <v>75894</v>
          </cell>
          <cell r="I118">
            <v>0</v>
          </cell>
        </row>
        <row r="119">
          <cell r="F119">
            <v>21733</v>
          </cell>
          <cell r="G119">
            <v>0</v>
          </cell>
          <cell r="H119">
            <v>907</v>
          </cell>
          <cell r="I119">
            <v>0</v>
          </cell>
        </row>
        <row r="120">
          <cell r="F120">
            <v>11797</v>
          </cell>
          <cell r="G120">
            <v>0</v>
          </cell>
          <cell r="H120">
            <v>0</v>
          </cell>
          <cell r="I120">
            <v>0</v>
          </cell>
        </row>
        <row r="121">
          <cell r="F121">
            <v>344</v>
          </cell>
          <cell r="G121">
            <v>0</v>
          </cell>
          <cell r="H121">
            <v>0</v>
          </cell>
          <cell r="I121">
            <v>0</v>
          </cell>
        </row>
        <row r="122">
          <cell r="F122">
            <v>7618</v>
          </cell>
          <cell r="G122">
            <v>0</v>
          </cell>
          <cell r="H122">
            <v>37435</v>
          </cell>
          <cell r="I122">
            <v>0</v>
          </cell>
        </row>
        <row r="123">
          <cell r="F123">
            <v>13944</v>
          </cell>
          <cell r="G123">
            <v>0</v>
          </cell>
          <cell r="H123">
            <v>0</v>
          </cell>
          <cell r="I123">
            <v>0</v>
          </cell>
        </row>
        <row r="124">
          <cell r="F124">
            <v>518</v>
          </cell>
          <cell r="G124">
            <v>0</v>
          </cell>
          <cell r="H124">
            <v>6840</v>
          </cell>
          <cell r="I124">
            <v>0</v>
          </cell>
        </row>
        <row r="125">
          <cell r="F125">
            <v>518</v>
          </cell>
          <cell r="G125">
            <v>0</v>
          </cell>
          <cell r="H125">
            <v>26085</v>
          </cell>
          <cell r="I125">
            <v>0</v>
          </cell>
        </row>
        <row r="126">
          <cell r="F126">
            <v>1604</v>
          </cell>
          <cell r="G126">
            <v>0</v>
          </cell>
          <cell r="H126">
            <v>2615</v>
          </cell>
          <cell r="I126">
            <v>0</v>
          </cell>
        </row>
        <row r="127">
          <cell r="F127">
            <v>9087</v>
          </cell>
          <cell r="G127">
            <v>0</v>
          </cell>
          <cell r="H127">
            <v>0</v>
          </cell>
          <cell r="I127">
            <v>0</v>
          </cell>
        </row>
        <row r="128">
          <cell r="F128">
            <v>164428</v>
          </cell>
          <cell r="G128">
            <v>0</v>
          </cell>
          <cell r="H128">
            <v>1331</v>
          </cell>
          <cell r="I128">
            <v>0</v>
          </cell>
        </row>
        <row r="129">
          <cell r="F129">
            <v>0</v>
          </cell>
          <cell r="G129">
            <v>0</v>
          </cell>
          <cell r="H129">
            <v>365</v>
          </cell>
          <cell r="I129">
            <v>0</v>
          </cell>
        </row>
        <row r="130">
          <cell r="F130">
            <v>3457</v>
          </cell>
          <cell r="G130">
            <v>0</v>
          </cell>
          <cell r="H130">
            <v>4744</v>
          </cell>
          <cell r="I130">
            <v>0</v>
          </cell>
        </row>
        <row r="131">
          <cell r="F131">
            <v>228</v>
          </cell>
          <cell r="G131">
            <v>0</v>
          </cell>
          <cell r="H131">
            <v>3312</v>
          </cell>
          <cell r="I131">
            <v>0</v>
          </cell>
        </row>
        <row r="132">
          <cell r="F132">
            <v>25</v>
          </cell>
          <cell r="G132">
            <v>0</v>
          </cell>
          <cell r="H132">
            <v>298</v>
          </cell>
          <cell r="I132">
            <v>0</v>
          </cell>
        </row>
        <row r="133">
          <cell r="F133">
            <v>1421</v>
          </cell>
          <cell r="G133">
            <v>0</v>
          </cell>
          <cell r="H133">
            <v>2696</v>
          </cell>
          <cell r="I133">
            <v>0</v>
          </cell>
        </row>
        <row r="134">
          <cell r="F134">
            <v>1088</v>
          </cell>
          <cell r="G134">
            <v>0</v>
          </cell>
          <cell r="H134">
            <v>3610</v>
          </cell>
          <cell r="I134">
            <v>0</v>
          </cell>
        </row>
        <row r="135">
          <cell r="F135">
            <v>43592</v>
          </cell>
          <cell r="G135">
            <v>0</v>
          </cell>
          <cell r="H135">
            <v>226024</v>
          </cell>
          <cell r="I135">
            <v>0</v>
          </cell>
        </row>
        <row r="136">
          <cell r="F136">
            <v>42458</v>
          </cell>
          <cell r="G136">
            <v>0</v>
          </cell>
          <cell r="H136">
            <v>0</v>
          </cell>
          <cell r="I136">
            <v>0</v>
          </cell>
        </row>
        <row r="137">
          <cell r="F137">
            <v>1004</v>
          </cell>
          <cell r="G137">
            <v>0</v>
          </cell>
          <cell r="H137">
            <v>8977</v>
          </cell>
          <cell r="I137">
            <v>0</v>
          </cell>
        </row>
        <row r="138">
          <cell r="F138">
            <v>93273</v>
          </cell>
          <cell r="G138">
            <v>0</v>
          </cell>
          <cell r="H138">
            <v>5984</v>
          </cell>
          <cell r="I138">
            <v>0</v>
          </cell>
        </row>
        <row r="139">
          <cell r="F139">
            <v>911910</v>
          </cell>
          <cell r="G139">
            <v>0</v>
          </cell>
          <cell r="H139">
            <v>662</v>
          </cell>
          <cell r="I139">
            <v>0</v>
          </cell>
        </row>
        <row r="140">
          <cell r="F140">
            <v>2449</v>
          </cell>
          <cell r="G140">
            <v>0</v>
          </cell>
          <cell r="H140">
            <v>3314</v>
          </cell>
          <cell r="I140">
            <v>0</v>
          </cell>
        </row>
        <row r="141">
          <cell r="F141">
            <v>77256</v>
          </cell>
          <cell r="G141">
            <v>0</v>
          </cell>
          <cell r="H141">
            <v>2498</v>
          </cell>
          <cell r="I141">
            <v>0</v>
          </cell>
        </row>
        <row r="142">
          <cell r="F142">
            <v>536364</v>
          </cell>
          <cell r="G142">
            <v>0</v>
          </cell>
          <cell r="H142">
            <v>42859</v>
          </cell>
          <cell r="I142">
            <v>0</v>
          </cell>
        </row>
        <row r="143">
          <cell r="F143">
            <v>5859</v>
          </cell>
          <cell r="G143">
            <v>0</v>
          </cell>
          <cell r="H143">
            <v>3310</v>
          </cell>
          <cell r="I143">
            <v>0</v>
          </cell>
        </row>
        <row r="144">
          <cell r="F144">
            <v>0</v>
          </cell>
          <cell r="G144">
            <v>0</v>
          </cell>
          <cell r="H144">
            <v>7737</v>
          </cell>
          <cell r="I144">
            <v>0</v>
          </cell>
        </row>
        <row r="145">
          <cell r="F145">
            <v>0</v>
          </cell>
          <cell r="G145">
            <v>0</v>
          </cell>
          <cell r="H145">
            <v>445</v>
          </cell>
          <cell r="I145">
            <v>0</v>
          </cell>
        </row>
        <row r="146">
          <cell r="F146">
            <v>4530</v>
          </cell>
          <cell r="G146">
            <v>0</v>
          </cell>
          <cell r="H146">
            <v>4744</v>
          </cell>
          <cell r="I146">
            <v>0</v>
          </cell>
        </row>
        <row r="147">
          <cell r="F147">
            <v>55</v>
          </cell>
          <cell r="G147">
            <v>0</v>
          </cell>
          <cell r="H147">
            <v>4419</v>
          </cell>
          <cell r="I147">
            <v>0</v>
          </cell>
        </row>
        <row r="148">
          <cell r="F148">
            <v>1077</v>
          </cell>
          <cell r="G148">
            <v>0</v>
          </cell>
          <cell r="H148">
            <v>2506</v>
          </cell>
          <cell r="I148">
            <v>0</v>
          </cell>
        </row>
        <row r="149">
          <cell r="F149">
            <v>3120</v>
          </cell>
          <cell r="G149">
            <v>0</v>
          </cell>
          <cell r="H149">
            <v>2231598</v>
          </cell>
          <cell r="I149">
            <v>0</v>
          </cell>
        </row>
        <row r="150">
          <cell r="F150">
            <v>2</v>
          </cell>
          <cell r="G150">
            <v>0</v>
          </cell>
          <cell r="H150">
            <v>2231598</v>
          </cell>
          <cell r="I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F154">
            <v>3726394</v>
          </cell>
          <cell r="G154">
            <v>0</v>
          </cell>
          <cell r="H154">
            <v>0</v>
          </cell>
          <cell r="I154">
            <v>0</v>
          </cell>
        </row>
        <row r="155">
          <cell r="F155">
            <v>3726394</v>
          </cell>
          <cell r="G155">
            <v>0</v>
          </cell>
          <cell r="H155">
            <v>0</v>
          </cell>
          <cell r="I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F157">
            <v>6548789</v>
          </cell>
          <cell r="G157">
            <v>0</v>
          </cell>
          <cell r="H157">
            <v>0</v>
          </cell>
          <cell r="I157">
            <v>0</v>
          </cell>
        </row>
        <row r="158">
          <cell r="F158">
            <v>6548789</v>
          </cell>
          <cell r="G158">
            <v>0</v>
          </cell>
          <cell r="H158">
            <v>0</v>
          </cell>
          <cell r="I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F160">
            <v>4825496</v>
          </cell>
          <cell r="G160">
            <v>0</v>
          </cell>
          <cell r="H160">
            <v>0</v>
          </cell>
          <cell r="I160">
            <v>0</v>
          </cell>
        </row>
        <row r="161">
          <cell r="F161">
            <v>4825496</v>
          </cell>
          <cell r="G161">
            <v>0</v>
          </cell>
          <cell r="H161">
            <v>0</v>
          </cell>
          <cell r="I161">
            <v>0</v>
          </cell>
        </row>
        <row r="162">
          <cell r="F162">
            <v>1313</v>
          </cell>
          <cell r="G162">
            <v>0</v>
          </cell>
          <cell r="H162">
            <v>0</v>
          </cell>
          <cell r="I162">
            <v>0</v>
          </cell>
        </row>
        <row r="163">
          <cell r="F163">
            <v>27023</v>
          </cell>
          <cell r="G163">
            <v>0</v>
          </cell>
          <cell r="H163">
            <v>15164</v>
          </cell>
          <cell r="I163">
            <v>0</v>
          </cell>
        </row>
        <row r="164">
          <cell r="F164">
            <v>30993</v>
          </cell>
          <cell r="G164">
            <v>0</v>
          </cell>
          <cell r="H164">
            <v>13887</v>
          </cell>
          <cell r="I164">
            <v>0</v>
          </cell>
        </row>
        <row r="165">
          <cell r="F165">
            <v>573</v>
          </cell>
          <cell r="G165">
            <v>0</v>
          </cell>
          <cell r="H165">
            <v>4524</v>
          </cell>
          <cell r="I165">
            <v>0</v>
          </cell>
        </row>
        <row r="166">
          <cell r="F166">
            <v>66859</v>
          </cell>
          <cell r="G166">
            <v>0</v>
          </cell>
          <cell r="H166">
            <v>1416</v>
          </cell>
          <cell r="I166">
            <v>0</v>
          </cell>
        </row>
        <row r="167">
          <cell r="F167">
            <v>913215</v>
          </cell>
          <cell r="G167">
            <v>0</v>
          </cell>
          <cell r="H167">
            <v>801</v>
          </cell>
          <cell r="I167">
            <v>0</v>
          </cell>
        </row>
        <row r="168">
          <cell r="F168">
            <v>0</v>
          </cell>
          <cell r="G168">
            <v>0</v>
          </cell>
          <cell r="H168">
            <v>8544</v>
          </cell>
          <cell r="I168">
            <v>0</v>
          </cell>
        </row>
        <row r="169">
          <cell r="F169">
            <v>0</v>
          </cell>
          <cell r="G169">
            <v>0</v>
          </cell>
          <cell r="H169">
            <v>259</v>
          </cell>
          <cell r="I169">
            <v>0</v>
          </cell>
        </row>
        <row r="170">
          <cell r="F170">
            <v>0</v>
          </cell>
          <cell r="G170">
            <v>0</v>
          </cell>
          <cell r="H170">
            <v>312</v>
          </cell>
          <cell r="I170">
            <v>0</v>
          </cell>
        </row>
        <row r="171">
          <cell r="F171">
            <v>0</v>
          </cell>
          <cell r="G171">
            <v>0</v>
          </cell>
          <cell r="H171">
            <v>323</v>
          </cell>
          <cell r="I171">
            <v>0</v>
          </cell>
        </row>
        <row r="172">
          <cell r="F172">
            <v>0</v>
          </cell>
          <cell r="G172">
            <v>0</v>
          </cell>
          <cell r="H172">
            <v>1602</v>
          </cell>
          <cell r="I172">
            <v>0</v>
          </cell>
        </row>
        <row r="173">
          <cell r="F173">
            <v>0</v>
          </cell>
          <cell r="G173">
            <v>0</v>
          </cell>
          <cell r="H173">
            <v>7</v>
          </cell>
          <cell r="I173">
            <v>0</v>
          </cell>
        </row>
        <row r="174">
          <cell r="F174">
            <v>0</v>
          </cell>
          <cell r="G174">
            <v>0</v>
          </cell>
          <cell r="H174">
            <v>2144</v>
          </cell>
          <cell r="I174">
            <v>0</v>
          </cell>
        </row>
        <row r="175">
          <cell r="F175">
            <v>0</v>
          </cell>
          <cell r="G175">
            <v>0</v>
          </cell>
          <cell r="H175">
            <v>80</v>
          </cell>
          <cell r="I175">
            <v>0</v>
          </cell>
        </row>
        <row r="176">
          <cell r="F176">
            <v>0</v>
          </cell>
          <cell r="G176">
            <v>0</v>
          </cell>
          <cell r="H176">
            <v>460</v>
          </cell>
          <cell r="I176">
            <v>0</v>
          </cell>
        </row>
        <row r="177">
          <cell r="F177">
            <v>0</v>
          </cell>
          <cell r="G177">
            <v>0</v>
          </cell>
          <cell r="H177">
            <v>376</v>
          </cell>
          <cell r="I177">
            <v>0</v>
          </cell>
        </row>
        <row r="178">
          <cell r="F178">
            <v>0</v>
          </cell>
          <cell r="G178">
            <v>0</v>
          </cell>
          <cell r="H178">
            <v>-116</v>
          </cell>
          <cell r="I178">
            <v>0</v>
          </cell>
        </row>
        <row r="179">
          <cell r="F179">
            <v>0</v>
          </cell>
          <cell r="G179">
            <v>0</v>
          </cell>
          <cell r="H179">
            <v>-781</v>
          </cell>
          <cell r="I179">
            <v>0</v>
          </cell>
        </row>
        <row r="180">
          <cell r="F180">
            <v>0</v>
          </cell>
          <cell r="G180">
            <v>0</v>
          </cell>
          <cell r="H180">
            <v>52</v>
          </cell>
          <cell r="I180">
            <v>0</v>
          </cell>
        </row>
        <row r="181">
          <cell r="F181">
            <v>0</v>
          </cell>
          <cell r="G181">
            <v>0</v>
          </cell>
          <cell r="H181">
            <v>2369</v>
          </cell>
          <cell r="I181">
            <v>0</v>
          </cell>
        </row>
        <row r="182">
          <cell r="F182">
            <v>0</v>
          </cell>
          <cell r="G182">
            <v>0</v>
          </cell>
          <cell r="H182">
            <v>145</v>
          </cell>
          <cell r="I182">
            <v>0</v>
          </cell>
        </row>
        <row r="183">
          <cell r="F183">
            <v>0</v>
          </cell>
          <cell r="G183">
            <v>0</v>
          </cell>
          <cell r="H183">
            <v>1127</v>
          </cell>
          <cell r="I183">
            <v>0</v>
          </cell>
        </row>
        <row r="184">
          <cell r="F184">
            <v>0</v>
          </cell>
          <cell r="G184">
            <v>0</v>
          </cell>
          <cell r="H184">
            <v>390</v>
          </cell>
          <cell r="I184">
            <v>0</v>
          </cell>
        </row>
        <row r="185">
          <cell r="F185">
            <v>0</v>
          </cell>
          <cell r="G185">
            <v>0</v>
          </cell>
          <cell r="H185">
            <v>2701</v>
          </cell>
          <cell r="I185">
            <v>0</v>
          </cell>
        </row>
        <row r="186">
          <cell r="F186">
            <v>0</v>
          </cell>
          <cell r="G186">
            <v>0</v>
          </cell>
          <cell r="H186">
            <v>-41</v>
          </cell>
          <cell r="I186">
            <v>0</v>
          </cell>
        </row>
        <row r="187">
          <cell r="F187">
            <v>0</v>
          </cell>
          <cell r="G187">
            <v>0</v>
          </cell>
          <cell r="H187">
            <v>6651</v>
          </cell>
          <cell r="I187">
            <v>0</v>
          </cell>
        </row>
        <row r="188">
          <cell r="F188">
            <v>0</v>
          </cell>
          <cell r="G188">
            <v>0</v>
          </cell>
          <cell r="H188">
            <v>8714</v>
          </cell>
          <cell r="I188">
            <v>0</v>
          </cell>
        </row>
        <row r="189">
          <cell r="F189">
            <v>0</v>
          </cell>
          <cell r="G189">
            <v>0</v>
          </cell>
          <cell r="H189">
            <v>34</v>
          </cell>
          <cell r="I189">
            <v>0</v>
          </cell>
        </row>
        <row r="190">
          <cell r="F190">
            <v>612835</v>
          </cell>
          <cell r="G190">
            <v>0</v>
          </cell>
          <cell r="H190">
            <v>-153</v>
          </cell>
          <cell r="I190">
            <v>0</v>
          </cell>
        </row>
        <row r="191">
          <cell r="F191">
            <v>0</v>
          </cell>
          <cell r="G191">
            <v>0</v>
          </cell>
          <cell r="H191">
            <v>4070</v>
          </cell>
          <cell r="I191">
            <v>0</v>
          </cell>
        </row>
        <row r="192">
          <cell r="F192">
            <v>11578</v>
          </cell>
          <cell r="G192">
            <v>0</v>
          </cell>
          <cell r="H192">
            <v>1124</v>
          </cell>
          <cell r="I192">
            <v>0</v>
          </cell>
        </row>
        <row r="193">
          <cell r="F193">
            <v>284</v>
          </cell>
          <cell r="G193">
            <v>0</v>
          </cell>
          <cell r="H193">
            <v>1273</v>
          </cell>
          <cell r="I193">
            <v>0</v>
          </cell>
        </row>
        <row r="194">
          <cell r="F194">
            <v>10275</v>
          </cell>
          <cell r="G194">
            <v>0</v>
          </cell>
          <cell r="H194">
            <v>-185</v>
          </cell>
          <cell r="I194">
            <v>0</v>
          </cell>
        </row>
        <row r="195">
          <cell r="F195">
            <v>2191</v>
          </cell>
          <cell r="G195">
            <v>0</v>
          </cell>
          <cell r="H195">
            <v>108</v>
          </cell>
          <cell r="I195">
            <v>0</v>
          </cell>
        </row>
        <row r="196">
          <cell r="F196">
            <v>1070</v>
          </cell>
          <cell r="G196">
            <v>0</v>
          </cell>
          <cell r="H196">
            <v>351</v>
          </cell>
          <cell r="I196">
            <v>0</v>
          </cell>
        </row>
        <row r="197">
          <cell r="F197">
            <v>392</v>
          </cell>
          <cell r="G197">
            <v>0</v>
          </cell>
          <cell r="H197">
            <v>1757</v>
          </cell>
          <cell r="I197">
            <v>0</v>
          </cell>
        </row>
        <row r="198">
          <cell r="F198">
            <v>2890</v>
          </cell>
          <cell r="G198">
            <v>0</v>
          </cell>
          <cell r="H198">
            <v>176</v>
          </cell>
          <cell r="I198">
            <v>0</v>
          </cell>
        </row>
        <row r="199">
          <cell r="F199">
            <v>3986</v>
          </cell>
          <cell r="G199">
            <v>0</v>
          </cell>
          <cell r="H199">
            <v>271</v>
          </cell>
          <cell r="I199">
            <v>0</v>
          </cell>
        </row>
        <row r="200">
          <cell r="F200">
            <v>2266</v>
          </cell>
          <cell r="G200">
            <v>0</v>
          </cell>
          <cell r="H200">
            <v>703</v>
          </cell>
          <cell r="I200">
            <v>0</v>
          </cell>
        </row>
        <row r="201">
          <cell r="F201">
            <v>3020</v>
          </cell>
          <cell r="G201">
            <v>0</v>
          </cell>
          <cell r="H201">
            <v>-61</v>
          </cell>
          <cell r="I201">
            <v>0</v>
          </cell>
        </row>
        <row r="202">
          <cell r="F202">
            <v>113410</v>
          </cell>
          <cell r="G202">
            <v>0</v>
          </cell>
          <cell r="H202">
            <v>28</v>
          </cell>
          <cell r="I202">
            <v>0</v>
          </cell>
        </row>
        <row r="203">
          <cell r="F203">
            <v>13417</v>
          </cell>
          <cell r="G203">
            <v>0</v>
          </cell>
          <cell r="H203">
            <v>1182</v>
          </cell>
          <cell r="I203">
            <v>0</v>
          </cell>
        </row>
        <row r="204">
          <cell r="F204">
            <v>21270</v>
          </cell>
          <cell r="G204">
            <v>0</v>
          </cell>
          <cell r="H204">
            <v>125</v>
          </cell>
          <cell r="I204">
            <v>0</v>
          </cell>
        </row>
        <row r="205">
          <cell r="F205">
            <v>36484</v>
          </cell>
          <cell r="G205">
            <v>0</v>
          </cell>
          <cell r="H205">
            <v>66</v>
          </cell>
          <cell r="I205">
            <v>0</v>
          </cell>
        </row>
        <row r="206">
          <cell r="F206">
            <v>131030</v>
          </cell>
          <cell r="G206">
            <v>0</v>
          </cell>
          <cell r="H206">
            <v>783</v>
          </cell>
          <cell r="I206">
            <v>0</v>
          </cell>
        </row>
        <row r="207">
          <cell r="F207">
            <v>2637</v>
          </cell>
          <cell r="G207">
            <v>0</v>
          </cell>
          <cell r="H207">
            <v>35607</v>
          </cell>
          <cell r="I207">
            <v>0</v>
          </cell>
        </row>
        <row r="208">
          <cell r="F208">
            <v>6748</v>
          </cell>
          <cell r="G208">
            <v>0</v>
          </cell>
          <cell r="H208">
            <v>-11990</v>
          </cell>
          <cell r="I208">
            <v>0</v>
          </cell>
        </row>
        <row r="209">
          <cell r="F209">
            <v>424</v>
          </cell>
          <cell r="G209">
            <v>0</v>
          </cell>
          <cell r="H209">
            <v>1536</v>
          </cell>
          <cell r="I209">
            <v>0</v>
          </cell>
        </row>
        <row r="210">
          <cell r="F210">
            <v>3040</v>
          </cell>
          <cell r="G210">
            <v>0</v>
          </cell>
          <cell r="H210">
            <v>30902</v>
          </cell>
          <cell r="I210">
            <v>0</v>
          </cell>
        </row>
        <row r="211">
          <cell r="F211">
            <v>2938</v>
          </cell>
          <cell r="G211">
            <v>0</v>
          </cell>
          <cell r="H211">
            <v>6</v>
          </cell>
          <cell r="I211">
            <v>0</v>
          </cell>
        </row>
        <row r="212">
          <cell r="F212">
            <v>0</v>
          </cell>
          <cell r="G212">
            <v>0</v>
          </cell>
          <cell r="H212">
            <v>-464</v>
          </cell>
          <cell r="I212">
            <v>0</v>
          </cell>
        </row>
        <row r="213">
          <cell r="F213">
            <v>6669</v>
          </cell>
          <cell r="G213">
            <v>0</v>
          </cell>
          <cell r="H213">
            <v>-464</v>
          </cell>
          <cell r="I213">
            <v>0</v>
          </cell>
        </row>
        <row r="214">
          <cell r="F214">
            <v>0</v>
          </cell>
          <cell r="G214">
            <v>0</v>
          </cell>
          <cell r="H214">
            <v>119</v>
          </cell>
          <cell r="I214">
            <v>0</v>
          </cell>
        </row>
        <row r="215">
          <cell r="F215">
            <v>376019</v>
          </cell>
          <cell r="G215">
            <v>0</v>
          </cell>
          <cell r="H215">
            <v>4771</v>
          </cell>
          <cell r="I215">
            <v>0</v>
          </cell>
        </row>
        <row r="216">
          <cell r="F216">
            <v>1274</v>
          </cell>
          <cell r="G216">
            <v>0</v>
          </cell>
          <cell r="H216">
            <v>142785</v>
          </cell>
          <cell r="I216">
            <v>0</v>
          </cell>
        </row>
        <row r="217">
          <cell r="F217">
            <v>4954</v>
          </cell>
        </row>
        <row r="218">
          <cell r="F218">
            <v>2000</v>
          </cell>
          <cell r="G218">
            <v>0</v>
          </cell>
          <cell r="H218">
            <v>0</v>
          </cell>
          <cell r="I218">
            <v>0</v>
          </cell>
        </row>
        <row r="219">
          <cell r="F219">
            <v>1670</v>
          </cell>
          <cell r="G219">
            <v>0</v>
          </cell>
          <cell r="H219">
            <v>0</v>
          </cell>
          <cell r="I219">
            <v>0</v>
          </cell>
        </row>
        <row r="220">
          <cell r="F220">
            <v>2377</v>
          </cell>
          <cell r="G220">
            <v>0</v>
          </cell>
          <cell r="H220">
            <v>0</v>
          </cell>
          <cell r="I220">
            <v>0</v>
          </cell>
        </row>
        <row r="221">
          <cell r="F221">
            <v>5000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F225">
            <v>5463</v>
          </cell>
          <cell r="G225">
            <v>0</v>
          </cell>
          <cell r="H225">
            <v>0</v>
          </cell>
          <cell r="I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F229">
            <v>3076</v>
          </cell>
          <cell r="G229">
            <v>0</v>
          </cell>
          <cell r="H229">
            <v>0</v>
          </cell>
          <cell r="I229">
            <v>0</v>
          </cell>
        </row>
        <row r="230">
          <cell r="F230">
            <v>7017</v>
          </cell>
          <cell r="G230">
            <v>0</v>
          </cell>
          <cell r="H230">
            <v>0</v>
          </cell>
          <cell r="I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F235">
            <v>1546</v>
          </cell>
          <cell r="G235">
            <v>0</v>
          </cell>
          <cell r="H235">
            <v>0</v>
          </cell>
          <cell r="I235">
            <v>0</v>
          </cell>
        </row>
        <row r="236">
          <cell r="F236">
            <v>33103</v>
          </cell>
          <cell r="G236">
            <v>0</v>
          </cell>
          <cell r="H236">
            <v>0</v>
          </cell>
          <cell r="I236">
            <v>0</v>
          </cell>
        </row>
        <row r="237">
          <cell r="F237">
            <v>1708727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1937238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2364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21068</v>
          </cell>
          <cell r="G241">
            <v>0</v>
          </cell>
          <cell r="H241">
            <v>0</v>
          </cell>
          <cell r="I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F246">
            <v>20943</v>
          </cell>
          <cell r="G246">
            <v>0</v>
          </cell>
          <cell r="H246">
            <v>0</v>
          </cell>
          <cell r="I246">
            <v>0</v>
          </cell>
        </row>
        <row r="247">
          <cell r="F247">
            <v>273438</v>
          </cell>
          <cell r="G247">
            <v>0</v>
          </cell>
          <cell r="H247">
            <v>0</v>
          </cell>
          <cell r="I247">
            <v>0</v>
          </cell>
        </row>
        <row r="248">
          <cell r="F248">
            <v>2703392</v>
          </cell>
          <cell r="G248">
            <v>0</v>
          </cell>
          <cell r="H248">
            <v>0</v>
          </cell>
          <cell r="I248">
            <v>0</v>
          </cell>
        </row>
        <row r="249">
          <cell r="F249">
            <v>20943</v>
          </cell>
          <cell r="G249">
            <v>0</v>
          </cell>
          <cell r="H249">
            <v>49557</v>
          </cell>
          <cell r="I249">
            <v>0</v>
          </cell>
        </row>
        <row r="250">
          <cell r="F250">
            <v>273438</v>
          </cell>
          <cell r="G250">
            <v>0</v>
          </cell>
          <cell r="H250">
            <v>443</v>
          </cell>
          <cell r="I250">
            <v>0</v>
          </cell>
        </row>
        <row r="251">
          <cell r="F251">
            <v>2703392</v>
          </cell>
          <cell r="G251">
            <v>0</v>
          </cell>
          <cell r="H251">
            <v>499</v>
          </cell>
          <cell r="I251">
            <v>0</v>
          </cell>
        </row>
        <row r="252">
          <cell r="F252">
            <v>3761793</v>
          </cell>
          <cell r="G252">
            <v>0</v>
          </cell>
          <cell r="H252">
            <v>1091</v>
          </cell>
          <cell r="I252">
            <v>0</v>
          </cell>
        </row>
        <row r="253">
          <cell r="F253">
            <v>284</v>
          </cell>
          <cell r="G253">
            <v>0</v>
          </cell>
          <cell r="H253">
            <v>284</v>
          </cell>
          <cell r="I253">
            <v>0</v>
          </cell>
        </row>
        <row r="254">
          <cell r="F254">
            <v>8</v>
          </cell>
          <cell r="G254">
            <v>0</v>
          </cell>
          <cell r="H254">
            <v>8</v>
          </cell>
          <cell r="I254">
            <v>0</v>
          </cell>
        </row>
        <row r="255">
          <cell r="F255">
            <v>-189</v>
          </cell>
          <cell r="G255">
            <v>0</v>
          </cell>
          <cell r="H255">
            <v>-189</v>
          </cell>
          <cell r="I255">
            <v>0</v>
          </cell>
        </row>
        <row r="256">
          <cell r="F256">
            <v>325</v>
          </cell>
          <cell r="G256">
            <v>0</v>
          </cell>
          <cell r="H256">
            <v>325</v>
          </cell>
          <cell r="I256">
            <v>0</v>
          </cell>
        </row>
        <row r="257">
          <cell r="F257">
            <v>2100</v>
          </cell>
          <cell r="G257">
            <v>0</v>
          </cell>
          <cell r="H257">
            <v>2100</v>
          </cell>
          <cell r="I257">
            <v>0</v>
          </cell>
        </row>
        <row r="258">
          <cell r="F258">
            <v>-119</v>
          </cell>
          <cell r="G258">
            <v>0</v>
          </cell>
          <cell r="H258">
            <v>-119</v>
          </cell>
          <cell r="I258">
            <v>0</v>
          </cell>
        </row>
        <row r="259">
          <cell r="F259">
            <v>3819</v>
          </cell>
          <cell r="G259">
            <v>0</v>
          </cell>
          <cell r="H259">
            <v>3819</v>
          </cell>
          <cell r="I259">
            <v>0</v>
          </cell>
        </row>
        <row r="260">
          <cell r="F260">
            <v>52</v>
          </cell>
          <cell r="G260">
            <v>0</v>
          </cell>
          <cell r="H260">
            <v>52</v>
          </cell>
          <cell r="I260">
            <v>0</v>
          </cell>
        </row>
        <row r="261">
          <cell r="F261">
            <v>535</v>
          </cell>
          <cell r="G261">
            <v>0</v>
          </cell>
          <cell r="H261">
            <v>535</v>
          </cell>
          <cell r="I261">
            <v>0</v>
          </cell>
        </row>
        <row r="262">
          <cell r="F262">
            <v>1108</v>
          </cell>
          <cell r="G262">
            <v>0</v>
          </cell>
          <cell r="H262">
            <v>1108</v>
          </cell>
          <cell r="I262">
            <v>0</v>
          </cell>
        </row>
        <row r="263">
          <cell r="F263">
            <v>1207</v>
          </cell>
          <cell r="G263">
            <v>0</v>
          </cell>
          <cell r="H263">
            <v>1207</v>
          </cell>
          <cell r="I263">
            <v>0</v>
          </cell>
        </row>
        <row r="264">
          <cell r="F264">
            <v>230</v>
          </cell>
          <cell r="G264">
            <v>0</v>
          </cell>
          <cell r="H264">
            <v>230</v>
          </cell>
          <cell r="I264">
            <v>0</v>
          </cell>
        </row>
        <row r="265">
          <cell r="F265">
            <v>10490</v>
          </cell>
          <cell r="G265">
            <v>0</v>
          </cell>
          <cell r="H265">
            <v>10490</v>
          </cell>
          <cell r="I265">
            <v>0</v>
          </cell>
        </row>
        <row r="266">
          <cell r="F266">
            <v>128</v>
          </cell>
          <cell r="G266">
            <v>0</v>
          </cell>
          <cell r="H266">
            <v>128</v>
          </cell>
          <cell r="I266">
            <v>0</v>
          </cell>
        </row>
        <row r="267">
          <cell r="F267">
            <v>1057</v>
          </cell>
          <cell r="G267">
            <v>0</v>
          </cell>
          <cell r="H267">
            <v>1057</v>
          </cell>
          <cell r="I267">
            <v>0</v>
          </cell>
        </row>
        <row r="268">
          <cell r="F268">
            <v>10311</v>
          </cell>
          <cell r="G268">
            <v>0</v>
          </cell>
          <cell r="H268">
            <v>10311</v>
          </cell>
          <cell r="I268">
            <v>0</v>
          </cell>
        </row>
        <row r="269">
          <cell r="F269">
            <v>25</v>
          </cell>
          <cell r="G269">
            <v>0</v>
          </cell>
          <cell r="H269">
            <v>25</v>
          </cell>
          <cell r="I269">
            <v>0</v>
          </cell>
        </row>
        <row r="270">
          <cell r="F270">
            <v>11208</v>
          </cell>
          <cell r="G270">
            <v>0</v>
          </cell>
          <cell r="H270">
            <v>11208</v>
          </cell>
          <cell r="I270">
            <v>0</v>
          </cell>
        </row>
        <row r="271">
          <cell r="F271">
            <v>34</v>
          </cell>
          <cell r="G271">
            <v>0</v>
          </cell>
          <cell r="H271">
            <v>34</v>
          </cell>
          <cell r="I271">
            <v>0</v>
          </cell>
        </row>
        <row r="272">
          <cell r="F272">
            <v>-153</v>
          </cell>
          <cell r="G272">
            <v>0</v>
          </cell>
          <cell r="H272">
            <v>-153</v>
          </cell>
          <cell r="I272">
            <v>0</v>
          </cell>
        </row>
        <row r="273">
          <cell r="F273">
            <v>11038</v>
          </cell>
          <cell r="G273">
            <v>0</v>
          </cell>
          <cell r="H273">
            <v>11038</v>
          </cell>
          <cell r="I273">
            <v>0</v>
          </cell>
        </row>
        <row r="274">
          <cell r="F274">
            <v>1296</v>
          </cell>
          <cell r="G274">
            <v>0</v>
          </cell>
          <cell r="H274">
            <v>1296</v>
          </cell>
          <cell r="I274">
            <v>0</v>
          </cell>
        </row>
        <row r="275">
          <cell r="F275">
            <v>1258</v>
          </cell>
          <cell r="G275">
            <v>0</v>
          </cell>
          <cell r="H275">
            <v>1258</v>
          </cell>
          <cell r="I275">
            <v>0</v>
          </cell>
        </row>
        <row r="276">
          <cell r="F276">
            <v>258</v>
          </cell>
          <cell r="G276">
            <v>0</v>
          </cell>
          <cell r="H276">
            <v>258</v>
          </cell>
          <cell r="I276">
            <v>0</v>
          </cell>
        </row>
        <row r="277">
          <cell r="F277">
            <v>5826</v>
          </cell>
          <cell r="G277">
            <v>0</v>
          </cell>
          <cell r="H277">
            <v>5826</v>
          </cell>
          <cell r="I277">
            <v>0</v>
          </cell>
        </row>
        <row r="278">
          <cell r="F278">
            <v>313</v>
          </cell>
          <cell r="G278">
            <v>0</v>
          </cell>
          <cell r="H278">
            <v>313</v>
          </cell>
          <cell r="I278">
            <v>0</v>
          </cell>
        </row>
        <row r="279">
          <cell r="F279">
            <v>1688</v>
          </cell>
          <cell r="G279">
            <v>0</v>
          </cell>
          <cell r="H279">
            <v>1688</v>
          </cell>
          <cell r="I279">
            <v>0</v>
          </cell>
        </row>
        <row r="280">
          <cell r="F280">
            <v>7463</v>
          </cell>
          <cell r="G280">
            <v>0</v>
          </cell>
          <cell r="H280">
            <v>7463</v>
          </cell>
          <cell r="I280">
            <v>0</v>
          </cell>
        </row>
        <row r="281">
          <cell r="F281">
            <v>702</v>
          </cell>
          <cell r="G281">
            <v>0</v>
          </cell>
          <cell r="H281">
            <v>702</v>
          </cell>
          <cell r="I281">
            <v>0</v>
          </cell>
        </row>
        <row r="282">
          <cell r="F282">
            <v>3967</v>
          </cell>
          <cell r="G282">
            <v>0</v>
          </cell>
          <cell r="H282">
            <v>3967</v>
          </cell>
          <cell r="I282">
            <v>0</v>
          </cell>
        </row>
        <row r="283">
          <cell r="F283">
            <v>2809</v>
          </cell>
          <cell r="G283">
            <v>0</v>
          </cell>
          <cell r="H283">
            <v>2809</v>
          </cell>
          <cell r="I283">
            <v>0</v>
          </cell>
        </row>
        <row r="284">
          <cell r="F284">
            <v>10211</v>
          </cell>
          <cell r="G284">
            <v>0</v>
          </cell>
          <cell r="H284">
            <v>10211</v>
          </cell>
          <cell r="I284">
            <v>0</v>
          </cell>
        </row>
        <row r="285">
          <cell r="F285">
            <v>4642</v>
          </cell>
          <cell r="G285">
            <v>0</v>
          </cell>
          <cell r="H285">
            <v>4642</v>
          </cell>
          <cell r="I285">
            <v>0</v>
          </cell>
        </row>
        <row r="286">
          <cell r="F286">
            <v>203</v>
          </cell>
          <cell r="G286">
            <v>0</v>
          </cell>
          <cell r="H286">
            <v>203</v>
          </cell>
          <cell r="I286">
            <v>0</v>
          </cell>
        </row>
        <row r="287">
          <cell r="F287">
            <v>5193</v>
          </cell>
          <cell r="G287">
            <v>0</v>
          </cell>
          <cell r="H287">
            <v>5193</v>
          </cell>
          <cell r="I287">
            <v>0</v>
          </cell>
        </row>
        <row r="288">
          <cell r="F288">
            <v>399</v>
          </cell>
          <cell r="G288">
            <v>0</v>
          </cell>
          <cell r="H288">
            <v>399</v>
          </cell>
          <cell r="I288">
            <v>0</v>
          </cell>
        </row>
        <row r="289">
          <cell r="F289">
            <v>7328</v>
          </cell>
          <cell r="G289">
            <v>0</v>
          </cell>
          <cell r="H289">
            <v>7328</v>
          </cell>
          <cell r="I289">
            <v>0</v>
          </cell>
        </row>
        <row r="290">
          <cell r="F290">
            <v>2068</v>
          </cell>
          <cell r="G290">
            <v>0</v>
          </cell>
          <cell r="H290">
            <v>2068</v>
          </cell>
          <cell r="I290">
            <v>0</v>
          </cell>
        </row>
        <row r="291">
          <cell r="F291">
            <v>954</v>
          </cell>
          <cell r="G291">
            <v>0</v>
          </cell>
          <cell r="H291">
            <v>954</v>
          </cell>
          <cell r="I291">
            <v>0</v>
          </cell>
        </row>
        <row r="292">
          <cell r="F292">
            <v>3113</v>
          </cell>
          <cell r="G292">
            <v>0</v>
          </cell>
          <cell r="H292">
            <v>3113</v>
          </cell>
          <cell r="I292">
            <v>0</v>
          </cell>
        </row>
        <row r="293">
          <cell r="F293">
            <v>160175</v>
          </cell>
          <cell r="G293">
            <v>0</v>
          </cell>
          <cell r="H293">
            <v>160175</v>
          </cell>
          <cell r="I293">
            <v>0</v>
          </cell>
        </row>
        <row r="294">
          <cell r="F294">
            <v>646</v>
          </cell>
          <cell r="G294">
            <v>0</v>
          </cell>
          <cell r="H294">
            <v>646</v>
          </cell>
          <cell r="I294">
            <v>0</v>
          </cell>
        </row>
        <row r="295">
          <cell r="F295">
            <v>11</v>
          </cell>
          <cell r="G295">
            <v>0</v>
          </cell>
          <cell r="H295">
            <v>11</v>
          </cell>
          <cell r="I295">
            <v>0</v>
          </cell>
        </row>
        <row r="296">
          <cell r="F296">
            <v>-464</v>
          </cell>
          <cell r="G296">
            <v>0</v>
          </cell>
          <cell r="H296">
            <v>-464</v>
          </cell>
          <cell r="I296">
            <v>0</v>
          </cell>
        </row>
        <row r="297">
          <cell r="F297">
            <v>-414</v>
          </cell>
          <cell r="G297">
            <v>0</v>
          </cell>
          <cell r="H297">
            <v>-414</v>
          </cell>
          <cell r="I297">
            <v>0</v>
          </cell>
        </row>
        <row r="298">
          <cell r="F298">
            <v>8</v>
          </cell>
          <cell r="G298">
            <v>0</v>
          </cell>
          <cell r="H298">
            <v>8</v>
          </cell>
          <cell r="I298">
            <v>0</v>
          </cell>
        </row>
        <row r="299">
          <cell r="F299">
            <v>324741</v>
          </cell>
          <cell r="G299">
            <v>0</v>
          </cell>
          <cell r="H299">
            <v>324741</v>
          </cell>
          <cell r="I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F312">
            <v>39</v>
          </cell>
          <cell r="G312">
            <v>0</v>
          </cell>
          <cell r="H312">
            <v>39</v>
          </cell>
          <cell r="I312">
            <v>0</v>
          </cell>
        </row>
        <row r="313">
          <cell r="F313">
            <v>58</v>
          </cell>
          <cell r="G313">
            <v>0</v>
          </cell>
          <cell r="H313">
            <v>58</v>
          </cell>
          <cell r="I313">
            <v>0</v>
          </cell>
        </row>
        <row r="314">
          <cell r="F314">
            <v>-119</v>
          </cell>
          <cell r="G314">
            <v>0</v>
          </cell>
          <cell r="H314">
            <v>-119</v>
          </cell>
          <cell r="I314">
            <v>0</v>
          </cell>
        </row>
        <row r="315">
          <cell r="F315">
            <v>-781</v>
          </cell>
          <cell r="G315">
            <v>0</v>
          </cell>
          <cell r="H315">
            <v>-781</v>
          </cell>
          <cell r="I315">
            <v>0</v>
          </cell>
        </row>
        <row r="316">
          <cell r="F316">
            <v>52</v>
          </cell>
          <cell r="G316">
            <v>0</v>
          </cell>
          <cell r="H316">
            <v>52</v>
          </cell>
          <cell r="I316">
            <v>0</v>
          </cell>
        </row>
        <row r="317">
          <cell r="F317">
            <v>-84</v>
          </cell>
          <cell r="G317">
            <v>0</v>
          </cell>
          <cell r="H317">
            <v>-84</v>
          </cell>
          <cell r="I317">
            <v>0</v>
          </cell>
        </row>
        <row r="318">
          <cell r="F318">
            <v>1054</v>
          </cell>
          <cell r="G318">
            <v>0</v>
          </cell>
          <cell r="H318">
            <v>1054</v>
          </cell>
          <cell r="I318">
            <v>0</v>
          </cell>
        </row>
        <row r="319">
          <cell r="F319">
            <v>75</v>
          </cell>
          <cell r="G319">
            <v>0</v>
          </cell>
          <cell r="H319">
            <v>75</v>
          </cell>
          <cell r="I319">
            <v>0</v>
          </cell>
        </row>
        <row r="320">
          <cell r="F320">
            <v>-120</v>
          </cell>
          <cell r="G320">
            <v>0</v>
          </cell>
          <cell r="H320">
            <v>-120</v>
          </cell>
          <cell r="I320">
            <v>0</v>
          </cell>
        </row>
        <row r="321">
          <cell r="F321">
            <v>-46</v>
          </cell>
          <cell r="G321">
            <v>0</v>
          </cell>
          <cell r="H321">
            <v>-46</v>
          </cell>
          <cell r="I321">
            <v>0</v>
          </cell>
        </row>
        <row r="322">
          <cell r="F322">
            <v>2583</v>
          </cell>
          <cell r="G322">
            <v>0</v>
          </cell>
          <cell r="H322">
            <v>2583</v>
          </cell>
          <cell r="I322">
            <v>0</v>
          </cell>
        </row>
        <row r="323">
          <cell r="F323">
            <v>193</v>
          </cell>
          <cell r="G323">
            <v>0</v>
          </cell>
          <cell r="H323">
            <v>193</v>
          </cell>
          <cell r="I323">
            <v>0</v>
          </cell>
        </row>
        <row r="324">
          <cell r="F324">
            <v>34</v>
          </cell>
          <cell r="G324">
            <v>0</v>
          </cell>
          <cell r="H324">
            <v>34</v>
          </cell>
          <cell r="I324">
            <v>0</v>
          </cell>
        </row>
        <row r="325">
          <cell r="F325">
            <v>-153</v>
          </cell>
          <cell r="G325">
            <v>0</v>
          </cell>
          <cell r="H325">
            <v>-153</v>
          </cell>
          <cell r="I325">
            <v>0</v>
          </cell>
        </row>
        <row r="326">
          <cell r="F326">
            <v>-185</v>
          </cell>
          <cell r="G326">
            <v>0</v>
          </cell>
          <cell r="H326">
            <v>-185</v>
          </cell>
          <cell r="I326">
            <v>0</v>
          </cell>
        </row>
        <row r="327">
          <cell r="F327">
            <v>403</v>
          </cell>
          <cell r="G327">
            <v>0</v>
          </cell>
          <cell r="H327">
            <v>403</v>
          </cell>
          <cell r="I327">
            <v>0</v>
          </cell>
        </row>
        <row r="328">
          <cell r="F328">
            <v>388</v>
          </cell>
          <cell r="G328">
            <v>0</v>
          </cell>
          <cell r="H328">
            <v>388</v>
          </cell>
          <cell r="I328">
            <v>0</v>
          </cell>
        </row>
        <row r="329">
          <cell r="F329">
            <v>-1004</v>
          </cell>
          <cell r="G329">
            <v>0</v>
          </cell>
          <cell r="H329">
            <v>-1004</v>
          </cell>
          <cell r="I329">
            <v>0</v>
          </cell>
        </row>
        <row r="330">
          <cell r="F330">
            <v>-61</v>
          </cell>
          <cell r="G330">
            <v>0</v>
          </cell>
          <cell r="H330">
            <v>-61</v>
          </cell>
          <cell r="I330">
            <v>0</v>
          </cell>
        </row>
        <row r="331">
          <cell r="F331">
            <v>81</v>
          </cell>
          <cell r="G331">
            <v>0</v>
          </cell>
          <cell r="H331">
            <v>81</v>
          </cell>
          <cell r="I331">
            <v>0</v>
          </cell>
        </row>
        <row r="332">
          <cell r="F332">
            <v>3068</v>
          </cell>
          <cell r="G332">
            <v>0</v>
          </cell>
          <cell r="H332">
            <v>3068</v>
          </cell>
          <cell r="I332">
            <v>0</v>
          </cell>
        </row>
        <row r="333">
          <cell r="F333">
            <v>30766</v>
          </cell>
          <cell r="G333">
            <v>0</v>
          </cell>
          <cell r="H333">
            <v>30766</v>
          </cell>
          <cell r="I333">
            <v>0</v>
          </cell>
        </row>
        <row r="334">
          <cell r="F334">
            <v>-464</v>
          </cell>
          <cell r="G334">
            <v>0</v>
          </cell>
          <cell r="H334">
            <v>-464</v>
          </cell>
          <cell r="I334">
            <v>0</v>
          </cell>
        </row>
        <row r="335">
          <cell r="F335">
            <v>-464</v>
          </cell>
          <cell r="G335">
            <v>0</v>
          </cell>
          <cell r="H335">
            <v>-464</v>
          </cell>
          <cell r="I335">
            <v>0</v>
          </cell>
        </row>
        <row r="336">
          <cell r="F336">
            <v>74785</v>
          </cell>
          <cell r="G336">
            <v>0</v>
          </cell>
          <cell r="H336">
            <v>74785</v>
          </cell>
          <cell r="I336">
            <v>0</v>
          </cell>
        </row>
        <row r="337">
          <cell r="F337">
            <v>5269</v>
          </cell>
          <cell r="G337">
            <v>0</v>
          </cell>
          <cell r="H337">
            <v>5269</v>
          </cell>
          <cell r="I337">
            <v>0</v>
          </cell>
        </row>
        <row r="338">
          <cell r="F338">
            <v>2136</v>
          </cell>
          <cell r="G338">
            <v>0</v>
          </cell>
          <cell r="H338">
            <v>2136</v>
          </cell>
          <cell r="I338">
            <v>0</v>
          </cell>
        </row>
        <row r="339">
          <cell r="F339">
            <v>2435</v>
          </cell>
          <cell r="G339">
            <v>0</v>
          </cell>
          <cell r="H339">
            <v>2435</v>
          </cell>
          <cell r="I339">
            <v>0</v>
          </cell>
        </row>
        <row r="340">
          <cell r="F340">
            <v>1792</v>
          </cell>
          <cell r="G340">
            <v>0</v>
          </cell>
          <cell r="H340">
            <v>1792</v>
          </cell>
          <cell r="I340">
            <v>0</v>
          </cell>
        </row>
        <row r="341">
          <cell r="F341">
            <v>5834</v>
          </cell>
          <cell r="G341">
            <v>0</v>
          </cell>
          <cell r="H341">
            <v>5834</v>
          </cell>
          <cell r="I341">
            <v>0</v>
          </cell>
        </row>
        <row r="342">
          <cell r="F342">
            <v>10939</v>
          </cell>
          <cell r="G342">
            <v>0</v>
          </cell>
          <cell r="H342">
            <v>10939</v>
          </cell>
          <cell r="I342">
            <v>0</v>
          </cell>
        </row>
        <row r="343">
          <cell r="F343">
            <v>5808</v>
          </cell>
          <cell r="G343">
            <v>0</v>
          </cell>
          <cell r="H343">
            <v>5808</v>
          </cell>
          <cell r="I343">
            <v>0</v>
          </cell>
        </row>
        <row r="344">
          <cell r="F344">
            <v>144311</v>
          </cell>
          <cell r="G344">
            <v>0</v>
          </cell>
          <cell r="H344">
            <v>144311</v>
          </cell>
          <cell r="I344">
            <v>0</v>
          </cell>
        </row>
        <row r="345">
          <cell r="F345">
            <v>984539</v>
          </cell>
          <cell r="G345">
            <v>0</v>
          </cell>
          <cell r="H345">
            <v>984539</v>
          </cell>
          <cell r="I345">
            <v>0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>
        <row r="1">
          <cell r="N1" t="str">
            <v>% Diff &gt;</v>
          </cell>
        </row>
        <row r="2">
          <cell r="K2" t="str">
            <v>31-Dic-01</v>
          </cell>
          <cell r="N2">
            <v>0</v>
          </cell>
        </row>
        <row r="3">
          <cell r="N3">
            <v>0</v>
          </cell>
        </row>
        <row r="4">
          <cell r="K4">
            <v>7934899</v>
          </cell>
          <cell r="N4">
            <v>1.027139489665289</v>
          </cell>
        </row>
        <row r="5">
          <cell r="K5">
            <v>98678</v>
          </cell>
          <cell r="N5">
            <v>-0.96504965507617302</v>
          </cell>
        </row>
        <row r="6">
          <cell r="K6">
            <v>199684</v>
          </cell>
          <cell r="N6">
            <v>0.6122140855987146</v>
          </cell>
        </row>
        <row r="7">
          <cell r="K7">
            <v>9144</v>
          </cell>
          <cell r="N7">
            <v>-0.89525413244441387</v>
          </cell>
        </row>
        <row r="8">
          <cell r="K8">
            <v>6700</v>
          </cell>
          <cell r="N8">
            <v>4.3901850362027357</v>
          </cell>
        </row>
        <row r="9">
          <cell r="K9">
            <v>55856</v>
          </cell>
          <cell r="N9">
            <v>0.71716674864731922</v>
          </cell>
        </row>
        <row r="10">
          <cell r="K10">
            <v>87331</v>
          </cell>
          <cell r="N10">
            <v>0.76067014777927866</v>
          </cell>
        </row>
        <row r="11">
          <cell r="K11">
            <v>9203</v>
          </cell>
          <cell r="N11">
            <v>-0.87571239499770415</v>
          </cell>
        </row>
        <row r="12">
          <cell r="K12">
            <v>35409</v>
          </cell>
          <cell r="N12">
            <v>2.5889924994932092</v>
          </cell>
        </row>
        <row r="13">
          <cell r="K13">
            <v>0</v>
          </cell>
          <cell r="N13">
            <v>-1</v>
          </cell>
        </row>
        <row r="14">
          <cell r="K14">
            <v>1901454</v>
          </cell>
          <cell r="N14">
            <v>0.85664208659787378</v>
          </cell>
        </row>
        <row r="15">
          <cell r="K15">
            <v>7941</v>
          </cell>
          <cell r="N15">
            <v>-0.19109707649994906</v>
          </cell>
        </row>
        <row r="16">
          <cell r="K16">
            <v>1389722</v>
          </cell>
          <cell r="N16">
            <v>1.6595666909711657</v>
          </cell>
        </row>
        <row r="17">
          <cell r="K17">
            <v>374675</v>
          </cell>
          <cell r="N17">
            <v>0.2889692374379898</v>
          </cell>
        </row>
        <row r="18">
          <cell r="K18">
            <v>1342601</v>
          </cell>
          <cell r="N18">
            <v>1.1150617299509595</v>
          </cell>
        </row>
        <row r="19">
          <cell r="K19">
            <v>27996</v>
          </cell>
          <cell r="N19">
            <v>1.1297831875237734</v>
          </cell>
        </row>
        <row r="20">
          <cell r="K20">
            <v>625851</v>
          </cell>
          <cell r="N20">
            <v>1.2831861312670323</v>
          </cell>
        </row>
        <row r="21">
          <cell r="K21">
            <v>322061</v>
          </cell>
          <cell r="N21">
            <v>9.7755955567451824</v>
          </cell>
        </row>
        <row r="22">
          <cell r="K22">
            <v>1417021</v>
          </cell>
          <cell r="N22">
            <v>0.77681101631582383</v>
          </cell>
        </row>
        <row r="23">
          <cell r="K23">
            <v>24563</v>
          </cell>
          <cell r="N23">
            <v>0.67414122137404575</v>
          </cell>
        </row>
        <row r="24">
          <cell r="K24">
            <v>1</v>
          </cell>
          <cell r="N24">
            <v>-0.99981962481962483</v>
          </cell>
        </row>
        <row r="25">
          <cell r="K25">
            <v>0</v>
          </cell>
          <cell r="N25">
            <v>-1</v>
          </cell>
        </row>
        <row r="26">
          <cell r="K26">
            <v>985930</v>
          </cell>
          <cell r="N26">
            <v>4.0219031240438484E-2</v>
          </cell>
        </row>
        <row r="27">
          <cell r="K27">
            <v>1148627</v>
          </cell>
          <cell r="N27">
            <v>0.81786485823487987</v>
          </cell>
        </row>
        <row r="28">
          <cell r="K28">
            <v>8926</v>
          </cell>
          <cell r="N28">
            <v>-0.3239927294759164</v>
          </cell>
        </row>
        <row r="29">
          <cell r="K29">
            <v>768832</v>
          </cell>
          <cell r="N29">
            <v>-3.3168680395569458E-2</v>
          </cell>
        </row>
        <row r="30">
          <cell r="K30">
            <v>857534</v>
          </cell>
          <cell r="N30">
            <v>0.96791338311631681</v>
          </cell>
        </row>
        <row r="31">
          <cell r="K31">
            <v>215503</v>
          </cell>
          <cell r="N31">
            <v>2.0080119481317085</v>
          </cell>
        </row>
        <row r="32">
          <cell r="K32">
            <v>2676</v>
          </cell>
          <cell r="N32">
            <v>0.90870185449358065</v>
          </cell>
        </row>
        <row r="33">
          <cell r="K33">
            <v>992929</v>
          </cell>
          <cell r="N33">
            <v>0.76287541456278274</v>
          </cell>
        </row>
        <row r="34">
          <cell r="K34">
            <v>187609</v>
          </cell>
          <cell r="N34">
            <v>1.9378170999060444</v>
          </cell>
        </row>
        <row r="35">
          <cell r="K35">
            <v>1739</v>
          </cell>
          <cell r="N35">
            <v>-0.99342164992131698</v>
          </cell>
        </row>
        <row r="36">
          <cell r="K36">
            <v>0</v>
          </cell>
          <cell r="N36">
            <v>-1</v>
          </cell>
        </row>
        <row r="37">
          <cell r="K37">
            <v>5602</v>
          </cell>
          <cell r="N37">
            <v>1.6612826603325415</v>
          </cell>
        </row>
        <row r="38">
          <cell r="K38">
            <v>208</v>
          </cell>
          <cell r="N38">
            <v>0.14285714285714285</v>
          </cell>
        </row>
        <row r="39">
          <cell r="K39">
            <v>23663</v>
          </cell>
          <cell r="N39">
            <v>5.5895293790030633</v>
          </cell>
        </row>
        <row r="40">
          <cell r="K40">
            <v>1436642</v>
          </cell>
          <cell r="N40">
            <v>0.76713297637454347</v>
          </cell>
        </row>
        <row r="41">
          <cell r="K41">
            <v>944707</v>
          </cell>
          <cell r="N41">
            <v>0.50306354123410357</v>
          </cell>
        </row>
        <row r="42">
          <cell r="K42">
            <v>17559</v>
          </cell>
          <cell r="N42">
            <v>0.17153722978382707</v>
          </cell>
        </row>
        <row r="43">
          <cell r="K43">
            <v>3550914</v>
          </cell>
          <cell r="N43">
            <v>6.6190388320766944</v>
          </cell>
        </row>
        <row r="44">
          <cell r="K44">
            <v>6386487</v>
          </cell>
          <cell r="N44">
            <v>0.46451012248800977</v>
          </cell>
        </row>
        <row r="45">
          <cell r="K45">
            <v>11958</v>
          </cell>
          <cell r="N45">
            <v>0.44910324769752785</v>
          </cell>
        </row>
        <row r="46">
          <cell r="K46">
            <v>69451</v>
          </cell>
          <cell r="N46">
            <v>0.36633877631320089</v>
          </cell>
        </row>
        <row r="47">
          <cell r="K47">
            <v>74497</v>
          </cell>
          <cell r="N47">
            <v>0.54046732837055422</v>
          </cell>
        </row>
        <row r="48">
          <cell r="K48">
            <v>1659433</v>
          </cell>
          <cell r="N48">
            <v>0.91009693025418725</v>
          </cell>
        </row>
        <row r="49">
          <cell r="K49">
            <v>364007</v>
          </cell>
          <cell r="N49">
            <v>0.95613294999596954</v>
          </cell>
        </row>
        <row r="50">
          <cell r="K50">
            <v>109516</v>
          </cell>
          <cell r="N50">
            <v>0.67830324577803658</v>
          </cell>
        </row>
        <row r="51">
          <cell r="K51">
            <v>74206</v>
          </cell>
          <cell r="N51">
            <v>-0.3972480343102216</v>
          </cell>
        </row>
        <row r="52">
          <cell r="K52">
            <v>2072012</v>
          </cell>
          <cell r="N52">
            <v>0.55116493908418918</v>
          </cell>
        </row>
        <row r="53">
          <cell r="K53">
            <v>315523</v>
          </cell>
          <cell r="N53">
            <v>0.56904019533250783</v>
          </cell>
        </row>
        <row r="54">
          <cell r="K54">
            <v>900544</v>
          </cell>
          <cell r="N54">
            <v>0.37539079503020212</v>
          </cell>
        </row>
        <row r="55">
          <cell r="K55">
            <v>6072</v>
          </cell>
          <cell r="N55">
            <v>0</v>
          </cell>
        </row>
        <row r="56">
          <cell r="K56">
            <v>96341</v>
          </cell>
          <cell r="N56">
            <v>7.5162377519362542E-2</v>
          </cell>
        </row>
        <row r="57">
          <cell r="K57">
            <v>642156</v>
          </cell>
          <cell r="N57">
            <v>4.5894574669022603</v>
          </cell>
        </row>
        <row r="58">
          <cell r="K58">
            <v>7059</v>
          </cell>
          <cell r="N58">
            <v>0.4000396667988893</v>
          </cell>
        </row>
        <row r="59">
          <cell r="K59">
            <v>258889</v>
          </cell>
          <cell r="N59">
            <v>-0.12718550034725265</v>
          </cell>
        </row>
        <row r="60">
          <cell r="K60">
            <v>81057</v>
          </cell>
          <cell r="N60">
            <v>1.7665449332741732</v>
          </cell>
        </row>
        <row r="61">
          <cell r="K61">
            <v>24396</v>
          </cell>
          <cell r="N61">
            <v>0.20539552349424378</v>
          </cell>
        </row>
        <row r="62">
          <cell r="K62">
            <v>409794</v>
          </cell>
          <cell r="N62">
            <v>2.0536065573770492</v>
          </cell>
        </row>
        <row r="63">
          <cell r="K63">
            <v>4337781</v>
          </cell>
          <cell r="N63">
            <v>0.94536512866831734</v>
          </cell>
        </row>
        <row r="64">
          <cell r="K64">
            <v>181829</v>
          </cell>
          <cell r="N64">
            <v>-0.48453570254119088</v>
          </cell>
        </row>
        <row r="65">
          <cell r="K65">
            <v>51786</v>
          </cell>
          <cell r="N65">
            <v>-0.17810436769933977</v>
          </cell>
        </row>
        <row r="66">
          <cell r="K66">
            <v>1934179</v>
          </cell>
          <cell r="N66">
            <v>1.3401053796874904</v>
          </cell>
        </row>
        <row r="67">
          <cell r="K67">
            <v>83085</v>
          </cell>
          <cell r="N67">
            <v>-0.15218522637986101</v>
          </cell>
        </row>
        <row r="68">
          <cell r="K68">
            <v>58829</v>
          </cell>
          <cell r="N68">
            <v>0</v>
          </cell>
        </row>
        <row r="69">
          <cell r="K69">
            <v>5061308</v>
          </cell>
          <cell r="N69">
            <v>3.8226495421096214</v>
          </cell>
        </row>
        <row r="70">
          <cell r="K70">
            <v>2623372</v>
          </cell>
          <cell r="N70">
            <v>1.2605687932359724</v>
          </cell>
        </row>
        <row r="71">
          <cell r="K71">
            <v>53080</v>
          </cell>
          <cell r="N71">
            <v>0.6769342558367295</v>
          </cell>
        </row>
        <row r="72">
          <cell r="K72">
            <v>744905</v>
          </cell>
          <cell r="N72">
            <v>1.7757676255775823</v>
          </cell>
        </row>
        <row r="73">
          <cell r="K73">
            <v>1387699</v>
          </cell>
          <cell r="N73">
            <v>1.0744187228495661</v>
          </cell>
        </row>
        <row r="74">
          <cell r="K74">
            <v>684403</v>
          </cell>
          <cell r="N74">
            <v>0.28813281788170458</v>
          </cell>
        </row>
        <row r="75">
          <cell r="K75">
            <v>110840</v>
          </cell>
          <cell r="N75">
            <v>-0.27797645801984194</v>
          </cell>
        </row>
        <row r="76">
          <cell r="K76">
            <v>10444</v>
          </cell>
          <cell r="N76">
            <v>-0.94128262935081441</v>
          </cell>
        </row>
        <row r="77">
          <cell r="K77">
            <v>1619360</v>
          </cell>
          <cell r="N77">
            <v>1.7058919855561887</v>
          </cell>
        </row>
        <row r="78">
          <cell r="K78">
            <v>355946</v>
          </cell>
          <cell r="N78">
            <v>1.6973166720974819</v>
          </cell>
        </row>
        <row r="79">
          <cell r="K79">
            <v>428333</v>
          </cell>
          <cell r="N79">
            <v>-0.54660706573743978</v>
          </cell>
        </row>
        <row r="80">
          <cell r="K80">
            <v>2500</v>
          </cell>
          <cell r="N80">
            <v>3.2589437819420786</v>
          </cell>
        </row>
        <row r="81">
          <cell r="K81">
            <v>362415</v>
          </cell>
          <cell r="N81">
            <v>4.0759114273309152</v>
          </cell>
        </row>
        <row r="82">
          <cell r="K82">
            <v>630945</v>
          </cell>
          <cell r="N82">
            <v>0.41093874739758623</v>
          </cell>
        </row>
        <row r="83">
          <cell r="K83">
            <v>0</v>
          </cell>
          <cell r="N83">
            <v>-1</v>
          </cell>
        </row>
        <row r="84">
          <cell r="K84">
            <v>752443</v>
          </cell>
          <cell r="N84">
            <v>0.42552961726603439</v>
          </cell>
        </row>
        <row r="85">
          <cell r="K85">
            <v>246595</v>
          </cell>
          <cell r="N85">
            <v>-0.4690144484399561</v>
          </cell>
        </row>
        <row r="86">
          <cell r="K86">
            <v>605972</v>
          </cell>
          <cell r="N86">
            <v>0.67066984274024566</v>
          </cell>
        </row>
        <row r="87">
          <cell r="K87">
            <v>2485</v>
          </cell>
          <cell r="N87">
            <v>-0.91560536593649178</v>
          </cell>
        </row>
        <row r="88">
          <cell r="K88">
            <v>87194</v>
          </cell>
          <cell r="N88">
            <v>2.8283280646294346</v>
          </cell>
        </row>
        <row r="89">
          <cell r="K89">
            <v>99921</v>
          </cell>
          <cell r="N89">
            <v>0.15838347302890132</v>
          </cell>
        </row>
        <row r="90">
          <cell r="K90">
            <v>26569</v>
          </cell>
          <cell r="N90">
            <v>0.30894669425559168</v>
          </cell>
        </row>
        <row r="91">
          <cell r="K91">
            <v>80705</v>
          </cell>
          <cell r="N91">
            <v>14.042870456663561</v>
          </cell>
        </row>
        <row r="92">
          <cell r="K92">
            <v>267749</v>
          </cell>
          <cell r="N92">
            <v>0.22303377458638238</v>
          </cell>
        </row>
        <row r="93">
          <cell r="K93">
            <v>2608701</v>
          </cell>
          <cell r="N93">
            <v>9.2110992378961711</v>
          </cell>
        </row>
        <row r="94">
          <cell r="K94">
            <v>73952</v>
          </cell>
          <cell r="N94">
            <v>-0.84793301419664746</v>
          </cell>
        </row>
        <row r="95">
          <cell r="K95">
            <v>3347</v>
          </cell>
          <cell r="N95">
            <v>-0.10841768779968033</v>
          </cell>
        </row>
        <row r="96">
          <cell r="K96">
            <v>13285</v>
          </cell>
          <cell r="N96">
            <v>0.10930193720774883</v>
          </cell>
        </row>
        <row r="97">
          <cell r="K97">
            <v>0</v>
          </cell>
          <cell r="N97">
            <v>-1</v>
          </cell>
        </row>
        <row r="98">
          <cell r="K98">
            <v>576470</v>
          </cell>
          <cell r="N98">
            <v>-0.21127126702559226</v>
          </cell>
        </row>
        <row r="99">
          <cell r="K99">
            <v>0</v>
          </cell>
          <cell r="N99">
            <v>-1</v>
          </cell>
        </row>
        <row r="100">
          <cell r="K100">
            <v>0</v>
          </cell>
          <cell r="N100">
            <v>-1</v>
          </cell>
        </row>
        <row r="101">
          <cell r="K101">
            <v>0</v>
          </cell>
          <cell r="N101">
            <v>-1</v>
          </cell>
        </row>
        <row r="102">
          <cell r="K102">
            <v>66752215</v>
          </cell>
          <cell r="N102">
            <v>0.59303440599102342</v>
          </cell>
        </row>
        <row r="103">
          <cell r="K103">
            <v>3295682</v>
          </cell>
          <cell r="N103">
            <v>0</v>
          </cell>
        </row>
        <row r="104">
          <cell r="K104">
            <v>0</v>
          </cell>
          <cell r="N104">
            <v>0</v>
          </cell>
        </row>
        <row r="105">
          <cell r="K105">
            <v>20752747</v>
          </cell>
          <cell r="N105">
            <v>0</v>
          </cell>
        </row>
        <row r="106">
          <cell r="K106">
            <v>936441</v>
          </cell>
          <cell r="N106">
            <v>0.14431077357349284</v>
          </cell>
        </row>
        <row r="107">
          <cell r="K107">
            <v>14904893</v>
          </cell>
          <cell r="N107">
            <v>0.18970831463217636</v>
          </cell>
        </row>
        <row r="108">
          <cell r="K108">
            <v>19663327</v>
          </cell>
          <cell r="N108">
            <v>0.3567128917457989</v>
          </cell>
        </row>
        <row r="109">
          <cell r="K109">
            <v>6519741</v>
          </cell>
          <cell r="N109">
            <v>2.884429053949562E-2</v>
          </cell>
        </row>
        <row r="110">
          <cell r="K110">
            <v>527246</v>
          </cell>
          <cell r="N110">
            <v>6.5994076080913053E-2</v>
          </cell>
        </row>
        <row r="111">
          <cell r="K111">
            <v>286755</v>
          </cell>
          <cell r="N111">
            <v>0.34720369082742941</v>
          </cell>
        </row>
        <row r="112">
          <cell r="K112">
            <v>947468</v>
          </cell>
          <cell r="N112">
            <v>0.11852913468372005</v>
          </cell>
        </row>
        <row r="113">
          <cell r="K113">
            <v>126485</v>
          </cell>
          <cell r="N113">
            <v>-0.11503774654194099</v>
          </cell>
        </row>
        <row r="114">
          <cell r="K114">
            <v>1001593</v>
          </cell>
          <cell r="N114">
            <v>0.45601117601053637</v>
          </cell>
        </row>
        <row r="115">
          <cell r="K115">
            <v>220467</v>
          </cell>
          <cell r="N115">
            <v>0.26151266851296606</v>
          </cell>
        </row>
        <row r="116">
          <cell r="K116">
            <v>464153</v>
          </cell>
          <cell r="N116">
            <v>18.995390513936158</v>
          </cell>
        </row>
        <row r="117">
          <cell r="K117">
            <v>327800</v>
          </cell>
          <cell r="N117">
            <v>6.069381930669842E-2</v>
          </cell>
        </row>
        <row r="118">
          <cell r="K118">
            <v>1477</v>
          </cell>
          <cell r="N118">
            <v>0</v>
          </cell>
        </row>
        <row r="119">
          <cell r="K119">
            <v>45927846</v>
          </cell>
          <cell r="N119">
            <v>0.23897514657914465</v>
          </cell>
        </row>
        <row r="120">
          <cell r="K120">
            <v>101414902</v>
          </cell>
          <cell r="N120">
            <v>0</v>
          </cell>
        </row>
        <row r="121">
          <cell r="K121">
            <v>0</v>
          </cell>
          <cell r="N121">
            <v>0</v>
          </cell>
        </row>
        <row r="122">
          <cell r="K122">
            <v>112680061</v>
          </cell>
          <cell r="N122">
            <v>0.42683957484559676</v>
          </cell>
        </row>
        <row r="123">
          <cell r="K123">
            <v>114744</v>
          </cell>
          <cell r="N123">
            <v>0</v>
          </cell>
        </row>
        <row r="124">
          <cell r="K124">
            <v>112680061</v>
          </cell>
          <cell r="N124">
            <v>0.14431077357349284</v>
          </cell>
        </row>
        <row r="125">
          <cell r="K125">
            <v>14904893</v>
          </cell>
          <cell r="N125">
            <v>0.18970831463217636</v>
          </cell>
        </row>
        <row r="126">
          <cell r="K126">
            <v>19663327</v>
          </cell>
          <cell r="N126">
            <v>0.3567128917457989</v>
          </cell>
        </row>
        <row r="127">
          <cell r="K127">
            <v>6519741</v>
          </cell>
          <cell r="N127">
            <v>2.884429053949562E-2</v>
          </cell>
        </row>
        <row r="128">
          <cell r="K128">
            <v>527246</v>
          </cell>
          <cell r="N128">
            <v>6.5996231328497135E-2</v>
          </cell>
        </row>
        <row r="129">
          <cell r="K129">
            <v>286755</v>
          </cell>
          <cell r="N129">
            <v>0.34720369082742941</v>
          </cell>
        </row>
        <row r="130">
          <cell r="K130">
            <v>947468</v>
          </cell>
          <cell r="N130">
            <v>0.11852913468372005</v>
          </cell>
        </row>
        <row r="131">
          <cell r="K131">
            <v>126485</v>
          </cell>
          <cell r="N131">
            <v>-0.11503774654194099</v>
          </cell>
        </row>
        <row r="132">
          <cell r="K132">
            <v>1001593</v>
          </cell>
          <cell r="N132">
            <v>0.45601117601053637</v>
          </cell>
        </row>
        <row r="133">
          <cell r="K133">
            <v>220467</v>
          </cell>
          <cell r="N133">
            <v>0.26151266851296606</v>
          </cell>
        </row>
        <row r="134">
          <cell r="K134">
            <v>464153</v>
          </cell>
          <cell r="N134">
            <v>18.995390513936158</v>
          </cell>
        </row>
        <row r="135">
          <cell r="K135">
            <v>327800</v>
          </cell>
          <cell r="N135">
            <v>6.069381930669842E-2</v>
          </cell>
        </row>
        <row r="136">
          <cell r="K136">
            <v>1477</v>
          </cell>
          <cell r="N136">
            <v>0</v>
          </cell>
        </row>
        <row r="137">
          <cell r="K137">
            <v>45927846</v>
          </cell>
          <cell r="N137">
            <v>0.23897518000242898</v>
          </cell>
        </row>
        <row r="138">
          <cell r="N138">
            <v>0</v>
          </cell>
        </row>
        <row r="139">
          <cell r="K139">
            <v>0</v>
          </cell>
          <cell r="N139">
            <v>0</v>
          </cell>
        </row>
        <row r="140">
          <cell r="K140">
            <v>0</v>
          </cell>
          <cell r="N140">
            <v>0</v>
          </cell>
        </row>
        <row r="141">
          <cell r="K141">
            <v>0</v>
          </cell>
          <cell r="N141">
            <v>0</v>
          </cell>
        </row>
      </sheetData>
      <sheetData sheetId="1">
        <row r="1">
          <cell r="I1" t="str">
            <v>RJE</v>
          </cell>
          <cell r="J1" t="str">
            <v>31-Dic-01</v>
          </cell>
        </row>
        <row r="3">
          <cell r="I3">
            <v>0</v>
          </cell>
          <cell r="J3">
            <v>7934899</v>
          </cell>
        </row>
        <row r="4">
          <cell r="I4">
            <v>0</v>
          </cell>
          <cell r="J4">
            <v>98678</v>
          </cell>
        </row>
        <row r="5">
          <cell r="I5">
            <v>0</v>
          </cell>
          <cell r="J5">
            <v>199684</v>
          </cell>
        </row>
        <row r="6">
          <cell r="I6">
            <v>0</v>
          </cell>
          <cell r="J6">
            <v>9144</v>
          </cell>
        </row>
        <row r="7">
          <cell r="I7">
            <v>0</v>
          </cell>
          <cell r="J7">
            <v>6700</v>
          </cell>
        </row>
        <row r="8">
          <cell r="I8">
            <v>0</v>
          </cell>
          <cell r="J8">
            <v>55856</v>
          </cell>
        </row>
        <row r="9">
          <cell r="I9">
            <v>0</v>
          </cell>
          <cell r="J9">
            <v>87331</v>
          </cell>
        </row>
        <row r="10">
          <cell r="I10">
            <v>0</v>
          </cell>
          <cell r="J10">
            <v>9203</v>
          </cell>
        </row>
        <row r="11">
          <cell r="I11">
            <v>0</v>
          </cell>
          <cell r="J11">
            <v>35409</v>
          </cell>
        </row>
        <row r="12">
          <cell r="I12">
            <v>0</v>
          </cell>
          <cell r="J12">
            <v>0</v>
          </cell>
        </row>
        <row r="13">
          <cell r="I13">
            <v>0</v>
          </cell>
          <cell r="J13">
            <v>1901454</v>
          </cell>
        </row>
        <row r="14">
          <cell r="I14">
            <v>0</v>
          </cell>
          <cell r="J14">
            <v>7941</v>
          </cell>
        </row>
        <row r="15">
          <cell r="I15">
            <v>0</v>
          </cell>
          <cell r="J15">
            <v>1389722</v>
          </cell>
        </row>
        <row r="16">
          <cell r="I16">
            <v>0</v>
          </cell>
          <cell r="J16">
            <v>374675</v>
          </cell>
        </row>
        <row r="17">
          <cell r="I17">
            <v>0</v>
          </cell>
          <cell r="J17">
            <v>1342601</v>
          </cell>
        </row>
        <row r="18">
          <cell r="I18">
            <v>0</v>
          </cell>
          <cell r="J18">
            <v>27996</v>
          </cell>
        </row>
        <row r="19">
          <cell r="I19">
            <v>0</v>
          </cell>
          <cell r="J19">
            <v>625851</v>
          </cell>
        </row>
        <row r="20">
          <cell r="I20">
            <v>0</v>
          </cell>
          <cell r="J20">
            <v>322061</v>
          </cell>
        </row>
        <row r="21">
          <cell r="I21">
            <v>0</v>
          </cell>
          <cell r="J21">
            <v>1417021</v>
          </cell>
        </row>
        <row r="22">
          <cell r="I22">
            <v>0</v>
          </cell>
          <cell r="J22">
            <v>24563</v>
          </cell>
        </row>
        <row r="23">
          <cell r="I23">
            <v>0</v>
          </cell>
          <cell r="J23">
            <v>1</v>
          </cell>
        </row>
        <row r="24">
          <cell r="I24">
            <v>0</v>
          </cell>
          <cell r="J24">
            <v>0</v>
          </cell>
        </row>
        <row r="25">
          <cell r="I25">
            <v>0</v>
          </cell>
          <cell r="J25">
            <v>985930</v>
          </cell>
        </row>
        <row r="26">
          <cell r="I26">
            <v>0</v>
          </cell>
          <cell r="J26">
            <v>1148627</v>
          </cell>
        </row>
        <row r="27">
          <cell r="I27">
            <v>0</v>
          </cell>
          <cell r="J27">
            <v>8926</v>
          </cell>
        </row>
        <row r="28">
          <cell r="I28">
            <v>0</v>
          </cell>
          <cell r="J28">
            <v>768832</v>
          </cell>
        </row>
        <row r="29">
          <cell r="I29">
            <v>0</v>
          </cell>
          <cell r="J29">
            <v>857534</v>
          </cell>
        </row>
        <row r="30">
          <cell r="I30">
            <v>0</v>
          </cell>
          <cell r="J30">
            <v>215503</v>
          </cell>
        </row>
        <row r="31">
          <cell r="I31">
            <v>0</v>
          </cell>
          <cell r="J31">
            <v>2676</v>
          </cell>
        </row>
        <row r="32">
          <cell r="I32">
            <v>0</v>
          </cell>
          <cell r="J32">
            <v>992929</v>
          </cell>
        </row>
        <row r="33">
          <cell r="I33">
            <v>0</v>
          </cell>
          <cell r="J33">
            <v>187609</v>
          </cell>
        </row>
        <row r="34">
          <cell r="I34">
            <v>0</v>
          </cell>
          <cell r="J34">
            <v>1739</v>
          </cell>
        </row>
        <row r="35">
          <cell r="I35">
            <v>0</v>
          </cell>
          <cell r="J35">
            <v>0</v>
          </cell>
        </row>
        <row r="36">
          <cell r="I36">
            <v>0</v>
          </cell>
          <cell r="J36">
            <v>5602</v>
          </cell>
        </row>
        <row r="37">
          <cell r="I37">
            <v>0</v>
          </cell>
          <cell r="J37">
            <v>208</v>
          </cell>
        </row>
        <row r="38">
          <cell r="I38">
            <v>0</v>
          </cell>
          <cell r="J38">
            <v>23663</v>
          </cell>
        </row>
        <row r="39">
          <cell r="I39">
            <v>0</v>
          </cell>
          <cell r="J39">
            <v>1436642</v>
          </cell>
        </row>
        <row r="40">
          <cell r="I40">
            <v>0</v>
          </cell>
          <cell r="J40">
            <v>944707</v>
          </cell>
        </row>
        <row r="41">
          <cell r="I41">
            <v>0</v>
          </cell>
          <cell r="J41">
            <v>17559</v>
          </cell>
        </row>
        <row r="42">
          <cell r="I42">
            <v>0</v>
          </cell>
          <cell r="J42">
            <v>3550914</v>
          </cell>
        </row>
        <row r="43">
          <cell r="I43">
            <v>0</v>
          </cell>
          <cell r="J43">
            <v>6386487</v>
          </cell>
        </row>
        <row r="44">
          <cell r="I44">
            <v>0</v>
          </cell>
          <cell r="J44">
            <v>11958</v>
          </cell>
        </row>
        <row r="45">
          <cell r="I45">
            <v>0</v>
          </cell>
          <cell r="J45">
            <v>69451</v>
          </cell>
        </row>
        <row r="46">
          <cell r="I46">
            <v>0</v>
          </cell>
          <cell r="J46">
            <v>74497</v>
          </cell>
        </row>
        <row r="47">
          <cell r="I47">
            <v>0</v>
          </cell>
          <cell r="J47">
            <v>1659433</v>
          </cell>
        </row>
        <row r="48">
          <cell r="I48">
            <v>0</v>
          </cell>
          <cell r="J48">
            <v>364007</v>
          </cell>
        </row>
        <row r="49">
          <cell r="I49">
            <v>0</v>
          </cell>
          <cell r="J49">
            <v>109516</v>
          </cell>
        </row>
        <row r="50">
          <cell r="I50">
            <v>0</v>
          </cell>
          <cell r="J50">
            <v>74206</v>
          </cell>
        </row>
        <row r="51">
          <cell r="I51">
            <v>0</v>
          </cell>
          <cell r="J51">
            <v>2072012</v>
          </cell>
        </row>
        <row r="52">
          <cell r="I52">
            <v>0</v>
          </cell>
          <cell r="J52">
            <v>315523</v>
          </cell>
        </row>
        <row r="53">
          <cell r="I53">
            <v>0</v>
          </cell>
          <cell r="J53">
            <v>900544</v>
          </cell>
        </row>
        <row r="54">
          <cell r="I54">
            <v>0</v>
          </cell>
          <cell r="J54">
            <v>6072</v>
          </cell>
        </row>
        <row r="55">
          <cell r="I55">
            <v>0</v>
          </cell>
          <cell r="J55">
            <v>96341</v>
          </cell>
        </row>
        <row r="56">
          <cell r="I56">
            <v>0</v>
          </cell>
          <cell r="J56">
            <v>642156</v>
          </cell>
        </row>
        <row r="57">
          <cell r="I57">
            <v>0</v>
          </cell>
          <cell r="J57">
            <v>7059</v>
          </cell>
        </row>
        <row r="58">
          <cell r="I58">
            <v>0</v>
          </cell>
          <cell r="J58">
            <v>258889</v>
          </cell>
        </row>
        <row r="59">
          <cell r="I59">
            <v>0</v>
          </cell>
          <cell r="J59">
            <v>81057</v>
          </cell>
        </row>
        <row r="60">
          <cell r="I60">
            <v>0</v>
          </cell>
          <cell r="J60">
            <v>24396</v>
          </cell>
        </row>
        <row r="61">
          <cell r="I61">
            <v>0</v>
          </cell>
          <cell r="J61">
            <v>409794</v>
          </cell>
        </row>
        <row r="62">
          <cell r="I62">
            <v>0</v>
          </cell>
          <cell r="J62">
            <v>4337781</v>
          </cell>
        </row>
        <row r="63">
          <cell r="I63">
            <v>0</v>
          </cell>
          <cell r="J63">
            <v>181829</v>
          </cell>
        </row>
        <row r="64">
          <cell r="I64">
            <v>0</v>
          </cell>
          <cell r="J64">
            <v>51786</v>
          </cell>
        </row>
        <row r="65">
          <cell r="I65">
            <v>0</v>
          </cell>
          <cell r="J65">
            <v>1934179</v>
          </cell>
        </row>
        <row r="66">
          <cell r="I66">
            <v>0</v>
          </cell>
          <cell r="J66">
            <v>83085</v>
          </cell>
        </row>
        <row r="67">
          <cell r="I67">
            <v>0</v>
          </cell>
          <cell r="J67">
            <v>58829</v>
          </cell>
        </row>
        <row r="68">
          <cell r="I68">
            <v>0</v>
          </cell>
          <cell r="J68">
            <v>5061308</v>
          </cell>
        </row>
        <row r="69">
          <cell r="I69">
            <v>0</v>
          </cell>
          <cell r="J69">
            <v>2623372</v>
          </cell>
        </row>
        <row r="70">
          <cell r="I70">
            <v>0</v>
          </cell>
          <cell r="J70">
            <v>53080</v>
          </cell>
        </row>
        <row r="71">
          <cell r="I71">
            <v>0</v>
          </cell>
          <cell r="J71">
            <v>744905</v>
          </cell>
        </row>
        <row r="72">
          <cell r="I72">
            <v>0</v>
          </cell>
          <cell r="J72">
            <v>1387699</v>
          </cell>
        </row>
        <row r="73">
          <cell r="I73">
            <v>0</v>
          </cell>
          <cell r="J73">
            <v>684403</v>
          </cell>
        </row>
        <row r="74">
          <cell r="I74">
            <v>0</v>
          </cell>
          <cell r="J74">
            <v>110840</v>
          </cell>
        </row>
        <row r="75">
          <cell r="I75">
            <v>0</v>
          </cell>
          <cell r="J75">
            <v>10444</v>
          </cell>
        </row>
        <row r="76">
          <cell r="I76">
            <v>0</v>
          </cell>
          <cell r="J76">
            <v>1619360</v>
          </cell>
        </row>
        <row r="77">
          <cell r="I77">
            <v>0</v>
          </cell>
          <cell r="J77">
            <v>355946</v>
          </cell>
        </row>
        <row r="78">
          <cell r="I78">
            <v>0</v>
          </cell>
          <cell r="J78">
            <v>428333</v>
          </cell>
        </row>
        <row r="79">
          <cell r="I79">
            <v>0</v>
          </cell>
          <cell r="J79">
            <v>2500</v>
          </cell>
        </row>
        <row r="80">
          <cell r="I80">
            <v>0</v>
          </cell>
          <cell r="J80">
            <v>362415</v>
          </cell>
        </row>
        <row r="81">
          <cell r="I81">
            <v>0</v>
          </cell>
          <cell r="J81">
            <v>630945</v>
          </cell>
        </row>
        <row r="82">
          <cell r="I82">
            <v>0</v>
          </cell>
          <cell r="J82">
            <v>0</v>
          </cell>
        </row>
        <row r="83">
          <cell r="I83">
            <v>0</v>
          </cell>
          <cell r="J83">
            <v>752443</v>
          </cell>
        </row>
        <row r="84">
          <cell r="I84">
            <v>0</v>
          </cell>
          <cell r="J84">
            <v>246595</v>
          </cell>
        </row>
        <row r="85">
          <cell r="I85">
            <v>0</v>
          </cell>
          <cell r="J85">
            <v>605972</v>
          </cell>
        </row>
        <row r="86">
          <cell r="I86">
            <v>0</v>
          </cell>
          <cell r="J86">
            <v>2485</v>
          </cell>
        </row>
        <row r="87">
          <cell r="I87">
            <v>0</v>
          </cell>
          <cell r="J87">
            <v>87194</v>
          </cell>
        </row>
        <row r="88">
          <cell r="I88">
            <v>0</v>
          </cell>
          <cell r="J88">
            <v>99921</v>
          </cell>
        </row>
        <row r="89">
          <cell r="I89">
            <v>0</v>
          </cell>
          <cell r="J89">
            <v>26569</v>
          </cell>
        </row>
        <row r="90">
          <cell r="I90">
            <v>0</v>
          </cell>
          <cell r="J90">
            <v>80705</v>
          </cell>
        </row>
        <row r="91">
          <cell r="I91">
            <v>0</v>
          </cell>
          <cell r="J91">
            <v>267749</v>
          </cell>
        </row>
        <row r="92">
          <cell r="I92">
            <v>0</v>
          </cell>
          <cell r="J92">
            <v>2608701</v>
          </cell>
        </row>
        <row r="93">
          <cell r="I93">
            <v>0</v>
          </cell>
          <cell r="J93">
            <v>73952</v>
          </cell>
        </row>
        <row r="94">
          <cell r="I94">
            <v>0</v>
          </cell>
          <cell r="J94">
            <v>3347</v>
          </cell>
        </row>
        <row r="95">
          <cell r="I95">
            <v>0</v>
          </cell>
          <cell r="J95">
            <v>13285</v>
          </cell>
        </row>
        <row r="96">
          <cell r="I96">
            <v>0</v>
          </cell>
          <cell r="J96">
            <v>0</v>
          </cell>
        </row>
        <row r="97">
          <cell r="I97">
            <v>0</v>
          </cell>
          <cell r="J97">
            <v>576470</v>
          </cell>
        </row>
        <row r="98">
          <cell r="I98">
            <v>0</v>
          </cell>
          <cell r="J98">
            <v>0</v>
          </cell>
        </row>
        <row r="99">
          <cell r="I99">
            <v>0</v>
          </cell>
          <cell r="J99">
            <v>0</v>
          </cell>
        </row>
        <row r="100">
          <cell r="I100">
            <v>0</v>
          </cell>
          <cell r="J100">
            <v>0</v>
          </cell>
        </row>
        <row r="101">
          <cell r="I101">
            <v>0</v>
          </cell>
          <cell r="J101">
            <v>66752215</v>
          </cell>
        </row>
        <row r="102">
          <cell r="I102">
            <v>0</v>
          </cell>
          <cell r="J102">
            <v>3295682</v>
          </cell>
        </row>
        <row r="103">
          <cell r="I103">
            <v>0</v>
          </cell>
          <cell r="J103">
            <v>0</v>
          </cell>
        </row>
        <row r="104">
          <cell r="I104">
            <v>0</v>
          </cell>
          <cell r="J104">
            <v>20752747</v>
          </cell>
        </row>
        <row r="105">
          <cell r="I105">
            <v>0</v>
          </cell>
          <cell r="J105">
            <v>936441</v>
          </cell>
        </row>
        <row r="106">
          <cell r="I106">
            <v>0</v>
          </cell>
          <cell r="J106">
            <v>14904893</v>
          </cell>
        </row>
        <row r="107">
          <cell r="I107">
            <v>0</v>
          </cell>
          <cell r="J107">
            <v>19663327</v>
          </cell>
        </row>
        <row r="108">
          <cell r="I108">
            <v>0</v>
          </cell>
          <cell r="J108">
            <v>6519741</v>
          </cell>
        </row>
        <row r="109">
          <cell r="I109">
            <v>0</v>
          </cell>
          <cell r="J109">
            <v>527246</v>
          </cell>
        </row>
        <row r="110">
          <cell r="I110">
            <v>0</v>
          </cell>
          <cell r="J110">
            <v>286755</v>
          </cell>
        </row>
        <row r="111">
          <cell r="I111">
            <v>0</v>
          </cell>
          <cell r="J111">
            <v>947468</v>
          </cell>
        </row>
        <row r="112">
          <cell r="I112">
            <v>0</v>
          </cell>
          <cell r="J112">
            <v>126485</v>
          </cell>
        </row>
        <row r="113">
          <cell r="I113">
            <v>0</v>
          </cell>
          <cell r="J113">
            <v>1001593</v>
          </cell>
        </row>
        <row r="114">
          <cell r="I114">
            <v>0</v>
          </cell>
          <cell r="J114">
            <v>220467</v>
          </cell>
        </row>
        <row r="115">
          <cell r="I115">
            <v>0</v>
          </cell>
          <cell r="J115">
            <v>464153</v>
          </cell>
        </row>
        <row r="116">
          <cell r="I116">
            <v>0</v>
          </cell>
          <cell r="J116">
            <v>327800</v>
          </cell>
        </row>
        <row r="117">
          <cell r="I117">
            <v>0</v>
          </cell>
          <cell r="J117">
            <v>1477</v>
          </cell>
        </row>
        <row r="118">
          <cell r="I118">
            <v>0</v>
          </cell>
          <cell r="J118">
            <v>45927846</v>
          </cell>
        </row>
        <row r="119">
          <cell r="I119">
            <v>0</v>
          </cell>
          <cell r="J119">
            <v>101414902</v>
          </cell>
        </row>
        <row r="120">
          <cell r="I120">
            <v>0</v>
          </cell>
          <cell r="J120">
            <v>0</v>
          </cell>
        </row>
        <row r="121">
          <cell r="I121">
            <v>0</v>
          </cell>
          <cell r="J121">
            <v>112680061</v>
          </cell>
        </row>
        <row r="122">
          <cell r="I122">
            <v>0</v>
          </cell>
          <cell r="J122">
            <v>559311</v>
          </cell>
        </row>
        <row r="123">
          <cell r="I123">
            <v>0</v>
          </cell>
          <cell r="J123">
            <v>936441</v>
          </cell>
        </row>
        <row r="124">
          <cell r="I124">
            <v>0</v>
          </cell>
          <cell r="J124">
            <v>14904893</v>
          </cell>
        </row>
        <row r="125">
          <cell r="I125">
            <v>0</v>
          </cell>
          <cell r="J125">
            <v>19663327</v>
          </cell>
        </row>
        <row r="126">
          <cell r="I126">
            <v>0</v>
          </cell>
          <cell r="J126">
            <v>6519741</v>
          </cell>
        </row>
        <row r="127">
          <cell r="I127">
            <v>0</v>
          </cell>
          <cell r="J127">
            <v>527246</v>
          </cell>
        </row>
        <row r="128">
          <cell r="I128">
            <v>0</v>
          </cell>
          <cell r="J128">
            <v>286755</v>
          </cell>
        </row>
        <row r="129">
          <cell r="I129">
            <v>0</v>
          </cell>
          <cell r="J129">
            <v>947468</v>
          </cell>
        </row>
        <row r="130">
          <cell r="I130">
            <v>0</v>
          </cell>
          <cell r="J130">
            <v>126485</v>
          </cell>
        </row>
        <row r="131">
          <cell r="I131">
            <v>0</v>
          </cell>
          <cell r="J131">
            <v>1001593</v>
          </cell>
        </row>
        <row r="132">
          <cell r="I132">
            <v>0</v>
          </cell>
          <cell r="J132">
            <v>220467</v>
          </cell>
        </row>
        <row r="133">
          <cell r="I133">
            <v>0</v>
          </cell>
          <cell r="J133">
            <v>464153</v>
          </cell>
        </row>
        <row r="134">
          <cell r="I134">
            <v>0</v>
          </cell>
          <cell r="J134">
            <v>327800</v>
          </cell>
        </row>
        <row r="135">
          <cell r="I135">
            <v>0</v>
          </cell>
          <cell r="J135">
            <v>1477</v>
          </cell>
        </row>
        <row r="136">
          <cell r="I136">
            <v>0</v>
          </cell>
          <cell r="J136">
            <v>45927846</v>
          </cell>
        </row>
        <row r="137">
          <cell r="I137">
            <v>0</v>
          </cell>
          <cell r="J137">
            <v>391040</v>
          </cell>
        </row>
        <row r="138">
          <cell r="I138">
            <v>0</v>
          </cell>
          <cell r="J138">
            <v>0</v>
          </cell>
        </row>
        <row r="139">
          <cell r="I139">
            <v>0</v>
          </cell>
          <cell r="J139">
            <v>0</v>
          </cell>
        </row>
        <row r="140">
          <cell r="I140">
            <v>0</v>
          </cell>
          <cell r="J140">
            <v>0</v>
          </cell>
        </row>
        <row r="141">
          <cell r="I141">
            <v>0</v>
          </cell>
          <cell r="J141">
            <v>0</v>
          </cell>
        </row>
        <row r="142">
          <cell r="I142">
            <v>0</v>
          </cell>
          <cell r="J142">
            <v>0</v>
          </cell>
        </row>
        <row r="143">
          <cell r="I143">
            <v>0</v>
          </cell>
          <cell r="J143">
            <v>0</v>
          </cell>
        </row>
        <row r="144">
          <cell r="I144">
            <v>0</v>
          </cell>
          <cell r="J144">
            <v>0</v>
          </cell>
        </row>
        <row r="145">
          <cell r="I145">
            <v>0</v>
          </cell>
          <cell r="J145">
            <v>0</v>
          </cell>
        </row>
        <row r="146">
          <cell r="I146">
            <v>0</v>
          </cell>
          <cell r="J146">
            <v>0</v>
          </cell>
        </row>
        <row r="147">
          <cell r="I147">
            <v>0</v>
          </cell>
          <cell r="J147">
            <v>0</v>
          </cell>
        </row>
        <row r="148">
          <cell r="I148">
            <v>0</v>
          </cell>
          <cell r="J148">
            <v>0</v>
          </cell>
        </row>
        <row r="149">
          <cell r="I149">
            <v>0</v>
          </cell>
          <cell r="J149">
            <v>0</v>
          </cell>
        </row>
        <row r="150">
          <cell r="I150">
            <v>0</v>
          </cell>
          <cell r="J150">
            <v>0</v>
          </cell>
        </row>
        <row r="151">
          <cell r="I151">
            <v>0</v>
          </cell>
          <cell r="J151">
            <v>147342748</v>
          </cell>
        </row>
        <row r="152">
          <cell r="I152">
            <v>0</v>
          </cell>
          <cell r="J152">
            <v>0</v>
          </cell>
        </row>
        <row r="153">
          <cell r="I153">
            <v>0</v>
          </cell>
          <cell r="J153">
            <v>9688.61</v>
          </cell>
        </row>
        <row r="154">
          <cell r="I154">
            <v>0</v>
          </cell>
          <cell r="J154">
            <v>0</v>
          </cell>
        </row>
        <row r="155">
          <cell r="I155">
            <v>0</v>
          </cell>
          <cell r="J155">
            <v>2138.62</v>
          </cell>
        </row>
        <row r="156">
          <cell r="I156">
            <v>0</v>
          </cell>
          <cell r="J156">
            <v>6694.77</v>
          </cell>
        </row>
        <row r="157">
          <cell r="I157">
            <v>0</v>
          </cell>
          <cell r="J157">
            <v>54</v>
          </cell>
        </row>
        <row r="158">
          <cell r="I158">
            <v>0</v>
          </cell>
          <cell r="J158">
            <v>177.78</v>
          </cell>
        </row>
        <row r="159">
          <cell r="I159">
            <v>0</v>
          </cell>
          <cell r="J159">
            <v>0</v>
          </cell>
        </row>
        <row r="160">
          <cell r="I160">
            <v>0</v>
          </cell>
          <cell r="J160">
            <v>3762.37</v>
          </cell>
        </row>
        <row r="161">
          <cell r="I161">
            <v>0</v>
          </cell>
          <cell r="J161">
            <v>0</v>
          </cell>
        </row>
        <row r="162">
          <cell r="I162">
            <v>0</v>
          </cell>
          <cell r="J162">
            <v>16900</v>
          </cell>
        </row>
        <row r="163">
          <cell r="I163">
            <v>0</v>
          </cell>
          <cell r="J163">
            <v>-1900</v>
          </cell>
        </row>
        <row r="164">
          <cell r="I164">
            <v>0</v>
          </cell>
          <cell r="J164">
            <v>0</v>
          </cell>
        </row>
        <row r="165">
          <cell r="I165">
            <v>0</v>
          </cell>
          <cell r="J165">
            <v>1756</v>
          </cell>
        </row>
        <row r="166">
          <cell r="I166">
            <v>0</v>
          </cell>
          <cell r="J166">
            <v>0</v>
          </cell>
        </row>
        <row r="167">
          <cell r="I167">
            <v>0</v>
          </cell>
          <cell r="J167">
            <v>0</v>
          </cell>
        </row>
        <row r="168">
          <cell r="I168">
            <v>0</v>
          </cell>
          <cell r="J168">
            <v>0</v>
          </cell>
        </row>
        <row r="169">
          <cell r="I169">
            <v>0</v>
          </cell>
          <cell r="J169">
            <v>4068.46</v>
          </cell>
        </row>
        <row r="170">
          <cell r="I170">
            <v>0</v>
          </cell>
          <cell r="J170">
            <v>944.67</v>
          </cell>
        </row>
        <row r="171">
          <cell r="I171">
            <v>0</v>
          </cell>
          <cell r="J171">
            <v>20274.07</v>
          </cell>
        </row>
        <row r="172">
          <cell r="I172">
            <v>0</v>
          </cell>
          <cell r="J172">
            <v>1224.6600000000001</v>
          </cell>
        </row>
        <row r="173">
          <cell r="I173">
            <v>0</v>
          </cell>
          <cell r="J173">
            <v>69349.38</v>
          </cell>
        </row>
        <row r="174">
          <cell r="I174">
            <v>0</v>
          </cell>
          <cell r="J174">
            <v>407.22</v>
          </cell>
        </row>
        <row r="175">
          <cell r="I175">
            <v>0</v>
          </cell>
          <cell r="J175">
            <v>57413.9</v>
          </cell>
        </row>
        <row r="176">
          <cell r="I176">
            <v>0</v>
          </cell>
          <cell r="J176">
            <v>0</v>
          </cell>
        </row>
        <row r="177">
          <cell r="I177">
            <v>0</v>
          </cell>
          <cell r="J177">
            <v>0</v>
          </cell>
        </row>
        <row r="178">
          <cell r="I178">
            <v>0</v>
          </cell>
          <cell r="J178">
            <v>381.33</v>
          </cell>
        </row>
        <row r="179">
          <cell r="I179">
            <v>0</v>
          </cell>
          <cell r="J179">
            <v>172.24</v>
          </cell>
        </row>
        <row r="180">
          <cell r="I180">
            <v>0</v>
          </cell>
          <cell r="J180">
            <v>0</v>
          </cell>
        </row>
        <row r="181">
          <cell r="I181">
            <v>0</v>
          </cell>
          <cell r="J181">
            <v>47663.57</v>
          </cell>
        </row>
        <row r="182">
          <cell r="I182">
            <v>0</v>
          </cell>
          <cell r="J182">
            <v>0</v>
          </cell>
        </row>
        <row r="183">
          <cell r="I183">
            <v>0</v>
          </cell>
          <cell r="J183">
            <v>61.6</v>
          </cell>
        </row>
        <row r="184">
          <cell r="I184">
            <v>0</v>
          </cell>
          <cell r="J184">
            <v>0</v>
          </cell>
        </row>
        <row r="185">
          <cell r="I185">
            <v>0</v>
          </cell>
          <cell r="J185">
            <v>0</v>
          </cell>
        </row>
        <row r="186">
          <cell r="I186">
            <v>0</v>
          </cell>
          <cell r="J186">
            <v>0</v>
          </cell>
        </row>
        <row r="187">
          <cell r="I187">
            <v>0</v>
          </cell>
          <cell r="J187">
            <v>0</v>
          </cell>
        </row>
        <row r="188">
          <cell r="I188">
            <v>0</v>
          </cell>
          <cell r="J188">
            <v>4752540.3499999996</v>
          </cell>
        </row>
        <row r="189">
          <cell r="I189">
            <v>0</v>
          </cell>
          <cell r="J189">
            <v>75</v>
          </cell>
        </row>
        <row r="190">
          <cell r="I190">
            <v>0</v>
          </cell>
          <cell r="J190">
            <v>0</v>
          </cell>
        </row>
        <row r="191">
          <cell r="I191">
            <v>0</v>
          </cell>
          <cell r="J191">
            <v>0</v>
          </cell>
        </row>
        <row r="192">
          <cell r="I192">
            <v>0</v>
          </cell>
          <cell r="J192">
            <v>0</v>
          </cell>
        </row>
        <row r="193">
          <cell r="I193">
            <v>0</v>
          </cell>
          <cell r="J193">
            <v>0</v>
          </cell>
        </row>
        <row r="194">
          <cell r="I194">
            <v>0</v>
          </cell>
          <cell r="J194">
            <v>0</v>
          </cell>
        </row>
        <row r="195">
          <cell r="I195">
            <v>0</v>
          </cell>
          <cell r="J195">
            <v>0</v>
          </cell>
        </row>
        <row r="196">
          <cell r="I196">
            <v>0</v>
          </cell>
          <cell r="J196">
            <v>0</v>
          </cell>
        </row>
        <row r="197">
          <cell r="I197">
            <v>0</v>
          </cell>
          <cell r="J197">
            <v>93.5</v>
          </cell>
        </row>
        <row r="198">
          <cell r="I198">
            <v>0</v>
          </cell>
          <cell r="J198">
            <v>0</v>
          </cell>
        </row>
        <row r="199">
          <cell r="I199">
            <v>0</v>
          </cell>
          <cell r="J199">
            <v>0</v>
          </cell>
        </row>
        <row r="200">
          <cell r="I200">
            <v>0</v>
          </cell>
          <cell r="J200">
            <v>1621.85</v>
          </cell>
        </row>
        <row r="201">
          <cell r="I201">
            <v>0</v>
          </cell>
          <cell r="J201">
            <v>0</v>
          </cell>
        </row>
        <row r="202">
          <cell r="I202">
            <v>0</v>
          </cell>
          <cell r="J202">
            <v>1006.35</v>
          </cell>
        </row>
        <row r="203">
          <cell r="I203">
            <v>0</v>
          </cell>
          <cell r="J203">
            <v>2135.6799999999998</v>
          </cell>
        </row>
        <row r="204">
          <cell r="I204">
            <v>0</v>
          </cell>
          <cell r="J204">
            <v>0</v>
          </cell>
        </row>
        <row r="205">
          <cell r="I205">
            <v>0</v>
          </cell>
          <cell r="J205">
            <v>805.6</v>
          </cell>
        </row>
        <row r="206">
          <cell r="I206">
            <v>0</v>
          </cell>
          <cell r="J206">
            <v>0</v>
          </cell>
        </row>
        <row r="207">
          <cell r="I207">
            <v>0</v>
          </cell>
          <cell r="J207">
            <v>508.3</v>
          </cell>
        </row>
        <row r="208">
          <cell r="I208">
            <v>0</v>
          </cell>
          <cell r="J208">
            <v>795</v>
          </cell>
        </row>
        <row r="209">
          <cell r="I209">
            <v>0</v>
          </cell>
          <cell r="J209">
            <v>-20</v>
          </cell>
        </row>
        <row r="210">
          <cell r="I210">
            <v>0</v>
          </cell>
          <cell r="J210">
            <v>124.71</v>
          </cell>
        </row>
        <row r="211">
          <cell r="I211">
            <v>0</v>
          </cell>
          <cell r="J211">
            <v>0</v>
          </cell>
        </row>
        <row r="212">
          <cell r="I212">
            <v>0</v>
          </cell>
          <cell r="J212">
            <v>0</v>
          </cell>
        </row>
        <row r="213">
          <cell r="I213">
            <v>0</v>
          </cell>
          <cell r="J213">
            <v>34113.53</v>
          </cell>
        </row>
        <row r="214">
          <cell r="I214">
            <v>0</v>
          </cell>
          <cell r="J214">
            <v>17068.25</v>
          </cell>
        </row>
        <row r="215">
          <cell r="I215">
            <v>0</v>
          </cell>
          <cell r="J215">
            <v>1049.79</v>
          </cell>
        </row>
        <row r="216">
          <cell r="I216">
            <v>0</v>
          </cell>
          <cell r="J216">
            <v>77910</v>
          </cell>
        </row>
        <row r="217">
          <cell r="I217">
            <v>0</v>
          </cell>
          <cell r="J217">
            <v>1686795.87</v>
          </cell>
        </row>
        <row r="218">
          <cell r="I218">
            <v>0</v>
          </cell>
          <cell r="J218">
            <v>125487.48</v>
          </cell>
        </row>
        <row r="219">
          <cell r="I219">
            <v>0</v>
          </cell>
          <cell r="J219">
            <v>404599.48</v>
          </cell>
        </row>
        <row r="220">
          <cell r="I220">
            <v>0</v>
          </cell>
          <cell r="J220">
            <v>662205.43999999994</v>
          </cell>
        </row>
        <row r="221">
          <cell r="I221">
            <v>0</v>
          </cell>
          <cell r="J221">
            <v>89885.66</v>
          </cell>
        </row>
        <row r="222">
          <cell r="I222">
            <v>0</v>
          </cell>
          <cell r="J222">
            <v>145021.42000000001</v>
          </cell>
        </row>
        <row r="223">
          <cell r="I223">
            <v>0</v>
          </cell>
          <cell r="J223">
            <v>768</v>
          </cell>
        </row>
        <row r="224">
          <cell r="I224">
            <v>0</v>
          </cell>
          <cell r="J224">
            <v>211.26</v>
          </cell>
        </row>
        <row r="225">
          <cell r="I225">
            <v>0</v>
          </cell>
          <cell r="J225">
            <v>129261.59</v>
          </cell>
        </row>
        <row r="226">
          <cell r="I226">
            <v>0</v>
          </cell>
          <cell r="J226">
            <v>173148.92</v>
          </cell>
        </row>
        <row r="227">
          <cell r="I227">
            <v>0</v>
          </cell>
          <cell r="J227">
            <v>0</v>
          </cell>
        </row>
        <row r="228">
          <cell r="I228">
            <v>0</v>
          </cell>
          <cell r="J228">
            <v>0</v>
          </cell>
        </row>
        <row r="229">
          <cell r="I229">
            <v>0</v>
          </cell>
          <cell r="J229">
            <v>130</v>
          </cell>
        </row>
        <row r="230">
          <cell r="I230">
            <v>0</v>
          </cell>
          <cell r="J230">
            <v>-54.3</v>
          </cell>
        </row>
        <row r="231">
          <cell r="I231">
            <v>0</v>
          </cell>
          <cell r="J231">
            <v>54363.77</v>
          </cell>
        </row>
        <row r="232">
          <cell r="I232">
            <v>0</v>
          </cell>
          <cell r="J232">
            <v>33855.57</v>
          </cell>
        </row>
        <row r="233">
          <cell r="I233">
            <v>0</v>
          </cell>
          <cell r="J233">
            <v>5586.61</v>
          </cell>
        </row>
        <row r="234">
          <cell r="I234">
            <v>0</v>
          </cell>
          <cell r="J234">
            <v>-12307</v>
          </cell>
        </row>
        <row r="235">
          <cell r="I235">
            <v>0</v>
          </cell>
          <cell r="J235">
            <v>0</v>
          </cell>
        </row>
        <row r="236">
          <cell r="I236">
            <v>0</v>
          </cell>
          <cell r="J236">
            <v>77805.47</v>
          </cell>
        </row>
        <row r="237">
          <cell r="I237">
            <v>0</v>
          </cell>
          <cell r="J237">
            <v>6751.58</v>
          </cell>
        </row>
        <row r="238">
          <cell r="I238">
            <v>0</v>
          </cell>
          <cell r="J238">
            <v>4727.28</v>
          </cell>
        </row>
        <row r="239">
          <cell r="I239">
            <v>0</v>
          </cell>
          <cell r="J239">
            <v>42279.87</v>
          </cell>
        </row>
        <row r="240">
          <cell r="I240">
            <v>0</v>
          </cell>
          <cell r="J240">
            <v>2666.62</v>
          </cell>
        </row>
        <row r="241">
          <cell r="I241">
            <v>0</v>
          </cell>
          <cell r="J241">
            <v>2375.52</v>
          </cell>
        </row>
        <row r="242">
          <cell r="I242">
            <v>0</v>
          </cell>
          <cell r="J242">
            <v>79750.100000000006</v>
          </cell>
        </row>
        <row r="243">
          <cell r="I243">
            <v>0</v>
          </cell>
          <cell r="J243">
            <v>163494.96</v>
          </cell>
        </row>
        <row r="244">
          <cell r="I244">
            <v>0</v>
          </cell>
          <cell r="J244">
            <v>0</v>
          </cell>
        </row>
        <row r="245">
          <cell r="I245">
            <v>0</v>
          </cell>
          <cell r="J245">
            <v>2607.63</v>
          </cell>
        </row>
        <row r="246">
          <cell r="I246">
            <v>0</v>
          </cell>
          <cell r="J246">
            <v>34</v>
          </cell>
        </row>
        <row r="247">
          <cell r="I247">
            <v>0</v>
          </cell>
          <cell r="J247">
            <v>45253.81</v>
          </cell>
        </row>
        <row r="248">
          <cell r="I248">
            <v>0</v>
          </cell>
          <cell r="J248">
            <v>6792.1</v>
          </cell>
        </row>
        <row r="249">
          <cell r="I249">
            <v>0</v>
          </cell>
          <cell r="J249">
            <v>35041.67</v>
          </cell>
        </row>
        <row r="250">
          <cell r="I250">
            <v>0</v>
          </cell>
          <cell r="J250">
            <v>0</v>
          </cell>
        </row>
        <row r="251">
          <cell r="I251">
            <v>0</v>
          </cell>
          <cell r="J251">
            <v>11807.05</v>
          </cell>
        </row>
        <row r="252">
          <cell r="I252">
            <v>0</v>
          </cell>
          <cell r="J252">
            <v>362343.88</v>
          </cell>
        </row>
        <row r="253">
          <cell r="I253">
            <v>0</v>
          </cell>
          <cell r="J253">
            <v>0</v>
          </cell>
        </row>
        <row r="254">
          <cell r="I254">
            <v>0</v>
          </cell>
          <cell r="J254">
            <v>0</v>
          </cell>
        </row>
        <row r="255">
          <cell r="I255">
            <v>0</v>
          </cell>
          <cell r="J255">
            <v>394220.75</v>
          </cell>
        </row>
        <row r="256">
          <cell r="I256">
            <v>0</v>
          </cell>
          <cell r="J256">
            <v>2400</v>
          </cell>
        </row>
        <row r="257">
          <cell r="I257">
            <v>0</v>
          </cell>
          <cell r="J257">
            <v>0</v>
          </cell>
        </row>
        <row r="258">
          <cell r="I258">
            <v>0</v>
          </cell>
          <cell r="J258">
            <v>14105.4</v>
          </cell>
        </row>
        <row r="259">
          <cell r="I259">
            <v>0</v>
          </cell>
          <cell r="J259">
            <v>0</v>
          </cell>
        </row>
        <row r="260">
          <cell r="I260">
            <v>0</v>
          </cell>
          <cell r="J260">
            <v>6517.04</v>
          </cell>
        </row>
        <row r="261">
          <cell r="I261">
            <v>0</v>
          </cell>
          <cell r="J261">
            <v>79836.160000000003</v>
          </cell>
        </row>
        <row r="262">
          <cell r="I262">
            <v>0</v>
          </cell>
          <cell r="J262">
            <v>442.69</v>
          </cell>
        </row>
        <row r="263">
          <cell r="I263">
            <v>0</v>
          </cell>
          <cell r="J263">
            <v>9440.09</v>
          </cell>
        </row>
        <row r="264">
          <cell r="I264">
            <v>0</v>
          </cell>
          <cell r="J264">
            <v>6500</v>
          </cell>
        </row>
        <row r="265">
          <cell r="I265">
            <v>0</v>
          </cell>
          <cell r="J265">
            <v>25901.25</v>
          </cell>
        </row>
        <row r="266">
          <cell r="I266">
            <v>0</v>
          </cell>
          <cell r="J266">
            <v>0</v>
          </cell>
        </row>
        <row r="267">
          <cell r="I267">
            <v>0</v>
          </cell>
          <cell r="J267">
            <v>3.75</v>
          </cell>
        </row>
        <row r="268">
          <cell r="I268">
            <v>0</v>
          </cell>
          <cell r="J268">
            <v>1900</v>
          </cell>
        </row>
        <row r="269">
          <cell r="I269">
            <v>0</v>
          </cell>
          <cell r="J269">
            <v>3796.3</v>
          </cell>
        </row>
        <row r="270">
          <cell r="I270">
            <v>0</v>
          </cell>
          <cell r="J270">
            <v>44.5</v>
          </cell>
        </row>
        <row r="271">
          <cell r="I271">
            <v>0</v>
          </cell>
          <cell r="J271">
            <v>0</v>
          </cell>
        </row>
        <row r="272">
          <cell r="I272">
            <v>0</v>
          </cell>
          <cell r="J272">
            <v>0</v>
          </cell>
        </row>
        <row r="273">
          <cell r="I273">
            <v>0</v>
          </cell>
          <cell r="J273">
            <v>58575.18</v>
          </cell>
        </row>
        <row r="274">
          <cell r="I274">
            <v>0</v>
          </cell>
          <cell r="J274">
            <v>5055.1499999999996</v>
          </cell>
        </row>
        <row r="275">
          <cell r="I275">
            <v>0</v>
          </cell>
          <cell r="J275">
            <v>21028.14</v>
          </cell>
        </row>
        <row r="276">
          <cell r="I276">
            <v>0</v>
          </cell>
          <cell r="J276">
            <v>1604.27</v>
          </cell>
        </row>
        <row r="277">
          <cell r="I277">
            <v>0</v>
          </cell>
          <cell r="J277">
            <v>186478.78</v>
          </cell>
        </row>
        <row r="278">
          <cell r="I278">
            <v>0</v>
          </cell>
          <cell r="J278">
            <v>5442.38</v>
          </cell>
        </row>
        <row r="279">
          <cell r="I279">
            <v>0</v>
          </cell>
          <cell r="J279">
            <v>974.91</v>
          </cell>
        </row>
        <row r="280">
          <cell r="I280">
            <v>0</v>
          </cell>
          <cell r="J280">
            <v>0</v>
          </cell>
        </row>
        <row r="281">
          <cell r="I281">
            <v>0</v>
          </cell>
          <cell r="J281">
            <v>0</v>
          </cell>
        </row>
        <row r="282">
          <cell r="I282">
            <v>0</v>
          </cell>
          <cell r="J282">
            <v>0</v>
          </cell>
        </row>
        <row r="283">
          <cell r="I283">
            <v>0</v>
          </cell>
          <cell r="J283">
            <v>0</v>
          </cell>
        </row>
        <row r="284">
          <cell r="I284">
            <v>0</v>
          </cell>
          <cell r="J284">
            <v>1120.4000000000001</v>
          </cell>
        </row>
        <row r="285">
          <cell r="I285">
            <v>0</v>
          </cell>
          <cell r="J285">
            <v>324.2</v>
          </cell>
        </row>
        <row r="286">
          <cell r="I286">
            <v>0</v>
          </cell>
          <cell r="J286">
            <v>1200.54</v>
          </cell>
        </row>
        <row r="287">
          <cell r="I287">
            <v>0</v>
          </cell>
          <cell r="J287">
            <v>0</v>
          </cell>
        </row>
        <row r="288">
          <cell r="I288">
            <v>0</v>
          </cell>
          <cell r="J288">
            <v>0</v>
          </cell>
        </row>
        <row r="289">
          <cell r="I289">
            <v>0</v>
          </cell>
          <cell r="J289">
            <v>0</v>
          </cell>
        </row>
        <row r="290">
          <cell r="I290">
            <v>0</v>
          </cell>
          <cell r="J290">
            <v>0</v>
          </cell>
        </row>
        <row r="291">
          <cell r="I291">
            <v>0</v>
          </cell>
          <cell r="J291">
            <v>161246.12</v>
          </cell>
        </row>
        <row r="292">
          <cell r="I292">
            <v>0</v>
          </cell>
          <cell r="J292">
            <v>985586.63</v>
          </cell>
        </row>
        <row r="293">
          <cell r="I293">
            <v>0</v>
          </cell>
          <cell r="J293">
            <v>98484.03</v>
          </cell>
        </row>
        <row r="294">
          <cell r="I294">
            <v>0</v>
          </cell>
          <cell r="J294">
            <v>230629.95</v>
          </cell>
        </row>
        <row r="295">
          <cell r="I295">
            <v>0</v>
          </cell>
          <cell r="J295">
            <v>6782762.4800000014</v>
          </cell>
        </row>
        <row r="296">
          <cell r="I296">
            <v>0</v>
          </cell>
          <cell r="J296">
            <v>6</v>
          </cell>
        </row>
        <row r="297">
          <cell r="I297">
            <v>0</v>
          </cell>
          <cell r="J297">
            <v>0</v>
          </cell>
        </row>
        <row r="298">
          <cell r="I298">
            <v>0</v>
          </cell>
          <cell r="J298">
            <v>0</v>
          </cell>
        </row>
        <row r="299">
          <cell r="I299">
            <v>0</v>
          </cell>
          <cell r="J299">
            <v>21000</v>
          </cell>
        </row>
        <row r="300">
          <cell r="I300">
            <v>0</v>
          </cell>
          <cell r="J300">
            <v>0</v>
          </cell>
        </row>
        <row r="301">
          <cell r="I301">
            <v>0</v>
          </cell>
          <cell r="J301">
            <v>0</v>
          </cell>
        </row>
        <row r="302">
          <cell r="I302">
            <v>0</v>
          </cell>
          <cell r="J302">
            <v>0</v>
          </cell>
        </row>
        <row r="303">
          <cell r="I303">
            <v>0</v>
          </cell>
          <cell r="J303">
            <v>0</v>
          </cell>
        </row>
        <row r="304">
          <cell r="I304">
            <v>0</v>
          </cell>
          <cell r="J304">
            <v>0</v>
          </cell>
        </row>
        <row r="305">
          <cell r="I305">
            <v>0</v>
          </cell>
          <cell r="J305">
            <v>13069.18</v>
          </cell>
        </row>
        <row r="306">
          <cell r="I306">
            <v>0</v>
          </cell>
          <cell r="J306">
            <v>0</v>
          </cell>
        </row>
        <row r="307">
          <cell r="I307">
            <v>0</v>
          </cell>
          <cell r="J307">
            <v>0</v>
          </cell>
        </row>
        <row r="308">
          <cell r="I308">
            <v>0</v>
          </cell>
          <cell r="J308">
            <v>57836.53</v>
          </cell>
        </row>
        <row r="309">
          <cell r="I309">
            <v>0</v>
          </cell>
          <cell r="J309">
            <v>0</v>
          </cell>
        </row>
        <row r="310">
          <cell r="I310">
            <v>0</v>
          </cell>
          <cell r="J310">
            <v>7650.41</v>
          </cell>
        </row>
        <row r="311">
          <cell r="I311">
            <v>0</v>
          </cell>
          <cell r="J311">
            <v>13430.38</v>
          </cell>
        </row>
        <row r="312">
          <cell r="I312">
            <v>0</v>
          </cell>
          <cell r="J312">
            <v>37380.15</v>
          </cell>
        </row>
        <row r="313">
          <cell r="I313">
            <v>0</v>
          </cell>
          <cell r="J313">
            <v>1473.5</v>
          </cell>
        </row>
        <row r="314">
          <cell r="I314">
            <v>0</v>
          </cell>
          <cell r="J314">
            <v>8781.51</v>
          </cell>
        </row>
        <row r="315">
          <cell r="I315">
            <v>0</v>
          </cell>
          <cell r="J315">
            <v>4787.5</v>
          </cell>
        </row>
        <row r="316">
          <cell r="I316">
            <v>0</v>
          </cell>
          <cell r="J316">
            <v>708.01</v>
          </cell>
        </row>
        <row r="317">
          <cell r="I317">
            <v>0</v>
          </cell>
          <cell r="J317">
            <v>700.7</v>
          </cell>
        </row>
        <row r="318">
          <cell r="I318">
            <v>0</v>
          </cell>
          <cell r="J318">
            <v>5463.2</v>
          </cell>
        </row>
        <row r="319">
          <cell r="I319">
            <v>0</v>
          </cell>
          <cell r="J319">
            <v>877965.83</v>
          </cell>
        </row>
        <row r="320">
          <cell r="I320">
            <v>0</v>
          </cell>
          <cell r="J320">
            <v>0</v>
          </cell>
        </row>
        <row r="321">
          <cell r="I321">
            <v>0</v>
          </cell>
          <cell r="J321">
            <v>14710.3</v>
          </cell>
        </row>
        <row r="322">
          <cell r="I322">
            <v>0</v>
          </cell>
          <cell r="J322">
            <v>47707.17</v>
          </cell>
        </row>
        <row r="323">
          <cell r="I323">
            <v>0</v>
          </cell>
          <cell r="J323">
            <v>251949.12</v>
          </cell>
        </row>
        <row r="324">
          <cell r="I324">
            <v>0</v>
          </cell>
          <cell r="J324">
            <v>152148.85999999999</v>
          </cell>
        </row>
        <row r="325">
          <cell r="I325">
            <v>0</v>
          </cell>
          <cell r="J325">
            <v>3497.8</v>
          </cell>
        </row>
        <row r="326">
          <cell r="I326">
            <v>0</v>
          </cell>
          <cell r="J326">
            <v>2304</v>
          </cell>
        </row>
        <row r="327">
          <cell r="I327">
            <v>0</v>
          </cell>
          <cell r="J327">
            <v>37299.67</v>
          </cell>
        </row>
        <row r="328">
          <cell r="I328">
            <v>0</v>
          </cell>
          <cell r="J328">
            <v>11965.57</v>
          </cell>
        </row>
        <row r="329">
          <cell r="I329">
            <v>0</v>
          </cell>
          <cell r="J329">
            <v>11389.18</v>
          </cell>
        </row>
        <row r="330">
          <cell r="I330">
            <v>0</v>
          </cell>
          <cell r="J330">
            <v>0</v>
          </cell>
        </row>
        <row r="331">
          <cell r="I331">
            <v>0</v>
          </cell>
          <cell r="J331">
            <v>705</v>
          </cell>
        </row>
        <row r="332">
          <cell r="I332">
            <v>0</v>
          </cell>
          <cell r="J332">
            <v>493532.4</v>
          </cell>
        </row>
        <row r="333">
          <cell r="I333">
            <v>0</v>
          </cell>
          <cell r="J333">
            <v>-25759.52</v>
          </cell>
        </row>
        <row r="334">
          <cell r="I334">
            <v>0</v>
          </cell>
          <cell r="J334">
            <v>5672.05</v>
          </cell>
        </row>
        <row r="335">
          <cell r="I335">
            <v>0</v>
          </cell>
          <cell r="J335">
            <v>7755.17</v>
          </cell>
        </row>
        <row r="336">
          <cell r="I336">
            <v>0</v>
          </cell>
          <cell r="J336">
            <v>376359.94</v>
          </cell>
        </row>
        <row r="337">
          <cell r="I337">
            <v>0</v>
          </cell>
          <cell r="J337">
            <v>0</v>
          </cell>
        </row>
        <row r="338">
          <cell r="I338">
            <v>0</v>
          </cell>
          <cell r="J338">
            <v>8115.52</v>
          </cell>
        </row>
        <row r="339">
          <cell r="I339">
            <v>0</v>
          </cell>
          <cell r="J339">
            <v>1749.2</v>
          </cell>
        </row>
        <row r="340">
          <cell r="I340">
            <v>0</v>
          </cell>
          <cell r="J340">
            <v>1125.69</v>
          </cell>
        </row>
        <row r="341">
          <cell r="I341">
            <v>0</v>
          </cell>
          <cell r="J341">
            <v>12853.34</v>
          </cell>
        </row>
        <row r="342">
          <cell r="I342">
            <v>0</v>
          </cell>
          <cell r="J342">
            <v>19384.28</v>
          </cell>
        </row>
        <row r="343">
          <cell r="I343">
            <v>0</v>
          </cell>
          <cell r="J343">
            <v>1089.8900000000001</v>
          </cell>
        </row>
        <row r="344">
          <cell r="I344">
            <v>0</v>
          </cell>
          <cell r="J344">
            <v>23693.22</v>
          </cell>
        </row>
        <row r="345">
          <cell r="I345">
            <v>0</v>
          </cell>
          <cell r="J345">
            <v>23482.28</v>
          </cell>
        </row>
        <row r="346">
          <cell r="I346">
            <v>0</v>
          </cell>
          <cell r="J346">
            <v>29.6</v>
          </cell>
        </row>
        <row r="347">
          <cell r="I347">
            <v>0</v>
          </cell>
          <cell r="J347">
            <v>1744.2</v>
          </cell>
        </row>
        <row r="348">
          <cell r="I348">
            <v>0</v>
          </cell>
          <cell r="J348">
            <v>27564.36</v>
          </cell>
        </row>
        <row r="349">
          <cell r="I349">
            <v>0</v>
          </cell>
          <cell r="J349">
            <v>12905.73</v>
          </cell>
        </row>
        <row r="350">
          <cell r="I350">
            <v>0</v>
          </cell>
          <cell r="J350">
            <v>31372.32</v>
          </cell>
        </row>
        <row r="351">
          <cell r="I351">
            <v>0</v>
          </cell>
          <cell r="J351">
            <v>0</v>
          </cell>
        </row>
        <row r="352">
          <cell r="I352">
            <v>0</v>
          </cell>
          <cell r="J352">
            <v>88491.34</v>
          </cell>
        </row>
        <row r="353">
          <cell r="I353">
            <v>0</v>
          </cell>
          <cell r="J353">
            <v>500</v>
          </cell>
        </row>
        <row r="354">
          <cell r="I354">
            <v>0</v>
          </cell>
          <cell r="J354">
            <v>636.16</v>
          </cell>
        </row>
        <row r="355">
          <cell r="I355">
            <v>0</v>
          </cell>
          <cell r="J355">
            <v>104103.15</v>
          </cell>
        </row>
        <row r="356">
          <cell r="I356">
            <v>0</v>
          </cell>
          <cell r="J356">
            <v>153208.04</v>
          </cell>
        </row>
        <row r="357">
          <cell r="I357">
            <v>0</v>
          </cell>
          <cell r="J357">
            <v>66320.11</v>
          </cell>
        </row>
        <row r="358">
          <cell r="I358">
            <v>0</v>
          </cell>
          <cell r="J358">
            <v>141399.07999999999</v>
          </cell>
        </row>
        <row r="359">
          <cell r="I359">
            <v>0</v>
          </cell>
          <cell r="J359">
            <v>27260.39</v>
          </cell>
        </row>
        <row r="360">
          <cell r="I360">
            <v>0</v>
          </cell>
          <cell r="J360">
            <v>216.79</v>
          </cell>
        </row>
        <row r="361">
          <cell r="I361">
            <v>0</v>
          </cell>
          <cell r="J361">
            <v>0</v>
          </cell>
        </row>
        <row r="362">
          <cell r="I362">
            <v>0</v>
          </cell>
          <cell r="J362">
            <v>0</v>
          </cell>
        </row>
        <row r="363">
          <cell r="I363">
            <v>0</v>
          </cell>
          <cell r="J363">
            <v>655388.75</v>
          </cell>
        </row>
        <row r="364">
          <cell r="I364">
            <v>0</v>
          </cell>
          <cell r="J364">
            <v>0</v>
          </cell>
        </row>
        <row r="365">
          <cell r="I365">
            <v>0</v>
          </cell>
          <cell r="J365">
            <v>110001.07</v>
          </cell>
        </row>
        <row r="366">
          <cell r="I366">
            <v>0</v>
          </cell>
          <cell r="J366">
            <v>0</v>
          </cell>
        </row>
        <row r="367">
          <cell r="I367">
            <v>0</v>
          </cell>
          <cell r="J367">
            <v>443201.33</v>
          </cell>
        </row>
        <row r="368">
          <cell r="I368">
            <v>0</v>
          </cell>
          <cell r="J368">
            <v>10552.79</v>
          </cell>
        </row>
        <row r="369">
          <cell r="I369">
            <v>0</v>
          </cell>
          <cell r="J369">
            <v>0</v>
          </cell>
        </row>
        <row r="370">
          <cell r="I370">
            <v>0</v>
          </cell>
          <cell r="J370">
            <v>0</v>
          </cell>
        </row>
        <row r="371">
          <cell r="I371">
            <v>0</v>
          </cell>
          <cell r="J371">
            <v>0</v>
          </cell>
        </row>
        <row r="372">
          <cell r="I372">
            <v>0</v>
          </cell>
          <cell r="J372">
            <v>3262.95</v>
          </cell>
        </row>
        <row r="373">
          <cell r="I373">
            <v>0</v>
          </cell>
          <cell r="J373">
            <v>17674.330000000002</v>
          </cell>
        </row>
        <row r="374">
          <cell r="I374">
            <v>0</v>
          </cell>
          <cell r="J374">
            <v>5022.1400000000003</v>
          </cell>
        </row>
        <row r="375">
          <cell r="I375">
            <v>0</v>
          </cell>
          <cell r="J375">
            <v>14276.12</v>
          </cell>
        </row>
        <row r="376">
          <cell r="I376">
            <v>0</v>
          </cell>
          <cell r="J376">
            <v>154065.57999999999</v>
          </cell>
        </row>
        <row r="377">
          <cell r="I377">
            <v>0</v>
          </cell>
          <cell r="J377">
            <v>741.88</v>
          </cell>
        </row>
        <row r="378">
          <cell r="I378">
            <v>0</v>
          </cell>
          <cell r="J378">
            <v>3201.41</v>
          </cell>
        </row>
        <row r="379">
          <cell r="I379">
            <v>0</v>
          </cell>
          <cell r="J379">
            <v>0</v>
          </cell>
        </row>
        <row r="380">
          <cell r="I380">
            <v>0</v>
          </cell>
          <cell r="J380">
            <v>0</v>
          </cell>
        </row>
        <row r="381">
          <cell r="I381">
            <v>0</v>
          </cell>
          <cell r="J381">
            <v>-11383.25</v>
          </cell>
        </row>
        <row r="382">
          <cell r="I382">
            <v>0</v>
          </cell>
          <cell r="J382">
            <v>0</v>
          </cell>
        </row>
        <row r="383">
          <cell r="I383">
            <v>0</v>
          </cell>
          <cell r="J383">
            <v>300.07</v>
          </cell>
        </row>
        <row r="384">
          <cell r="I384">
            <v>0</v>
          </cell>
          <cell r="J384">
            <v>25</v>
          </cell>
        </row>
        <row r="385">
          <cell r="I385">
            <v>0</v>
          </cell>
          <cell r="J385">
            <v>20</v>
          </cell>
        </row>
        <row r="386">
          <cell r="I386">
            <v>0</v>
          </cell>
          <cell r="J386">
            <v>0</v>
          </cell>
        </row>
        <row r="387">
          <cell r="I387">
            <v>0</v>
          </cell>
          <cell r="J387">
            <v>709378.94</v>
          </cell>
        </row>
        <row r="388">
          <cell r="I388">
            <v>0</v>
          </cell>
          <cell r="J388">
            <v>63.52</v>
          </cell>
        </row>
        <row r="389">
          <cell r="I389">
            <v>0</v>
          </cell>
          <cell r="J389">
            <v>5304520.93</v>
          </cell>
        </row>
        <row r="390">
          <cell r="I390">
            <v>0</v>
          </cell>
          <cell r="J390">
            <v>130</v>
          </cell>
        </row>
        <row r="391">
          <cell r="I391">
            <v>0</v>
          </cell>
          <cell r="J391">
            <v>0</v>
          </cell>
        </row>
        <row r="392">
          <cell r="I392">
            <v>0</v>
          </cell>
          <cell r="J392">
            <v>0</v>
          </cell>
        </row>
        <row r="393">
          <cell r="I393">
            <v>0</v>
          </cell>
          <cell r="J393">
            <v>0</v>
          </cell>
        </row>
        <row r="394">
          <cell r="I394">
            <v>0</v>
          </cell>
          <cell r="J394">
            <v>0</v>
          </cell>
        </row>
        <row r="395">
          <cell r="I395">
            <v>0</v>
          </cell>
          <cell r="J395">
            <v>247.5</v>
          </cell>
        </row>
        <row r="396">
          <cell r="I396">
            <v>0</v>
          </cell>
          <cell r="J396">
            <v>0</v>
          </cell>
        </row>
        <row r="397">
          <cell r="I397">
            <v>0</v>
          </cell>
          <cell r="J397">
            <v>730837.6</v>
          </cell>
        </row>
        <row r="398">
          <cell r="I398">
            <v>0</v>
          </cell>
          <cell r="J398">
            <v>0</v>
          </cell>
        </row>
        <row r="399">
          <cell r="I399">
            <v>0</v>
          </cell>
          <cell r="J399">
            <v>18862.16</v>
          </cell>
        </row>
        <row r="400">
          <cell r="I400">
            <v>0</v>
          </cell>
          <cell r="J400">
            <v>221121.69</v>
          </cell>
        </row>
        <row r="401">
          <cell r="I401">
            <v>0</v>
          </cell>
          <cell r="J401">
            <v>60001.7</v>
          </cell>
        </row>
        <row r="402">
          <cell r="I402">
            <v>0</v>
          </cell>
          <cell r="J402">
            <v>15355.81</v>
          </cell>
        </row>
        <row r="403">
          <cell r="I403">
            <v>0</v>
          </cell>
          <cell r="J403">
            <v>64</v>
          </cell>
        </row>
        <row r="404">
          <cell r="I404">
            <v>0</v>
          </cell>
          <cell r="J404">
            <v>23952.44</v>
          </cell>
        </row>
        <row r="405">
          <cell r="I405">
            <v>0</v>
          </cell>
          <cell r="J405">
            <v>2842.03</v>
          </cell>
        </row>
        <row r="406">
          <cell r="I406">
            <v>0</v>
          </cell>
          <cell r="J406">
            <v>0</v>
          </cell>
        </row>
        <row r="407">
          <cell r="I407">
            <v>0</v>
          </cell>
          <cell r="J407">
            <v>0</v>
          </cell>
        </row>
        <row r="408">
          <cell r="I408">
            <v>0</v>
          </cell>
          <cell r="J408">
            <v>-216</v>
          </cell>
        </row>
        <row r="409">
          <cell r="I409">
            <v>0</v>
          </cell>
          <cell r="J409">
            <v>47301.4</v>
          </cell>
        </row>
        <row r="410">
          <cell r="I410">
            <v>0</v>
          </cell>
          <cell r="J410">
            <v>1449.93</v>
          </cell>
        </row>
        <row r="411">
          <cell r="I411">
            <v>0</v>
          </cell>
          <cell r="J411">
            <v>1220.4000000000001</v>
          </cell>
        </row>
        <row r="412">
          <cell r="I412">
            <v>0</v>
          </cell>
          <cell r="J412">
            <v>-2007</v>
          </cell>
        </row>
        <row r="413">
          <cell r="I413">
            <v>0</v>
          </cell>
          <cell r="J413">
            <v>0</v>
          </cell>
        </row>
        <row r="414">
          <cell r="I414">
            <v>0</v>
          </cell>
          <cell r="J414">
            <v>10507.89</v>
          </cell>
        </row>
        <row r="415">
          <cell r="I415">
            <v>0</v>
          </cell>
          <cell r="J415">
            <v>2666.78</v>
          </cell>
        </row>
        <row r="416">
          <cell r="I416">
            <v>0</v>
          </cell>
          <cell r="J416">
            <v>528.85</v>
          </cell>
        </row>
        <row r="417">
          <cell r="I417">
            <v>0</v>
          </cell>
          <cell r="J417">
            <v>5820.93</v>
          </cell>
        </row>
        <row r="418">
          <cell r="I418">
            <v>0</v>
          </cell>
          <cell r="J418">
            <v>11705.54</v>
          </cell>
        </row>
        <row r="419">
          <cell r="I419">
            <v>0</v>
          </cell>
          <cell r="J419">
            <v>290.99</v>
          </cell>
        </row>
        <row r="420">
          <cell r="I420">
            <v>0</v>
          </cell>
          <cell r="J420">
            <v>5323.28</v>
          </cell>
        </row>
        <row r="421">
          <cell r="I421">
            <v>0</v>
          </cell>
          <cell r="J421">
            <v>11937.44</v>
          </cell>
        </row>
        <row r="422">
          <cell r="I422">
            <v>0</v>
          </cell>
          <cell r="J422">
            <v>19169.03</v>
          </cell>
        </row>
        <row r="423">
          <cell r="I423">
            <v>0</v>
          </cell>
          <cell r="J423">
            <v>48.95</v>
          </cell>
        </row>
        <row r="424">
          <cell r="I424">
            <v>0</v>
          </cell>
          <cell r="J424">
            <v>18512.810000000001</v>
          </cell>
        </row>
        <row r="425">
          <cell r="I425">
            <v>0</v>
          </cell>
          <cell r="J425">
            <v>223.47</v>
          </cell>
        </row>
        <row r="426">
          <cell r="I426">
            <v>0</v>
          </cell>
          <cell r="J426">
            <v>225306.27</v>
          </cell>
        </row>
        <row r="427">
          <cell r="I427">
            <v>0</v>
          </cell>
          <cell r="J427">
            <v>0</v>
          </cell>
        </row>
        <row r="428">
          <cell r="I428">
            <v>0</v>
          </cell>
          <cell r="J428">
            <v>1055000.21</v>
          </cell>
        </row>
        <row r="429">
          <cell r="I429">
            <v>0</v>
          </cell>
          <cell r="J429">
            <v>0</v>
          </cell>
        </row>
        <row r="430">
          <cell r="I430">
            <v>0</v>
          </cell>
          <cell r="J430">
            <v>56560.78</v>
          </cell>
        </row>
        <row r="431">
          <cell r="I431">
            <v>0</v>
          </cell>
          <cell r="J431">
            <v>11417.21</v>
          </cell>
        </row>
        <row r="432">
          <cell r="I432">
            <v>0</v>
          </cell>
          <cell r="J432">
            <v>0</v>
          </cell>
        </row>
        <row r="433">
          <cell r="I433">
            <v>0</v>
          </cell>
          <cell r="J433">
            <v>0</v>
          </cell>
        </row>
        <row r="434">
          <cell r="I434">
            <v>0</v>
          </cell>
          <cell r="J434">
            <v>4834.6099999999997</v>
          </cell>
        </row>
        <row r="435">
          <cell r="I435">
            <v>0</v>
          </cell>
          <cell r="J435">
            <v>9354.59</v>
          </cell>
        </row>
        <row r="436">
          <cell r="I436">
            <v>0</v>
          </cell>
          <cell r="J436">
            <v>78187.360000000001</v>
          </cell>
        </row>
        <row r="437">
          <cell r="I437">
            <v>0</v>
          </cell>
          <cell r="J437">
            <v>30</v>
          </cell>
        </row>
        <row r="438">
          <cell r="I438">
            <v>0</v>
          </cell>
          <cell r="J438">
            <v>14656</v>
          </cell>
        </row>
        <row r="439">
          <cell r="I439">
            <v>0</v>
          </cell>
          <cell r="J439">
            <v>35437.660000000003</v>
          </cell>
        </row>
        <row r="440">
          <cell r="I440">
            <v>0</v>
          </cell>
          <cell r="J440">
            <v>0</v>
          </cell>
        </row>
        <row r="441">
          <cell r="I441">
            <v>0</v>
          </cell>
          <cell r="J441">
            <v>0</v>
          </cell>
        </row>
        <row r="442">
          <cell r="I442">
            <v>0</v>
          </cell>
          <cell r="J442">
            <v>262</v>
          </cell>
        </row>
        <row r="443">
          <cell r="I443">
            <v>0</v>
          </cell>
          <cell r="J443">
            <v>4985.32</v>
          </cell>
        </row>
        <row r="444">
          <cell r="I444">
            <v>0</v>
          </cell>
          <cell r="J444">
            <v>0</v>
          </cell>
        </row>
        <row r="445">
          <cell r="I445">
            <v>0</v>
          </cell>
          <cell r="J445">
            <v>0</v>
          </cell>
        </row>
        <row r="446">
          <cell r="I446">
            <v>0</v>
          </cell>
          <cell r="J446">
            <v>0</v>
          </cell>
        </row>
        <row r="447">
          <cell r="I447">
            <v>0</v>
          </cell>
          <cell r="J447">
            <v>0</v>
          </cell>
        </row>
        <row r="448">
          <cell r="I448">
            <v>0</v>
          </cell>
          <cell r="J448">
            <v>16784.509999999998</v>
          </cell>
        </row>
        <row r="449">
          <cell r="I449">
            <v>0</v>
          </cell>
          <cell r="J449">
            <v>712.08</v>
          </cell>
        </row>
        <row r="450">
          <cell r="I450">
            <v>0</v>
          </cell>
          <cell r="J450">
            <v>1758.36</v>
          </cell>
        </row>
        <row r="451">
          <cell r="I451">
            <v>0</v>
          </cell>
          <cell r="J451">
            <v>948.52</v>
          </cell>
        </row>
        <row r="452">
          <cell r="I452">
            <v>0</v>
          </cell>
          <cell r="J452">
            <v>62769.04</v>
          </cell>
        </row>
        <row r="453">
          <cell r="I453">
            <v>0</v>
          </cell>
          <cell r="J453">
            <v>873.04</v>
          </cell>
        </row>
        <row r="454">
          <cell r="I454">
            <v>0</v>
          </cell>
          <cell r="J454">
            <v>0</v>
          </cell>
        </row>
        <row r="455">
          <cell r="I455">
            <v>0</v>
          </cell>
          <cell r="J455">
            <v>0</v>
          </cell>
        </row>
        <row r="456">
          <cell r="I456">
            <v>0</v>
          </cell>
          <cell r="J456">
            <v>383.08</v>
          </cell>
        </row>
        <row r="457">
          <cell r="I457">
            <v>0</v>
          </cell>
          <cell r="J457">
            <v>0</v>
          </cell>
        </row>
        <row r="458">
          <cell r="I458">
            <v>0</v>
          </cell>
          <cell r="J458">
            <v>0</v>
          </cell>
        </row>
        <row r="459">
          <cell r="I459">
            <v>0</v>
          </cell>
          <cell r="J459">
            <v>163551.79</v>
          </cell>
        </row>
        <row r="460">
          <cell r="I460">
            <v>0</v>
          </cell>
          <cell r="J460">
            <v>2951582.05</v>
          </cell>
        </row>
        <row r="462">
          <cell r="I462">
            <v>0</v>
          </cell>
          <cell r="J462">
            <v>0</v>
          </cell>
        </row>
        <row r="463">
          <cell r="I463">
            <v>0</v>
          </cell>
          <cell r="J463">
            <v>6571988.3399999999</v>
          </cell>
        </row>
        <row r="464">
          <cell r="I464">
            <v>0</v>
          </cell>
          <cell r="J464">
            <v>0</v>
          </cell>
        </row>
        <row r="465">
          <cell r="I465">
            <v>0</v>
          </cell>
          <cell r="J465">
            <v>0</v>
          </cell>
        </row>
        <row r="466">
          <cell r="I466">
            <v>0</v>
          </cell>
          <cell r="J466">
            <v>168.65</v>
          </cell>
        </row>
        <row r="467">
          <cell r="I467">
            <v>0</v>
          </cell>
          <cell r="J467">
            <v>54253.99</v>
          </cell>
        </row>
        <row r="468">
          <cell r="I468">
            <v>0</v>
          </cell>
          <cell r="J468">
            <v>570</v>
          </cell>
        </row>
        <row r="469">
          <cell r="I469">
            <v>0</v>
          </cell>
          <cell r="J469">
            <v>0</v>
          </cell>
        </row>
        <row r="470">
          <cell r="I470">
            <v>0</v>
          </cell>
          <cell r="J470">
            <v>0</v>
          </cell>
        </row>
        <row r="471">
          <cell r="I471">
            <v>0</v>
          </cell>
          <cell r="J471">
            <v>0</v>
          </cell>
        </row>
        <row r="472">
          <cell r="I472">
            <v>0</v>
          </cell>
          <cell r="J472">
            <v>0</v>
          </cell>
        </row>
        <row r="473">
          <cell r="I473">
            <v>0</v>
          </cell>
          <cell r="J473">
            <v>-666.9</v>
          </cell>
        </row>
        <row r="474">
          <cell r="I474">
            <v>0</v>
          </cell>
          <cell r="J474">
            <v>1429019.21</v>
          </cell>
        </row>
        <row r="475">
          <cell r="I475">
            <v>0</v>
          </cell>
          <cell r="J475">
            <v>15510.18</v>
          </cell>
        </row>
        <row r="476">
          <cell r="I476">
            <v>0</v>
          </cell>
          <cell r="J476">
            <v>11697.46</v>
          </cell>
        </row>
        <row r="477">
          <cell r="I477">
            <v>0</v>
          </cell>
          <cell r="J477">
            <v>-1053.27</v>
          </cell>
        </row>
        <row r="478">
          <cell r="I478">
            <v>0</v>
          </cell>
          <cell r="J478">
            <v>0</v>
          </cell>
        </row>
        <row r="479">
          <cell r="I479">
            <v>0</v>
          </cell>
          <cell r="J479">
            <v>721392.8</v>
          </cell>
        </row>
        <row r="480">
          <cell r="I480">
            <v>0</v>
          </cell>
          <cell r="J480">
            <v>0</v>
          </cell>
        </row>
        <row r="481">
          <cell r="I481">
            <v>0</v>
          </cell>
          <cell r="J481">
            <v>28621.67</v>
          </cell>
        </row>
        <row r="482">
          <cell r="I482">
            <v>0</v>
          </cell>
          <cell r="J482">
            <v>7334.13</v>
          </cell>
        </row>
        <row r="483">
          <cell r="I483">
            <v>0</v>
          </cell>
          <cell r="J483">
            <v>0</v>
          </cell>
        </row>
        <row r="484">
          <cell r="I484">
            <v>0</v>
          </cell>
          <cell r="J484">
            <v>351737.56</v>
          </cell>
        </row>
        <row r="485">
          <cell r="I485">
            <v>0</v>
          </cell>
          <cell r="J485">
            <v>0</v>
          </cell>
        </row>
        <row r="486">
          <cell r="I486">
            <v>0</v>
          </cell>
          <cell r="J486">
            <v>533518.49</v>
          </cell>
        </row>
        <row r="487">
          <cell r="I487">
            <v>0</v>
          </cell>
          <cell r="J487">
            <v>39689.25</v>
          </cell>
        </row>
        <row r="488">
          <cell r="I488">
            <v>0</v>
          </cell>
          <cell r="J488">
            <v>1391195.74</v>
          </cell>
        </row>
        <row r="489">
          <cell r="I489">
            <v>0</v>
          </cell>
          <cell r="J489">
            <v>574237.59</v>
          </cell>
        </row>
        <row r="490">
          <cell r="I490">
            <v>0</v>
          </cell>
          <cell r="J490">
            <v>39701.550000000003</v>
          </cell>
        </row>
        <row r="491">
          <cell r="I491">
            <v>0</v>
          </cell>
          <cell r="J491">
            <v>535.30999999999995</v>
          </cell>
        </row>
        <row r="492">
          <cell r="I492">
            <v>0</v>
          </cell>
          <cell r="J492">
            <v>70842.399999999994</v>
          </cell>
        </row>
        <row r="493">
          <cell r="I493">
            <v>0</v>
          </cell>
          <cell r="J493">
            <v>1000</v>
          </cell>
        </row>
        <row r="494">
          <cell r="I494">
            <v>0</v>
          </cell>
          <cell r="J494">
            <v>46706.44</v>
          </cell>
        </row>
        <row r="495">
          <cell r="I495">
            <v>0</v>
          </cell>
          <cell r="J495">
            <v>1171.54</v>
          </cell>
        </row>
        <row r="496">
          <cell r="I496">
            <v>0</v>
          </cell>
          <cell r="J496">
            <v>0</v>
          </cell>
        </row>
        <row r="497">
          <cell r="I497">
            <v>0</v>
          </cell>
          <cell r="J497">
            <v>0</v>
          </cell>
        </row>
        <row r="498">
          <cell r="I498">
            <v>0</v>
          </cell>
          <cell r="J498">
            <v>7180.03</v>
          </cell>
        </row>
        <row r="499">
          <cell r="I499">
            <v>0</v>
          </cell>
          <cell r="J499">
            <v>8000</v>
          </cell>
        </row>
        <row r="500">
          <cell r="I500">
            <v>0</v>
          </cell>
          <cell r="J500">
            <v>23731.95</v>
          </cell>
        </row>
        <row r="501">
          <cell r="I501">
            <v>0</v>
          </cell>
          <cell r="J501">
            <v>5552.89</v>
          </cell>
        </row>
        <row r="502">
          <cell r="I502">
            <v>0</v>
          </cell>
          <cell r="J502">
            <v>1236.1099999999999</v>
          </cell>
        </row>
        <row r="503">
          <cell r="I503">
            <v>0</v>
          </cell>
          <cell r="J503">
            <v>-4580</v>
          </cell>
        </row>
        <row r="504">
          <cell r="I504">
            <v>0</v>
          </cell>
          <cell r="J504">
            <v>22269.24</v>
          </cell>
        </row>
        <row r="505">
          <cell r="I505">
            <v>0</v>
          </cell>
          <cell r="J505">
            <v>791.39</v>
          </cell>
        </row>
        <row r="506">
          <cell r="I506">
            <v>0</v>
          </cell>
          <cell r="J506">
            <v>651.27</v>
          </cell>
        </row>
        <row r="507">
          <cell r="I507">
            <v>0</v>
          </cell>
          <cell r="J507">
            <v>13410.09</v>
          </cell>
        </row>
        <row r="508">
          <cell r="I508">
            <v>0</v>
          </cell>
          <cell r="J508">
            <v>7956.11</v>
          </cell>
        </row>
        <row r="509">
          <cell r="I509">
            <v>0</v>
          </cell>
          <cell r="J509">
            <v>275.83999999999997</v>
          </cell>
        </row>
        <row r="510">
          <cell r="I510">
            <v>0</v>
          </cell>
          <cell r="J510">
            <v>9032.02</v>
          </cell>
        </row>
        <row r="511">
          <cell r="I511">
            <v>0</v>
          </cell>
          <cell r="J511">
            <v>14583.68</v>
          </cell>
        </row>
        <row r="512">
          <cell r="I512">
            <v>0</v>
          </cell>
          <cell r="J512">
            <v>0</v>
          </cell>
        </row>
        <row r="513">
          <cell r="I513">
            <v>0</v>
          </cell>
          <cell r="J513">
            <v>6648.68</v>
          </cell>
        </row>
        <row r="514">
          <cell r="I514">
            <v>0</v>
          </cell>
          <cell r="J514">
            <v>2736.13</v>
          </cell>
        </row>
        <row r="515">
          <cell r="I515">
            <v>0</v>
          </cell>
          <cell r="J515">
            <v>110.1</v>
          </cell>
        </row>
        <row r="516">
          <cell r="I516">
            <v>0</v>
          </cell>
          <cell r="J516">
            <v>458</v>
          </cell>
        </row>
        <row r="517">
          <cell r="I517">
            <v>0</v>
          </cell>
          <cell r="J517">
            <v>0</v>
          </cell>
        </row>
        <row r="518">
          <cell r="I518">
            <v>0</v>
          </cell>
          <cell r="J518">
            <v>168059.62</v>
          </cell>
        </row>
        <row r="519">
          <cell r="I519">
            <v>0</v>
          </cell>
          <cell r="J519">
            <v>627</v>
          </cell>
        </row>
        <row r="520">
          <cell r="I520">
            <v>0</v>
          </cell>
          <cell r="J520">
            <v>27493.62</v>
          </cell>
        </row>
        <row r="521">
          <cell r="I521">
            <v>0</v>
          </cell>
          <cell r="J521">
            <v>356.89</v>
          </cell>
        </row>
        <row r="522">
          <cell r="I522">
            <v>0</v>
          </cell>
          <cell r="J522">
            <v>25295.14</v>
          </cell>
        </row>
        <row r="523">
          <cell r="I523">
            <v>0</v>
          </cell>
          <cell r="J523">
            <v>124</v>
          </cell>
        </row>
        <row r="524">
          <cell r="I524">
            <v>0</v>
          </cell>
          <cell r="J524">
            <v>48</v>
          </cell>
        </row>
        <row r="525">
          <cell r="I525">
            <v>0</v>
          </cell>
          <cell r="J525">
            <v>310422.84999999998</v>
          </cell>
        </row>
        <row r="526">
          <cell r="I526">
            <v>0</v>
          </cell>
          <cell r="J526">
            <v>9940</v>
          </cell>
        </row>
        <row r="527">
          <cell r="I527">
            <v>0</v>
          </cell>
          <cell r="J527">
            <v>1770.54</v>
          </cell>
        </row>
        <row r="528">
          <cell r="I528">
            <v>0</v>
          </cell>
          <cell r="J528">
            <v>0</v>
          </cell>
        </row>
        <row r="529">
          <cell r="I529">
            <v>0</v>
          </cell>
          <cell r="J529">
            <v>0</v>
          </cell>
        </row>
        <row r="530">
          <cell r="I530">
            <v>0</v>
          </cell>
          <cell r="J530">
            <v>0</v>
          </cell>
        </row>
        <row r="531">
          <cell r="I531">
            <v>0</v>
          </cell>
          <cell r="J531">
            <v>2616.9499999999998</v>
          </cell>
        </row>
        <row r="532">
          <cell r="I532">
            <v>0</v>
          </cell>
          <cell r="J532">
            <v>3469.08</v>
          </cell>
        </row>
        <row r="533">
          <cell r="I533">
            <v>0</v>
          </cell>
          <cell r="J533">
            <v>8332.7900000000009</v>
          </cell>
        </row>
        <row r="534">
          <cell r="I534">
            <v>0</v>
          </cell>
          <cell r="J534">
            <v>11659.82</v>
          </cell>
        </row>
        <row r="535">
          <cell r="I535">
            <v>0</v>
          </cell>
          <cell r="J535">
            <v>99883.56</v>
          </cell>
        </row>
        <row r="536">
          <cell r="I536">
            <v>0</v>
          </cell>
          <cell r="J536">
            <v>1082.46</v>
          </cell>
        </row>
        <row r="537">
          <cell r="I537">
            <v>0</v>
          </cell>
          <cell r="J537">
            <v>0</v>
          </cell>
        </row>
        <row r="538">
          <cell r="I538">
            <v>0</v>
          </cell>
          <cell r="J538">
            <v>0</v>
          </cell>
        </row>
        <row r="539">
          <cell r="I539">
            <v>0</v>
          </cell>
          <cell r="J539">
            <v>145.91999999999999</v>
          </cell>
        </row>
        <row r="540">
          <cell r="I540">
            <v>0</v>
          </cell>
          <cell r="J540">
            <v>0</v>
          </cell>
        </row>
        <row r="541">
          <cell r="I541">
            <v>0</v>
          </cell>
          <cell r="J541">
            <v>0</v>
          </cell>
        </row>
        <row r="542">
          <cell r="I542">
            <v>0</v>
          </cell>
          <cell r="J542">
            <v>0</v>
          </cell>
        </row>
        <row r="543">
          <cell r="I543">
            <v>0</v>
          </cell>
          <cell r="J543">
            <v>12680543.899999999</v>
          </cell>
        </row>
        <row r="545">
          <cell r="I545">
            <v>0</v>
          </cell>
          <cell r="J545">
            <v>0</v>
          </cell>
        </row>
        <row r="546">
          <cell r="I546">
            <v>0</v>
          </cell>
          <cell r="J546">
            <v>0</v>
          </cell>
        </row>
        <row r="547">
          <cell r="I547">
            <v>0</v>
          </cell>
          <cell r="J547">
            <v>0</v>
          </cell>
        </row>
        <row r="548">
          <cell r="I548">
            <v>0</v>
          </cell>
          <cell r="J548">
            <v>0</v>
          </cell>
        </row>
        <row r="549">
          <cell r="I549">
            <v>0</v>
          </cell>
          <cell r="J549">
            <v>0</v>
          </cell>
        </row>
        <row r="550">
          <cell r="I550">
            <v>0</v>
          </cell>
          <cell r="J550">
            <v>0</v>
          </cell>
        </row>
        <row r="551">
          <cell r="I551">
            <v>0</v>
          </cell>
          <cell r="J551">
            <v>0</v>
          </cell>
        </row>
        <row r="552">
          <cell r="I552">
            <v>0</v>
          </cell>
          <cell r="J552">
            <v>0</v>
          </cell>
        </row>
        <row r="553">
          <cell r="I553">
            <v>0</v>
          </cell>
          <cell r="J553">
            <v>1149.1199999999999</v>
          </cell>
        </row>
        <row r="554">
          <cell r="I554">
            <v>0</v>
          </cell>
          <cell r="J554">
            <v>0</v>
          </cell>
        </row>
        <row r="555">
          <cell r="I555">
            <v>0</v>
          </cell>
          <cell r="J555">
            <v>0</v>
          </cell>
        </row>
        <row r="556">
          <cell r="I556">
            <v>0</v>
          </cell>
          <cell r="J556">
            <v>8.11</v>
          </cell>
        </row>
        <row r="557">
          <cell r="I557">
            <v>0</v>
          </cell>
          <cell r="J557">
            <v>4</v>
          </cell>
        </row>
        <row r="558">
          <cell r="I558">
            <v>0</v>
          </cell>
          <cell r="J558">
            <v>-19428.91</v>
          </cell>
        </row>
        <row r="559">
          <cell r="I559">
            <v>0</v>
          </cell>
          <cell r="J559">
            <v>0</v>
          </cell>
        </row>
        <row r="560">
          <cell r="I560">
            <v>0</v>
          </cell>
          <cell r="J560">
            <v>0</v>
          </cell>
        </row>
        <row r="561">
          <cell r="I561">
            <v>0</v>
          </cell>
          <cell r="J561">
            <v>600988.54</v>
          </cell>
        </row>
        <row r="562">
          <cell r="I562">
            <v>0</v>
          </cell>
          <cell r="J562">
            <v>0</v>
          </cell>
        </row>
        <row r="563">
          <cell r="I563">
            <v>0</v>
          </cell>
          <cell r="J563">
            <v>28895.5</v>
          </cell>
        </row>
        <row r="564">
          <cell r="I564">
            <v>0</v>
          </cell>
          <cell r="J564">
            <v>334</v>
          </cell>
        </row>
        <row r="565">
          <cell r="I565">
            <v>0</v>
          </cell>
          <cell r="J565">
            <v>189145.33</v>
          </cell>
        </row>
        <row r="566">
          <cell r="I566">
            <v>0</v>
          </cell>
          <cell r="J566">
            <v>63111.57</v>
          </cell>
        </row>
        <row r="567">
          <cell r="I567">
            <v>0</v>
          </cell>
          <cell r="J567">
            <v>16519.03</v>
          </cell>
        </row>
        <row r="568">
          <cell r="I568">
            <v>0</v>
          </cell>
          <cell r="J568">
            <v>0</v>
          </cell>
        </row>
        <row r="569">
          <cell r="I569">
            <v>0</v>
          </cell>
          <cell r="J569">
            <v>668.12</v>
          </cell>
        </row>
        <row r="570">
          <cell r="I570">
            <v>0</v>
          </cell>
          <cell r="J570">
            <v>36028.92</v>
          </cell>
        </row>
        <row r="571">
          <cell r="I571">
            <v>0</v>
          </cell>
          <cell r="J571">
            <v>50941.82</v>
          </cell>
        </row>
        <row r="572">
          <cell r="I572">
            <v>0</v>
          </cell>
          <cell r="J572">
            <v>0</v>
          </cell>
        </row>
        <row r="573">
          <cell r="I573">
            <v>0</v>
          </cell>
          <cell r="J573">
            <v>0</v>
          </cell>
        </row>
        <row r="574">
          <cell r="I574">
            <v>0</v>
          </cell>
          <cell r="J574">
            <v>0</v>
          </cell>
        </row>
        <row r="575">
          <cell r="I575">
            <v>0</v>
          </cell>
          <cell r="J575">
            <v>-108</v>
          </cell>
        </row>
        <row r="576">
          <cell r="I576">
            <v>0</v>
          </cell>
          <cell r="J576">
            <v>22685.21</v>
          </cell>
        </row>
        <row r="577">
          <cell r="I577">
            <v>0</v>
          </cell>
          <cell r="J577">
            <v>3670.1</v>
          </cell>
        </row>
        <row r="578">
          <cell r="I578">
            <v>0</v>
          </cell>
          <cell r="J578">
            <v>1515.82</v>
          </cell>
        </row>
        <row r="579">
          <cell r="I579">
            <v>0</v>
          </cell>
          <cell r="J579">
            <v>-19871</v>
          </cell>
        </row>
        <row r="580">
          <cell r="I580">
            <v>0</v>
          </cell>
          <cell r="J580">
            <v>0</v>
          </cell>
        </row>
        <row r="581">
          <cell r="I581">
            <v>0</v>
          </cell>
          <cell r="J581">
            <v>13958.9</v>
          </cell>
        </row>
        <row r="582">
          <cell r="I582">
            <v>0</v>
          </cell>
          <cell r="J582">
            <v>7437.84</v>
          </cell>
        </row>
        <row r="583">
          <cell r="I583">
            <v>0</v>
          </cell>
          <cell r="J583">
            <v>13267.1</v>
          </cell>
        </row>
        <row r="584">
          <cell r="I584">
            <v>0</v>
          </cell>
          <cell r="J584">
            <v>10490.65</v>
          </cell>
        </row>
        <row r="585">
          <cell r="I585">
            <v>0</v>
          </cell>
          <cell r="J585">
            <v>5206.8</v>
          </cell>
        </row>
        <row r="586">
          <cell r="I586">
            <v>0</v>
          </cell>
          <cell r="J586">
            <v>4005.25</v>
          </cell>
        </row>
        <row r="587">
          <cell r="I587">
            <v>0</v>
          </cell>
          <cell r="J587">
            <v>44031.41</v>
          </cell>
        </row>
        <row r="588">
          <cell r="I588">
            <v>0</v>
          </cell>
          <cell r="J588">
            <v>24809.43</v>
          </cell>
        </row>
        <row r="589">
          <cell r="I589">
            <v>0</v>
          </cell>
          <cell r="J589">
            <v>158.16</v>
          </cell>
        </row>
        <row r="590">
          <cell r="I590">
            <v>0</v>
          </cell>
          <cell r="J590">
            <v>44</v>
          </cell>
        </row>
        <row r="591">
          <cell r="I591">
            <v>0</v>
          </cell>
          <cell r="J591">
            <v>64440.27</v>
          </cell>
        </row>
        <row r="592">
          <cell r="I592">
            <v>0</v>
          </cell>
          <cell r="J592">
            <v>21286.87</v>
          </cell>
        </row>
        <row r="593">
          <cell r="I593">
            <v>0</v>
          </cell>
          <cell r="J593">
            <v>13086.23</v>
          </cell>
        </row>
        <row r="594">
          <cell r="I594">
            <v>0</v>
          </cell>
          <cell r="J594">
            <v>0</v>
          </cell>
        </row>
        <row r="595">
          <cell r="I595">
            <v>0</v>
          </cell>
          <cell r="J595">
            <v>103901.24</v>
          </cell>
        </row>
        <row r="596">
          <cell r="I596">
            <v>0</v>
          </cell>
          <cell r="J596">
            <v>140</v>
          </cell>
        </row>
        <row r="597">
          <cell r="I597">
            <v>0</v>
          </cell>
          <cell r="J597">
            <v>41194.31</v>
          </cell>
        </row>
        <row r="598">
          <cell r="I598">
            <v>0</v>
          </cell>
          <cell r="J598">
            <v>0</v>
          </cell>
        </row>
        <row r="599">
          <cell r="I599">
            <v>0</v>
          </cell>
          <cell r="J599">
            <v>16875.38</v>
          </cell>
        </row>
        <row r="600">
          <cell r="I600">
            <v>0</v>
          </cell>
          <cell r="J600">
            <v>30586.73</v>
          </cell>
        </row>
        <row r="601">
          <cell r="I601">
            <v>0</v>
          </cell>
          <cell r="J601">
            <v>176.68</v>
          </cell>
        </row>
        <row r="602">
          <cell r="I602">
            <v>0</v>
          </cell>
          <cell r="J602">
            <v>23.06</v>
          </cell>
        </row>
        <row r="603">
          <cell r="I603">
            <v>0</v>
          </cell>
          <cell r="J603">
            <v>828.27</v>
          </cell>
        </row>
        <row r="604">
          <cell r="I604">
            <v>0</v>
          </cell>
          <cell r="J604">
            <v>102228.6</v>
          </cell>
        </row>
        <row r="605">
          <cell r="I605">
            <v>0</v>
          </cell>
          <cell r="J605">
            <v>0</v>
          </cell>
        </row>
        <row r="606">
          <cell r="I606">
            <v>0</v>
          </cell>
          <cell r="J606">
            <v>7</v>
          </cell>
        </row>
        <row r="607">
          <cell r="I607">
            <v>0</v>
          </cell>
          <cell r="J607">
            <v>263345.27</v>
          </cell>
        </row>
        <row r="608">
          <cell r="I608">
            <v>0</v>
          </cell>
          <cell r="J608">
            <v>1408.16</v>
          </cell>
        </row>
        <row r="609">
          <cell r="I609">
            <v>0</v>
          </cell>
          <cell r="J609">
            <v>946.2</v>
          </cell>
        </row>
        <row r="610">
          <cell r="I610">
            <v>0</v>
          </cell>
          <cell r="J610">
            <v>0</v>
          </cell>
        </row>
        <row r="611">
          <cell r="I611">
            <v>0</v>
          </cell>
          <cell r="J611">
            <v>0</v>
          </cell>
        </row>
        <row r="612">
          <cell r="I612">
            <v>0</v>
          </cell>
          <cell r="J612">
            <v>0</v>
          </cell>
        </row>
        <row r="613">
          <cell r="I613">
            <v>0</v>
          </cell>
          <cell r="J613">
            <v>16381.94</v>
          </cell>
        </row>
        <row r="614">
          <cell r="I614">
            <v>0</v>
          </cell>
          <cell r="J614">
            <v>2951.49</v>
          </cell>
        </row>
        <row r="615">
          <cell r="I615">
            <v>0</v>
          </cell>
          <cell r="J615">
            <v>8499.17</v>
          </cell>
        </row>
        <row r="616">
          <cell r="I616">
            <v>0</v>
          </cell>
          <cell r="J616">
            <v>1505.04</v>
          </cell>
        </row>
        <row r="617">
          <cell r="I617">
            <v>0</v>
          </cell>
          <cell r="J617">
            <v>53847.199999999997</v>
          </cell>
        </row>
        <row r="618">
          <cell r="I618">
            <v>0</v>
          </cell>
          <cell r="J618">
            <v>10351.040000000001</v>
          </cell>
        </row>
        <row r="619">
          <cell r="I619">
            <v>0</v>
          </cell>
          <cell r="J619">
            <v>3540.9</v>
          </cell>
        </row>
        <row r="620">
          <cell r="I620">
            <v>0</v>
          </cell>
          <cell r="J620">
            <v>0</v>
          </cell>
        </row>
        <row r="621">
          <cell r="I621">
            <v>0</v>
          </cell>
          <cell r="J621">
            <v>5938.86</v>
          </cell>
        </row>
        <row r="622">
          <cell r="I622">
            <v>0</v>
          </cell>
          <cell r="J622">
            <v>110629.32</v>
          </cell>
        </row>
        <row r="623">
          <cell r="I623">
            <v>0</v>
          </cell>
          <cell r="J623">
            <v>164912</v>
          </cell>
        </row>
        <row r="624">
          <cell r="I624">
            <v>0</v>
          </cell>
          <cell r="J624">
            <v>1157.6600000000001</v>
          </cell>
        </row>
        <row r="625">
          <cell r="I625">
            <v>0</v>
          </cell>
          <cell r="J625">
            <v>327.2</v>
          </cell>
        </row>
        <row r="626">
          <cell r="I626">
            <v>0</v>
          </cell>
          <cell r="J626">
            <v>65604.53</v>
          </cell>
        </row>
        <row r="627">
          <cell r="I627">
            <v>0</v>
          </cell>
          <cell r="J627">
            <v>0</v>
          </cell>
        </row>
        <row r="628">
          <cell r="I628">
            <v>0</v>
          </cell>
          <cell r="J628">
            <v>0</v>
          </cell>
        </row>
        <row r="629">
          <cell r="I629">
            <v>0</v>
          </cell>
          <cell r="J629">
            <v>86516.65</v>
          </cell>
        </row>
        <row r="630">
          <cell r="I630">
            <v>0</v>
          </cell>
          <cell r="J630">
            <v>0</v>
          </cell>
        </row>
        <row r="631">
          <cell r="I631">
            <v>0</v>
          </cell>
          <cell r="J631">
            <v>2292304.09</v>
          </cell>
        </row>
        <row r="633">
          <cell r="I633">
            <v>0</v>
          </cell>
          <cell r="J633">
            <v>210651.38</v>
          </cell>
        </row>
        <row r="634">
          <cell r="I634">
            <v>0</v>
          </cell>
          <cell r="J634">
            <v>210651.38</v>
          </cell>
        </row>
        <row r="636">
          <cell r="I636">
            <v>0</v>
          </cell>
          <cell r="J636">
            <v>0</v>
          </cell>
        </row>
        <row r="637">
          <cell r="I637">
            <v>0</v>
          </cell>
          <cell r="J637">
            <v>16645343.93</v>
          </cell>
        </row>
        <row r="638">
          <cell r="I638">
            <v>0</v>
          </cell>
          <cell r="J638">
            <v>3765904.16</v>
          </cell>
        </row>
        <row r="639">
          <cell r="I639">
            <v>0</v>
          </cell>
          <cell r="J639">
            <v>4197155.5999999996</v>
          </cell>
        </row>
        <row r="640">
          <cell r="I640">
            <v>0</v>
          </cell>
          <cell r="J640">
            <v>24608403.689999998</v>
          </cell>
        </row>
        <row r="641">
          <cell r="I641">
            <v>0</v>
          </cell>
          <cell r="J641">
            <v>64467459.760000028</v>
          </cell>
        </row>
      </sheetData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lesing febrero"/>
    </sheetNames>
    <sheetDataSet>
      <sheetData sheetId="0" refreshError="1"/>
      <sheetData sheetId="1" refreshError="1">
        <row r="5">
          <cell r="E5" t="str">
            <v>GMSCUENTA</v>
          </cell>
          <cell r="F5" t="str">
            <v>GMCNOMBRE</v>
          </cell>
        </row>
        <row r="6">
          <cell r="E6">
            <v>110505001</v>
          </cell>
          <cell r="F6" t="str">
            <v>EFECTIVO</v>
          </cell>
        </row>
        <row r="7">
          <cell r="E7">
            <v>110510001</v>
          </cell>
          <cell r="F7" t="str">
            <v>CHEQUES</v>
          </cell>
        </row>
        <row r="8">
          <cell r="E8">
            <v>111005001</v>
          </cell>
          <cell r="F8" t="str">
            <v>CUENTA CORRIENTE BANCARIA</v>
          </cell>
        </row>
        <row r="9">
          <cell r="E9">
            <v>111505001</v>
          </cell>
          <cell r="F9" t="str">
            <v>BANCO DE OCCIDENTE</v>
          </cell>
        </row>
        <row r="10">
          <cell r="E10">
            <v>111505004</v>
          </cell>
          <cell r="F10" t="str">
            <v>BANCO DE CREDITO</v>
          </cell>
        </row>
        <row r="11">
          <cell r="E11">
            <v>111505005</v>
          </cell>
          <cell r="F11" t="str">
            <v>BANCO DE CREDITO-CUENTA DE AHORROS</v>
          </cell>
        </row>
        <row r="12">
          <cell r="E12">
            <v>111505006</v>
          </cell>
          <cell r="F12" t="str">
            <v>BANCOLOMBIA</v>
          </cell>
        </row>
        <row r="13">
          <cell r="E13">
            <v>111505009</v>
          </cell>
          <cell r="F13" t="str">
            <v>BANCO CONAVI - CUENTA CORRIENTE</v>
          </cell>
        </row>
        <row r="14">
          <cell r="E14">
            <v>111505010</v>
          </cell>
          <cell r="F14" t="str">
            <v>CONAVI MEDELLIN - CUENTA AHORRO</v>
          </cell>
        </row>
        <row r="15">
          <cell r="E15">
            <v>111505011</v>
          </cell>
          <cell r="F15" t="str">
            <v>CONAVI CALI - CUENTA AHORRO</v>
          </cell>
        </row>
        <row r="16">
          <cell r="E16">
            <v>111505012</v>
          </cell>
          <cell r="F16" t="str">
            <v>CONAVI IBAG-CUENTA CORRIENTE</v>
          </cell>
        </row>
        <row r="17">
          <cell r="E17">
            <v>111505013</v>
          </cell>
          <cell r="F17" t="str">
            <v>CONAVI IBAG-CUENTA DE AHORROS</v>
          </cell>
        </row>
        <row r="18">
          <cell r="E18">
            <v>111595001</v>
          </cell>
          <cell r="F18" t="str">
            <v>CORFIDIARIO - C.F.V.</v>
          </cell>
        </row>
        <row r="19">
          <cell r="E19">
            <v>121010001</v>
          </cell>
          <cell r="F19" t="str">
            <v>CORPORACIONES FINANCIERAS</v>
          </cell>
        </row>
        <row r="20">
          <cell r="E20">
            <v>130401001</v>
          </cell>
          <cell r="F20" t="str">
            <v>TITULOS DE REDUCCION DE DEUDA</v>
          </cell>
        </row>
        <row r="21">
          <cell r="E21">
            <v>130401002</v>
          </cell>
          <cell r="F21" t="str">
            <v>VALORIZACION INVERSIONES T.R.D.</v>
          </cell>
        </row>
        <row r="22">
          <cell r="E22">
            <v>130401003</v>
          </cell>
          <cell r="F22" t="str">
            <v>BONOS PARA LA PAZ</v>
          </cell>
        </row>
        <row r="23">
          <cell r="E23">
            <v>130401004</v>
          </cell>
          <cell r="F23" t="str">
            <v>VALORACION BONOS DE PAZ</v>
          </cell>
        </row>
        <row r="24">
          <cell r="E24">
            <v>130403001</v>
          </cell>
          <cell r="F24" t="str">
            <v>TIT DESARROLLO AGROP CLASE A</v>
          </cell>
        </row>
        <row r="25">
          <cell r="E25">
            <v>130403002</v>
          </cell>
          <cell r="F25" t="str">
            <v>VALORIZACION INV TIT AGROP A</v>
          </cell>
        </row>
        <row r="26">
          <cell r="E26">
            <v>130403003</v>
          </cell>
          <cell r="F26" t="str">
            <v>TIT DESARROLLO AGROP CLASE B</v>
          </cell>
        </row>
        <row r="27">
          <cell r="E27">
            <v>130403004</v>
          </cell>
          <cell r="F27" t="str">
            <v>VALORACION INV TIT AGROP B</v>
          </cell>
        </row>
        <row r="28">
          <cell r="E28">
            <v>130602001</v>
          </cell>
          <cell r="F28" t="str">
            <v>ACCIONES CON MEDIA LIQUIDEZ BURSATI</v>
          </cell>
        </row>
        <row r="29">
          <cell r="E29">
            <v>130605001</v>
          </cell>
          <cell r="F29" t="str">
            <v>FONDO COMUN ORDINARIO</v>
          </cell>
        </row>
        <row r="30">
          <cell r="E30">
            <v>130606001</v>
          </cell>
          <cell r="F30" t="str">
            <v>FONDOS COMUNES ESPECIALES</v>
          </cell>
        </row>
        <row r="31">
          <cell r="E31">
            <v>131604001</v>
          </cell>
          <cell r="F31" t="str">
            <v>ACCIONES CON BAJA Y MINIMA LIQUID</v>
          </cell>
        </row>
        <row r="32">
          <cell r="E32">
            <v>131604002</v>
          </cell>
          <cell r="F32" t="str">
            <v>AJ X INF ACCIONES CON BAJA Y MINIMA</v>
          </cell>
        </row>
        <row r="33">
          <cell r="E33">
            <v>138745001</v>
          </cell>
          <cell r="F33" t="str">
            <v>CATEGORIA C - RIESGO APRECIABLE</v>
          </cell>
        </row>
        <row r="34">
          <cell r="E34">
            <v>138795001</v>
          </cell>
          <cell r="F34" t="str">
            <v>OTRAS PROVISIONES</v>
          </cell>
        </row>
        <row r="35">
          <cell r="E35">
            <v>141115001</v>
          </cell>
          <cell r="F35" t="str">
            <v>PRESTAMOS ORDINARIOS</v>
          </cell>
        </row>
        <row r="36">
          <cell r="E36">
            <v>141184001</v>
          </cell>
          <cell r="F36" t="str">
            <v>VEHICULOS DADOS EN LEASING</v>
          </cell>
        </row>
        <row r="37">
          <cell r="E37">
            <v>141984001</v>
          </cell>
          <cell r="F37" t="str">
            <v>VEHICULOS DADOS EN LEASING</v>
          </cell>
        </row>
        <row r="38">
          <cell r="E38">
            <v>143284001</v>
          </cell>
          <cell r="F38" t="str">
            <v>VEHICULOS DADOS EN LEASING</v>
          </cell>
        </row>
        <row r="39">
          <cell r="E39">
            <v>143684001</v>
          </cell>
          <cell r="F39" t="str">
            <v>VEHICULOS DADOS EN LEASING</v>
          </cell>
        </row>
        <row r="40">
          <cell r="E40">
            <v>144115001</v>
          </cell>
          <cell r="F40" t="str">
            <v>PRESTAMOS ORDINARIOS</v>
          </cell>
        </row>
        <row r="41">
          <cell r="E41">
            <v>144184001</v>
          </cell>
          <cell r="F41" t="str">
            <v>VEHICULOS DADOS EN LEASING</v>
          </cell>
        </row>
        <row r="42">
          <cell r="E42">
            <v>144284001</v>
          </cell>
          <cell r="F42" t="str">
            <v>VEHICULOS DADOS EN LEASING</v>
          </cell>
        </row>
        <row r="43">
          <cell r="E43">
            <v>145084001</v>
          </cell>
          <cell r="F43" t="str">
            <v>VEHICULOS DADOS EN LEASING</v>
          </cell>
        </row>
        <row r="44">
          <cell r="E44">
            <v>145915001</v>
          </cell>
          <cell r="F44" t="str">
            <v>PRESTAMOS ORDINARIOS</v>
          </cell>
        </row>
        <row r="45">
          <cell r="E45">
            <v>145983001</v>
          </cell>
          <cell r="F45" t="str">
            <v>MAQUINARIA Y EQUIPO DADOS EN LEASIN</v>
          </cell>
        </row>
        <row r="46">
          <cell r="E46">
            <v>145984001</v>
          </cell>
          <cell r="F46" t="str">
            <v>VEHICULOS DADOS EN LEASING</v>
          </cell>
        </row>
        <row r="47">
          <cell r="E47">
            <v>145985001</v>
          </cell>
          <cell r="F47" t="str">
            <v>MUEBLES Y ENSERES DADOS EN LEASING</v>
          </cell>
        </row>
        <row r="48">
          <cell r="E48">
            <v>145987001</v>
          </cell>
          <cell r="F48" t="str">
            <v>EQUIPO COMPUTACIÓN DADOS EN LEASING</v>
          </cell>
        </row>
        <row r="49">
          <cell r="E49">
            <v>145988001</v>
          </cell>
          <cell r="F49" t="str">
            <v>BIENES INMUEBLES DADOS EN LEASING</v>
          </cell>
        </row>
        <row r="50">
          <cell r="E50">
            <v>145998001</v>
          </cell>
          <cell r="F50" t="str">
            <v>OTROS BIENES DADOS EN LEASING</v>
          </cell>
        </row>
        <row r="51">
          <cell r="E51">
            <v>146015001</v>
          </cell>
          <cell r="F51" t="str">
            <v>PRESTAMOS ORDINARIOS</v>
          </cell>
        </row>
        <row r="52">
          <cell r="E52">
            <v>146083001</v>
          </cell>
          <cell r="F52" t="str">
            <v>MAQUINARIA Y EQUIPO DADOS EN LEASIN</v>
          </cell>
        </row>
        <row r="53">
          <cell r="E53">
            <v>146084001</v>
          </cell>
          <cell r="F53" t="str">
            <v>VEHICULOS DADOS EN LEASING</v>
          </cell>
        </row>
        <row r="54">
          <cell r="E54">
            <v>146087001</v>
          </cell>
          <cell r="F54" t="str">
            <v>EQUIPO COMPUTACIÓN DADOS EN LEASING</v>
          </cell>
        </row>
        <row r="55">
          <cell r="E55">
            <v>146088001</v>
          </cell>
          <cell r="F55" t="str">
            <v>BIENES INMUEBLES DADOS EN LEASING</v>
          </cell>
        </row>
        <row r="56">
          <cell r="E56">
            <v>146098001</v>
          </cell>
          <cell r="F56" t="str">
            <v>OTROS BIENES DADOS EN LEASING</v>
          </cell>
        </row>
        <row r="57">
          <cell r="E57">
            <v>146283001</v>
          </cell>
          <cell r="F57" t="str">
            <v>MAQUINARIA Y EQUIPO DADOS EN LEASIN</v>
          </cell>
        </row>
        <row r="58">
          <cell r="E58">
            <v>146284001</v>
          </cell>
          <cell r="F58" t="str">
            <v>VEHICULOS DADOS EN LEASING</v>
          </cell>
        </row>
        <row r="59">
          <cell r="E59">
            <v>146287001</v>
          </cell>
          <cell r="F59" t="str">
            <v>EQUIPO COMPUTACIÓN DADOS EN LEASING</v>
          </cell>
        </row>
        <row r="60">
          <cell r="E60">
            <v>146383001</v>
          </cell>
          <cell r="F60" t="str">
            <v>MAQUINARIA Y EQUIPO DADOS EN LEASIN</v>
          </cell>
        </row>
        <row r="61">
          <cell r="E61">
            <v>146384001</v>
          </cell>
          <cell r="F61" t="str">
            <v>VEHICULOS DADOS EN LEASING</v>
          </cell>
        </row>
        <row r="62">
          <cell r="E62">
            <v>146388001</v>
          </cell>
          <cell r="F62" t="str">
            <v>BIENES INMUEBLES DADOS EN LEASING</v>
          </cell>
        </row>
        <row r="63">
          <cell r="E63">
            <v>146515001</v>
          </cell>
          <cell r="F63" t="str">
            <v>PRESTAMOS ORDINARIOS</v>
          </cell>
        </row>
        <row r="64">
          <cell r="E64">
            <v>146583001</v>
          </cell>
          <cell r="F64" t="str">
            <v>MAQUINARIA Y EQUIPO DADOS EN LEASIN</v>
          </cell>
        </row>
        <row r="65">
          <cell r="E65">
            <v>146584001</v>
          </cell>
          <cell r="F65" t="str">
            <v>VEHICULOS DADOS EN LEASING</v>
          </cell>
        </row>
        <row r="66">
          <cell r="E66">
            <v>146615001</v>
          </cell>
          <cell r="F66" t="str">
            <v>PRESTAMOS ORDINARIOS</v>
          </cell>
        </row>
        <row r="67">
          <cell r="E67">
            <v>146683001</v>
          </cell>
          <cell r="F67" t="str">
            <v>MAQUINARIA Y EQUIPO DADOS EN LEASIN</v>
          </cell>
        </row>
        <row r="68">
          <cell r="E68">
            <v>146684001</v>
          </cell>
          <cell r="F68" t="str">
            <v>VEHICULOS DADOS EN LEASING</v>
          </cell>
        </row>
        <row r="69">
          <cell r="E69">
            <v>146685001</v>
          </cell>
          <cell r="F69" t="str">
            <v>MUEBLES Y ENSERES DADOS EN LEASING</v>
          </cell>
        </row>
        <row r="70">
          <cell r="E70">
            <v>146687001</v>
          </cell>
          <cell r="F70" t="str">
            <v>EQUIPO COMPUTACIÓN DADOS EN LEASING</v>
          </cell>
        </row>
        <row r="71">
          <cell r="E71">
            <v>146688001</v>
          </cell>
          <cell r="F71" t="str">
            <v>BIENES INMUEBLES DADOS EN LEASING</v>
          </cell>
        </row>
        <row r="72">
          <cell r="E72">
            <v>146698001</v>
          </cell>
          <cell r="F72" t="str">
            <v>OTROS BIENES DADOS EN LEASING</v>
          </cell>
        </row>
        <row r="73">
          <cell r="E73">
            <v>146783001</v>
          </cell>
          <cell r="F73" t="str">
            <v>MAQUINARIA Y EQUIPO DADOS EN LEASIN</v>
          </cell>
        </row>
        <row r="74">
          <cell r="E74">
            <v>146784001</v>
          </cell>
          <cell r="F74" t="str">
            <v>VEHICULOS DADOS EN LEASING</v>
          </cell>
        </row>
        <row r="75">
          <cell r="E75">
            <v>146787001</v>
          </cell>
          <cell r="F75" t="str">
            <v>EQUIPO COMPUTACIÓN DADOS EN LEASING</v>
          </cell>
        </row>
        <row r="76">
          <cell r="E76">
            <v>146788001</v>
          </cell>
          <cell r="F76" t="str">
            <v>BIENES INMUEBLES DADOS EN LEASING</v>
          </cell>
        </row>
        <row r="77">
          <cell r="E77">
            <v>146883001</v>
          </cell>
          <cell r="F77" t="str">
            <v>MAQUINARIA Y EQUIPO DADOS EN LEASIN</v>
          </cell>
        </row>
        <row r="78">
          <cell r="E78">
            <v>146884001</v>
          </cell>
          <cell r="F78" t="str">
            <v>VEHICULOS DADOS EN LEASING</v>
          </cell>
        </row>
        <row r="79">
          <cell r="E79">
            <v>146887001</v>
          </cell>
          <cell r="F79" t="str">
            <v>EQUIPO COMPUTACIÓN DADOS EN LEASING</v>
          </cell>
        </row>
        <row r="80">
          <cell r="E80">
            <v>146983001</v>
          </cell>
          <cell r="F80" t="str">
            <v>MAQUINARIA Y EQUIPO DADOS EN LEASIN</v>
          </cell>
        </row>
        <row r="81">
          <cell r="E81">
            <v>147015001</v>
          </cell>
          <cell r="F81" t="str">
            <v>PRESTAMOS ORDINARIOS</v>
          </cell>
        </row>
        <row r="82">
          <cell r="E82">
            <v>147083001</v>
          </cell>
          <cell r="F82" t="str">
            <v>MAQUINARIA Y EQUIPO DADOS EN LEASIN</v>
          </cell>
        </row>
        <row r="83">
          <cell r="E83">
            <v>147084001</v>
          </cell>
          <cell r="F83" t="str">
            <v>VEHICULOS DADOS EN LEASING</v>
          </cell>
        </row>
        <row r="84">
          <cell r="E84">
            <v>147087001</v>
          </cell>
          <cell r="F84" t="str">
            <v>EQUIPO COMPUTACIÓN DADOS EN LEASING</v>
          </cell>
        </row>
        <row r="85">
          <cell r="E85">
            <v>149114001</v>
          </cell>
          <cell r="F85" t="str">
            <v>CATEGORIA B - CREDITO ACEPTABLE, BI</v>
          </cell>
        </row>
        <row r="86">
          <cell r="E86">
            <v>149510001</v>
          </cell>
          <cell r="F86" t="str">
            <v>CATEGORIA ~B~CRED ACEPT GTIA IDONEA</v>
          </cell>
        </row>
        <row r="87">
          <cell r="E87">
            <v>149513001</v>
          </cell>
          <cell r="F87" t="str">
            <v>CATEGORIA B - CREDITO ACEPTABLE, BI</v>
          </cell>
        </row>
        <row r="88">
          <cell r="E88">
            <v>149518001</v>
          </cell>
          <cell r="F88" t="str">
            <v>CATEGORIA C - CREDITO APRECIABLE, B</v>
          </cell>
        </row>
        <row r="89">
          <cell r="E89">
            <v>149523001</v>
          </cell>
          <cell r="F89" t="str">
            <v>CATEGORIA D - CREDITO SIGNIFICATIVO</v>
          </cell>
        </row>
        <row r="90">
          <cell r="E90">
            <v>149525001</v>
          </cell>
          <cell r="F90" t="str">
            <v>CATEGORIA~E~ GARANTIA IDONEA</v>
          </cell>
        </row>
        <row r="91">
          <cell r="E91">
            <v>149527001</v>
          </cell>
          <cell r="F91" t="str">
            <v>CATEGORIA ~E~ OTRAS GARANTIAS</v>
          </cell>
        </row>
        <row r="92">
          <cell r="E92">
            <v>149528001</v>
          </cell>
          <cell r="F92" t="str">
            <v>CATEGORIA E - CREDITO IRRECUPERABLE</v>
          </cell>
        </row>
        <row r="93">
          <cell r="E93">
            <v>149805001</v>
          </cell>
          <cell r="F93" t="str">
            <v>PROVISION GENERAL CARTERA CREDITO</v>
          </cell>
        </row>
        <row r="94">
          <cell r="E94">
            <v>149810001</v>
          </cell>
          <cell r="F94" t="str">
            <v>PROVISION GENERAL LEASING FINANCIER</v>
          </cell>
        </row>
        <row r="95">
          <cell r="E95">
            <v>160505001</v>
          </cell>
          <cell r="F95" t="str">
            <v>FONDOS INTERBANCARIOS VENDIDOS PACT</v>
          </cell>
        </row>
        <row r="96">
          <cell r="E96">
            <v>160518001</v>
          </cell>
          <cell r="F96" t="str">
            <v>CATEGORIA A RIESGO NORMAL CONSUMO</v>
          </cell>
        </row>
        <row r="97">
          <cell r="E97">
            <v>160542001</v>
          </cell>
          <cell r="F97" t="str">
            <v>CATEGORIA~A~RIESGO NORMAL COMERCIAL</v>
          </cell>
        </row>
        <row r="98">
          <cell r="E98">
            <v>160544001</v>
          </cell>
          <cell r="F98" t="str">
            <v>CATEGORIA~B~RIESGO ACEPT COMERCIAL</v>
          </cell>
        </row>
        <row r="99">
          <cell r="E99">
            <v>160549001</v>
          </cell>
          <cell r="F99" t="str">
            <v>CATEGORIA~E~RIESGO INCOBR COMERCIAL</v>
          </cell>
        </row>
        <row r="100">
          <cell r="E100">
            <v>160595006</v>
          </cell>
          <cell r="F100" t="str">
            <v>INTERESES EMPLEADOS</v>
          </cell>
        </row>
        <row r="101">
          <cell r="E101">
            <v>160812001</v>
          </cell>
          <cell r="F101" t="str">
            <v>CATEGORIA A RIESGO NORMAL, CONSUMO</v>
          </cell>
        </row>
        <row r="102">
          <cell r="E102">
            <v>160814001</v>
          </cell>
          <cell r="F102" t="str">
            <v>CATEGORIA B RIESGO ACEPTABLE, CONSU</v>
          </cell>
        </row>
        <row r="103">
          <cell r="E103">
            <v>160816001</v>
          </cell>
          <cell r="F103" t="str">
            <v>CATEGORIA C RIESGO APRECIABLE, CONS</v>
          </cell>
        </row>
        <row r="104">
          <cell r="E104">
            <v>160832001</v>
          </cell>
          <cell r="F104" t="str">
            <v>CATEGORIA A RIESGO NORMAL, COMERCIA</v>
          </cell>
        </row>
        <row r="105">
          <cell r="E105">
            <v>160834001</v>
          </cell>
          <cell r="F105" t="str">
            <v>CATEGORIA B RIESGO ACEPTABLE, COMER</v>
          </cell>
        </row>
        <row r="106">
          <cell r="E106">
            <v>160836001</v>
          </cell>
          <cell r="F106" t="str">
            <v>CATEGORIA C RIESGO APRECIABLE, COME</v>
          </cell>
        </row>
        <row r="107">
          <cell r="E107">
            <v>160838001</v>
          </cell>
          <cell r="F107" t="str">
            <v>CATEGORIA D RIESGO SIGNIFICATIVO, C</v>
          </cell>
        </row>
        <row r="108">
          <cell r="E108">
            <v>160840001</v>
          </cell>
          <cell r="F108" t="str">
            <v>CATEGORIA E RIESGO DE INCOBRABILIDA</v>
          </cell>
        </row>
        <row r="109">
          <cell r="E109">
            <v>162010001</v>
          </cell>
          <cell r="F109" t="str">
            <v>OTRAS PERSONAS JURIDICAS</v>
          </cell>
        </row>
        <row r="110">
          <cell r="E110">
            <v>162768001</v>
          </cell>
          <cell r="F110" t="str">
            <v>CATEGORIA~A~CREDITO NORMAL COMERCIA</v>
          </cell>
        </row>
        <row r="111">
          <cell r="E111">
            <v>162770001</v>
          </cell>
          <cell r="F111" t="str">
            <v>CATEGORIA~B~CRED ACEPTAB COMERCIAL</v>
          </cell>
        </row>
        <row r="112">
          <cell r="E112">
            <v>162772001</v>
          </cell>
          <cell r="F112" t="str">
            <v>CATEGORIA~C~CRED APRECIAB COMERCIAL</v>
          </cell>
        </row>
        <row r="113">
          <cell r="E113">
            <v>163005001</v>
          </cell>
          <cell r="F113" t="str">
            <v>VENTA DE BIENES</v>
          </cell>
        </row>
        <row r="114">
          <cell r="E114">
            <v>163705001</v>
          </cell>
          <cell r="F114" t="str">
            <v>CATEGORIA ~A~RIESGO NORMAL</v>
          </cell>
        </row>
        <row r="115">
          <cell r="E115">
            <v>163705002</v>
          </cell>
          <cell r="F115" t="str">
            <v>CATEGORIA ~A~RIESGO NORMAL</v>
          </cell>
        </row>
        <row r="116">
          <cell r="E116">
            <v>163710001</v>
          </cell>
          <cell r="F116" t="str">
            <v>CATEGORIA ~B~RIESGO ACEPTABLE</v>
          </cell>
        </row>
        <row r="117">
          <cell r="E117">
            <v>163710002</v>
          </cell>
          <cell r="F117" t="str">
            <v>CATEGORIA~B~RIESGO ACEPTABLE</v>
          </cell>
        </row>
        <row r="118">
          <cell r="E118">
            <v>163715002</v>
          </cell>
          <cell r="F118" t="str">
            <v>CATEGORIA~C~RIESGO APRECIABLE</v>
          </cell>
        </row>
        <row r="119">
          <cell r="E119">
            <v>163720002</v>
          </cell>
          <cell r="F119" t="str">
            <v>CATEGORIA~D~RIESGO SIGNIFICATIVO</v>
          </cell>
        </row>
        <row r="120">
          <cell r="E120">
            <v>163725002</v>
          </cell>
          <cell r="F120" t="str">
            <v>CATEGORIA~E~RIESGO  INCOBRABILIDAD</v>
          </cell>
        </row>
        <row r="121">
          <cell r="E121">
            <v>163905001</v>
          </cell>
          <cell r="F121" t="str">
            <v>CATEGORIA ~A~RIESGO NORMAL</v>
          </cell>
        </row>
        <row r="122">
          <cell r="E122">
            <v>163905002</v>
          </cell>
          <cell r="F122" t="str">
            <v>CATEGORIA~A~RIESGO NORMAL</v>
          </cell>
        </row>
        <row r="123">
          <cell r="E123">
            <v>163905003</v>
          </cell>
          <cell r="F123" t="str">
            <v>OTROS CONCEPTOS FINANCIADOS LEASING</v>
          </cell>
        </row>
        <row r="124">
          <cell r="E124">
            <v>163905010</v>
          </cell>
          <cell r="F124" t="str">
            <v>TIMBRES LEASING</v>
          </cell>
        </row>
        <row r="125">
          <cell r="E125">
            <v>163910002</v>
          </cell>
          <cell r="F125" t="str">
            <v>CATEGORIA~B~RIESGO ACEPTABLE</v>
          </cell>
        </row>
        <row r="126">
          <cell r="E126">
            <v>163910003</v>
          </cell>
          <cell r="F126" t="str">
            <v>OTROS CONCEPTOS LEASING</v>
          </cell>
        </row>
        <row r="127">
          <cell r="E127">
            <v>163915002</v>
          </cell>
          <cell r="F127" t="str">
            <v>CATEGORIA~C~RIESGO APRECIABLE</v>
          </cell>
        </row>
        <row r="128">
          <cell r="E128">
            <v>163920002</v>
          </cell>
          <cell r="F128" t="str">
            <v>CATEGORIA~D~RIESGO SIGNIFICATIVO</v>
          </cell>
        </row>
        <row r="129">
          <cell r="E129">
            <v>163925001</v>
          </cell>
          <cell r="F129" t="str">
            <v>CATEGORIA ~E~RIESGO INCOBRABILIDAD</v>
          </cell>
        </row>
        <row r="130">
          <cell r="E130">
            <v>163925002</v>
          </cell>
          <cell r="F130" t="str">
            <v>CATEGORIA~E~RIESGO DE INCOBRABILIDA</v>
          </cell>
        </row>
        <row r="131">
          <cell r="E131">
            <v>164505001</v>
          </cell>
          <cell r="F131" t="str">
            <v>ANTICIPO DE CONTRATOS</v>
          </cell>
        </row>
        <row r="132">
          <cell r="E132">
            <v>164510001</v>
          </cell>
          <cell r="F132" t="str">
            <v>ANTICIPOS A PROVEEDORES</v>
          </cell>
        </row>
        <row r="133">
          <cell r="E133">
            <v>165000002</v>
          </cell>
          <cell r="F133" t="str">
            <v>HONORARIOS ADMINISTRACION DE SEGURO</v>
          </cell>
        </row>
        <row r="134">
          <cell r="E134">
            <v>165505001</v>
          </cell>
          <cell r="F134" t="str">
            <v>SALARIO</v>
          </cell>
        </row>
        <row r="135">
          <cell r="E135">
            <v>165595003</v>
          </cell>
          <cell r="F135" t="str">
            <v>VACUNAS</v>
          </cell>
        </row>
        <row r="136">
          <cell r="E136">
            <v>165595005</v>
          </cell>
          <cell r="F136" t="str">
            <v>PRESTAMOS CAJA DE COMPENSACION</v>
          </cell>
        </row>
        <row r="137">
          <cell r="E137">
            <v>165595006</v>
          </cell>
          <cell r="F137" t="str">
            <v>SEGURO OBLIGATORIO</v>
          </cell>
        </row>
        <row r="138">
          <cell r="E138">
            <v>165595008</v>
          </cell>
          <cell r="F138" t="str">
            <v>SEGURO VIDA CONYUGE</v>
          </cell>
        </row>
        <row r="139">
          <cell r="E139">
            <v>168795001</v>
          </cell>
          <cell r="F139" t="str">
            <v>OTRAS</v>
          </cell>
        </row>
        <row r="140">
          <cell r="E140">
            <v>168795099</v>
          </cell>
          <cell r="F140" t="str">
            <v>VENTA CARTERA DE CREDITO</v>
          </cell>
        </row>
        <row r="141">
          <cell r="E141">
            <v>169430001</v>
          </cell>
          <cell r="F141" t="str">
            <v>VENTA DE BIENES Y SERVICIOS</v>
          </cell>
        </row>
        <row r="142">
          <cell r="E142">
            <v>169453001</v>
          </cell>
          <cell r="F142" t="str">
            <v>CATEGORIA~B~CREDITO ACEPT INTERESES</v>
          </cell>
        </row>
        <row r="143">
          <cell r="E143">
            <v>169457001</v>
          </cell>
          <cell r="F143" t="str">
            <v>CATEGORIA~E~CRED IRRECUPE INTERESES</v>
          </cell>
        </row>
        <row r="144">
          <cell r="E144">
            <v>169463002</v>
          </cell>
          <cell r="F144" t="str">
            <v>CATEGORIA~B~CRED ACEP X CTA CLIENTE</v>
          </cell>
        </row>
        <row r="145">
          <cell r="E145">
            <v>169464002</v>
          </cell>
          <cell r="F145" t="str">
            <v>CATEGORIA~C~CRED APREC X CTA CLIENT</v>
          </cell>
        </row>
        <row r="146">
          <cell r="E146">
            <v>169466002</v>
          </cell>
          <cell r="F146" t="str">
            <v>CATEGORIA~D~CREDI SIGN X CTA CLIENT</v>
          </cell>
        </row>
        <row r="147">
          <cell r="E147">
            <v>169467001</v>
          </cell>
          <cell r="F147" t="str">
            <v>CATEGORIA~E~CRED IRRE X CTA CLIENTE</v>
          </cell>
        </row>
        <row r="148">
          <cell r="E148">
            <v>169467002</v>
          </cell>
          <cell r="F148" t="str">
            <v>CATEGORIA~E~CRED IRREC X CTA CLIENT</v>
          </cell>
        </row>
        <row r="149">
          <cell r="E149">
            <v>169470001</v>
          </cell>
          <cell r="F149" t="str">
            <v>CATEGORIA B CANONES BIENES LEASING</v>
          </cell>
        </row>
        <row r="150">
          <cell r="E150">
            <v>169471001</v>
          </cell>
          <cell r="F150" t="str">
            <v>CATEGORIA C CANONES BIENES LEASING</v>
          </cell>
        </row>
        <row r="151">
          <cell r="E151">
            <v>169478001</v>
          </cell>
          <cell r="F151" t="str">
            <v>CATEGORIA B - RIESGO ACEPTABLE, COM</v>
          </cell>
        </row>
        <row r="152">
          <cell r="E152">
            <v>169480001</v>
          </cell>
          <cell r="F152" t="str">
            <v>CATEGORIA C - RIESGO APRECIABLE, CO</v>
          </cell>
        </row>
        <row r="153">
          <cell r="E153">
            <v>169482001</v>
          </cell>
          <cell r="F153" t="str">
            <v>CATEGORIA D - RIESGO SIGNIFICATIVO,</v>
          </cell>
        </row>
        <row r="154">
          <cell r="E154">
            <v>169484001</v>
          </cell>
          <cell r="F154" t="str">
            <v>CATEGORIA E - RIESGO DE INCOBRABILI</v>
          </cell>
        </row>
        <row r="155">
          <cell r="E155">
            <v>169663002</v>
          </cell>
          <cell r="F155" t="str">
            <v>CATEGORIA~B~CRED ACEPT X CTA CLIENT</v>
          </cell>
        </row>
        <row r="156">
          <cell r="E156">
            <v>169664002</v>
          </cell>
          <cell r="F156" t="str">
            <v>CATEGORIA~C~CRED APREC X CTA CLIENT</v>
          </cell>
        </row>
        <row r="157">
          <cell r="E157">
            <v>169667002</v>
          </cell>
          <cell r="F157" t="str">
            <v>CATEGORIA~E~CRED IRRE X CTA CLIENTE</v>
          </cell>
        </row>
        <row r="158">
          <cell r="E158">
            <v>169670001</v>
          </cell>
          <cell r="F158" t="str">
            <v>CATEGORIA B CANONES BIENES LEASING</v>
          </cell>
        </row>
        <row r="159">
          <cell r="E159">
            <v>169671001</v>
          </cell>
          <cell r="F159" t="str">
            <v>CATEGORIA C CANONES BIENES LEASING</v>
          </cell>
        </row>
        <row r="160">
          <cell r="E160">
            <v>169678001</v>
          </cell>
          <cell r="F160" t="str">
            <v>CATEGORIA B - RIESGO ACEPTABLE, COM</v>
          </cell>
        </row>
        <row r="161">
          <cell r="E161">
            <v>169680001</v>
          </cell>
          <cell r="F161" t="str">
            <v>CATEGORIA C - RIESGO APRECIABLE, CO</v>
          </cell>
        </row>
        <row r="162">
          <cell r="E162">
            <v>169845001</v>
          </cell>
          <cell r="F162" t="str">
            <v>ANTICIPO DE CONTRATOS Y PROVEEDORES</v>
          </cell>
        </row>
        <row r="163">
          <cell r="E163">
            <v>169895001</v>
          </cell>
          <cell r="F163" t="str">
            <v>OTRAS PROVISIONES CUENTAS POR COBRA</v>
          </cell>
        </row>
        <row r="164">
          <cell r="E164">
            <v>171025001</v>
          </cell>
          <cell r="F164" t="str">
            <v>INMUEBLES</v>
          </cell>
        </row>
        <row r="165">
          <cell r="E165">
            <v>171025901</v>
          </cell>
          <cell r="F165" t="str">
            <v>AJUSTE POR INFLACION INMUEBLES</v>
          </cell>
        </row>
        <row r="166">
          <cell r="E166">
            <v>171025903</v>
          </cell>
          <cell r="F166" t="str">
            <v>AJ X INF INMUEBLES</v>
          </cell>
        </row>
        <row r="167">
          <cell r="E167">
            <v>179925001</v>
          </cell>
          <cell r="F167" t="str">
            <v>BIENES REALIZ. Y RECIBIDOS EN PAGO</v>
          </cell>
        </row>
        <row r="168">
          <cell r="E168">
            <v>179925901</v>
          </cell>
          <cell r="F168" t="str">
            <v>AJ. X INF. PROVIS. BIENES RCBDOS. D</v>
          </cell>
        </row>
        <row r="169">
          <cell r="E169">
            <v>179925903</v>
          </cell>
          <cell r="F169" t="str">
            <v>AJ X INF PROV. BIENES RECIBIDOS DAC</v>
          </cell>
        </row>
        <row r="170">
          <cell r="E170">
            <v>181500001</v>
          </cell>
          <cell r="F170" t="str">
            <v>EDIFICIOS</v>
          </cell>
        </row>
        <row r="171">
          <cell r="E171">
            <v>181500901</v>
          </cell>
          <cell r="F171" t="str">
            <v>AJUSTE EDIFICIO</v>
          </cell>
        </row>
        <row r="172">
          <cell r="E172">
            <v>181500903</v>
          </cell>
          <cell r="F172" t="str">
            <v>AJ X INF EDIFICIO EN CONTRA</v>
          </cell>
        </row>
        <row r="173">
          <cell r="E173">
            <v>182000001</v>
          </cell>
          <cell r="F173" t="str">
            <v>EQUIPO DE OFICINA</v>
          </cell>
        </row>
        <row r="174">
          <cell r="E174">
            <v>182000002</v>
          </cell>
          <cell r="F174" t="str">
            <v>MUEBLES Y ENSERES</v>
          </cell>
        </row>
        <row r="175">
          <cell r="E175">
            <v>182000901</v>
          </cell>
          <cell r="F175" t="str">
            <v>AJUSTE EQUIPO DE OFICINA</v>
          </cell>
        </row>
        <row r="176">
          <cell r="E176">
            <v>182000902</v>
          </cell>
          <cell r="F176" t="str">
            <v>AJUSTE MUEBLES Y ENSERES</v>
          </cell>
        </row>
        <row r="177">
          <cell r="E177">
            <v>182000903</v>
          </cell>
          <cell r="F177" t="str">
            <v>AJ X INF EQUIPO DE OFICINA EN CONTR</v>
          </cell>
        </row>
        <row r="178">
          <cell r="E178">
            <v>182000904</v>
          </cell>
          <cell r="F178" t="str">
            <v>AJ X INF MUEBLES Y ENSERES EN CONTR</v>
          </cell>
        </row>
        <row r="179">
          <cell r="E179">
            <v>182500001</v>
          </cell>
          <cell r="F179" t="str">
            <v>EQUIPO DE COMPUTACION</v>
          </cell>
        </row>
        <row r="180">
          <cell r="E180">
            <v>182500901</v>
          </cell>
          <cell r="F180" t="str">
            <v>AJUSTE EQUIPO DE COMPUTACION</v>
          </cell>
        </row>
        <row r="181">
          <cell r="E181">
            <v>182500903</v>
          </cell>
          <cell r="F181" t="str">
            <v>AJ X INF EQUIPO DE COMPUTO EN CONTR</v>
          </cell>
        </row>
        <row r="182">
          <cell r="E182">
            <v>183000001</v>
          </cell>
          <cell r="F182" t="str">
            <v>VEHICULOS</v>
          </cell>
        </row>
        <row r="183">
          <cell r="E183">
            <v>183000901</v>
          </cell>
          <cell r="F183" t="str">
            <v>AJUSTE VEHICULOS</v>
          </cell>
        </row>
        <row r="184">
          <cell r="E184">
            <v>183000903</v>
          </cell>
          <cell r="F184" t="str">
            <v>AJ X INF VEHICULO EN CONTRA</v>
          </cell>
        </row>
        <row r="185">
          <cell r="E185">
            <v>185000001</v>
          </cell>
          <cell r="F185" t="str">
            <v>IMPORTACIONES CON CARTA DE CREDITO-</v>
          </cell>
        </row>
        <row r="186">
          <cell r="E186">
            <v>185000002</v>
          </cell>
          <cell r="F186" t="str">
            <v>IMPORTACIONES MONEDA EXTRANJERA</v>
          </cell>
        </row>
        <row r="187">
          <cell r="E187">
            <v>185000003</v>
          </cell>
          <cell r="F187" t="str">
            <v>EN DOLARES</v>
          </cell>
        </row>
        <row r="188">
          <cell r="E188">
            <v>186110025</v>
          </cell>
          <cell r="F188" t="str">
            <v>BIENES LEASING OPERATIVO</v>
          </cell>
        </row>
        <row r="189">
          <cell r="E189">
            <v>186110925</v>
          </cell>
          <cell r="F189" t="str">
            <v>AJUSTE VEHICULO LEASING OPERATIVO</v>
          </cell>
        </row>
        <row r="190">
          <cell r="E190">
            <v>186110927</v>
          </cell>
          <cell r="F190" t="str">
            <v>AJ X INF VEHICULO LEASING OPERATIVO</v>
          </cell>
        </row>
        <row r="191">
          <cell r="E191">
            <v>186125025</v>
          </cell>
          <cell r="F191" t="str">
            <v>BIENES LEASING OPERATIVO</v>
          </cell>
        </row>
        <row r="192">
          <cell r="E192">
            <v>186125925</v>
          </cell>
          <cell r="F192" t="str">
            <v>AJUSTE EQUIPO LEASING OPERATIVO</v>
          </cell>
        </row>
        <row r="193">
          <cell r="E193">
            <v>186125927</v>
          </cell>
          <cell r="F193" t="str">
            <v>AJ X INF EQUIPO LEASING OPERATIVO E</v>
          </cell>
        </row>
        <row r="194">
          <cell r="E194">
            <v>189505001</v>
          </cell>
          <cell r="F194" t="str">
            <v>EDIFICIOS</v>
          </cell>
        </row>
        <row r="195">
          <cell r="E195">
            <v>189505901</v>
          </cell>
          <cell r="F195" t="str">
            <v>AJUSTE EDIFICIOS</v>
          </cell>
        </row>
        <row r="196">
          <cell r="E196">
            <v>189505903</v>
          </cell>
          <cell r="F196" t="str">
            <v>AJ X INF EDIFICIOS EN CONTRA</v>
          </cell>
        </row>
        <row r="197">
          <cell r="E197">
            <v>189510001</v>
          </cell>
          <cell r="F197" t="str">
            <v>EQUIPO, MUEBLES Y ENSERES DE OFICIN</v>
          </cell>
        </row>
        <row r="198">
          <cell r="E198">
            <v>189510901</v>
          </cell>
          <cell r="F198" t="str">
            <v>AJUSTE EQUIPO DE OFICINA</v>
          </cell>
        </row>
        <row r="199">
          <cell r="E199">
            <v>189510902</v>
          </cell>
          <cell r="F199" t="str">
            <v>AJUSTE MUEBLES Y ENSERES</v>
          </cell>
        </row>
        <row r="200">
          <cell r="E200">
            <v>189510903</v>
          </cell>
          <cell r="F200" t="str">
            <v>AJ X INF EQUIPO DE OFICINA EN CONTR</v>
          </cell>
        </row>
        <row r="201">
          <cell r="E201">
            <v>189510904</v>
          </cell>
          <cell r="F201" t="str">
            <v>AJ X INF MUEBLES Y ENSERES EN CONTR</v>
          </cell>
        </row>
        <row r="202">
          <cell r="E202">
            <v>189515001</v>
          </cell>
          <cell r="F202" t="str">
            <v>EQUIPO DE COMPUTACION</v>
          </cell>
        </row>
        <row r="203">
          <cell r="E203">
            <v>189515901</v>
          </cell>
          <cell r="F203" t="str">
            <v>AJUSTE EQUIPO DE COMPUTO</v>
          </cell>
        </row>
        <row r="204">
          <cell r="E204">
            <v>189515903</v>
          </cell>
          <cell r="F204" t="str">
            <v>AJ X INF EQUIPO DE COMPUTO EN CONTR</v>
          </cell>
        </row>
        <row r="205">
          <cell r="E205">
            <v>189520001</v>
          </cell>
          <cell r="F205" t="str">
            <v>VEHICULOS</v>
          </cell>
        </row>
        <row r="206">
          <cell r="E206">
            <v>189520901</v>
          </cell>
          <cell r="F206" t="str">
            <v>AJUSTE VEHICULOS</v>
          </cell>
        </row>
        <row r="207">
          <cell r="E207">
            <v>189520903</v>
          </cell>
          <cell r="F207" t="str">
            <v>AJ X INF VEHICULOS EN CONTRA</v>
          </cell>
        </row>
        <row r="208">
          <cell r="E208">
            <v>189550025</v>
          </cell>
          <cell r="F208" t="str">
            <v>BIENES LEASING OPERATIVO</v>
          </cell>
        </row>
        <row r="209">
          <cell r="E209">
            <v>189550925</v>
          </cell>
          <cell r="F209" t="str">
            <v>AJUSTE BIENES LEASING OPERATIVO</v>
          </cell>
        </row>
        <row r="210">
          <cell r="E210">
            <v>189550927</v>
          </cell>
          <cell r="F210" t="str">
            <v>AJ X INF BIENES LEASING OPERATIVO E</v>
          </cell>
        </row>
        <row r="211">
          <cell r="E211">
            <v>189556025</v>
          </cell>
          <cell r="F211" t="str">
            <v>BIENES LEASING OPERATIVO</v>
          </cell>
        </row>
        <row r="212">
          <cell r="E212">
            <v>189556925</v>
          </cell>
          <cell r="F212" t="str">
            <v>AJUSTE BIENES LEASING OPERATIVO</v>
          </cell>
        </row>
        <row r="213">
          <cell r="E213">
            <v>189556927</v>
          </cell>
          <cell r="F213" t="str">
            <v>AJ X INF BIENES LEASING OPERATIVO E</v>
          </cell>
        </row>
        <row r="214">
          <cell r="E214">
            <v>189910005</v>
          </cell>
          <cell r="F214" t="str">
            <v>LEASING OPERATIVO A</v>
          </cell>
        </row>
        <row r="215">
          <cell r="E215">
            <v>189910010</v>
          </cell>
          <cell r="F215" t="str">
            <v>LEASING OPERATIVO B</v>
          </cell>
        </row>
        <row r="216">
          <cell r="E216">
            <v>189956001</v>
          </cell>
          <cell r="F216" t="str">
            <v>BIENES DADOS EN LEASING</v>
          </cell>
        </row>
        <row r="217">
          <cell r="E217">
            <v>191210001</v>
          </cell>
          <cell r="F217" t="str">
            <v>CLUBES SOCIALES</v>
          </cell>
        </row>
        <row r="218">
          <cell r="E218">
            <v>191505004</v>
          </cell>
          <cell r="F218" t="str">
            <v>INTERESES DEPOSITOS CDT'S</v>
          </cell>
        </row>
        <row r="219">
          <cell r="E219">
            <v>191505008</v>
          </cell>
          <cell r="F219" t="str">
            <v>BONOS EMISION 2.001</v>
          </cell>
        </row>
        <row r="220">
          <cell r="E220">
            <v>191505009</v>
          </cell>
          <cell r="F220" t="str">
            <v>BONOS EMISION 2.002</v>
          </cell>
        </row>
        <row r="221">
          <cell r="E221">
            <v>191510020</v>
          </cell>
          <cell r="F221" t="str">
            <v>VIDA COLECTIVA</v>
          </cell>
        </row>
        <row r="222">
          <cell r="E222">
            <v>191510025</v>
          </cell>
          <cell r="F222" t="str">
            <v>INCENDIO</v>
          </cell>
        </row>
        <row r="223">
          <cell r="E223">
            <v>191510045</v>
          </cell>
          <cell r="F223" t="str">
            <v>ACCIDENTES PERSONALES</v>
          </cell>
        </row>
        <row r="224">
          <cell r="E224">
            <v>191510050</v>
          </cell>
          <cell r="F224" t="str">
            <v>DEPOSITO</v>
          </cell>
        </row>
        <row r="225">
          <cell r="E225">
            <v>191510092</v>
          </cell>
          <cell r="F225" t="str">
            <v>RESPONSABILIDAD CIVIL</v>
          </cell>
        </row>
        <row r="226">
          <cell r="E226">
            <v>191510096</v>
          </cell>
          <cell r="F226" t="str">
            <v>RIESGOS FINANCIEROS</v>
          </cell>
        </row>
        <row r="227">
          <cell r="E227">
            <v>191595001</v>
          </cell>
          <cell r="F227" t="str">
            <v>ESTUDIOS/OTROS</v>
          </cell>
        </row>
        <row r="228">
          <cell r="E228">
            <v>191595002</v>
          </cell>
          <cell r="F228" t="str">
            <v>COOMEVA MEDICINA PREPAGADA</v>
          </cell>
        </row>
        <row r="229">
          <cell r="E229">
            <v>192020001</v>
          </cell>
          <cell r="F229" t="str">
            <v>SOFTWARE</v>
          </cell>
        </row>
        <row r="230">
          <cell r="E230">
            <v>192020901</v>
          </cell>
          <cell r="F230" t="str">
            <v>AJ X INFLACION SOFTWARE DIFERIDO</v>
          </cell>
        </row>
        <row r="231">
          <cell r="E231">
            <v>192020903</v>
          </cell>
          <cell r="F231" t="str">
            <v>AJ X INF SOFTWARE DIFERIDO EN CONTR</v>
          </cell>
        </row>
        <row r="232">
          <cell r="E232">
            <v>195020001</v>
          </cell>
          <cell r="F232" t="str">
            <v>VIVIENDA EMPLEADOS - A -</v>
          </cell>
        </row>
        <row r="233">
          <cell r="E233">
            <v>195030001</v>
          </cell>
          <cell r="F233" t="str">
            <v>VEHICULOS</v>
          </cell>
        </row>
        <row r="234">
          <cell r="E234">
            <v>195030002</v>
          </cell>
          <cell r="F234" t="str">
            <v>CALAMIDAD DOMESTICA</v>
          </cell>
        </row>
        <row r="235">
          <cell r="E235">
            <v>195030003</v>
          </cell>
          <cell r="F235" t="str">
            <v>LIBRE INVERSIÓN</v>
          </cell>
        </row>
        <row r="236">
          <cell r="E236">
            <v>195030004</v>
          </cell>
          <cell r="F236" t="str">
            <v>ESTUDIO</v>
          </cell>
        </row>
        <row r="237">
          <cell r="E237">
            <v>195095002</v>
          </cell>
          <cell r="F237" t="str">
            <v>SEGURO DE VEHICULOS</v>
          </cell>
        </row>
        <row r="238">
          <cell r="E238">
            <v>196005001</v>
          </cell>
          <cell r="F238" t="str">
            <v>DEPOSITOS EN GARANTIA</v>
          </cell>
        </row>
        <row r="239">
          <cell r="E239">
            <v>196305001</v>
          </cell>
          <cell r="F239" t="str">
            <v>MAQUINARIA Y EQUIPO</v>
          </cell>
        </row>
        <row r="240">
          <cell r="E240">
            <v>196310001</v>
          </cell>
          <cell r="F240" t="str">
            <v>VEHICULOS</v>
          </cell>
        </row>
        <row r="241">
          <cell r="E241">
            <v>196325001</v>
          </cell>
          <cell r="F241" t="str">
            <v>EQUIPO DE COMPUTACION</v>
          </cell>
        </row>
        <row r="242">
          <cell r="E242">
            <v>196327001</v>
          </cell>
          <cell r="F242" t="str">
            <v>PROGRAMAS PARA COMPUTADOR NUEVOS</v>
          </cell>
        </row>
        <row r="243">
          <cell r="E243">
            <v>196330001</v>
          </cell>
          <cell r="F243" t="str">
            <v>BIENES INMUEBLES</v>
          </cell>
        </row>
        <row r="244">
          <cell r="E244">
            <v>196510001</v>
          </cell>
          <cell r="F244" t="str">
            <v>BIBLIOTECA</v>
          </cell>
        </row>
        <row r="245">
          <cell r="E245">
            <v>196510901</v>
          </cell>
          <cell r="F245" t="str">
            <v>AJUSTE BIBLIOTECA</v>
          </cell>
        </row>
        <row r="246">
          <cell r="E246">
            <v>196510903</v>
          </cell>
          <cell r="F246" t="str">
            <v>AJ X INF BIBLIOTECA EN CONTRA</v>
          </cell>
        </row>
        <row r="247">
          <cell r="E247">
            <v>198013001</v>
          </cell>
          <cell r="F247" t="str">
            <v>INVERSIONES</v>
          </cell>
        </row>
        <row r="248">
          <cell r="E248">
            <v>199005001</v>
          </cell>
          <cell r="F248" t="str">
            <v>ANTICIPOS IMPORRENTA</v>
          </cell>
        </row>
        <row r="249">
          <cell r="E249">
            <v>199010005</v>
          </cell>
          <cell r="F249" t="str">
            <v>RENDIMIENTOS FINANCIEROS</v>
          </cell>
        </row>
        <row r="250">
          <cell r="E250">
            <v>199010015</v>
          </cell>
          <cell r="F250" t="str">
            <v>AUTORRETENCION - VENTAS</v>
          </cell>
        </row>
        <row r="251">
          <cell r="E251">
            <v>199010016</v>
          </cell>
          <cell r="F251" t="str">
            <v>ARRENDAMIENTO</v>
          </cell>
        </row>
        <row r="252">
          <cell r="E252">
            <v>199010019</v>
          </cell>
          <cell r="F252" t="str">
            <v>HONORARIOS</v>
          </cell>
        </row>
        <row r="253">
          <cell r="E253">
            <v>199030001</v>
          </cell>
          <cell r="F253" t="str">
            <v>CAJA MENOR</v>
          </cell>
        </row>
        <row r="254">
          <cell r="E254">
            <v>199510001</v>
          </cell>
          <cell r="F254" t="str">
            <v>PROPIEDADES Y EQUIPO USO PROPIO</v>
          </cell>
        </row>
        <row r="255">
          <cell r="E255">
            <v>199550001</v>
          </cell>
          <cell r="F255" t="str">
            <v>INV DISP VTA EN TIT PARTIC DE BAJA</v>
          </cell>
        </row>
        <row r="256">
          <cell r="E256">
            <v>211505001</v>
          </cell>
          <cell r="F256" t="str">
            <v>EMITIDOS MENOS DE 6 MESES</v>
          </cell>
        </row>
        <row r="257">
          <cell r="E257">
            <v>211515001</v>
          </cell>
          <cell r="F257" t="str">
            <v>EMITIDOS IGUAL A 6 MESES Y MENOR DE</v>
          </cell>
        </row>
        <row r="258">
          <cell r="E258">
            <v>211525001</v>
          </cell>
          <cell r="F258" t="str">
            <v>EMITIDOS IGUAL A 12 MESES Y MENOR D</v>
          </cell>
        </row>
        <row r="259">
          <cell r="E259">
            <v>211530001</v>
          </cell>
          <cell r="F259" t="str">
            <v>EMITIDOS IGUAL O SUPERIOR A 18 MESE</v>
          </cell>
        </row>
        <row r="260">
          <cell r="E260">
            <v>241005001</v>
          </cell>
          <cell r="F260" t="str">
            <v>CREDITOS BANCOLDEX</v>
          </cell>
        </row>
        <row r="261">
          <cell r="E261">
            <v>241300001</v>
          </cell>
          <cell r="F261" t="str">
            <v>FINAGRO</v>
          </cell>
        </row>
        <row r="262">
          <cell r="E262">
            <v>241400001</v>
          </cell>
          <cell r="F262" t="str">
            <v>FINDETER</v>
          </cell>
        </row>
        <row r="263">
          <cell r="E263">
            <v>243005002</v>
          </cell>
          <cell r="F263" t="str">
            <v>CREDITOS C.F.V</v>
          </cell>
        </row>
        <row r="264">
          <cell r="E264">
            <v>243005003</v>
          </cell>
          <cell r="F264" t="str">
            <v>CARTAS DE CREDITO</v>
          </cell>
        </row>
        <row r="265">
          <cell r="E265">
            <v>243005004</v>
          </cell>
          <cell r="F265" t="str">
            <v>CREDITOS EN DOLARES C/C</v>
          </cell>
        </row>
        <row r="266">
          <cell r="E266">
            <v>250505001</v>
          </cell>
          <cell r="F266" t="str">
            <v>CDT'S</v>
          </cell>
        </row>
        <row r="267">
          <cell r="E267">
            <v>250515001</v>
          </cell>
          <cell r="F267" t="str">
            <v>CARTAS DE CREDITO</v>
          </cell>
        </row>
        <row r="268">
          <cell r="E268">
            <v>250515002</v>
          </cell>
          <cell r="F268" t="str">
            <v>INTERESES EN DOLARES C/C</v>
          </cell>
        </row>
        <row r="269">
          <cell r="E269">
            <v>250515003</v>
          </cell>
          <cell r="F269" t="str">
            <v>CREDITOS DE REDESCUENTO</v>
          </cell>
        </row>
        <row r="270">
          <cell r="E270">
            <v>250515005</v>
          </cell>
          <cell r="F270" t="str">
            <v>INTERESES C.F.V.</v>
          </cell>
        </row>
        <row r="271">
          <cell r="E271">
            <v>250515008</v>
          </cell>
          <cell r="F271" t="str">
            <v>INTERESES FINAGRO</v>
          </cell>
        </row>
        <row r="272">
          <cell r="E272">
            <v>250515009</v>
          </cell>
          <cell r="F272" t="str">
            <v>INTERESES FINDETER</v>
          </cell>
        </row>
        <row r="273">
          <cell r="E273">
            <v>250520005</v>
          </cell>
          <cell r="F273" t="str">
            <v>BONOS EMISION 2.001</v>
          </cell>
        </row>
        <row r="274">
          <cell r="E274">
            <v>250520006</v>
          </cell>
          <cell r="F274" t="str">
            <v>BONOS EMISION 2.002</v>
          </cell>
        </row>
        <row r="275">
          <cell r="E275">
            <v>250520007</v>
          </cell>
          <cell r="F275" t="str">
            <v>BONOS EMISION 2.003</v>
          </cell>
        </row>
        <row r="276">
          <cell r="E276">
            <v>251010001</v>
          </cell>
          <cell r="F276" t="str">
            <v>HONORARIOS LEASING</v>
          </cell>
        </row>
        <row r="277">
          <cell r="E277">
            <v>251505001</v>
          </cell>
          <cell r="F277" t="str">
            <v>RENTA Y COMPLEMENTARIOS</v>
          </cell>
        </row>
        <row r="278">
          <cell r="E278">
            <v>251510001</v>
          </cell>
          <cell r="F278" t="str">
            <v>INDUSTRIA Y COMERCIO</v>
          </cell>
        </row>
        <row r="279">
          <cell r="E279">
            <v>251515001</v>
          </cell>
          <cell r="F279" t="str">
            <v>PREDIAL</v>
          </cell>
        </row>
        <row r="280">
          <cell r="E280">
            <v>251520001</v>
          </cell>
          <cell r="F280" t="str">
            <v>TIMBRES CONTRATOS LEASING</v>
          </cell>
        </row>
        <row r="281">
          <cell r="E281">
            <v>251520002</v>
          </cell>
          <cell r="F281" t="str">
            <v>TIMBRES PAGARES DE CREDITO</v>
          </cell>
        </row>
        <row r="282">
          <cell r="E282">
            <v>252000001</v>
          </cell>
          <cell r="F282" t="str">
            <v>DIVIDENDOS POR PAGAR</v>
          </cell>
        </row>
        <row r="283">
          <cell r="E283">
            <v>252500001</v>
          </cell>
          <cell r="F283" t="str">
            <v>PARQUEADERO</v>
          </cell>
        </row>
        <row r="284">
          <cell r="E284">
            <v>253015001</v>
          </cell>
          <cell r="F284" t="str">
            <v>ABONO EN CUENTA</v>
          </cell>
        </row>
        <row r="285">
          <cell r="E285">
            <v>253500001</v>
          </cell>
          <cell r="F285" t="str">
            <v>TASA DEL 16%</v>
          </cell>
        </row>
        <row r="286">
          <cell r="E286">
            <v>253500002</v>
          </cell>
          <cell r="F286" t="str">
            <v>IVA COMISION MANEJO IMPORTACIONES</v>
          </cell>
        </row>
        <row r="287">
          <cell r="E287">
            <v>253500003</v>
          </cell>
          <cell r="F287" t="str">
            <v>ADMINISTRACION SEGUROS</v>
          </cell>
        </row>
        <row r="288">
          <cell r="E288">
            <v>253500005</v>
          </cell>
          <cell r="F288" t="str">
            <v>BIENES INMUEBLES</v>
          </cell>
        </row>
        <row r="289">
          <cell r="E289">
            <v>253500011</v>
          </cell>
          <cell r="F289" t="str">
            <v>IVA DESCONTABLE OTROS 16%</v>
          </cell>
        </row>
        <row r="290">
          <cell r="E290">
            <v>253500012</v>
          </cell>
          <cell r="F290" t="str">
            <v>IVA DESCONTABLE ARRENDAMIENTOS 7%</v>
          </cell>
        </row>
        <row r="291">
          <cell r="E291">
            <v>253500020</v>
          </cell>
          <cell r="F291" t="str">
            <v>IVA DESCONTABLE REGIMEN SIMPLIFICAD</v>
          </cell>
        </row>
        <row r="292">
          <cell r="E292">
            <v>253500090</v>
          </cell>
          <cell r="F292" t="str">
            <v>IVA POR GIRAR DIAN</v>
          </cell>
        </row>
        <row r="293">
          <cell r="E293">
            <v>254010001</v>
          </cell>
          <cell r="F293" t="str">
            <v>CORTO PLAZO</v>
          </cell>
        </row>
        <row r="294">
          <cell r="E294">
            <v>254500001</v>
          </cell>
          <cell r="F294" t="str">
            <v>PROVEEDORES ACTIVOS LEASING</v>
          </cell>
        </row>
        <row r="295">
          <cell r="E295">
            <v>254500002</v>
          </cell>
          <cell r="F295" t="str">
            <v>PROVEEDORES SERVICIOS</v>
          </cell>
        </row>
        <row r="296">
          <cell r="E296">
            <v>254500003</v>
          </cell>
          <cell r="F296" t="str">
            <v>OTROS PROVEEDORES</v>
          </cell>
        </row>
        <row r="297">
          <cell r="E297">
            <v>255505001</v>
          </cell>
          <cell r="F297" t="str">
            <v>INTERESES 7%</v>
          </cell>
        </row>
        <row r="298">
          <cell r="E298">
            <v>255505002</v>
          </cell>
          <cell r="F298" t="str">
            <v>SERVICIOS TEMPORALES 2%</v>
          </cell>
        </row>
        <row r="299">
          <cell r="E299">
            <v>255505003</v>
          </cell>
          <cell r="F299" t="str">
            <v>HONORARIOS P. NATURAL 10%</v>
          </cell>
        </row>
        <row r="300">
          <cell r="E300">
            <v>255505004</v>
          </cell>
          <cell r="F300" t="str">
            <v>COMISIONES P. NATURAL 10%</v>
          </cell>
        </row>
        <row r="301">
          <cell r="E301">
            <v>255505005</v>
          </cell>
          <cell r="F301" t="str">
            <v>SERVICIOS 6%</v>
          </cell>
        </row>
        <row r="302">
          <cell r="E302">
            <v>255505006</v>
          </cell>
          <cell r="F302" t="str">
            <v>SERVICIOS 4%</v>
          </cell>
        </row>
        <row r="303">
          <cell r="E303">
            <v>255505007</v>
          </cell>
          <cell r="F303" t="str">
            <v>COMPRAS 1%</v>
          </cell>
        </row>
        <row r="304">
          <cell r="E304">
            <v>255505009</v>
          </cell>
          <cell r="F304" t="str">
            <v>ARRENDAMIENTOS INMUEBLES 3.5%</v>
          </cell>
        </row>
        <row r="305">
          <cell r="E305">
            <v>255505010</v>
          </cell>
          <cell r="F305" t="str">
            <v>SALARIOS</v>
          </cell>
        </row>
        <row r="306">
          <cell r="E306">
            <v>255505011</v>
          </cell>
          <cell r="F306" t="str">
            <v>TRANSPORTE 1%</v>
          </cell>
        </row>
        <row r="307">
          <cell r="E307">
            <v>255505012</v>
          </cell>
          <cell r="F307" t="str">
            <v>COMPRAS 3.5%</v>
          </cell>
        </row>
        <row r="308">
          <cell r="E308">
            <v>255505014</v>
          </cell>
          <cell r="F308" t="str">
            <v>HONORARIOS P.JURIDICAS 11%</v>
          </cell>
        </row>
        <row r="309">
          <cell r="E309">
            <v>255505015</v>
          </cell>
          <cell r="F309" t="str">
            <v>COMISIONES P.JURIDICAS 11%</v>
          </cell>
        </row>
        <row r="310">
          <cell r="E310">
            <v>255505017</v>
          </cell>
          <cell r="F310" t="str">
            <v>SERVICIO REST-HOTELES 3.5%</v>
          </cell>
        </row>
        <row r="311">
          <cell r="E311">
            <v>255505019</v>
          </cell>
          <cell r="F311" t="str">
            <v>I.V.A.  16%</v>
          </cell>
        </row>
        <row r="312">
          <cell r="E312">
            <v>255505020</v>
          </cell>
          <cell r="F312" t="str">
            <v>IVA DEL 20%</v>
          </cell>
        </row>
        <row r="313">
          <cell r="E313">
            <v>255505024</v>
          </cell>
          <cell r="F313" t="str">
            <v>SERV. ASEO Y VIGIL. 3%</v>
          </cell>
        </row>
        <row r="314">
          <cell r="E314">
            <v>255505025</v>
          </cell>
          <cell r="F314" t="str">
            <v>IVA RETENIDO (REG-SIMPLIF)</v>
          </cell>
        </row>
        <row r="315">
          <cell r="E315">
            <v>255505052</v>
          </cell>
          <cell r="F315" t="str">
            <v>AUTORRETENCION POR ARRENDAMIENTOS</v>
          </cell>
        </row>
        <row r="316">
          <cell r="E316">
            <v>255505054</v>
          </cell>
          <cell r="F316" t="str">
            <v>AUTORRETENCION COMPRAS</v>
          </cell>
        </row>
        <row r="317">
          <cell r="E317">
            <v>255505055</v>
          </cell>
          <cell r="F317" t="str">
            <v>AUTORRETENCION HONORARIOS</v>
          </cell>
        </row>
        <row r="318">
          <cell r="E318">
            <v>255505071</v>
          </cell>
          <cell r="F318" t="str">
            <v>RETE ICA BTA 6.9 POR MIL</v>
          </cell>
        </row>
        <row r="319">
          <cell r="E319">
            <v>255505072</v>
          </cell>
          <cell r="F319" t="str">
            <v>RETA ICA BTA. 9.66 POR MIL</v>
          </cell>
        </row>
        <row r="320">
          <cell r="E320">
            <v>255505073</v>
          </cell>
          <cell r="F320" t="str">
            <v>RETE ICA BTA. 11.04 POR MIL</v>
          </cell>
        </row>
        <row r="321">
          <cell r="E321">
            <v>255505074</v>
          </cell>
          <cell r="F321" t="str">
            <v>RETE ICA BTA. 13.8 POR MIL</v>
          </cell>
        </row>
        <row r="322">
          <cell r="E322">
            <v>255505080</v>
          </cell>
          <cell r="F322" t="str">
            <v>RETA ICA CALI 3.3 POR MIL</v>
          </cell>
        </row>
        <row r="323">
          <cell r="E323">
            <v>255505081</v>
          </cell>
          <cell r="F323" t="str">
            <v>RETE ICA CALI 6.6 POR MIL</v>
          </cell>
        </row>
        <row r="324">
          <cell r="E324">
            <v>255505083</v>
          </cell>
          <cell r="F324" t="str">
            <v>RETE ICA CALI 7.7 POR MIL</v>
          </cell>
        </row>
        <row r="325">
          <cell r="E325">
            <v>255505086</v>
          </cell>
          <cell r="F325" t="str">
            <v>RETE ICA CALI 11.0 POR MIL</v>
          </cell>
        </row>
        <row r="326">
          <cell r="E326">
            <v>255505087</v>
          </cell>
          <cell r="F326" t="str">
            <v>RETE ICA CALI 5.0 POR MIL</v>
          </cell>
        </row>
        <row r="327">
          <cell r="E327">
            <v>255510002</v>
          </cell>
          <cell r="F327" t="str">
            <v>COMFANDI</v>
          </cell>
        </row>
        <row r="328">
          <cell r="E328">
            <v>255510003</v>
          </cell>
          <cell r="F328" t="str">
            <v>SEGURO EXEQUIAL</v>
          </cell>
        </row>
        <row r="329">
          <cell r="E329">
            <v>255510004</v>
          </cell>
          <cell r="F329" t="str">
            <v>SERVICIO MEDICO E.M.I.</v>
          </cell>
        </row>
        <row r="330">
          <cell r="E330">
            <v>255510005</v>
          </cell>
          <cell r="F330" t="str">
            <v>SEGURO VIDA CIGNA - SUGENTE</v>
          </cell>
        </row>
        <row r="331">
          <cell r="E331">
            <v>255530001</v>
          </cell>
          <cell r="F331" t="str">
            <v>FONDO DE EMPLEADOS</v>
          </cell>
        </row>
        <row r="332">
          <cell r="E332">
            <v>255535001</v>
          </cell>
          <cell r="F332" t="str">
            <v>APORTES SALUD</v>
          </cell>
        </row>
        <row r="333">
          <cell r="E333">
            <v>255535002</v>
          </cell>
          <cell r="F333" t="str">
            <v>APORTES DE PENSIONES</v>
          </cell>
        </row>
        <row r="334">
          <cell r="E334">
            <v>255535003</v>
          </cell>
          <cell r="F334" t="str">
            <v>PENSIONES VOLUNTARIAS</v>
          </cell>
        </row>
        <row r="335">
          <cell r="E335">
            <v>255535017</v>
          </cell>
          <cell r="F335" t="str">
            <v>SURATEP</v>
          </cell>
        </row>
        <row r="336">
          <cell r="E336">
            <v>255540001</v>
          </cell>
          <cell r="F336" t="str">
            <v>CAJAS DE COMPENSACION FAMILIAR-ICBF</v>
          </cell>
        </row>
        <row r="337">
          <cell r="E337">
            <v>257095001</v>
          </cell>
          <cell r="F337" t="str">
            <v>PRIMAS LEASING Y CREDITO</v>
          </cell>
        </row>
        <row r="338">
          <cell r="E338">
            <v>259510001</v>
          </cell>
          <cell r="F338" t="str">
            <v>NOMINA POR PAGAR</v>
          </cell>
        </row>
        <row r="339">
          <cell r="E339">
            <v>259515001</v>
          </cell>
          <cell r="F339" t="str">
            <v>CHEQUES GIRADOS NO COBRADOS</v>
          </cell>
        </row>
        <row r="340">
          <cell r="E340">
            <v>259595001</v>
          </cell>
          <cell r="F340" t="str">
            <v>CLIENTES</v>
          </cell>
        </row>
        <row r="341">
          <cell r="E341">
            <v>259595002</v>
          </cell>
          <cell r="F341" t="str">
            <v>ACREEDORES</v>
          </cell>
        </row>
        <row r="342">
          <cell r="E342">
            <v>259595003</v>
          </cell>
          <cell r="F342" t="str">
            <v>EMPLEADOS</v>
          </cell>
        </row>
        <row r="343">
          <cell r="E343">
            <v>259595007</v>
          </cell>
          <cell r="F343" t="str">
            <v>CONSIGNACIONES Y N.C. NO CONTABILIZ</v>
          </cell>
        </row>
        <row r="344">
          <cell r="E344">
            <v>259595030</v>
          </cell>
          <cell r="F344" t="str">
            <v>CTA PTE OBLIG FINANCIERAS BANCA PRI</v>
          </cell>
        </row>
        <row r="345">
          <cell r="E345">
            <v>259595041</v>
          </cell>
          <cell r="F345" t="str">
            <v>CUENTA PUENTE EGRESOS CREDITO</v>
          </cell>
        </row>
        <row r="346">
          <cell r="E346">
            <v>259595080</v>
          </cell>
          <cell r="F346" t="str">
            <v>INTERFASE SISTEMA CFV</v>
          </cell>
        </row>
        <row r="347">
          <cell r="E347">
            <v>259595110</v>
          </cell>
          <cell r="F347" t="str">
            <v>CUENTA POR PAGAR  BANCA PRIVADA</v>
          </cell>
        </row>
        <row r="348">
          <cell r="E348">
            <v>259595903</v>
          </cell>
          <cell r="F348" t="str">
            <v>CUENTA PUENTE INGRESOS BANCA PRIVAD</v>
          </cell>
        </row>
        <row r="349">
          <cell r="E349">
            <v>259595951</v>
          </cell>
          <cell r="F349" t="str">
            <v>CUENTA PUENTE EGRESOS BANCA PRIVADA</v>
          </cell>
        </row>
        <row r="350">
          <cell r="E350">
            <v>260585006</v>
          </cell>
          <cell r="F350" t="str">
            <v>A LA ORDEN EMISION 2.001</v>
          </cell>
        </row>
        <row r="351">
          <cell r="E351">
            <v>260585007</v>
          </cell>
          <cell r="F351" t="str">
            <v>A LA ORDEN EMISION 2.002</v>
          </cell>
        </row>
        <row r="352">
          <cell r="E352">
            <v>260585008</v>
          </cell>
          <cell r="F352" t="str">
            <v>A LA ORDEN EMISION 2.003</v>
          </cell>
        </row>
        <row r="353">
          <cell r="E353">
            <v>271005001</v>
          </cell>
          <cell r="F353" t="str">
            <v>CESANTIAS CONSOLIDADAS</v>
          </cell>
        </row>
        <row r="354">
          <cell r="E354">
            <v>271010001</v>
          </cell>
          <cell r="F354" t="str">
            <v>INTERESES SOBRE CESANTIAS</v>
          </cell>
        </row>
        <row r="355">
          <cell r="E355">
            <v>271015001</v>
          </cell>
          <cell r="F355" t="str">
            <v>VACACIONES CONSOLIDADAS</v>
          </cell>
        </row>
        <row r="356">
          <cell r="E356">
            <v>271095001</v>
          </cell>
          <cell r="F356" t="str">
            <v>PRIMA DE VACACIONES</v>
          </cell>
        </row>
        <row r="357">
          <cell r="E357">
            <v>271505001</v>
          </cell>
          <cell r="F357" t="str">
            <v>INTERESES CARTERA CREDITO</v>
          </cell>
        </row>
        <row r="358">
          <cell r="E358">
            <v>271515001</v>
          </cell>
          <cell r="F358" t="str">
            <v>CANONES CONTRATOS LEASING</v>
          </cell>
        </row>
        <row r="359">
          <cell r="E359">
            <v>271595001</v>
          </cell>
          <cell r="F359" t="str">
            <v>OTROS PAGOS RECIBIDOS POR ANTICIPAD</v>
          </cell>
        </row>
        <row r="360">
          <cell r="E360">
            <v>272015001</v>
          </cell>
          <cell r="F360" t="str">
            <v>ACTIVOS RESTITUIDOS</v>
          </cell>
        </row>
        <row r="361">
          <cell r="E361">
            <v>272035001</v>
          </cell>
          <cell r="F361" t="str">
            <v>REFINANCIACION DE CARTERA</v>
          </cell>
        </row>
        <row r="362">
          <cell r="E362">
            <v>272095001</v>
          </cell>
          <cell r="F362" t="str">
            <v>CUOTAS EXTRAS LEASING OPERATIVO</v>
          </cell>
        </row>
        <row r="363">
          <cell r="E363">
            <v>272095003</v>
          </cell>
          <cell r="F363" t="str">
            <v>CARGO DIFERIDO LEASING OPERATIVO H.</v>
          </cell>
        </row>
        <row r="364">
          <cell r="E364">
            <v>279595010</v>
          </cell>
          <cell r="F364" t="str">
            <v>CUENTA PUENTE LNS - LEASING</v>
          </cell>
        </row>
        <row r="365">
          <cell r="E365">
            <v>279595020</v>
          </cell>
          <cell r="F365" t="str">
            <v>CUENTA PUENTE CRT - CREDITO</v>
          </cell>
        </row>
        <row r="366">
          <cell r="E366">
            <v>279595030</v>
          </cell>
          <cell r="F366" t="str">
            <v>CUENTA PUENTE TES - TESORERIA</v>
          </cell>
        </row>
        <row r="367">
          <cell r="E367">
            <v>281020001</v>
          </cell>
          <cell r="F367" t="str">
            <v>PROVISION PRIMA LEGAL</v>
          </cell>
        </row>
        <row r="368">
          <cell r="E368">
            <v>281025001</v>
          </cell>
          <cell r="F368" t="str">
            <v>PRIMA EXTRALEGAL</v>
          </cell>
        </row>
        <row r="369">
          <cell r="E369">
            <v>281505001</v>
          </cell>
          <cell r="F369" t="str">
            <v>IMPUESTO DE RENTA Y COMPLEMENTARIOS</v>
          </cell>
        </row>
        <row r="370">
          <cell r="E370">
            <v>281595001</v>
          </cell>
          <cell r="F370" t="str">
            <v>PROVISION IVA NO DESCONTABLE</v>
          </cell>
        </row>
        <row r="371">
          <cell r="E371">
            <v>281595002</v>
          </cell>
          <cell r="F371" t="str">
            <v>IMPUESTO AL PATRIMONIO</v>
          </cell>
        </row>
        <row r="372">
          <cell r="E372">
            <v>282005001</v>
          </cell>
          <cell r="F372" t="str">
            <v>APORTES SUPERBANCARIA</v>
          </cell>
        </row>
        <row r="373">
          <cell r="E373">
            <v>289595001</v>
          </cell>
          <cell r="F373" t="str">
            <v>OTRAS</v>
          </cell>
        </row>
        <row r="374">
          <cell r="E374">
            <v>310505001</v>
          </cell>
          <cell r="F374" t="str">
            <v>CAPITAL AUTORIZADO</v>
          </cell>
        </row>
        <row r="375">
          <cell r="E375">
            <v>310510001</v>
          </cell>
          <cell r="F375" t="str">
            <v>CAPITAL POR SUSCRIBIR (DB)</v>
          </cell>
        </row>
        <row r="376">
          <cell r="E376">
            <v>320505001</v>
          </cell>
          <cell r="F376" t="str">
            <v>UTILIDADES LIQUIDAS</v>
          </cell>
        </row>
        <row r="377">
          <cell r="E377">
            <v>320510001</v>
          </cell>
          <cell r="F377" t="str">
            <v>PRIMA DE COLOCACION DE ACCIONES</v>
          </cell>
        </row>
        <row r="378">
          <cell r="E378">
            <v>341510001</v>
          </cell>
          <cell r="F378" t="str">
            <v>PROPIEDADES Y EQUIPOS</v>
          </cell>
        </row>
        <row r="379">
          <cell r="E379">
            <v>341550001</v>
          </cell>
          <cell r="F379" t="str">
            <v>PARA LA VTA EN TIT PARTIC DE BAJA</v>
          </cell>
        </row>
        <row r="380">
          <cell r="E380">
            <v>341710001</v>
          </cell>
          <cell r="F380" t="str">
            <v>AJUSTES X INFLACION AL PATRIMONIO</v>
          </cell>
        </row>
        <row r="381">
          <cell r="E381">
            <v>341710003</v>
          </cell>
          <cell r="F381" t="str">
            <v>AJ X INF AL PATRIMONIO EN CONTRA</v>
          </cell>
        </row>
        <row r="382">
          <cell r="E382">
            <v>350000001</v>
          </cell>
          <cell r="F382" t="str">
            <v>RESULTADOS DE EJERCICIOS ANTERIORES</v>
          </cell>
        </row>
        <row r="383">
          <cell r="E383">
            <v>410202001</v>
          </cell>
          <cell r="F383" t="str">
            <v>CREDITOS COMERCIALES</v>
          </cell>
        </row>
        <row r="384">
          <cell r="E384">
            <v>410203001</v>
          </cell>
          <cell r="F384" t="str">
            <v>CREDITOS DE CONSUMO</v>
          </cell>
        </row>
        <row r="385">
          <cell r="E385">
            <v>410210002</v>
          </cell>
          <cell r="F385" t="str">
            <v>MORATORIOS CARTERA CREDITO CONSUMO</v>
          </cell>
        </row>
        <row r="386">
          <cell r="E386">
            <v>410402001</v>
          </cell>
          <cell r="F386" t="str">
            <v>RENDIMIENTOS FINANCIEROS</v>
          </cell>
        </row>
        <row r="387">
          <cell r="E387">
            <v>410404001</v>
          </cell>
          <cell r="F387" t="str">
            <v>COMPROMISOS DE REVENTA INVERSIONES</v>
          </cell>
        </row>
        <row r="388">
          <cell r="E388">
            <v>410495001</v>
          </cell>
          <cell r="F388" t="str">
            <v>PRESTAMOS EMPLEADOS</v>
          </cell>
        </row>
        <row r="389">
          <cell r="E389">
            <v>410495003</v>
          </cell>
          <cell r="F389" t="str">
            <v>ANTICIPOS E IMPORTACIONES C/C</v>
          </cell>
        </row>
        <row r="390">
          <cell r="E390">
            <v>410495004</v>
          </cell>
          <cell r="F390" t="str">
            <v>FINANCIACION OTROS CONCEPTOS LEASIN</v>
          </cell>
        </row>
        <row r="391">
          <cell r="E391">
            <v>410495006</v>
          </cell>
          <cell r="F391" t="str">
            <v>FIDEICOMISO</v>
          </cell>
        </row>
        <row r="392">
          <cell r="E392">
            <v>410706001</v>
          </cell>
          <cell r="F392" t="str">
            <v>TDAS CLASE A</v>
          </cell>
        </row>
        <row r="393">
          <cell r="E393">
            <v>410706002</v>
          </cell>
          <cell r="F393" t="str">
            <v>TDAS CLASE B</v>
          </cell>
        </row>
        <row r="394">
          <cell r="E394">
            <v>410706003</v>
          </cell>
          <cell r="F394" t="str">
            <v>TITULOS REDUCCION DE DEUDA</v>
          </cell>
        </row>
        <row r="395">
          <cell r="E395">
            <v>410706004</v>
          </cell>
          <cell r="F395" t="str">
            <v>BONOS PARA LA PAZ</v>
          </cell>
        </row>
        <row r="396">
          <cell r="E396">
            <v>410712001</v>
          </cell>
          <cell r="F396" t="str">
            <v>TDAS CLASE A</v>
          </cell>
        </row>
        <row r="397">
          <cell r="E397">
            <v>410712002</v>
          </cell>
          <cell r="F397" t="str">
            <v>TDAS CLASE B</v>
          </cell>
        </row>
        <row r="398">
          <cell r="E398">
            <v>410806001</v>
          </cell>
          <cell r="F398" t="str">
            <v>POR INCREM DEL VALOR DEL MERCADO</v>
          </cell>
        </row>
        <row r="399">
          <cell r="E399">
            <v>411595003</v>
          </cell>
          <cell r="F399" t="str">
            <v>COMISIONES MANEJO IMPORTACIONES</v>
          </cell>
        </row>
        <row r="400">
          <cell r="E400">
            <v>411595005</v>
          </cell>
          <cell r="F400" t="str">
            <v>HONORARIOS ADMINISTRACION DE SEGURO</v>
          </cell>
        </row>
        <row r="401">
          <cell r="E401">
            <v>416008001</v>
          </cell>
          <cell r="F401" t="str">
            <v>REINTEGRO PROVISIONES CUENTAS POR C</v>
          </cell>
        </row>
        <row r="402">
          <cell r="E402">
            <v>416008002</v>
          </cell>
          <cell r="F402" t="str">
            <v>REINTEGRO PROV. CXC CREDITO CONSUMO</v>
          </cell>
        </row>
        <row r="403">
          <cell r="E403">
            <v>416008003</v>
          </cell>
          <cell r="F403" t="str">
            <v>REINTEGRO PROV OTRAS CUENTAS POR CO</v>
          </cell>
        </row>
        <row r="404">
          <cell r="E404">
            <v>416009001</v>
          </cell>
          <cell r="F404" t="str">
            <v>REINTEGRO PROVISION CARTERA DE CRED</v>
          </cell>
        </row>
        <row r="405">
          <cell r="E405">
            <v>416011001</v>
          </cell>
          <cell r="F405" t="str">
            <v>REINTEGRO PROVISIONES DE OPERACIONE</v>
          </cell>
        </row>
        <row r="406">
          <cell r="E406">
            <v>416012001</v>
          </cell>
          <cell r="F406" t="str">
            <v>REINTEGRO PROV LEASING OPERATIVO</v>
          </cell>
        </row>
        <row r="407">
          <cell r="E407">
            <v>419595001</v>
          </cell>
          <cell r="F407" t="str">
            <v>PAGO IVA</v>
          </cell>
        </row>
        <row r="408">
          <cell r="E408">
            <v>419595002</v>
          </cell>
          <cell r="F408" t="str">
            <v>PAGO RETENCION EN LA FUENTE</v>
          </cell>
        </row>
        <row r="409">
          <cell r="E409">
            <v>419595003</v>
          </cell>
          <cell r="F409" t="str">
            <v>DESCUENTOS PRONTO PAGO HEWLETT PACK</v>
          </cell>
        </row>
        <row r="410">
          <cell r="E410">
            <v>419595006</v>
          </cell>
          <cell r="F410" t="str">
            <v>SANCION POR PREPAGO</v>
          </cell>
        </row>
        <row r="411">
          <cell r="E411">
            <v>419595099</v>
          </cell>
          <cell r="F411" t="str">
            <v>VARIOS</v>
          </cell>
        </row>
        <row r="412">
          <cell r="E412">
            <v>419620001</v>
          </cell>
          <cell r="F412" t="str">
            <v>COMPONENTE FINANCIERO DE LEASING FI</v>
          </cell>
        </row>
        <row r="413">
          <cell r="E413">
            <v>419622001</v>
          </cell>
          <cell r="F413" t="str">
            <v>COMPONENTE FINANCIERO DE LEASING FI</v>
          </cell>
        </row>
        <row r="414">
          <cell r="E414">
            <v>419622002</v>
          </cell>
          <cell r="F414" t="str">
            <v>RECOGIDOS POR EFECTOS DE EMIGRACION</v>
          </cell>
        </row>
        <row r="415">
          <cell r="E415">
            <v>419628001</v>
          </cell>
          <cell r="F415" t="str">
            <v>CANONES ARREND. LEASING OPERATIVO</v>
          </cell>
        </row>
        <row r="416">
          <cell r="E416">
            <v>419630001</v>
          </cell>
          <cell r="F416" t="str">
            <v>UTILIDAD VENTA ACT LEASING FINANCIE</v>
          </cell>
        </row>
        <row r="417">
          <cell r="E417">
            <v>419634001</v>
          </cell>
          <cell r="F417" t="str">
            <v>SANCIONES POR INCUMPLIMIENTO EN CON</v>
          </cell>
        </row>
        <row r="418">
          <cell r="E418">
            <v>422005006</v>
          </cell>
          <cell r="F418" t="str">
            <v>ARRENDAMIENTO DE BIENES INMUEBLES</v>
          </cell>
        </row>
        <row r="419">
          <cell r="E419">
            <v>422505001</v>
          </cell>
          <cell r="F419" t="str">
            <v>BIENES CASTIGADOS</v>
          </cell>
        </row>
        <row r="420">
          <cell r="E420">
            <v>422595004</v>
          </cell>
          <cell r="F420" t="str">
            <v>INCAPACIDADES</v>
          </cell>
        </row>
        <row r="421">
          <cell r="E421">
            <v>422595099</v>
          </cell>
          <cell r="F421" t="str">
            <v>OTRAS</v>
          </cell>
        </row>
        <row r="422">
          <cell r="E422">
            <v>470518001</v>
          </cell>
          <cell r="F422" t="str">
            <v>BIENES EN LEASING</v>
          </cell>
        </row>
        <row r="423">
          <cell r="E423">
            <v>470518002</v>
          </cell>
          <cell r="F423" t="str">
            <v>BIENES DE USO PROPIO</v>
          </cell>
        </row>
        <row r="424">
          <cell r="E424">
            <v>470518007</v>
          </cell>
          <cell r="F424" t="str">
            <v>BIENES EN LEASING EN CONTRA</v>
          </cell>
        </row>
        <row r="425">
          <cell r="E425">
            <v>470518008</v>
          </cell>
          <cell r="F425" t="str">
            <v>BIENES DE USO PROPIO EN CONTRA</v>
          </cell>
        </row>
        <row r="426">
          <cell r="E426">
            <v>470519003</v>
          </cell>
          <cell r="F426" t="str">
            <v>PROGRAMAS PARA COMPUTADOR</v>
          </cell>
        </row>
        <row r="427">
          <cell r="E427">
            <v>470519009</v>
          </cell>
          <cell r="F427" t="str">
            <v>PROGRAMAS PARA COMPUTADOR EN CONTRA</v>
          </cell>
        </row>
        <row r="428">
          <cell r="E428">
            <v>470595001</v>
          </cell>
          <cell r="F428" t="str">
            <v>BIENES EN LEASING</v>
          </cell>
        </row>
        <row r="429">
          <cell r="E429">
            <v>470595002</v>
          </cell>
          <cell r="F429" t="str">
            <v>BIENES DE USO PROPIO</v>
          </cell>
        </row>
        <row r="430">
          <cell r="E430">
            <v>470595007</v>
          </cell>
          <cell r="F430" t="str">
            <v>BIENES EN LEASING EN CONTRA</v>
          </cell>
        </row>
        <row r="431">
          <cell r="E431">
            <v>470595008</v>
          </cell>
          <cell r="F431" t="str">
            <v>BIENES DE USO PROPIO EN CONTRA</v>
          </cell>
        </row>
        <row r="432">
          <cell r="E432">
            <v>470595011</v>
          </cell>
          <cell r="F432" t="str">
            <v>BIENES RESTITUIDOS EN CONTRA</v>
          </cell>
        </row>
        <row r="433">
          <cell r="E433">
            <v>510205001</v>
          </cell>
          <cell r="F433" t="str">
            <v>CDT O CERTF.DE AHORRO EMITIDOS MENO</v>
          </cell>
        </row>
        <row r="434">
          <cell r="E434">
            <v>510206001</v>
          </cell>
          <cell r="F434" t="str">
            <v>CDT O CERTF.AHORRO IGUAL A 6M Y MEN</v>
          </cell>
        </row>
        <row r="435">
          <cell r="E435">
            <v>510207001</v>
          </cell>
          <cell r="F435" t="str">
            <v>CDT O CERTF.AHORRO IGUAL O MAYOR A</v>
          </cell>
        </row>
        <row r="436">
          <cell r="E436">
            <v>510304001</v>
          </cell>
          <cell r="F436" t="str">
            <v>REDESCUENTO OTRAS ENTIDADES</v>
          </cell>
        </row>
        <row r="437">
          <cell r="E437">
            <v>510304003</v>
          </cell>
          <cell r="F437" t="str">
            <v>FINAGRO</v>
          </cell>
        </row>
        <row r="438">
          <cell r="E438">
            <v>510304004</v>
          </cell>
          <cell r="F438" t="str">
            <v>FINDETER</v>
          </cell>
        </row>
        <row r="439">
          <cell r="E439">
            <v>510395003</v>
          </cell>
          <cell r="F439" t="str">
            <v>OTRAS OBLIGACIONES FINANCIERAS</v>
          </cell>
        </row>
        <row r="440">
          <cell r="E440">
            <v>510402001</v>
          </cell>
          <cell r="F440" t="str">
            <v>FONDOS INTERBANCARIOS COMPRADOS ORD</v>
          </cell>
        </row>
        <row r="441">
          <cell r="E441">
            <v>510407005</v>
          </cell>
          <cell r="F441" t="str">
            <v>BONOS EMISION 2.001</v>
          </cell>
        </row>
        <row r="442">
          <cell r="E442">
            <v>510407006</v>
          </cell>
          <cell r="F442" t="str">
            <v>BONOS EMISION 2.002</v>
          </cell>
        </row>
        <row r="443">
          <cell r="E443">
            <v>510407007</v>
          </cell>
          <cell r="F443" t="str">
            <v>BONOS EMISION 2.003</v>
          </cell>
        </row>
        <row r="444">
          <cell r="E444">
            <v>510495001</v>
          </cell>
          <cell r="F444" t="str">
            <v>OTROS INTERESES</v>
          </cell>
        </row>
        <row r="445">
          <cell r="E445">
            <v>511520001</v>
          </cell>
          <cell r="F445" t="str">
            <v>SERVICIOS BANCARIOS</v>
          </cell>
        </row>
        <row r="446">
          <cell r="E446">
            <v>511595004</v>
          </cell>
          <cell r="F446" t="str">
            <v>COBROS JURIDICOS</v>
          </cell>
        </row>
        <row r="447">
          <cell r="E447">
            <v>511595005</v>
          </cell>
          <cell r="F447" t="str">
            <v>COLOCACION BONOS</v>
          </cell>
        </row>
        <row r="448">
          <cell r="E448">
            <v>511595008</v>
          </cell>
          <cell r="F448" t="str">
            <v>COLOCACION CDT'S</v>
          </cell>
        </row>
        <row r="449">
          <cell r="E449">
            <v>511595009</v>
          </cell>
          <cell r="F449" t="str">
            <v>COLOCACION CONTRATOS LEASING</v>
          </cell>
        </row>
        <row r="450">
          <cell r="E450">
            <v>512003001</v>
          </cell>
          <cell r="F450" t="str">
            <v>SALARIO INTEGRAL</v>
          </cell>
        </row>
        <row r="451">
          <cell r="E451">
            <v>512005001</v>
          </cell>
          <cell r="F451" t="str">
            <v>SUELDOS</v>
          </cell>
        </row>
        <row r="452">
          <cell r="E452">
            <v>512015001</v>
          </cell>
          <cell r="F452" t="str">
            <v>AUXILIO DE TRANSPORTE</v>
          </cell>
        </row>
        <row r="453">
          <cell r="E453">
            <v>512025001</v>
          </cell>
          <cell r="F453" t="str">
            <v>CESANTIAS</v>
          </cell>
        </row>
        <row r="454">
          <cell r="E454">
            <v>512030001</v>
          </cell>
          <cell r="F454" t="str">
            <v>INTERESES SOBRE CESANTIAS</v>
          </cell>
        </row>
        <row r="455">
          <cell r="E455">
            <v>512035001</v>
          </cell>
          <cell r="F455" t="str">
            <v>PRIMA LEGAL</v>
          </cell>
        </row>
        <row r="456">
          <cell r="E456">
            <v>512040001</v>
          </cell>
          <cell r="F456" t="str">
            <v>PRIMA EXTRALEGAL</v>
          </cell>
        </row>
        <row r="457">
          <cell r="E457">
            <v>512045001</v>
          </cell>
          <cell r="F457" t="str">
            <v>VACACIONES</v>
          </cell>
        </row>
        <row r="458">
          <cell r="E458">
            <v>512050001</v>
          </cell>
          <cell r="F458" t="str">
            <v>PRIMA DE VACACIONES</v>
          </cell>
        </row>
        <row r="459">
          <cell r="E459">
            <v>512075001</v>
          </cell>
          <cell r="F459" t="str">
            <v>INDEMNIZACION</v>
          </cell>
        </row>
        <row r="460">
          <cell r="E460">
            <v>512085001</v>
          </cell>
          <cell r="F460" t="str">
            <v>APORTES SULUD I.S.S.</v>
          </cell>
        </row>
        <row r="461">
          <cell r="E461">
            <v>512085013</v>
          </cell>
          <cell r="F461" t="str">
            <v>SURATEP</v>
          </cell>
        </row>
        <row r="462">
          <cell r="E462">
            <v>512090001</v>
          </cell>
          <cell r="F462" t="str">
            <v>APORTES CAJAS DE COMPENS.FAMIL.-ICB</v>
          </cell>
        </row>
        <row r="463">
          <cell r="E463">
            <v>512092001</v>
          </cell>
          <cell r="F463" t="str">
            <v>APORTES POR SALARIO INTEGRAL</v>
          </cell>
        </row>
        <row r="464">
          <cell r="E464">
            <v>512095002</v>
          </cell>
          <cell r="F464" t="str">
            <v>APORTES FONDO MUTUO COMPARTIR</v>
          </cell>
        </row>
        <row r="465">
          <cell r="E465">
            <v>512095003</v>
          </cell>
          <cell r="F465" t="str">
            <v>APORTES MEDICINA PREPAGADA</v>
          </cell>
        </row>
        <row r="466">
          <cell r="E466">
            <v>513005001</v>
          </cell>
          <cell r="F466" t="str">
            <v>MIEMBROS JUNTA DIRECTIVA</v>
          </cell>
        </row>
        <row r="467">
          <cell r="E467">
            <v>513020001</v>
          </cell>
          <cell r="F467" t="str">
            <v>ASESORIAS JURIDICAS</v>
          </cell>
        </row>
        <row r="468">
          <cell r="E468">
            <v>513095001</v>
          </cell>
          <cell r="F468" t="str">
            <v>ASESORIA Y SOPORTE SISTEMAS</v>
          </cell>
        </row>
        <row r="469">
          <cell r="E469">
            <v>513095002</v>
          </cell>
          <cell r="F469" t="str">
            <v>SELECCION DE PERSONAL</v>
          </cell>
        </row>
        <row r="470">
          <cell r="E470">
            <v>513095004</v>
          </cell>
          <cell r="F470" t="str">
            <v>ESTUDIOS</v>
          </cell>
        </row>
        <row r="471">
          <cell r="E471">
            <v>513095006</v>
          </cell>
          <cell r="F471" t="str">
            <v>DEFENSORIA DEL CLIENTE</v>
          </cell>
        </row>
        <row r="472">
          <cell r="E472">
            <v>513095008</v>
          </cell>
          <cell r="F472" t="str">
            <v>ASESORIAS EN SEGUROS</v>
          </cell>
        </row>
        <row r="473">
          <cell r="E473">
            <v>514005001</v>
          </cell>
          <cell r="F473" t="str">
            <v>ANOTACION Y REGISTRO</v>
          </cell>
        </row>
        <row r="474">
          <cell r="E474">
            <v>514010001</v>
          </cell>
          <cell r="F474" t="str">
            <v>INDUSTRIA Y COMERCIO</v>
          </cell>
        </row>
        <row r="475">
          <cell r="E475">
            <v>514025001</v>
          </cell>
          <cell r="F475" t="str">
            <v>TIMBRE</v>
          </cell>
        </row>
        <row r="476">
          <cell r="E476">
            <v>514035001</v>
          </cell>
          <cell r="F476" t="str">
            <v>IMPUESTO 3 X 1000</v>
          </cell>
        </row>
        <row r="477">
          <cell r="E477">
            <v>514095001</v>
          </cell>
          <cell r="F477" t="str">
            <v>IMPUESTO AL PATRIMONIO</v>
          </cell>
        </row>
        <row r="478">
          <cell r="E478">
            <v>514505001</v>
          </cell>
          <cell r="F478" t="str">
            <v>EQUIPO DE COMPUTACION LEASING</v>
          </cell>
        </row>
        <row r="479">
          <cell r="E479">
            <v>514510001</v>
          </cell>
          <cell r="F479" t="str">
            <v>LOCALES Y OFICINAS PARA LEASING</v>
          </cell>
        </row>
        <row r="480">
          <cell r="E480">
            <v>514515001</v>
          </cell>
          <cell r="F480" t="str">
            <v>PARQUEADERO</v>
          </cell>
        </row>
        <row r="481">
          <cell r="E481">
            <v>515005001</v>
          </cell>
          <cell r="F481" t="str">
            <v>CONTRIBUCION SUPERBANCARIA</v>
          </cell>
        </row>
        <row r="482">
          <cell r="E482">
            <v>515065001</v>
          </cell>
          <cell r="F482" t="str">
            <v>CONTRIBUCION FEDELEASING</v>
          </cell>
        </row>
        <row r="483">
          <cell r="E483">
            <v>515095002</v>
          </cell>
          <cell r="F483" t="str">
            <v>CONTRIBUCION ASOBANCARIA DEFENSORIA</v>
          </cell>
        </row>
        <row r="484">
          <cell r="E484">
            <v>515515001</v>
          </cell>
          <cell r="F484" t="str">
            <v>CORRIENTE DEBIL</v>
          </cell>
        </row>
        <row r="485">
          <cell r="E485">
            <v>515520001</v>
          </cell>
          <cell r="F485" t="str">
            <v>VIDA COLECTIVA</v>
          </cell>
        </row>
        <row r="486">
          <cell r="E486">
            <v>515525001</v>
          </cell>
          <cell r="F486" t="str">
            <v>INCENDIO</v>
          </cell>
        </row>
        <row r="487">
          <cell r="E487">
            <v>515540001</v>
          </cell>
          <cell r="F487" t="str">
            <v>VEHICULOS</v>
          </cell>
        </row>
        <row r="488">
          <cell r="E488">
            <v>515545001</v>
          </cell>
          <cell r="F488" t="str">
            <v>ACCIDENTES PERSONALES</v>
          </cell>
        </row>
        <row r="489">
          <cell r="E489">
            <v>515550001</v>
          </cell>
          <cell r="F489" t="str">
            <v>SEGURO DEPOSITO</v>
          </cell>
        </row>
        <row r="490">
          <cell r="E490">
            <v>515595002</v>
          </cell>
          <cell r="F490" t="str">
            <v>RESPONSABILIDAD CIVIL</v>
          </cell>
        </row>
        <row r="491">
          <cell r="E491">
            <v>515595007</v>
          </cell>
          <cell r="F491" t="str">
            <v>RIESGOS FINANCIEROS</v>
          </cell>
        </row>
        <row r="492">
          <cell r="E492">
            <v>516005001</v>
          </cell>
          <cell r="F492" t="str">
            <v>EQUIPO DE COMPUTACION LEASING</v>
          </cell>
        </row>
        <row r="493">
          <cell r="E493">
            <v>516010001</v>
          </cell>
          <cell r="F493" t="str">
            <v>EQUIPO DE OFICINA LEASING</v>
          </cell>
        </row>
        <row r="494">
          <cell r="E494">
            <v>516015001</v>
          </cell>
          <cell r="F494" t="str">
            <v>MUEBLES Y ENSERES LEASING</v>
          </cell>
        </row>
        <row r="495">
          <cell r="E495">
            <v>516020001</v>
          </cell>
          <cell r="F495" t="str">
            <v>VEHICULOS LEASING</v>
          </cell>
        </row>
        <row r="496">
          <cell r="E496">
            <v>516095002</v>
          </cell>
          <cell r="F496" t="str">
            <v>VARIOS</v>
          </cell>
        </row>
        <row r="497">
          <cell r="E497">
            <v>516505001</v>
          </cell>
          <cell r="F497" t="str">
            <v>INSTALACIONES ELECTRICAS LEASING</v>
          </cell>
        </row>
        <row r="498">
          <cell r="E498">
            <v>516510001</v>
          </cell>
          <cell r="F498" t="str">
            <v>ARREGLOS ORNAMENTALES LEASING</v>
          </cell>
        </row>
        <row r="499">
          <cell r="E499">
            <v>516515001</v>
          </cell>
          <cell r="F499" t="str">
            <v>REPARACIONES LOCATIVAS LEASING</v>
          </cell>
        </row>
        <row r="500">
          <cell r="E500">
            <v>517010002</v>
          </cell>
          <cell r="F500" t="str">
            <v>PROVISION GENERAL CREDITO</v>
          </cell>
        </row>
        <row r="501">
          <cell r="E501">
            <v>517010003</v>
          </cell>
          <cell r="F501" t="str">
            <v>PROVISION CAPITAL CARTERA CREDITO</v>
          </cell>
        </row>
        <row r="502">
          <cell r="E502">
            <v>517011001</v>
          </cell>
          <cell r="F502" t="str">
            <v>OPERACIONES DE LEASING FINANCIERO</v>
          </cell>
        </row>
        <row r="503">
          <cell r="E503">
            <v>517011002</v>
          </cell>
          <cell r="F503" t="str">
            <v>PROVISION GENERAL LEASING FINANCIER</v>
          </cell>
        </row>
        <row r="504">
          <cell r="E504">
            <v>517012001</v>
          </cell>
          <cell r="F504" t="str">
            <v>OPERACIONES LEASING OPERATIVO</v>
          </cell>
        </row>
        <row r="505">
          <cell r="E505">
            <v>517012002</v>
          </cell>
          <cell r="F505" t="str">
            <v>PROVISION GENERAL LEASING OPERATIVO</v>
          </cell>
        </row>
        <row r="506">
          <cell r="E506">
            <v>517015001</v>
          </cell>
          <cell r="F506" t="str">
            <v>LEASING</v>
          </cell>
        </row>
        <row r="507">
          <cell r="E507">
            <v>517015003</v>
          </cell>
          <cell r="F507" t="str">
            <v>CUENTAS POR COBRAR CREDITO CONSUMO</v>
          </cell>
        </row>
        <row r="508">
          <cell r="E508">
            <v>517015004</v>
          </cell>
          <cell r="F508" t="str">
            <v>OTRAS CUENTAS POR COBRAR</v>
          </cell>
        </row>
        <row r="509">
          <cell r="E509">
            <v>517023001</v>
          </cell>
          <cell r="F509" t="str">
            <v>BIENES REALIZABLES Y RECIBIDOS EN P</v>
          </cell>
        </row>
        <row r="510">
          <cell r="E510">
            <v>517095001</v>
          </cell>
          <cell r="F510" t="str">
            <v>OTRAS</v>
          </cell>
        </row>
        <row r="511">
          <cell r="E511">
            <v>517505001</v>
          </cell>
          <cell r="F511" t="str">
            <v>EDIFICIOS</v>
          </cell>
        </row>
        <row r="512">
          <cell r="E512">
            <v>517505901</v>
          </cell>
          <cell r="F512" t="str">
            <v>AJUSTE EDIFICIOS</v>
          </cell>
        </row>
        <row r="513">
          <cell r="E513">
            <v>517505903</v>
          </cell>
          <cell r="F513" t="str">
            <v>AJ X INF EDIFICIOS EN CONTRA</v>
          </cell>
        </row>
        <row r="514">
          <cell r="E514">
            <v>517510001</v>
          </cell>
          <cell r="F514" t="str">
            <v>EQUIPO, MUEBLES Y ENSERES DE OFICIN</v>
          </cell>
        </row>
        <row r="515">
          <cell r="E515">
            <v>517510901</v>
          </cell>
          <cell r="F515" t="str">
            <v>AJUSTE EQUIPO DE OFICINA</v>
          </cell>
        </row>
        <row r="516">
          <cell r="E516">
            <v>517510902</v>
          </cell>
          <cell r="F516" t="str">
            <v>AJUSTE MUEBLES Y ENSERES</v>
          </cell>
        </row>
        <row r="517">
          <cell r="E517">
            <v>517510903</v>
          </cell>
          <cell r="F517" t="str">
            <v>AJ X INF EQUIPO DE OFICINA EN CONTR</v>
          </cell>
        </row>
        <row r="518">
          <cell r="E518">
            <v>517510904</v>
          </cell>
          <cell r="F518" t="str">
            <v>AJ X INF MUEBLES Y ENSERES EN CONTR</v>
          </cell>
        </row>
        <row r="519">
          <cell r="E519">
            <v>517515001</v>
          </cell>
          <cell r="F519" t="str">
            <v>EQUIPO DE COMPUTACION</v>
          </cell>
        </row>
        <row r="520">
          <cell r="E520">
            <v>517515901</v>
          </cell>
          <cell r="F520" t="str">
            <v>AJUSTE EQUIPO DE COMPUTACION</v>
          </cell>
        </row>
        <row r="521">
          <cell r="E521">
            <v>517515903</v>
          </cell>
          <cell r="F521" t="str">
            <v>AJ X INF EQUIPO COMPUTO EN CONTRA</v>
          </cell>
        </row>
        <row r="522">
          <cell r="E522">
            <v>517520001</v>
          </cell>
          <cell r="F522" t="str">
            <v>VEHICULOS</v>
          </cell>
        </row>
        <row r="523">
          <cell r="E523">
            <v>517520901</v>
          </cell>
          <cell r="F523" t="str">
            <v>AJUSTE VEHICULOS</v>
          </cell>
        </row>
        <row r="524">
          <cell r="E524">
            <v>517520903</v>
          </cell>
          <cell r="F524" t="str">
            <v>AJ X INF VEHICULOS EN CONTRA</v>
          </cell>
        </row>
        <row r="525">
          <cell r="E525">
            <v>517548001</v>
          </cell>
          <cell r="F525" t="str">
            <v>DEPRECIACION MAQUINARIA Y EQUIPO LE</v>
          </cell>
        </row>
        <row r="526">
          <cell r="E526">
            <v>517550025</v>
          </cell>
          <cell r="F526" t="str">
            <v>BIENES LEASING OPERATIVO</v>
          </cell>
        </row>
        <row r="527">
          <cell r="E527">
            <v>517550925</v>
          </cell>
          <cell r="F527" t="str">
            <v>AJUSTES BIENES LEASING OPERATIVO</v>
          </cell>
        </row>
        <row r="528">
          <cell r="E528">
            <v>517550927</v>
          </cell>
          <cell r="F528" t="str">
            <v>AJUSTES BIENES OPERATIVOS EN CONTRA</v>
          </cell>
        </row>
        <row r="529">
          <cell r="E529">
            <v>517556025</v>
          </cell>
          <cell r="F529" t="str">
            <v>BINES LEASING OPERATIVO</v>
          </cell>
        </row>
        <row r="530">
          <cell r="E530">
            <v>517556925</v>
          </cell>
          <cell r="F530" t="str">
            <v>AJUSTE BIENES LEASING OPERATIVO</v>
          </cell>
        </row>
        <row r="531">
          <cell r="E531">
            <v>517556927</v>
          </cell>
          <cell r="F531" t="str">
            <v>AJUSTE X INF. LEASING OPERATIVO COM</v>
          </cell>
        </row>
        <row r="532">
          <cell r="E532">
            <v>518020001</v>
          </cell>
          <cell r="F532" t="str">
            <v>SOTFWARE USO PROPIO</v>
          </cell>
        </row>
        <row r="533">
          <cell r="E533">
            <v>518020003</v>
          </cell>
          <cell r="F533" t="str">
            <v>SOFTWARE USO PROPIO EN CONTRA</v>
          </cell>
        </row>
        <row r="534">
          <cell r="E534">
            <v>519005001</v>
          </cell>
          <cell r="F534" t="str">
            <v>ASEO Y VIGILANCIA LEASING</v>
          </cell>
        </row>
        <row r="535">
          <cell r="E535">
            <v>519010001</v>
          </cell>
          <cell r="F535" t="str">
            <v>SERVICIOS TEMPORALES LEASING</v>
          </cell>
        </row>
        <row r="536">
          <cell r="E536">
            <v>519015001</v>
          </cell>
          <cell r="F536" t="str">
            <v>PUBLICIDAD Y PROPAGANDA LEASING</v>
          </cell>
        </row>
        <row r="537">
          <cell r="E537">
            <v>519020001</v>
          </cell>
          <cell r="F537" t="str">
            <v>RELACIONES PUBLICAS LEASING</v>
          </cell>
        </row>
        <row r="538">
          <cell r="E538">
            <v>519025001</v>
          </cell>
          <cell r="F538" t="str">
            <v>SERVICIOS PUBLICOS LEASING</v>
          </cell>
        </row>
        <row r="539">
          <cell r="E539">
            <v>519025003</v>
          </cell>
          <cell r="F539" t="str">
            <v>SERVICIO TELEFONICO LEASING</v>
          </cell>
        </row>
        <row r="540">
          <cell r="E540">
            <v>519025005</v>
          </cell>
          <cell r="F540" t="str">
            <v>SERVICIO CELULAR LEASING</v>
          </cell>
        </row>
        <row r="541">
          <cell r="E541">
            <v>519035001</v>
          </cell>
          <cell r="F541" t="str">
            <v>GASTOS VIAJE TRANSPORTE LEASING</v>
          </cell>
        </row>
        <row r="542">
          <cell r="E542">
            <v>519035002</v>
          </cell>
          <cell r="F542" t="str">
            <v>GASTOS VIAJE MANUTENCION LEASING</v>
          </cell>
        </row>
        <row r="543">
          <cell r="E543">
            <v>519040001</v>
          </cell>
          <cell r="F543" t="str">
            <v>TRANSPORTE URBANO LEASING</v>
          </cell>
        </row>
        <row r="544">
          <cell r="E544">
            <v>519045001</v>
          </cell>
          <cell r="F544" t="str">
            <v>UTILES Y PAPELERIA LEASING</v>
          </cell>
        </row>
        <row r="545">
          <cell r="E545">
            <v>519065001</v>
          </cell>
          <cell r="F545" t="str">
            <v>PERDIDA EN VENTA DE ACTIVOS LEASING</v>
          </cell>
        </row>
        <row r="546">
          <cell r="E546">
            <v>519095001</v>
          </cell>
          <cell r="F546" t="str">
            <v>SUSCRIPCIONES CONSULTAS LEASING</v>
          </cell>
        </row>
        <row r="547">
          <cell r="E547">
            <v>519095003</v>
          </cell>
          <cell r="F547" t="str">
            <v>CORREO LEASING</v>
          </cell>
        </row>
        <row r="548">
          <cell r="E548">
            <v>519095005</v>
          </cell>
          <cell r="F548" t="str">
            <v>IMPLEMENTOS DE ASEO LEASING</v>
          </cell>
        </row>
        <row r="549">
          <cell r="E549">
            <v>519095007</v>
          </cell>
          <cell r="F549" t="str">
            <v>SUMINISTROS DE CAFETERIA LEASING</v>
          </cell>
        </row>
        <row r="550">
          <cell r="E550">
            <v>519095009</v>
          </cell>
          <cell r="F550" t="str">
            <v>FOTOCOPIAS-FAX-LEASING</v>
          </cell>
        </row>
        <row r="551">
          <cell r="E551">
            <v>519095011</v>
          </cell>
          <cell r="F551" t="str">
            <v>RESTAURANTE LEASING</v>
          </cell>
        </row>
        <row r="552">
          <cell r="E552">
            <v>519095013</v>
          </cell>
          <cell r="F552" t="str">
            <v>ADMINISTRACION EDIFICIO LEASING</v>
          </cell>
        </row>
        <row r="553">
          <cell r="E553">
            <v>519095014</v>
          </cell>
          <cell r="F553" t="str">
            <v>AUTENTICACIONES NOTARIAS</v>
          </cell>
        </row>
        <row r="554">
          <cell r="E554">
            <v>519095015</v>
          </cell>
          <cell r="F554" t="str">
            <v>CAPACITACION PERSONAL</v>
          </cell>
        </row>
        <row r="555">
          <cell r="E555">
            <v>519095017</v>
          </cell>
          <cell r="F555" t="str">
            <v>MEDICO DROGAS SALUD LEASING</v>
          </cell>
        </row>
        <row r="556">
          <cell r="E556">
            <v>519095026</v>
          </cell>
          <cell r="F556" t="str">
            <v>SERVICION RESDES OFICINAS C.F.V</v>
          </cell>
        </row>
        <row r="557">
          <cell r="E557">
            <v>519095027</v>
          </cell>
          <cell r="F557" t="str">
            <v>SERV COMUNICACIONES Y SISTEMAS CFV</v>
          </cell>
        </row>
        <row r="558">
          <cell r="E558">
            <v>519095028</v>
          </cell>
          <cell r="F558" t="str">
            <v>APOYO ECONOMICO APRENDICES</v>
          </cell>
        </row>
        <row r="559">
          <cell r="E559">
            <v>519095090</v>
          </cell>
          <cell r="F559" t="str">
            <v>IVA NO DESCONTABLE</v>
          </cell>
        </row>
        <row r="560">
          <cell r="E560">
            <v>519095099</v>
          </cell>
          <cell r="F560" t="str">
            <v>VARIOS</v>
          </cell>
        </row>
        <row r="561">
          <cell r="E561">
            <v>529510001</v>
          </cell>
          <cell r="F561" t="str">
            <v>GASTOS DACIONES EN PAGO</v>
          </cell>
        </row>
        <row r="562">
          <cell r="E562">
            <v>529515001</v>
          </cell>
          <cell r="F562" t="str">
            <v>PERDIDA EN RECUPERACION DE CARTERA</v>
          </cell>
        </row>
        <row r="563">
          <cell r="E563">
            <v>529595001</v>
          </cell>
          <cell r="F563" t="str">
            <v>BIENES IMPRODUCTIVOS Y RESTITUIDOS</v>
          </cell>
        </row>
        <row r="564">
          <cell r="E564">
            <v>529595002</v>
          </cell>
          <cell r="F564" t="str">
            <v>GASTOS NO DEDUCIBLES PERIODOS ANTER</v>
          </cell>
        </row>
        <row r="565">
          <cell r="E565">
            <v>529595099</v>
          </cell>
          <cell r="F565" t="str">
            <v>OTROS NO DEDUCIBLES REST Y DACIONES</v>
          </cell>
        </row>
        <row r="566">
          <cell r="E566">
            <v>540000001</v>
          </cell>
          <cell r="F566" t="str">
            <v>IMPUESTO DE RENTA Y COMPLEMETARIOS</v>
          </cell>
        </row>
        <row r="567">
          <cell r="E567">
            <v>619505001</v>
          </cell>
          <cell r="F567" t="str">
            <v>POR LITIGIOS EN M/L</v>
          </cell>
        </row>
        <row r="568">
          <cell r="E568">
            <v>629505001</v>
          </cell>
          <cell r="F568" t="str">
            <v>POR LITIGIOS RESPONSABILIDAD CIVIL</v>
          </cell>
        </row>
        <row r="569">
          <cell r="E569">
            <v>630500001</v>
          </cell>
          <cell r="F569" t="str">
            <v>DEUDORAS POR CONTRA</v>
          </cell>
        </row>
        <row r="570">
          <cell r="E570">
            <v>633005001</v>
          </cell>
          <cell r="F570" t="str">
            <v>CARTERA COMERCIAL EN M/L</v>
          </cell>
        </row>
        <row r="571">
          <cell r="E571">
            <v>643058001</v>
          </cell>
          <cell r="F571" t="str">
            <v>CARTEGORIA E RIESGO DE INCOBRABILID</v>
          </cell>
        </row>
        <row r="572">
          <cell r="E572">
            <v>643230001</v>
          </cell>
          <cell r="F572" t="str">
            <v>CATEGORIA A RIESGO NORMAL, CONSUMO</v>
          </cell>
        </row>
        <row r="573">
          <cell r="E573">
            <v>643230002</v>
          </cell>
          <cell r="F573" t="str">
            <v>MORAS A CONSUMO</v>
          </cell>
        </row>
        <row r="574">
          <cell r="E574">
            <v>643232001</v>
          </cell>
          <cell r="F574" t="str">
            <v>CATEGORIA B RIESGO ACEPTABLE, CONSU</v>
          </cell>
        </row>
        <row r="575">
          <cell r="E575">
            <v>643232002</v>
          </cell>
          <cell r="F575" t="str">
            <v>MORAS B CONSUMO</v>
          </cell>
        </row>
        <row r="576">
          <cell r="E576">
            <v>643234001</v>
          </cell>
          <cell r="F576" t="str">
            <v>CATEGORIA C RIESGO APRECIABLE, CONS</v>
          </cell>
        </row>
        <row r="577">
          <cell r="E577">
            <v>643234002</v>
          </cell>
          <cell r="F577" t="str">
            <v>MORAS C CONSUMO</v>
          </cell>
        </row>
        <row r="578">
          <cell r="E578">
            <v>643238001</v>
          </cell>
          <cell r="F578" t="str">
            <v>CATEGORIA E RIESGO DE INCOBRABILIDA</v>
          </cell>
        </row>
        <row r="579">
          <cell r="E579">
            <v>643238002</v>
          </cell>
          <cell r="F579" t="str">
            <v>MORAS E CONSUMO</v>
          </cell>
        </row>
        <row r="580">
          <cell r="E580">
            <v>643250001</v>
          </cell>
          <cell r="F580" t="str">
            <v>CATEGORIA A RIESGO NORMAL, COMERCIA</v>
          </cell>
        </row>
        <row r="581">
          <cell r="E581">
            <v>643250002</v>
          </cell>
          <cell r="F581" t="str">
            <v>MORAS A COMERCIAL</v>
          </cell>
        </row>
        <row r="582">
          <cell r="E582">
            <v>643252001</v>
          </cell>
          <cell r="F582" t="str">
            <v>CATEGORIA B RIESGO ACEPTABLE, COMER</v>
          </cell>
        </row>
        <row r="583">
          <cell r="E583">
            <v>643252002</v>
          </cell>
          <cell r="F583" t="str">
            <v>MORAS B COMERCIAL</v>
          </cell>
        </row>
        <row r="584">
          <cell r="E584">
            <v>643254001</v>
          </cell>
          <cell r="F584" t="str">
            <v>CATEGORIA C RIESGO APRECIABLE, COME</v>
          </cell>
        </row>
        <row r="585">
          <cell r="E585">
            <v>643254002</v>
          </cell>
          <cell r="F585" t="str">
            <v>MORAS C COMERCIAL</v>
          </cell>
        </row>
        <row r="586">
          <cell r="E586">
            <v>643256001</v>
          </cell>
          <cell r="F586" t="str">
            <v>CATEGORIA D RIESGO SIGNIFICATIVO, C</v>
          </cell>
        </row>
        <row r="587">
          <cell r="E587">
            <v>643256002</v>
          </cell>
          <cell r="F587" t="str">
            <v>MORAS D COMERCIAL</v>
          </cell>
        </row>
        <row r="588">
          <cell r="E588">
            <v>643258001</v>
          </cell>
          <cell r="F588" t="str">
            <v>CATEGORIA E RIESGO DE INCOBRABILIDA</v>
          </cell>
        </row>
        <row r="589">
          <cell r="E589">
            <v>643258002</v>
          </cell>
          <cell r="F589" t="str">
            <v>MORAS E COMERCIAL</v>
          </cell>
        </row>
        <row r="590">
          <cell r="E590">
            <v>643710001</v>
          </cell>
          <cell r="F590" t="str">
            <v>SANCIONES POR INCUMPLIMIENTO DE CON</v>
          </cell>
        </row>
        <row r="591">
          <cell r="E591">
            <v>643738001</v>
          </cell>
          <cell r="F591" t="str">
            <v>CATEGORIA B CREDITO ACEPTABLE COMER</v>
          </cell>
        </row>
        <row r="592">
          <cell r="E592">
            <v>647505001</v>
          </cell>
          <cell r="F592" t="str">
            <v>PARTE CORRIENTE</v>
          </cell>
        </row>
        <row r="593">
          <cell r="E593">
            <v>647510001</v>
          </cell>
          <cell r="F593" t="str">
            <v>PARTE NO CORRIENTE</v>
          </cell>
        </row>
        <row r="594">
          <cell r="E594">
            <v>648005001</v>
          </cell>
          <cell r="F594" t="str">
            <v>PARTE CORRIENTE</v>
          </cell>
        </row>
        <row r="595">
          <cell r="E595">
            <v>648010001</v>
          </cell>
          <cell r="F595" t="str">
            <v>PARTE NO CORRIENTE</v>
          </cell>
        </row>
        <row r="596">
          <cell r="E596">
            <v>649510001</v>
          </cell>
          <cell r="F596" t="str">
            <v>EXCESO ENTRE RENTA PRESUNTIVA Y LI</v>
          </cell>
        </row>
        <row r="597">
          <cell r="E597">
            <v>811010001</v>
          </cell>
          <cell r="F597" t="str">
            <v>VALORES MOBILIARIOS</v>
          </cell>
        </row>
        <row r="598">
          <cell r="E598">
            <v>811010002</v>
          </cell>
          <cell r="F598" t="str">
            <v>PATRIMONIO AUTONOMO</v>
          </cell>
        </row>
        <row r="599">
          <cell r="E599">
            <v>812010001</v>
          </cell>
          <cell r="F599" t="str">
            <v>CARTERA DE CREDITOS</v>
          </cell>
        </row>
        <row r="600">
          <cell r="E600">
            <v>812015001</v>
          </cell>
          <cell r="F600" t="str">
            <v>CUENTAS POR COBRAR</v>
          </cell>
        </row>
        <row r="601">
          <cell r="E601">
            <v>812020001</v>
          </cell>
          <cell r="F601" t="str">
            <v>OTROS ACTIVOS</v>
          </cell>
        </row>
        <row r="602">
          <cell r="E602">
            <v>814010001</v>
          </cell>
          <cell r="F602" t="str">
            <v>BONOS</v>
          </cell>
        </row>
        <row r="603">
          <cell r="E603">
            <v>814505001</v>
          </cell>
          <cell r="F603" t="str">
            <v>BONOS</v>
          </cell>
        </row>
        <row r="604">
          <cell r="E604">
            <v>814618001</v>
          </cell>
          <cell r="F604" t="str">
            <v>ACTIVOS EN LEASING</v>
          </cell>
        </row>
        <row r="605">
          <cell r="E605">
            <v>814618902</v>
          </cell>
          <cell r="F605" t="str">
            <v>ACTIVOS DE USO PROPIO</v>
          </cell>
        </row>
        <row r="606">
          <cell r="E606">
            <v>814619001</v>
          </cell>
          <cell r="F606" t="str">
            <v>OTROS ACTIVOS</v>
          </cell>
        </row>
        <row r="607">
          <cell r="E607">
            <v>817010001</v>
          </cell>
          <cell r="F607" t="str">
            <v>EQUIPO MUEBLES Y ENSERES DE OFICINA</v>
          </cell>
        </row>
        <row r="608">
          <cell r="E608">
            <v>817015001</v>
          </cell>
          <cell r="F608" t="str">
            <v>EQUIPO DE COMPUTACION</v>
          </cell>
        </row>
        <row r="609">
          <cell r="E609">
            <v>817020001</v>
          </cell>
          <cell r="F609" t="str">
            <v>VEHICULOS</v>
          </cell>
        </row>
        <row r="610">
          <cell r="E610">
            <v>817100001</v>
          </cell>
          <cell r="F610" t="str">
            <v>VALOR FISCAL DE LOS ACTIVOS</v>
          </cell>
        </row>
        <row r="611">
          <cell r="E611">
            <v>817405001</v>
          </cell>
          <cell r="F611" t="str">
            <v>GARANTIZADOS POR LA NACION</v>
          </cell>
        </row>
        <row r="612">
          <cell r="E612">
            <v>817410001</v>
          </cell>
          <cell r="F612" t="str">
            <v>GARANTIZADOS POR BANREPUBLICA</v>
          </cell>
        </row>
        <row r="613">
          <cell r="E613">
            <v>819002001</v>
          </cell>
          <cell r="F613" t="str">
            <v>DISPONIBLE</v>
          </cell>
        </row>
        <row r="614">
          <cell r="E614">
            <v>819004001</v>
          </cell>
          <cell r="F614" t="str">
            <v>FONDOS INTERBANCARIOS VENDIDOS Y PA</v>
          </cell>
        </row>
        <row r="615">
          <cell r="E615">
            <v>819040001</v>
          </cell>
          <cell r="F615" t="str">
            <v>CUENTAS POR COBRAR</v>
          </cell>
        </row>
        <row r="616">
          <cell r="E616">
            <v>819201001</v>
          </cell>
          <cell r="F616" t="str">
            <v>OPERACIONALES</v>
          </cell>
        </row>
        <row r="617">
          <cell r="E617">
            <v>819502001</v>
          </cell>
          <cell r="F617" t="str">
            <v>CHEQUES POSTFECHADOS</v>
          </cell>
        </row>
        <row r="618">
          <cell r="E618">
            <v>821305001</v>
          </cell>
          <cell r="F618" t="str">
            <v>DE CARTERA COMERCIAL</v>
          </cell>
        </row>
        <row r="619">
          <cell r="E619">
            <v>821310001</v>
          </cell>
          <cell r="F619" t="str">
            <v>DE CARTERA DE CONSUMO</v>
          </cell>
        </row>
        <row r="620">
          <cell r="E620">
            <v>821395001</v>
          </cell>
          <cell r="F620" t="str">
            <v>REPOS ACTIVOS</v>
          </cell>
        </row>
        <row r="621">
          <cell r="E621">
            <v>821405001</v>
          </cell>
          <cell r="F621" t="str">
            <v>DE CARTERA COMERCIAL</v>
          </cell>
        </row>
        <row r="622">
          <cell r="E622">
            <v>824631001</v>
          </cell>
          <cell r="F622" t="str">
            <v>CAPITAL SOCIAL</v>
          </cell>
        </row>
        <row r="623">
          <cell r="E623">
            <v>824632001</v>
          </cell>
          <cell r="F623" t="str">
            <v>RESERVAS</v>
          </cell>
        </row>
        <row r="624">
          <cell r="E624">
            <v>824634001</v>
          </cell>
          <cell r="F624" t="str">
            <v>SUPERAVIT</v>
          </cell>
        </row>
        <row r="625">
          <cell r="E625">
            <v>824635001</v>
          </cell>
          <cell r="F625" t="str">
            <v>UTILIDADES EJERCICIOS ANTERIORES</v>
          </cell>
        </row>
        <row r="626">
          <cell r="E626">
            <v>824700001</v>
          </cell>
          <cell r="F626" t="str">
            <v>CORRECCION MONETARIA FISCAL</v>
          </cell>
        </row>
        <row r="627">
          <cell r="E627">
            <v>824900001</v>
          </cell>
          <cell r="F627" t="str">
            <v>CAPITALIZACION POR REVALORIZACION P</v>
          </cell>
        </row>
        <row r="628">
          <cell r="E628">
            <v>827100001</v>
          </cell>
          <cell r="F628" t="str">
            <v>VALOR FISCAL DEL PATRIMONIO</v>
          </cell>
        </row>
        <row r="629">
          <cell r="E629">
            <v>827402001</v>
          </cell>
          <cell r="F629" t="str">
            <v>CONSUMO CAPITAL VIGENTA Y MORA HAST</v>
          </cell>
        </row>
        <row r="630">
          <cell r="E630">
            <v>827404001</v>
          </cell>
          <cell r="F630" t="str">
            <v>CONSUMO CAPITAL MORA MAYOR A 1 MES</v>
          </cell>
        </row>
        <row r="631">
          <cell r="E631">
            <v>827406001</v>
          </cell>
          <cell r="F631" t="str">
            <v>CONSUMO CAPITAL MORA MAYOR A 2 MESE</v>
          </cell>
        </row>
        <row r="632">
          <cell r="E632">
            <v>827410001</v>
          </cell>
          <cell r="F632" t="str">
            <v>CONSUMO CAPITAL MORA MAYOR A 6 MESE</v>
          </cell>
        </row>
        <row r="633">
          <cell r="E633">
            <v>827412001</v>
          </cell>
          <cell r="F633" t="str">
            <v>CONSUMO INTERESES VIGENTA Y MORA HA</v>
          </cell>
        </row>
        <row r="634">
          <cell r="E634">
            <v>827414001</v>
          </cell>
          <cell r="F634" t="str">
            <v>CONSUMO INTERESES MORA MAYOR A 1 ME</v>
          </cell>
        </row>
        <row r="635">
          <cell r="E635">
            <v>827416001</v>
          </cell>
          <cell r="F635" t="str">
            <v>CONSUMO INTERESES MORA MAYOR A 2 ME</v>
          </cell>
        </row>
        <row r="636">
          <cell r="E636">
            <v>827422001</v>
          </cell>
          <cell r="F636" t="str">
            <v>CONSUMO OTROS CONCEPTOS VIGENTA Y M</v>
          </cell>
        </row>
        <row r="637">
          <cell r="E637">
            <v>827424001</v>
          </cell>
          <cell r="F637" t="str">
            <v>CONSUMO OTROS CONCEPTOS MORA MAYOR</v>
          </cell>
        </row>
        <row r="638">
          <cell r="E638">
            <v>827426001</v>
          </cell>
          <cell r="F638" t="str">
            <v>CONSUMO OTROS CONCEPTOS MORA MAYOR</v>
          </cell>
        </row>
        <row r="639">
          <cell r="E639">
            <v>827430001</v>
          </cell>
          <cell r="F639" t="str">
            <v>CONSUMO OTROS CONCEPTOS MORA MAYOR</v>
          </cell>
        </row>
        <row r="640">
          <cell r="E640">
            <v>827462001</v>
          </cell>
          <cell r="F640" t="str">
            <v>COMERCIAL CAPITAL VIGENTE Y MORA HA</v>
          </cell>
        </row>
        <row r="641">
          <cell r="E641">
            <v>827464001</v>
          </cell>
          <cell r="F641" t="str">
            <v>COMERCIAL CAPITAL MORA MAYOR 1 MES</v>
          </cell>
        </row>
        <row r="642">
          <cell r="E642">
            <v>827466001</v>
          </cell>
          <cell r="F642" t="str">
            <v>COMERCIAL CAPITAL MORA MAYOR 3 MESE</v>
          </cell>
        </row>
        <row r="643">
          <cell r="E643">
            <v>827468001</v>
          </cell>
          <cell r="F643" t="str">
            <v>COMERCIAL CAPITAL MORA MAYOR 6 MESE</v>
          </cell>
        </row>
        <row r="644">
          <cell r="E644">
            <v>827470001</v>
          </cell>
          <cell r="F644" t="str">
            <v>COMERCIAL CAPITAL MORA MAYOR 12 MES</v>
          </cell>
        </row>
        <row r="645">
          <cell r="E645">
            <v>827472001</v>
          </cell>
          <cell r="F645" t="str">
            <v>COMERCIAL INTERESES VIGENTE Y MORA</v>
          </cell>
        </row>
        <row r="646">
          <cell r="E646">
            <v>827474001</v>
          </cell>
          <cell r="F646" t="str">
            <v>COMERCIAL INTERESES MORA MAYOR 1 ME</v>
          </cell>
        </row>
        <row r="647">
          <cell r="E647">
            <v>827476001</v>
          </cell>
          <cell r="F647" t="str">
            <v>COMERCIAL INTERESES MORA MAYOR 3 ME</v>
          </cell>
        </row>
        <row r="648">
          <cell r="E648">
            <v>827478001</v>
          </cell>
          <cell r="F648" t="str">
            <v>COMERCIAL INTERESES MORA MAYOR 6 ME</v>
          </cell>
        </row>
        <row r="649">
          <cell r="E649">
            <v>827480001</v>
          </cell>
          <cell r="F649" t="str">
            <v>COMERCIAL INTERESES MORA MAYOR 12 M</v>
          </cell>
        </row>
        <row r="650">
          <cell r="E650">
            <v>827482001</v>
          </cell>
          <cell r="F650" t="str">
            <v>COMERCIAL OTROS CONCEPTOS VIGENTE Y</v>
          </cell>
        </row>
        <row r="651">
          <cell r="E651">
            <v>827484001</v>
          </cell>
          <cell r="F651" t="str">
            <v>COMERCIAL OTROS CONCEPTOS MORA MAYO</v>
          </cell>
        </row>
        <row r="652">
          <cell r="E652">
            <v>827486001</v>
          </cell>
          <cell r="F652" t="str">
            <v>COMERCIAL OTROS CONCEPTOS MORA MAYO</v>
          </cell>
        </row>
        <row r="653">
          <cell r="E653">
            <v>827488001</v>
          </cell>
          <cell r="F653" t="str">
            <v>COMERCIAL OTROS CONCEPTOS MORA MAYO</v>
          </cell>
        </row>
        <row r="654">
          <cell r="E654">
            <v>827490001</v>
          </cell>
          <cell r="F654" t="str">
            <v>COMERCIAL OTROS CONCEPTOS MORA MAYO</v>
          </cell>
        </row>
        <row r="655">
          <cell r="E655">
            <v>828005001</v>
          </cell>
          <cell r="F655" t="str">
            <v>COMERCIAL,VIGENTE MORA HASTA 1 MES</v>
          </cell>
        </row>
        <row r="656">
          <cell r="E656">
            <v>828302001</v>
          </cell>
          <cell r="F656" t="str">
            <v>CAPITAL-VIGENTE Y MORA HASTA 1 MES</v>
          </cell>
        </row>
        <row r="657">
          <cell r="E657">
            <v>828312001</v>
          </cell>
          <cell r="F657" t="str">
            <v>INTERESES-VIGENT Y MORA HASTA 1 MES</v>
          </cell>
        </row>
        <row r="658">
          <cell r="E658">
            <v>828402001</v>
          </cell>
          <cell r="F658" t="str">
            <v>CAPITAL-VIGENTE Y MORA HASTA 1 MES</v>
          </cell>
        </row>
        <row r="659">
          <cell r="E659">
            <v>828702001</v>
          </cell>
          <cell r="F659" t="str">
            <v>CAPITAL-VIGENTE Y MORA HASTA 1 MES</v>
          </cell>
        </row>
        <row r="660">
          <cell r="E660">
            <v>828704001</v>
          </cell>
          <cell r="F660" t="str">
            <v>CAPITAL MORA MAYOR 1 MES HASTA 3MES</v>
          </cell>
        </row>
        <row r="661">
          <cell r="E661">
            <v>828712001</v>
          </cell>
          <cell r="F661" t="str">
            <v>INTERESES VIGENTES MORA HASTA 1MES</v>
          </cell>
        </row>
        <row r="662">
          <cell r="E662">
            <v>828714001</v>
          </cell>
          <cell r="F662" t="str">
            <v>INTERESES-MORA MYOR A 1MES/3MESES</v>
          </cell>
        </row>
        <row r="663">
          <cell r="E663">
            <v>828722001</v>
          </cell>
          <cell r="F663" t="str">
            <v>OTROS CONCEP-VIGENT MORA HASTA 1MES</v>
          </cell>
        </row>
        <row r="664">
          <cell r="E664">
            <v>828802001</v>
          </cell>
          <cell r="F664" t="str">
            <v>CAPITAL VIGENTE Y MORA HASTA 1 MES</v>
          </cell>
        </row>
        <row r="665">
          <cell r="E665">
            <v>828810001</v>
          </cell>
          <cell r="F665" t="str">
            <v>CAPITAL MORA MAYOR A 12 MESES</v>
          </cell>
        </row>
        <row r="666">
          <cell r="E666">
            <v>828812001</v>
          </cell>
          <cell r="F666" t="str">
            <v>INTERESES-VIGENTES MORA HASTA 1 MES</v>
          </cell>
        </row>
        <row r="667">
          <cell r="E667">
            <v>828820001</v>
          </cell>
          <cell r="F667" t="str">
            <v>INTERESES-MORA MAYOR A 12 MESES</v>
          </cell>
        </row>
        <row r="668">
          <cell r="E668">
            <v>828822001</v>
          </cell>
          <cell r="F668" t="str">
            <v>OTROS CONCEP-VIGENTES MORA /1MES</v>
          </cell>
        </row>
        <row r="669">
          <cell r="E669">
            <v>828830001</v>
          </cell>
          <cell r="F669" t="str">
            <v>OTROS CONCEPTOS MORA MAYOR 12 MESES</v>
          </cell>
        </row>
        <row r="670">
          <cell r="E670">
            <v>829020001</v>
          </cell>
          <cell r="F670" t="str">
            <v>CREDITOS DE BANCOS Y OTRAS OBLIGACI</v>
          </cell>
        </row>
        <row r="671">
          <cell r="E671">
            <v>829025001</v>
          </cell>
          <cell r="F671" t="str">
            <v>CUENTAS POR PAGAR</v>
          </cell>
        </row>
        <row r="672">
          <cell r="E672">
            <v>829401001</v>
          </cell>
          <cell r="F672" t="str">
            <v>OPERACIONALES</v>
          </cell>
        </row>
        <row r="673">
          <cell r="E673">
            <v>829402001</v>
          </cell>
          <cell r="F673" t="str">
            <v>NO OPERACIONALES</v>
          </cell>
        </row>
        <row r="674">
          <cell r="E674">
            <v>829595001</v>
          </cell>
          <cell r="F674" t="str">
            <v>CARTAS DE CREDITO</v>
          </cell>
        </row>
        <row r="675">
          <cell r="E675">
            <v>830500001</v>
          </cell>
          <cell r="F675" t="str">
            <v>DEUDORAS POR CONTRA (CR)</v>
          </cell>
        </row>
        <row r="676">
          <cell r="E676">
            <v>840500001</v>
          </cell>
          <cell r="F676" t="str">
            <v>ACREEDORAS POR CONTRA (DB)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Interbanco"/>
      <sheetName val="Aliadas"/>
      <sheetName val="BASE TOTAL"/>
      <sheetName val="finalmente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!ADINO C SANDRA L</v>
          </cell>
          <cell r="B2">
            <v>31528333</v>
          </cell>
        </row>
        <row r="3">
          <cell r="A3" t="str">
            <v>010ATA VILLEGAS CLAUDIA YANETH</v>
          </cell>
          <cell r="B3">
            <v>43754301</v>
          </cell>
        </row>
        <row r="4">
          <cell r="A4" t="str">
            <v>A/ASCO GOMEZ LUIS ALFONSO</v>
          </cell>
          <cell r="B4">
            <v>10534579</v>
          </cell>
        </row>
        <row r="5">
          <cell r="A5" t="str">
            <v>ABAD CARDENAS MARTHA CECILIA</v>
          </cell>
          <cell r="B5">
            <v>31873735</v>
          </cell>
        </row>
        <row r="6">
          <cell r="A6" t="str">
            <v>ABAD PAYARES LUZ MARINA</v>
          </cell>
          <cell r="B6">
            <v>64545839</v>
          </cell>
        </row>
        <row r="7">
          <cell r="A7" t="str">
            <v>ABAD ROMERO JORGE DARIO</v>
          </cell>
          <cell r="B7">
            <v>70507173</v>
          </cell>
        </row>
        <row r="8">
          <cell r="A8" t="str">
            <v>ABADIA BASTIDAS GLORIA AMPARO</v>
          </cell>
          <cell r="B8">
            <v>31971919</v>
          </cell>
        </row>
        <row r="9">
          <cell r="A9" t="str">
            <v>ABADIA CABRERA CIELO MARITZA</v>
          </cell>
          <cell r="B9">
            <v>31272514</v>
          </cell>
        </row>
        <row r="10">
          <cell r="A10" t="str">
            <v>ABADIA CRUZ FRANKLIN</v>
          </cell>
          <cell r="B10">
            <v>14987239</v>
          </cell>
        </row>
        <row r="11">
          <cell r="A11" t="str">
            <v>ABADIA GUZMAN HARRY AMERICO</v>
          </cell>
          <cell r="B11">
            <v>15349185</v>
          </cell>
        </row>
        <row r="12">
          <cell r="A12" t="str">
            <v>ABADIA HOYOS MARISOL</v>
          </cell>
          <cell r="B12">
            <v>52400955</v>
          </cell>
        </row>
        <row r="13">
          <cell r="A13" t="str">
            <v>ABADIA LOPEZ CLAUDIA CONSTANZA</v>
          </cell>
          <cell r="B13">
            <v>51796629</v>
          </cell>
        </row>
        <row r="14">
          <cell r="A14" t="str">
            <v>ABADIA NARVAEZ DAVID</v>
          </cell>
          <cell r="B14">
            <v>16249106</v>
          </cell>
        </row>
        <row r="15">
          <cell r="A15" t="str">
            <v>ABADIA NAVARRO JAIRO</v>
          </cell>
          <cell r="B15">
            <v>19421968</v>
          </cell>
        </row>
        <row r="16">
          <cell r="A16" t="str">
            <v>ABADIA RIASCOS VICTOR NOEL</v>
          </cell>
          <cell r="B16">
            <v>2497842</v>
          </cell>
        </row>
        <row r="17">
          <cell r="A17" t="str">
            <v>ABADIA RIOVALLES RICARDO ANDRES</v>
          </cell>
          <cell r="B17">
            <v>16505520</v>
          </cell>
        </row>
        <row r="18">
          <cell r="A18" t="str">
            <v>ABADIA RODRIGUEZ DANELLY</v>
          </cell>
          <cell r="B18">
            <v>31490584</v>
          </cell>
        </row>
        <row r="19">
          <cell r="A19" t="str">
            <v>ABADIA ROJAS SIVIO ALEXANDER</v>
          </cell>
          <cell r="B19">
            <v>94428618</v>
          </cell>
        </row>
        <row r="20">
          <cell r="A20" t="str">
            <v>ABADIA ROJAS YURI YIRBER</v>
          </cell>
          <cell r="B20">
            <v>94418449</v>
          </cell>
        </row>
        <row r="21">
          <cell r="A21" t="str">
            <v>ABADIA SANCHEZ GIOVANNY</v>
          </cell>
          <cell r="B21">
            <v>10016483</v>
          </cell>
        </row>
        <row r="22">
          <cell r="A22" t="str">
            <v>ABADIA SANCHEZ JAIRO NEL</v>
          </cell>
          <cell r="B22">
            <v>94306887</v>
          </cell>
        </row>
        <row r="23">
          <cell r="A23" t="str">
            <v>ABADIA TASCON ENEIDA</v>
          </cell>
          <cell r="B23">
            <v>31282175</v>
          </cell>
        </row>
        <row r="24">
          <cell r="A24" t="str">
            <v>ABADIA TORNE AMPARO</v>
          </cell>
          <cell r="B24">
            <v>41575515</v>
          </cell>
        </row>
        <row r="25">
          <cell r="A25" t="str">
            <v>ABADIA TRUJILLO JOHN ALEXANDER</v>
          </cell>
          <cell r="B25">
            <v>16773895</v>
          </cell>
        </row>
        <row r="26">
          <cell r="A26" t="str">
            <v>ABARCOL SA</v>
          </cell>
          <cell r="B26">
            <v>800139228</v>
          </cell>
        </row>
        <row r="27">
          <cell r="A27" t="str">
            <v>ABC INDUSTRIAL LTDA</v>
          </cell>
          <cell r="B27">
            <v>805016131</v>
          </cell>
        </row>
        <row r="28">
          <cell r="A28" t="str">
            <v>ABEL BLANCO BUITRAGO</v>
          </cell>
          <cell r="B28">
            <v>19343591</v>
          </cell>
        </row>
        <row r="29">
          <cell r="A29" t="str">
            <v>ABELARDO RAFAEL DIAZ PARRA</v>
          </cell>
          <cell r="B29">
            <v>12711532</v>
          </cell>
        </row>
        <row r="30">
          <cell r="A30" t="str">
            <v>ABELLA BONILLA RAFAEL EDUARDO</v>
          </cell>
          <cell r="B30">
            <v>17074458</v>
          </cell>
        </row>
        <row r="31">
          <cell r="A31" t="str">
            <v>ABELLA CASAS ROSALBA</v>
          </cell>
          <cell r="B31">
            <v>51826432</v>
          </cell>
        </row>
        <row r="32">
          <cell r="A32" t="str">
            <v>ABELLA CUBIDES DIANA MARCELA</v>
          </cell>
          <cell r="B32">
            <v>52215240</v>
          </cell>
        </row>
        <row r="33">
          <cell r="A33" t="str">
            <v>ABELLA GOMEZ LUZ MERY</v>
          </cell>
          <cell r="B33">
            <v>31285009</v>
          </cell>
        </row>
        <row r="34">
          <cell r="A34" t="str">
            <v>ABELLA RENGIFO LEONOR</v>
          </cell>
          <cell r="B34">
            <v>29093169</v>
          </cell>
        </row>
        <row r="35">
          <cell r="A35" t="str">
            <v>ABELLO ARIAS SONIA MAGALI</v>
          </cell>
          <cell r="B35">
            <v>43155087</v>
          </cell>
        </row>
        <row r="36">
          <cell r="A36" t="str">
            <v>ABELLO AVILA ROBERTO</v>
          </cell>
          <cell r="B36">
            <v>19255402</v>
          </cell>
        </row>
        <row r="37">
          <cell r="A37" t="str">
            <v>ABELLO BORJA JOSE AUGUSTO</v>
          </cell>
          <cell r="B37">
            <v>94460951</v>
          </cell>
        </row>
        <row r="38">
          <cell r="A38" t="str">
            <v>ABELLO MARITZA</v>
          </cell>
          <cell r="B38">
            <v>31173576</v>
          </cell>
        </row>
        <row r="39">
          <cell r="A39" t="str">
            <v>ABELLO SEPULVEDA PACIFICO ULISES</v>
          </cell>
          <cell r="B39">
            <v>10175015</v>
          </cell>
        </row>
        <row r="40">
          <cell r="A40" t="str">
            <v>ABONDANO SARMIENTO EDUARDO ALBERTO</v>
          </cell>
          <cell r="B40">
            <v>19197533</v>
          </cell>
        </row>
        <row r="41">
          <cell r="A41" t="str">
            <v>ABREO BOTELLO LEYDA MERCEDES</v>
          </cell>
          <cell r="B41">
            <v>23760146</v>
          </cell>
        </row>
        <row r="42">
          <cell r="A42" t="str">
            <v>ABREU VANEGAS JORGE ARTURO</v>
          </cell>
          <cell r="B42">
            <v>19188528</v>
          </cell>
        </row>
        <row r="43">
          <cell r="A43" t="str">
            <v>ABRIL ALONSO JOSE ORLANDO</v>
          </cell>
          <cell r="B43">
            <v>19126922</v>
          </cell>
        </row>
        <row r="44">
          <cell r="A44" t="str">
            <v>ABRIL BERNAL LUIS ALEJANDRO</v>
          </cell>
          <cell r="B44">
            <v>13840175</v>
          </cell>
        </row>
        <row r="45">
          <cell r="A45" t="str">
            <v>ABRIL CADENA NUBIA MARCELA</v>
          </cell>
          <cell r="B45">
            <v>39657062</v>
          </cell>
        </row>
        <row r="46">
          <cell r="A46" t="str">
            <v>ABRIL DE BELTRAN DIGNORA</v>
          </cell>
          <cell r="B46">
            <v>29500955</v>
          </cell>
        </row>
        <row r="47">
          <cell r="A47" t="str">
            <v>ABRIL DE MEZA CECILIA</v>
          </cell>
          <cell r="B47">
            <v>28292833</v>
          </cell>
        </row>
        <row r="48">
          <cell r="A48" t="str">
            <v>ABRIL ESPITIA RUBY ESTHER</v>
          </cell>
          <cell r="B48">
            <v>60378914</v>
          </cell>
        </row>
        <row r="49">
          <cell r="A49" t="str">
            <v>ABRIL GARCIA GUIDO FRANCISCO</v>
          </cell>
          <cell r="B49">
            <v>79755913</v>
          </cell>
        </row>
        <row r="50">
          <cell r="A50" t="str">
            <v>ABRIL JIMENEZ NIDIA YANETH</v>
          </cell>
          <cell r="B50">
            <v>51971264</v>
          </cell>
        </row>
        <row r="51">
          <cell r="A51" t="str">
            <v>ABRIL LUZ MARINA</v>
          </cell>
          <cell r="B51">
            <v>66777436</v>
          </cell>
        </row>
        <row r="52">
          <cell r="A52" t="str">
            <v>ABRIL MARTINEZ JUAN CARLOS</v>
          </cell>
          <cell r="B52">
            <v>93376911</v>
          </cell>
        </row>
        <row r="53">
          <cell r="A53" t="str">
            <v>ABRIL RODRIGUEZ FRANCY YINETH</v>
          </cell>
          <cell r="B53">
            <v>52035224</v>
          </cell>
        </row>
        <row r="54">
          <cell r="A54" t="str">
            <v>ABRIL SANDOVAL IVAN ALEXANDER</v>
          </cell>
          <cell r="B54">
            <v>79492282</v>
          </cell>
        </row>
        <row r="55">
          <cell r="A55" t="str">
            <v>ABUD CHAVEZ EDWIN DAVID</v>
          </cell>
          <cell r="B55">
            <v>92514716</v>
          </cell>
        </row>
        <row r="56">
          <cell r="A56" t="str">
            <v>ACCESORIOS HIDRAULICOS Y NEUMATICOS COST</v>
          </cell>
          <cell r="B56">
            <v>890117720</v>
          </cell>
        </row>
        <row r="57">
          <cell r="A57" t="str">
            <v>ACCION SA</v>
          </cell>
          <cell r="B57">
            <v>890309556</v>
          </cell>
        </row>
        <row r="58">
          <cell r="A58" t="str">
            <v>ACEFER Y CIA LTDA</v>
          </cell>
          <cell r="B58">
            <v>860511559</v>
          </cell>
        </row>
        <row r="59">
          <cell r="A59" t="str">
            <v>ACEITES Y DISOLVENTES PALMASECA LTDA</v>
          </cell>
          <cell r="B59">
            <v>890326197</v>
          </cell>
        </row>
        <row r="60">
          <cell r="A60" t="str">
            <v>ACENDRA AMADOR ENRIQUE</v>
          </cell>
          <cell r="B60">
            <v>9201374</v>
          </cell>
        </row>
        <row r="61">
          <cell r="A61" t="str">
            <v>ACERO ACUNA MARCO TULIO</v>
          </cell>
          <cell r="B61">
            <v>19177973</v>
          </cell>
        </row>
        <row r="62">
          <cell r="A62" t="str">
            <v>ACERO BARRERA ANA ROSA</v>
          </cell>
          <cell r="B62">
            <v>52581985</v>
          </cell>
        </row>
        <row r="63">
          <cell r="A63" t="str">
            <v>ACERO BAYONA ALVARO FERNANDO</v>
          </cell>
          <cell r="B63">
            <v>17091813</v>
          </cell>
        </row>
        <row r="64">
          <cell r="A64" t="str">
            <v>ACERO BENAVIDES CLEMENCIA</v>
          </cell>
          <cell r="B64">
            <v>41369646</v>
          </cell>
        </row>
        <row r="65">
          <cell r="A65" t="str">
            <v>ACERO CARRENO FLORENTINO</v>
          </cell>
          <cell r="B65">
            <v>7214419</v>
          </cell>
        </row>
        <row r="66">
          <cell r="A66" t="str">
            <v>ACERO CASTILLO HELBERTH ALEXANDE</v>
          </cell>
          <cell r="B66">
            <v>80492764</v>
          </cell>
        </row>
        <row r="67">
          <cell r="A67" t="str">
            <v>ACERO CLAUDIA MARIA</v>
          </cell>
          <cell r="B67">
            <v>52024143</v>
          </cell>
        </row>
        <row r="68">
          <cell r="A68" t="str">
            <v>ACERO COLMENARES RAFAEL</v>
          </cell>
          <cell r="B68">
            <v>13438272</v>
          </cell>
        </row>
        <row r="69">
          <cell r="A69" t="str">
            <v>ACERO DE ZORRO GLADYS INES</v>
          </cell>
          <cell r="B69">
            <v>51635257</v>
          </cell>
        </row>
        <row r="70">
          <cell r="A70" t="str">
            <v>ACERO DIAZ GRANADODIANA JEANNETHE</v>
          </cell>
          <cell r="B70">
            <v>52076508</v>
          </cell>
        </row>
        <row r="71">
          <cell r="A71" t="str">
            <v>ACERO FERNANDEZ WILSON</v>
          </cell>
          <cell r="B71">
            <v>79422744</v>
          </cell>
        </row>
        <row r="72">
          <cell r="A72" t="str">
            <v>ACERO IDALGO JOSE ALEJANDRO</v>
          </cell>
          <cell r="B72">
            <v>79404160</v>
          </cell>
        </row>
        <row r="73">
          <cell r="A73" t="str">
            <v>ACERO JIMENEZ MATILDE</v>
          </cell>
          <cell r="B73">
            <v>39524943</v>
          </cell>
        </row>
        <row r="74">
          <cell r="A74" t="str">
            <v>ACERO LUZARDO SANDRA INES</v>
          </cell>
          <cell r="B74">
            <v>41778438</v>
          </cell>
        </row>
        <row r="75">
          <cell r="A75" t="str">
            <v>ACERO MATEUS JORGE LUIS</v>
          </cell>
          <cell r="B75">
            <v>79468302</v>
          </cell>
        </row>
        <row r="76">
          <cell r="A76" t="str">
            <v>ACERO MONROY JUAN CARLOS</v>
          </cell>
          <cell r="B76">
            <v>79521271</v>
          </cell>
        </row>
        <row r="77">
          <cell r="A77" t="str">
            <v>ACERO MONROY REYNALDO</v>
          </cell>
          <cell r="B77">
            <v>79454567</v>
          </cell>
        </row>
        <row r="78">
          <cell r="A78" t="str">
            <v>ACERO ORTIZ DEYSI ANGELA</v>
          </cell>
          <cell r="B78">
            <v>52335950</v>
          </cell>
        </row>
        <row r="79">
          <cell r="A79" t="str">
            <v>ACERO RODRIGUEZ DORIS MARINA</v>
          </cell>
          <cell r="B79">
            <v>20922617</v>
          </cell>
        </row>
        <row r="80">
          <cell r="A80" t="str">
            <v>ACERO ROJAS LUZ MERY</v>
          </cell>
          <cell r="B80">
            <v>51893031</v>
          </cell>
        </row>
        <row r="81">
          <cell r="A81" t="str">
            <v>ACERO SANCHEZ GLORIA CONSUELO</v>
          </cell>
          <cell r="B81">
            <v>51751887</v>
          </cell>
        </row>
        <row r="82">
          <cell r="A82" t="str">
            <v>ACERO VARGAS MERY DANEYI</v>
          </cell>
          <cell r="B82">
            <v>51705289</v>
          </cell>
        </row>
        <row r="83">
          <cell r="A83" t="str">
            <v>ACERO VICTOR JULIO</v>
          </cell>
          <cell r="B83">
            <v>19132635</v>
          </cell>
        </row>
        <row r="84">
          <cell r="A84" t="str">
            <v>ACEROS BOYACA Y PROCESOS S.A.</v>
          </cell>
          <cell r="B84">
            <v>891856418</v>
          </cell>
        </row>
        <row r="85">
          <cell r="A85" t="str">
            <v>ACEROSCOL LTDA</v>
          </cell>
          <cell r="B85">
            <v>890310500</v>
          </cell>
        </row>
        <row r="86">
          <cell r="A86" t="str">
            <v>ACEVDO ASTRID JOHANA</v>
          </cell>
          <cell r="B86">
            <v>43208502</v>
          </cell>
        </row>
        <row r="87">
          <cell r="A87" t="str">
            <v>ACEVEDO ACEVEDO JORGE MARIO</v>
          </cell>
          <cell r="B87">
            <v>71727017</v>
          </cell>
        </row>
        <row r="88">
          <cell r="A88" t="str">
            <v>ACEVEDO ACOSTA JORGE ENRIQUE</v>
          </cell>
          <cell r="B88">
            <v>78291336</v>
          </cell>
        </row>
        <row r="89">
          <cell r="A89" t="str">
            <v>ACEVEDO ALVAREZ FERNANDO</v>
          </cell>
          <cell r="B89">
            <v>16662325</v>
          </cell>
        </row>
        <row r="90">
          <cell r="A90" t="str">
            <v>ACEVEDO ALVAREZ JUAN CARLOS</v>
          </cell>
          <cell r="B90">
            <v>98555959</v>
          </cell>
        </row>
        <row r="91">
          <cell r="A91" t="str">
            <v>ACEVEDO ANDRADE ROSEBEL IVAN</v>
          </cell>
          <cell r="B91">
            <v>12915407</v>
          </cell>
        </row>
        <row r="92">
          <cell r="A92" t="str">
            <v>ACEVEDO ANGRINO MARIA AYDEE</v>
          </cell>
          <cell r="B92">
            <v>66947524</v>
          </cell>
        </row>
        <row r="93">
          <cell r="A93" t="str">
            <v>ACEVEDO ARANGOLILIANA</v>
          </cell>
          <cell r="B93">
            <v>41754504</v>
          </cell>
        </row>
        <row r="94">
          <cell r="A94" t="str">
            <v>ACEVEDO ARIAS DIVA NELLY</v>
          </cell>
          <cell r="B94">
            <v>51822956</v>
          </cell>
        </row>
        <row r="95">
          <cell r="A95" t="str">
            <v>ACEVEDO CALLE DANIEL FRANCISCO</v>
          </cell>
          <cell r="B95">
            <v>94447030</v>
          </cell>
        </row>
        <row r="96">
          <cell r="A96" t="str">
            <v>ACEVEDO CARDONA DIANA PATRICIA</v>
          </cell>
          <cell r="B96">
            <v>41931117</v>
          </cell>
        </row>
        <row r="97">
          <cell r="A97" t="str">
            <v>ACEVEDO CARDONA JOSE NELSON</v>
          </cell>
          <cell r="B97">
            <v>8232913</v>
          </cell>
        </row>
        <row r="98">
          <cell r="A98" t="str">
            <v>ACEVEDO DE ORTIZ ESPERANZA</v>
          </cell>
          <cell r="B98">
            <v>31191115</v>
          </cell>
        </row>
        <row r="99">
          <cell r="A99" t="str">
            <v>ACEVEDO DE ROMERO ALBA R</v>
          </cell>
          <cell r="B99">
            <v>29809820</v>
          </cell>
        </row>
        <row r="100">
          <cell r="A100" t="str">
            <v>ACEVEDO DIAZ MAURICIO ALFREDO</v>
          </cell>
          <cell r="B100">
            <v>88208767</v>
          </cell>
        </row>
        <row r="101">
          <cell r="A101" t="str">
            <v>ACEVEDO ESCOBAR ALEJANDRO</v>
          </cell>
          <cell r="B101">
            <v>98528552</v>
          </cell>
        </row>
        <row r="102">
          <cell r="A102" t="str">
            <v>ACEVEDO FRANCO HELDER</v>
          </cell>
          <cell r="B102">
            <v>98572335</v>
          </cell>
        </row>
        <row r="103">
          <cell r="A103" t="str">
            <v>ACEVEDO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4">
            <v>91218841</v>
          </cell>
        </row>
        <row r="105">
          <cell r="A105" t="str">
            <v>ACEVEDO GARCIA JORGE ALBERTO</v>
          </cell>
          <cell r="B105">
            <v>10142132</v>
          </cell>
        </row>
        <row r="106">
          <cell r="A106" t="str">
            <v>ACEVEDO GIRALDO ALEXANDRA</v>
          </cell>
          <cell r="B106">
            <v>43826132</v>
          </cell>
        </row>
        <row r="107">
          <cell r="A107" t="str">
            <v>ACEVEDO GLADYS EMILSE</v>
          </cell>
          <cell r="B107">
            <v>42771605</v>
          </cell>
        </row>
        <row r="108">
          <cell r="A108" t="str">
            <v>ACEVEDO GOMEZ FERNANDO</v>
          </cell>
          <cell r="B108">
            <v>13889417</v>
          </cell>
        </row>
        <row r="109">
          <cell r="A109" t="str">
            <v>ACEVEDO GOMEZ NUBIA YAZMIN</v>
          </cell>
          <cell r="B109">
            <v>52182686</v>
          </cell>
        </row>
        <row r="110">
          <cell r="A110" t="str">
            <v>ACEVEDO GONZALEZ NANCY ROCIO</v>
          </cell>
          <cell r="B110">
            <v>35375826</v>
          </cell>
        </row>
        <row r="111">
          <cell r="A111" t="str">
            <v>ACEVEDO GRIJALBA JOSE MANUEL</v>
          </cell>
          <cell r="B111">
            <v>17171473</v>
          </cell>
        </row>
        <row r="112">
          <cell r="A112" t="str">
            <v>ACEVEDO GUSTAVO</v>
          </cell>
          <cell r="B112">
            <v>5667909</v>
          </cell>
        </row>
        <row r="113">
          <cell r="A113" t="str">
            <v>ACEVEDO JAUREGUI CARMEN VIRGINIA</v>
          </cell>
          <cell r="B113">
            <v>37250433</v>
          </cell>
        </row>
        <row r="114">
          <cell r="A114" t="str">
            <v>ACEVEDO LOPEZ OSCAR ALFREDO</v>
          </cell>
          <cell r="B114">
            <v>14883564</v>
          </cell>
        </row>
        <row r="115">
          <cell r="A115" t="str">
            <v>ACEVEDO LUIS ANTONIO</v>
          </cell>
          <cell r="B115">
            <v>6633809</v>
          </cell>
        </row>
        <row r="116">
          <cell r="A116" t="str">
            <v>ACEVEDO LUZ MARINA</v>
          </cell>
          <cell r="B116">
            <v>52017288</v>
          </cell>
        </row>
        <row r="117">
          <cell r="A117" t="str">
            <v>ACEVEDO MEDINA GLORIA ROCIO</v>
          </cell>
          <cell r="B117">
            <v>31909227</v>
          </cell>
        </row>
        <row r="118">
          <cell r="A118" t="str">
            <v>ACEVEDO MIELES SALOMON</v>
          </cell>
          <cell r="B118">
            <v>77101528</v>
          </cell>
        </row>
        <row r="119">
          <cell r="A119" t="str">
            <v>ACEVEDO MOLINA JOSE ANTONIO</v>
          </cell>
          <cell r="B119">
            <v>16644019</v>
          </cell>
        </row>
        <row r="120">
          <cell r="A120" t="str">
            <v>ACEVEDO MONROY SANDRA PATRICIA</v>
          </cell>
          <cell r="B120">
            <v>51975627</v>
          </cell>
        </row>
        <row r="121">
          <cell r="A121" t="str">
            <v>ACEVEDO MONRROY RONNY RICARDO</v>
          </cell>
          <cell r="B121">
            <v>73558249</v>
          </cell>
        </row>
        <row r="122">
          <cell r="A122" t="str">
            <v>ACEVEDO MONSALVE DORIS</v>
          </cell>
          <cell r="B122">
            <v>43727712</v>
          </cell>
        </row>
        <row r="123">
          <cell r="A123" t="str">
            <v>ACEVEDO MONTOYA SANDRA MILENA</v>
          </cell>
          <cell r="B123">
            <v>37546081</v>
          </cell>
        </row>
        <row r="124">
          <cell r="A124" t="str">
            <v>ACEVEDO MORA JAZMIN ESNEDA</v>
          </cell>
          <cell r="B124">
            <v>30387142</v>
          </cell>
        </row>
        <row r="125">
          <cell r="A125" t="str">
            <v>ACEVEDO MORALES ABELARDO</v>
          </cell>
          <cell r="B125">
            <v>16250283</v>
          </cell>
        </row>
        <row r="126">
          <cell r="A126" t="str">
            <v>ACEVEDO MURIEL ARTURO</v>
          </cell>
          <cell r="B126">
            <v>4503906</v>
          </cell>
        </row>
        <row r="127">
          <cell r="A127" t="str">
            <v>ACEVEDO NANEZ JAIME</v>
          </cell>
          <cell r="B127">
            <v>16693631</v>
          </cell>
        </row>
        <row r="128">
          <cell r="A128" t="str">
            <v>ACEVEDO NORENA MAYLOOTH</v>
          </cell>
          <cell r="B128">
            <v>25108550</v>
          </cell>
        </row>
        <row r="129">
          <cell r="A129" t="str">
            <v>ACEVEDO OBREGON DIEGO LEON</v>
          </cell>
          <cell r="B129">
            <v>98626843</v>
          </cell>
        </row>
        <row r="130">
          <cell r="A130" t="str">
            <v>ACEVEDO OSPINA MIGUEL ANGEL</v>
          </cell>
          <cell r="B130">
            <v>16585669</v>
          </cell>
        </row>
        <row r="131">
          <cell r="A131" t="str">
            <v>ACEVEDO PANIAGUA JOSE ALEJANDRO</v>
          </cell>
          <cell r="B131">
            <v>71779685</v>
          </cell>
        </row>
        <row r="132">
          <cell r="A132" t="str">
            <v>ACEVEDO PAZ YAZMIN</v>
          </cell>
          <cell r="B132">
            <v>66871535</v>
          </cell>
        </row>
        <row r="133">
          <cell r="A133" t="str">
            <v>ACEVEDO PEREZ JORGE IVAN</v>
          </cell>
          <cell r="B133">
            <v>3366648</v>
          </cell>
        </row>
        <row r="134">
          <cell r="A134" t="str">
            <v>ACEVEDO PINEDA ELSA BEATRIZ</v>
          </cell>
          <cell r="B134">
            <v>24945171</v>
          </cell>
        </row>
        <row r="135">
          <cell r="A135" t="str">
            <v>ACEVEDO QUINTERO LUIS EDUARDO</v>
          </cell>
          <cell r="B135">
            <v>19443819</v>
          </cell>
        </row>
        <row r="136">
          <cell r="A136" t="str">
            <v>ACEVEDO RAMOS ANA CRISTINA</v>
          </cell>
          <cell r="B136">
            <v>51589957</v>
          </cell>
        </row>
        <row r="137">
          <cell r="A137" t="str">
            <v>ACEVEDO RIOS OSCAR MAURICIO</v>
          </cell>
          <cell r="B137">
            <v>98587501</v>
          </cell>
        </row>
        <row r="138">
          <cell r="A138" t="str">
            <v>ACEVEDO RODRIGUEZ JORGE ENRIQUE</v>
          </cell>
          <cell r="B138">
            <v>17129616</v>
          </cell>
        </row>
        <row r="139">
          <cell r="A139" t="str">
            <v>ACEVEDO RODRIGUEZ MIRIAM</v>
          </cell>
          <cell r="B139">
            <v>43675055</v>
          </cell>
        </row>
        <row r="140">
          <cell r="A140" t="str">
            <v>ACEVEDO RUEDA ISNARDO</v>
          </cell>
          <cell r="B140">
            <v>13885715</v>
          </cell>
        </row>
        <row r="141">
          <cell r="A141" t="str">
            <v>ACEVEDO SALDARRIAGA OLGA</v>
          </cell>
          <cell r="B141">
            <v>43572203</v>
          </cell>
        </row>
        <row r="142">
          <cell r="A142" t="str">
            <v>ACEVEDO SANABRIA LILIANA MARIA</v>
          </cell>
          <cell r="B142">
            <v>52531592</v>
          </cell>
        </row>
        <row r="143">
          <cell r="A143" t="str">
            <v>ACEVEDO SANIN MARIA ALEJANDRA</v>
          </cell>
          <cell r="B143">
            <v>52255732</v>
          </cell>
        </row>
        <row r="144">
          <cell r="A144" t="str">
            <v>ACEVEDO SERRANO MARTHA CECILIA</v>
          </cell>
          <cell r="B144">
            <v>37932898</v>
          </cell>
        </row>
        <row r="145">
          <cell r="A145" t="str">
            <v>ACEVEDO SILVA ANA ISABEL</v>
          </cell>
          <cell r="B145">
            <v>51552566</v>
          </cell>
        </row>
        <row r="146">
          <cell r="A146" t="str">
            <v>ACEVEDO SUAREZ LUIS HERNANDO</v>
          </cell>
          <cell r="B146">
            <v>79481173</v>
          </cell>
        </row>
        <row r="147">
          <cell r="A147" t="str">
            <v>ACEVEDO TABARES BLANCA INES</v>
          </cell>
          <cell r="B147">
            <v>42822680</v>
          </cell>
        </row>
        <row r="148">
          <cell r="A148" t="str">
            <v>ACEVEDO TARAZONA LUZ MARINA</v>
          </cell>
          <cell r="B148">
            <v>27673537</v>
          </cell>
        </row>
        <row r="149">
          <cell r="A149" t="str">
            <v>ACEVEDO TORO ELLES HAZMEN</v>
          </cell>
          <cell r="B149">
            <v>43160604</v>
          </cell>
        </row>
        <row r="150">
          <cell r="A150" t="str">
            <v>ACEVEDO TORRES DUBAN ANTONIO</v>
          </cell>
          <cell r="B150">
            <v>70254028</v>
          </cell>
        </row>
        <row r="151">
          <cell r="A151" t="str">
            <v>ACEVEDO TORRES MANUEL</v>
          </cell>
          <cell r="B151">
            <v>9288563</v>
          </cell>
        </row>
        <row r="152">
          <cell r="A152" t="str">
            <v>ACEVEDO VARGAS JOSE OLEGARIO</v>
          </cell>
          <cell r="B152">
            <v>19298768</v>
          </cell>
        </row>
        <row r="153">
          <cell r="A153" t="str">
            <v>ACEVEDO VASQUEZ JOSE MAURICIO</v>
          </cell>
          <cell r="B153">
            <v>98498388</v>
          </cell>
        </row>
        <row r="154">
          <cell r="A154" t="str">
            <v>ACEVEDO VELASQUEZ ORLANDO ANTONIO</v>
          </cell>
          <cell r="B154">
            <v>98545766</v>
          </cell>
        </row>
        <row r="155">
          <cell r="A155" t="str">
            <v>ACEVEDO VELEZ DIANA MARIA</v>
          </cell>
          <cell r="B155">
            <v>52036986</v>
          </cell>
        </row>
        <row r="156">
          <cell r="A156" t="str">
            <v>ACEVEDO VELEZ FELIPE</v>
          </cell>
          <cell r="B156">
            <v>71796365</v>
          </cell>
        </row>
        <row r="157">
          <cell r="A157" t="str">
            <v>ACHICANOY SANTANDER JESUS ORLANDO</v>
          </cell>
          <cell r="B157">
            <v>12973435</v>
          </cell>
        </row>
        <row r="158">
          <cell r="A158" t="str">
            <v>ACHICANOY TORRES JULIO CESAR</v>
          </cell>
          <cell r="B158">
            <v>94390449</v>
          </cell>
        </row>
        <row r="159">
          <cell r="A159" t="str">
            <v>ACHIPIZ VELASCO FRANCISCO JAVIER</v>
          </cell>
          <cell r="B159">
            <v>76006832</v>
          </cell>
        </row>
        <row r="160">
          <cell r="A160" t="str">
            <v>ACHURRY LUGO VICTOR</v>
          </cell>
          <cell r="B160">
            <v>79464221</v>
          </cell>
        </row>
        <row r="161">
          <cell r="A161" t="str">
            <v>ACHURY BARRETO ANA XIMENA</v>
          </cell>
          <cell r="B161">
            <v>40386054</v>
          </cell>
        </row>
        <row r="162">
          <cell r="A162" t="str">
            <v>ACHURY DE GOMEZ TERESA</v>
          </cell>
          <cell r="B162">
            <v>20549323</v>
          </cell>
        </row>
        <row r="163">
          <cell r="A163" t="str">
            <v>ACHURY MENDEZ MARTHA PATRICIA</v>
          </cell>
          <cell r="B163">
            <v>52180085</v>
          </cell>
        </row>
        <row r="164">
          <cell r="A164" t="str">
            <v>ACHURY PINZON JUAN CARLOS</v>
          </cell>
          <cell r="B164">
            <v>79878502</v>
          </cell>
        </row>
        <row r="165">
          <cell r="A165" t="str">
            <v>ACID LTDA</v>
          </cell>
          <cell r="B165">
            <v>800055771</v>
          </cell>
        </row>
        <row r="166">
          <cell r="A166" t="str">
            <v>ACIM LTDA</v>
          </cell>
          <cell r="B166">
            <v>890918628</v>
          </cell>
        </row>
        <row r="167">
          <cell r="A167" t="str">
            <v>ACOSTA ABARCA SANDRA MARCELA</v>
          </cell>
          <cell r="B167">
            <v>52022425</v>
          </cell>
        </row>
        <row r="168">
          <cell r="A168" t="str">
            <v>ACOSTA ACOSTA MAURICIO ALFONSO</v>
          </cell>
          <cell r="B168">
            <v>18152665</v>
          </cell>
        </row>
        <row r="169">
          <cell r="A169" t="str">
            <v>ACOSTA ACU/A FREDYS MANUEL</v>
          </cell>
          <cell r="B169">
            <v>8714949</v>
          </cell>
        </row>
        <row r="170">
          <cell r="A170" t="str">
            <v>ACOSTA ALMEIDA LAURA ROCIO</v>
          </cell>
          <cell r="B170">
            <v>60394076</v>
          </cell>
        </row>
        <row r="171">
          <cell r="A171" t="str">
            <v>ACOSTA ALTAMAR MARLENIS JUDITH</v>
          </cell>
          <cell r="B171">
            <v>49772243</v>
          </cell>
        </row>
        <row r="172">
          <cell r="A172" t="str">
            <v>ACOSTA ALVAREZ EDILBERTO</v>
          </cell>
          <cell r="B172">
            <v>79252171</v>
          </cell>
        </row>
        <row r="173">
          <cell r="A173" t="str">
            <v>ACOSTA ALVAREZ MIGUEL ENRIQUE</v>
          </cell>
          <cell r="B173">
            <v>71189341</v>
          </cell>
        </row>
        <row r="174">
          <cell r="A174" t="str">
            <v>ACOSTA ALVAREZ ORLANDO</v>
          </cell>
          <cell r="B174">
            <v>3231973</v>
          </cell>
        </row>
        <row r="175">
          <cell r="A175" t="str">
            <v>ACOSTA ANGARITA JAIME ORLANDO</v>
          </cell>
          <cell r="B175">
            <v>19286634</v>
          </cell>
        </row>
        <row r="176">
          <cell r="A176" t="str">
            <v>ACOSTA ANGEL JUAN RAMON</v>
          </cell>
          <cell r="B176">
            <v>19221250</v>
          </cell>
        </row>
        <row r="177">
          <cell r="A177" t="str">
            <v>ACOSTA ANICETO</v>
          </cell>
          <cell r="B177">
            <v>6764538</v>
          </cell>
        </row>
        <row r="178">
          <cell r="A178" t="str">
            <v>ACOSTA ARANGO LUIS FERNANDO</v>
          </cell>
          <cell r="B178">
            <v>8284729</v>
          </cell>
        </row>
        <row r="179">
          <cell r="A179" t="str">
            <v>ACOSTA ARMANDO RAUL</v>
          </cell>
          <cell r="B179">
            <v>16647925</v>
          </cell>
        </row>
        <row r="180">
          <cell r="A180" t="str">
            <v>ACOSTA ARREDONDO DIANA PATRICIA</v>
          </cell>
          <cell r="B180">
            <v>29876680</v>
          </cell>
        </row>
        <row r="181">
          <cell r="A181" t="str">
            <v>ACOSTA AVELLANEDA MERY</v>
          </cell>
          <cell r="B181">
            <v>51605171</v>
          </cell>
        </row>
        <row r="182">
          <cell r="A182" t="str">
            <v>ACOSTA AYALA FRANCE ELENA</v>
          </cell>
          <cell r="B182">
            <v>31523120</v>
          </cell>
        </row>
        <row r="183">
          <cell r="A183" t="str">
            <v>ACOSTA BAEZ YOLIMA ALEXANDRA</v>
          </cell>
          <cell r="B183">
            <v>51824652</v>
          </cell>
        </row>
        <row r="184">
          <cell r="A184" t="str">
            <v>ACOSTA BALANTA CARLOS ALBERTO</v>
          </cell>
          <cell r="B184">
            <v>16832776</v>
          </cell>
        </row>
        <row r="185">
          <cell r="A185" t="str">
            <v>ACOSTA BARAHONA JOSUE CRISPIN</v>
          </cell>
          <cell r="B185">
            <v>74324861</v>
          </cell>
        </row>
        <row r="186">
          <cell r="A186" t="str">
            <v>ACOSTA BEDOYA MANUEL ERNESTO</v>
          </cell>
          <cell r="B186">
            <v>70041348</v>
          </cell>
        </row>
        <row r="187">
          <cell r="A187" t="str">
            <v>ACOSTA BERNAL MAGDALENA</v>
          </cell>
          <cell r="B187">
            <v>41396530</v>
          </cell>
        </row>
        <row r="188">
          <cell r="A188" t="str">
            <v>ACOSTA BURBANO SANDRA PATRICIA</v>
          </cell>
          <cell r="B188">
            <v>66865782</v>
          </cell>
        </row>
        <row r="189">
          <cell r="A189" t="str">
            <v>ACOSTA CABRERA CAMPO ELIAS</v>
          </cell>
          <cell r="B189">
            <v>98145572</v>
          </cell>
        </row>
        <row r="190">
          <cell r="A190" t="str">
            <v>ACOSTA CALDERON OLGA ROCIO</v>
          </cell>
          <cell r="B190">
            <v>39638186</v>
          </cell>
        </row>
        <row r="191">
          <cell r="A191" t="str">
            <v>ACOSTA CAMACHO FREDY YESID</v>
          </cell>
          <cell r="B191">
            <v>79555341</v>
          </cell>
        </row>
        <row r="192">
          <cell r="A192" t="str">
            <v>ACOSTA CAMPO JOSE EDGAR</v>
          </cell>
          <cell r="B192">
            <v>10489264</v>
          </cell>
        </row>
        <row r="193">
          <cell r="A193" t="str">
            <v>ACOSTA CANO GIOVANNA LEONOR</v>
          </cell>
          <cell r="B193">
            <v>52349781</v>
          </cell>
        </row>
        <row r="194">
          <cell r="A194" t="str">
            <v>ACOSTA CAPERA JOSE ARMANDO</v>
          </cell>
          <cell r="B194">
            <v>19359374</v>
          </cell>
        </row>
        <row r="195">
          <cell r="A195" t="str">
            <v>ACOSTA CARDENAS CLAUDIA PATRICIA</v>
          </cell>
          <cell r="B195">
            <v>39547557</v>
          </cell>
        </row>
        <row r="196">
          <cell r="A196" t="str">
            <v>ACOSTA CASTA/EDA ADRIANA AMELIA</v>
          </cell>
          <cell r="B196">
            <v>51912566</v>
          </cell>
        </row>
        <row r="197">
          <cell r="A197" t="str">
            <v>ACOSTA CASTILLO ANDREA DEL ROCIO</v>
          </cell>
          <cell r="B197">
            <v>52717391</v>
          </cell>
        </row>
        <row r="198">
          <cell r="A198" t="str">
            <v>ACOSTA CASTILLO SANDRA PATRICIA</v>
          </cell>
          <cell r="B198">
            <v>52262536</v>
          </cell>
        </row>
        <row r="199">
          <cell r="A199" t="str">
            <v>ACOSTA CASTRO RODOLFO</v>
          </cell>
          <cell r="B199">
            <v>79523117</v>
          </cell>
        </row>
        <row r="200">
          <cell r="A200" t="str">
            <v>ACOSTA CHAVEZ EDUARDO FRANCISCO</v>
          </cell>
          <cell r="B200">
            <v>79292131</v>
          </cell>
        </row>
        <row r="201">
          <cell r="A201" t="str">
            <v>ACOSTA CHICA JESUS ALBERTO</v>
          </cell>
          <cell r="B201">
            <v>91207232</v>
          </cell>
        </row>
        <row r="202">
          <cell r="A202" t="str">
            <v>ACOSTA CORAL MARIA EMILIA</v>
          </cell>
          <cell r="B202">
            <v>65691443</v>
          </cell>
        </row>
        <row r="203">
          <cell r="A203" t="str">
            <v>ACOSTA CORTES LILIA JANNETH</v>
          </cell>
          <cell r="B203">
            <v>66838071</v>
          </cell>
        </row>
        <row r="204">
          <cell r="A204" t="str">
            <v>ACOSTA CORTES MARIA ROSALBA</v>
          </cell>
          <cell r="B204">
            <v>43099917</v>
          </cell>
        </row>
        <row r="205">
          <cell r="A205" t="str">
            <v>ACOSTA DE HERNANDEZ MARIA DEL SOCORRO</v>
          </cell>
          <cell r="B205">
            <v>27073484</v>
          </cell>
        </row>
        <row r="206">
          <cell r="A206" t="str">
            <v>ACOSTA DE WINKLER ROSA</v>
          </cell>
          <cell r="B206">
            <v>27494236</v>
          </cell>
        </row>
        <row r="207">
          <cell r="A207" t="str">
            <v>ACOSTA DIEZ MARIO</v>
          </cell>
          <cell r="B207">
            <v>4506276</v>
          </cell>
        </row>
        <row r="208">
          <cell r="A208" t="str">
            <v>ACOSTA DONCEL HUMBERTO</v>
          </cell>
          <cell r="B208">
            <v>79051972</v>
          </cell>
        </row>
        <row r="209">
          <cell r="A209" t="str">
            <v>ACOSTA ERAZO YADIMIR</v>
          </cell>
          <cell r="B209">
            <v>14898652</v>
          </cell>
        </row>
        <row r="210">
          <cell r="A210" t="str">
            <v>ACOSTA FERNANDEZ IRMA PATRICIA</v>
          </cell>
          <cell r="B210">
            <v>51945282</v>
          </cell>
        </row>
        <row r="211">
          <cell r="A211" t="str">
            <v>ACOSTA FIGUEROA EDWIN EMIRO</v>
          </cell>
          <cell r="B211">
            <v>73126644</v>
          </cell>
        </row>
        <row r="212">
          <cell r="A212" t="str">
            <v>ACOSTA FRANCO SANDRA MARCELA</v>
          </cell>
          <cell r="B212">
            <v>43864971</v>
          </cell>
        </row>
        <row r="213">
          <cell r="A213" t="str">
            <v>ACOSTA GALINDO MARTHA DIOSELINA</v>
          </cell>
          <cell r="B213">
            <v>41743802</v>
          </cell>
        </row>
        <row r="214">
          <cell r="A214" t="str">
            <v>ACOSTA GALINDO NURY ADRIANA</v>
          </cell>
          <cell r="B214">
            <v>66917974</v>
          </cell>
        </row>
        <row r="215">
          <cell r="A215" t="str">
            <v>ACOSTA GARCIA BETSY YANETH</v>
          </cell>
          <cell r="B215">
            <v>66747822</v>
          </cell>
        </row>
        <row r="216">
          <cell r="A216" t="str">
            <v>ACOSTA GOMEZ MARTIN ALONSO</v>
          </cell>
          <cell r="B216">
            <v>71702691</v>
          </cell>
        </row>
        <row r="217">
          <cell r="A217" t="str">
            <v>ACOSTA GOMEZ RAUL EMILIO</v>
          </cell>
          <cell r="B217">
            <v>2926442</v>
          </cell>
        </row>
        <row r="218">
          <cell r="A218" t="str">
            <v>ACOSTA GOMEZ RICARDO RAMON</v>
          </cell>
          <cell r="B218">
            <v>19233346</v>
          </cell>
        </row>
        <row r="219">
          <cell r="A219" t="str">
            <v>ACOSTA GONZALEZ DIANA RUBIELA</v>
          </cell>
          <cell r="B219">
            <v>52274259</v>
          </cell>
        </row>
        <row r="220">
          <cell r="A220" t="str">
            <v>ACOSTA GONZALEZ RAMON ELIAS</v>
          </cell>
          <cell r="B220">
            <v>1418626</v>
          </cell>
        </row>
        <row r="221">
          <cell r="A221" t="str">
            <v>ACOSTA GUERRA CESAR AUGUSTO</v>
          </cell>
          <cell r="B221">
            <v>8741651</v>
          </cell>
        </row>
        <row r="222">
          <cell r="A222" t="str">
            <v>ACOSTA GUERRA LUIS ALFONSO</v>
          </cell>
          <cell r="B222">
            <v>5249667</v>
          </cell>
        </row>
        <row r="223">
          <cell r="A223" t="str">
            <v>ACOSTA GUEVARA FABIO ENRIQUE</v>
          </cell>
          <cell r="B223">
            <v>93381856</v>
          </cell>
        </row>
        <row r="224">
          <cell r="A224" t="str">
            <v>ACOSTA GUTIERREZ FILEMON</v>
          </cell>
          <cell r="B224">
            <v>3329945</v>
          </cell>
        </row>
        <row r="225">
          <cell r="A225" t="str">
            <v>ACOSTA GUZMAN ANA MARIA</v>
          </cell>
          <cell r="B225">
            <v>65691117</v>
          </cell>
        </row>
        <row r="226">
          <cell r="A226" t="str">
            <v>ACOSTA HERRERA PAULO CESAR</v>
          </cell>
          <cell r="B226">
            <v>87711896</v>
          </cell>
        </row>
        <row r="227">
          <cell r="A227" t="str">
            <v>ACOSTA HOYOS YOVANNI ARTURO</v>
          </cell>
          <cell r="B227">
            <v>73151788</v>
          </cell>
        </row>
        <row r="228">
          <cell r="A228" t="str">
            <v>ACOSTA JARAMILLO GERARDO</v>
          </cell>
          <cell r="B228">
            <v>8342122</v>
          </cell>
        </row>
        <row r="229">
          <cell r="A229" t="str">
            <v>ACOSTA LEGUIZAMO SONIA ELIZABETH</v>
          </cell>
          <cell r="B229">
            <v>52561027</v>
          </cell>
        </row>
        <row r="230">
          <cell r="A230" t="str">
            <v>ACOSTA LIEVANO OMAR HERNANDO</v>
          </cell>
          <cell r="B230">
            <v>79053202</v>
          </cell>
        </row>
        <row r="231">
          <cell r="A231" t="str">
            <v>ACOSTA LIZARAZO LUZ ANGELA</v>
          </cell>
          <cell r="B231">
            <v>39708086</v>
          </cell>
        </row>
        <row r="232">
          <cell r="A232" t="str">
            <v>ACOSTA LOPEZ GREGORIO LEON</v>
          </cell>
          <cell r="B232">
            <v>19096622</v>
          </cell>
        </row>
        <row r="233">
          <cell r="A233" t="str">
            <v>ACOSTA LOZANO YONIS ENRIQUE</v>
          </cell>
          <cell r="B233">
            <v>15610119</v>
          </cell>
        </row>
        <row r="234">
          <cell r="A234" t="str">
            <v>ACOSTA MARTINEZ MARIA PIEDAD</v>
          </cell>
          <cell r="B234">
            <v>38436829</v>
          </cell>
        </row>
        <row r="235">
          <cell r="A235" t="str">
            <v>ACOSTA MARTINEZ RENE ALEXANDER</v>
          </cell>
          <cell r="B235">
            <v>91273544</v>
          </cell>
        </row>
        <row r="236">
          <cell r="A236" t="str">
            <v>ACOSTA MARTINEZ SANDRA LILIANA</v>
          </cell>
          <cell r="B236">
            <v>38284892</v>
          </cell>
        </row>
        <row r="237">
          <cell r="A237" t="str">
            <v>ACOSTA MAYORGA NELSON</v>
          </cell>
          <cell r="B237">
            <v>93357952</v>
          </cell>
        </row>
        <row r="238">
          <cell r="A238" t="str">
            <v>ACOSTA MELLIZO CARLOS ADOLFO</v>
          </cell>
          <cell r="B238">
            <v>19380179</v>
          </cell>
        </row>
        <row r="239">
          <cell r="A239" t="str">
            <v>ACOSTA MENESES DUCARDO EMILIO</v>
          </cell>
          <cell r="B239">
            <v>10546634</v>
          </cell>
        </row>
        <row r="240">
          <cell r="A240" t="str">
            <v>ACOSTA MENESES ROSALBA</v>
          </cell>
          <cell r="B240">
            <v>34525348</v>
          </cell>
        </row>
        <row r="241">
          <cell r="A241" t="str">
            <v>ACOSTA MILLON FRANKLIN JOSE</v>
          </cell>
          <cell r="B241">
            <v>8707486</v>
          </cell>
        </row>
        <row r="242">
          <cell r="A242" t="str">
            <v>ACOSTA MOLINA LEON DE JESUS</v>
          </cell>
          <cell r="B242">
            <v>8349315</v>
          </cell>
        </row>
        <row r="243">
          <cell r="A243" t="str">
            <v>ACOSTA MONTENEGRO GLORIA ANARELA</v>
          </cell>
          <cell r="B243">
            <v>38436484</v>
          </cell>
        </row>
        <row r="244">
          <cell r="A244" t="str">
            <v>ACOSTA MORA CARLOS ALBERTO</v>
          </cell>
          <cell r="B244">
            <v>79307926</v>
          </cell>
        </row>
        <row r="245">
          <cell r="A245" t="str">
            <v>ACOSTA MORALES OSCAR ARMANDO</v>
          </cell>
          <cell r="B245">
            <v>79755007</v>
          </cell>
        </row>
        <row r="246">
          <cell r="A246" t="str">
            <v>ACOSTA MORENO GLORIA ESPERANZA</v>
          </cell>
          <cell r="B246">
            <v>51771501</v>
          </cell>
        </row>
        <row r="247">
          <cell r="A247" t="str">
            <v>ACOSTA MUÑOZ LUIS FERNANDO</v>
          </cell>
          <cell r="B247">
            <v>79414651</v>
          </cell>
        </row>
        <row r="248">
          <cell r="A248" t="str">
            <v>ACOSTA MUNOZ RUBIO ALFREDO</v>
          </cell>
          <cell r="B248">
            <v>70384573</v>
          </cell>
        </row>
        <row r="249">
          <cell r="A249" t="str">
            <v>ACOSTA NIEVA JOSE IGNACIO</v>
          </cell>
          <cell r="B249">
            <v>19222865</v>
          </cell>
        </row>
        <row r="250">
          <cell r="A250" t="str">
            <v>ACOSTA OBANDO JOSE GUILLERMO</v>
          </cell>
          <cell r="B250">
            <v>3099710</v>
          </cell>
        </row>
        <row r="251">
          <cell r="A251" t="str">
            <v>ACOSTA ORDONEZ MARGARITA</v>
          </cell>
          <cell r="B251">
            <v>20409703</v>
          </cell>
        </row>
        <row r="252">
          <cell r="A252" t="str">
            <v>ACOSTA ORTIZ NUBIA YANETH</v>
          </cell>
          <cell r="B252">
            <v>28838216</v>
          </cell>
        </row>
        <row r="253">
          <cell r="A253" t="str">
            <v>ACOSTA OSORIO JIMMY</v>
          </cell>
          <cell r="B253">
            <v>10529057</v>
          </cell>
        </row>
        <row r="254">
          <cell r="A254" t="str">
            <v>ACOSTA OSPINA FERNANDO</v>
          </cell>
          <cell r="B254">
            <v>16622226</v>
          </cell>
        </row>
        <row r="255">
          <cell r="A255" t="str">
            <v>ACOSTA PACHECO ORLANDO</v>
          </cell>
          <cell r="B255">
            <v>13886019</v>
          </cell>
        </row>
        <row r="256">
          <cell r="A256" t="str">
            <v>ACOSTA PACHON BLANCA LEONOR</v>
          </cell>
          <cell r="B256">
            <v>41719128</v>
          </cell>
        </row>
        <row r="257">
          <cell r="A257" t="str">
            <v>ACOSTA PADILLA ALVER</v>
          </cell>
          <cell r="B257">
            <v>19773822</v>
          </cell>
        </row>
        <row r="258">
          <cell r="A258" t="str">
            <v>ACOSTA PE/ALOZA MARIA CRISTINA</v>
          </cell>
          <cell r="B258">
            <v>41541176</v>
          </cell>
        </row>
        <row r="259">
          <cell r="A259" t="str">
            <v>ACOSTA PENA GLORIA AYDEE</v>
          </cell>
          <cell r="B259">
            <v>31282801</v>
          </cell>
        </row>
        <row r="260">
          <cell r="A260" t="str">
            <v>ACOSTA PENA LUIS ALFREDO</v>
          </cell>
          <cell r="B260">
            <v>19379501</v>
          </cell>
        </row>
        <row r="261">
          <cell r="A261" t="str">
            <v>ACOSTA PEREZ HUGO</v>
          </cell>
          <cell r="B261">
            <v>88238946</v>
          </cell>
        </row>
        <row r="262">
          <cell r="A262" t="str">
            <v>ACOSTA PINEDA OSCAR ALBERTO</v>
          </cell>
          <cell r="B262">
            <v>79632637</v>
          </cell>
        </row>
        <row r="263">
          <cell r="A263" t="str">
            <v>ACOSTA POSADA JAIME MARIO</v>
          </cell>
          <cell r="B263">
            <v>70560741</v>
          </cell>
        </row>
        <row r="264">
          <cell r="A264" t="str">
            <v>ACOSTA PULIDO JAVIER</v>
          </cell>
          <cell r="B264">
            <v>79565078</v>
          </cell>
        </row>
        <row r="265">
          <cell r="A265" t="str">
            <v>ACOSTA RAMIREZ AMPARO</v>
          </cell>
          <cell r="B265">
            <v>66996995</v>
          </cell>
        </row>
        <row r="266">
          <cell r="A266" t="str">
            <v>ACOSTA RAMIREZ LEONEL DE JESUS</v>
          </cell>
          <cell r="B266">
            <v>3304133</v>
          </cell>
        </row>
        <row r="267">
          <cell r="A267" t="str">
            <v>ACOSTA RAMIREZ MARIA YASMID</v>
          </cell>
          <cell r="B267">
            <v>39566122</v>
          </cell>
        </row>
        <row r="268">
          <cell r="A268" t="str">
            <v>ACOSTA RAMIREZ ROSA ELENA</v>
          </cell>
          <cell r="B268">
            <v>66922646</v>
          </cell>
        </row>
        <row r="269">
          <cell r="A269" t="str">
            <v>ACOSTA RAMOS JULIO CESAR</v>
          </cell>
          <cell r="B269">
            <v>16988287</v>
          </cell>
        </row>
        <row r="270">
          <cell r="A270" t="str">
            <v>ACOSTA RESTREPO HELIO FABER</v>
          </cell>
          <cell r="B270">
            <v>16728375</v>
          </cell>
        </row>
        <row r="271">
          <cell r="A271" t="str">
            <v>ACOSTA RODRIGUEZ RICARDO ARTURO</v>
          </cell>
          <cell r="B271">
            <v>17155093</v>
          </cell>
        </row>
        <row r="272">
          <cell r="A272" t="str">
            <v>ACOSTA RODRIGUEZBIBIANA</v>
          </cell>
          <cell r="B272">
            <v>51841188</v>
          </cell>
        </row>
        <row r="273">
          <cell r="A273" t="str">
            <v>ACOSTA ROJAS GLORIA ESPERANZA</v>
          </cell>
          <cell r="B273">
            <v>39565618</v>
          </cell>
        </row>
        <row r="274">
          <cell r="A274" t="str">
            <v>ACOSTA SALAZAR CARLOS HUMBERTO</v>
          </cell>
          <cell r="B274">
            <v>10496191</v>
          </cell>
        </row>
        <row r="275">
          <cell r="A275" t="str">
            <v>ACOSTA SANCHEZ EMILSEN DEL S</v>
          </cell>
          <cell r="B275">
            <v>42749865</v>
          </cell>
        </row>
        <row r="276">
          <cell r="A276" t="str">
            <v>ACOSTA SILVA MONICA ISABEL</v>
          </cell>
          <cell r="B276">
            <v>34554921</v>
          </cell>
        </row>
        <row r="277">
          <cell r="A277" t="str">
            <v>ACOSTA SILVA NANCY</v>
          </cell>
          <cell r="B277">
            <v>51677919</v>
          </cell>
        </row>
        <row r="278">
          <cell r="A278" t="str">
            <v>ACOSTA SUAREZ JOSE JOAQUIN</v>
          </cell>
          <cell r="B278">
            <v>79369205</v>
          </cell>
        </row>
        <row r="279">
          <cell r="A279" t="str">
            <v>ACOSTA TINOCO ALCIRA</v>
          </cell>
          <cell r="B279">
            <v>60345082</v>
          </cell>
        </row>
        <row r="280">
          <cell r="A280" t="str">
            <v>ACOSTA TORRES ALBA SOLEY</v>
          </cell>
          <cell r="B280">
            <v>41917354</v>
          </cell>
        </row>
        <row r="281">
          <cell r="A281" t="str">
            <v>ACOSTA TORRES RAFAEL MARIA</v>
          </cell>
          <cell r="B281">
            <v>17040567</v>
          </cell>
        </row>
        <row r="282">
          <cell r="A282" t="str">
            <v>ACOSTA TRUJILLO MARIA OFELIA</v>
          </cell>
          <cell r="B282">
            <v>32076961</v>
          </cell>
        </row>
        <row r="283">
          <cell r="A283" t="str">
            <v>ACOSTA URDINOLA JENNY CRISTINA</v>
          </cell>
          <cell r="B283">
            <v>66752591</v>
          </cell>
        </row>
        <row r="284">
          <cell r="A284" t="str">
            <v>ACOSTA URIBE LUZ HELENA</v>
          </cell>
          <cell r="B284">
            <v>41678429</v>
          </cell>
        </row>
        <row r="285">
          <cell r="A285" t="str">
            <v>ACOSTA URUEÐA DAVID</v>
          </cell>
          <cell r="B285">
            <v>14203949</v>
          </cell>
        </row>
        <row r="286">
          <cell r="A286" t="str">
            <v>ACOSTA VALDERRAMA MAURICIO</v>
          </cell>
          <cell r="B286">
            <v>16790343</v>
          </cell>
        </row>
        <row r="287">
          <cell r="A287" t="str">
            <v>ACOSTA VALENCIA HARVEY</v>
          </cell>
          <cell r="B287">
            <v>16725080</v>
          </cell>
        </row>
        <row r="288">
          <cell r="A288" t="str">
            <v>ACOSTA VANEGAS LUZ MYRIAM</v>
          </cell>
          <cell r="B288">
            <v>20885186</v>
          </cell>
        </row>
        <row r="289">
          <cell r="A289" t="str">
            <v>ACOSTA VELEZ JUAN HUMBERTO</v>
          </cell>
          <cell r="B289">
            <v>80271821</v>
          </cell>
        </row>
        <row r="290">
          <cell r="A290" t="str">
            <v>ACOSTA VERA LUIS GUILLERMO</v>
          </cell>
          <cell r="B290">
            <v>12965901</v>
          </cell>
        </row>
        <row r="291">
          <cell r="A291" t="str">
            <v>ACOSTA YEPES LUZ KARIME</v>
          </cell>
          <cell r="B291">
            <v>29831528</v>
          </cell>
        </row>
        <row r="292">
          <cell r="A292" t="str">
            <v>ACOSTA ZABALETA MAURICIO GUILLERMO</v>
          </cell>
          <cell r="B292">
            <v>79134059</v>
          </cell>
        </row>
        <row r="293">
          <cell r="A293" t="str">
            <v>ACOSTA ZARRATE EDNA EMILSEN</v>
          </cell>
          <cell r="B293">
            <v>28934795</v>
          </cell>
        </row>
        <row r="294">
          <cell r="A294" t="str">
            <v>ACOSTALLANTAS S A</v>
          </cell>
          <cell r="B294">
            <v>811016261</v>
          </cell>
        </row>
        <row r="295">
          <cell r="A295" t="str">
            <v>ACRIPINTURAS DEL CARIBE LTDA</v>
          </cell>
          <cell r="B295">
            <v>800180940</v>
          </cell>
        </row>
        <row r="296">
          <cell r="A296" t="str">
            <v>ACTIVENTAS S.A</v>
          </cell>
          <cell r="B296">
            <v>805002404</v>
          </cell>
        </row>
        <row r="297">
          <cell r="A297" t="str">
            <v>ACU/A VELANDIA EMMALESTHER</v>
          </cell>
          <cell r="B297">
            <v>39545446</v>
          </cell>
        </row>
        <row r="298">
          <cell r="A298" t="str">
            <v>ACUÐA FERNANDEZ AMALFI DE JESUS</v>
          </cell>
          <cell r="B298">
            <v>45428555</v>
          </cell>
        </row>
        <row r="299">
          <cell r="A299" t="str">
            <v>ACUÐA SALEG JOSE ANTONIO</v>
          </cell>
          <cell r="B299">
            <v>19191927</v>
          </cell>
        </row>
        <row r="300">
          <cell r="A300" t="str">
            <v>ACUE ITE CAROLINA</v>
          </cell>
          <cell r="B300">
            <v>38249399</v>
          </cell>
        </row>
        <row r="301">
          <cell r="A301" t="str">
            <v>ACUNA ARANGO ALICIA</v>
          </cell>
          <cell r="B301">
            <v>42056645</v>
          </cell>
        </row>
        <row r="302">
          <cell r="A302" t="str">
            <v>ACUNA ARANGO ALONSO</v>
          </cell>
          <cell r="B302">
            <v>10097389</v>
          </cell>
        </row>
        <row r="303">
          <cell r="A303" t="str">
            <v>ACUNA BECERRA LEONARDO</v>
          </cell>
          <cell r="B303">
            <v>79627398</v>
          </cell>
        </row>
        <row r="304">
          <cell r="A304" t="str">
            <v>ACUNA BELTRAN LAUREANO</v>
          </cell>
          <cell r="B304">
            <v>19311136</v>
          </cell>
        </row>
        <row r="305">
          <cell r="A305" t="str">
            <v>ACUNA DAZA ESNILDA</v>
          </cell>
          <cell r="B305">
            <v>26735894</v>
          </cell>
        </row>
        <row r="306">
          <cell r="A306" t="str">
            <v>ACUNA DURAN MARIA ATTALIA</v>
          </cell>
          <cell r="B306">
            <v>31942874</v>
          </cell>
        </row>
        <row r="307">
          <cell r="A307" t="str">
            <v>ACUNA FIGUEROA ISIDRO</v>
          </cell>
          <cell r="B307">
            <v>4110851</v>
          </cell>
        </row>
        <row r="308">
          <cell r="A308" t="str">
            <v>ACUNA GALAN MILTON ARLEY</v>
          </cell>
          <cell r="B308">
            <v>79868097</v>
          </cell>
        </row>
        <row r="309">
          <cell r="A309" t="str">
            <v>ACUNA GIRALDO JUAN DIEGO</v>
          </cell>
          <cell r="B309">
            <v>98520013</v>
          </cell>
        </row>
        <row r="310">
          <cell r="A310" t="str">
            <v>ACUNA GUTIERREZ AIDA MARCELA</v>
          </cell>
          <cell r="B310">
            <v>39707718</v>
          </cell>
        </row>
        <row r="311">
          <cell r="A311" t="str">
            <v>ACUNA JOSE ISRAEL</v>
          </cell>
          <cell r="B311">
            <v>171595</v>
          </cell>
        </row>
        <row r="312">
          <cell r="A312" t="str">
            <v>ACUNA LAZARO ROSIRIS SOFIA</v>
          </cell>
          <cell r="B312">
            <v>34997680</v>
          </cell>
        </row>
        <row r="313">
          <cell r="A313" t="str">
            <v>ACUNA MIRANDA FLOR MARIA</v>
          </cell>
          <cell r="B313">
            <v>25843906</v>
          </cell>
        </row>
        <row r="314">
          <cell r="A314" t="str">
            <v>ACUNA ORTIZ MARINA</v>
          </cell>
          <cell r="B314">
            <v>28973840</v>
          </cell>
        </row>
        <row r="315">
          <cell r="A315" t="str">
            <v>ACUNA OVIEDO EMERITA</v>
          </cell>
          <cell r="B315">
            <v>31202189</v>
          </cell>
        </row>
        <row r="316">
          <cell r="A316" t="str">
            <v>ACUNA PENA LEONEL</v>
          </cell>
          <cell r="B316">
            <v>14887560</v>
          </cell>
        </row>
        <row r="317">
          <cell r="A317" t="str">
            <v>ACUNA RAMIREZ DANIELA</v>
          </cell>
          <cell r="B317">
            <v>52854962</v>
          </cell>
        </row>
        <row r="318">
          <cell r="A318" t="str">
            <v>ACUNA ROJAS ANDREA LILIANA</v>
          </cell>
          <cell r="B318">
            <v>52849174</v>
          </cell>
        </row>
        <row r="319">
          <cell r="A319" t="str">
            <v>ACUNA ROJAS DIANA MILENA</v>
          </cell>
          <cell r="B319">
            <v>53003314</v>
          </cell>
        </row>
        <row r="320">
          <cell r="A320" t="str">
            <v>ACUNA ROJAS WILLIAM AUGUSTO</v>
          </cell>
          <cell r="B320">
            <v>80154787</v>
          </cell>
        </row>
        <row r="321">
          <cell r="A321" t="str">
            <v>ACUNA ROMERO ALIRIO</v>
          </cell>
          <cell r="B321">
            <v>19118690</v>
          </cell>
        </row>
        <row r="322">
          <cell r="A322" t="str">
            <v>ACUNA SUESCA BONIFACIA</v>
          </cell>
          <cell r="B322">
            <v>52060652</v>
          </cell>
        </row>
        <row r="323">
          <cell r="A323" t="str">
            <v>ADALBERTO CASTRILLON GOMEZ</v>
          </cell>
          <cell r="B323">
            <v>70114539</v>
          </cell>
        </row>
        <row r="324">
          <cell r="A324" t="str">
            <v>ADALBERTO ENAMORADO HENRIQUEZ</v>
          </cell>
          <cell r="B324">
            <v>8741929</v>
          </cell>
        </row>
        <row r="325">
          <cell r="A325" t="str">
            <v>ADALBERTO GARCIA CARMONA</v>
          </cell>
          <cell r="B325">
            <v>9066499</v>
          </cell>
        </row>
        <row r="326">
          <cell r="A326" t="str">
            <v>ADALUZ FLORIAN PEDROZO</v>
          </cell>
          <cell r="B326">
            <v>36676703</v>
          </cell>
        </row>
        <row r="327">
          <cell r="A327" t="str">
            <v>ADAME MARDOQUEO</v>
          </cell>
          <cell r="B327">
            <v>4108222</v>
          </cell>
        </row>
        <row r="328">
          <cell r="A328" t="str">
            <v>ADAMES GOMEZ RAUL</v>
          </cell>
          <cell r="B328">
            <v>19345651</v>
          </cell>
        </row>
        <row r="329">
          <cell r="A329" t="str">
            <v>ADAMS DUE/AS EFRAIN</v>
          </cell>
          <cell r="B329">
            <v>19181662</v>
          </cell>
        </row>
        <row r="330">
          <cell r="A330" t="str">
            <v>ADARVE BALBIN LUIS ALVEIRO</v>
          </cell>
          <cell r="B330">
            <v>71676193</v>
          </cell>
        </row>
        <row r="331">
          <cell r="A331" t="str">
            <v>ADARVE GAVIRIA JOSE DARIO</v>
          </cell>
          <cell r="B331">
            <v>532255</v>
          </cell>
        </row>
        <row r="332">
          <cell r="A332" t="str">
            <v>ADARVE VERGARA JUAN DAVID</v>
          </cell>
          <cell r="B332">
            <v>98528165</v>
          </cell>
        </row>
        <row r="333">
          <cell r="A333" t="str">
            <v>ADELA NICHOLLS MAYA</v>
          </cell>
          <cell r="B333">
            <v>27053415</v>
          </cell>
        </row>
        <row r="334">
          <cell r="A334" t="str">
            <v>ADELAIDA DE JESUS HENAO MARIN</v>
          </cell>
          <cell r="B334">
            <v>26323475</v>
          </cell>
        </row>
        <row r="335">
          <cell r="A335" t="str">
            <v>ADELAIDA ESCOBAR CEPEDA</v>
          </cell>
          <cell r="B335">
            <v>39792055</v>
          </cell>
        </row>
        <row r="336">
          <cell r="A336" t="str">
            <v>ADELAYDA GUERRERO RODRIGUEZ</v>
          </cell>
          <cell r="B336">
            <v>29081805</v>
          </cell>
        </row>
        <row r="337">
          <cell r="A337" t="str">
            <v>ADELFA CUENCA</v>
          </cell>
          <cell r="B337">
            <v>38998987</v>
          </cell>
        </row>
        <row r="338">
          <cell r="A338" t="str">
            <v>ADELINA MARIA GARCIA NUNEZ</v>
          </cell>
          <cell r="B338">
            <v>31896830</v>
          </cell>
        </row>
        <row r="339">
          <cell r="A339" t="str">
            <v>ADEPRO LTDA</v>
          </cell>
          <cell r="B339">
            <v>860350829</v>
          </cell>
        </row>
        <row r="340">
          <cell r="A340" t="str">
            <v>ADIELA MARMOLEJO DAVILA</v>
          </cell>
          <cell r="B340">
            <v>31163526</v>
          </cell>
        </row>
        <row r="341">
          <cell r="A341" t="str">
            <v>ADIELA MONSALVE DE TAYLOR</v>
          </cell>
          <cell r="B341">
            <v>29102666</v>
          </cell>
        </row>
        <row r="342">
          <cell r="A342" t="str">
            <v>ADOLFO DUQUE MEDINA</v>
          </cell>
          <cell r="B342">
            <v>14992737</v>
          </cell>
        </row>
        <row r="343">
          <cell r="A343" t="str">
            <v>ADOLFO FERNANDEZ GARCIA</v>
          </cell>
          <cell r="B343">
            <v>16855340</v>
          </cell>
        </row>
        <row r="344">
          <cell r="A344" t="str">
            <v>ADOLFO LEON FLOREZ VALENCIA</v>
          </cell>
          <cell r="B344">
            <v>16662798</v>
          </cell>
        </row>
        <row r="345">
          <cell r="A345" t="str">
            <v>ADOLFO LUIS DE FRANCISCO ZEA</v>
          </cell>
          <cell r="B345">
            <v>2860090</v>
          </cell>
        </row>
        <row r="346">
          <cell r="A346" t="str">
            <v>ADRIANA AGUDELO</v>
          </cell>
          <cell r="B346">
            <v>66830969</v>
          </cell>
        </row>
        <row r="347">
          <cell r="A347" t="str">
            <v>ADRIANA ALVAREZ GOMEZ</v>
          </cell>
          <cell r="B347">
            <v>31923165</v>
          </cell>
        </row>
        <row r="348">
          <cell r="A348" t="str">
            <v>ADRIANA ARBELAEZ PIEDRAHITA</v>
          </cell>
          <cell r="B348">
            <v>30733176</v>
          </cell>
        </row>
        <row r="349">
          <cell r="A349" t="str">
            <v>ADRIANA ARCHILA ARANGO</v>
          </cell>
          <cell r="B349">
            <v>31892343</v>
          </cell>
        </row>
        <row r="350">
          <cell r="A350" t="str">
            <v>ADRIANA BENAVIDES GUZMAN</v>
          </cell>
          <cell r="B350">
            <v>66953712</v>
          </cell>
        </row>
        <row r="351">
          <cell r="A351" t="str">
            <v>ADRIANA CADAVID JARAMILLO</v>
          </cell>
          <cell r="B351">
            <v>31523684</v>
          </cell>
        </row>
        <row r="352">
          <cell r="A352" t="str">
            <v>ADRIANA CIFUENTES</v>
          </cell>
          <cell r="B352">
            <v>31947212</v>
          </cell>
        </row>
        <row r="353">
          <cell r="A353" t="str">
            <v>ADRIANA CORDOBA CHEDE</v>
          </cell>
          <cell r="B353">
            <v>41789767</v>
          </cell>
        </row>
        <row r="354">
          <cell r="A354" t="str">
            <v>ADRIANA CUBILLOS</v>
          </cell>
          <cell r="B354">
            <v>66842583</v>
          </cell>
        </row>
        <row r="355">
          <cell r="A355" t="str">
            <v>ADRIANA DE CABRERA ZAMORANO</v>
          </cell>
          <cell r="B355">
            <v>41674181</v>
          </cell>
        </row>
        <row r="356">
          <cell r="A356" t="str">
            <v>ADRIANA DEL NINO JESUS CHAMORRO CUEVAS</v>
          </cell>
          <cell r="B356">
            <v>31832838</v>
          </cell>
        </row>
        <row r="357">
          <cell r="A357" t="str">
            <v>ADRIANA DEL PILAR TRIVINO TRIVINO</v>
          </cell>
          <cell r="B357">
            <v>51691203</v>
          </cell>
        </row>
        <row r="358">
          <cell r="A358" t="str">
            <v>ADRIANA DEL PILAR TROMPA DEL RIO</v>
          </cell>
          <cell r="B358">
            <v>51939015</v>
          </cell>
        </row>
        <row r="359">
          <cell r="A359" t="str">
            <v>ADRIANA E ARAGON ILLERA</v>
          </cell>
          <cell r="B359">
            <v>31907263</v>
          </cell>
        </row>
        <row r="360">
          <cell r="A360" t="str">
            <v>ADRIANA E FIGUEROA SAKAMOTO</v>
          </cell>
          <cell r="B360">
            <v>31167731</v>
          </cell>
        </row>
        <row r="361">
          <cell r="A361" t="str">
            <v>ADRIANA ESCARRAGA DURAN</v>
          </cell>
          <cell r="B361">
            <v>52086359</v>
          </cell>
        </row>
        <row r="362">
          <cell r="A362" t="str">
            <v>ADRIANA ESCOBAR CHALARCA</v>
          </cell>
          <cell r="B362">
            <v>31856718</v>
          </cell>
        </row>
        <row r="363">
          <cell r="A363" t="str">
            <v>ADRIANA ESCOBAR HENAO FHHE</v>
          </cell>
          <cell r="B363">
            <v>31940852</v>
          </cell>
        </row>
        <row r="364">
          <cell r="A364" t="str">
            <v>ADRIANA EUGENIA RENGIFO MINA</v>
          </cell>
          <cell r="B364">
            <v>34515498</v>
          </cell>
        </row>
        <row r="365">
          <cell r="A365" t="str">
            <v>ADRIANA FLOREZ GRISALES</v>
          </cell>
          <cell r="B365">
            <v>66780825</v>
          </cell>
        </row>
        <row r="366">
          <cell r="A366" t="str">
            <v>ADRIANA GARCIA DELGADO</v>
          </cell>
          <cell r="B366">
            <v>31202843</v>
          </cell>
        </row>
        <row r="367">
          <cell r="A367" t="str">
            <v>ADRIANA GOMEZ ESTRADA</v>
          </cell>
          <cell r="B367">
            <v>51740250</v>
          </cell>
        </row>
        <row r="368">
          <cell r="A368" t="str">
            <v>ADRIANA GOMEZ MOYA</v>
          </cell>
          <cell r="B368">
            <v>51792760</v>
          </cell>
        </row>
        <row r="369">
          <cell r="A369" t="str">
            <v>ADRIANA GONZALEZ CANCINO</v>
          </cell>
          <cell r="B369">
            <v>31968834</v>
          </cell>
        </row>
        <row r="370">
          <cell r="A370" t="str">
            <v>ADRIANA GONZALEZ ROJAS</v>
          </cell>
          <cell r="B370">
            <v>82061700575</v>
          </cell>
        </row>
        <row r="371">
          <cell r="A371" t="str">
            <v>ADRIANA GRUN DE MORA</v>
          </cell>
          <cell r="B371">
            <v>29975225</v>
          </cell>
        </row>
        <row r="372">
          <cell r="A372" t="str">
            <v>ADRIANA HERRERA BOTTA</v>
          </cell>
          <cell r="B372">
            <v>31882020</v>
          </cell>
        </row>
        <row r="373">
          <cell r="A373" t="str">
            <v>ADRIANA JIMENEZ MERA</v>
          </cell>
          <cell r="B373">
            <v>31174077</v>
          </cell>
        </row>
        <row r="374">
          <cell r="A374" t="str">
            <v>ADRIANA L MENDEZ BELALCAZAR</v>
          </cell>
          <cell r="B374">
            <v>31984295</v>
          </cell>
        </row>
        <row r="375">
          <cell r="A375" t="str">
            <v>ADRIANA LOPEZ GONZALEZ</v>
          </cell>
          <cell r="B375">
            <v>51766257</v>
          </cell>
        </row>
        <row r="376">
          <cell r="A376" t="str">
            <v>ADRIANA LUCIA BETANCUR MESA</v>
          </cell>
          <cell r="B376">
            <v>42885194</v>
          </cell>
        </row>
        <row r="377">
          <cell r="A377" t="str">
            <v>ADRIANA MANUELITA SEPULVEDA OTERO</v>
          </cell>
          <cell r="B377">
            <v>39779873</v>
          </cell>
        </row>
        <row r="378">
          <cell r="A378" t="str">
            <v>ADRIANA MARIA CARMONA DE SANCHEZ</v>
          </cell>
          <cell r="B378">
            <v>51569993</v>
          </cell>
        </row>
        <row r="379">
          <cell r="A379" t="str">
            <v>ADRIANA MARIA GARCIA HERNANDEZ</v>
          </cell>
          <cell r="B379">
            <v>51952862</v>
          </cell>
        </row>
        <row r="380">
          <cell r="A380" t="str">
            <v>ADRIANA MARIA MONTOYA BUSTAMANTE</v>
          </cell>
          <cell r="B380">
            <v>43557190</v>
          </cell>
        </row>
        <row r="381">
          <cell r="A381" t="str">
            <v>ADRIANA MARIA OCAMPO REYES</v>
          </cell>
          <cell r="B381">
            <v>31470249</v>
          </cell>
        </row>
        <row r="382">
          <cell r="A382" t="str">
            <v>ADRIANA MARIA ORTIZ RUBIO</v>
          </cell>
          <cell r="B382">
            <v>66838246</v>
          </cell>
        </row>
        <row r="383">
          <cell r="A383" t="str">
            <v>ADRIANA MARIA RUIZ CASTANO</v>
          </cell>
          <cell r="B383">
            <v>43594295</v>
          </cell>
        </row>
        <row r="384">
          <cell r="A384" t="str">
            <v>ADRIANA MARIA SOLARTE CARDONA</v>
          </cell>
          <cell r="B384">
            <v>34599464</v>
          </cell>
        </row>
        <row r="385">
          <cell r="A385" t="str">
            <v>ADRIANA MARIA URIBE MORENO</v>
          </cell>
          <cell r="B385">
            <v>51994300</v>
          </cell>
        </row>
        <row r="386">
          <cell r="A386" t="str">
            <v>ADRIANA MEJIA ARBELAEZ</v>
          </cell>
          <cell r="B386">
            <v>32348368</v>
          </cell>
        </row>
        <row r="387">
          <cell r="A387" t="str">
            <v>ADRIANA MILENA JIMENEZ VARGAS</v>
          </cell>
          <cell r="B387">
            <v>52421358</v>
          </cell>
        </row>
        <row r="388">
          <cell r="A388" t="str">
            <v>ADRIANA MURILLO BENITEZ</v>
          </cell>
          <cell r="B388">
            <v>41927846</v>
          </cell>
        </row>
        <row r="389">
          <cell r="A389" t="str">
            <v>ADRIANA OCHOA GUILLERMO</v>
          </cell>
          <cell r="B389">
            <v>39791019</v>
          </cell>
        </row>
        <row r="390">
          <cell r="A390" t="str">
            <v>ADRIANA PRIETO RODRIGUEZ</v>
          </cell>
          <cell r="B390">
            <v>51695411</v>
          </cell>
        </row>
        <row r="391">
          <cell r="A391" t="str">
            <v>ADRIANA QUINONEZ MARTINEZ</v>
          </cell>
          <cell r="B391">
            <v>52079006</v>
          </cell>
        </row>
        <row r="392">
          <cell r="A392" t="str">
            <v>ADRIANA RAMIREZ CALERO</v>
          </cell>
          <cell r="B392">
            <v>31990047</v>
          </cell>
        </row>
        <row r="393">
          <cell r="A393" t="str">
            <v>ADRIANA RAMIREZ OTOYA Y/O KARIM GORAYEB</v>
          </cell>
          <cell r="B393">
            <v>66849704</v>
          </cell>
        </row>
        <row r="394">
          <cell r="A394" t="str">
            <v>ADRIANA RESTREPO IREGUI</v>
          </cell>
          <cell r="B394">
            <v>51875318</v>
          </cell>
        </row>
        <row r="395">
          <cell r="A395" t="str">
            <v>ADRIANA SALCEDO S</v>
          </cell>
          <cell r="B395">
            <v>31283182</v>
          </cell>
        </row>
        <row r="396">
          <cell r="A396" t="str">
            <v>ADRIANA SANDOVAL MORENO</v>
          </cell>
          <cell r="B396">
            <v>31959559</v>
          </cell>
        </row>
        <row r="397">
          <cell r="A397" t="str">
            <v>ADRIANA URIBE GIRALDO</v>
          </cell>
          <cell r="B397">
            <v>30320551</v>
          </cell>
        </row>
        <row r="398">
          <cell r="A398" t="str">
            <v>ADRIANA VELASQUEZ GUTIERREZ</v>
          </cell>
          <cell r="B398">
            <v>31936505</v>
          </cell>
        </row>
        <row r="399">
          <cell r="A399" t="str">
            <v>ADRIANA ZAMBRANO REYES</v>
          </cell>
          <cell r="B399">
            <v>43729785</v>
          </cell>
        </row>
        <row r="400">
          <cell r="A400" t="str">
            <v>ADRIANA ZUNIGA POTES</v>
          </cell>
          <cell r="B400">
            <v>51675438</v>
          </cell>
        </row>
        <row r="401">
          <cell r="A401" t="str">
            <v>ADRIANO CALERO GONZALEZ</v>
          </cell>
          <cell r="B401">
            <v>2504229</v>
          </cell>
        </row>
        <row r="402">
          <cell r="A402" t="str">
            <v>ADRIANO M FERNANDEZ DE SOTO HORECZKY</v>
          </cell>
          <cell r="B402">
            <v>16781197</v>
          </cell>
        </row>
        <row r="403">
          <cell r="A403" t="str">
            <v>ADUANAS Y CARGA S A</v>
          </cell>
          <cell r="B403">
            <v>860050889</v>
          </cell>
        </row>
        <row r="404">
          <cell r="A404" t="str">
            <v>AEDO HILDA</v>
          </cell>
          <cell r="B404">
            <v>38942990</v>
          </cell>
        </row>
        <row r="405">
          <cell r="A405" t="str">
            <v>AEROREPUBLICA S A</v>
          </cell>
          <cell r="B405">
            <v>800185781</v>
          </cell>
        </row>
        <row r="406">
          <cell r="A406" t="str">
            <v>AES BELTRAN Y CIA S. EN C.</v>
          </cell>
          <cell r="B406">
            <v>800064541</v>
          </cell>
        </row>
        <row r="407">
          <cell r="A407" t="str">
            <v>AFANADOR BAQUERO FERNANDO GABRIEL</v>
          </cell>
          <cell r="B407">
            <v>17172911</v>
          </cell>
        </row>
        <row r="408">
          <cell r="A408" t="str">
            <v>AFANADOR GOMEZ CAMILO</v>
          </cell>
          <cell r="B408">
            <v>80416249</v>
          </cell>
        </row>
        <row r="409">
          <cell r="A409" t="str">
            <v>AFANADOR GOMEZ JUANITA</v>
          </cell>
          <cell r="B409">
            <v>39788689</v>
          </cell>
        </row>
        <row r="410">
          <cell r="A410" t="str">
            <v>AFANADOR PEREZ JOSE HUMBERTO</v>
          </cell>
          <cell r="B410">
            <v>80067239</v>
          </cell>
        </row>
        <row r="411">
          <cell r="A411" t="str">
            <v>AFANADOR SUAREZ DAVID ALFONSO</v>
          </cell>
          <cell r="B411">
            <v>13809303</v>
          </cell>
        </row>
        <row r="412">
          <cell r="A412" t="str">
            <v>AFANADOR VACA GUILLERMO</v>
          </cell>
          <cell r="B412">
            <v>16268450</v>
          </cell>
        </row>
        <row r="413">
          <cell r="A413" t="str">
            <v>AFRICANO GONZALEZ MARTHA</v>
          </cell>
          <cell r="B413">
            <v>51637381</v>
          </cell>
        </row>
        <row r="414">
          <cell r="A414" t="str">
            <v>AGAMEZ AGAMEZ GILBERTO ANTONIO</v>
          </cell>
          <cell r="B414">
            <v>6575752</v>
          </cell>
        </row>
        <row r="415">
          <cell r="A415" t="str">
            <v>AGAMEZ GALVIS WILFREDO</v>
          </cell>
          <cell r="B415">
            <v>79563643</v>
          </cell>
        </row>
        <row r="416">
          <cell r="A416" t="str">
            <v>AGAMEZ SANCHEZ LUZ HELENA</v>
          </cell>
          <cell r="B416">
            <v>34990879</v>
          </cell>
        </row>
        <row r="417">
          <cell r="A417" t="str">
            <v>AGATON CASTILLO VICTOR JULIO</v>
          </cell>
          <cell r="B417">
            <v>3093522</v>
          </cell>
        </row>
        <row r="418">
          <cell r="A418" t="str">
            <v>AGENCIAUTO S A</v>
          </cell>
          <cell r="B418">
            <v>890900016</v>
          </cell>
        </row>
        <row r="419">
          <cell r="A419" t="str">
            <v>AGENTE DE MEDICINA FELISALUD LIMITADA</v>
          </cell>
          <cell r="B419">
            <v>800115925</v>
          </cell>
        </row>
        <row r="420">
          <cell r="A420" t="str">
            <v>AGLOMERADOS DE COLOMBIA LTDA</v>
          </cell>
          <cell r="B420">
            <v>805004427</v>
          </cell>
        </row>
        <row r="421">
          <cell r="A421" t="str">
            <v>AGRADO FAJARDO DORA LILIANA</v>
          </cell>
          <cell r="B421">
            <v>31406191</v>
          </cell>
        </row>
        <row r="422">
          <cell r="A422" t="str">
            <v>AGREDA ARCOS ALICIA ASCENETH</v>
          </cell>
          <cell r="B422">
            <v>27431293</v>
          </cell>
        </row>
        <row r="423">
          <cell r="A423" t="str">
            <v>AGREDA ARTURO NUBIA ANGELICA</v>
          </cell>
          <cell r="B423">
            <v>59821653</v>
          </cell>
        </row>
        <row r="424">
          <cell r="A424" t="str">
            <v>AGREDA RUIZ JESUS</v>
          </cell>
          <cell r="B424">
            <v>12965090</v>
          </cell>
        </row>
        <row r="425">
          <cell r="A425" t="str">
            <v>AGREDO ARCE VICTOR HUGO</v>
          </cell>
          <cell r="B425">
            <v>94308839</v>
          </cell>
        </row>
        <row r="426">
          <cell r="A426" t="str">
            <v>AGREDO CARLOSAMA SANDRA LILIANA</v>
          </cell>
          <cell r="B426">
            <v>25276296</v>
          </cell>
        </row>
        <row r="427">
          <cell r="A427" t="str">
            <v>AGREDO GARZON JORGE ELICER</v>
          </cell>
          <cell r="B427">
            <v>76342617</v>
          </cell>
        </row>
        <row r="428">
          <cell r="A428" t="str">
            <v>AGREDO GOMEZ ANA LUCIA</v>
          </cell>
          <cell r="B428">
            <v>30721065</v>
          </cell>
        </row>
        <row r="429">
          <cell r="A429" t="str">
            <v>AGREDO GOMEZ MARGARITA</v>
          </cell>
          <cell r="B429">
            <v>27079007</v>
          </cell>
        </row>
        <row r="430">
          <cell r="A430" t="str">
            <v>AGREDO HUGO HERNANDO</v>
          </cell>
          <cell r="B430">
            <v>10519821</v>
          </cell>
        </row>
        <row r="431">
          <cell r="A431" t="str">
            <v>AGREDO IDROBO RAFAEL ELI</v>
          </cell>
          <cell r="B431">
            <v>1462552</v>
          </cell>
        </row>
        <row r="432">
          <cell r="A432" t="str">
            <v>AGREDO LUCIO JESUS H</v>
          </cell>
          <cell r="B432">
            <v>10547947</v>
          </cell>
        </row>
        <row r="433">
          <cell r="A433" t="str">
            <v>AGREDO MANZANO MARIANO HERNAN</v>
          </cell>
          <cell r="B433">
            <v>4775011</v>
          </cell>
        </row>
        <row r="434">
          <cell r="A434" t="str">
            <v>AGREDO MARTINEZ MIGDALIA</v>
          </cell>
          <cell r="B434">
            <v>67011991</v>
          </cell>
        </row>
        <row r="435">
          <cell r="A435" t="str">
            <v>AGREDO NELLY</v>
          </cell>
          <cell r="B435">
            <v>26640577</v>
          </cell>
        </row>
        <row r="436">
          <cell r="A436" t="str">
            <v>AGREDO TRUJILLO ALONSO</v>
          </cell>
          <cell r="B436">
            <v>4591121</v>
          </cell>
        </row>
        <row r="437">
          <cell r="A437" t="str">
            <v>AGREDO TRUQUE NELCY</v>
          </cell>
          <cell r="B437">
            <v>34533234</v>
          </cell>
        </row>
        <row r="438">
          <cell r="A438" t="str">
            <v>AGREDO VALENCIA EDNA KARIME</v>
          </cell>
          <cell r="B438">
            <v>66932781</v>
          </cell>
        </row>
        <row r="439">
          <cell r="A439" t="str">
            <v>AGRICENSE LIMITADA</v>
          </cell>
          <cell r="B439">
            <v>860000028</v>
          </cell>
        </row>
        <row r="440">
          <cell r="A440" t="str">
            <v>AGRICOLA MERCANTIL DEL CAUCA Y CIA LT</v>
          </cell>
          <cell r="B440">
            <v>891501365</v>
          </cell>
        </row>
        <row r="441">
          <cell r="A441" t="str">
            <v>AGRICOLA Y COMERCIAL RAYCO LTDA</v>
          </cell>
          <cell r="B441">
            <v>891408459</v>
          </cell>
        </row>
        <row r="442">
          <cell r="A442" t="str">
            <v>AGRO EL ARADO SA</v>
          </cell>
          <cell r="B442">
            <v>890300959</v>
          </cell>
        </row>
        <row r="443">
          <cell r="A443" t="str">
            <v>AGRO FILTER LTDA</v>
          </cell>
          <cell r="B443">
            <v>860056364</v>
          </cell>
        </row>
        <row r="444">
          <cell r="A444" t="str">
            <v>AGROAV CANDELARIA VILLEGAS MEJIA Y CIA S</v>
          </cell>
          <cell r="B444">
            <v>891301009</v>
          </cell>
        </row>
        <row r="445">
          <cell r="A445" t="str">
            <v>AGROCORCEGA SA</v>
          </cell>
          <cell r="B445">
            <v>891501462</v>
          </cell>
        </row>
        <row r="446">
          <cell r="A446" t="str">
            <v>AGRODISTRIBUCIONES EAT</v>
          </cell>
          <cell r="B446">
            <v>805016582</v>
          </cell>
        </row>
        <row r="447">
          <cell r="A447" t="str">
            <v>AGROELECTRICAS DIESEL LTDA. AG</v>
          </cell>
          <cell r="B447">
            <v>890326535</v>
          </cell>
        </row>
        <row r="448">
          <cell r="A448" t="str">
            <v>AGROINDUSTRIA UVE SA UVE SA</v>
          </cell>
          <cell r="B448">
            <v>860065624</v>
          </cell>
        </row>
        <row r="449">
          <cell r="A449" t="str">
            <v>AGRONO LUCUMI EDGAR</v>
          </cell>
          <cell r="B449">
            <v>10471871</v>
          </cell>
        </row>
        <row r="450">
          <cell r="A450" t="str">
            <v>AGRONO MENDEZ JUAN CARLOS</v>
          </cell>
          <cell r="B450">
            <v>79622476</v>
          </cell>
        </row>
        <row r="451">
          <cell r="A451" t="str">
            <v>AGROPECUARIA EL AMPARO LIMITADA</v>
          </cell>
          <cell r="B451">
            <v>806005760</v>
          </cell>
        </row>
        <row r="452">
          <cell r="A452" t="str">
            <v>AGROPECUARIA LA ESMERALDA LTDA</v>
          </cell>
          <cell r="B452">
            <v>890309678</v>
          </cell>
        </row>
        <row r="453">
          <cell r="A453" t="str">
            <v>AGROPECUARIA LOS PINOS Y CIA S EN C</v>
          </cell>
          <cell r="B453">
            <v>890328839</v>
          </cell>
        </row>
        <row r="454">
          <cell r="A454" t="str">
            <v>AGROPECUARIA MOLINA VIVAS LTDA</v>
          </cell>
          <cell r="B454">
            <v>860053644</v>
          </cell>
        </row>
        <row r="455">
          <cell r="A455" t="str">
            <v>AGROPECUARIA Y PISCICOLA MONRUA LTDA</v>
          </cell>
          <cell r="B455">
            <v>805017338</v>
          </cell>
        </row>
        <row r="456">
          <cell r="A456" t="str">
            <v>AGROPECURIA TODO EN GANADO LTDA. ATOGAN</v>
          </cell>
          <cell r="B456">
            <v>890325120</v>
          </cell>
        </row>
        <row r="457">
          <cell r="A457" t="str">
            <v>AGROPLAST LTDA.</v>
          </cell>
          <cell r="B457">
            <v>890316988</v>
          </cell>
        </row>
        <row r="458">
          <cell r="A458" t="str">
            <v>AGROQUIMICOS JULIAO</v>
          </cell>
          <cell r="B458">
            <v>800230531</v>
          </cell>
        </row>
        <row r="459">
          <cell r="A459" t="str">
            <v>AGROSEMILLAS LTDA.</v>
          </cell>
          <cell r="B459">
            <v>890937785</v>
          </cell>
        </row>
        <row r="460">
          <cell r="A460" t="str">
            <v>AGROSERVICIOS ESPECIALES LTDA</v>
          </cell>
          <cell r="B460">
            <v>830075958</v>
          </cell>
        </row>
        <row r="461">
          <cell r="A461" t="str">
            <v>AGS COLOMBIA LTDA</v>
          </cell>
          <cell r="B461">
            <v>830006777</v>
          </cell>
        </row>
        <row r="462">
          <cell r="A462" t="str">
            <v>AGUACIA LOPEZ ALEXANDRA MILENA</v>
          </cell>
          <cell r="B462">
            <v>52181210</v>
          </cell>
        </row>
        <row r="463">
          <cell r="A463" t="str">
            <v>AGUADO BASTIDAS ELIZABETH</v>
          </cell>
          <cell r="B463">
            <v>31982074</v>
          </cell>
        </row>
        <row r="464">
          <cell r="A464" t="str">
            <v>AGUADO CORTES ESPERANZA</v>
          </cell>
          <cell r="B464">
            <v>31282865</v>
          </cell>
        </row>
        <row r="465">
          <cell r="A465" t="str">
            <v>AGUADO GARCIA FERNANDO</v>
          </cell>
          <cell r="B465">
            <v>16781440</v>
          </cell>
        </row>
        <row r="466">
          <cell r="A466" t="str">
            <v>AGUADO GOMEZ EDDNA XIMENA</v>
          </cell>
          <cell r="B466">
            <v>31944902</v>
          </cell>
        </row>
        <row r="467">
          <cell r="A467" t="str">
            <v>AGUADO GOMEZ KARENT</v>
          </cell>
          <cell r="B467">
            <v>66834576</v>
          </cell>
        </row>
        <row r="468">
          <cell r="A468" t="str">
            <v>AGUADO GONZALEZ JUAN CARLOS</v>
          </cell>
          <cell r="B468">
            <v>16781439</v>
          </cell>
        </row>
        <row r="469">
          <cell r="A469" t="str">
            <v>AGUADO MARTHA CECILIA</v>
          </cell>
          <cell r="B469">
            <v>31938483</v>
          </cell>
        </row>
        <row r="470">
          <cell r="A470" t="str">
            <v>AGUADO QUINTERO LUIS FERNANDO</v>
          </cell>
          <cell r="B470">
            <v>16792723</v>
          </cell>
        </row>
        <row r="471">
          <cell r="A471" t="str">
            <v>AGUADO REYES GABRIEL JOSE</v>
          </cell>
          <cell r="B471">
            <v>16714805</v>
          </cell>
        </row>
        <row r="472">
          <cell r="A472" t="str">
            <v>AGUADO RODRIGUEZ ANCIZAR</v>
          </cell>
          <cell r="B472">
            <v>16597006</v>
          </cell>
        </row>
        <row r="473">
          <cell r="A473" t="str">
            <v>AGUADO RODRIGUEZ FRANCIA ELENA</v>
          </cell>
          <cell r="B473">
            <v>31861473</v>
          </cell>
        </row>
        <row r="474">
          <cell r="A474" t="str">
            <v>AGUADO VALENCIA DIEGO FERNANDO</v>
          </cell>
          <cell r="B474">
            <v>94377039</v>
          </cell>
        </row>
        <row r="475">
          <cell r="A475" t="str">
            <v>AGUALIMPIA FRANCISCA</v>
          </cell>
          <cell r="B475">
            <v>26391883</v>
          </cell>
        </row>
        <row r="476">
          <cell r="A476" t="str">
            <v>AGUALIMPIA VARELA MAURICIO</v>
          </cell>
          <cell r="B476">
            <v>79754967</v>
          </cell>
        </row>
        <row r="477">
          <cell r="A477" t="str">
            <v>AGUANCHA BAUTE XENIA IBETH</v>
          </cell>
          <cell r="B477">
            <v>49729684</v>
          </cell>
        </row>
        <row r="478">
          <cell r="A478" t="str">
            <v>AGUAS BAQUERO DORIS</v>
          </cell>
          <cell r="B478">
            <v>51573192</v>
          </cell>
        </row>
        <row r="479">
          <cell r="A479" t="str">
            <v>AGUAS NAVARRO NEUMAN FERNANDO</v>
          </cell>
          <cell r="B479">
            <v>92025229</v>
          </cell>
        </row>
        <row r="480">
          <cell r="A480" t="str">
            <v>AGUAS ROMERO GUSTAVO ADOLFO</v>
          </cell>
          <cell r="B480">
            <v>92030200</v>
          </cell>
        </row>
        <row r="481">
          <cell r="A481" t="str">
            <v>AGUDELO A JOSE H</v>
          </cell>
          <cell r="B481">
            <v>2492721</v>
          </cell>
        </row>
        <row r="482">
          <cell r="A482" t="str">
            <v>AGUDELO AGUDELO FLOR ALBA</v>
          </cell>
          <cell r="B482">
            <v>42689669</v>
          </cell>
        </row>
        <row r="483">
          <cell r="A483" t="str">
            <v>AGUDELO AGUDELO JESUS ALBEIRO</v>
          </cell>
          <cell r="B483">
            <v>4469311</v>
          </cell>
        </row>
        <row r="484">
          <cell r="A484" t="str">
            <v>AGUDELO AGUDELO MARGARITA ANDREA</v>
          </cell>
          <cell r="B484">
            <v>43169595</v>
          </cell>
        </row>
        <row r="485">
          <cell r="A485" t="str">
            <v>AGUDELO AGUDELO WILLIAM DE J</v>
          </cell>
          <cell r="B485">
            <v>15525499</v>
          </cell>
        </row>
        <row r="486">
          <cell r="A486" t="str">
            <v>AGUDELO AGUIRRE WILFREDO</v>
          </cell>
          <cell r="B486">
            <v>98627481</v>
          </cell>
        </row>
        <row r="487">
          <cell r="A487" t="str">
            <v>AGUDELO ALDNA JOIMER BERNARDO</v>
          </cell>
          <cell r="B487">
            <v>16753202</v>
          </cell>
        </row>
        <row r="488">
          <cell r="A488" t="str">
            <v>AGUDELO ALVAREZ FABIO</v>
          </cell>
          <cell r="B488">
            <v>6496841</v>
          </cell>
        </row>
        <row r="489">
          <cell r="A489" t="str">
            <v>AGUDELO ARBELAEZ LUIS JAVIER</v>
          </cell>
          <cell r="B489">
            <v>70517887</v>
          </cell>
        </row>
        <row r="490">
          <cell r="A490" t="str">
            <v>AGUDELO ARBOLEDA ORLANDO DE JESUS</v>
          </cell>
          <cell r="B490">
            <v>70563709</v>
          </cell>
        </row>
        <row r="491">
          <cell r="A491" t="str">
            <v>AGUDELO ARENAS BIBIANA MARIA</v>
          </cell>
          <cell r="B491">
            <v>43826808</v>
          </cell>
        </row>
        <row r="492">
          <cell r="A492" t="str">
            <v>AGUDELO ATEHORTUA LEONARDO AUGUSTO</v>
          </cell>
          <cell r="B492">
            <v>3321074</v>
          </cell>
        </row>
        <row r="493">
          <cell r="A493" t="str">
            <v>AGUDELO AVENDANO FERNANDO</v>
          </cell>
          <cell r="B493">
            <v>7543927</v>
          </cell>
        </row>
        <row r="494">
          <cell r="A494" t="str">
            <v>AGUDELO BARACALDO LUZ ALBA</v>
          </cell>
          <cell r="B494">
            <v>24481855</v>
          </cell>
        </row>
        <row r="495">
          <cell r="A495" t="str">
            <v>AGUDELO BARRERA OSCAR</v>
          </cell>
          <cell r="B495">
            <v>94410844</v>
          </cell>
        </row>
        <row r="496">
          <cell r="A496" t="str">
            <v>AGUDELO BARRIENTOS JANETH</v>
          </cell>
          <cell r="B496">
            <v>31179891</v>
          </cell>
        </row>
        <row r="497">
          <cell r="A497" t="str">
            <v>AGUDELO BEDOYA JUAN CARLOS</v>
          </cell>
          <cell r="B497">
            <v>70327423</v>
          </cell>
        </row>
        <row r="498">
          <cell r="A498" t="str">
            <v>AGUDELO BERNAL HUGO DE JESUS</v>
          </cell>
          <cell r="B498">
            <v>12916500</v>
          </cell>
        </row>
        <row r="499">
          <cell r="A499" t="str">
            <v>AGUDELO BORRERO JULIAN ANDRES</v>
          </cell>
          <cell r="B499">
            <v>94524942</v>
          </cell>
        </row>
        <row r="500">
          <cell r="A500" t="str">
            <v>AGUDELO BUSTAMANTE LUIS FERNA</v>
          </cell>
          <cell r="B500">
            <v>16783213</v>
          </cell>
        </row>
        <row r="501">
          <cell r="A501" t="str">
            <v>AGUDELO CABRERA LUIS ALFONSO</v>
          </cell>
          <cell r="B501">
            <v>16767982</v>
          </cell>
        </row>
        <row r="502">
          <cell r="A502" t="str">
            <v>AGUDELO CADAVID MARIO ALBERTO</v>
          </cell>
          <cell r="B502">
            <v>70109711</v>
          </cell>
        </row>
        <row r="503">
          <cell r="A503" t="str">
            <v>AGUDELO CANAVERAL HERNAN DARIO</v>
          </cell>
          <cell r="B503">
            <v>16363041</v>
          </cell>
        </row>
        <row r="504">
          <cell r="A504" t="str">
            <v>AGUDELO CARDONA AMPARO</v>
          </cell>
          <cell r="B504">
            <v>38866699</v>
          </cell>
        </row>
        <row r="505">
          <cell r="A505" t="str">
            <v>AGUDELO CARLOS ANDRES</v>
          </cell>
          <cell r="B505">
            <v>71226882</v>
          </cell>
        </row>
        <row r="506">
          <cell r="A506" t="str">
            <v>AGUDELO CATANO BEATRIZ EUGENIA</v>
          </cell>
          <cell r="B506">
            <v>41929753</v>
          </cell>
        </row>
        <row r="507">
          <cell r="A507" t="str">
            <v>AGUDELO CHAVES LUZ AMPARO</v>
          </cell>
          <cell r="B507">
            <v>32533985</v>
          </cell>
        </row>
        <row r="508">
          <cell r="A508" t="str">
            <v>AGUDELO CHAVEZ JOSE AGOBARDO</v>
          </cell>
          <cell r="B508">
            <v>16782764</v>
          </cell>
        </row>
        <row r="509">
          <cell r="A509" t="str">
            <v>AGUDELO CORDOBA JUAN DAVID</v>
          </cell>
          <cell r="B509">
            <v>71600080</v>
          </cell>
        </row>
        <row r="510">
          <cell r="A510" t="str">
            <v>AGUDELO CORTES JAIME</v>
          </cell>
          <cell r="B510">
            <v>79296009</v>
          </cell>
        </row>
        <row r="511">
          <cell r="A511" t="str">
            <v>AGUDELO CUERVO JUAN CARLOS</v>
          </cell>
          <cell r="B511">
            <v>71681266</v>
          </cell>
        </row>
        <row r="512">
          <cell r="A512" t="str">
            <v>AGUDELO DAVILA SILVIO</v>
          </cell>
          <cell r="B512">
            <v>6494470</v>
          </cell>
        </row>
        <row r="513">
          <cell r="A513" t="str">
            <v>AGUDELO DAZA RODRIGO ALBERTO</v>
          </cell>
          <cell r="B513">
            <v>79280910</v>
          </cell>
        </row>
        <row r="514">
          <cell r="A514" t="str">
            <v>AGUDELO DE MARTINEZ ROCIO DE JESUS</v>
          </cell>
          <cell r="B514">
            <v>32078093</v>
          </cell>
        </row>
        <row r="515">
          <cell r="A515" t="str">
            <v>AGUDELO DE VARGAS MARIA OTILIA</v>
          </cell>
          <cell r="B515">
            <v>29851051</v>
          </cell>
        </row>
        <row r="516">
          <cell r="A516" t="str">
            <v>AGUDELO DELGADO JORGE ELIECER</v>
          </cell>
          <cell r="B516">
            <v>14213556</v>
          </cell>
        </row>
        <row r="517">
          <cell r="A517" t="str">
            <v>AGUDELO DIAZ MARGARITA ROSA</v>
          </cell>
          <cell r="B517">
            <v>59667552</v>
          </cell>
        </row>
        <row r="518">
          <cell r="A518" t="str">
            <v>AGUDELO DURAN GERARDO</v>
          </cell>
          <cell r="B518">
            <v>19233798</v>
          </cell>
        </row>
        <row r="519">
          <cell r="A519" t="str">
            <v>AGUDELO ECHEVERRI MARIA GIRLESA</v>
          </cell>
          <cell r="B519">
            <v>21489964</v>
          </cell>
        </row>
        <row r="520">
          <cell r="A520" t="str">
            <v>AGUDELO ESCOBAR MARTHA L</v>
          </cell>
          <cell r="B520">
            <v>31889857</v>
          </cell>
        </row>
        <row r="521">
          <cell r="A521" t="str">
            <v>AGUDELO FERNANDEZ ORLANDO</v>
          </cell>
          <cell r="B521">
            <v>16622427</v>
          </cell>
        </row>
        <row r="522">
          <cell r="A522" t="str">
            <v>AGUDELO FIERRO YAMILE</v>
          </cell>
          <cell r="B522">
            <v>66865381</v>
          </cell>
        </row>
        <row r="523">
          <cell r="A523" t="str">
            <v>AGUDELO GABRIEL</v>
          </cell>
          <cell r="B523">
            <v>71688241</v>
          </cell>
        </row>
        <row r="524">
          <cell r="A524" t="str">
            <v>AGUDELO GASCA HUBER DARIO</v>
          </cell>
          <cell r="B524">
            <v>71743260</v>
          </cell>
        </row>
        <row r="525">
          <cell r="A525" t="str">
            <v>AGUDELO GIL ALVARO</v>
          </cell>
          <cell r="B525">
            <v>6511261</v>
          </cell>
        </row>
        <row r="526">
          <cell r="A526" t="str">
            <v>AGUDELO GIL FRANCISCO</v>
          </cell>
          <cell r="B526">
            <v>3548114</v>
          </cell>
        </row>
        <row r="527">
          <cell r="A527" t="str">
            <v>AGUDELO GIRALDO MARIA CRISTINA</v>
          </cell>
          <cell r="B527">
            <v>31868761</v>
          </cell>
        </row>
        <row r="528">
          <cell r="A528" t="str">
            <v>AGUDELO GOMEZ DIANA PATRICIA</v>
          </cell>
          <cell r="B528">
            <v>21832500</v>
          </cell>
        </row>
        <row r="529">
          <cell r="A529" t="str">
            <v>AGUDELO GOMEZ JORGE IVAN</v>
          </cell>
          <cell r="B529">
            <v>16359784</v>
          </cell>
        </row>
        <row r="530">
          <cell r="A530" t="str">
            <v>AGUDELO GOMEZ JUAN GUILLERMO</v>
          </cell>
          <cell r="B530">
            <v>98589082</v>
          </cell>
        </row>
        <row r="531">
          <cell r="A531" t="str">
            <v>AGUDELO GOMEZ WILLIAM DE JESUS</v>
          </cell>
          <cell r="B531">
            <v>16204080</v>
          </cell>
        </row>
        <row r="532">
          <cell r="A532" t="str">
            <v>AGUDELO GONZALEZ CARLOS ENRIQUE</v>
          </cell>
          <cell r="B532">
            <v>75063307</v>
          </cell>
        </row>
        <row r="533">
          <cell r="A533" t="str">
            <v>AGUDELO GONZALEZ CARLOS HUBERTO</v>
          </cell>
          <cell r="B533">
            <v>16219693</v>
          </cell>
        </row>
        <row r="534">
          <cell r="A534" t="str">
            <v>AGUDELO GUERRERO JOSE LUIS</v>
          </cell>
          <cell r="B534">
            <v>79450313</v>
          </cell>
        </row>
        <row r="535">
          <cell r="A535" t="str">
            <v>AGUDELO GUEVARA MARTHA CECILIA</v>
          </cell>
          <cell r="B535">
            <v>43526464</v>
          </cell>
        </row>
        <row r="536">
          <cell r="A536" t="str">
            <v>AGUDELO GUTIERREZ JACKELINE</v>
          </cell>
          <cell r="B536">
            <v>66939164</v>
          </cell>
        </row>
        <row r="537">
          <cell r="A537" t="str">
            <v>AGUDELO HENAO MARIO DE JESUS</v>
          </cell>
          <cell r="B537">
            <v>3603135</v>
          </cell>
        </row>
        <row r="538">
          <cell r="A538" t="str">
            <v>AGUDELO HERNANDEZ MARIA VICTORIA</v>
          </cell>
          <cell r="B538">
            <v>31948486</v>
          </cell>
        </row>
        <row r="539">
          <cell r="A539" t="str">
            <v>AGUDELO HIDALGO HERNAN DARIO</v>
          </cell>
          <cell r="B539">
            <v>71793492</v>
          </cell>
        </row>
        <row r="540">
          <cell r="A540" t="str">
            <v>AGUDELO HOYOS WILLIAM MAURICIO</v>
          </cell>
          <cell r="B540">
            <v>80413866</v>
          </cell>
        </row>
        <row r="541">
          <cell r="A541" t="str">
            <v>AGUDELO JIMENO LILIANA</v>
          </cell>
          <cell r="B541">
            <v>38941022</v>
          </cell>
        </row>
        <row r="542">
          <cell r="A542" t="str">
            <v>AGUDELO LEON EDWIN ALEJANDRO</v>
          </cell>
          <cell r="B542">
            <v>80237550</v>
          </cell>
        </row>
        <row r="543">
          <cell r="A543" t="str">
            <v>Agudelo Liliana</v>
          </cell>
          <cell r="B543">
            <v>31405742</v>
          </cell>
        </row>
        <row r="544">
          <cell r="A544" t="str">
            <v>AGUDELO LONDONO CARLOS MARIO</v>
          </cell>
          <cell r="B544">
            <v>70060259</v>
          </cell>
        </row>
        <row r="545">
          <cell r="A545" t="str">
            <v>AGUDELO LONDONO OMAR DE JESUS</v>
          </cell>
          <cell r="B545">
            <v>4348148</v>
          </cell>
        </row>
        <row r="546">
          <cell r="A546" t="str">
            <v>AGUDELO LOPEZ DIANA CARLA</v>
          </cell>
          <cell r="B546">
            <v>39530388</v>
          </cell>
        </row>
        <row r="547">
          <cell r="A547" t="str">
            <v>AGUDELO LOPEZ GILDARDO ABAD</v>
          </cell>
          <cell r="B547">
            <v>7497102</v>
          </cell>
        </row>
        <row r="548">
          <cell r="A548" t="str">
            <v>AGUDELO LOPEZ JUAN BAUTISTA</v>
          </cell>
          <cell r="B548">
            <v>14236004</v>
          </cell>
        </row>
        <row r="549">
          <cell r="A549" t="str">
            <v>AGUDELO LOPEZ LUCERO DE MARIA</v>
          </cell>
          <cell r="B549">
            <v>32541802</v>
          </cell>
        </row>
        <row r="550">
          <cell r="A550" t="str">
            <v>AGUDELO LOPEZ MARIA CIELO</v>
          </cell>
          <cell r="B550">
            <v>31398760</v>
          </cell>
        </row>
        <row r="551">
          <cell r="A551" t="str">
            <v>AGUDELO MAECHA OLGA LUCIA</v>
          </cell>
          <cell r="B551">
            <v>51657260</v>
          </cell>
        </row>
        <row r="552">
          <cell r="A552" t="str">
            <v>AGUDELO MARIA FERNANDA</v>
          </cell>
          <cell r="B552">
            <v>66757332</v>
          </cell>
        </row>
        <row r="553">
          <cell r="A553" t="str">
            <v>AGUDELO MARIA VILMA</v>
          </cell>
          <cell r="B553">
            <v>32542338</v>
          </cell>
        </row>
        <row r="554">
          <cell r="A554" t="str">
            <v>AGUDELO MARIN GUSTAVO</v>
          </cell>
          <cell r="B554">
            <v>14986360</v>
          </cell>
        </row>
        <row r="555">
          <cell r="A555" t="str">
            <v>AGUDELO MAZUERA JOHN JAIRO</v>
          </cell>
          <cell r="B555">
            <v>94277306</v>
          </cell>
        </row>
        <row r="556">
          <cell r="A556" t="str">
            <v>AGUDELO MEDINA IDIOME</v>
          </cell>
          <cell r="B556">
            <v>7540619</v>
          </cell>
        </row>
        <row r="557">
          <cell r="A557" t="str">
            <v>AGUDELO MENDEZ MARLENE</v>
          </cell>
          <cell r="B557">
            <v>31271696</v>
          </cell>
        </row>
        <row r="558">
          <cell r="A558" t="str">
            <v>AGUDELO MESA DIANA LUCIA</v>
          </cell>
          <cell r="B558">
            <v>42891637</v>
          </cell>
        </row>
        <row r="559">
          <cell r="A559" t="str">
            <v>AGUDELO MESA MARIA LILIANA</v>
          </cell>
          <cell r="B559">
            <v>41895091</v>
          </cell>
        </row>
        <row r="560">
          <cell r="A560" t="str">
            <v>AGUDELO MEZADIANA MARIA</v>
          </cell>
          <cell r="B560">
            <v>30354103</v>
          </cell>
        </row>
        <row r="561">
          <cell r="A561" t="str">
            <v>AGUDELO MOLINA MARIA DAMARIS</v>
          </cell>
          <cell r="B561">
            <v>51914820</v>
          </cell>
        </row>
        <row r="562">
          <cell r="A562" t="str">
            <v>AGUDELO MONCADA LEON JAIME</v>
          </cell>
          <cell r="B562">
            <v>98497508</v>
          </cell>
        </row>
        <row r="563">
          <cell r="A563" t="str">
            <v>AGUDELO MONSALVE EDWIN ALEXANDER</v>
          </cell>
          <cell r="B563">
            <v>93403148</v>
          </cell>
        </row>
        <row r="564">
          <cell r="A564" t="str">
            <v>AGUDELO MORENO VICTORIA EUGENIA</v>
          </cell>
          <cell r="B564">
            <v>34602193</v>
          </cell>
        </row>
        <row r="565">
          <cell r="A565" t="str">
            <v>AGUDELO MUNETON JOSE ALEJANDRO</v>
          </cell>
          <cell r="B565">
            <v>70107499</v>
          </cell>
        </row>
        <row r="566">
          <cell r="A566" t="str">
            <v>AGUDELO NELSON</v>
          </cell>
          <cell r="B566">
            <v>13846937</v>
          </cell>
        </row>
        <row r="567">
          <cell r="A567" t="str">
            <v>AGUDELO OLAYA JAIRO HUMBERTO</v>
          </cell>
          <cell r="B567">
            <v>8348460</v>
          </cell>
        </row>
        <row r="568">
          <cell r="A568" t="str">
            <v>AGUDELO PATINO DARIO DE JESUS</v>
          </cell>
          <cell r="B568">
            <v>71723404</v>
          </cell>
        </row>
        <row r="569">
          <cell r="A569" t="str">
            <v>AGUDELO PATINO MARIA DEL PILAR</v>
          </cell>
          <cell r="B569">
            <v>51688079</v>
          </cell>
        </row>
        <row r="570">
          <cell r="A570" t="str">
            <v>AGUDELO PEREZ JHON HEIDER</v>
          </cell>
          <cell r="B570">
            <v>3507894</v>
          </cell>
        </row>
        <row r="571">
          <cell r="A571" t="str">
            <v>AGUDELO PINEDA MARIA STELLA</v>
          </cell>
          <cell r="B571">
            <v>51692899</v>
          </cell>
        </row>
        <row r="572">
          <cell r="A572" t="str">
            <v>AGUDELO PINEDA ORLANDO</v>
          </cell>
          <cell r="B572">
            <v>10232542</v>
          </cell>
        </row>
        <row r="573">
          <cell r="A573" t="str">
            <v>AGUDELO PIZANO JOSE HOLLMAN</v>
          </cell>
          <cell r="B573">
            <v>18497866</v>
          </cell>
        </row>
        <row r="574">
          <cell r="A574" t="str">
            <v>AGUDELO PUERTA FRANCY YOLIMA</v>
          </cell>
          <cell r="B574">
            <v>39210405</v>
          </cell>
        </row>
        <row r="575">
          <cell r="A575" t="str">
            <v>AGUDELO PUERTA MARLENE</v>
          </cell>
          <cell r="B575">
            <v>66652203</v>
          </cell>
        </row>
        <row r="576">
          <cell r="A576" t="str">
            <v>AGUDELO QUIGUA ARTURO</v>
          </cell>
          <cell r="B576">
            <v>79353350</v>
          </cell>
        </row>
        <row r="577">
          <cell r="A577" t="str">
            <v>AGUDELO QUINTERO JOSE HUMBERTO</v>
          </cell>
          <cell r="B577">
            <v>10260054</v>
          </cell>
        </row>
        <row r="578">
          <cell r="A578" t="str">
            <v>AGUDELO RAIGOZA JORGE MARIO</v>
          </cell>
          <cell r="B578">
            <v>98633054</v>
          </cell>
        </row>
        <row r="579">
          <cell r="A579" t="str">
            <v>AGUDELO RAMIREZ DORA MARIA</v>
          </cell>
          <cell r="B579">
            <v>43040132</v>
          </cell>
        </row>
        <row r="580">
          <cell r="A580" t="str">
            <v>AGUDELO RAMIREZ GINETH</v>
          </cell>
          <cell r="B580">
            <v>63514359</v>
          </cell>
        </row>
        <row r="581">
          <cell r="A581" t="str">
            <v>AGUDELO REYES JAIRO HUMBERTO</v>
          </cell>
          <cell r="B581">
            <v>19283106</v>
          </cell>
        </row>
        <row r="582">
          <cell r="A582" t="str">
            <v>AGUDELO ROA FREDY ENRIQUE</v>
          </cell>
          <cell r="B582">
            <v>79609940</v>
          </cell>
        </row>
        <row r="583">
          <cell r="A583" t="str">
            <v>AGUDELO ROJAS ANA LUCIA</v>
          </cell>
          <cell r="B583">
            <v>43739539</v>
          </cell>
        </row>
        <row r="584">
          <cell r="A584" t="str">
            <v>AGUDELO ROJAS CLAUDIA PATRICIA</v>
          </cell>
          <cell r="B584">
            <v>43735011</v>
          </cell>
        </row>
        <row r="585">
          <cell r="A585" t="str">
            <v>AGUDELO ROLDAN ALFONSO ANIBAL</v>
          </cell>
          <cell r="B585">
            <v>8399994</v>
          </cell>
        </row>
        <row r="586">
          <cell r="A586" t="str">
            <v>AGUDELO RUEDA MARIA LUCELLY</v>
          </cell>
          <cell r="B586">
            <v>43425342</v>
          </cell>
        </row>
        <row r="587">
          <cell r="A587" t="str">
            <v>AGUDELO SAAVEDRA MARIA DE LAS MERCEDES</v>
          </cell>
          <cell r="B587">
            <v>52587472</v>
          </cell>
        </row>
        <row r="588">
          <cell r="A588" t="str">
            <v>AGUDELO SALDARRIAGA JOSE FERNANDO</v>
          </cell>
          <cell r="B588">
            <v>71707990</v>
          </cell>
        </row>
        <row r="589">
          <cell r="A589" t="str">
            <v>AGUDELO SALGADO JOSE ORLAHY</v>
          </cell>
          <cell r="B589">
            <v>16454876</v>
          </cell>
        </row>
        <row r="590">
          <cell r="A590" t="str">
            <v>AGUDELO SANCHEZ LUIS ARCESIO</v>
          </cell>
          <cell r="B590">
            <v>71611553</v>
          </cell>
        </row>
        <row r="591">
          <cell r="A591" t="str">
            <v>AGUDELO SANCHEZ LUZ ELENA</v>
          </cell>
          <cell r="B591">
            <v>42072120</v>
          </cell>
        </row>
        <row r="592">
          <cell r="A592" t="str">
            <v>AGUDELO SANCHEZ MARIA EUGENIA</v>
          </cell>
          <cell r="B592">
            <v>31415932</v>
          </cell>
        </row>
        <row r="593">
          <cell r="A593" t="str">
            <v>AGUDELO SANIN JUAN RAMON</v>
          </cell>
          <cell r="B593">
            <v>8225683</v>
          </cell>
        </row>
        <row r="594">
          <cell r="A594" t="str">
            <v>AGUDELO SARRIA PAULO ANDRES</v>
          </cell>
          <cell r="B594">
            <v>79906778</v>
          </cell>
        </row>
        <row r="595">
          <cell r="A595" t="str">
            <v>AGUDELO SEPULVEDA MARIA DEL SOCORRO</v>
          </cell>
          <cell r="B595">
            <v>32535391</v>
          </cell>
        </row>
        <row r="596">
          <cell r="A596" t="str">
            <v>AGUDELO SERNA JUAN ELIECER</v>
          </cell>
          <cell r="B596">
            <v>6460039</v>
          </cell>
        </row>
        <row r="597">
          <cell r="A597" t="str">
            <v>AGUDELO SERRANO WILFRED DANIEL</v>
          </cell>
          <cell r="B597">
            <v>91281566</v>
          </cell>
        </row>
        <row r="598">
          <cell r="A598" t="str">
            <v>AGUDELO SOLARTE MARGARITA</v>
          </cell>
          <cell r="B598">
            <v>66857278</v>
          </cell>
        </row>
        <row r="599">
          <cell r="A599" t="str">
            <v>AGUDELO SUAREZ OSBAL ALBERTO</v>
          </cell>
          <cell r="B599">
            <v>71685327</v>
          </cell>
        </row>
        <row r="600">
          <cell r="A600" t="str">
            <v>AGUDELO TABORDA MARY LUZ</v>
          </cell>
          <cell r="B600">
            <v>31846777</v>
          </cell>
        </row>
        <row r="601">
          <cell r="A601" t="str">
            <v>AGUDELO TANG DIANA VLAVASKY</v>
          </cell>
          <cell r="B601">
            <v>30325343</v>
          </cell>
        </row>
        <row r="602">
          <cell r="A602" t="str">
            <v>AGUDELO TAPIAS PEDRO JOSE</v>
          </cell>
          <cell r="B602">
            <v>8037378</v>
          </cell>
        </row>
        <row r="603">
          <cell r="A603" t="str">
            <v>AGUDELO TOBON VICTORIA EUGENIA DE LA M</v>
          </cell>
          <cell r="B603">
            <v>42894384</v>
          </cell>
        </row>
        <row r="604">
          <cell r="A604" t="str">
            <v>AGUDELO TORRES HILDA LORENA</v>
          </cell>
          <cell r="B604">
            <v>36308174</v>
          </cell>
        </row>
        <row r="605">
          <cell r="A605" t="str">
            <v>AGUDELO URREGO GLORIA INES MARITZA</v>
          </cell>
          <cell r="B605">
            <v>43522000</v>
          </cell>
        </row>
        <row r="606">
          <cell r="A606" t="str">
            <v>AGUDELO VALENCIA CARLOS ALBERTO</v>
          </cell>
          <cell r="B606">
            <v>11437878</v>
          </cell>
        </row>
        <row r="607">
          <cell r="A607" t="str">
            <v>AGUDELO VASQUEZ HERNAN DE JESUS</v>
          </cell>
          <cell r="B607">
            <v>98574278</v>
          </cell>
        </row>
        <row r="608">
          <cell r="A608" t="str">
            <v>AGUDELO VELASCO DIEGO</v>
          </cell>
          <cell r="B608">
            <v>10070287</v>
          </cell>
        </row>
        <row r="609">
          <cell r="A609" t="str">
            <v>AGUDELO VELEZ DIOMER DE JESUS</v>
          </cell>
          <cell r="B609">
            <v>8290401</v>
          </cell>
        </row>
        <row r="610">
          <cell r="A610" t="str">
            <v>AGUDELO VELEZ HERNAN DARIO</v>
          </cell>
          <cell r="B610">
            <v>71651181</v>
          </cell>
        </row>
        <row r="611">
          <cell r="A611" t="str">
            <v>AGUDELO VELEZ JORGE OCTAVIO</v>
          </cell>
          <cell r="B611">
            <v>70042042</v>
          </cell>
        </row>
        <row r="612">
          <cell r="A612" t="str">
            <v>AGUDELO VELEZ JUAN GUILLERMO</v>
          </cell>
          <cell r="B612">
            <v>71607549</v>
          </cell>
        </row>
        <row r="613">
          <cell r="A613" t="str">
            <v>AGUDELO VELOZA MARCO ANTONIO</v>
          </cell>
          <cell r="B613">
            <v>80415727</v>
          </cell>
        </row>
        <row r="614">
          <cell r="A614" t="str">
            <v>AGUDELO VERGARA BEATRIZ ELENA</v>
          </cell>
          <cell r="B614">
            <v>42786358</v>
          </cell>
        </row>
        <row r="615">
          <cell r="A615" t="str">
            <v>AGUDELO VERGARA GLORIA AMPARO</v>
          </cell>
          <cell r="B615">
            <v>35496738</v>
          </cell>
        </row>
        <row r="616">
          <cell r="A616" t="str">
            <v>AGUDELO VILLA WILMA TATIANA</v>
          </cell>
          <cell r="B616">
            <v>43574279</v>
          </cell>
        </row>
        <row r="617">
          <cell r="A617" t="str">
            <v>AGUDELO VILLADA MIRYAM DE J</v>
          </cell>
          <cell r="B617">
            <v>31941028</v>
          </cell>
        </row>
        <row r="618">
          <cell r="A618" t="str">
            <v>AGUDELO VILLEGAS FREDY VICENTE</v>
          </cell>
          <cell r="B618">
            <v>80437405</v>
          </cell>
        </row>
        <row r="619">
          <cell r="A619" t="str">
            <v>AGUDELO VILLEGAS NUBIA ESTELA</v>
          </cell>
          <cell r="B619">
            <v>43615045</v>
          </cell>
        </row>
        <row r="620">
          <cell r="A620" t="str">
            <v>AGUDELO ZAPATA FRANCISCO LUIS</v>
          </cell>
          <cell r="B620">
            <v>1384946</v>
          </cell>
        </row>
        <row r="621">
          <cell r="A621" t="str">
            <v>AGUDELO ZAPATA JORGE WILLIAM</v>
          </cell>
          <cell r="B621">
            <v>98534084</v>
          </cell>
        </row>
        <row r="622">
          <cell r="A622" t="str">
            <v>AGUDELO ZAPATA JOSE SALOMON</v>
          </cell>
          <cell r="B622">
            <v>8266957</v>
          </cell>
        </row>
        <row r="623">
          <cell r="A623" t="str">
            <v>AGUDELO ZAPATA MARIA NOHEMY</v>
          </cell>
          <cell r="B623">
            <v>43669375</v>
          </cell>
        </row>
        <row r="624">
          <cell r="A624" t="str">
            <v>AGUDELO ZULETA FRANCISCO JAVIER</v>
          </cell>
          <cell r="B624">
            <v>98585914</v>
          </cell>
        </row>
        <row r="625">
          <cell r="A625" t="str">
            <v>AGUDO OSORIO CARLOS ARMANDO</v>
          </cell>
          <cell r="B625">
            <v>79187709</v>
          </cell>
        </row>
        <row r="626">
          <cell r="A626" t="str">
            <v>AGUEL KAFRUNI GUILLERMO HERNAN</v>
          </cell>
          <cell r="B626">
            <v>10103047</v>
          </cell>
        </row>
        <row r="627">
          <cell r="A627" t="str">
            <v>AGUEL PLAZAS XIMENA</v>
          </cell>
          <cell r="B627">
            <v>42110812</v>
          </cell>
        </row>
        <row r="628">
          <cell r="A628" t="str">
            <v>AGUERA LOPEZ EDUARDO</v>
          </cell>
          <cell r="B628">
            <v>7472734</v>
          </cell>
        </row>
        <row r="629">
          <cell r="A629" t="str">
            <v>AGUERO MENDOZA JACKELINE GIOVANNA</v>
          </cell>
          <cell r="B629">
            <v>66985496</v>
          </cell>
        </row>
        <row r="630">
          <cell r="A630" t="str">
            <v>AGUERRA LOPEZ OSCAR JOSE RAMON</v>
          </cell>
          <cell r="B630">
            <v>7452900</v>
          </cell>
        </row>
        <row r="631">
          <cell r="A631" t="str">
            <v>AGUIA FLOREZ RAFAEL EDUARDO</v>
          </cell>
          <cell r="B631">
            <v>79148754</v>
          </cell>
        </row>
        <row r="632">
          <cell r="A632" t="str">
            <v>AGUIAR CARDONA ALEX ARTURO</v>
          </cell>
          <cell r="B632">
            <v>15510886</v>
          </cell>
        </row>
        <row r="633">
          <cell r="A633" t="str">
            <v>AGUIAR CRIOLLO NORBERTO</v>
          </cell>
          <cell r="B633">
            <v>6001302</v>
          </cell>
        </row>
        <row r="634">
          <cell r="A634" t="str">
            <v>AGUIAR FRANCISCO ANTONIO</v>
          </cell>
          <cell r="B634">
            <v>6496269</v>
          </cell>
        </row>
        <row r="635">
          <cell r="A635" t="str">
            <v>AGUIAR GALINDO ALFREDO</v>
          </cell>
          <cell r="B635">
            <v>17096202</v>
          </cell>
        </row>
        <row r="636">
          <cell r="A636" t="str">
            <v>AGUIAR GONZALEZ JOSE ANTONIO</v>
          </cell>
          <cell r="B636">
            <v>6559587</v>
          </cell>
        </row>
        <row r="637">
          <cell r="A637" t="str">
            <v>AGUIAR SOTO HECTOR</v>
          </cell>
          <cell r="B637">
            <v>16620640</v>
          </cell>
        </row>
        <row r="638">
          <cell r="A638" t="str">
            <v>AGUIIRE MONICA</v>
          </cell>
          <cell r="B638">
            <v>39802891</v>
          </cell>
        </row>
        <row r="639">
          <cell r="A639" t="str">
            <v>AGUILAR AGUILAR OLBER</v>
          </cell>
          <cell r="B639">
            <v>10556005</v>
          </cell>
        </row>
        <row r="640">
          <cell r="A640" t="str">
            <v>AGUILAR ANA LIGIA</v>
          </cell>
          <cell r="B640">
            <v>51732641</v>
          </cell>
        </row>
        <row r="641">
          <cell r="A641" t="str">
            <v>AGUILAR ARAQUE LUIS FELIPE</v>
          </cell>
          <cell r="B641">
            <v>6815903</v>
          </cell>
        </row>
        <row r="642">
          <cell r="A642" t="str">
            <v>AGUILAR ARBOLEDA JOSE WILSON</v>
          </cell>
          <cell r="B642">
            <v>94299890</v>
          </cell>
        </row>
        <row r="643">
          <cell r="A643" t="str">
            <v>AGUILAR AVILA LEON ENRIQUE</v>
          </cell>
          <cell r="B643">
            <v>79279020</v>
          </cell>
        </row>
        <row r="644">
          <cell r="A644" t="str">
            <v>AGUILAR BARRERA PABLO EMIGDIO</v>
          </cell>
          <cell r="B644">
            <v>19470952</v>
          </cell>
        </row>
        <row r="645">
          <cell r="A645" t="str">
            <v>AGUILAR BURGOS ANA MARIA</v>
          </cell>
          <cell r="B645">
            <v>42886977</v>
          </cell>
        </row>
        <row r="646">
          <cell r="A646" t="str">
            <v>AGUILAR CACERES GLORIA INES</v>
          </cell>
          <cell r="B646">
            <v>38871151</v>
          </cell>
        </row>
        <row r="647">
          <cell r="A647" t="str">
            <v>AGUILAR CALDERON LUZ DARY</v>
          </cell>
          <cell r="B647">
            <v>52483288</v>
          </cell>
        </row>
        <row r="648">
          <cell r="A648" t="str">
            <v>AGUILAR CERVELEON</v>
          </cell>
          <cell r="B648">
            <v>19064406</v>
          </cell>
        </row>
        <row r="649">
          <cell r="A649" t="str">
            <v>AGUILAR DE OSPINA RUTH</v>
          </cell>
          <cell r="B649">
            <v>24568582</v>
          </cell>
        </row>
        <row r="650">
          <cell r="A650" t="str">
            <v>AGUILAR DE SANCHEZ MAGNOLIA</v>
          </cell>
          <cell r="B650">
            <v>31286631</v>
          </cell>
        </row>
        <row r="651">
          <cell r="A651" t="str">
            <v>AGUILAR DE VILLEGAS PIEDAD EUGENIA</v>
          </cell>
          <cell r="B651">
            <v>32472213</v>
          </cell>
        </row>
        <row r="652">
          <cell r="A652" t="str">
            <v>AGUILAR DIAZ BEATRIZ ELENA</v>
          </cell>
          <cell r="B652">
            <v>42065188</v>
          </cell>
        </row>
        <row r="653">
          <cell r="A653" t="str">
            <v>AGUILAR DIAZ MARIA ROSALBA</v>
          </cell>
          <cell r="B653">
            <v>42072386</v>
          </cell>
        </row>
        <row r="654">
          <cell r="A654" t="str">
            <v>AGUILAR EDISON</v>
          </cell>
          <cell r="B654">
            <v>15301421</v>
          </cell>
        </row>
        <row r="655">
          <cell r="A655" t="str">
            <v>AGUILAR ELLES MANUEL ESTEBAN</v>
          </cell>
          <cell r="B655">
            <v>5003244</v>
          </cell>
        </row>
        <row r="656">
          <cell r="A656" t="str">
            <v>AGUILAR GALLEGO ALBA ROCIO</v>
          </cell>
          <cell r="B656">
            <v>43489551</v>
          </cell>
        </row>
        <row r="657">
          <cell r="A657" t="str">
            <v>AGUILAR GONZALEZ JULIA EDITH</v>
          </cell>
          <cell r="B657">
            <v>40776181</v>
          </cell>
        </row>
        <row r="658">
          <cell r="A658" t="str">
            <v>AGUILAR GONZALEZ ZAIDA YUBELNY</v>
          </cell>
          <cell r="B658">
            <v>20875809</v>
          </cell>
        </row>
        <row r="659">
          <cell r="A659" t="str">
            <v>AGUILAR GORDILLO CLAUDIA LILIANA</v>
          </cell>
          <cell r="B659">
            <v>52447341</v>
          </cell>
        </row>
        <row r="660">
          <cell r="A660" t="str">
            <v>AGUILAR HENAO ELSY DEL SOCORRO</v>
          </cell>
          <cell r="B660">
            <v>24495641</v>
          </cell>
        </row>
        <row r="661">
          <cell r="A661" t="str">
            <v>AGUILAR HENAO LUIS ALBERTO</v>
          </cell>
          <cell r="B661">
            <v>4374434</v>
          </cell>
        </row>
        <row r="662">
          <cell r="A662" t="str">
            <v>AGUILAR HERNANDEZ DANIEL JOSE</v>
          </cell>
          <cell r="B662">
            <v>79042189</v>
          </cell>
        </row>
        <row r="663">
          <cell r="A663" t="str">
            <v>AGUILAR JOSE JUVENAL</v>
          </cell>
          <cell r="B663">
            <v>19076810</v>
          </cell>
        </row>
        <row r="664">
          <cell r="A664" t="str">
            <v>AGUILAR LEYTON MARIBEL</v>
          </cell>
          <cell r="B664">
            <v>66946925</v>
          </cell>
        </row>
        <row r="665">
          <cell r="A665" t="str">
            <v>AGUILAR LLANOS MARTHA LUCIA</v>
          </cell>
          <cell r="B665">
            <v>66678937</v>
          </cell>
        </row>
        <row r="666">
          <cell r="A666" t="str">
            <v>AGUILAR MARTINEZ MARIA ANTONIA</v>
          </cell>
          <cell r="B666">
            <v>51671674</v>
          </cell>
        </row>
        <row r="667">
          <cell r="A667" t="str">
            <v>AGUILAR MEJIA ALEX GUSTAVO</v>
          </cell>
          <cell r="B667">
            <v>6382244</v>
          </cell>
        </row>
        <row r="668">
          <cell r="A668" t="str">
            <v>AGUILAR MESA ALVARO DE JESUS</v>
          </cell>
          <cell r="B668">
            <v>71596048</v>
          </cell>
        </row>
        <row r="669">
          <cell r="A669" t="str">
            <v>AGUILAR MORA LUIS ALEJANDRO</v>
          </cell>
          <cell r="B669">
            <v>80542671</v>
          </cell>
        </row>
        <row r="670">
          <cell r="A670" t="str">
            <v>AGUILAR MORALES ALVARO DE JESUS</v>
          </cell>
          <cell r="B670">
            <v>19196389</v>
          </cell>
        </row>
        <row r="671">
          <cell r="A671" t="str">
            <v>AGUILAR MORENO MARTHA DORIZ</v>
          </cell>
          <cell r="B671">
            <v>41658771</v>
          </cell>
        </row>
        <row r="672">
          <cell r="A672" t="str">
            <v>AGUILAR MURILLO LEYSON</v>
          </cell>
          <cell r="B672">
            <v>11815356</v>
          </cell>
        </row>
        <row r="673">
          <cell r="A673" t="str">
            <v>AGUILAR OLAYA CONSTANZA DEL ROSARIO</v>
          </cell>
          <cell r="B673">
            <v>38230683</v>
          </cell>
        </row>
        <row r="674">
          <cell r="A674" t="str">
            <v>AGUILAR ORTIZ GUILLERMO ANTONIO</v>
          </cell>
          <cell r="B674">
            <v>93378598</v>
          </cell>
        </row>
        <row r="675">
          <cell r="A675" t="str">
            <v>AGUILAR ORTIZ PATRICIA DEL CARMEN</v>
          </cell>
          <cell r="B675">
            <v>59670479</v>
          </cell>
        </row>
        <row r="676">
          <cell r="A676" t="str">
            <v>AGUILAR OSORIO LEONARDO</v>
          </cell>
          <cell r="B676">
            <v>17140770</v>
          </cell>
        </row>
        <row r="677">
          <cell r="A677" t="str">
            <v>AGUILAR PALOMINO PATRICIA</v>
          </cell>
          <cell r="B677">
            <v>51713570</v>
          </cell>
        </row>
        <row r="678">
          <cell r="A678" t="str">
            <v>AGUILAR PARDO VICTOR JULIO</v>
          </cell>
          <cell r="B678">
            <v>10179498</v>
          </cell>
        </row>
        <row r="679">
          <cell r="A679" t="str">
            <v>AGUILAR PARRA JAIRO ENRIQUE</v>
          </cell>
          <cell r="B679">
            <v>70556051</v>
          </cell>
        </row>
        <row r="680">
          <cell r="A680" t="str">
            <v>AGUILAR RAMIREZ JUAN GULLERMO</v>
          </cell>
          <cell r="B680">
            <v>98639845</v>
          </cell>
        </row>
        <row r="681">
          <cell r="A681" t="str">
            <v>AGUILAR RAMIREZ WILSON ARVET</v>
          </cell>
          <cell r="B681">
            <v>79672233</v>
          </cell>
        </row>
        <row r="682">
          <cell r="A682" t="str">
            <v>AGUILAR RODRIGUEZ EDINSON</v>
          </cell>
          <cell r="B682">
            <v>16682825</v>
          </cell>
        </row>
        <row r="683">
          <cell r="A683" t="str">
            <v>AGUILAR RODRIGUEZ JOSE LUIS</v>
          </cell>
          <cell r="B683">
            <v>5819703</v>
          </cell>
        </row>
        <row r="684">
          <cell r="A684" t="str">
            <v>AGUILAR RODRIGUEZ MARTHA GLORIA</v>
          </cell>
          <cell r="B684">
            <v>38215074</v>
          </cell>
        </row>
        <row r="685">
          <cell r="A685" t="str">
            <v>AGUILAR RODRIGUEZ NILSON RENEE</v>
          </cell>
          <cell r="B685">
            <v>79607293</v>
          </cell>
        </row>
        <row r="686">
          <cell r="A686" t="str">
            <v>AGUILAR SAEZ HERNANDO</v>
          </cell>
          <cell r="B686">
            <v>73079531</v>
          </cell>
        </row>
        <row r="687">
          <cell r="A687" t="str">
            <v>AGUILAR SALAZAR HUBER</v>
          </cell>
          <cell r="B687">
            <v>16455532</v>
          </cell>
        </row>
        <row r="688">
          <cell r="A688" t="str">
            <v>AGUILAR SAVEDRA JARDIN</v>
          </cell>
          <cell r="B688">
            <v>76234207</v>
          </cell>
        </row>
        <row r="689">
          <cell r="A689" t="str">
            <v>AGUILAR SERRATO MARTHA ISABEL</v>
          </cell>
          <cell r="B689">
            <v>38286639</v>
          </cell>
        </row>
        <row r="690">
          <cell r="A690" t="str">
            <v>AGUILAR TEQUIA OMAR ANTONIO</v>
          </cell>
          <cell r="B690">
            <v>79534946</v>
          </cell>
        </row>
        <row r="691">
          <cell r="A691" t="str">
            <v>AGUILAR URIBE MARTHA ELENA</v>
          </cell>
          <cell r="B691">
            <v>42880732</v>
          </cell>
        </row>
        <row r="692">
          <cell r="A692" t="str">
            <v>AGUILAR VANEGAS ISABEL CRISTINA</v>
          </cell>
          <cell r="B692">
            <v>43576969</v>
          </cell>
        </row>
        <row r="693">
          <cell r="A693" t="str">
            <v>AGUILERA BELTRAN WILLIAN</v>
          </cell>
          <cell r="B693">
            <v>19438829</v>
          </cell>
        </row>
        <row r="694">
          <cell r="A694" t="str">
            <v>AGUILERA BOHORQUEZLUZ MARINA</v>
          </cell>
          <cell r="B694">
            <v>39730608</v>
          </cell>
        </row>
        <row r="695">
          <cell r="A695" t="str">
            <v>AGUILERA CAMAYO DIEGO FERNANDO</v>
          </cell>
          <cell r="B695">
            <v>94391829</v>
          </cell>
        </row>
        <row r="696">
          <cell r="A696" t="str">
            <v>AGUILERA GARCIA ALBERTO</v>
          </cell>
          <cell r="B696">
            <v>14986141</v>
          </cell>
        </row>
        <row r="697">
          <cell r="A697" t="str">
            <v>AGUILERA GARCIA RICARDO</v>
          </cell>
          <cell r="B697">
            <v>16605691</v>
          </cell>
        </row>
        <row r="698">
          <cell r="A698" t="str">
            <v>AGUILERA GARZON CARLOS FRANCISCO</v>
          </cell>
          <cell r="B698">
            <v>80023062</v>
          </cell>
        </row>
        <row r="699">
          <cell r="A699" t="str">
            <v>AGUILERA MORALES JOSE SEGUNDO</v>
          </cell>
          <cell r="B699">
            <v>85201786</v>
          </cell>
        </row>
        <row r="700">
          <cell r="A700" t="str">
            <v>AGUILERA MOSQUERA NATALIA</v>
          </cell>
          <cell r="B700">
            <v>66885368</v>
          </cell>
        </row>
        <row r="701">
          <cell r="A701" t="str">
            <v>AGUILERA OJEDA ANGELICA MARIA</v>
          </cell>
          <cell r="B701">
            <v>52165635</v>
          </cell>
        </row>
        <row r="702">
          <cell r="A702" t="str">
            <v>AGUILERA PARDO EUTIMIO</v>
          </cell>
          <cell r="B702">
            <v>19120055</v>
          </cell>
        </row>
        <row r="703">
          <cell r="A703" t="str">
            <v>AGUILERA PARDO FABIO ALIRIO</v>
          </cell>
          <cell r="B703">
            <v>79346547</v>
          </cell>
        </row>
        <row r="704">
          <cell r="A704" t="str">
            <v>AGUILERA PARDO HUGO ANIBAL</v>
          </cell>
          <cell r="B704">
            <v>79698221</v>
          </cell>
        </row>
        <row r="705">
          <cell r="A705" t="str">
            <v>AGUILERA RODRIGUEZ MARISOL</v>
          </cell>
          <cell r="B705">
            <v>51786270</v>
          </cell>
        </row>
        <row r="706">
          <cell r="A706" t="str">
            <v>AGUILERA WEIR CARLOS ALFONSO</v>
          </cell>
          <cell r="B706">
            <v>217246</v>
          </cell>
        </row>
        <row r="707">
          <cell r="A707" t="str">
            <v>AGUILLON RUIZ DELFINA.</v>
          </cell>
          <cell r="B707">
            <v>35462298</v>
          </cell>
        </row>
        <row r="708">
          <cell r="A708" t="str">
            <v>AGUINAGA CAMPO ANGELA MARIA</v>
          </cell>
          <cell r="B708">
            <v>32100260</v>
          </cell>
        </row>
        <row r="709">
          <cell r="A709" t="str">
            <v>AGUINO CASTRILLON NANCY</v>
          </cell>
          <cell r="B709">
            <v>59667923</v>
          </cell>
        </row>
        <row r="710">
          <cell r="A710" t="str">
            <v>AGUIRRE AGUIRRE WILMAR</v>
          </cell>
          <cell r="B710">
            <v>16733330</v>
          </cell>
        </row>
        <row r="711">
          <cell r="A711" t="str">
            <v>AGUIRRE ALICIA</v>
          </cell>
          <cell r="B711">
            <v>41712890</v>
          </cell>
        </row>
        <row r="712">
          <cell r="A712" t="str">
            <v>AGUIRRE ALZATE ARLEZ EDILSON</v>
          </cell>
          <cell r="B712">
            <v>94389430</v>
          </cell>
        </row>
        <row r="713">
          <cell r="A713" t="str">
            <v>AGUIRRE ALZATE CARLOS ALBERTO</v>
          </cell>
          <cell r="B713">
            <v>94372877</v>
          </cell>
        </row>
        <row r="714">
          <cell r="A714" t="str">
            <v>AGUIRRE ARANGO EDA</v>
          </cell>
          <cell r="B714">
            <v>66977171</v>
          </cell>
        </row>
        <row r="715">
          <cell r="A715" t="str">
            <v>AGUIRRE ARREDONDO JORGE IVAN</v>
          </cell>
          <cell r="B715">
            <v>71699015</v>
          </cell>
        </row>
        <row r="716">
          <cell r="A716" t="str">
            <v>AGUIRRE BEDOYA OSCAR JAVIER</v>
          </cell>
          <cell r="B716">
            <v>93374977</v>
          </cell>
        </row>
        <row r="717">
          <cell r="A717" t="str">
            <v>AGUIRRE BUSTAMANTE MARTHA ELSY</v>
          </cell>
          <cell r="B717">
            <v>43014299</v>
          </cell>
        </row>
        <row r="718">
          <cell r="A718" t="str">
            <v>AGUIRRE CARDONA LUZ MARINA</v>
          </cell>
          <cell r="B718">
            <v>24326489</v>
          </cell>
        </row>
        <row r="719">
          <cell r="A719" t="str">
            <v>AGUIRRE CAROLINA</v>
          </cell>
          <cell r="B719">
            <v>41941673</v>
          </cell>
        </row>
        <row r="720">
          <cell r="A720" t="str">
            <v>AGUIRRE CARTAGENA FELIPE ANDRES</v>
          </cell>
          <cell r="B720">
            <v>71777004</v>
          </cell>
        </row>
        <row r="721">
          <cell r="A721" t="str">
            <v>AGUIRRE CASTANEDA CARLOS ALBERTO</v>
          </cell>
          <cell r="B721">
            <v>94493265</v>
          </cell>
        </row>
        <row r="722">
          <cell r="A722" t="str">
            <v>AGUIRRE CASTANO JAIRO</v>
          </cell>
          <cell r="B722">
            <v>4337432</v>
          </cell>
        </row>
        <row r="723">
          <cell r="A723" t="str">
            <v>AGUIRRE CASTRILLON RAMON ELIAS</v>
          </cell>
          <cell r="B723">
            <v>70036590</v>
          </cell>
        </row>
        <row r="724">
          <cell r="A724" t="str">
            <v>AGUIRRE CHATE KIOLMAR</v>
          </cell>
          <cell r="B724">
            <v>94525748</v>
          </cell>
        </row>
        <row r="725">
          <cell r="A725" t="str">
            <v>AGUIRRE CIFUENTES OFELIA</v>
          </cell>
          <cell r="B725">
            <v>34594627</v>
          </cell>
        </row>
        <row r="726">
          <cell r="A726" t="str">
            <v>AGUIRRE DE E GLORIA G</v>
          </cell>
          <cell r="B726">
            <v>38997597</v>
          </cell>
        </row>
        <row r="727">
          <cell r="A727" t="str">
            <v>AGUIRRE DIAZ LUZ DARY</v>
          </cell>
          <cell r="B727">
            <v>29663708</v>
          </cell>
        </row>
        <row r="728">
          <cell r="A728" t="str">
            <v>AGUIRRE FERNANDEZ ALEXANDER</v>
          </cell>
          <cell r="B728">
            <v>94369941</v>
          </cell>
        </row>
        <row r="729">
          <cell r="A729" t="str">
            <v>AGUIRRE FLOREZ RICARDO</v>
          </cell>
          <cell r="B729">
            <v>79291199</v>
          </cell>
        </row>
        <row r="730">
          <cell r="A730" t="str">
            <v>AGUIRRE FORERO JOSE IGNACIO</v>
          </cell>
          <cell r="B730">
            <v>6080992</v>
          </cell>
        </row>
        <row r="731">
          <cell r="A731" t="str">
            <v>AGUIRRE FRANKY GUSTAVO</v>
          </cell>
          <cell r="B731">
            <v>79409710</v>
          </cell>
        </row>
        <row r="732">
          <cell r="A732" t="str">
            <v>AGUIRRE GAMARRA ANTONIO JOSE</v>
          </cell>
          <cell r="B732">
            <v>9126975</v>
          </cell>
        </row>
        <row r="733">
          <cell r="A733" t="str">
            <v>AGUIRRE GARCES DIANA STELLA</v>
          </cell>
          <cell r="B733">
            <v>42768721</v>
          </cell>
        </row>
        <row r="734">
          <cell r="A734" t="str">
            <v>AGUIRRE GARZON SANDRA MILENA</v>
          </cell>
          <cell r="B734">
            <v>66923942</v>
          </cell>
        </row>
        <row r="735">
          <cell r="A735" t="str">
            <v>AGUIRRE GIRALDO RODRIGO</v>
          </cell>
          <cell r="B735">
            <v>17146894</v>
          </cell>
        </row>
        <row r="736">
          <cell r="A736" t="str">
            <v>AGUIRRE GONZALEZ JAIRO ANTONIO</v>
          </cell>
          <cell r="B736">
            <v>14882144</v>
          </cell>
        </row>
        <row r="737">
          <cell r="A737" t="str">
            <v>AGUIRRE GONZALEZ JOSE ELIPZZON</v>
          </cell>
          <cell r="B737">
            <v>16749422</v>
          </cell>
        </row>
        <row r="738">
          <cell r="A738" t="str">
            <v>AGUIRRE GUEVARA JORGE HUMBERTO</v>
          </cell>
          <cell r="B738">
            <v>92512098</v>
          </cell>
        </row>
        <row r="739">
          <cell r="A739" t="str">
            <v>AGUIRRE GUTIERREZ MARIA CLAUDIA</v>
          </cell>
          <cell r="B739">
            <v>41774548</v>
          </cell>
        </row>
        <row r="740">
          <cell r="A740" t="str">
            <v>AGUIRRE GUTIERREZ MARTHA YANET</v>
          </cell>
          <cell r="B740">
            <v>66830188</v>
          </cell>
        </row>
        <row r="741">
          <cell r="A741" t="str">
            <v>AGUIRRE GUTIERREZ OLGA LUCIA</v>
          </cell>
          <cell r="B741">
            <v>31996074</v>
          </cell>
        </row>
        <row r="742">
          <cell r="A742" t="str">
            <v>AGUIRRE HERNANDEZ JHON JAIRO</v>
          </cell>
          <cell r="B742">
            <v>10017005</v>
          </cell>
        </row>
        <row r="743">
          <cell r="A743" t="str">
            <v>AGUIRRE JAIME HERNANDO</v>
          </cell>
          <cell r="B743">
            <v>6356944</v>
          </cell>
        </row>
        <row r="744">
          <cell r="A744" t="str">
            <v>AGUIRRE JARAMILLO JAVIER</v>
          </cell>
          <cell r="B744">
            <v>16461148</v>
          </cell>
        </row>
        <row r="745">
          <cell r="A745" t="str">
            <v>AGUIRRE JARAMILLO JORGE HUMBERTO</v>
          </cell>
          <cell r="B745">
            <v>71981216</v>
          </cell>
        </row>
        <row r="746">
          <cell r="A746" t="str">
            <v>AGUIRRE LEON HECTOR EDUARDO</v>
          </cell>
          <cell r="B746">
            <v>16347881</v>
          </cell>
        </row>
        <row r="747">
          <cell r="A747" t="str">
            <v>AGUIRRE LIBREROS JAVIER</v>
          </cell>
          <cell r="B747">
            <v>6114602</v>
          </cell>
        </row>
        <row r="748">
          <cell r="A748" t="str">
            <v>AGUIRRE LINERO ELIZABETH</v>
          </cell>
          <cell r="B748">
            <v>36533600</v>
          </cell>
        </row>
        <row r="749">
          <cell r="A749" t="str">
            <v>AGUIRRE LOPEZ MARIA ESPERANZA</v>
          </cell>
          <cell r="B749">
            <v>43105698</v>
          </cell>
        </row>
        <row r="750">
          <cell r="A750" t="str">
            <v>AGUIRRE MARIN LEONARDO</v>
          </cell>
          <cell r="B750">
            <v>7558054</v>
          </cell>
        </row>
        <row r="751">
          <cell r="A751" t="str">
            <v>AGUIRRE MEJIA LUIS ARIEL</v>
          </cell>
          <cell r="B751">
            <v>4337572</v>
          </cell>
        </row>
        <row r="752">
          <cell r="A752" t="str">
            <v>AGUIRRE MENA LUZ ALDIBIA</v>
          </cell>
          <cell r="B752">
            <v>66849520</v>
          </cell>
        </row>
        <row r="753">
          <cell r="A753" t="str">
            <v>AGUIRRE MURCIA JOAQUIN ELIAS</v>
          </cell>
          <cell r="B753">
            <v>79276609</v>
          </cell>
        </row>
        <row r="754">
          <cell r="A754" t="str">
            <v>AGUIRRE NORIEGA JUAN CARLOS</v>
          </cell>
          <cell r="B754">
            <v>94371322</v>
          </cell>
        </row>
        <row r="755">
          <cell r="A755" t="str">
            <v>AGUIRRE OCAMPO JOSE ISLEN</v>
          </cell>
          <cell r="B755">
            <v>18596422</v>
          </cell>
        </row>
        <row r="756">
          <cell r="A756" t="str">
            <v>AGUIRRE OCAMPO LILIANA</v>
          </cell>
          <cell r="B756">
            <v>32502824</v>
          </cell>
        </row>
        <row r="757">
          <cell r="A757" t="str">
            <v>AGUIRRE OCAMPO OLGA LUCIA</v>
          </cell>
          <cell r="B757">
            <v>31417080</v>
          </cell>
        </row>
        <row r="758">
          <cell r="A758" t="str">
            <v>AGUIRRE OSORIO YOHN HENRY</v>
          </cell>
          <cell r="B758">
            <v>71652330</v>
          </cell>
        </row>
        <row r="759">
          <cell r="A759" t="str">
            <v>AGUIRRE PARRA EDINSON</v>
          </cell>
          <cell r="B759">
            <v>16208489</v>
          </cell>
        </row>
        <row r="760">
          <cell r="A760" t="str">
            <v>AGUIRRE PEREA FRANCISCO JAVIER</v>
          </cell>
          <cell r="B760">
            <v>14886569</v>
          </cell>
        </row>
        <row r="761">
          <cell r="A761" t="str">
            <v>AGUIRRE PEREZ DARCY BEATRIZ</v>
          </cell>
          <cell r="B761">
            <v>52645665</v>
          </cell>
        </row>
        <row r="762">
          <cell r="A762" t="str">
            <v>AGUIRRE PEREZ GLORIA INES</v>
          </cell>
          <cell r="B762">
            <v>51910540</v>
          </cell>
        </row>
        <row r="763">
          <cell r="A763" t="str">
            <v>AGUIRRE PEREZ OSCAR</v>
          </cell>
          <cell r="B763">
            <v>19445994</v>
          </cell>
        </row>
        <row r="764">
          <cell r="A764" t="str">
            <v>AGUIRRE PEREZ RUPERTO DE JESUS</v>
          </cell>
          <cell r="B764">
            <v>588024</v>
          </cell>
        </row>
        <row r="765">
          <cell r="A765" t="str">
            <v>AGUIRRE PRECIADO MARIA LUISA</v>
          </cell>
          <cell r="B765">
            <v>41613198</v>
          </cell>
        </row>
        <row r="766">
          <cell r="A766" t="str">
            <v>AGUIRRE RAMIREZ ALBERTO</v>
          </cell>
          <cell r="B766">
            <v>7531471</v>
          </cell>
        </row>
        <row r="767">
          <cell r="A767" t="str">
            <v>AGUIRRE RAMIREZ LUIS FERNANDO</v>
          </cell>
          <cell r="B767">
            <v>16741350</v>
          </cell>
        </row>
        <row r="768">
          <cell r="A768" t="str">
            <v>AGUIRRE RAMIREZ VICTOR HUGO</v>
          </cell>
          <cell r="B768">
            <v>16769753</v>
          </cell>
        </row>
        <row r="769">
          <cell r="A769" t="str">
            <v>AGUIRRE ROBLEDO JACQUELINE</v>
          </cell>
          <cell r="B769">
            <v>46646579</v>
          </cell>
        </row>
        <row r="770">
          <cell r="A770" t="str">
            <v>AGUIRRE RODRIGUEZ CARLOS ARTURO</v>
          </cell>
          <cell r="B770">
            <v>79405038</v>
          </cell>
        </row>
        <row r="771">
          <cell r="A771" t="str">
            <v>AGUIRRE RODRIGUEZ LUCELIS</v>
          </cell>
          <cell r="B771">
            <v>40930849</v>
          </cell>
        </row>
        <row r="772">
          <cell r="A772" t="str">
            <v>AGUIRRE RODRIGUEZ NESTOR WILSON</v>
          </cell>
          <cell r="B772">
            <v>16733206</v>
          </cell>
        </row>
        <row r="773">
          <cell r="A773" t="str">
            <v>AGUIRRE SANDOVAL ANGEL CUSTODIO</v>
          </cell>
          <cell r="B773">
            <v>6223618</v>
          </cell>
        </row>
        <row r="774">
          <cell r="A774" t="str">
            <v>AGUIRRE SEPULPEDA JORGE ENRIQUE</v>
          </cell>
          <cell r="B774">
            <v>16727672</v>
          </cell>
        </row>
        <row r="775">
          <cell r="A775" t="str">
            <v>AGUIRRE SEPULVEDA HILDA JEANNETTE</v>
          </cell>
          <cell r="B775">
            <v>43588716</v>
          </cell>
        </row>
        <row r="776">
          <cell r="A776" t="str">
            <v>AGUIRRE SERNA ANA DE JESUS</v>
          </cell>
          <cell r="B776">
            <v>31403568</v>
          </cell>
        </row>
        <row r="777">
          <cell r="A777" t="str">
            <v>AGUIRRE SERNA ANA ROSMIRA</v>
          </cell>
          <cell r="B777">
            <v>31403606</v>
          </cell>
        </row>
        <row r="778">
          <cell r="A778" t="str">
            <v>AGUIRRE TEJADA ALBA MELIDA</v>
          </cell>
          <cell r="B778">
            <v>30287550</v>
          </cell>
        </row>
        <row r="779">
          <cell r="A779" t="str">
            <v>AGUIRRE TORO JULIO CESAR</v>
          </cell>
          <cell r="B779">
            <v>16730917</v>
          </cell>
        </row>
        <row r="780">
          <cell r="A780" t="str">
            <v>AGUIRRE URBANO MANUEL FRANCISCO</v>
          </cell>
          <cell r="B780">
            <v>16642064</v>
          </cell>
        </row>
        <row r="781">
          <cell r="A781" t="str">
            <v>AGUIRRE URDINOLA JAIME</v>
          </cell>
          <cell r="B781">
            <v>16540783</v>
          </cell>
        </row>
        <row r="782">
          <cell r="A782" t="str">
            <v>AGUIRRE VALENCIA PEDRO ALIRIO</v>
          </cell>
          <cell r="B782">
            <v>14993132</v>
          </cell>
        </row>
        <row r="783">
          <cell r="A783" t="str">
            <v>AGUIRRE VARELA WILLIAM</v>
          </cell>
          <cell r="B783">
            <v>16690365</v>
          </cell>
        </row>
        <row r="784">
          <cell r="A784" t="str">
            <v>AGUIRRE VINASCO LUZ NERY</v>
          </cell>
          <cell r="B784">
            <v>29808873</v>
          </cell>
        </row>
        <row r="785">
          <cell r="A785" t="str">
            <v>AGUIRRE YEPES CLAUDIA MEIVER</v>
          </cell>
          <cell r="B785">
            <v>42123253</v>
          </cell>
        </row>
        <row r="786">
          <cell r="A786" t="str">
            <v>AGUSTIN ESPINOSA LINA MARIA</v>
          </cell>
          <cell r="B786">
            <v>43569628</v>
          </cell>
        </row>
        <row r="787">
          <cell r="A787" t="str">
            <v>AGUSTIN MARQUEZ ABISAI</v>
          </cell>
          <cell r="B787">
            <v>621000</v>
          </cell>
        </row>
        <row r="788">
          <cell r="A788" t="str">
            <v>AGUSTIN MARQUEZ YADIRA</v>
          </cell>
          <cell r="B788">
            <v>43080866</v>
          </cell>
        </row>
        <row r="789">
          <cell r="A789" t="str">
            <v>AGUSTIN MORALES RUBIO</v>
          </cell>
          <cell r="B789">
            <v>79324045</v>
          </cell>
        </row>
        <row r="790">
          <cell r="A790" t="str">
            <v>AGUSTIN TORRES GARCIA</v>
          </cell>
          <cell r="B790">
            <v>6083365</v>
          </cell>
        </row>
        <row r="791">
          <cell r="A791" t="str">
            <v>AHUMADA BERMUDEZ LILIA MARCELA</v>
          </cell>
          <cell r="B791">
            <v>51888592</v>
          </cell>
        </row>
        <row r="792">
          <cell r="A792" t="str">
            <v>AHUMADA CASAS RAUL</v>
          </cell>
          <cell r="B792">
            <v>2336314</v>
          </cell>
        </row>
        <row r="793">
          <cell r="A793" t="str">
            <v>AHUMADA CERVERA YANETH VICTORIA</v>
          </cell>
          <cell r="B793">
            <v>32616251</v>
          </cell>
        </row>
        <row r="794">
          <cell r="A794" t="str">
            <v>AHUMADA ESCOBAR RODRIGO</v>
          </cell>
          <cell r="B794">
            <v>94418253</v>
          </cell>
        </row>
        <row r="795">
          <cell r="A795" t="str">
            <v>AHUMADA JARAMILLO ADRIANA DEL</v>
          </cell>
          <cell r="B795">
            <v>22579804</v>
          </cell>
        </row>
        <row r="796">
          <cell r="A796" t="str">
            <v>AHUMADA MARTINEZ JOHN ERNESTO</v>
          </cell>
          <cell r="B796">
            <v>79354542</v>
          </cell>
        </row>
        <row r="797">
          <cell r="A797" t="str">
            <v>AHUMADA PENAMARIA RUTH</v>
          </cell>
          <cell r="B797">
            <v>31195096</v>
          </cell>
        </row>
        <row r="798">
          <cell r="A798" t="str">
            <v>AHUMADA SUAREZ ALBA LUCIA</v>
          </cell>
          <cell r="B798">
            <v>51802287</v>
          </cell>
        </row>
        <row r="799">
          <cell r="A799" t="str">
            <v>AHUMEDO DIAZ EDWIN</v>
          </cell>
          <cell r="B799">
            <v>73162518</v>
          </cell>
        </row>
        <row r="800">
          <cell r="A800" t="str">
            <v>AIBE LIMITADA</v>
          </cell>
          <cell r="B800">
            <v>890330304</v>
          </cell>
        </row>
        <row r="801">
          <cell r="A801" t="str">
            <v>AIDA CALERO ARBOLEDA</v>
          </cell>
          <cell r="B801">
            <v>38988032</v>
          </cell>
        </row>
        <row r="802">
          <cell r="A802" t="str">
            <v>AIDA MARIA ERAZO NAVIA</v>
          </cell>
          <cell r="B802">
            <v>38969543</v>
          </cell>
        </row>
        <row r="803">
          <cell r="A803" t="str">
            <v>AIDA MUNOZ DE VILLEGAS</v>
          </cell>
          <cell r="B803">
            <v>38990401</v>
          </cell>
        </row>
        <row r="804">
          <cell r="A804" t="str">
            <v>AIDA SANTACRUZ</v>
          </cell>
          <cell r="B804">
            <v>27072077</v>
          </cell>
        </row>
        <row r="805">
          <cell r="A805" t="str">
            <v>AIRE CONFORT LTDA</v>
          </cell>
          <cell r="B805">
            <v>800065495</v>
          </cell>
        </row>
        <row r="806">
          <cell r="A806" t="str">
            <v>ALADANA FRANISCO JAVIER</v>
          </cell>
          <cell r="B806">
            <v>5909202</v>
          </cell>
        </row>
        <row r="807">
          <cell r="A807" t="str">
            <v>ALADINO FRANCO LUIS MARIO</v>
          </cell>
          <cell r="B807">
            <v>14874068</v>
          </cell>
        </row>
        <row r="808">
          <cell r="A808" t="str">
            <v>ALAGUNA BELTRAN MARTIN EMILIO</v>
          </cell>
          <cell r="B808">
            <v>80409822</v>
          </cell>
        </row>
        <row r="809">
          <cell r="A809" t="str">
            <v>ALAIX GRILLO ADRIANA DEL PILAR</v>
          </cell>
          <cell r="B809">
            <v>52585579</v>
          </cell>
        </row>
        <row r="810">
          <cell r="A810" t="str">
            <v>ALANDETE APARICIO JORGE LUIS</v>
          </cell>
          <cell r="B810">
            <v>73136503</v>
          </cell>
        </row>
        <row r="811">
          <cell r="A811" t="str">
            <v>ALAPE MARIA EXNEDA</v>
          </cell>
          <cell r="B811">
            <v>51554296</v>
          </cell>
        </row>
        <row r="812">
          <cell r="A812" t="str">
            <v>ALAPE MURILLO MARCO TULIO</v>
          </cell>
          <cell r="B812">
            <v>72139210</v>
          </cell>
        </row>
        <row r="813">
          <cell r="A813" t="str">
            <v>ALAPE OSPINA CARLOS ANDRES</v>
          </cell>
          <cell r="B813">
            <v>94322601</v>
          </cell>
        </row>
        <row r="814">
          <cell r="A814" t="str">
            <v>ALAPE SILVA CARLOS DARBUN</v>
          </cell>
          <cell r="B814">
            <v>6379121</v>
          </cell>
        </row>
        <row r="815">
          <cell r="A815" t="str">
            <v>ALARCON ALARCON MARIA JACQUELINE</v>
          </cell>
          <cell r="B815">
            <v>34542587</v>
          </cell>
        </row>
        <row r="816">
          <cell r="A816" t="str">
            <v>ALARCON ALARCON PABLO EMILIO</v>
          </cell>
          <cell r="B816">
            <v>11336194</v>
          </cell>
        </row>
        <row r="817">
          <cell r="A817" t="str">
            <v>ALARCON ALZATE JHON JAIRO</v>
          </cell>
          <cell r="B817">
            <v>75073487</v>
          </cell>
        </row>
        <row r="818">
          <cell r="A818" t="str">
            <v>ALARCON AMAYA JOSE ALBEIRO</v>
          </cell>
          <cell r="B818">
            <v>11323190</v>
          </cell>
        </row>
        <row r="819">
          <cell r="A819" t="str">
            <v>ALARCON ASTROSA LUZ HELIA</v>
          </cell>
          <cell r="B819">
            <v>20737138</v>
          </cell>
        </row>
        <row r="820">
          <cell r="A820" t="str">
            <v>ALARCON BARRAGAN DIANA PATRICIA N</v>
          </cell>
          <cell r="B820">
            <v>51985710</v>
          </cell>
        </row>
        <row r="821">
          <cell r="A821" t="str">
            <v>ALARCON BRAVO ARLEYO</v>
          </cell>
          <cell r="B821">
            <v>4734606</v>
          </cell>
        </row>
        <row r="822">
          <cell r="A822" t="str">
            <v>ALARCON BUSTAMANTE LUIS FELIPE</v>
          </cell>
          <cell r="B822">
            <v>76320976</v>
          </cell>
        </row>
        <row r="823">
          <cell r="A823" t="str">
            <v>ALARCON CANDIA MARIA LILIANA</v>
          </cell>
          <cell r="B823">
            <v>51958067</v>
          </cell>
        </row>
        <row r="824">
          <cell r="A824" t="str">
            <v>ALARCON CARDONA GABRIELA</v>
          </cell>
          <cell r="B824">
            <v>31918694</v>
          </cell>
        </row>
        <row r="825">
          <cell r="A825" t="str">
            <v>ALARCON CARDONA LUZ ELENA</v>
          </cell>
          <cell r="B825">
            <v>42013251</v>
          </cell>
        </row>
        <row r="826">
          <cell r="A826" t="str">
            <v>ALARCON CASTILLO ELIZABETH</v>
          </cell>
          <cell r="B826">
            <v>52205886</v>
          </cell>
        </row>
        <row r="827">
          <cell r="A827" t="str">
            <v>ALARCON CASTILLO FRANKLIN JAVIER</v>
          </cell>
          <cell r="B827">
            <v>7125080</v>
          </cell>
        </row>
        <row r="828">
          <cell r="A828" t="str">
            <v>ALARCON CELIS EDWIN ALIRIO</v>
          </cell>
          <cell r="B828">
            <v>12275892</v>
          </cell>
        </row>
        <row r="829">
          <cell r="A829" t="str">
            <v>ALARCON CEPEDA ALIRIO DE JESUS</v>
          </cell>
          <cell r="B829">
            <v>79102682</v>
          </cell>
        </row>
        <row r="830">
          <cell r="A830" t="str">
            <v>ALARCON CORREDOR NANCY ROCIO</v>
          </cell>
          <cell r="B830">
            <v>51970768</v>
          </cell>
        </row>
        <row r="831">
          <cell r="A831" t="str">
            <v>ALARCON CORTES EDGAR HERNANDO</v>
          </cell>
          <cell r="B831">
            <v>19247333</v>
          </cell>
        </row>
        <row r="832">
          <cell r="A832" t="str">
            <v>ALARCON CORTES JOSE ADRIANO</v>
          </cell>
          <cell r="B832">
            <v>11519965</v>
          </cell>
        </row>
        <row r="833">
          <cell r="A833" t="str">
            <v>ALARCON CORTES LUZ DORIS</v>
          </cell>
          <cell r="B833">
            <v>39538329</v>
          </cell>
        </row>
        <row r="834">
          <cell r="A834" t="str">
            <v>ALARCON CORTES MARTHA SULAY</v>
          </cell>
          <cell r="B834">
            <v>29873035</v>
          </cell>
        </row>
        <row r="835">
          <cell r="A835" t="str">
            <v>ALARCON DELGADO YENNY</v>
          </cell>
          <cell r="B835">
            <v>31575283</v>
          </cell>
        </row>
        <row r="836">
          <cell r="A836" t="str">
            <v>ALARCON FUENTES ANA VICTORIA</v>
          </cell>
          <cell r="B836">
            <v>60293544</v>
          </cell>
        </row>
        <row r="837">
          <cell r="A837" t="str">
            <v>ALARCON GALLEGO LUZ STELLA</v>
          </cell>
          <cell r="B837">
            <v>52057293</v>
          </cell>
        </row>
        <row r="838">
          <cell r="A838" t="str">
            <v>ALARCON GAMBOA AUBIN</v>
          </cell>
          <cell r="B838">
            <v>17416297</v>
          </cell>
        </row>
        <row r="839">
          <cell r="A839" t="str">
            <v>ALARCON GOMEZ ADRIANA</v>
          </cell>
          <cell r="B839">
            <v>52559290</v>
          </cell>
        </row>
        <row r="840">
          <cell r="A840" t="str">
            <v>ALARCON GONZALEZ HERNAN JOSE</v>
          </cell>
          <cell r="B840">
            <v>16988341</v>
          </cell>
        </row>
        <row r="841">
          <cell r="A841" t="str">
            <v>ALARCON GRUESO EUCARIS</v>
          </cell>
          <cell r="B841">
            <v>66939541</v>
          </cell>
        </row>
        <row r="842">
          <cell r="A842" t="str">
            <v>ALARCON HENRY MARCELO</v>
          </cell>
          <cell r="B842">
            <v>18616529</v>
          </cell>
        </row>
        <row r="843">
          <cell r="A843" t="str">
            <v>ALARCON HERNANDEZ JUAN CARLOS</v>
          </cell>
          <cell r="B843">
            <v>79766216</v>
          </cell>
        </row>
        <row r="844">
          <cell r="A844" t="str">
            <v>ALARCON JHON JAIRO</v>
          </cell>
          <cell r="B844">
            <v>16508161</v>
          </cell>
        </row>
        <row r="845">
          <cell r="A845" t="str">
            <v>ALARCON JIMENEZ LUIS FABRICIO</v>
          </cell>
          <cell r="B845">
            <v>79857463</v>
          </cell>
        </row>
        <row r="846">
          <cell r="A846" t="str">
            <v>ALARCON LUIS ALFREDO</v>
          </cell>
          <cell r="B846">
            <v>19173574</v>
          </cell>
        </row>
        <row r="847">
          <cell r="A847" t="str">
            <v>ALARCON MAURICIO</v>
          </cell>
          <cell r="B847">
            <v>7696724</v>
          </cell>
        </row>
        <row r="848">
          <cell r="A848" t="str">
            <v>ALARCON MEJIA FLOR JACQUELINE</v>
          </cell>
          <cell r="B848">
            <v>51940631</v>
          </cell>
        </row>
        <row r="849">
          <cell r="A849" t="str">
            <v>ALARCON MUNOZ JOSE VICENTE</v>
          </cell>
          <cell r="B849">
            <v>7536210</v>
          </cell>
        </row>
        <row r="850">
          <cell r="A850" t="str">
            <v>ALARCON OPANCE MANUEL</v>
          </cell>
          <cell r="B850">
            <v>94323393</v>
          </cell>
        </row>
        <row r="851">
          <cell r="A851" t="str">
            <v>ALARCON ORTIZ DOMICIANO</v>
          </cell>
          <cell r="B851">
            <v>17039322</v>
          </cell>
        </row>
        <row r="852">
          <cell r="A852" t="str">
            <v>ALARCON PEREIRA EDGAR ALEJANDRO</v>
          </cell>
          <cell r="B852">
            <v>194540</v>
          </cell>
        </row>
        <row r="853">
          <cell r="A853" t="str">
            <v>ALARCON QUIROGA RAMIRO</v>
          </cell>
          <cell r="B853">
            <v>79352974</v>
          </cell>
        </row>
        <row r="854">
          <cell r="A854" t="str">
            <v>ALARCON REINA MARIA ELSA</v>
          </cell>
          <cell r="B854">
            <v>41762671</v>
          </cell>
        </row>
        <row r="855">
          <cell r="A855" t="str">
            <v>ALARCON RIANO JUAN CARLOS</v>
          </cell>
          <cell r="B855">
            <v>79049801</v>
          </cell>
        </row>
        <row r="856">
          <cell r="A856" t="str">
            <v>ALARCON ROBAYO GLADYS AURORA</v>
          </cell>
          <cell r="B856">
            <v>39528641</v>
          </cell>
        </row>
        <row r="857">
          <cell r="A857" t="str">
            <v>ALARCON ROJAS ORLANDO</v>
          </cell>
          <cell r="B857">
            <v>9521694</v>
          </cell>
        </row>
        <row r="858">
          <cell r="A858" t="str">
            <v>ALARCON SANCLEMENTE LUIS ALBERTO</v>
          </cell>
          <cell r="B858">
            <v>6894294</v>
          </cell>
        </row>
        <row r="859">
          <cell r="A859" t="str">
            <v>ALARCON SERNA JORGE EDUARDO</v>
          </cell>
          <cell r="B859">
            <v>10277074</v>
          </cell>
        </row>
        <row r="860">
          <cell r="A860" t="str">
            <v>ALARCON SIERRA JESUS ANTONIO</v>
          </cell>
          <cell r="B860">
            <v>16466040</v>
          </cell>
        </row>
        <row r="861">
          <cell r="A861" t="str">
            <v>ALARCON TABERA FABIAN</v>
          </cell>
          <cell r="B861">
            <v>15907268</v>
          </cell>
        </row>
        <row r="862">
          <cell r="A862" t="str">
            <v>ALARCON VALLES LUIS HENRY</v>
          </cell>
          <cell r="B862">
            <v>79872073</v>
          </cell>
        </row>
        <row r="863">
          <cell r="A863" t="str">
            <v>ALARCON VARGAS EDGAR</v>
          </cell>
          <cell r="B863">
            <v>7684795</v>
          </cell>
        </row>
        <row r="864">
          <cell r="A864" t="str">
            <v>ALARCON VARGAS NANCY ESPERANZA</v>
          </cell>
          <cell r="B864">
            <v>52388074</v>
          </cell>
        </row>
        <row r="865">
          <cell r="A865" t="str">
            <v>ALARCON ZAMBRANO JORGE NAYID</v>
          </cell>
          <cell r="B865">
            <v>14202074</v>
          </cell>
        </row>
        <row r="866">
          <cell r="A866" t="str">
            <v>ALARCON ZULUAGA FERNANDO</v>
          </cell>
          <cell r="B866">
            <v>6452866</v>
          </cell>
        </row>
        <row r="867">
          <cell r="A867" t="str">
            <v>ALARMAR LTDA</v>
          </cell>
          <cell r="B867">
            <v>890919267</v>
          </cell>
        </row>
        <row r="868">
          <cell r="A868" t="str">
            <v>ALARMAS DISSEL LTDA.</v>
          </cell>
          <cell r="B868">
            <v>816000348</v>
          </cell>
        </row>
        <row r="869">
          <cell r="A869" t="str">
            <v>ALARMAS J.B. ELECTRONICA LTDA</v>
          </cell>
          <cell r="B869">
            <v>860450214</v>
          </cell>
        </row>
        <row r="870">
          <cell r="A870" t="str">
            <v>ALAVA AREVALO MANUEL ANTONIO</v>
          </cell>
          <cell r="B870">
            <v>5199936</v>
          </cell>
        </row>
        <row r="871">
          <cell r="A871" t="str">
            <v>ALAYON NAVARRETE LUIS HERNANDO</v>
          </cell>
          <cell r="B871">
            <v>3161491</v>
          </cell>
        </row>
        <row r="872">
          <cell r="A872" t="str">
            <v>ALAYON NUNEZ LUIS ALBERTO</v>
          </cell>
          <cell r="B872">
            <v>94398431</v>
          </cell>
        </row>
        <row r="873">
          <cell r="A873" t="str">
            <v>ALAYON RAMIREZ LUIS</v>
          </cell>
          <cell r="B873">
            <v>2440998</v>
          </cell>
        </row>
        <row r="874">
          <cell r="A874" t="str">
            <v>ALBA ACUNA MARIA EDEILMA</v>
          </cell>
          <cell r="B874">
            <v>35514883</v>
          </cell>
        </row>
        <row r="875">
          <cell r="A875" t="str">
            <v>ALBA AVELLA YOLANDA</v>
          </cell>
          <cell r="B875">
            <v>39773683</v>
          </cell>
        </row>
        <row r="876">
          <cell r="A876" t="str">
            <v>ALBA CARDENAS MARTHA JANNETHE</v>
          </cell>
          <cell r="B876">
            <v>51596368</v>
          </cell>
        </row>
        <row r="877">
          <cell r="A877" t="str">
            <v>ALBA CHACON       IVAN DAVID</v>
          </cell>
          <cell r="B877">
            <v>79906913</v>
          </cell>
        </row>
        <row r="878">
          <cell r="A878" t="str">
            <v>ALBA DE COLOMBIA S.A.</v>
          </cell>
          <cell r="B878">
            <v>860530440</v>
          </cell>
        </row>
        <row r="879">
          <cell r="A879" t="str">
            <v>ALBA FORERO JORGE ENRIQUE</v>
          </cell>
          <cell r="B879">
            <v>79422092</v>
          </cell>
        </row>
        <row r="880">
          <cell r="A880" t="str">
            <v>ALBA GAONA EUNICE</v>
          </cell>
          <cell r="B880">
            <v>52338018</v>
          </cell>
        </row>
        <row r="881">
          <cell r="A881" t="str">
            <v>ALBA JANETH AREIZA CERON</v>
          </cell>
          <cell r="B881">
            <v>31935273</v>
          </cell>
        </row>
        <row r="882">
          <cell r="A882" t="str">
            <v>ALBA L MEJIA MINOTA</v>
          </cell>
          <cell r="B882">
            <v>31911999</v>
          </cell>
        </row>
        <row r="883">
          <cell r="A883" t="str">
            <v>ALBA L MONTOYA GOMEZ</v>
          </cell>
          <cell r="B883">
            <v>31296015</v>
          </cell>
        </row>
        <row r="884">
          <cell r="A884" t="str">
            <v>ALBA LEON DINACELLY</v>
          </cell>
          <cell r="B884">
            <v>66701261</v>
          </cell>
        </row>
        <row r="885">
          <cell r="A885" t="str">
            <v>ALBA LILIANA PULGARIN ARISTIZABAL</v>
          </cell>
          <cell r="B885">
            <v>66870513</v>
          </cell>
        </row>
        <row r="886">
          <cell r="A886" t="str">
            <v>ALBA LUCIA BARRIOS</v>
          </cell>
          <cell r="B886">
            <v>38853130</v>
          </cell>
        </row>
        <row r="887">
          <cell r="A887" t="str">
            <v>ALBA LUCIA ESCOBAR CARVAJAL</v>
          </cell>
          <cell r="B887">
            <v>31297550</v>
          </cell>
        </row>
        <row r="888">
          <cell r="A888" t="str">
            <v>ALBA LUCIA GUTIERREZ GOMEZ</v>
          </cell>
          <cell r="B888">
            <v>29810911</v>
          </cell>
        </row>
        <row r="889">
          <cell r="A889" t="str">
            <v>ALBA LUCIA PEREZ PALACIOS</v>
          </cell>
          <cell r="B889">
            <v>66903816</v>
          </cell>
        </row>
        <row r="890">
          <cell r="A890" t="str">
            <v>ALBA LUCIA RANGEL</v>
          </cell>
          <cell r="B890">
            <v>52265473</v>
          </cell>
        </row>
        <row r="891">
          <cell r="A891" t="str">
            <v>ALBA LUZ MESA VELEZ</v>
          </cell>
          <cell r="B891">
            <v>32420641</v>
          </cell>
        </row>
        <row r="892">
          <cell r="A892" t="str">
            <v>ALBA M MANRIQUE BOHORQUEZ</v>
          </cell>
          <cell r="B892">
            <v>51909176</v>
          </cell>
        </row>
        <row r="893">
          <cell r="A893" t="str">
            <v>ALBA MARINA CLAVIJO RINCON</v>
          </cell>
          <cell r="B893">
            <v>20344180</v>
          </cell>
        </row>
        <row r="894">
          <cell r="A894" t="str">
            <v>ALBA NIDIA MORENO LUNA</v>
          </cell>
          <cell r="B894">
            <v>31929822</v>
          </cell>
        </row>
        <row r="895">
          <cell r="A895" t="str">
            <v>ALBA ORJUELA ALVARO RICARDO</v>
          </cell>
          <cell r="B895">
            <v>19393616</v>
          </cell>
        </row>
        <row r="896">
          <cell r="A896" t="str">
            <v>ALBA PARRA        SANDRA JOHAN</v>
          </cell>
          <cell r="B896">
            <v>52311701</v>
          </cell>
        </row>
        <row r="897">
          <cell r="A897" t="str">
            <v>ALBA PATRICIA CERON RUBIANES</v>
          </cell>
          <cell r="B897">
            <v>31924141</v>
          </cell>
        </row>
        <row r="898">
          <cell r="A898" t="str">
            <v>ALBA PATRICIA ORTIZ PARRA</v>
          </cell>
          <cell r="B898">
            <v>39557607</v>
          </cell>
        </row>
        <row r="899">
          <cell r="A899" t="str">
            <v>ALBA PEREZ LILIANA ESTHER</v>
          </cell>
          <cell r="B899">
            <v>60360537</v>
          </cell>
        </row>
        <row r="900">
          <cell r="A900" t="str">
            <v>ALBA R BURGOS ROJAS</v>
          </cell>
          <cell r="B900">
            <v>31160082</v>
          </cell>
        </row>
        <row r="901">
          <cell r="A901" t="str">
            <v>ALBA RIOS LEONEL</v>
          </cell>
          <cell r="B901">
            <v>83160502</v>
          </cell>
        </row>
        <row r="902">
          <cell r="A902" t="str">
            <v>ALBA RODRIGUEZ HUMBERTO</v>
          </cell>
          <cell r="B902">
            <v>5558110</v>
          </cell>
        </row>
        <row r="903">
          <cell r="A903" t="str">
            <v>ALBA ROJAS ERNESTO</v>
          </cell>
          <cell r="B903">
            <v>17167104</v>
          </cell>
        </row>
        <row r="904">
          <cell r="A904" t="str">
            <v>ALBA ROJAS ORLANDO ISAIAS</v>
          </cell>
          <cell r="B904">
            <v>79307462</v>
          </cell>
        </row>
        <row r="905">
          <cell r="A905" t="str">
            <v>ALBA SANDOVAL MARY LUZ</v>
          </cell>
          <cell r="B905">
            <v>52093672</v>
          </cell>
        </row>
        <row r="906">
          <cell r="A906" t="str">
            <v>ALBA TAUTIVA JOSE ARNORALDO</v>
          </cell>
          <cell r="B906">
            <v>80384660</v>
          </cell>
        </row>
        <row r="907">
          <cell r="A907" t="str">
            <v>ALBA TRUJILLO JORGE RAMON</v>
          </cell>
          <cell r="B907">
            <v>5825538</v>
          </cell>
        </row>
        <row r="908">
          <cell r="A908" t="str">
            <v>ALBAN CABALLERO FERNANDO</v>
          </cell>
          <cell r="B908">
            <v>16795492</v>
          </cell>
        </row>
        <row r="909">
          <cell r="A909" t="str">
            <v>ALBAN CAJIGAS ZOILA BEATRIZ</v>
          </cell>
          <cell r="B909">
            <v>66739490</v>
          </cell>
        </row>
        <row r="910">
          <cell r="A910" t="str">
            <v>ALBAN GARCIA FERNANDO A</v>
          </cell>
          <cell r="B910">
            <v>16365640</v>
          </cell>
        </row>
        <row r="911">
          <cell r="A911" t="str">
            <v>ALBAN HERNANDEZ RICARDO LEON</v>
          </cell>
          <cell r="B911">
            <v>16585442</v>
          </cell>
        </row>
        <row r="912">
          <cell r="A912" t="str">
            <v>ALBAN JIMENEZ ISMAEL</v>
          </cell>
          <cell r="B912">
            <v>14991421</v>
          </cell>
        </row>
        <row r="913">
          <cell r="A913" t="str">
            <v>ALBAN LAGUNA CRISTINA EUGENIA</v>
          </cell>
          <cell r="B913">
            <v>55169808</v>
          </cell>
        </row>
        <row r="914">
          <cell r="A914" t="str">
            <v>ALBAN MARGARITA MONTANO</v>
          </cell>
          <cell r="B914">
            <v>59662847</v>
          </cell>
        </row>
        <row r="915">
          <cell r="A915" t="str">
            <v>ALBAN MELENDEZ VICTOR HUGO</v>
          </cell>
          <cell r="B915">
            <v>14972425</v>
          </cell>
        </row>
        <row r="916">
          <cell r="A916" t="str">
            <v>ALBAN MORENO ALVARO</v>
          </cell>
          <cell r="B916">
            <v>16601789</v>
          </cell>
        </row>
        <row r="917">
          <cell r="A917" t="str">
            <v>ALBAN MOSQUERA LUIS ANGEL</v>
          </cell>
          <cell r="B917">
            <v>14984378</v>
          </cell>
        </row>
        <row r="918">
          <cell r="A918" t="str">
            <v>ALBAN QUINTERO FERNANDO NORMAN</v>
          </cell>
          <cell r="B918">
            <v>16472086</v>
          </cell>
        </row>
        <row r="919">
          <cell r="A919" t="str">
            <v>ALBAN RIVERA CLEMENTINA</v>
          </cell>
          <cell r="B919">
            <v>38991913</v>
          </cell>
        </row>
        <row r="920">
          <cell r="A920" t="str">
            <v>ALBAN SARRIA LUIS ARTURO</v>
          </cell>
          <cell r="B920">
            <v>16449749</v>
          </cell>
        </row>
        <row r="921">
          <cell r="A921" t="str">
            <v>ALBARAN GONZALEZ BLANCA CECILIA</v>
          </cell>
          <cell r="B921">
            <v>42077710</v>
          </cell>
        </row>
        <row r="922">
          <cell r="A922" t="str">
            <v>ALBARRACIN AGUILLON LUIS ANTONIO</v>
          </cell>
          <cell r="B922">
            <v>13346226</v>
          </cell>
        </row>
        <row r="923">
          <cell r="A923" t="str">
            <v>ALBARRACIN ALARCONMARIA TRINIDAD</v>
          </cell>
          <cell r="B923">
            <v>51664457</v>
          </cell>
        </row>
        <row r="924">
          <cell r="A924" t="str">
            <v>ALBARRACIN CARRENO JOSE ANTONIO</v>
          </cell>
          <cell r="B924">
            <v>79532348</v>
          </cell>
        </row>
        <row r="925">
          <cell r="A925" t="str">
            <v>ALBARRACIN CARRILLO JIMMY FABIAN</v>
          </cell>
          <cell r="B925">
            <v>13501313</v>
          </cell>
        </row>
        <row r="926">
          <cell r="A926" t="str">
            <v>ALBARRACIN CASTILLLUIS FERNANDO</v>
          </cell>
          <cell r="B926">
            <v>91252197</v>
          </cell>
        </row>
        <row r="927">
          <cell r="A927" t="str">
            <v>ALBARRACIN DE HERNANDEZ ENRIQUETA</v>
          </cell>
          <cell r="B927">
            <v>41379691</v>
          </cell>
        </row>
        <row r="928">
          <cell r="A928" t="str">
            <v>ALBARRACIN DE IREGUI ALCIRA</v>
          </cell>
          <cell r="B928">
            <v>41628251</v>
          </cell>
        </row>
        <row r="929">
          <cell r="A929" t="str">
            <v>ALBARRACIN DIAZ ALFREDO</v>
          </cell>
          <cell r="B929">
            <v>19177443</v>
          </cell>
        </row>
        <row r="930">
          <cell r="A930" t="str">
            <v>ALBARRACIN DUARTE WILLIAM ALBERTO</v>
          </cell>
          <cell r="B930">
            <v>79631790</v>
          </cell>
        </row>
        <row r="931">
          <cell r="A931" t="str">
            <v>ALBARRACIN ESTEPA FREDY RAFAEL</v>
          </cell>
          <cell r="B931">
            <v>74320403</v>
          </cell>
        </row>
        <row r="932">
          <cell r="A932" t="str">
            <v>ALBARRACIN FONSECAMARCIA YANIRA</v>
          </cell>
          <cell r="B932">
            <v>52263624</v>
          </cell>
        </row>
        <row r="933">
          <cell r="A933" t="str">
            <v>ALBARRACIN FUENTES MARIA SANTOS</v>
          </cell>
          <cell r="B933">
            <v>27674025</v>
          </cell>
        </row>
        <row r="934">
          <cell r="A934" t="str">
            <v>ALBARRACIN GIRALDOJOSE EVERARDO</v>
          </cell>
          <cell r="B934">
            <v>79311594</v>
          </cell>
        </row>
        <row r="935">
          <cell r="A935" t="str">
            <v>ALBARRACIN MANRIQUE MARTHA LUCIA</v>
          </cell>
          <cell r="B935">
            <v>51740512</v>
          </cell>
        </row>
        <row r="936">
          <cell r="A936" t="str">
            <v>ALBARRACIN MONTOYA ALEXANDRA</v>
          </cell>
          <cell r="B936">
            <v>52024469</v>
          </cell>
        </row>
        <row r="937">
          <cell r="A937" t="str">
            <v>ALBARRACIN PABON JAIME</v>
          </cell>
          <cell r="B937">
            <v>13543572</v>
          </cell>
        </row>
        <row r="938">
          <cell r="A938" t="str">
            <v>ALBARRACIN PERICO JOHN EBERTO</v>
          </cell>
          <cell r="B938">
            <v>6769790</v>
          </cell>
        </row>
        <row r="939">
          <cell r="A939" t="str">
            <v>ALBARRACIN PINEDA MAGDALENA</v>
          </cell>
          <cell r="B939">
            <v>46354147</v>
          </cell>
        </row>
        <row r="940">
          <cell r="A940" t="str">
            <v>ALBARRACIN RICO JAIME ORLANDO</v>
          </cell>
          <cell r="B940">
            <v>79561370</v>
          </cell>
        </row>
        <row r="941">
          <cell r="A941" t="str">
            <v>ALBARRACIN SANCHEZ ANIBAL</v>
          </cell>
          <cell r="B941">
            <v>16330076</v>
          </cell>
        </row>
        <row r="942">
          <cell r="A942" t="str">
            <v>ALBARRACIN TORRES MILTON</v>
          </cell>
          <cell r="B942">
            <v>13827539</v>
          </cell>
        </row>
        <row r="943">
          <cell r="A943" t="str">
            <v>ALBARRACIN TRUJILLO JAIME ALFREDO</v>
          </cell>
          <cell r="B943">
            <v>13352095</v>
          </cell>
        </row>
        <row r="944">
          <cell r="A944" t="str">
            <v>ALBEIRO AGUDELO CARDONA</v>
          </cell>
          <cell r="B944">
            <v>70068429</v>
          </cell>
        </row>
        <row r="945">
          <cell r="A945" t="str">
            <v>ALBEIRO ANTONIO HENAO SANTA</v>
          </cell>
          <cell r="B945">
            <v>16671165</v>
          </cell>
        </row>
        <row r="946">
          <cell r="A946" t="str">
            <v>ALBEIRO BURBANO</v>
          </cell>
          <cell r="B946">
            <v>15813219</v>
          </cell>
        </row>
        <row r="947">
          <cell r="A947" t="str">
            <v>ALBERT HEID MEYER</v>
          </cell>
          <cell r="B947">
            <v>19292743</v>
          </cell>
        </row>
        <row r="948">
          <cell r="A948" t="str">
            <v>ALBERTO ANDRES PARDO CAMPO</v>
          </cell>
          <cell r="B948">
            <v>80420220</v>
          </cell>
        </row>
        <row r="949">
          <cell r="A949" t="str">
            <v>ALBERTO ARBOUIN GUZMAN</v>
          </cell>
          <cell r="B949">
            <v>79148952</v>
          </cell>
        </row>
        <row r="950">
          <cell r="A950" t="str">
            <v>ALBERTO ARIAS SUAREZ</v>
          </cell>
          <cell r="B950">
            <v>14871377</v>
          </cell>
        </row>
        <row r="951">
          <cell r="A951" t="str">
            <v>ALBERTO CABRERA SANCHEZ</v>
          </cell>
          <cell r="B951">
            <v>16584114</v>
          </cell>
        </row>
        <row r="952">
          <cell r="A952" t="str">
            <v>ALBERTO EDUARDO BERNAL RODRIGUEZ</v>
          </cell>
          <cell r="B952">
            <v>17112412</v>
          </cell>
        </row>
        <row r="953">
          <cell r="A953" t="str">
            <v>ALBERTO EDUARDO ROJAS BERNAL</v>
          </cell>
          <cell r="B953">
            <v>79244963</v>
          </cell>
        </row>
        <row r="954">
          <cell r="A954" t="str">
            <v>ALBERTO F LANDINEZ GUZMAN</v>
          </cell>
          <cell r="B954">
            <v>19168208</v>
          </cell>
        </row>
        <row r="955">
          <cell r="A955" t="str">
            <v>ALBERTO FANTIN OJEDA</v>
          </cell>
          <cell r="B955">
            <v>79157702</v>
          </cell>
        </row>
        <row r="956">
          <cell r="A956" t="str">
            <v>ALBERTO FLOREZ CASTILLO</v>
          </cell>
          <cell r="B956">
            <v>16673327</v>
          </cell>
        </row>
        <row r="957">
          <cell r="A957" t="str">
            <v>ALBERTO GASCA</v>
          </cell>
          <cell r="B957">
            <v>17024754</v>
          </cell>
        </row>
        <row r="958">
          <cell r="A958" t="str">
            <v>ALBERTO GIRALDO GIRALDO</v>
          </cell>
          <cell r="B958">
            <v>396085</v>
          </cell>
        </row>
        <row r="959">
          <cell r="A959" t="str">
            <v>ALBERTO GONZALEZ LATORRE</v>
          </cell>
          <cell r="B959">
            <v>14993123</v>
          </cell>
        </row>
        <row r="960">
          <cell r="A960" t="str">
            <v>ALBERTO GUILLERMO RAMIREZ SALCEDO</v>
          </cell>
          <cell r="B960">
            <v>14965178</v>
          </cell>
        </row>
        <row r="961">
          <cell r="A961" t="str">
            <v>ALBERTO HIGUERA HERNANDEZ</v>
          </cell>
          <cell r="B961">
            <v>16603790</v>
          </cell>
        </row>
        <row r="962">
          <cell r="A962" t="str">
            <v>ALBERTO HOLGUIN HOLGUIN Y/O MA CLAUDIA C</v>
          </cell>
          <cell r="B962">
            <v>79296287</v>
          </cell>
        </row>
        <row r="963">
          <cell r="A963" t="str">
            <v>ALBERTO J OTOYA VILLEGAS</v>
          </cell>
          <cell r="B963">
            <v>14956113</v>
          </cell>
        </row>
        <row r="964">
          <cell r="A964" t="str">
            <v>ALBERTO JAVIER VELEZ MESA</v>
          </cell>
          <cell r="B964">
            <v>16355941</v>
          </cell>
        </row>
        <row r="965">
          <cell r="A965" t="str">
            <v>ALBERTO JOSE OTERO</v>
          </cell>
          <cell r="B965">
            <v>79121821</v>
          </cell>
        </row>
        <row r="966">
          <cell r="A966" t="str">
            <v>ALBERTO M PINZON MENDEZ</v>
          </cell>
          <cell r="B966">
            <v>19171044</v>
          </cell>
        </row>
        <row r="967">
          <cell r="A967" t="str">
            <v>ALBERTO O GUILLERMO</v>
          </cell>
          <cell r="B967">
            <v>16631602</v>
          </cell>
        </row>
        <row r="968">
          <cell r="A968" t="str">
            <v>ALBERTO ORTIZ BENALCAZAR</v>
          </cell>
          <cell r="B968">
            <v>17132679</v>
          </cell>
        </row>
        <row r="969">
          <cell r="A969" t="str">
            <v>ALBERTO OTERO</v>
          </cell>
          <cell r="B969">
            <v>6092570</v>
          </cell>
        </row>
        <row r="970">
          <cell r="A970" t="str">
            <v>ALBERTO POSSE PAREDES</v>
          </cell>
          <cell r="B970">
            <v>17069299</v>
          </cell>
        </row>
        <row r="971">
          <cell r="A971" t="str">
            <v>ALBERTO RIOS CEBALLOS</v>
          </cell>
          <cell r="B971">
            <v>14981390</v>
          </cell>
        </row>
        <row r="972">
          <cell r="A972" t="str">
            <v>ALBERTO SAA VARONA</v>
          </cell>
          <cell r="B972">
            <v>14933511</v>
          </cell>
        </row>
        <row r="973">
          <cell r="A973" t="str">
            <v>ALBERTO SABOGAL GALINDO</v>
          </cell>
          <cell r="B973">
            <v>19303581</v>
          </cell>
        </row>
        <row r="974">
          <cell r="A974" t="str">
            <v>ALBERTO VALENCIA RODRIGUEZ</v>
          </cell>
          <cell r="B974">
            <v>79120570</v>
          </cell>
        </row>
        <row r="975">
          <cell r="A975" t="str">
            <v>ALBERTO VILLA REYES</v>
          </cell>
          <cell r="B975">
            <v>79146732</v>
          </cell>
        </row>
        <row r="976">
          <cell r="A976" t="str">
            <v>ALBINO ROBAYO JOSE SANTOS</v>
          </cell>
          <cell r="B976">
            <v>19122710</v>
          </cell>
        </row>
        <row r="977">
          <cell r="A977" t="str">
            <v>ALBINO TELLEZ MARIA STELLA</v>
          </cell>
          <cell r="B977">
            <v>51711487</v>
          </cell>
        </row>
        <row r="978">
          <cell r="A978" t="str">
            <v>ALBIS GONZALEZ OSCAR DANIEL</v>
          </cell>
          <cell r="B978">
            <v>17065305</v>
          </cell>
        </row>
        <row r="979">
          <cell r="A979" t="str">
            <v>ALBOR MONTERO CELSO NASARIO</v>
          </cell>
          <cell r="B979">
            <v>85448286</v>
          </cell>
        </row>
        <row r="980">
          <cell r="A980" t="str">
            <v>ALBUJA GARCIA GLORIA ANGELICA</v>
          </cell>
          <cell r="B980">
            <v>31535512</v>
          </cell>
        </row>
        <row r="981">
          <cell r="A981" t="str">
            <v>ALCALA DARIO</v>
          </cell>
          <cell r="B981">
            <v>17084219</v>
          </cell>
        </row>
        <row r="982">
          <cell r="A982" t="str">
            <v>ALCALA DIAZ AMAURY DE JESUS</v>
          </cell>
          <cell r="B982">
            <v>9292441</v>
          </cell>
        </row>
        <row r="983">
          <cell r="A983" t="str">
            <v>ALCALA DIAZ YAMILE CECILIA</v>
          </cell>
          <cell r="B983">
            <v>52213041</v>
          </cell>
        </row>
        <row r="984">
          <cell r="A984" t="str">
            <v>ALCALA GOMEZ CARLOS ALBERTO</v>
          </cell>
          <cell r="B984">
            <v>79575502</v>
          </cell>
        </row>
        <row r="985">
          <cell r="A985" t="str">
            <v>ALCALA LOAIZA GERMAN ANDRES</v>
          </cell>
          <cell r="B985">
            <v>94512509</v>
          </cell>
        </row>
        <row r="986">
          <cell r="A986" t="str">
            <v>ALCALA NARVAEZ MONICA DE FATIMA</v>
          </cell>
          <cell r="B986">
            <v>45754235</v>
          </cell>
        </row>
        <row r="987">
          <cell r="A987" t="str">
            <v>ALCALA ORTIZ JAIME</v>
          </cell>
          <cell r="B987">
            <v>17128321</v>
          </cell>
        </row>
        <row r="988">
          <cell r="A988" t="str">
            <v>ALCALA SIMBAQUEBA PAOLA BIBIANA</v>
          </cell>
          <cell r="B988">
            <v>52385345</v>
          </cell>
        </row>
        <row r="989">
          <cell r="A989" t="str">
            <v>ALCALDE ALCALDE LUIS ADRIANO</v>
          </cell>
          <cell r="B989">
            <v>6436749</v>
          </cell>
        </row>
        <row r="990">
          <cell r="A990" t="str">
            <v>ALCALDE ALCALDE OSCAR MARINO</v>
          </cell>
          <cell r="B990">
            <v>16547327</v>
          </cell>
        </row>
        <row r="991">
          <cell r="A991" t="str">
            <v>ALCALDE JARAMILLO JAVIER HERNAN</v>
          </cell>
          <cell r="B991">
            <v>94366489</v>
          </cell>
        </row>
        <row r="992">
          <cell r="A992" t="str">
            <v>ALCALDE LOPEZ GUSTAVO</v>
          </cell>
          <cell r="B992">
            <v>10095300</v>
          </cell>
        </row>
        <row r="993">
          <cell r="A993" t="str">
            <v>ALCALDE OSORIO MARIA SAUDI</v>
          </cell>
          <cell r="B993">
            <v>25334967</v>
          </cell>
        </row>
        <row r="994">
          <cell r="A994" t="str">
            <v>ALCALDE ZAPATA DORA</v>
          </cell>
          <cell r="B994">
            <v>38999409</v>
          </cell>
        </row>
        <row r="995">
          <cell r="A995" t="str">
            <v>ALCARAZ ORREGO CLARA INES</v>
          </cell>
          <cell r="B995">
            <v>43508961</v>
          </cell>
        </row>
        <row r="996">
          <cell r="A996" t="str">
            <v>ALCAZAR ACOSTA VILMA CONSTANZA</v>
          </cell>
          <cell r="B996">
            <v>51720604</v>
          </cell>
        </row>
        <row r="997">
          <cell r="A997" t="str">
            <v>ALCAZAR ORTEGA MISAEL</v>
          </cell>
          <cell r="B997">
            <v>73139111</v>
          </cell>
        </row>
        <row r="998">
          <cell r="A998" t="str">
            <v>ALCEO MESA CUADROS</v>
          </cell>
          <cell r="B998">
            <v>79392548</v>
          </cell>
        </row>
        <row r="999">
          <cell r="A999" t="str">
            <v>ALCIBAR DE ARIAS MARIELA</v>
          </cell>
          <cell r="B999">
            <v>59660586</v>
          </cell>
        </row>
        <row r="1000">
          <cell r="A1000" t="str">
            <v>ALCIBIADES SANCHEZ GUEVARA</v>
          </cell>
          <cell r="B1000">
            <v>239994</v>
          </cell>
        </row>
        <row r="1001">
          <cell r="A1001" t="str">
            <v>ALCIRA DE FATIMA MORENO MONROY</v>
          </cell>
          <cell r="B1001">
            <v>41571701</v>
          </cell>
        </row>
        <row r="1002">
          <cell r="A1002" t="str">
            <v>ALCOPLAST LTDA</v>
          </cell>
          <cell r="B1002">
            <v>800064957</v>
          </cell>
        </row>
        <row r="1003">
          <cell r="A1003" t="str">
            <v>ALDANA ACEVEDO CARMENZA</v>
          </cell>
          <cell r="B1003">
            <v>51911787</v>
          </cell>
        </row>
        <row r="1004">
          <cell r="A1004" t="str">
            <v>ALDANA ACOSTA RAMIRO</v>
          </cell>
          <cell r="B1004">
            <v>6436464</v>
          </cell>
        </row>
        <row r="1005">
          <cell r="A1005" t="str">
            <v>ALDANA ALDANA ALVARO RAINERO</v>
          </cell>
          <cell r="B1005">
            <v>79149955</v>
          </cell>
        </row>
        <row r="1006">
          <cell r="A1006" t="str">
            <v>ALDANA ARCILA JOSE EIBER</v>
          </cell>
          <cell r="B1006">
            <v>14962835</v>
          </cell>
        </row>
        <row r="1007">
          <cell r="A1007" t="str">
            <v>ALDANA BARACALDO GERMAN ARTURO</v>
          </cell>
          <cell r="B1007">
            <v>19309597</v>
          </cell>
        </row>
        <row r="1008">
          <cell r="A1008" t="str">
            <v>ALDANA BARBOSA WILINTON FERNERY</v>
          </cell>
          <cell r="B1008">
            <v>82394448</v>
          </cell>
        </row>
        <row r="1009">
          <cell r="A1009" t="str">
            <v>ALDANA BECERRA OSCAR ARMANDO</v>
          </cell>
          <cell r="B1009">
            <v>79397052</v>
          </cell>
        </row>
        <row r="1010">
          <cell r="A1010" t="str">
            <v>ALDANA BELTRAN OMAR FERNANDO</v>
          </cell>
          <cell r="B1010">
            <v>93380612</v>
          </cell>
        </row>
        <row r="1011">
          <cell r="A1011" t="str">
            <v>ALDANA BERMEO GLADYS</v>
          </cell>
          <cell r="B1011">
            <v>41440906</v>
          </cell>
        </row>
        <row r="1012">
          <cell r="A1012" t="str">
            <v>ALDANA BUENO ARNULFO</v>
          </cell>
          <cell r="B1012">
            <v>19111404</v>
          </cell>
        </row>
        <row r="1013">
          <cell r="A1013" t="str">
            <v>ALDANA CARDOZO JAIRO</v>
          </cell>
          <cell r="B1013">
            <v>14941256</v>
          </cell>
        </row>
        <row r="1014">
          <cell r="A1014" t="str">
            <v>ALDANA CELIANO</v>
          </cell>
          <cell r="B1014">
            <v>10064310</v>
          </cell>
        </row>
        <row r="1015">
          <cell r="A1015" t="str">
            <v>ALDANA GARZON HUGO ALBERTO</v>
          </cell>
          <cell r="B1015">
            <v>80362304</v>
          </cell>
        </row>
        <row r="1016">
          <cell r="A1016" t="str">
            <v>ALDANA GUTIERREZ CARLOS ALBERTO</v>
          </cell>
          <cell r="B1016">
            <v>7685719</v>
          </cell>
        </row>
        <row r="1017">
          <cell r="A1017" t="str">
            <v>ALDANA HENAO CARMEN ELISA</v>
          </cell>
          <cell r="B1017">
            <v>52462906</v>
          </cell>
        </row>
        <row r="1018">
          <cell r="A1018" t="str">
            <v>ALDANA HERNANDO</v>
          </cell>
          <cell r="B1018">
            <v>17112303</v>
          </cell>
        </row>
        <row r="1019">
          <cell r="A1019" t="str">
            <v>ALDANA MARTINEZ JORGE ELIECER</v>
          </cell>
          <cell r="B1019">
            <v>11451528</v>
          </cell>
        </row>
        <row r="1020">
          <cell r="A1020" t="str">
            <v>ALDANA MENDOZA ESTHER</v>
          </cell>
          <cell r="B1020">
            <v>36156356</v>
          </cell>
        </row>
        <row r="1021">
          <cell r="A1021" t="str">
            <v>ALDANA MEZA ROSSY PATRICIA</v>
          </cell>
          <cell r="B1021">
            <v>66842043</v>
          </cell>
        </row>
        <row r="1022">
          <cell r="A1022" t="str">
            <v>ALDANA MOLINA CARMEN VIRGINIA</v>
          </cell>
          <cell r="B1022">
            <v>39522530</v>
          </cell>
        </row>
        <row r="1023">
          <cell r="A1023" t="str">
            <v>ALDANA MONTOYA HENRY HUMBERTO</v>
          </cell>
          <cell r="B1023">
            <v>94459100</v>
          </cell>
        </row>
        <row r="1024">
          <cell r="A1024" t="str">
            <v>ALDANA MOSQUERA JAIRO</v>
          </cell>
          <cell r="B1024">
            <v>79339783</v>
          </cell>
        </row>
        <row r="1025">
          <cell r="A1025" t="str">
            <v>ALDANA OSCAR</v>
          </cell>
          <cell r="B1025">
            <v>7514503</v>
          </cell>
        </row>
        <row r="1026">
          <cell r="A1026" t="str">
            <v>ALDANA PRIETO FRANCISCO ESTEBAN</v>
          </cell>
          <cell r="B1026">
            <v>19184356</v>
          </cell>
        </row>
        <row r="1027">
          <cell r="A1027" t="str">
            <v>ALDANA QUINTANA HAROLD</v>
          </cell>
          <cell r="B1027">
            <v>16859504</v>
          </cell>
        </row>
        <row r="1028">
          <cell r="A1028" t="str">
            <v>ALDANA RODRIGUEZ EDGAR</v>
          </cell>
          <cell r="B1028">
            <v>19339135</v>
          </cell>
        </row>
        <row r="1029">
          <cell r="A1029" t="str">
            <v>ALDANA SALAS CARLOS JULIO</v>
          </cell>
          <cell r="B1029">
            <v>19053257</v>
          </cell>
        </row>
        <row r="1030">
          <cell r="A1030" t="str">
            <v>ALDANA SALAZAR BENICIO</v>
          </cell>
          <cell r="B1030">
            <v>12125648</v>
          </cell>
        </row>
        <row r="1031">
          <cell r="A1031" t="str">
            <v>ALDANA TIBADUIZA ZULLY</v>
          </cell>
          <cell r="B1031">
            <v>63509425</v>
          </cell>
        </row>
        <row r="1032">
          <cell r="A1032" t="str">
            <v>ALDANA TORRES JERLY GIOVANNY</v>
          </cell>
          <cell r="B1032">
            <v>79827734</v>
          </cell>
        </row>
        <row r="1033">
          <cell r="A1033" t="str">
            <v>ALDANA TOVAR ANDREA DEL PILAR</v>
          </cell>
          <cell r="B1033">
            <v>52522069</v>
          </cell>
        </row>
        <row r="1034">
          <cell r="A1034" t="str">
            <v>ALDANA TRUJILLO HECTOR EDUARDO</v>
          </cell>
          <cell r="B1034">
            <v>93377218</v>
          </cell>
        </row>
        <row r="1035">
          <cell r="A1035" t="str">
            <v>ALDANA USMA DEISY</v>
          </cell>
          <cell r="B1035">
            <v>51938258</v>
          </cell>
        </row>
        <row r="1036">
          <cell r="A1036" t="str">
            <v>ALDANA VANEGAS SONIA YANETH</v>
          </cell>
          <cell r="B1036">
            <v>52396694</v>
          </cell>
        </row>
        <row r="1037">
          <cell r="A1037" t="str">
            <v>ALDERRAMA CASTRO NESTOR ENRIQUE</v>
          </cell>
          <cell r="B1037">
            <v>79360539</v>
          </cell>
        </row>
        <row r="1038">
          <cell r="A1038" t="str">
            <v>ALDONADO SANHEZ JOSEE DEL C</v>
          </cell>
          <cell r="B1038">
            <v>3028723</v>
          </cell>
        </row>
        <row r="1039">
          <cell r="A1039" t="str">
            <v>ALEAN PINO RAFAEL</v>
          </cell>
          <cell r="B1039">
            <v>8713919</v>
          </cell>
        </row>
        <row r="1040">
          <cell r="A1040" t="str">
            <v>ALEGRE ZULUAGA LARRY ANGEL</v>
          </cell>
          <cell r="B1040">
            <v>19466230</v>
          </cell>
        </row>
        <row r="1041">
          <cell r="A1041" t="str">
            <v>ALEGRIA COPETE YANETH PATRICIA</v>
          </cell>
          <cell r="B1041">
            <v>66808974</v>
          </cell>
        </row>
        <row r="1042">
          <cell r="A1042" t="str">
            <v>ALEGRIA DE HOYOS ROSA ELENA</v>
          </cell>
          <cell r="B1042">
            <v>34540496</v>
          </cell>
        </row>
        <row r="1043">
          <cell r="A1043" t="str">
            <v>ALEGRIA DIAZ LUZ BETTY</v>
          </cell>
          <cell r="B1043">
            <v>59664876</v>
          </cell>
        </row>
        <row r="1044">
          <cell r="A1044" t="str">
            <v>ALEGRIA GAMBOA ALBA NEIDA</v>
          </cell>
          <cell r="B1044">
            <v>31384709</v>
          </cell>
        </row>
        <row r="1045">
          <cell r="A1045" t="str">
            <v>ALEGRIA HERRERA FREDY ALEXANDER</v>
          </cell>
          <cell r="B1045">
            <v>94441959</v>
          </cell>
        </row>
        <row r="1046">
          <cell r="A1046" t="str">
            <v>ALEGRIA JAIME</v>
          </cell>
          <cell r="B1046">
            <v>14941065</v>
          </cell>
        </row>
        <row r="1047">
          <cell r="A1047" t="str">
            <v>ALEGRIA MEDINA EDUARDO ANTONIO</v>
          </cell>
          <cell r="B1047">
            <v>10543149</v>
          </cell>
        </row>
        <row r="1048">
          <cell r="A1048" t="str">
            <v>ALEGRIA MERA JUAN CARLOS</v>
          </cell>
          <cell r="B1048">
            <v>16774466</v>
          </cell>
        </row>
        <row r="1049">
          <cell r="A1049" t="str">
            <v>ALEGRIA MINOTTA MARTHA IRENE</v>
          </cell>
          <cell r="B1049">
            <v>31383367</v>
          </cell>
        </row>
        <row r="1050">
          <cell r="A1050" t="str">
            <v>ALEGRIA NIETO GIOVANY</v>
          </cell>
          <cell r="B1050">
            <v>93406939</v>
          </cell>
        </row>
        <row r="1051">
          <cell r="A1051" t="str">
            <v>ALEGRIA SOLARTE ANA ISABEL</v>
          </cell>
          <cell r="B1051">
            <v>34561389</v>
          </cell>
        </row>
        <row r="1052">
          <cell r="A1052" t="str">
            <v>ALEGRIA VIAFARA DAVID</v>
          </cell>
          <cell r="B1052">
            <v>94440231</v>
          </cell>
        </row>
        <row r="1053">
          <cell r="A1053" t="str">
            <v>ALEGRIAS DE HERRERA MARIA DEL CARMEN</v>
          </cell>
          <cell r="B1053">
            <v>29074719</v>
          </cell>
        </row>
        <row r="1054">
          <cell r="A1054" t="str">
            <v>ALEJANDRA NARANJO CADENA</v>
          </cell>
          <cell r="B1054">
            <v>82041700617</v>
          </cell>
        </row>
        <row r="1055">
          <cell r="A1055" t="str">
            <v>ALEJANDRA ORDONEZ OSPINA</v>
          </cell>
          <cell r="B1055">
            <v>66833275</v>
          </cell>
        </row>
        <row r="1056">
          <cell r="A1056" t="str">
            <v>ALEJANDRO ACEVEDO TOVAR</v>
          </cell>
          <cell r="B1056">
            <v>16918375</v>
          </cell>
        </row>
        <row r="1057">
          <cell r="A1057" t="str">
            <v>ALEJANDRO ARIAS BRAND</v>
          </cell>
          <cell r="B1057">
            <v>16689913</v>
          </cell>
        </row>
        <row r="1058">
          <cell r="A1058" t="str">
            <v>ALEJANDRO BAUTISTA NARVAEZ</v>
          </cell>
          <cell r="B1058">
            <v>16671413</v>
          </cell>
        </row>
        <row r="1059">
          <cell r="A1059" t="str">
            <v>ALEJANDRO BERNAL MUNOZ</v>
          </cell>
          <cell r="B1059">
            <v>79381426</v>
          </cell>
        </row>
        <row r="1060">
          <cell r="A1060" t="str">
            <v>ALEJANDRO BLANCO ALVARADO</v>
          </cell>
          <cell r="B1060">
            <v>16794360</v>
          </cell>
        </row>
        <row r="1061">
          <cell r="A1061" t="str">
            <v>ALEJANDRO BUENO ARANA</v>
          </cell>
          <cell r="B1061">
            <v>98543019</v>
          </cell>
        </row>
        <row r="1062">
          <cell r="A1062" t="str">
            <v>ALEJANDRO CAMPO</v>
          </cell>
          <cell r="B1062">
            <v>14879640</v>
          </cell>
        </row>
        <row r="1063">
          <cell r="A1063" t="str">
            <v>ALEJANDRO CARDONA GALARZA</v>
          </cell>
          <cell r="B1063">
            <v>80421549</v>
          </cell>
        </row>
        <row r="1064">
          <cell r="A1064" t="str">
            <v>ALEJANDRO CHARRIA ARBELAEZ</v>
          </cell>
          <cell r="B1064">
            <v>16667477</v>
          </cell>
        </row>
        <row r="1065">
          <cell r="A1065" t="str">
            <v>ALEJANDRO DE LIMA BOHMER</v>
          </cell>
          <cell r="B1065">
            <v>16677475</v>
          </cell>
        </row>
        <row r="1066">
          <cell r="A1066" t="str">
            <v>ALEJANDRO DOMINGUEZ ZAMBRANO</v>
          </cell>
          <cell r="B1066">
            <v>16697874</v>
          </cell>
        </row>
        <row r="1067">
          <cell r="A1067" t="str">
            <v>ALEJANDRO DUQUE MADRINAN</v>
          </cell>
          <cell r="B1067">
            <v>94492332</v>
          </cell>
        </row>
        <row r="1068">
          <cell r="A1068" t="str">
            <v>ALEJANDRO GONZALEZ LARSEN</v>
          </cell>
          <cell r="B1068">
            <v>19489932</v>
          </cell>
        </row>
        <row r="1069">
          <cell r="A1069" t="str">
            <v>ALEJANDRO HINESTROSA RAMIREZ</v>
          </cell>
          <cell r="B1069">
            <v>73113980</v>
          </cell>
        </row>
        <row r="1070">
          <cell r="A1070" t="str">
            <v>ALEJANDRO LENIS PALOMINO</v>
          </cell>
          <cell r="B1070">
            <v>94410877</v>
          </cell>
        </row>
        <row r="1071">
          <cell r="A1071" t="str">
            <v>ALEJANDRO LOPEZ MANRIQUE</v>
          </cell>
          <cell r="B1071">
            <v>16767092</v>
          </cell>
        </row>
        <row r="1072">
          <cell r="A1072" t="str">
            <v>ALEJANDRO MEDINA GONZALEZ</v>
          </cell>
          <cell r="B1072">
            <v>80423681</v>
          </cell>
        </row>
        <row r="1073">
          <cell r="A1073" t="str">
            <v>ALEJANDRO MORENO RAMIREZ</v>
          </cell>
          <cell r="B1073">
            <v>79237788</v>
          </cell>
        </row>
        <row r="1074">
          <cell r="A1074" t="str">
            <v>ALEJANDRO MUNOZ REYES</v>
          </cell>
          <cell r="B1074">
            <v>79598091</v>
          </cell>
        </row>
        <row r="1075">
          <cell r="A1075" t="str">
            <v>ALEJANDRO MURCIA LINDO</v>
          </cell>
          <cell r="B1075">
            <v>94430541</v>
          </cell>
        </row>
        <row r="1076">
          <cell r="A1076" t="str">
            <v>ALEJANDRO PINEDA MESA</v>
          </cell>
          <cell r="B1076">
            <v>98547636</v>
          </cell>
        </row>
        <row r="1077">
          <cell r="A1077" t="str">
            <v>ALEJANDRO PINO GOMEZ</v>
          </cell>
          <cell r="B1077">
            <v>3568809</v>
          </cell>
        </row>
        <row r="1078">
          <cell r="A1078" t="str">
            <v>ALEJANDRO PLAZA Y/O YINETH PLAZA</v>
          </cell>
          <cell r="B1078">
            <v>16793480</v>
          </cell>
        </row>
        <row r="1079">
          <cell r="A1079" t="str">
            <v>ALEJANDRO PULIDO PARADA</v>
          </cell>
          <cell r="B1079">
            <v>79368428</v>
          </cell>
        </row>
        <row r="1080">
          <cell r="A1080" t="str">
            <v>ALEJANDRO RODRIGUEZ CAICEDO</v>
          </cell>
          <cell r="B1080">
            <v>94382856</v>
          </cell>
        </row>
        <row r="1081">
          <cell r="A1081" t="str">
            <v>ALEJANDRO ROLDAN CHICA</v>
          </cell>
          <cell r="B1081">
            <v>16705699</v>
          </cell>
        </row>
        <row r="1082">
          <cell r="A1082" t="str">
            <v>ALEJANDRO SILVA PEREIRA</v>
          </cell>
          <cell r="B1082">
            <v>16671867</v>
          </cell>
        </row>
        <row r="1083">
          <cell r="A1083" t="str">
            <v>ALEJANDRO VARON CAMACHO</v>
          </cell>
          <cell r="B1083">
            <v>80417571</v>
          </cell>
        </row>
        <row r="1084">
          <cell r="A1084" t="str">
            <v>ALEJANDRO VILLANI</v>
          </cell>
          <cell r="B1084">
            <v>6074706</v>
          </cell>
        </row>
        <row r="1085">
          <cell r="A1085" t="str">
            <v>ALEJO CORDOBA JAIRO</v>
          </cell>
          <cell r="B1085">
            <v>3177251</v>
          </cell>
        </row>
        <row r="1086">
          <cell r="A1086" t="str">
            <v>ALEMAN CABARCAS ZULEIKA PAOLA</v>
          </cell>
          <cell r="B1086">
            <v>37559909</v>
          </cell>
        </row>
        <row r="1087">
          <cell r="A1087" t="str">
            <v>ALEMAN FELICIA RAQUEL</v>
          </cell>
          <cell r="B1087">
            <v>28576159</v>
          </cell>
        </row>
        <row r="1088">
          <cell r="A1088" t="str">
            <v>ALEMAN MORENO FELIX ANTONIO</v>
          </cell>
          <cell r="B1088">
            <v>19288840</v>
          </cell>
        </row>
        <row r="1089">
          <cell r="A1089" t="str">
            <v>ALEMAN PEDRAZA WILLIAN ORLANDO</v>
          </cell>
          <cell r="B1089">
            <v>79966291</v>
          </cell>
        </row>
        <row r="1090">
          <cell r="A1090" t="str">
            <v>ALEMEZA PAPAMIJA INDALIVIO</v>
          </cell>
          <cell r="B1090">
            <v>6218360</v>
          </cell>
        </row>
        <row r="1091">
          <cell r="A1091" t="str">
            <v>ALESSANDRA MAGNI DE SESANA</v>
          </cell>
          <cell r="B1091">
            <v>129773</v>
          </cell>
        </row>
        <row r="1092">
          <cell r="A1092" t="str">
            <v>ALEX ATALLAH A</v>
          </cell>
          <cell r="B1092">
            <v>19452536</v>
          </cell>
        </row>
        <row r="1093">
          <cell r="A1093" t="str">
            <v>ALEX EDUARDO TAPIAS MEJIA</v>
          </cell>
          <cell r="B1093">
            <v>19197970</v>
          </cell>
        </row>
        <row r="1094">
          <cell r="A1094" t="str">
            <v>ALEX F BASTIDAS POLANCO</v>
          </cell>
          <cell r="B1094">
            <v>16746972</v>
          </cell>
        </row>
        <row r="1095">
          <cell r="A1095" t="str">
            <v>ALEX F VELA ORTEGA</v>
          </cell>
          <cell r="B1095">
            <v>16693996</v>
          </cell>
        </row>
        <row r="1096">
          <cell r="A1096" t="str">
            <v>ALEX GLATTKE SAVARIEGO</v>
          </cell>
          <cell r="B1096">
            <v>16746594</v>
          </cell>
        </row>
        <row r="1097">
          <cell r="A1097" t="str">
            <v>ALEX GUILLERMO NEIRA RINCON</v>
          </cell>
          <cell r="B1097">
            <v>79530757</v>
          </cell>
        </row>
        <row r="1098">
          <cell r="A1098" t="str">
            <v>ALEX MILLAN OCHOA</v>
          </cell>
          <cell r="B1098">
            <v>79597921</v>
          </cell>
        </row>
        <row r="1099">
          <cell r="A1099" t="str">
            <v>ALEX VALENZUELA RINCON</v>
          </cell>
          <cell r="B1099">
            <v>12116223</v>
          </cell>
        </row>
        <row r="1100">
          <cell r="A1100" t="str">
            <v>ALEXANDER AGUILAR VALENCIA</v>
          </cell>
          <cell r="B1100">
            <v>94400804</v>
          </cell>
        </row>
        <row r="1101">
          <cell r="A1101" t="str">
            <v>ALEXANDER DIAZ W</v>
          </cell>
          <cell r="B1101">
            <v>79446146</v>
          </cell>
        </row>
        <row r="1102">
          <cell r="A1102" t="str">
            <v>ALEXANDER GONZALO RINCON PINZON</v>
          </cell>
          <cell r="B1102">
            <v>79700986</v>
          </cell>
        </row>
        <row r="1103">
          <cell r="A1103" t="str">
            <v>ALEXANDER MARTINEZ MULLER</v>
          </cell>
          <cell r="B1103">
            <v>94426534</v>
          </cell>
        </row>
        <row r="1104">
          <cell r="A1104" t="str">
            <v>ALEXANDER MC MICHEN</v>
          </cell>
          <cell r="B1104">
            <v>19173346</v>
          </cell>
        </row>
        <row r="1105">
          <cell r="A1105" t="str">
            <v>ALEXANDER MORALES</v>
          </cell>
          <cell r="B1105">
            <v>94314558</v>
          </cell>
        </row>
        <row r="1106">
          <cell r="A1106" t="str">
            <v>ALEXANDER ORJUELA GOMEZ</v>
          </cell>
          <cell r="B1106">
            <v>79569697</v>
          </cell>
        </row>
        <row r="1107">
          <cell r="A1107" t="str">
            <v>ALEXANDER PERDOMO LUIS</v>
          </cell>
          <cell r="B1107">
            <v>79736810</v>
          </cell>
        </row>
        <row r="1108">
          <cell r="A1108" t="str">
            <v>ALEXANDER ROJAS SALGADO</v>
          </cell>
          <cell r="B1108">
            <v>16782963</v>
          </cell>
        </row>
        <row r="1109">
          <cell r="A1109" t="str">
            <v>ALEXANDER SANCHEZ GUERRERO</v>
          </cell>
          <cell r="B1109">
            <v>16353088</v>
          </cell>
        </row>
        <row r="1110">
          <cell r="A1110" t="str">
            <v>ALEXANDER STREINESBERGER</v>
          </cell>
          <cell r="B1110">
            <v>79153877</v>
          </cell>
        </row>
        <row r="1111">
          <cell r="A1111" t="str">
            <v>ALEXANDER VASQUEZ RODRIGUEZ</v>
          </cell>
          <cell r="B1111">
            <v>16686020</v>
          </cell>
        </row>
        <row r="1112">
          <cell r="A1112" t="str">
            <v>ALEXANDRA GARCIA DE LA CADENA</v>
          </cell>
          <cell r="B1112">
            <v>66833909</v>
          </cell>
        </row>
        <row r="1113">
          <cell r="A1113" t="str">
            <v>ALEXANDRA MOLINA RAMIREZ</v>
          </cell>
          <cell r="B1113">
            <v>66860078</v>
          </cell>
        </row>
        <row r="1114">
          <cell r="A1114" t="str">
            <v>ALEXIS GUERRERO ESCOBAR</v>
          </cell>
          <cell r="B1114">
            <v>16270881</v>
          </cell>
        </row>
        <row r="1115">
          <cell r="A1115" t="str">
            <v>ALEXIS JUNCO VINASCO</v>
          </cell>
          <cell r="B1115">
            <v>16500982</v>
          </cell>
        </row>
        <row r="1116">
          <cell r="A1116" t="str">
            <v>ALFARO BARRERO VIRGINIA DEL PI</v>
          </cell>
          <cell r="B1116">
            <v>51625844</v>
          </cell>
        </row>
        <row r="1117">
          <cell r="A1117" t="str">
            <v>ALFARO BERMUDEZ OSCAR</v>
          </cell>
          <cell r="B1117">
            <v>93372792</v>
          </cell>
        </row>
        <row r="1118">
          <cell r="A1118" t="str">
            <v>ALFARO BUITRAGO JOSE YESID</v>
          </cell>
          <cell r="B1118">
            <v>14198675</v>
          </cell>
        </row>
        <row r="1119">
          <cell r="A1119" t="str">
            <v>ALFARO CAMAYO ARLEY</v>
          </cell>
          <cell r="B1119">
            <v>94420105</v>
          </cell>
        </row>
        <row r="1120">
          <cell r="A1120" t="str">
            <v>ALFARO ESTRADA CARLOS ERNESTO</v>
          </cell>
          <cell r="B1120">
            <v>7450385</v>
          </cell>
        </row>
        <row r="1121">
          <cell r="A1121" t="str">
            <v>ALFARO IBAGON FARIDE</v>
          </cell>
          <cell r="B1121">
            <v>35468827</v>
          </cell>
        </row>
        <row r="1122">
          <cell r="A1122" t="str">
            <v>ALFARO LADINO MARIA DEL PILAR</v>
          </cell>
          <cell r="B1122">
            <v>51987224</v>
          </cell>
        </row>
        <row r="1123">
          <cell r="A1123" t="str">
            <v>ALFARO SANCHEZ CARLOS ENRIQUE</v>
          </cell>
          <cell r="B1123">
            <v>80417082</v>
          </cell>
        </row>
        <row r="1124">
          <cell r="A1124" t="str">
            <v>ALFEREZ MONSALVE NANCY JAZMIN</v>
          </cell>
          <cell r="B1124">
            <v>52124824</v>
          </cell>
        </row>
        <row r="1125">
          <cell r="A1125" t="str">
            <v>ALFEREZ RAMIREZ CARLOS ARTURO</v>
          </cell>
          <cell r="B1125">
            <v>79295112</v>
          </cell>
        </row>
        <row r="1126">
          <cell r="A1126" t="str">
            <v>ALFONSO ANDRES MAURICIO</v>
          </cell>
          <cell r="B1126">
            <v>11201542</v>
          </cell>
        </row>
        <row r="1127">
          <cell r="A1127" t="str">
            <v>ALFONSO AVILA MARIA ENID</v>
          </cell>
          <cell r="B1127">
            <v>38263741</v>
          </cell>
        </row>
        <row r="1128">
          <cell r="A1128" t="str">
            <v>ALFONSO BARAONA MARGOTH</v>
          </cell>
          <cell r="B1128">
            <v>52035210</v>
          </cell>
        </row>
        <row r="1129">
          <cell r="A1129" t="str">
            <v>ALFONSO BARRERA VAN JEFFERSON</v>
          </cell>
          <cell r="B1129">
            <v>80417779</v>
          </cell>
        </row>
        <row r="1130">
          <cell r="A1130" t="str">
            <v>ALFONSO BUITRAGO JOSE NELSON</v>
          </cell>
          <cell r="B1130">
            <v>79500481</v>
          </cell>
        </row>
        <row r="1131">
          <cell r="A1131" t="str">
            <v>ALFONSO CAICEDO PATRIK ERNESTO</v>
          </cell>
          <cell r="B1131">
            <v>79427316</v>
          </cell>
        </row>
        <row r="1132">
          <cell r="A1132" t="str">
            <v>ALFONSO CAMARGO JENNY LILIANA</v>
          </cell>
          <cell r="B1132">
            <v>29119701</v>
          </cell>
        </row>
        <row r="1133">
          <cell r="A1133" t="str">
            <v>ALFONSO CAMARGO MORENO</v>
          </cell>
          <cell r="B1133">
            <v>14231582</v>
          </cell>
        </row>
        <row r="1134">
          <cell r="A1134" t="str">
            <v>ALFONSO CARMEN JACQUELINE</v>
          </cell>
          <cell r="B1134">
            <v>52388229</v>
          </cell>
        </row>
        <row r="1135">
          <cell r="A1135" t="str">
            <v>ALFONSO CARVAJAL VALLI</v>
          </cell>
          <cell r="B1135">
            <v>16655076</v>
          </cell>
        </row>
        <row r="1136">
          <cell r="A1136" t="str">
            <v>ALFONSO CHAVARRIA WILSON</v>
          </cell>
          <cell r="B1136">
            <v>79594691</v>
          </cell>
        </row>
        <row r="1137">
          <cell r="A1137" t="str">
            <v>ALFONSO CLARA STELLA</v>
          </cell>
          <cell r="B1137">
            <v>41363746</v>
          </cell>
        </row>
        <row r="1138">
          <cell r="A1138" t="str">
            <v>ALFONSO COHEN VILLEGAS</v>
          </cell>
          <cell r="B1138">
            <v>14971653</v>
          </cell>
        </row>
        <row r="1139">
          <cell r="A1139" t="str">
            <v>ALFONSO CONGOTE BERNAL</v>
          </cell>
          <cell r="B1139">
            <v>16915952</v>
          </cell>
        </row>
        <row r="1140">
          <cell r="A1140" t="str">
            <v>ALFONSO CONTRERAS JARAMILLO</v>
          </cell>
          <cell r="B1140">
            <v>79358303</v>
          </cell>
        </row>
        <row r="1141">
          <cell r="A1141" t="str">
            <v>ALFONSO CORREA URIBE</v>
          </cell>
          <cell r="B1141">
            <v>79148518</v>
          </cell>
        </row>
        <row r="1142">
          <cell r="A1142" t="str">
            <v>ALFONSO CRESPO RAYO</v>
          </cell>
          <cell r="B1142">
            <v>14948368</v>
          </cell>
        </row>
        <row r="1143">
          <cell r="A1143" t="str">
            <v>ALFONSO CRISANTO</v>
          </cell>
          <cell r="B1143">
            <v>4144952</v>
          </cell>
        </row>
        <row r="1144">
          <cell r="A1144" t="str">
            <v>ALFONSO CRUZ JAIRO UMBERTO</v>
          </cell>
          <cell r="B1144">
            <v>79843717</v>
          </cell>
        </row>
        <row r="1145">
          <cell r="A1145" t="str">
            <v>ALFONSO DE MERCHAN PRAXIDIS</v>
          </cell>
          <cell r="B1145">
            <v>51620596</v>
          </cell>
        </row>
        <row r="1146">
          <cell r="A1146" t="str">
            <v>ALFONSO E CAMACHO ROBLEDO</v>
          </cell>
          <cell r="B1146">
            <v>14944054</v>
          </cell>
        </row>
        <row r="1147">
          <cell r="A1147" t="str">
            <v>ALFONSO E ROA CIFUENTES</v>
          </cell>
          <cell r="B1147">
            <v>19451580</v>
          </cell>
        </row>
        <row r="1148">
          <cell r="A1148" t="str">
            <v>ALFONSO ESTRADA JOHN GUSTAVO</v>
          </cell>
          <cell r="B1148">
            <v>79722577</v>
          </cell>
        </row>
        <row r="1149">
          <cell r="A1149" t="str">
            <v>ALFONSO GARCIA NESTOR TULIO</v>
          </cell>
          <cell r="B1149">
            <v>17004282</v>
          </cell>
        </row>
        <row r="1150">
          <cell r="A1150" t="str">
            <v>ALFONSO GONZALEZ HILDA</v>
          </cell>
          <cell r="B1150">
            <v>51707714</v>
          </cell>
        </row>
        <row r="1151">
          <cell r="A1151" t="str">
            <v>ALFONSO GONZALEZ SANDRA PATRICIA</v>
          </cell>
          <cell r="B1151">
            <v>51838234</v>
          </cell>
        </row>
        <row r="1152">
          <cell r="A1152" t="str">
            <v>ALFONSO GONZALEZ VICTOR JULIO</v>
          </cell>
          <cell r="B1152">
            <v>79295897</v>
          </cell>
        </row>
        <row r="1153">
          <cell r="A1153" t="str">
            <v>ALFONSO HERNANDEZ MIGUEL ANTONIO</v>
          </cell>
          <cell r="B1153">
            <v>4235317</v>
          </cell>
        </row>
        <row r="1154">
          <cell r="A1154" t="str">
            <v>ALFONSO JOSE ALVAREZ RIVERA</v>
          </cell>
          <cell r="B1154">
            <v>19125414</v>
          </cell>
        </row>
        <row r="1155">
          <cell r="A1155" t="str">
            <v>ALFONSO LESMES ABIGAIL</v>
          </cell>
          <cell r="B1155">
            <v>52026604</v>
          </cell>
        </row>
        <row r="1156">
          <cell r="A1156" t="str">
            <v>ALFONSO LIEVANO HECTOR RAMON</v>
          </cell>
          <cell r="B1156">
            <v>80262720</v>
          </cell>
        </row>
        <row r="1157">
          <cell r="A1157" t="str">
            <v>ALFONSO LLORENTE SARDI</v>
          </cell>
          <cell r="B1157">
            <v>79148863</v>
          </cell>
        </row>
        <row r="1158">
          <cell r="A1158" t="str">
            <v>ALFONSO M LOURIDO MUNOZ</v>
          </cell>
          <cell r="B1158">
            <v>6078727</v>
          </cell>
        </row>
        <row r="1159">
          <cell r="A1159" t="str">
            <v>ALFONSO MARTINEZ MARTHA</v>
          </cell>
          <cell r="B1159">
            <v>41745014</v>
          </cell>
        </row>
        <row r="1160">
          <cell r="A1160" t="str">
            <v>ALFONSO MESA PABLO DANIEL</v>
          </cell>
          <cell r="B1160">
            <v>79394849</v>
          </cell>
        </row>
        <row r="1161">
          <cell r="A1161" t="str">
            <v>ALFONSO MILLAN GLORIA</v>
          </cell>
          <cell r="B1161">
            <v>35506348</v>
          </cell>
        </row>
        <row r="1162">
          <cell r="A1162" t="str">
            <v>ALFONSO MONFORT JULIO FERNANDO</v>
          </cell>
          <cell r="B1162">
            <v>261485</v>
          </cell>
        </row>
        <row r="1163">
          <cell r="A1163" t="str">
            <v>ALFONSO MONGUI LIGIA LILIA</v>
          </cell>
          <cell r="B1163">
            <v>41584970</v>
          </cell>
        </row>
        <row r="1164">
          <cell r="A1164" t="str">
            <v>ALFONSO MUNOZ CORDOBA</v>
          </cell>
          <cell r="B1164">
            <v>14439610</v>
          </cell>
        </row>
        <row r="1165">
          <cell r="A1165" t="str">
            <v>ALFONSO MUNOZ VELASQUEZ</v>
          </cell>
          <cell r="B1165">
            <v>8667107</v>
          </cell>
        </row>
        <row r="1166">
          <cell r="A1166" t="str">
            <v>ALFONSO NARVAEZ CRUZ</v>
          </cell>
          <cell r="B1166">
            <v>16591789</v>
          </cell>
        </row>
        <row r="1167">
          <cell r="A1167" t="str">
            <v>ALFONSO NINO DIANA YOLANDA</v>
          </cell>
          <cell r="B1167">
            <v>52849941</v>
          </cell>
        </row>
        <row r="1168">
          <cell r="A1168" t="str">
            <v>ALFONSO ORTEGA ORTEGA</v>
          </cell>
          <cell r="B1168">
            <v>19092928</v>
          </cell>
        </row>
        <row r="1169">
          <cell r="A1169" t="str">
            <v>ALFONSO ORTIZ DEL HIERRO</v>
          </cell>
          <cell r="B1169">
            <v>5195580</v>
          </cell>
        </row>
        <row r="1170">
          <cell r="A1170" t="str">
            <v>ALFONSO OTOYA MEJIA</v>
          </cell>
          <cell r="B1170">
            <v>16837867</v>
          </cell>
        </row>
        <row r="1171">
          <cell r="A1171" t="str">
            <v>ALFONSO PACHON FERNEY</v>
          </cell>
          <cell r="B1171">
            <v>79484706</v>
          </cell>
        </row>
        <row r="1172">
          <cell r="A1172" t="str">
            <v>ALFONSO PEREZ CLAUDIA PATRICIA</v>
          </cell>
          <cell r="B1172">
            <v>46360584</v>
          </cell>
        </row>
        <row r="1173">
          <cell r="A1173" t="str">
            <v>ALFONSO PEREZ FANNY</v>
          </cell>
          <cell r="B1173">
            <v>51965394</v>
          </cell>
        </row>
        <row r="1174">
          <cell r="A1174" t="str">
            <v>ALFONSO RAMIREZ SANDRA MILENA</v>
          </cell>
          <cell r="B1174">
            <v>66900070</v>
          </cell>
        </row>
        <row r="1175">
          <cell r="A1175" t="str">
            <v>ALFONSO REYES REYES</v>
          </cell>
          <cell r="B1175">
            <v>79142239</v>
          </cell>
        </row>
        <row r="1176">
          <cell r="A1176" t="str">
            <v>ALFONSO RIOS ANTONIO</v>
          </cell>
          <cell r="B1176">
            <v>80424636</v>
          </cell>
        </row>
        <row r="1177">
          <cell r="A1177" t="str">
            <v>ALFONSO RODRIGUEZ ALVARO</v>
          </cell>
          <cell r="B1177">
            <v>19346489</v>
          </cell>
        </row>
        <row r="1178">
          <cell r="A1178" t="str">
            <v>ALFONSO ROMERO LUIS ALFONSO</v>
          </cell>
          <cell r="B1178">
            <v>17119731</v>
          </cell>
        </row>
        <row r="1179">
          <cell r="A1179" t="str">
            <v>ALFONSO ROMERO LUIS JAVIER</v>
          </cell>
          <cell r="B1179">
            <v>79241582</v>
          </cell>
        </row>
        <row r="1180">
          <cell r="A1180" t="str">
            <v>ALFONSO SALAZAR MORALES</v>
          </cell>
          <cell r="B1180">
            <v>19221856</v>
          </cell>
        </row>
        <row r="1181">
          <cell r="A1181" t="str">
            <v>ALFONSO SANCHEZ ROBERT</v>
          </cell>
          <cell r="B1181">
            <v>16493769</v>
          </cell>
        </row>
        <row r="1182">
          <cell r="A1182" t="str">
            <v>ALFONSO SUAREZ HIPOLITO</v>
          </cell>
          <cell r="B1182">
            <v>2962293</v>
          </cell>
        </row>
        <row r="1183">
          <cell r="A1183" t="str">
            <v>ALFONSO TELLEZ GUILLERMO</v>
          </cell>
          <cell r="B1183">
            <v>16675382</v>
          </cell>
        </row>
        <row r="1184">
          <cell r="A1184" t="str">
            <v>ALFONSO TORO LUIS FERNANDO</v>
          </cell>
          <cell r="B1184">
            <v>10121562</v>
          </cell>
        </row>
        <row r="1185">
          <cell r="A1185" t="str">
            <v>ALFONSO TORO RAFAEL JOAQUIN</v>
          </cell>
          <cell r="B1185">
            <v>19406620</v>
          </cell>
        </row>
        <row r="1186">
          <cell r="A1186" t="str">
            <v>ALFONSO VARGAS EDGAR HERNANDO</v>
          </cell>
          <cell r="B1186">
            <v>11185212</v>
          </cell>
        </row>
        <row r="1187">
          <cell r="A1187" t="str">
            <v>ALFONSO WILLIAM</v>
          </cell>
          <cell r="B1187">
            <v>79137779</v>
          </cell>
        </row>
        <row r="1188">
          <cell r="A1188" t="str">
            <v>ALFORD SALAZAR DAICY</v>
          </cell>
          <cell r="B1188">
            <v>39785604</v>
          </cell>
        </row>
        <row r="1189">
          <cell r="A1189" t="str">
            <v>ALFREDO A ALTUZARRA NAVARRO</v>
          </cell>
          <cell r="B1189">
            <v>9058538</v>
          </cell>
        </row>
        <row r="1190">
          <cell r="A1190" t="str">
            <v>ALFREDO ANJEL Y CIA S EN C</v>
          </cell>
          <cell r="B1190">
            <v>860033498</v>
          </cell>
        </row>
        <row r="1191">
          <cell r="A1191" t="str">
            <v>ALFREDO CAICEDO VIVEROS</v>
          </cell>
          <cell r="B1191">
            <v>14931249</v>
          </cell>
        </row>
        <row r="1192">
          <cell r="A1192" t="str">
            <v>ALFREDO CARVAJAL Y CIA S EN C</v>
          </cell>
          <cell r="B1192">
            <v>890315640</v>
          </cell>
        </row>
        <row r="1193">
          <cell r="A1193" t="str">
            <v>ALFREDO CORTES</v>
          </cell>
          <cell r="B1193">
            <v>16596449</v>
          </cell>
        </row>
        <row r="1194">
          <cell r="A1194" t="str">
            <v>ALFREDO DEL CASTILLO SCHRADER</v>
          </cell>
          <cell r="B1194">
            <v>79143912</v>
          </cell>
        </row>
        <row r="1195">
          <cell r="A1195" t="str">
            <v>ALFREDO DIAZ PLATA E HIJOS</v>
          </cell>
          <cell r="B1195">
            <v>800226744</v>
          </cell>
        </row>
        <row r="1196">
          <cell r="A1196" t="str">
            <v>ALFREDO DOMINGUEZ B</v>
          </cell>
          <cell r="B1196">
            <v>2406569</v>
          </cell>
        </row>
        <row r="1197">
          <cell r="A1197" t="str">
            <v>ALFREDO DOMINGUEZ LLOREDA</v>
          </cell>
          <cell r="B1197">
            <v>79152207</v>
          </cell>
        </row>
        <row r="1198">
          <cell r="A1198" t="str">
            <v>ALFREDO EVHEVERRY SANDOVAL</v>
          </cell>
          <cell r="B1198">
            <v>79290534</v>
          </cell>
        </row>
        <row r="1199">
          <cell r="A1199" t="str">
            <v>ALFREDO GUTIERREZ RAMOS</v>
          </cell>
          <cell r="B1199">
            <v>16674616</v>
          </cell>
        </row>
        <row r="1200">
          <cell r="A1200" t="str">
            <v>ALFREDO JARAMILLO CORREA</v>
          </cell>
          <cell r="B1200">
            <v>2422434</v>
          </cell>
        </row>
        <row r="1201">
          <cell r="A1201" t="str">
            <v>ALFREDO LIEVANO SANCHEZ Y/O MARTHA VILLE</v>
          </cell>
          <cell r="B1201">
            <v>1908826</v>
          </cell>
        </row>
        <row r="1202">
          <cell r="A1202" t="str">
            <v>ALFREDO LOPEZ CAMPO</v>
          </cell>
          <cell r="B1202">
            <v>8241912</v>
          </cell>
        </row>
        <row r="1203">
          <cell r="A1203" t="str">
            <v>ALFREDO MUNOZ MUNOZ</v>
          </cell>
          <cell r="B1203">
            <v>16741465</v>
          </cell>
        </row>
        <row r="1204">
          <cell r="A1204" t="str">
            <v>ALFREDO MURCILLO SANCHEZ</v>
          </cell>
          <cell r="B1204">
            <v>16594658</v>
          </cell>
        </row>
        <row r="1205">
          <cell r="A1205" t="str">
            <v>ALFREDO OTOYA TOBON</v>
          </cell>
          <cell r="B1205">
            <v>8316638</v>
          </cell>
        </row>
        <row r="1206">
          <cell r="A1206" t="str">
            <v>ALFREDO SALCEDO DYER</v>
          </cell>
          <cell r="B1206">
            <v>139474</v>
          </cell>
        </row>
        <row r="1207">
          <cell r="A1207" t="str">
            <v>ALFREDO VALENCIA</v>
          </cell>
          <cell r="B1207">
            <v>94404909</v>
          </cell>
        </row>
        <row r="1208">
          <cell r="A1208" t="str">
            <v>ALFREDO VALLEJO MAZUERA Y CIA LTDA</v>
          </cell>
          <cell r="B1208">
            <v>891409062</v>
          </cell>
        </row>
        <row r="1209">
          <cell r="A1209" t="str">
            <v>ALGARRA FARFAN DORA MARLENE</v>
          </cell>
          <cell r="B1209">
            <v>52069579</v>
          </cell>
        </row>
        <row r="1210">
          <cell r="A1210" t="str">
            <v>ALGARRA RODRIGUEZ CLARA INES</v>
          </cell>
          <cell r="B1210">
            <v>41368372</v>
          </cell>
        </row>
        <row r="1211">
          <cell r="A1211" t="str">
            <v>ALGARRA RODRIGUEZ JANNETTE</v>
          </cell>
          <cell r="B1211">
            <v>35411689</v>
          </cell>
        </row>
        <row r="1212">
          <cell r="A1212" t="str">
            <v>ALGECIRAS CAMACHO LUZ MARINA</v>
          </cell>
          <cell r="B1212">
            <v>26628927</v>
          </cell>
        </row>
        <row r="1213">
          <cell r="A1213" t="str">
            <v>ALI OCHOA JIMMY DAVID</v>
          </cell>
          <cell r="B1213">
            <v>77019197</v>
          </cell>
        </row>
        <row r="1214">
          <cell r="A1214" t="str">
            <v>ALI SAID GOMEZ</v>
          </cell>
          <cell r="B1214">
            <v>79541740</v>
          </cell>
        </row>
        <row r="1215">
          <cell r="A1215" t="str">
            <v>ALICIA HERNANDEZ DE GARCIA</v>
          </cell>
          <cell r="B1215">
            <v>31272291</v>
          </cell>
        </row>
        <row r="1216">
          <cell r="A1216" t="str">
            <v>ALICIA LLORENTE SARDI</v>
          </cell>
          <cell r="B1216">
            <v>51584619</v>
          </cell>
        </row>
        <row r="1217">
          <cell r="A1217" t="str">
            <v>ALICIA M RAMIREZ PAREJA</v>
          </cell>
          <cell r="B1217">
            <v>31915696</v>
          </cell>
        </row>
        <row r="1218">
          <cell r="A1218" t="str">
            <v>ALICIA SAENZ ARBELAEZ</v>
          </cell>
          <cell r="B1218">
            <v>29667647</v>
          </cell>
        </row>
        <row r="1219">
          <cell r="A1219" t="str">
            <v>ALIETTE ARBONA ARAGON</v>
          </cell>
          <cell r="B1219">
            <v>31223399</v>
          </cell>
        </row>
        <row r="1220">
          <cell r="A1220" t="str">
            <v>ALIMENTATO ANDUQUIA LUIS ARMANDO</v>
          </cell>
          <cell r="B1220">
            <v>16783639</v>
          </cell>
        </row>
        <row r="1221">
          <cell r="A1221" t="str">
            <v>ALIMENTOS TONING SA</v>
          </cell>
          <cell r="B1221">
            <v>891303109</v>
          </cell>
        </row>
        <row r="1222">
          <cell r="A1222" t="str">
            <v>ALIRIO BARRIOS ROMERO</v>
          </cell>
          <cell r="B1222">
            <v>5898938</v>
          </cell>
        </row>
        <row r="1223">
          <cell r="A1223" t="str">
            <v>ALIRIO FLOREZ DIAZ</v>
          </cell>
          <cell r="B1223">
            <v>79117904</v>
          </cell>
        </row>
        <row r="1224">
          <cell r="A1224" t="str">
            <v>ALIRIO RODRIGUEZ</v>
          </cell>
          <cell r="B1224">
            <v>14199699</v>
          </cell>
        </row>
        <row r="1225">
          <cell r="A1225" t="str">
            <v>ALIX MARY MALDONADO DE BAUTISTA</v>
          </cell>
          <cell r="B1225">
            <v>27778073</v>
          </cell>
        </row>
        <row r="1226">
          <cell r="A1226" t="str">
            <v>ALJURE LUNA JUAN OSCAR</v>
          </cell>
          <cell r="B1226">
            <v>12124839</v>
          </cell>
        </row>
        <row r="1227">
          <cell r="A1227" t="str">
            <v>ALL DISTRIBUCIONES LIMITADA</v>
          </cell>
          <cell r="B1227">
            <v>816002944</v>
          </cell>
        </row>
        <row r="1228">
          <cell r="A1228" t="str">
            <v>ALMA M ADARVE REYES</v>
          </cell>
          <cell r="B1228">
            <v>31914187</v>
          </cell>
        </row>
        <row r="1229">
          <cell r="A1229" t="str">
            <v>ALMACEN VASCONIA S.A.</v>
          </cell>
          <cell r="B1229">
            <v>890904023</v>
          </cell>
        </row>
        <row r="1230">
          <cell r="A1230" t="str">
            <v>ALMACENES ARCAL LTDA EN LIQUIDACION</v>
          </cell>
          <cell r="B1230">
            <v>890305549</v>
          </cell>
        </row>
        <row r="1231">
          <cell r="A1231" t="str">
            <v>ALMACENES ZHIVAGO VALENCIA Y C</v>
          </cell>
          <cell r="B1231">
            <v>890907355</v>
          </cell>
        </row>
        <row r="1232">
          <cell r="A1232" t="str">
            <v>ALMANZA CASTANO CARLOS ALFONSO</v>
          </cell>
          <cell r="B1232">
            <v>15321483</v>
          </cell>
        </row>
        <row r="1233">
          <cell r="A1233" t="str">
            <v>ALMANZA CLARA URUENA</v>
          </cell>
          <cell r="B1233">
            <v>39560483</v>
          </cell>
        </row>
        <row r="1234">
          <cell r="A1234" t="str">
            <v>ALMANZA CUELLAR JHON EDUARD</v>
          </cell>
          <cell r="B1234">
            <v>79499317</v>
          </cell>
        </row>
        <row r="1235">
          <cell r="A1235" t="str">
            <v>ALMANZA GARCIA REINEL</v>
          </cell>
          <cell r="B1235">
            <v>19206473</v>
          </cell>
        </row>
        <row r="1236">
          <cell r="A1236" t="str">
            <v>ALMANZA MARTINEZ LUIS ALEJANDRO</v>
          </cell>
          <cell r="B1236">
            <v>17121156</v>
          </cell>
        </row>
        <row r="1237">
          <cell r="A1237" t="str">
            <v>ALMANZA OSORIO RUBER EDUARDO</v>
          </cell>
          <cell r="B1237">
            <v>85467293</v>
          </cell>
        </row>
        <row r="1238">
          <cell r="A1238" t="str">
            <v>ALMANZA PULIDO EDGAR ARMANDO</v>
          </cell>
          <cell r="B1238">
            <v>11379781</v>
          </cell>
        </row>
        <row r="1239">
          <cell r="A1239" t="str">
            <v>ALMANZA REYES GLORIA JAZMITH</v>
          </cell>
          <cell r="B1239">
            <v>46676390</v>
          </cell>
        </row>
        <row r="1240">
          <cell r="A1240" t="str">
            <v>ALMANZA ROLDAN CARLOS HUMBERTO</v>
          </cell>
          <cell r="B1240">
            <v>17118087</v>
          </cell>
        </row>
        <row r="1241">
          <cell r="A1241" t="str">
            <v>ALMANZA RUIZ RAFAEL JULIAN</v>
          </cell>
          <cell r="B1241">
            <v>73122647</v>
          </cell>
        </row>
        <row r="1242">
          <cell r="A1242" t="str">
            <v>ALMANZA TORRES JORGE ENRIQUE</v>
          </cell>
          <cell r="B1242">
            <v>79412922</v>
          </cell>
        </row>
        <row r="1243">
          <cell r="A1243" t="str">
            <v>ALMANZA YUVARNEY</v>
          </cell>
          <cell r="B1243">
            <v>79639193</v>
          </cell>
        </row>
        <row r="1244">
          <cell r="A1244" t="str">
            <v>ALMARALES NAVARRO JOSE RAFAEL</v>
          </cell>
          <cell r="B1244">
            <v>75079416</v>
          </cell>
        </row>
        <row r="1245">
          <cell r="A1245" t="str">
            <v>ALMARIO MARTHA CECILIA</v>
          </cell>
          <cell r="B1245">
            <v>52158077</v>
          </cell>
        </row>
        <row r="1246">
          <cell r="A1246" t="str">
            <v>ALMARIO OLIVEROS JORGE</v>
          </cell>
          <cell r="B1246">
            <v>12127875</v>
          </cell>
        </row>
        <row r="1247">
          <cell r="A1247" t="str">
            <v>ALMARIO PERDOMO MARTHA MILENA</v>
          </cell>
          <cell r="B1247">
            <v>55060192</v>
          </cell>
        </row>
        <row r="1248">
          <cell r="A1248" t="str">
            <v>ALMECIGA PINTO HENRY LEONARDO</v>
          </cell>
          <cell r="B1248">
            <v>79595361</v>
          </cell>
        </row>
        <row r="1249">
          <cell r="A1249" t="str">
            <v>ALMEIDA BRAVO AURA ELISA</v>
          </cell>
          <cell r="B1249">
            <v>30723202</v>
          </cell>
        </row>
        <row r="1250">
          <cell r="A1250" t="str">
            <v>ALMEIDA BRAVO EMMA CLEMENCIA</v>
          </cell>
          <cell r="B1250">
            <v>30727536</v>
          </cell>
        </row>
        <row r="1251">
          <cell r="A1251" t="str">
            <v>ALMEIDA CARVAJAL MARIA ELENA</v>
          </cell>
          <cell r="B1251">
            <v>34553055</v>
          </cell>
        </row>
        <row r="1252">
          <cell r="A1252" t="str">
            <v>ALMEIDA CORDOBA LIBARDO MARINO</v>
          </cell>
          <cell r="B1252">
            <v>94294961</v>
          </cell>
        </row>
        <row r="1253">
          <cell r="A1253" t="str">
            <v>ALMEIDA DELGADO MARIO FERNANDO</v>
          </cell>
          <cell r="B1253">
            <v>79590650</v>
          </cell>
        </row>
        <row r="1254">
          <cell r="A1254" t="str">
            <v>ALMEIDA GARCIA FABIOLA DELINA</v>
          </cell>
          <cell r="B1254">
            <v>20470393</v>
          </cell>
        </row>
        <row r="1255">
          <cell r="A1255" t="str">
            <v>ALMEIDA MARTINEZ GONZALO</v>
          </cell>
          <cell r="B1255">
            <v>7471064</v>
          </cell>
        </row>
        <row r="1256">
          <cell r="A1256" t="str">
            <v>ALMENDRA COTACIO MARIA DEL PILAR</v>
          </cell>
          <cell r="B1256">
            <v>52256938</v>
          </cell>
        </row>
        <row r="1257">
          <cell r="A1257" t="str">
            <v>ALOMIA CASTRO WILLIAM</v>
          </cell>
          <cell r="B1257">
            <v>16741976</v>
          </cell>
        </row>
        <row r="1258">
          <cell r="A1258" t="str">
            <v>ALOMIA GOMEZ AZUCENA I.</v>
          </cell>
          <cell r="B1258">
            <v>29227143</v>
          </cell>
        </row>
        <row r="1259">
          <cell r="A1259" t="str">
            <v>ALOMIA RIASCOS DIOMEDES</v>
          </cell>
          <cell r="B1259">
            <v>16487696</v>
          </cell>
        </row>
        <row r="1260">
          <cell r="A1260" t="str">
            <v>ALONSO BRUGES GUSTAVO ADOLFO</v>
          </cell>
          <cell r="B1260">
            <v>8749006</v>
          </cell>
        </row>
        <row r="1261">
          <cell r="A1261" t="str">
            <v>ALONSO CAMACHO EVA</v>
          </cell>
          <cell r="B1261">
            <v>41683966</v>
          </cell>
        </row>
        <row r="1262">
          <cell r="A1262" t="str">
            <v>ALONSO CARDOZO JEANNETH PATRICIA</v>
          </cell>
          <cell r="B1262">
            <v>51713562</v>
          </cell>
        </row>
        <row r="1263">
          <cell r="A1263" t="str">
            <v>ALONSO CARO JOSE ANTONIO</v>
          </cell>
          <cell r="B1263">
            <v>11430137</v>
          </cell>
        </row>
        <row r="1264">
          <cell r="A1264" t="str">
            <v>ALONSO COPETE JULIAN MAURICIO</v>
          </cell>
          <cell r="B1264">
            <v>79152389</v>
          </cell>
        </row>
        <row r="1265">
          <cell r="A1265" t="str">
            <v>ALONSO CUPITRA NEVIO</v>
          </cell>
          <cell r="B1265">
            <v>79968001</v>
          </cell>
        </row>
        <row r="1266">
          <cell r="A1266" t="str">
            <v>ALONSO DAVID G</v>
          </cell>
          <cell r="B1266">
            <v>16732928</v>
          </cell>
        </row>
        <row r="1267">
          <cell r="A1267" t="str">
            <v>ALONSO FANNY SOFIA</v>
          </cell>
          <cell r="B1267">
            <v>41759337</v>
          </cell>
        </row>
        <row r="1268">
          <cell r="A1268" t="str">
            <v>ALONSO GARCIA WILSON OBDULIO</v>
          </cell>
          <cell r="B1268">
            <v>79537322</v>
          </cell>
        </row>
        <row r="1269">
          <cell r="A1269" t="str">
            <v>ALONSO GARZON JOSE ELADIO</v>
          </cell>
          <cell r="B1269">
            <v>17018135</v>
          </cell>
        </row>
        <row r="1270">
          <cell r="A1270" t="str">
            <v>ALONSO GONZALEZ JULIO CESAR</v>
          </cell>
          <cell r="B1270">
            <v>77010014</v>
          </cell>
        </row>
        <row r="1271">
          <cell r="A1271" t="str">
            <v>ALONSO GUERRERO BERNABE</v>
          </cell>
          <cell r="B1271">
            <v>11251456</v>
          </cell>
        </row>
        <row r="1272">
          <cell r="A1272" t="str">
            <v>ALONSO HERNANDEZ JAIME</v>
          </cell>
          <cell r="B1272">
            <v>2865904</v>
          </cell>
        </row>
        <row r="1273">
          <cell r="A1273" t="str">
            <v>ALONSO MARTINEZ EDWIN FABIAN</v>
          </cell>
          <cell r="B1273">
            <v>79725512</v>
          </cell>
        </row>
        <row r="1274">
          <cell r="A1274" t="str">
            <v>ALONSO MARTINEZ HERNANDEZ</v>
          </cell>
          <cell r="B1274">
            <v>94373343</v>
          </cell>
        </row>
        <row r="1275">
          <cell r="A1275" t="str">
            <v>ALONSO ROMERO CALIXTO</v>
          </cell>
          <cell r="B1275">
            <v>14213907</v>
          </cell>
        </row>
        <row r="1276">
          <cell r="A1276" t="str">
            <v>ALONSO SOLORZANO LUZ MARINA</v>
          </cell>
          <cell r="B1276">
            <v>41907562</v>
          </cell>
        </row>
        <row r="1277">
          <cell r="A1277" t="str">
            <v>ALONSO VEGA BETTY YANIRA</v>
          </cell>
          <cell r="B1277">
            <v>52550445</v>
          </cell>
        </row>
        <row r="1278">
          <cell r="A1278" t="str">
            <v>ALOS EDUARDO</v>
          </cell>
          <cell r="B1278">
            <v>10476550</v>
          </cell>
        </row>
        <row r="1279">
          <cell r="A1279" t="str">
            <v>ALOS TRASPORTE LIMITADA</v>
          </cell>
          <cell r="B1279">
            <v>811016707</v>
          </cell>
        </row>
        <row r="1280">
          <cell r="A1280" t="str">
            <v>ALPALA GETIAL NIDIA ROSARIO</v>
          </cell>
          <cell r="B1280">
            <v>66875645</v>
          </cell>
        </row>
        <row r="1281">
          <cell r="A1281" t="str">
            <v>ALPAPEL LIMITADA</v>
          </cell>
          <cell r="B1281">
            <v>860524523</v>
          </cell>
        </row>
        <row r="1282">
          <cell r="A1282" t="str">
            <v>ALPLA COLOMBIA LTDA.</v>
          </cell>
          <cell r="B1282">
            <v>830007240</v>
          </cell>
        </row>
        <row r="1283">
          <cell r="A1283" t="str">
            <v>ALQUEDAN ESPA¥A JORGE OSWALDO</v>
          </cell>
          <cell r="B1283">
            <v>12981888</v>
          </cell>
        </row>
        <row r="1284">
          <cell r="A1284" t="str">
            <v>ALTAHONA ACOSTA JAIRO ANDRES</v>
          </cell>
          <cell r="B1284">
            <v>8736630</v>
          </cell>
        </row>
        <row r="1285">
          <cell r="A1285" t="str">
            <v>ALTAHONA MEJIA ALEXIS</v>
          </cell>
          <cell r="B1285">
            <v>91287211</v>
          </cell>
        </row>
        <row r="1286">
          <cell r="A1286" t="str">
            <v>ALTAHONA UTRIA XENIA ROSA</v>
          </cell>
          <cell r="B1286">
            <v>45449743</v>
          </cell>
        </row>
        <row r="1287">
          <cell r="A1287" t="str">
            <v>ALTAMAR BENAVIDES PATRICIA</v>
          </cell>
          <cell r="B1287">
            <v>43046400</v>
          </cell>
        </row>
        <row r="1288">
          <cell r="A1288" t="str">
            <v>ALTAMAR ESCORCIA JOSE VICENTE</v>
          </cell>
          <cell r="B1288">
            <v>71778321</v>
          </cell>
        </row>
        <row r="1289">
          <cell r="A1289" t="str">
            <v>ALTAMAR OROZCO MIGUEL ANTONIO</v>
          </cell>
          <cell r="B1289">
            <v>7444018</v>
          </cell>
        </row>
        <row r="1290">
          <cell r="A1290" t="str">
            <v>ALTAMIRANO B EDUARDO</v>
          </cell>
          <cell r="B1290">
            <v>16699344</v>
          </cell>
        </row>
        <row r="1291">
          <cell r="A1291" t="str">
            <v>ALTAMIRANO DE GONZALEZ ROSA ELISA</v>
          </cell>
          <cell r="B1291">
            <v>25527099</v>
          </cell>
        </row>
        <row r="1292">
          <cell r="A1292" t="str">
            <v>ALTAMIRANO VIERA MARCO FIDEL</v>
          </cell>
          <cell r="B1292">
            <v>16820857</v>
          </cell>
        </row>
        <row r="1293">
          <cell r="A1293" t="str">
            <v>ALTURO PAEZ CECILIA</v>
          </cell>
          <cell r="B1293">
            <v>41775811</v>
          </cell>
        </row>
        <row r="1294">
          <cell r="A1294" t="str">
            <v>ALUMINIO COSMOS LTDA</v>
          </cell>
          <cell r="B1294">
            <v>890329909</v>
          </cell>
        </row>
        <row r="1295">
          <cell r="A1295" t="str">
            <v>ALUMINIOS VIDRIOVALLE LTDA</v>
          </cell>
          <cell r="B1295">
            <v>800151595</v>
          </cell>
        </row>
        <row r="1296">
          <cell r="A1296" t="str">
            <v>ALVAAREZ AYALA MARIO ERNESTO</v>
          </cell>
          <cell r="B1296">
            <v>7166965</v>
          </cell>
        </row>
        <row r="1297">
          <cell r="A1297" t="str">
            <v>ALVARADO AMEZQUITAMARTHA LUCIA</v>
          </cell>
          <cell r="B1297">
            <v>51990704</v>
          </cell>
        </row>
        <row r="1298">
          <cell r="A1298" t="str">
            <v>ALVARADO ARENAS JENNIFER</v>
          </cell>
          <cell r="B1298">
            <v>52019877</v>
          </cell>
        </row>
        <row r="1299">
          <cell r="A1299" t="str">
            <v>ALVARADO BEJARANO OSCAR MARINO</v>
          </cell>
          <cell r="B1299">
            <v>14432450</v>
          </cell>
        </row>
        <row r="1300">
          <cell r="A1300" t="str">
            <v>ALVARADO BELTRAN GERMAN HIPOLITO</v>
          </cell>
          <cell r="B1300">
            <v>13506965</v>
          </cell>
        </row>
        <row r="1301">
          <cell r="A1301" t="str">
            <v>ALVARADO BURBANO ORLANDO ALFREDO</v>
          </cell>
          <cell r="B1301">
            <v>14252755</v>
          </cell>
        </row>
        <row r="1302">
          <cell r="A1302" t="str">
            <v>ALVARADO CABARCA JAIDER HERNANDO</v>
          </cell>
          <cell r="B1302">
            <v>77196278</v>
          </cell>
        </row>
        <row r="1303">
          <cell r="A1303" t="str">
            <v>ALVARADO CANIZALES RICARDO</v>
          </cell>
          <cell r="B1303">
            <v>16762367</v>
          </cell>
        </row>
        <row r="1304">
          <cell r="A1304" t="str">
            <v>ALVARADO CARDONA MARITZA</v>
          </cell>
          <cell r="B1304">
            <v>31954724</v>
          </cell>
        </row>
        <row r="1305">
          <cell r="A1305" t="str">
            <v>ALVARADO CASTILBLANCO SANDRA</v>
          </cell>
          <cell r="B1305">
            <v>20576702</v>
          </cell>
        </row>
        <row r="1306">
          <cell r="A1306" t="str">
            <v>ALVARADO CORTES JOSE GUSTAVO</v>
          </cell>
          <cell r="B1306">
            <v>17148595</v>
          </cell>
        </row>
        <row r="1307">
          <cell r="A1307" t="str">
            <v>ALVARADO CUBILLOS JOHN JAIRO</v>
          </cell>
          <cell r="B1307">
            <v>79962252</v>
          </cell>
        </row>
        <row r="1308">
          <cell r="A1308" t="str">
            <v>ALVARADO CUEVA LUZ MARINA</v>
          </cell>
          <cell r="B1308">
            <v>37925235</v>
          </cell>
        </row>
        <row r="1309">
          <cell r="A1309" t="str">
            <v>ALVARADO DAVILA LUIS EDUARDO</v>
          </cell>
          <cell r="B1309">
            <v>79239191</v>
          </cell>
        </row>
        <row r="1310">
          <cell r="A1310" t="str">
            <v>ALVARADO DE ECHAVARRIA CLEMENCIA</v>
          </cell>
          <cell r="B1310">
            <v>27078906</v>
          </cell>
        </row>
        <row r="1311">
          <cell r="A1311" t="str">
            <v>ALVARADO DE ORTIZ EVANGELINA</v>
          </cell>
          <cell r="B1311">
            <v>31226088</v>
          </cell>
        </row>
        <row r="1312">
          <cell r="A1312" t="str">
            <v>ALVARADO DIAZ DORIS ELENA</v>
          </cell>
          <cell r="B1312">
            <v>51736343</v>
          </cell>
        </row>
        <row r="1313">
          <cell r="A1313" t="str">
            <v>ALVARADO DIAZ MARIA CRISTINA</v>
          </cell>
          <cell r="B1313">
            <v>37511460</v>
          </cell>
        </row>
        <row r="1314">
          <cell r="A1314" t="str">
            <v>ALVARADO FANNY ESTHER</v>
          </cell>
          <cell r="B1314">
            <v>52277465</v>
          </cell>
        </row>
        <row r="1315">
          <cell r="A1315" t="str">
            <v>ALVARADO GALAN PABLO ELICIO</v>
          </cell>
          <cell r="B1315">
            <v>4262741</v>
          </cell>
        </row>
        <row r="1316">
          <cell r="A1316" t="str">
            <v>ALVARADO GOMEZ ROGER ALBERTO</v>
          </cell>
          <cell r="B1316">
            <v>19420839</v>
          </cell>
        </row>
        <row r="1317">
          <cell r="A1317" t="str">
            <v>ALVARADO HERNANDEZMARIA SOFIA</v>
          </cell>
          <cell r="B1317">
            <v>33445782</v>
          </cell>
        </row>
        <row r="1318">
          <cell r="A1318" t="str">
            <v>ALVARADO JOSE LEONARDO</v>
          </cell>
          <cell r="B1318">
            <v>16712173</v>
          </cell>
        </row>
        <row r="1319">
          <cell r="A1319" t="str">
            <v>ALVARADO LEON ANA MERCEDES DE L</v>
          </cell>
          <cell r="B1319">
            <v>41372735</v>
          </cell>
        </row>
        <row r="1320">
          <cell r="A1320" t="str">
            <v>ALVARADO LEON MARIO JOSE</v>
          </cell>
          <cell r="B1320">
            <v>17020982</v>
          </cell>
        </row>
        <row r="1321">
          <cell r="A1321" t="str">
            <v>ALVARADO MATALLANACLAUDIA EMILIA</v>
          </cell>
          <cell r="B1321">
            <v>51800469</v>
          </cell>
        </row>
        <row r="1322">
          <cell r="A1322" t="str">
            <v>ALVARADO MONTEALEGRE BEATRIZ</v>
          </cell>
          <cell r="B1322">
            <v>35493768</v>
          </cell>
        </row>
        <row r="1323">
          <cell r="A1323" t="str">
            <v>ALVARADO MORA LUIS TOMAS</v>
          </cell>
          <cell r="B1323">
            <v>80351822</v>
          </cell>
        </row>
        <row r="1324">
          <cell r="A1324" t="str">
            <v>Alvarado Narvaez Emel</v>
          </cell>
          <cell r="B1324">
            <v>37921357</v>
          </cell>
        </row>
        <row r="1325">
          <cell r="A1325" t="str">
            <v>ALVARADO NAVARRO LUZ MARY</v>
          </cell>
          <cell r="B1325">
            <v>63495710</v>
          </cell>
        </row>
        <row r="1326">
          <cell r="A1326" t="str">
            <v>ALVARADO NIETO ALVARO ENRIQUE</v>
          </cell>
          <cell r="B1326">
            <v>73094691</v>
          </cell>
        </row>
        <row r="1327">
          <cell r="A1327" t="str">
            <v>ALVARADO PEREZ CARLOS ARTURO</v>
          </cell>
          <cell r="B1327">
            <v>8725635</v>
          </cell>
        </row>
        <row r="1328">
          <cell r="A1328" t="str">
            <v>ALVARADO SABIO LUIS ALFONSO</v>
          </cell>
          <cell r="B1328">
            <v>84093</v>
          </cell>
        </row>
        <row r="1329">
          <cell r="A1329" t="str">
            <v>ALVARADO SALAS ROSIRIS</v>
          </cell>
          <cell r="B1329">
            <v>45760036</v>
          </cell>
        </row>
        <row r="1330">
          <cell r="A1330" t="str">
            <v>ALVARADO SANCHEZ OSCAR</v>
          </cell>
          <cell r="B1330">
            <v>16540005</v>
          </cell>
        </row>
        <row r="1331">
          <cell r="A1331" t="str">
            <v>ALVARADO SERRANO CIRO ALFONSO</v>
          </cell>
          <cell r="B1331">
            <v>13245333</v>
          </cell>
        </row>
        <row r="1332">
          <cell r="A1332" t="str">
            <v>ALVARADO TRESPALACIOS YIRA BEA</v>
          </cell>
          <cell r="B1332">
            <v>33214276</v>
          </cell>
        </row>
        <row r="1333">
          <cell r="A1333" t="str">
            <v>ALVARADO YANES ALVEYRIS ALBA</v>
          </cell>
          <cell r="B1333">
            <v>32864990</v>
          </cell>
        </row>
        <row r="1334">
          <cell r="A1334" t="str">
            <v>ALVARAN DAVILA MARIA GUIOMAR</v>
          </cell>
          <cell r="B1334">
            <v>30305707</v>
          </cell>
        </row>
        <row r="1335">
          <cell r="A1335" t="str">
            <v>ALVARAN ROMERO GUSTAVO</v>
          </cell>
          <cell r="B1335">
            <v>4597833</v>
          </cell>
        </row>
        <row r="1336">
          <cell r="A1336" t="str">
            <v>ALVARAN TAMAYO FERNANDO DE JESUS</v>
          </cell>
          <cell r="B1336">
            <v>4413823</v>
          </cell>
        </row>
        <row r="1337">
          <cell r="A1337" t="str">
            <v>ALVARES CARDOSO AMANDA</v>
          </cell>
          <cell r="B1337">
            <v>38710109</v>
          </cell>
        </row>
        <row r="1338">
          <cell r="A1338" t="str">
            <v>ALVARES SANCHEZ GUSTAVO</v>
          </cell>
          <cell r="B1338">
            <v>79799575</v>
          </cell>
        </row>
        <row r="1339">
          <cell r="A1339" t="str">
            <v>ALVAREZ A LEONIDAS</v>
          </cell>
          <cell r="B1339">
            <v>16246222</v>
          </cell>
        </row>
        <row r="1340">
          <cell r="A1340" t="str">
            <v>ALVAREZ ABADIA MARIA CAROLINA</v>
          </cell>
          <cell r="B1340">
            <v>43739951</v>
          </cell>
        </row>
        <row r="1341">
          <cell r="A1341" t="str">
            <v>ALVAREZ ABADIA MARTHA LUCIA</v>
          </cell>
          <cell r="B1341">
            <v>42896008</v>
          </cell>
        </row>
        <row r="1342">
          <cell r="A1342" t="str">
            <v>ALVAREZ ABRIL CHIRLEY</v>
          </cell>
          <cell r="B1342">
            <v>38957484</v>
          </cell>
        </row>
        <row r="1343">
          <cell r="A1343" t="str">
            <v>ALVAREZ ACERO FERNANDO ANTONIO</v>
          </cell>
          <cell r="B1343">
            <v>19289866</v>
          </cell>
        </row>
        <row r="1344">
          <cell r="A1344" t="str">
            <v>ALVAREZ ACEVEDO MARGARITA MARIA</v>
          </cell>
          <cell r="B1344">
            <v>29900090</v>
          </cell>
        </row>
        <row r="1345">
          <cell r="A1345" t="str">
            <v>ALVAREZ AGUDELO HERNAN DE JESUS</v>
          </cell>
          <cell r="B1345">
            <v>3622462</v>
          </cell>
        </row>
        <row r="1346">
          <cell r="A1346" t="str">
            <v>ALVAREZ AGUDELO JOSE ARLEY</v>
          </cell>
          <cell r="B1346">
            <v>10278880</v>
          </cell>
        </row>
        <row r="1347">
          <cell r="A1347" t="str">
            <v>ALVAREZ AHUMADA YANI ROCIO</v>
          </cell>
          <cell r="B1347">
            <v>63459761</v>
          </cell>
        </row>
        <row r="1348">
          <cell r="A1348" t="str">
            <v>ALVAREZ ALVAREZ ADRIANA JAZMIN</v>
          </cell>
          <cell r="B1348">
            <v>39444993</v>
          </cell>
        </row>
        <row r="1349">
          <cell r="A1349" t="str">
            <v>ALVAREZ ALVAREZ ARMANDO HUMBERTO</v>
          </cell>
          <cell r="B1349">
            <v>70089610</v>
          </cell>
        </row>
        <row r="1350">
          <cell r="A1350" t="str">
            <v>ALVAREZ ALVAREZ BLANCA ILDA</v>
          </cell>
          <cell r="B1350">
            <v>27421340</v>
          </cell>
        </row>
        <row r="1351">
          <cell r="A1351" t="str">
            <v>ALVAREZ ALVAREZ DEICY RUBY</v>
          </cell>
          <cell r="B1351">
            <v>25192937</v>
          </cell>
        </row>
        <row r="1352">
          <cell r="A1352" t="str">
            <v>ALVAREZ ALVAREZ FRANCISCO LUIS</v>
          </cell>
          <cell r="B1352">
            <v>70122013</v>
          </cell>
        </row>
        <row r="1353">
          <cell r="A1353" t="str">
            <v>ALVAREZ ALVAREZ LUIS EDUARDO</v>
          </cell>
          <cell r="B1353">
            <v>19363531</v>
          </cell>
        </row>
        <row r="1354">
          <cell r="A1354" t="str">
            <v>ALVAREZ ALVAREZ MARIA EUGENIA</v>
          </cell>
          <cell r="B1354">
            <v>32334936</v>
          </cell>
        </row>
        <row r="1355">
          <cell r="A1355" t="str">
            <v>ALVAREZ ALVAREZ MARIA MARLENY</v>
          </cell>
          <cell r="B1355">
            <v>42967945</v>
          </cell>
        </row>
        <row r="1356">
          <cell r="A1356" t="str">
            <v>ALVAREZ ALVAREZ MARIA PATRICIA</v>
          </cell>
          <cell r="B1356">
            <v>21386256</v>
          </cell>
        </row>
        <row r="1357">
          <cell r="A1357" t="str">
            <v>ALVAREZ ALVAREZ MARTA LUCIA</v>
          </cell>
          <cell r="B1357">
            <v>43539025</v>
          </cell>
        </row>
        <row r="1358">
          <cell r="A1358" t="str">
            <v>ALVAREZ AMANDA</v>
          </cell>
          <cell r="B1358">
            <v>38989041</v>
          </cell>
        </row>
        <row r="1359">
          <cell r="A1359" t="str">
            <v>ALVAREZ AMAYA CAROLA HERMENCIA</v>
          </cell>
          <cell r="B1359">
            <v>41383904</v>
          </cell>
        </row>
        <row r="1360">
          <cell r="A1360" t="str">
            <v>ALVAREZ ANDREA YAMILE</v>
          </cell>
          <cell r="B1360">
            <v>5179510</v>
          </cell>
        </row>
        <row r="1361">
          <cell r="A1361" t="str">
            <v>ALVAREZ ANGEL CARLOS FABIO</v>
          </cell>
          <cell r="B1361">
            <v>89001029</v>
          </cell>
        </row>
        <row r="1362">
          <cell r="A1362" t="str">
            <v>ALVAREZ ARANGO NATALIA</v>
          </cell>
          <cell r="B1362">
            <v>30332424</v>
          </cell>
        </row>
        <row r="1363">
          <cell r="A1363" t="str">
            <v>ALVAREZ ARCE ADRIANA</v>
          </cell>
          <cell r="B1363">
            <v>66820208</v>
          </cell>
        </row>
        <row r="1364">
          <cell r="A1364" t="str">
            <v>ALVAREZ ARCILA JORGE IVAN</v>
          </cell>
          <cell r="B1364">
            <v>94381391</v>
          </cell>
        </row>
        <row r="1365">
          <cell r="A1365" t="str">
            <v>ALVAREZ ARDILA ALEXI DEL CARMEN</v>
          </cell>
          <cell r="B1365">
            <v>56076026</v>
          </cell>
        </row>
        <row r="1366">
          <cell r="A1366" t="str">
            <v>ALVAREZ ARDILA CARLOS ALBERTO</v>
          </cell>
          <cell r="B1366">
            <v>71782767</v>
          </cell>
        </row>
        <row r="1367">
          <cell r="A1367" t="str">
            <v>ALVAREZ ARDILA JOSE BERNARDO</v>
          </cell>
          <cell r="B1367">
            <v>19066706</v>
          </cell>
        </row>
        <row r="1368">
          <cell r="A1368" t="str">
            <v>ALVAREZ ARIAS CAROLINA</v>
          </cell>
          <cell r="B1368">
            <v>37278799</v>
          </cell>
        </row>
        <row r="1369">
          <cell r="A1369" t="str">
            <v>ALVAREZ ARIAS LUCERO</v>
          </cell>
          <cell r="B1369">
            <v>60262678</v>
          </cell>
        </row>
        <row r="1370">
          <cell r="A1370" t="str">
            <v>ALVAREZ ARRIETA RODOLFO ELIAS</v>
          </cell>
          <cell r="B1370">
            <v>78022502</v>
          </cell>
        </row>
        <row r="1371">
          <cell r="A1371" t="str">
            <v>ALVAREZ BAUTISTA CARLOS MARTIN</v>
          </cell>
          <cell r="B1371">
            <v>91247181</v>
          </cell>
        </row>
        <row r="1372">
          <cell r="A1372" t="str">
            <v>ALVAREZ BELLO MARTHA CECILIA</v>
          </cell>
          <cell r="B1372">
            <v>34964902</v>
          </cell>
        </row>
        <row r="1373">
          <cell r="A1373" t="str">
            <v>ALVAREZ BELLO SOL MARINA</v>
          </cell>
          <cell r="B1373">
            <v>40800290</v>
          </cell>
        </row>
        <row r="1374">
          <cell r="A1374" t="str">
            <v>ALVAREZ BELTRAN HECTOR FABIO</v>
          </cell>
          <cell r="B1374">
            <v>7536000</v>
          </cell>
        </row>
        <row r="1375">
          <cell r="A1375" t="str">
            <v>ALVAREZ BENITEZ JULIO ERNESTO</v>
          </cell>
          <cell r="B1375">
            <v>92517605</v>
          </cell>
        </row>
        <row r="1376">
          <cell r="A1376" t="str">
            <v>ALVAREZ BORRERO EDUARDO</v>
          </cell>
          <cell r="B1376">
            <v>16642009</v>
          </cell>
        </row>
        <row r="1377">
          <cell r="A1377" t="str">
            <v>ALVAREZ BRAVO CARLOS ALBERTO</v>
          </cell>
          <cell r="B1377">
            <v>16281316</v>
          </cell>
        </row>
        <row r="1378">
          <cell r="A1378" t="str">
            <v>ALVAREZ BUITRAGO LUZ EMILIA</v>
          </cell>
          <cell r="B1378">
            <v>41891986</v>
          </cell>
        </row>
        <row r="1379">
          <cell r="A1379" t="str">
            <v>ALVAREZ BUITRAGO NELSON</v>
          </cell>
          <cell r="B1379">
            <v>10530519</v>
          </cell>
        </row>
        <row r="1380">
          <cell r="A1380" t="str">
            <v>ALVAREZ BURGOS ALEJANDRO DE J</v>
          </cell>
          <cell r="B1380">
            <v>70600712</v>
          </cell>
        </row>
        <row r="1381">
          <cell r="A1381" t="str">
            <v>ALVAREZ BURGOS ALVARO MAURICIO</v>
          </cell>
          <cell r="B1381">
            <v>98564235</v>
          </cell>
        </row>
        <row r="1382">
          <cell r="A1382" t="str">
            <v>ALVAREZ CALLE FREYDE</v>
          </cell>
          <cell r="B1382">
            <v>6220897</v>
          </cell>
        </row>
        <row r="1383">
          <cell r="A1383" t="str">
            <v>ALVAREZ CAMARGO MARTHA ADRIANA</v>
          </cell>
          <cell r="B1383">
            <v>51740463</v>
          </cell>
        </row>
        <row r="1384">
          <cell r="A1384" t="str">
            <v>ALVAREZ CANO ANA MILENA</v>
          </cell>
          <cell r="B1384">
            <v>29539601</v>
          </cell>
        </row>
        <row r="1385">
          <cell r="A1385" t="str">
            <v>ALVAREZ CANO JHON JAIRO</v>
          </cell>
          <cell r="B1385">
            <v>3627460</v>
          </cell>
        </row>
        <row r="1386">
          <cell r="A1386" t="str">
            <v>ALVAREZ CANO JORGE ALBERTO</v>
          </cell>
          <cell r="B1386">
            <v>71741171</v>
          </cell>
        </row>
        <row r="1387">
          <cell r="A1387" t="str">
            <v>ALVAREZ CARDENAS ELKIN</v>
          </cell>
          <cell r="B1387">
            <v>71595982</v>
          </cell>
        </row>
        <row r="1388">
          <cell r="A1388" t="str">
            <v>ALVAREZ CARDENAS MARTHA</v>
          </cell>
          <cell r="B1388">
            <v>31147064</v>
          </cell>
        </row>
        <row r="1389">
          <cell r="A1389" t="str">
            <v>ALVAREZ CARDENAS NUBIA</v>
          </cell>
          <cell r="B1389">
            <v>32482095</v>
          </cell>
        </row>
        <row r="1390">
          <cell r="A1390" t="str">
            <v>ALVAREZ CARDONA LUZ MARY</v>
          </cell>
          <cell r="B1390">
            <v>67002622</v>
          </cell>
        </row>
        <row r="1391">
          <cell r="A1391" t="str">
            <v>ALVAREZ CARO PAOLA ALEXANDRA</v>
          </cell>
          <cell r="B1391">
            <v>43749995</v>
          </cell>
        </row>
        <row r="1392">
          <cell r="A1392" t="str">
            <v>ALVAREZ CARRASCAL SANDRA MILENA</v>
          </cell>
          <cell r="B1392">
            <v>50911273</v>
          </cell>
        </row>
        <row r="1393">
          <cell r="A1393" t="str">
            <v>ALVAREZ CARTAGENA ELCIN DE JESUS</v>
          </cell>
          <cell r="B1393">
            <v>43608073</v>
          </cell>
        </row>
        <row r="1394">
          <cell r="A1394" t="str">
            <v>ALVAREZ CARVALHO PAULA ANDREA</v>
          </cell>
          <cell r="B1394">
            <v>43629854</v>
          </cell>
        </row>
        <row r="1395">
          <cell r="A1395" t="str">
            <v>ALVAREZ CASTANO ANTONIO</v>
          </cell>
          <cell r="B1395">
            <v>94493625</v>
          </cell>
        </row>
        <row r="1396">
          <cell r="A1396" t="str">
            <v>ALVAREZ CASTANO ARCADIO EMILIO</v>
          </cell>
          <cell r="B1396">
            <v>6437736</v>
          </cell>
        </row>
        <row r="1397">
          <cell r="A1397" t="str">
            <v>ALVAREZ CASTANO NORA ELENA</v>
          </cell>
          <cell r="B1397">
            <v>21394958</v>
          </cell>
        </row>
        <row r="1398">
          <cell r="A1398" t="str">
            <v>ALVAREZ CASTELLANOANGELA BIBIANA</v>
          </cell>
          <cell r="B1398">
            <v>52529358</v>
          </cell>
        </row>
        <row r="1399">
          <cell r="A1399" t="str">
            <v>ALVAREZ CASTILLA CLAUDIA YANETH</v>
          </cell>
          <cell r="B1399">
            <v>52107825</v>
          </cell>
        </row>
        <row r="1400">
          <cell r="A1400" t="str">
            <v>ALVAREZ CASTRILLON JOSE DE JESUS</v>
          </cell>
          <cell r="B1400">
            <v>15331566</v>
          </cell>
        </row>
        <row r="1401">
          <cell r="A1401" t="str">
            <v>ALVAREZ CASTRILLONMIGUEL EVELIO</v>
          </cell>
          <cell r="B1401">
            <v>71664733</v>
          </cell>
        </row>
        <row r="1402">
          <cell r="A1402" t="str">
            <v>ALVAREZ CASTRO JUAN DE JESUS</v>
          </cell>
          <cell r="B1402">
            <v>74326390</v>
          </cell>
        </row>
        <row r="1403">
          <cell r="A1403" t="str">
            <v>ALVAREZ CASTRO RODRIGO</v>
          </cell>
          <cell r="B1403">
            <v>12116614</v>
          </cell>
        </row>
        <row r="1404">
          <cell r="A1404" t="str">
            <v>ALVAREZ CHAMORRO ENRIQUE DE JESUS</v>
          </cell>
          <cell r="B1404">
            <v>73084741</v>
          </cell>
        </row>
        <row r="1405">
          <cell r="A1405" t="str">
            <v>ALVAREZ CIPAGAUTA MARTHA</v>
          </cell>
          <cell r="B1405">
            <v>28172469</v>
          </cell>
        </row>
        <row r="1406">
          <cell r="A1406" t="str">
            <v>ALVAREZ CORREDOR CARLOS ALFONSO</v>
          </cell>
          <cell r="B1406">
            <v>4167459</v>
          </cell>
        </row>
        <row r="1407">
          <cell r="A1407" t="str">
            <v>ALVAREZ CUADROS CARLOS ALBERTO</v>
          </cell>
          <cell r="B1407">
            <v>16278119</v>
          </cell>
        </row>
        <row r="1408">
          <cell r="A1408" t="str">
            <v>ALVAREZ CUETO OSVALDO ANTONIO</v>
          </cell>
          <cell r="B1408">
            <v>8723604</v>
          </cell>
        </row>
        <row r="1409">
          <cell r="A1409" t="str">
            <v>ALVAREZ CUMBE HEICER JOVE</v>
          </cell>
          <cell r="B1409">
            <v>7690055</v>
          </cell>
        </row>
        <row r="1410">
          <cell r="A1410" t="str">
            <v>ALVAREZ DAZA GABRIEL</v>
          </cell>
          <cell r="B1410">
            <v>7210641</v>
          </cell>
        </row>
        <row r="1411">
          <cell r="A1411" t="str">
            <v>ALVAREZ DE ACOSTA MARIA BEATRIZ</v>
          </cell>
          <cell r="B1411">
            <v>20622722</v>
          </cell>
        </row>
        <row r="1412">
          <cell r="A1412" t="str">
            <v>ALVAREZ DE CALDERON MARGARITA</v>
          </cell>
          <cell r="B1412">
            <v>32524526</v>
          </cell>
        </row>
        <row r="1413">
          <cell r="A1413" t="str">
            <v>ALVAREZ DE CASTILLO MARTHA INES</v>
          </cell>
          <cell r="B1413">
            <v>37817705</v>
          </cell>
        </row>
        <row r="1414">
          <cell r="A1414" t="str">
            <v>ALVAREZ DE CASTRO DIOSELINA</v>
          </cell>
          <cell r="B1414">
            <v>29043945</v>
          </cell>
        </row>
        <row r="1415">
          <cell r="A1415" t="str">
            <v>ALVAREZ DE GALINDO NUVIA CARMENZA</v>
          </cell>
          <cell r="B1415">
            <v>20735453</v>
          </cell>
        </row>
        <row r="1416">
          <cell r="A1416" t="str">
            <v>ALVAREZ DE GAMBOA NATIVIDAD</v>
          </cell>
          <cell r="B1416">
            <v>37807588</v>
          </cell>
        </row>
        <row r="1417">
          <cell r="A1417" t="str">
            <v>ALVAREZ DE GARCIA OLGA MARIA</v>
          </cell>
          <cell r="B1417">
            <v>24485324</v>
          </cell>
        </row>
        <row r="1418">
          <cell r="A1418" t="str">
            <v>ALVAREZ DE GRISALES OFELIA</v>
          </cell>
          <cell r="B1418">
            <v>29598149</v>
          </cell>
        </row>
        <row r="1419">
          <cell r="A1419" t="str">
            <v>ALVAREZ DE LA HOZ BENJAMIN</v>
          </cell>
          <cell r="B1419">
            <v>10009690</v>
          </cell>
        </row>
        <row r="1420">
          <cell r="A1420" t="str">
            <v>ALVAREZ DE MEJIA ELIZABETH</v>
          </cell>
          <cell r="B1420">
            <v>31214641</v>
          </cell>
        </row>
        <row r="1421">
          <cell r="A1421" t="str">
            <v>ALVAREZ DE MEJIA GLORIA AMPARO</v>
          </cell>
          <cell r="B1421">
            <v>31139144</v>
          </cell>
        </row>
        <row r="1422">
          <cell r="A1422" t="str">
            <v>ALVAREZ DE MORALES MARIA AMANDA</v>
          </cell>
          <cell r="B1422">
            <v>29500949</v>
          </cell>
        </row>
        <row r="1423">
          <cell r="A1423" t="str">
            <v>ALVAREZ DE NAVAS MARIA EUGENIA</v>
          </cell>
          <cell r="B1423">
            <v>41727696</v>
          </cell>
        </row>
        <row r="1424">
          <cell r="A1424" t="str">
            <v>ALVAREZ DE OGAZA LUZ AMPARO</v>
          </cell>
          <cell r="B1424">
            <v>41362462</v>
          </cell>
        </row>
        <row r="1425">
          <cell r="A1425" t="str">
            <v>ALVAREZ DE PORRAS BLANCA CECILIA</v>
          </cell>
          <cell r="B1425">
            <v>41388428</v>
          </cell>
        </row>
        <row r="1426">
          <cell r="A1426" t="str">
            <v>ALVAREZ DE ROJAS MARIA GLORIA DEL C</v>
          </cell>
          <cell r="B1426">
            <v>42865080</v>
          </cell>
        </row>
        <row r="1427">
          <cell r="A1427" t="str">
            <v>ALVAREZ DEOSSA CARLOS MARIO</v>
          </cell>
          <cell r="B1427">
            <v>15458311</v>
          </cell>
        </row>
        <row r="1428">
          <cell r="A1428" t="str">
            <v>ALVAREZ DIAZ CARMEN</v>
          </cell>
          <cell r="B1428">
            <v>32515487</v>
          </cell>
        </row>
        <row r="1429">
          <cell r="A1429" t="str">
            <v>ALVAREZ DIAZ LUZ MARINA</v>
          </cell>
          <cell r="B1429">
            <v>36377533</v>
          </cell>
        </row>
        <row r="1430">
          <cell r="A1430" t="str">
            <v>ALVAREZ DUQUE LINA MARIA</v>
          </cell>
          <cell r="B1430">
            <v>43626918</v>
          </cell>
        </row>
        <row r="1431">
          <cell r="A1431" t="str">
            <v>ALVAREZ DUQUE NELSON DARIO</v>
          </cell>
          <cell r="B1431">
            <v>94529676</v>
          </cell>
        </row>
        <row r="1432">
          <cell r="A1432" t="str">
            <v>ALVAREZ DURANGO DIEGO FERNANDO</v>
          </cell>
          <cell r="B1432">
            <v>94355521</v>
          </cell>
        </row>
        <row r="1433">
          <cell r="A1433" t="str">
            <v>ALVAREZ DURANGO JULIAN ANDRES</v>
          </cell>
          <cell r="B1433">
            <v>71775202</v>
          </cell>
        </row>
        <row r="1434">
          <cell r="A1434" t="str">
            <v>ALVAREZ ECHAVARRIAJUAN CARLOS</v>
          </cell>
          <cell r="B1434">
            <v>71633926</v>
          </cell>
        </row>
        <row r="1435">
          <cell r="A1435" t="str">
            <v>ALVAREZ ECHAVARRIAJULIO CESAR</v>
          </cell>
          <cell r="B1435">
            <v>71686871</v>
          </cell>
        </row>
        <row r="1436">
          <cell r="A1436" t="str">
            <v>ALVAREZ ECHEVERRY HECTOR FABIO</v>
          </cell>
          <cell r="B1436">
            <v>10169389</v>
          </cell>
        </row>
        <row r="1437">
          <cell r="A1437" t="str">
            <v>ALVAREZ ESCOBAR EUGENIA PATRIC</v>
          </cell>
          <cell r="B1437">
            <v>43549099</v>
          </cell>
        </row>
        <row r="1438">
          <cell r="A1438" t="str">
            <v>ALVAREZ ESCOBAR FABRY RAUL</v>
          </cell>
          <cell r="B1438">
            <v>79118953</v>
          </cell>
        </row>
        <row r="1439">
          <cell r="A1439" t="str">
            <v>ALVAREZ ESCOBAR VICTOR ANTONIO</v>
          </cell>
          <cell r="B1439">
            <v>79110728</v>
          </cell>
        </row>
        <row r="1440">
          <cell r="A1440" t="str">
            <v>ALVAREZ ESPINOSA WENCESLAO</v>
          </cell>
          <cell r="B1440">
            <v>6370550</v>
          </cell>
        </row>
        <row r="1441">
          <cell r="A1441" t="str">
            <v>ALVAREZ ESTRADA JOSE</v>
          </cell>
          <cell r="B1441">
            <v>98544189</v>
          </cell>
        </row>
        <row r="1442">
          <cell r="A1442" t="str">
            <v>ALVAREZ ESTRELLA</v>
          </cell>
          <cell r="B1442">
            <v>51765236</v>
          </cell>
        </row>
        <row r="1443">
          <cell r="A1443" t="str">
            <v>ALVAREZ FABIO</v>
          </cell>
          <cell r="B1443">
            <v>14200121</v>
          </cell>
        </row>
        <row r="1444">
          <cell r="A1444" t="str">
            <v>ALVAREZ FERNANDEZ BENJAMIN</v>
          </cell>
          <cell r="B1444">
            <v>8665200</v>
          </cell>
        </row>
        <row r="1445">
          <cell r="A1445" t="str">
            <v>ALVAREZ FERNANDEZ OROLINDA</v>
          </cell>
          <cell r="B1445">
            <v>43099871</v>
          </cell>
        </row>
        <row r="1446">
          <cell r="A1446" t="str">
            <v>ALVAREZ FLOREZ JORGE LUIS</v>
          </cell>
          <cell r="B1446">
            <v>70099182</v>
          </cell>
        </row>
        <row r="1447">
          <cell r="A1447" t="str">
            <v>ALVAREZ FLOREZ NOHEMY RUTH</v>
          </cell>
          <cell r="B1447">
            <v>34970704</v>
          </cell>
        </row>
        <row r="1448">
          <cell r="A1448" t="str">
            <v>ALVAREZ FLOREZ YARKONY ALIRIS</v>
          </cell>
          <cell r="B1448">
            <v>43818884</v>
          </cell>
        </row>
        <row r="1449">
          <cell r="A1449" t="str">
            <v>ALVAREZ GALEANO MARIA CECILIA</v>
          </cell>
          <cell r="B1449">
            <v>42980456</v>
          </cell>
        </row>
        <row r="1450">
          <cell r="A1450" t="str">
            <v>ALVAREZ GALLEGO ANGELA MARIA</v>
          </cell>
          <cell r="B1450">
            <v>42791907</v>
          </cell>
        </row>
        <row r="1451">
          <cell r="A1451" t="str">
            <v>ALVAREZ GALLEGO PATRICIA DEL</v>
          </cell>
          <cell r="B1451">
            <v>31976009</v>
          </cell>
        </row>
        <row r="1452">
          <cell r="A1452" t="str">
            <v>ALVAREZ GARCIA ALDEMAR</v>
          </cell>
          <cell r="B1452">
            <v>16607598</v>
          </cell>
        </row>
        <row r="1453">
          <cell r="A1453" t="str">
            <v>ALVAREZ GARCIA ANDRES</v>
          </cell>
          <cell r="B1453">
            <v>19447642</v>
          </cell>
        </row>
        <row r="1454">
          <cell r="A1454" t="str">
            <v>ALVAREZ GARCIA HECTOR</v>
          </cell>
          <cell r="B1454">
            <v>13244117</v>
          </cell>
        </row>
        <row r="1455">
          <cell r="A1455" t="str">
            <v>ALVAREZ GARCIA MARCO TULIO</v>
          </cell>
          <cell r="B1455">
            <v>94317691</v>
          </cell>
        </row>
        <row r="1456">
          <cell r="A1456" t="str">
            <v>ALVAREZ GARZON MARIA SONIA</v>
          </cell>
          <cell r="B1456">
            <v>40383515</v>
          </cell>
        </row>
        <row r="1457">
          <cell r="A1457" t="str">
            <v>ALVAREZ GASTELBONDO JUAN PABLO</v>
          </cell>
          <cell r="B1457">
            <v>79782153</v>
          </cell>
        </row>
        <row r="1458">
          <cell r="A1458" t="str">
            <v>ALVAREZ GAVIRIA CARLOS ALBERTO</v>
          </cell>
          <cell r="B1458">
            <v>98584956</v>
          </cell>
        </row>
        <row r="1459">
          <cell r="A1459" t="str">
            <v>ALVAREZ GAVIRIA JORGE ELIECER</v>
          </cell>
          <cell r="B1459">
            <v>98566295</v>
          </cell>
        </row>
        <row r="1460">
          <cell r="A1460" t="str">
            <v>ALVAREZ GLORIA ELSY</v>
          </cell>
          <cell r="B1460">
            <v>43556706</v>
          </cell>
        </row>
        <row r="1461">
          <cell r="A1461" t="str">
            <v>ALVAREZ GOMEZ ANGELA PAOLA</v>
          </cell>
          <cell r="B1461">
            <v>52260582</v>
          </cell>
        </row>
        <row r="1462">
          <cell r="A1462" t="str">
            <v>ALVAREZ GOMEZ JOSE ELIECER</v>
          </cell>
          <cell r="B1462">
            <v>71721969</v>
          </cell>
        </row>
        <row r="1463">
          <cell r="A1463" t="str">
            <v>ALVAREZ GOMEZ LUIS ENRIQUE</v>
          </cell>
          <cell r="B1463">
            <v>94426208</v>
          </cell>
        </row>
        <row r="1464">
          <cell r="A1464" t="str">
            <v>ALVAREZ GOMEZ MARIA CLEMENCIA</v>
          </cell>
          <cell r="B1464">
            <v>34051311</v>
          </cell>
        </row>
        <row r="1465">
          <cell r="A1465" t="str">
            <v>ALVAREZ GONZALEZ HECTOR URIEL</v>
          </cell>
          <cell r="B1465">
            <v>80503525</v>
          </cell>
        </row>
        <row r="1466">
          <cell r="A1466" t="str">
            <v>ALVAREZ GONZALEZ MARIA ROCIO</v>
          </cell>
          <cell r="B1466">
            <v>43072890</v>
          </cell>
        </row>
        <row r="1467">
          <cell r="A1467" t="str">
            <v>ALVAREZ GONZALEZ MARTHA CECILIA</v>
          </cell>
          <cell r="B1467">
            <v>42995695</v>
          </cell>
        </row>
        <row r="1468">
          <cell r="A1468" t="str">
            <v>ALVAREZ GONZALEZ SANDRA LILIANA</v>
          </cell>
          <cell r="B1468">
            <v>55164341</v>
          </cell>
        </row>
        <row r="1469">
          <cell r="A1469" t="str">
            <v>ALVAREZ GRAJALES GLORIA CECILIA</v>
          </cell>
          <cell r="B1469">
            <v>29614109</v>
          </cell>
        </row>
        <row r="1470">
          <cell r="A1470" t="str">
            <v>ALVAREZ GRAJALES SANDRA MILENA</v>
          </cell>
          <cell r="B1470">
            <v>66955331</v>
          </cell>
        </row>
        <row r="1471">
          <cell r="A1471" t="str">
            <v>ALVAREZ GRANJA JULIO CESAR</v>
          </cell>
          <cell r="B1471">
            <v>5200468</v>
          </cell>
        </row>
        <row r="1472">
          <cell r="A1472" t="str">
            <v>ALVAREZ GRISALES WILLIAM DE J</v>
          </cell>
          <cell r="B1472">
            <v>70510395</v>
          </cell>
        </row>
        <row r="1473">
          <cell r="A1473" t="str">
            <v>ALVAREZ GUERRA CLAUDIA MARIA</v>
          </cell>
          <cell r="B1473">
            <v>43813175</v>
          </cell>
        </row>
        <row r="1474">
          <cell r="A1474" t="str">
            <v>ALVAREZ GUTIERREZ JENIS ROSA</v>
          </cell>
          <cell r="B1474">
            <v>22431901</v>
          </cell>
        </row>
        <row r="1475">
          <cell r="A1475" t="str">
            <v>ALVAREZ GUTIERREZ NANCY ESPERANZA</v>
          </cell>
          <cell r="B1475">
            <v>52202856</v>
          </cell>
        </row>
        <row r="1476">
          <cell r="A1476" t="str">
            <v>ALVAREZ GUZMAN RICHARD</v>
          </cell>
          <cell r="B1476">
            <v>79612681</v>
          </cell>
        </row>
        <row r="1477">
          <cell r="A1477" t="str">
            <v>ALVAREZ HECTOR RODRIGO</v>
          </cell>
          <cell r="B1477">
            <v>5314133</v>
          </cell>
        </row>
        <row r="1478">
          <cell r="A1478" t="str">
            <v>ALVAREZ HENAO EDWAR ALBERTO</v>
          </cell>
          <cell r="B1478">
            <v>71211583</v>
          </cell>
        </row>
        <row r="1479">
          <cell r="A1479" t="str">
            <v>ALVAREZ HERRERA MONICA MARIA</v>
          </cell>
          <cell r="B1479">
            <v>43827773</v>
          </cell>
        </row>
        <row r="1480">
          <cell r="A1480" t="str">
            <v>ALVAREZ HINCAPIE SANDRA</v>
          </cell>
          <cell r="B1480">
            <v>31998214</v>
          </cell>
        </row>
        <row r="1481">
          <cell r="A1481" t="str">
            <v>ALVAREZ HURTADO JOHN JAIRO</v>
          </cell>
          <cell r="B1481">
            <v>10105153</v>
          </cell>
        </row>
        <row r="1482">
          <cell r="A1482" t="str">
            <v>ALVAREZ IBARRA LEONARDO FABIO</v>
          </cell>
          <cell r="B1482">
            <v>98643429</v>
          </cell>
        </row>
        <row r="1483">
          <cell r="A1483" t="str">
            <v>ALVAREZ ISAZA JUAN RAMIRO</v>
          </cell>
          <cell r="B1483">
            <v>8301180</v>
          </cell>
        </row>
        <row r="1484">
          <cell r="A1484" t="str">
            <v>ALVAREZ JHON JAIRO</v>
          </cell>
          <cell r="B1484">
            <v>13722639</v>
          </cell>
        </row>
        <row r="1485">
          <cell r="A1485" t="str">
            <v>ALVAREZ JIMENEZ GILBERTO JOSE</v>
          </cell>
          <cell r="B1485">
            <v>9065464</v>
          </cell>
        </row>
        <row r="1486">
          <cell r="A1486" t="str">
            <v>ALVAREZ JIMENEZ GUILLERMO LEON</v>
          </cell>
          <cell r="B1486">
            <v>9760164</v>
          </cell>
        </row>
        <row r="1487">
          <cell r="A1487" t="str">
            <v>ALVAREZ JORGE</v>
          </cell>
          <cell r="B1487">
            <v>91253281</v>
          </cell>
        </row>
        <row r="1488">
          <cell r="A1488" t="str">
            <v>ALVAREZ JOSE DANILO</v>
          </cell>
          <cell r="B1488">
            <v>19270218</v>
          </cell>
        </row>
        <row r="1489">
          <cell r="A1489" t="str">
            <v>ALVAREZ KOGSON WALTER RENE</v>
          </cell>
          <cell r="B1489">
            <v>88238154</v>
          </cell>
        </row>
        <row r="1490">
          <cell r="A1490" t="str">
            <v>ALVAREZ LENIS MAURICIO</v>
          </cell>
          <cell r="B1490">
            <v>10024433</v>
          </cell>
        </row>
        <row r="1491">
          <cell r="A1491" t="str">
            <v>ALVAREZ LOAIZA OSCAR ALEJANDRO</v>
          </cell>
          <cell r="B1491">
            <v>71757266</v>
          </cell>
        </row>
        <row r="1492">
          <cell r="A1492" t="str">
            <v>ALVAREZ LOPEZ GLORIA PATRICIA</v>
          </cell>
          <cell r="B1492">
            <v>43091343</v>
          </cell>
        </row>
        <row r="1493">
          <cell r="A1493" t="str">
            <v>ALVAREZ LOPEZ LINA MARIA</v>
          </cell>
          <cell r="B1493">
            <v>43613137</v>
          </cell>
        </row>
        <row r="1494">
          <cell r="A1494" t="str">
            <v>ALVAREZ LOZADA DOUGLAS JOSE</v>
          </cell>
          <cell r="B1494">
            <v>19299936</v>
          </cell>
        </row>
        <row r="1495">
          <cell r="A1495" t="str">
            <v>ALVAREZ LUIS DANIEL</v>
          </cell>
          <cell r="B1495">
            <v>79554663</v>
          </cell>
        </row>
        <row r="1496">
          <cell r="A1496" t="str">
            <v>ALVAREZ LUIS FERNANDO</v>
          </cell>
          <cell r="B1496">
            <v>16223663</v>
          </cell>
        </row>
        <row r="1497">
          <cell r="A1497" t="str">
            <v>ALVAREZ LUIS JORGE</v>
          </cell>
          <cell r="B1497">
            <v>80320559</v>
          </cell>
        </row>
        <row r="1498">
          <cell r="A1498" t="str">
            <v>ALVAREZ MARIN BEATRIZ</v>
          </cell>
          <cell r="B1498">
            <v>38261100</v>
          </cell>
        </row>
        <row r="1499">
          <cell r="A1499" t="str">
            <v>ALVAREZ MARIO ANTONIO</v>
          </cell>
          <cell r="B1499">
            <v>70750250</v>
          </cell>
        </row>
        <row r="1500">
          <cell r="A1500" t="str">
            <v>ALVAREZ MARIO DE JESUS</v>
          </cell>
          <cell r="B1500">
            <v>3654603</v>
          </cell>
        </row>
        <row r="1501">
          <cell r="A1501" t="str">
            <v>ALVAREZ MARQUEZ RUBEN DARIO</v>
          </cell>
          <cell r="B1501">
            <v>94252228</v>
          </cell>
        </row>
        <row r="1502">
          <cell r="A1502" t="str">
            <v>ALVAREZ MARTINEZ BERTHA LUCIA</v>
          </cell>
          <cell r="B1502">
            <v>29305581</v>
          </cell>
        </row>
        <row r="1503">
          <cell r="A1503" t="str">
            <v>ALVAREZ MARTINEZ CLAUDIA LUCIA</v>
          </cell>
          <cell r="B1503">
            <v>42894613</v>
          </cell>
        </row>
        <row r="1504">
          <cell r="A1504" t="str">
            <v>ALVAREZ MARTINEZ DAYRA INDIRA</v>
          </cell>
          <cell r="B1504">
            <v>50903747</v>
          </cell>
        </row>
        <row r="1505">
          <cell r="A1505" t="str">
            <v>ALVAREZ MARTINEZ PAULA ANDREA</v>
          </cell>
          <cell r="B1505">
            <v>34569960</v>
          </cell>
        </row>
        <row r="1506">
          <cell r="A1506" t="str">
            <v>ALVAREZ MEDINA DAISSY BEATRIZ</v>
          </cell>
          <cell r="B1506">
            <v>38859544</v>
          </cell>
        </row>
        <row r="1507">
          <cell r="A1507" t="str">
            <v>ALVAREZ MEDINA GLORIA ELENA</v>
          </cell>
          <cell r="B1507">
            <v>31153014</v>
          </cell>
        </row>
        <row r="1508">
          <cell r="A1508" t="str">
            <v>ALVAREZ MEDINA JOHN WILLIAM</v>
          </cell>
          <cell r="B1508">
            <v>7561882</v>
          </cell>
        </row>
        <row r="1509">
          <cell r="A1509" t="str">
            <v>ALVAREZ MEDINA LUZ MARINA</v>
          </cell>
          <cell r="B1509">
            <v>60312230</v>
          </cell>
        </row>
        <row r="1510">
          <cell r="A1510" t="str">
            <v>ALVAREZ MEDINA MARIA VICTORIA</v>
          </cell>
          <cell r="B1510">
            <v>38874171</v>
          </cell>
        </row>
        <row r="1511">
          <cell r="A1511" t="str">
            <v>ALVAREZ MEJIA DANIEL ANTONIO</v>
          </cell>
          <cell r="B1511">
            <v>85437118</v>
          </cell>
        </row>
        <row r="1512">
          <cell r="A1512" t="str">
            <v>ALVAREZ MEJIA GLORIA</v>
          </cell>
          <cell r="B1512">
            <v>29393198</v>
          </cell>
        </row>
        <row r="1513">
          <cell r="A1513" t="str">
            <v>ALVAREZ MEJIA LEON JAIRO</v>
          </cell>
          <cell r="B1513">
            <v>71717814</v>
          </cell>
        </row>
        <row r="1514">
          <cell r="A1514" t="str">
            <v>ALVAREZ MESA LUZ STELLA</v>
          </cell>
          <cell r="B1514">
            <v>32530586</v>
          </cell>
        </row>
        <row r="1515">
          <cell r="A1515" t="str">
            <v>ALVAREZ MESA ROBERTO HERNAN</v>
          </cell>
          <cell r="B1515">
            <v>71617117</v>
          </cell>
        </row>
        <row r="1516">
          <cell r="A1516" t="str">
            <v>ALVAREZ MILLAN JENNIFFER ODREY</v>
          </cell>
          <cell r="B1516">
            <v>39800284</v>
          </cell>
        </row>
        <row r="1517">
          <cell r="A1517" t="str">
            <v>ALVAREZ MONDRAGON VICTOR JULIO</v>
          </cell>
          <cell r="B1517">
            <v>19209976</v>
          </cell>
        </row>
        <row r="1518">
          <cell r="A1518" t="str">
            <v>ALVAREZ MONTA/O PATRICIA</v>
          </cell>
          <cell r="B1518">
            <v>66949625</v>
          </cell>
        </row>
        <row r="1519">
          <cell r="A1519" t="str">
            <v>ALVAREZ MONTANEZ LUIS ALEJANDRO</v>
          </cell>
          <cell r="B1519">
            <v>19292407</v>
          </cell>
        </row>
        <row r="1520">
          <cell r="A1520" t="str">
            <v>ALVAREZ MONTENEGRO JIMI LINCON</v>
          </cell>
          <cell r="B1520">
            <v>98400216</v>
          </cell>
        </row>
        <row r="1521">
          <cell r="A1521" t="str">
            <v>ALVAREZ MONTOYA GUSTAVO ADOLFO</v>
          </cell>
          <cell r="B1521">
            <v>70562737</v>
          </cell>
        </row>
        <row r="1522">
          <cell r="A1522" t="str">
            <v>ALVAREZ MORA JOHN JAIRO</v>
          </cell>
          <cell r="B1522">
            <v>16789451</v>
          </cell>
        </row>
        <row r="1523">
          <cell r="A1523" t="str">
            <v>ALVAREZ MORA RAUL</v>
          </cell>
          <cell r="B1523">
            <v>16690314</v>
          </cell>
        </row>
        <row r="1524">
          <cell r="A1524" t="str">
            <v>ALVAREZ MORALES DIANA VICTORIA</v>
          </cell>
          <cell r="B1524">
            <v>20263727</v>
          </cell>
        </row>
        <row r="1525">
          <cell r="A1525" t="str">
            <v>ALVAREZ MORENO MARIO</v>
          </cell>
          <cell r="B1525">
            <v>94361371</v>
          </cell>
        </row>
        <row r="1526">
          <cell r="A1526" t="str">
            <v>ALVAREZ MORON JOSE MARIA</v>
          </cell>
          <cell r="B1526">
            <v>19122351</v>
          </cell>
        </row>
        <row r="1527">
          <cell r="A1527" t="str">
            <v>ALVAREZ MUNERA GUILLERMO DE JESUS</v>
          </cell>
          <cell r="B1527">
            <v>8242726</v>
          </cell>
        </row>
        <row r="1528">
          <cell r="A1528" t="str">
            <v>ALVAREZ NASSI ELVIRA</v>
          </cell>
          <cell r="B1528">
            <v>45425556</v>
          </cell>
        </row>
        <row r="1529">
          <cell r="A1529" t="str">
            <v>ALVAREZ NISIMBLAT WILSON</v>
          </cell>
          <cell r="B1529">
            <v>5539304</v>
          </cell>
        </row>
        <row r="1530">
          <cell r="A1530" t="str">
            <v>ALVAREZ NURILLO JOSE HEBERTO</v>
          </cell>
          <cell r="B1530">
            <v>16698531</v>
          </cell>
        </row>
        <row r="1531">
          <cell r="A1531" t="str">
            <v>ALVAREZ ORDONEZ ANGELA MARIA</v>
          </cell>
          <cell r="B1531">
            <v>36180979</v>
          </cell>
        </row>
        <row r="1532">
          <cell r="A1532" t="str">
            <v>ALVAREZ ORDONEZ ORLANDO</v>
          </cell>
          <cell r="B1532">
            <v>16680216</v>
          </cell>
        </row>
        <row r="1533">
          <cell r="A1533" t="str">
            <v>ALVAREZ ORTIZ NANCY YAMILLE</v>
          </cell>
          <cell r="B1533">
            <v>43665642</v>
          </cell>
        </row>
        <row r="1534">
          <cell r="A1534" t="str">
            <v>ALVAREZ ORTIZ ROMELIA</v>
          </cell>
          <cell r="B1534">
            <v>51736080</v>
          </cell>
        </row>
        <row r="1535">
          <cell r="A1535" t="str">
            <v>ALVAREZ ORTIZ WILMER DE JESUS</v>
          </cell>
          <cell r="B1535">
            <v>16585144</v>
          </cell>
        </row>
        <row r="1536">
          <cell r="A1536" t="str">
            <v>ALVAREZ OSORIO GONZALO</v>
          </cell>
          <cell r="B1536">
            <v>10552366</v>
          </cell>
        </row>
        <row r="1537">
          <cell r="A1537" t="str">
            <v>ALVAREZ OSPINA MARIA ADELFA</v>
          </cell>
          <cell r="B1537">
            <v>42990506</v>
          </cell>
        </row>
        <row r="1538">
          <cell r="A1538" t="str">
            <v>ALVAREZ OSPINA SANDRA JULIANA</v>
          </cell>
          <cell r="B1538">
            <v>43753756</v>
          </cell>
        </row>
        <row r="1539">
          <cell r="A1539" t="str">
            <v>ALVAREZ PALACIO JAIRO LEON</v>
          </cell>
          <cell r="B1539">
            <v>8346005</v>
          </cell>
        </row>
        <row r="1540">
          <cell r="A1540" t="str">
            <v>ALVAREZ PARRA DIEGO</v>
          </cell>
          <cell r="B1540">
            <v>71663535</v>
          </cell>
        </row>
        <row r="1541">
          <cell r="A1541" t="str">
            <v>ALVAREZ PARRA FLOR ALICIA</v>
          </cell>
          <cell r="B1541">
            <v>39641330</v>
          </cell>
        </row>
        <row r="1542">
          <cell r="A1542" t="str">
            <v>ALVAREZ PASTOR MARIA CECILIA</v>
          </cell>
          <cell r="B1542">
            <v>34522665</v>
          </cell>
        </row>
        <row r="1543">
          <cell r="A1543" t="str">
            <v>ALVAREZ PATINO ANIBAL</v>
          </cell>
          <cell r="B1543">
            <v>71687875</v>
          </cell>
        </row>
        <row r="1544">
          <cell r="A1544" t="str">
            <v>ALVAREZ PATINO DORALBA ROSA</v>
          </cell>
          <cell r="B1544">
            <v>22058479</v>
          </cell>
        </row>
        <row r="1545">
          <cell r="A1545" t="str">
            <v>ALVAREZ PELAEZ JAIME</v>
          </cell>
          <cell r="B1545">
            <v>19388379</v>
          </cell>
        </row>
        <row r="1546">
          <cell r="A1546" t="str">
            <v>ALVAREZ PENALOZA YANETH ALEJANDRA</v>
          </cell>
          <cell r="B1546">
            <v>37274885</v>
          </cell>
        </row>
        <row r="1547">
          <cell r="A1547" t="str">
            <v>ALVAREZ PEREZ GEIDER MANUEL</v>
          </cell>
          <cell r="B1547">
            <v>3808896</v>
          </cell>
        </row>
        <row r="1548">
          <cell r="A1548" t="str">
            <v>ALVAREZ PEREZ LEONIDAS MANUEL</v>
          </cell>
          <cell r="B1548">
            <v>8713855</v>
          </cell>
        </row>
        <row r="1549">
          <cell r="A1549" t="str">
            <v>ALVAREZ PIEDRAHITA GABRIEL JAIME</v>
          </cell>
          <cell r="B1549">
            <v>70048141</v>
          </cell>
        </row>
        <row r="1550">
          <cell r="A1550" t="str">
            <v>ALVAREZ PIEDRAHITA JESUS ANTONIO</v>
          </cell>
          <cell r="B1550">
            <v>71579612</v>
          </cell>
        </row>
        <row r="1551">
          <cell r="A1551" t="str">
            <v>ALVAREZ PIEDRAHITA OCTAVIO</v>
          </cell>
          <cell r="B1551">
            <v>7532296</v>
          </cell>
        </row>
        <row r="1552">
          <cell r="A1552" t="str">
            <v>ALVAREZ PINEDA ANGELMIRO</v>
          </cell>
          <cell r="B1552">
            <v>85460072</v>
          </cell>
        </row>
        <row r="1553">
          <cell r="A1553" t="str">
            <v>ALVAREZ PINEROS SANDRA PATRICIA</v>
          </cell>
          <cell r="B1553">
            <v>52318745</v>
          </cell>
        </row>
        <row r="1554">
          <cell r="A1554" t="str">
            <v>ALVAREZ PINZON FERNANDO</v>
          </cell>
          <cell r="B1554">
            <v>19364510</v>
          </cell>
        </row>
        <row r="1555">
          <cell r="A1555" t="str">
            <v>ALVAREZ POLANCO JULIO</v>
          </cell>
          <cell r="B1555">
            <v>17176572</v>
          </cell>
        </row>
        <row r="1556">
          <cell r="A1556" t="str">
            <v>ALVAREZ POMAR INDIRA ISABEL</v>
          </cell>
          <cell r="B1556">
            <v>32739271</v>
          </cell>
        </row>
        <row r="1557">
          <cell r="A1557" t="str">
            <v>ALVAREZ POSADA ADRIANA</v>
          </cell>
          <cell r="B1557">
            <v>66864871</v>
          </cell>
        </row>
        <row r="1558">
          <cell r="A1558" t="str">
            <v>ALVAREZ PRIETO MARTHA CECILIA</v>
          </cell>
          <cell r="B1558">
            <v>32330924</v>
          </cell>
        </row>
        <row r="1559">
          <cell r="A1559" t="str">
            <v>ALVAREZ QUICENO LUIS EDUARDO</v>
          </cell>
          <cell r="B1559">
            <v>70252696</v>
          </cell>
        </row>
        <row r="1560">
          <cell r="A1560" t="str">
            <v>ALVAREZ QUINTERO IVAN DARIO</v>
          </cell>
          <cell r="B1560">
            <v>70091009</v>
          </cell>
        </row>
        <row r="1561">
          <cell r="A1561" t="str">
            <v>ALVAREZ RAMIREZ JAIRO HUMBERTO</v>
          </cell>
          <cell r="B1561">
            <v>13490904</v>
          </cell>
        </row>
        <row r="1562">
          <cell r="A1562" t="str">
            <v>ALVAREZ RAMIREZ LINA MARIA</v>
          </cell>
          <cell r="B1562">
            <v>52051930</v>
          </cell>
        </row>
        <row r="1563">
          <cell r="A1563" t="str">
            <v>ALVAREZ RAVE ALVARO GONZALO</v>
          </cell>
          <cell r="B1563">
            <v>70101451</v>
          </cell>
        </row>
        <row r="1564">
          <cell r="A1564" t="str">
            <v>ALVAREZ RENDON JOHN MAURICIO</v>
          </cell>
          <cell r="B1564">
            <v>71652257</v>
          </cell>
        </row>
        <row r="1565">
          <cell r="A1565" t="str">
            <v>ALVAREZ RESTREPO CARLOS ENRIQUE</v>
          </cell>
          <cell r="B1565">
            <v>98525221</v>
          </cell>
        </row>
        <row r="1566">
          <cell r="A1566" t="str">
            <v>ALVAREZ RESTREPO HECTOR OSMERO</v>
          </cell>
          <cell r="B1566">
            <v>70554991</v>
          </cell>
        </row>
        <row r="1567">
          <cell r="A1567" t="str">
            <v>ALVAREZ RESTREPO MARIA DEL PILAR</v>
          </cell>
          <cell r="B1567">
            <v>52091816</v>
          </cell>
        </row>
        <row r="1568">
          <cell r="A1568" t="str">
            <v>ALVAREZ RESTREPO MARTA MARIA</v>
          </cell>
          <cell r="B1568">
            <v>32525700</v>
          </cell>
        </row>
        <row r="1569">
          <cell r="A1569" t="str">
            <v>ALVAREZ RESTREPO RAMON ERNESTO</v>
          </cell>
          <cell r="B1569">
            <v>71744177</v>
          </cell>
        </row>
        <row r="1570">
          <cell r="A1570" t="str">
            <v>ALVAREZ REYES ELINNETH S</v>
          </cell>
          <cell r="B1570">
            <v>66901552</v>
          </cell>
        </row>
        <row r="1571">
          <cell r="A1571" t="str">
            <v>ALVAREZ RICO TULIA EUGENIA</v>
          </cell>
          <cell r="B1571">
            <v>32107606</v>
          </cell>
        </row>
        <row r="1572">
          <cell r="A1572" t="str">
            <v>ALVAREZ RIOS JOSE FABIAN</v>
          </cell>
          <cell r="B1572">
            <v>10018381</v>
          </cell>
        </row>
        <row r="1573">
          <cell r="A1573" t="str">
            <v>ALVAREZ RIVERA MARIELLA</v>
          </cell>
          <cell r="B1573">
            <v>31219001</v>
          </cell>
        </row>
        <row r="1574">
          <cell r="A1574" t="str">
            <v>ALVAREZ RIVERO FLORENCIO</v>
          </cell>
          <cell r="B1574">
            <v>13821538</v>
          </cell>
        </row>
        <row r="1575">
          <cell r="A1575" t="str">
            <v>ALVAREZ RIVILLAS LUZ DARY</v>
          </cell>
          <cell r="B1575">
            <v>43755257</v>
          </cell>
        </row>
        <row r="1576">
          <cell r="A1576" t="str">
            <v>ALVAREZ RODRIGUEZ DIANA MARCELA</v>
          </cell>
          <cell r="B1576">
            <v>52271701</v>
          </cell>
        </row>
        <row r="1577">
          <cell r="A1577" t="str">
            <v>ALVAREZ RODRIGUEZ RAMON ALBERTO</v>
          </cell>
          <cell r="B1577">
            <v>71677169</v>
          </cell>
        </row>
        <row r="1578">
          <cell r="A1578" t="str">
            <v>ALVAREZ ROJAS ANGELICA MARIA</v>
          </cell>
          <cell r="B1578">
            <v>49785931</v>
          </cell>
        </row>
        <row r="1579">
          <cell r="A1579" t="str">
            <v>ALVAREZ ROJAS CARLOS HERNANDO</v>
          </cell>
          <cell r="B1579">
            <v>79261486</v>
          </cell>
        </row>
        <row r="1580">
          <cell r="A1580" t="str">
            <v>ALVAREZ ROJAS ERNESTO RAFAEL</v>
          </cell>
          <cell r="B1580">
            <v>77193483</v>
          </cell>
        </row>
        <row r="1581">
          <cell r="A1581" t="str">
            <v>ALVAREZ ROJAS RAMON EMILIO</v>
          </cell>
          <cell r="B1581">
            <v>70514135</v>
          </cell>
        </row>
        <row r="1582">
          <cell r="A1582" t="str">
            <v>ALVAREZ ROJAS VLADIMIR</v>
          </cell>
          <cell r="B1582">
            <v>71748715</v>
          </cell>
        </row>
        <row r="1583">
          <cell r="A1583" t="str">
            <v>ALVAREZ ROMERO HERNANDO</v>
          </cell>
          <cell r="B1583">
            <v>6244114</v>
          </cell>
        </row>
        <row r="1584">
          <cell r="A1584" t="str">
            <v>ALVAREZ ROMERO MARIA CRISTINA</v>
          </cell>
          <cell r="B1584">
            <v>51808604</v>
          </cell>
        </row>
        <row r="1585">
          <cell r="A1585" t="str">
            <v>ALVAREZ RUA HECTOR FABIO</v>
          </cell>
          <cell r="B1585">
            <v>3408468</v>
          </cell>
        </row>
        <row r="1586">
          <cell r="A1586" t="str">
            <v>ALVAREZ RUBIANO AIDE</v>
          </cell>
          <cell r="B1586">
            <v>21015626</v>
          </cell>
        </row>
        <row r="1587">
          <cell r="A1587" t="str">
            <v>ALVAREZ RUEDA JULIA ISABEL</v>
          </cell>
          <cell r="B1587">
            <v>51735312</v>
          </cell>
        </row>
        <row r="1588">
          <cell r="A1588" t="str">
            <v>ALVAREZ RUIZ JAIRO LUIS</v>
          </cell>
          <cell r="B1588">
            <v>18123897</v>
          </cell>
        </row>
        <row r="1589">
          <cell r="A1589" t="str">
            <v>ALVAREZ RUIZ JUAN PABLO</v>
          </cell>
          <cell r="B1589">
            <v>88203370</v>
          </cell>
        </row>
        <row r="1590">
          <cell r="A1590" t="str">
            <v>ALVAREZ RUSSI ENID</v>
          </cell>
          <cell r="B1590">
            <v>51808000</v>
          </cell>
        </row>
        <row r="1591">
          <cell r="A1591" t="str">
            <v>ALVAREZ SABOGAL ANA JULIA</v>
          </cell>
          <cell r="B1591">
            <v>38435191</v>
          </cell>
        </row>
        <row r="1592">
          <cell r="A1592" t="str">
            <v>ALVAREZ SALGADO VICTOR JULIO</v>
          </cell>
          <cell r="B1592">
            <v>91264604</v>
          </cell>
        </row>
        <row r="1593">
          <cell r="A1593" t="str">
            <v>ALVAREZ SANCHEZ HENRY</v>
          </cell>
          <cell r="B1593">
            <v>16612710</v>
          </cell>
        </row>
        <row r="1594">
          <cell r="A1594" t="str">
            <v>ALVAREZ SANCHEZ SALOMON</v>
          </cell>
          <cell r="B1594">
            <v>11300332</v>
          </cell>
        </row>
        <row r="1595">
          <cell r="A1595" t="str">
            <v>ALVAREZ SEPULVEDA LUZ STELLA</v>
          </cell>
          <cell r="B1595">
            <v>42901611</v>
          </cell>
        </row>
        <row r="1596">
          <cell r="A1596" t="str">
            <v>ALVAREZ SERNA ANDRES FELIPE</v>
          </cell>
          <cell r="B1596">
            <v>71216308</v>
          </cell>
        </row>
        <row r="1597">
          <cell r="A1597" t="str">
            <v>ALVAREZ SIERRA FREDDY</v>
          </cell>
          <cell r="B1597">
            <v>13514119</v>
          </cell>
        </row>
        <row r="1598">
          <cell r="A1598" t="str">
            <v>ALVAREZ SIERRA PEDRO ANTONIO</v>
          </cell>
          <cell r="B1598">
            <v>16365734</v>
          </cell>
        </row>
        <row r="1599">
          <cell r="A1599" t="str">
            <v>ALVAREZ SIERRA SONIA MERCEDES</v>
          </cell>
          <cell r="B1599">
            <v>52312327</v>
          </cell>
        </row>
        <row r="1600">
          <cell r="A1600" t="str">
            <v>ALVAREZ SOTO RICARDO</v>
          </cell>
          <cell r="B1600">
            <v>12123297</v>
          </cell>
        </row>
        <row r="1601">
          <cell r="A1601" t="str">
            <v>ALVAREZ STEUR ADRIANA MARCELA</v>
          </cell>
          <cell r="B1601">
            <v>52619530</v>
          </cell>
        </row>
        <row r="1602">
          <cell r="A1602" t="str">
            <v>ALVAREZ TABORDA MONICA MARIA</v>
          </cell>
          <cell r="B1602">
            <v>43603153</v>
          </cell>
        </row>
        <row r="1603">
          <cell r="A1603" t="str">
            <v>ALVAREZ TATIANA JANETH</v>
          </cell>
          <cell r="B1603">
            <v>43577939</v>
          </cell>
        </row>
        <row r="1604">
          <cell r="A1604" t="str">
            <v>ALVAREZ TAVERA JULIO ARTURO</v>
          </cell>
          <cell r="B1604">
            <v>79619106</v>
          </cell>
        </row>
        <row r="1605">
          <cell r="A1605" t="str">
            <v>ALVAREZ URREA LISANDRA PATRICIA</v>
          </cell>
          <cell r="B1605">
            <v>43731763</v>
          </cell>
        </row>
        <row r="1606">
          <cell r="A1606" t="str">
            <v>ALVAREZ VALDERRAMAGABRIEL IGNA</v>
          </cell>
          <cell r="B1606">
            <v>71717536</v>
          </cell>
        </row>
        <row r="1607">
          <cell r="A1607" t="str">
            <v>ALVAREZ VALENCIA ADRIANA</v>
          </cell>
          <cell r="B1607">
            <v>30390660</v>
          </cell>
        </row>
        <row r="1608">
          <cell r="A1608" t="str">
            <v>ALVAREZ VALENCIA JUAN CARLOS</v>
          </cell>
          <cell r="B1608">
            <v>71796897</v>
          </cell>
        </row>
        <row r="1609">
          <cell r="A1609" t="str">
            <v>ALVAREZ VALENCIA RODRIGO</v>
          </cell>
          <cell r="B1609">
            <v>4347332</v>
          </cell>
        </row>
        <row r="1610">
          <cell r="A1610" t="str">
            <v>ALVAREZ VALLEJO ANA MARIA</v>
          </cell>
          <cell r="B1610">
            <v>43731659</v>
          </cell>
        </row>
        <row r="1611">
          <cell r="A1611" t="str">
            <v>ALVAREZ VARGAS CARLOS ALBERTO</v>
          </cell>
          <cell r="B1611">
            <v>94305811</v>
          </cell>
        </row>
        <row r="1612">
          <cell r="A1612" t="str">
            <v>ALVAREZ VARGAS CLARA ELSA</v>
          </cell>
          <cell r="B1612">
            <v>41757897</v>
          </cell>
        </row>
        <row r="1613">
          <cell r="A1613" t="str">
            <v>ALVAREZ VARGAS MARCELA</v>
          </cell>
          <cell r="B1613">
            <v>52166104</v>
          </cell>
        </row>
        <row r="1614">
          <cell r="A1614" t="str">
            <v>ALVAREZ VARGAS MIGUEL ANTONIO</v>
          </cell>
          <cell r="B1614">
            <v>12228758</v>
          </cell>
        </row>
        <row r="1615">
          <cell r="A1615" t="str">
            <v>ALVAREZ VASQUEZ ALBERTO JOSE</v>
          </cell>
          <cell r="B1615">
            <v>98488421</v>
          </cell>
        </row>
        <row r="1616">
          <cell r="A1616" t="str">
            <v>ALVAREZ VASQUEZ LUZ MARINA</v>
          </cell>
          <cell r="B1616">
            <v>32724332</v>
          </cell>
        </row>
        <row r="1617">
          <cell r="A1617" t="str">
            <v>ALVAREZ VASQUEZ MARIA EDITH</v>
          </cell>
          <cell r="B1617">
            <v>31910457</v>
          </cell>
        </row>
        <row r="1618">
          <cell r="A1618" t="str">
            <v>ALVAREZ VILLA ANA LUCIA</v>
          </cell>
          <cell r="B1618">
            <v>31855793</v>
          </cell>
        </row>
        <row r="1619">
          <cell r="A1619" t="str">
            <v>ALVAREZ VILLA DORIAN DE JESUS</v>
          </cell>
          <cell r="B1619">
            <v>14952304</v>
          </cell>
        </row>
        <row r="1620">
          <cell r="A1620" t="str">
            <v>ALVAREZ VILLEGAS FERNANDO</v>
          </cell>
          <cell r="B1620">
            <v>6560989</v>
          </cell>
        </row>
        <row r="1621">
          <cell r="A1621" t="str">
            <v>ALVAREZ VILLEGAS MARIA ESPERAN</v>
          </cell>
          <cell r="B1621">
            <v>31296047</v>
          </cell>
        </row>
        <row r="1622">
          <cell r="A1622" t="str">
            <v>ALVAREZ ZAPATA WILSON ALONSO</v>
          </cell>
          <cell r="B1622">
            <v>71187536</v>
          </cell>
        </row>
        <row r="1623">
          <cell r="A1623" t="str">
            <v>ALVAREZ ZULIANI AMILCAR DE JESUS</v>
          </cell>
          <cell r="B1623">
            <v>3670602</v>
          </cell>
        </row>
        <row r="1624">
          <cell r="A1624" t="str">
            <v>ALVAREZ ZULUAGA GUSTAVO ALBERTO</v>
          </cell>
          <cell r="B1624">
            <v>75067050</v>
          </cell>
        </row>
        <row r="1625">
          <cell r="A1625" t="str">
            <v>ALVARINO CELIS OLGA LUCIA</v>
          </cell>
          <cell r="B1625">
            <v>41916530</v>
          </cell>
        </row>
        <row r="1626">
          <cell r="A1626" t="str">
            <v>ALVARO ANTONIO GALINDO ORTIZ</v>
          </cell>
          <cell r="B1626">
            <v>14971716</v>
          </cell>
        </row>
        <row r="1627">
          <cell r="A1627" t="str">
            <v>ALVARO ANTONIO GOMEZ MACHUCA</v>
          </cell>
          <cell r="B1627">
            <v>80419145</v>
          </cell>
        </row>
        <row r="1628">
          <cell r="A1628" t="str">
            <v>ALVARO ARBELAEZ SANZ</v>
          </cell>
          <cell r="B1628">
            <v>14988241</v>
          </cell>
        </row>
        <row r="1629">
          <cell r="A1629" t="str">
            <v>ALVARO AUGUSTO RUBIO ARBELAEZ</v>
          </cell>
          <cell r="B1629">
            <v>79329513</v>
          </cell>
        </row>
        <row r="1630">
          <cell r="A1630" t="str">
            <v>ALVARO BUCHELY LEON</v>
          </cell>
          <cell r="B1630">
            <v>14935746</v>
          </cell>
        </row>
        <row r="1631">
          <cell r="A1631" t="str">
            <v>ALVARO BUENDIA GUTIERREZ</v>
          </cell>
          <cell r="B1631">
            <v>11300438</v>
          </cell>
        </row>
        <row r="1632">
          <cell r="A1632" t="str">
            <v>ALVARO BURGOS PALACIOS</v>
          </cell>
          <cell r="B1632">
            <v>17134986</v>
          </cell>
        </row>
        <row r="1633">
          <cell r="A1633" t="str">
            <v>ALVARO CAICEDO MARIN</v>
          </cell>
          <cell r="B1633">
            <v>6404118</v>
          </cell>
        </row>
        <row r="1634">
          <cell r="A1634" t="str">
            <v>ALVARO CASTILLO RAMIREZ</v>
          </cell>
          <cell r="B1634">
            <v>16620546</v>
          </cell>
        </row>
        <row r="1635">
          <cell r="A1635" t="str">
            <v>ALVARO CESAR MOLINARES HERNANDEZ</v>
          </cell>
          <cell r="B1635">
            <v>19311316</v>
          </cell>
        </row>
        <row r="1636">
          <cell r="A1636" t="str">
            <v>ALVARO DELGADO T</v>
          </cell>
          <cell r="B1636">
            <v>12950939</v>
          </cell>
        </row>
        <row r="1637">
          <cell r="A1637" t="str">
            <v>ALVARO ENRIQUE SANTAMARIA LENIS</v>
          </cell>
          <cell r="B1637">
            <v>16449916</v>
          </cell>
        </row>
        <row r="1638">
          <cell r="A1638" t="str">
            <v>ALVARO ESCALLON GARTNER</v>
          </cell>
          <cell r="B1638">
            <v>19246057</v>
          </cell>
        </row>
        <row r="1639">
          <cell r="A1639" t="str">
            <v>ALVARO ESCOBAR CH Y CIA LTDA</v>
          </cell>
          <cell r="B1639">
            <v>890305888</v>
          </cell>
        </row>
        <row r="1640">
          <cell r="A1640" t="str">
            <v>ALVARO ESCOBAR CHAPARRO</v>
          </cell>
          <cell r="B1640">
            <v>9056430</v>
          </cell>
        </row>
        <row r="1641">
          <cell r="A1641" t="str">
            <v>ALVARO ESPITIA HUGO DANILO</v>
          </cell>
          <cell r="B1641">
            <v>7227858</v>
          </cell>
        </row>
        <row r="1642">
          <cell r="A1642" t="str">
            <v>ALVARO EZRA TURGEMAN ARENAS</v>
          </cell>
          <cell r="B1642">
            <v>5742557</v>
          </cell>
        </row>
        <row r="1643">
          <cell r="A1643" t="str">
            <v>ALVARO F GALEANO MONTOYA</v>
          </cell>
          <cell r="B1643">
            <v>14957534</v>
          </cell>
        </row>
        <row r="1644">
          <cell r="A1644" t="str">
            <v>ALVARO FAJARDO WILLIAMSON</v>
          </cell>
          <cell r="B1644">
            <v>70059879</v>
          </cell>
        </row>
        <row r="1645">
          <cell r="A1645" t="str">
            <v>ALVARO FIGUEROA LOZANO</v>
          </cell>
          <cell r="B1645">
            <v>14977644</v>
          </cell>
        </row>
        <row r="1646">
          <cell r="A1646" t="str">
            <v>ALVARO G ZAPATA FERNANDEZ</v>
          </cell>
          <cell r="B1646">
            <v>16656348</v>
          </cell>
        </row>
        <row r="1647">
          <cell r="A1647" t="str">
            <v>ALVARO GALEANO VARELA</v>
          </cell>
          <cell r="B1647">
            <v>79102222</v>
          </cell>
        </row>
        <row r="1648">
          <cell r="A1648" t="str">
            <v>ALVARO GIRALDO GIRALDO</v>
          </cell>
          <cell r="B1648">
            <v>79231444</v>
          </cell>
        </row>
        <row r="1649">
          <cell r="A1649" t="str">
            <v>ALVARO GOMEZ RUEDA</v>
          </cell>
          <cell r="B1649">
            <v>19340812</v>
          </cell>
        </row>
        <row r="1650">
          <cell r="A1650" t="str">
            <v>ALVARO GUZMAN GARCIA</v>
          </cell>
          <cell r="B1650">
            <v>17139639</v>
          </cell>
        </row>
        <row r="1651">
          <cell r="A1651" t="str">
            <v>ALVARO H CORTES MEJIA</v>
          </cell>
          <cell r="B1651">
            <v>10108846</v>
          </cell>
        </row>
        <row r="1652">
          <cell r="A1652" t="str">
            <v>ALVARO HERNAN COLLAZOS MAZUERA</v>
          </cell>
          <cell r="B1652">
            <v>16711821</v>
          </cell>
        </row>
        <row r="1653">
          <cell r="A1653" t="str">
            <v>ALVARO ISAAC RAMIREZ GARCIA</v>
          </cell>
          <cell r="B1653">
            <v>19189698</v>
          </cell>
        </row>
        <row r="1654">
          <cell r="A1654" t="str">
            <v>ALVARO IVAN RODRIGUEZ PINZON</v>
          </cell>
          <cell r="B1654">
            <v>91268328</v>
          </cell>
        </row>
        <row r="1655">
          <cell r="A1655" t="str">
            <v>ALVARO J ROSALES MONTEMIRANDA</v>
          </cell>
          <cell r="B1655">
            <v>16673822</v>
          </cell>
        </row>
        <row r="1656">
          <cell r="A1656" t="str">
            <v>ALVARO JOSE CAICEDO SERRANO</v>
          </cell>
          <cell r="B1656">
            <v>94370915</v>
          </cell>
        </row>
        <row r="1657">
          <cell r="A1657" t="str">
            <v>ALVARO JOSE CORREA O FELIPE CORREA L</v>
          </cell>
          <cell r="B1657">
            <v>6219803</v>
          </cell>
        </row>
        <row r="1658">
          <cell r="A1658" t="str">
            <v>ALVARO JOSE PEDROZA CAMPO</v>
          </cell>
          <cell r="B1658">
            <v>16638168</v>
          </cell>
        </row>
        <row r="1659">
          <cell r="A1659" t="str">
            <v>ALVARO JOSE VELASCO SARDI</v>
          </cell>
          <cell r="B1659">
            <v>16682818</v>
          </cell>
        </row>
        <row r="1660">
          <cell r="A1660" t="str">
            <v>ALVARO JULIO CUADROS CARO</v>
          </cell>
          <cell r="B1660">
            <v>97268</v>
          </cell>
        </row>
        <row r="1661">
          <cell r="A1661" t="str">
            <v>ALVARO LEON GOMEZ VALDERRAMA</v>
          </cell>
          <cell r="B1661">
            <v>2433013</v>
          </cell>
        </row>
        <row r="1662">
          <cell r="A1662" t="str">
            <v>ALVARO LEON TABARES GARCIA</v>
          </cell>
          <cell r="B1662">
            <v>70088322</v>
          </cell>
        </row>
        <row r="1663">
          <cell r="A1663" t="str">
            <v>ALVARO LLANOS LOZANO</v>
          </cell>
          <cell r="B1663">
            <v>16632724</v>
          </cell>
        </row>
        <row r="1664">
          <cell r="A1664" t="str">
            <v>ALVARO LONDONO SALAZAR</v>
          </cell>
          <cell r="B1664">
            <v>7526992</v>
          </cell>
        </row>
        <row r="1665">
          <cell r="A1665" t="str">
            <v>ALVARO MARTINEZ BOTERO</v>
          </cell>
          <cell r="B1665">
            <v>14992804</v>
          </cell>
        </row>
        <row r="1666">
          <cell r="A1666" t="str">
            <v>ALVARO MAXIMINO FUENTES GONZALEZ</v>
          </cell>
          <cell r="B1666">
            <v>74301369</v>
          </cell>
        </row>
        <row r="1667">
          <cell r="A1667" t="str">
            <v>ALVARO MONTOYA</v>
          </cell>
          <cell r="B1667">
            <v>10219901</v>
          </cell>
        </row>
        <row r="1668">
          <cell r="A1668" t="str">
            <v>ALVARO MUNOZ ROLDAN</v>
          </cell>
          <cell r="B1668">
            <v>16273955</v>
          </cell>
        </row>
        <row r="1669">
          <cell r="A1669" t="str">
            <v>ALVARO OLANO OLANO</v>
          </cell>
          <cell r="B1669">
            <v>19133337</v>
          </cell>
        </row>
        <row r="1670">
          <cell r="A1670" t="str">
            <v>ALVARO ORDONEZ TERAN</v>
          </cell>
          <cell r="B1670">
            <v>12972821</v>
          </cell>
        </row>
        <row r="1671">
          <cell r="A1671" t="str">
            <v>ALVARO ORTEGA GARCIA</v>
          </cell>
          <cell r="B1671">
            <v>16657034</v>
          </cell>
        </row>
        <row r="1672">
          <cell r="A1672" t="str">
            <v>ALVARO PALOMA B.</v>
          </cell>
          <cell r="B1672">
            <v>19219991</v>
          </cell>
        </row>
        <row r="1673">
          <cell r="A1673" t="str">
            <v>ALVARO PANESSO GONZALEZ</v>
          </cell>
          <cell r="B1673">
            <v>14979712</v>
          </cell>
        </row>
        <row r="1674">
          <cell r="A1674" t="str">
            <v>ALVARO PERDOMO BURGOS</v>
          </cell>
          <cell r="B1674">
            <v>19089153</v>
          </cell>
        </row>
        <row r="1675">
          <cell r="A1675" t="str">
            <v>ALVARO PEREZ DIAZ</v>
          </cell>
          <cell r="B1675">
            <v>14203426</v>
          </cell>
        </row>
        <row r="1676">
          <cell r="A1676" t="str">
            <v>ALVARO PULIDO PEREZ</v>
          </cell>
          <cell r="B1676">
            <v>79231193</v>
          </cell>
        </row>
        <row r="1677">
          <cell r="A1677" t="str">
            <v>ALVARO RAFAEL PINEDO MERLANO</v>
          </cell>
          <cell r="B1677">
            <v>17166759</v>
          </cell>
        </row>
        <row r="1678">
          <cell r="A1678" t="str">
            <v>ALVARO REBELLON LOZANO</v>
          </cell>
          <cell r="B1678">
            <v>6040641</v>
          </cell>
        </row>
        <row r="1679">
          <cell r="A1679" t="str">
            <v>ALVARO REYES VELASCO</v>
          </cell>
          <cell r="B1679">
            <v>6048206</v>
          </cell>
        </row>
        <row r="1680">
          <cell r="A1680" t="str">
            <v>ALVARO RICARDO VIVAS LUQUE</v>
          </cell>
          <cell r="B1680">
            <v>79142133</v>
          </cell>
        </row>
        <row r="1681">
          <cell r="A1681" t="str">
            <v>ALVARO RIOS RAMIREZ</v>
          </cell>
          <cell r="B1681">
            <v>70083391</v>
          </cell>
        </row>
        <row r="1682">
          <cell r="A1682" t="str">
            <v>ALVARO ROJAS BOADA</v>
          </cell>
          <cell r="B1682">
            <v>19499634</v>
          </cell>
        </row>
        <row r="1683">
          <cell r="A1683" t="str">
            <v>ALVARO SERRANO MORA</v>
          </cell>
          <cell r="B1683">
            <v>80260096</v>
          </cell>
        </row>
        <row r="1684">
          <cell r="A1684" t="str">
            <v>ALVARO SILVA F</v>
          </cell>
          <cell r="B1684">
            <v>162064</v>
          </cell>
        </row>
        <row r="1685">
          <cell r="A1685" t="str">
            <v>ALVARO T URRESTI CAIPE</v>
          </cell>
          <cell r="B1685">
            <v>12907443</v>
          </cell>
        </row>
        <row r="1686">
          <cell r="A1686" t="str">
            <v>ALVARO TOVAR CANON</v>
          </cell>
          <cell r="B1686">
            <v>79269031</v>
          </cell>
        </row>
        <row r="1687">
          <cell r="A1687" t="str">
            <v>ALVARO VELASQUEZ VELEZ</v>
          </cell>
          <cell r="B1687">
            <v>70098390</v>
          </cell>
        </row>
        <row r="1688">
          <cell r="A1688" t="str">
            <v>ALVARO VELEZ VICTORIA</v>
          </cell>
          <cell r="B1688">
            <v>14940176</v>
          </cell>
        </row>
        <row r="1689">
          <cell r="A1689" t="str">
            <v>ALVARO VICENTE ZAMUDIO NINO</v>
          </cell>
          <cell r="B1689">
            <v>19494964</v>
          </cell>
        </row>
        <row r="1690">
          <cell r="A1690" t="str">
            <v>ALVARO VIVAS LUQUE</v>
          </cell>
          <cell r="B1690">
            <v>79147466</v>
          </cell>
        </row>
        <row r="1691">
          <cell r="A1691" t="str">
            <v>ALVASREZ HERNANDEZGLADYS EDITH</v>
          </cell>
          <cell r="B1691">
            <v>39752243</v>
          </cell>
        </row>
        <row r="1692">
          <cell r="A1692" t="str">
            <v>ALVEAR CASTAÐEDA HAILEY</v>
          </cell>
          <cell r="B1692">
            <v>66826116</v>
          </cell>
        </row>
        <row r="1693">
          <cell r="A1693" t="str">
            <v>ALVEAR GAVIRIA LUIS ENRIQUE</v>
          </cell>
          <cell r="B1693">
            <v>16721373</v>
          </cell>
        </row>
        <row r="1694">
          <cell r="A1694" t="str">
            <v>ALVEAR GUERRERO GUIDO ALFREDO</v>
          </cell>
          <cell r="B1694">
            <v>10591774</v>
          </cell>
        </row>
        <row r="1695">
          <cell r="A1695" t="str">
            <v>ALVEAR HERNANDEZ JAVIER</v>
          </cell>
          <cell r="B1695">
            <v>16715430</v>
          </cell>
        </row>
        <row r="1696">
          <cell r="A1696" t="str">
            <v>ALVEAR MARTINEZ NELSON GUILLERMO</v>
          </cell>
          <cell r="B1696">
            <v>16794593</v>
          </cell>
        </row>
        <row r="1697">
          <cell r="A1697" t="str">
            <v>ALVEAR SARMIENTO ARELIS MARIA</v>
          </cell>
          <cell r="B1697">
            <v>23071395</v>
          </cell>
        </row>
        <row r="1698">
          <cell r="A1698" t="str">
            <v>ALVIAR CAMACHO CARMEN ELENA</v>
          </cell>
          <cell r="B1698">
            <v>31934225</v>
          </cell>
        </row>
        <row r="1699">
          <cell r="A1699" t="str">
            <v>ALVIRA BERMEO NESTOR DARIO</v>
          </cell>
          <cell r="B1699">
            <v>80421613</v>
          </cell>
        </row>
        <row r="1700">
          <cell r="A1700" t="str">
            <v>ALVIRA VALENCIA JUAN DE DIOS</v>
          </cell>
          <cell r="B1700">
            <v>94416264</v>
          </cell>
        </row>
        <row r="1701">
          <cell r="A1701" t="str">
            <v>ALVIS BARRIOS FAICELA LILIANA</v>
          </cell>
          <cell r="B1701">
            <v>65747315</v>
          </cell>
        </row>
        <row r="1702">
          <cell r="A1702" t="str">
            <v>ALVIS CALDERON JAIME ENRIQUE</v>
          </cell>
          <cell r="B1702">
            <v>79284937</v>
          </cell>
        </row>
        <row r="1703">
          <cell r="A1703" t="str">
            <v>ALVIS DE ROBLES ISABEL</v>
          </cell>
          <cell r="B1703">
            <v>28574994</v>
          </cell>
        </row>
        <row r="1704">
          <cell r="A1704" t="str">
            <v>ALVIS PINZON JUAN CARLOS</v>
          </cell>
          <cell r="B1704">
            <v>12138303</v>
          </cell>
        </row>
        <row r="1705">
          <cell r="A1705" t="str">
            <v>ALVIS SANCHEZ TARSILA</v>
          </cell>
          <cell r="B1705">
            <v>51833760</v>
          </cell>
        </row>
        <row r="1706">
          <cell r="A1706" t="str">
            <v>ALY CADAVID NADUA</v>
          </cell>
          <cell r="B1706">
            <v>31940993</v>
          </cell>
        </row>
        <row r="1707">
          <cell r="A1707" t="str">
            <v>ALY CADAVID SORAYA</v>
          </cell>
          <cell r="B1707">
            <v>66834480</v>
          </cell>
        </row>
        <row r="1708">
          <cell r="A1708" t="str">
            <v>ALZAMORA DE LEON LILIANA PATRICIA</v>
          </cell>
          <cell r="B1708">
            <v>22786617</v>
          </cell>
        </row>
        <row r="1709">
          <cell r="A1709" t="str">
            <v>ALZATE ACEVEDO LUZ MARINA</v>
          </cell>
          <cell r="B1709">
            <v>24526592</v>
          </cell>
        </row>
        <row r="1710">
          <cell r="A1710" t="str">
            <v>ALZATE AGUIRRE MILCIADES</v>
          </cell>
          <cell r="B1710">
            <v>18465033</v>
          </cell>
        </row>
        <row r="1711">
          <cell r="A1711" t="str">
            <v>ALZATE AGUIRRE SANDRA PATRICIA</v>
          </cell>
          <cell r="B1711">
            <v>38877778</v>
          </cell>
        </row>
        <row r="1712">
          <cell r="A1712" t="str">
            <v>ALZATE ALIRIO DE JESUS</v>
          </cell>
          <cell r="B1712">
            <v>6257024</v>
          </cell>
        </row>
        <row r="1713">
          <cell r="A1713" t="str">
            <v>ALZATE ALVAREZ MARCELA</v>
          </cell>
          <cell r="B1713">
            <v>41921405</v>
          </cell>
        </row>
        <row r="1714">
          <cell r="A1714" t="str">
            <v>ALZATE ALZATE DANILO</v>
          </cell>
          <cell r="B1714">
            <v>10231689</v>
          </cell>
        </row>
        <row r="1715">
          <cell r="A1715" t="str">
            <v>ALZATE ALZATE JOSE HUMBERTO</v>
          </cell>
          <cell r="B1715">
            <v>10063182</v>
          </cell>
        </row>
        <row r="1716">
          <cell r="A1716" t="str">
            <v>ALZATE ALZATE JUNIA</v>
          </cell>
          <cell r="B1716">
            <v>24475682</v>
          </cell>
        </row>
        <row r="1717">
          <cell r="A1717" t="str">
            <v>ALZATE ALZATE MARIELA</v>
          </cell>
          <cell r="B1717">
            <v>42052518</v>
          </cell>
        </row>
        <row r="1718">
          <cell r="A1718" t="str">
            <v>ALZATE ALZATE NICOLAS ENRIQUE</v>
          </cell>
          <cell r="B1718">
            <v>15430891</v>
          </cell>
        </row>
        <row r="1719">
          <cell r="A1719" t="str">
            <v>ALZATE ALZATE WILLIAM OSLER</v>
          </cell>
          <cell r="B1719">
            <v>94396698</v>
          </cell>
        </row>
        <row r="1720">
          <cell r="A1720" t="str">
            <v>ALZATE ANGEL LUIS ANGEL</v>
          </cell>
          <cell r="B1720">
            <v>71647675</v>
          </cell>
        </row>
        <row r="1721">
          <cell r="A1721" t="str">
            <v>ALZATE ARANZAZU JUAN PABLO</v>
          </cell>
          <cell r="B1721">
            <v>7542188</v>
          </cell>
        </row>
        <row r="1722">
          <cell r="A1722" t="str">
            <v>ALZATE ARBOLEDA CARLOS ALBERTO</v>
          </cell>
          <cell r="B1722">
            <v>15317513</v>
          </cell>
        </row>
        <row r="1723">
          <cell r="A1723" t="str">
            <v>ALZATE ARBOLEDA LUIS FERNANDO</v>
          </cell>
          <cell r="B1723">
            <v>15322771</v>
          </cell>
        </row>
        <row r="1724">
          <cell r="A1724" t="str">
            <v>ALZATE ARENAS GIOVANNI</v>
          </cell>
          <cell r="B1724">
            <v>94376261</v>
          </cell>
        </row>
        <row r="1725">
          <cell r="A1725" t="str">
            <v>ALZATE ARGEL MONICA MARIA</v>
          </cell>
          <cell r="B1725">
            <v>43614107</v>
          </cell>
        </row>
        <row r="1726">
          <cell r="A1726" t="str">
            <v>ALZATE AVELLA CARLOS ANTONIO</v>
          </cell>
          <cell r="B1726">
            <v>79113667</v>
          </cell>
        </row>
        <row r="1727">
          <cell r="A1727" t="str">
            <v>ALZATE AYDA LUCY</v>
          </cell>
          <cell r="B1727">
            <v>31878827</v>
          </cell>
        </row>
        <row r="1728">
          <cell r="A1728" t="str">
            <v>ALZATE BAENA MARISOL</v>
          </cell>
          <cell r="B1728">
            <v>42774056</v>
          </cell>
        </row>
        <row r="1729">
          <cell r="A1729" t="str">
            <v>ALZATE BARRERA CLAUDIA ELENA</v>
          </cell>
          <cell r="B1729">
            <v>43618658</v>
          </cell>
        </row>
        <row r="1730">
          <cell r="A1730" t="str">
            <v>ALZATE BARRERA DIEGO FERNANDO</v>
          </cell>
          <cell r="B1730">
            <v>98635286</v>
          </cell>
        </row>
        <row r="1731">
          <cell r="A1731" t="str">
            <v>ALZATE BETANCUR DIANA PATRICIA</v>
          </cell>
          <cell r="B1731">
            <v>43800597</v>
          </cell>
        </row>
        <row r="1732">
          <cell r="A1732" t="str">
            <v>ALZATE BUILES LUIS FERNANDO</v>
          </cell>
          <cell r="B1732">
            <v>8394214</v>
          </cell>
        </row>
        <row r="1733">
          <cell r="A1733" t="str">
            <v>ALZATE BUILES MARY LUZ</v>
          </cell>
          <cell r="B1733">
            <v>43730414</v>
          </cell>
        </row>
        <row r="1734">
          <cell r="A1734" t="str">
            <v>ALZATE CADAVID CARLOS MANUEL</v>
          </cell>
          <cell r="B1734">
            <v>70110832</v>
          </cell>
        </row>
        <row r="1735">
          <cell r="A1735" t="str">
            <v>ALZATE CADAVID EUGENIO DE JESUS</v>
          </cell>
          <cell r="B1735">
            <v>70504535</v>
          </cell>
        </row>
        <row r="1736">
          <cell r="A1736" t="str">
            <v>ALZATE CANO MARIO EDISON</v>
          </cell>
          <cell r="B1736">
            <v>75077153</v>
          </cell>
        </row>
        <row r="1737">
          <cell r="A1737" t="str">
            <v>ALZATE CARDONA    BLANCA GLADY</v>
          </cell>
          <cell r="B1737">
            <v>43582837</v>
          </cell>
        </row>
        <row r="1738">
          <cell r="A1738" t="str">
            <v>ALZATE CARDONA CONSUELO</v>
          </cell>
          <cell r="B1738">
            <v>43601157</v>
          </cell>
        </row>
        <row r="1739">
          <cell r="A1739" t="str">
            <v>ALZATE CASAS ORLANDO ALBERTO</v>
          </cell>
          <cell r="B1739">
            <v>98472016</v>
          </cell>
        </row>
        <row r="1740">
          <cell r="A1740" t="str">
            <v>ALZATE CASTANO IVAN HERNANDO</v>
          </cell>
          <cell r="B1740">
            <v>98573448</v>
          </cell>
        </row>
        <row r="1741">
          <cell r="A1741" t="str">
            <v>ALZATE COLORADO RUBEN ALONSO</v>
          </cell>
          <cell r="B1741">
            <v>98555798</v>
          </cell>
        </row>
        <row r="1742">
          <cell r="A1742" t="str">
            <v>ALZATE CRUZ ALONSO</v>
          </cell>
          <cell r="B1742">
            <v>93289536</v>
          </cell>
        </row>
        <row r="1743">
          <cell r="A1743" t="str">
            <v>ALZATE DE JARAMILLO MARTHA INES</v>
          </cell>
          <cell r="B1743">
            <v>41893602</v>
          </cell>
        </row>
        <row r="1744">
          <cell r="A1744" t="str">
            <v>ALZATE DE LOAIZA CAROLINA</v>
          </cell>
          <cell r="B1744">
            <v>66983709</v>
          </cell>
        </row>
        <row r="1745">
          <cell r="A1745" t="str">
            <v>ALZATE DE RESTREPO MARTHA INES</v>
          </cell>
          <cell r="B1745">
            <v>21323467</v>
          </cell>
        </row>
        <row r="1746">
          <cell r="A1746" t="str">
            <v>ALZATE DIAZ ELIBER</v>
          </cell>
          <cell r="B1746">
            <v>79627259</v>
          </cell>
        </row>
        <row r="1747">
          <cell r="A1747" t="str">
            <v>ALZATE DUQUE JENY MARCELA</v>
          </cell>
          <cell r="B1747">
            <v>32105687</v>
          </cell>
        </row>
        <row r="1748">
          <cell r="A1748" t="str">
            <v>ALZATE DUQUE OLGA CECILIA</v>
          </cell>
          <cell r="B1748">
            <v>51991165</v>
          </cell>
        </row>
        <row r="1749">
          <cell r="A1749" t="str">
            <v>ALZATE ECHEVERRI MARIA ISABEL</v>
          </cell>
          <cell r="B1749">
            <v>43732851</v>
          </cell>
        </row>
        <row r="1750">
          <cell r="A1750" t="str">
            <v>ALZATE GALLEGO JHON JAIRO</v>
          </cell>
          <cell r="B1750">
            <v>94376242</v>
          </cell>
        </row>
        <row r="1751">
          <cell r="A1751" t="str">
            <v>ALZATE GALLO MARIA NELIDA</v>
          </cell>
          <cell r="B1751">
            <v>24872267</v>
          </cell>
        </row>
        <row r="1752">
          <cell r="A1752" t="str">
            <v>ALZATE GARZON JULIAN</v>
          </cell>
          <cell r="B1752">
            <v>10128324</v>
          </cell>
        </row>
        <row r="1753">
          <cell r="A1753" t="str">
            <v>ALZATE GERNEY DE JESUS</v>
          </cell>
          <cell r="B1753">
            <v>18388936</v>
          </cell>
        </row>
        <row r="1754">
          <cell r="A1754" t="str">
            <v>ALZATE GOMEZ ARACELLY</v>
          </cell>
          <cell r="B1754">
            <v>24952102</v>
          </cell>
        </row>
        <row r="1755">
          <cell r="A1755" t="str">
            <v>ALZATE GOMEZ RAUL ALBERTO</v>
          </cell>
          <cell r="B1755">
            <v>71658874</v>
          </cell>
        </row>
        <row r="1756">
          <cell r="A1756" t="str">
            <v>ALZATE GONZALEZ LUZ MARINA</v>
          </cell>
          <cell r="B1756">
            <v>42873916</v>
          </cell>
        </row>
        <row r="1757">
          <cell r="A1757" t="str">
            <v>ALZATE GONZALEZ MARIA DE LOS ANGELES</v>
          </cell>
          <cell r="B1757">
            <v>66679672</v>
          </cell>
        </row>
        <row r="1758">
          <cell r="A1758" t="str">
            <v>ALZATE GRIJALBA MAURICIO ALBERTO</v>
          </cell>
          <cell r="B1758">
            <v>16771061</v>
          </cell>
        </row>
        <row r="1759">
          <cell r="A1759" t="str">
            <v>ALZATE GUTIERREZ JHON JAMES</v>
          </cell>
          <cell r="B1759">
            <v>16942455</v>
          </cell>
        </row>
        <row r="1760">
          <cell r="A1760" t="str">
            <v>ALZATE GUTIERREZ LUIS EDUARDO</v>
          </cell>
          <cell r="B1760">
            <v>18490645</v>
          </cell>
        </row>
        <row r="1761">
          <cell r="A1761" t="str">
            <v>ALZATE HERNANDEZ DIEGO FERNANDO</v>
          </cell>
          <cell r="B1761">
            <v>94460864</v>
          </cell>
        </row>
        <row r="1762">
          <cell r="A1762" t="str">
            <v>ALZATE HINCAPIE MARIA ELENA</v>
          </cell>
          <cell r="B1762">
            <v>42764360</v>
          </cell>
        </row>
        <row r="1763">
          <cell r="A1763" t="str">
            <v>ALZATE HOLGUIN JUAN CARLOS</v>
          </cell>
          <cell r="B1763">
            <v>71673669</v>
          </cell>
        </row>
        <row r="1764">
          <cell r="A1764" t="str">
            <v>ALZATE HOYOS NICOLAS DE JESUS</v>
          </cell>
          <cell r="B1764">
            <v>15503117</v>
          </cell>
        </row>
        <row r="1765">
          <cell r="A1765" t="str">
            <v>ALZATE HURTADO NYRIAN</v>
          </cell>
          <cell r="B1765">
            <v>29806533</v>
          </cell>
        </row>
        <row r="1766">
          <cell r="A1766" t="str">
            <v>ALZATE LLANO MARIVEL</v>
          </cell>
          <cell r="B1766">
            <v>41906879</v>
          </cell>
        </row>
        <row r="1767">
          <cell r="A1767" t="str">
            <v>ALZATE LONDOÐO JUSTO MARIO</v>
          </cell>
          <cell r="B1767">
            <v>70130398</v>
          </cell>
        </row>
        <row r="1768">
          <cell r="A1768" t="str">
            <v>ALZATE LONDONO LUZ MARINA</v>
          </cell>
          <cell r="B1768">
            <v>31274681</v>
          </cell>
        </row>
        <row r="1769">
          <cell r="A1769" t="str">
            <v>ALZATE LONDONO MARZOLY ANDREA</v>
          </cell>
          <cell r="B1769">
            <v>31641201</v>
          </cell>
        </row>
        <row r="1770">
          <cell r="A1770" t="str">
            <v>ALZATE LOPEZ ALFONSO</v>
          </cell>
          <cell r="B1770">
            <v>98548055</v>
          </cell>
        </row>
        <row r="1771">
          <cell r="A1771" t="str">
            <v>ALZATE LOPEZ CARLOS IVAN</v>
          </cell>
          <cell r="B1771">
            <v>98552258</v>
          </cell>
        </row>
        <row r="1772">
          <cell r="A1772" t="str">
            <v>ALZATE MARIA GUADALUPE</v>
          </cell>
          <cell r="B1772">
            <v>25260960</v>
          </cell>
        </row>
        <row r="1773">
          <cell r="A1773" t="str">
            <v>ALZATE MARIN OSCAR JULIAN</v>
          </cell>
          <cell r="B1773">
            <v>79520420</v>
          </cell>
        </row>
        <row r="1774">
          <cell r="A1774" t="str">
            <v>ALZATE MARTINEZ LUZ ELENA</v>
          </cell>
          <cell r="B1774">
            <v>41926991</v>
          </cell>
        </row>
        <row r="1775">
          <cell r="A1775" t="str">
            <v>ALZATE MEJIA SERGIO SALVADOR</v>
          </cell>
          <cell r="B1775">
            <v>15349540</v>
          </cell>
        </row>
        <row r="1776">
          <cell r="A1776" t="str">
            <v>ALZATE MOLINA FABIOLA</v>
          </cell>
          <cell r="B1776">
            <v>31847107</v>
          </cell>
        </row>
        <row r="1777">
          <cell r="A1777" t="str">
            <v>ALZATE MONTOYA GLORIA MERCEDES</v>
          </cell>
          <cell r="B1777">
            <v>25159542</v>
          </cell>
        </row>
        <row r="1778">
          <cell r="A1778" t="str">
            <v>ALZATE MURILLO MARIA AMANDA</v>
          </cell>
          <cell r="B1778">
            <v>41898935</v>
          </cell>
        </row>
        <row r="1779">
          <cell r="A1779" t="str">
            <v>ALZATE MURILLO SHIRLEY ANDREA</v>
          </cell>
          <cell r="B1779">
            <v>52313437</v>
          </cell>
        </row>
        <row r="1780">
          <cell r="A1780" t="str">
            <v>ALZATE OCAMPO FREDY</v>
          </cell>
          <cell r="B1780">
            <v>10287602</v>
          </cell>
        </row>
        <row r="1781">
          <cell r="A1781" t="str">
            <v>ALZATE OCAMPO MELINA</v>
          </cell>
          <cell r="B1781">
            <v>43158739</v>
          </cell>
        </row>
        <row r="1782">
          <cell r="A1782" t="str">
            <v>ALZATE ORDONEZ WILDER DE JESUS</v>
          </cell>
          <cell r="B1782">
            <v>71580107</v>
          </cell>
        </row>
        <row r="1783">
          <cell r="A1783" t="str">
            <v>ALZATE ORTIZ LILIANA</v>
          </cell>
          <cell r="B1783">
            <v>31944899</v>
          </cell>
        </row>
        <row r="1784">
          <cell r="A1784" t="str">
            <v>ALZATE PATI?O MARIA NANCY</v>
          </cell>
          <cell r="B1784">
            <v>30285011</v>
          </cell>
        </row>
        <row r="1785">
          <cell r="A1785" t="str">
            <v>ALZATE PATINO JULIO CESAR</v>
          </cell>
          <cell r="B1785">
            <v>71217524</v>
          </cell>
        </row>
        <row r="1786">
          <cell r="A1786" t="str">
            <v>ALZATE PENA PEDRO JOSE</v>
          </cell>
          <cell r="B1786">
            <v>2676524</v>
          </cell>
        </row>
        <row r="1787">
          <cell r="A1787" t="str">
            <v>ALZATE PEREA WILLIAM</v>
          </cell>
          <cell r="B1787">
            <v>16211868</v>
          </cell>
        </row>
        <row r="1788">
          <cell r="A1788" t="str">
            <v>ALZATE PEREZ RODRIGO ANTONIO</v>
          </cell>
          <cell r="B1788">
            <v>16452033</v>
          </cell>
        </row>
        <row r="1789">
          <cell r="A1789" t="str">
            <v>ALZATE PLAZA SANDRA LILIANA</v>
          </cell>
          <cell r="B1789">
            <v>41915442</v>
          </cell>
        </row>
        <row r="1790">
          <cell r="A1790" t="str">
            <v>ALZATE RAMIREZ MYRIAM LORENA</v>
          </cell>
          <cell r="B1790">
            <v>52409362</v>
          </cell>
        </row>
        <row r="1791">
          <cell r="A1791" t="str">
            <v>ALZATE RESTREPO CESAR ALBERTO</v>
          </cell>
          <cell r="B1791">
            <v>8395904</v>
          </cell>
        </row>
        <row r="1792">
          <cell r="A1792" t="str">
            <v>ALZATE RODRIGUEZ CAMILO ALFONSO</v>
          </cell>
          <cell r="B1792">
            <v>79306541</v>
          </cell>
        </row>
        <row r="1793">
          <cell r="A1793" t="str">
            <v>ALZATE RODRIGUEZ CONSUELO</v>
          </cell>
          <cell r="B1793">
            <v>39802769</v>
          </cell>
        </row>
        <row r="1794">
          <cell r="A1794" t="str">
            <v>ALZATE SALAZAR JORGE EDUARDO</v>
          </cell>
          <cell r="B1794">
            <v>10252049</v>
          </cell>
        </row>
        <row r="1795">
          <cell r="A1795" t="str">
            <v>ALZATE SANCHEZ NORBERTO</v>
          </cell>
          <cell r="B1795">
            <v>18391799</v>
          </cell>
        </row>
        <row r="1796">
          <cell r="A1796" t="str">
            <v>ALZATE SANTOS FRANCISCO JAVIER</v>
          </cell>
          <cell r="B1796">
            <v>2388981</v>
          </cell>
        </row>
        <row r="1797">
          <cell r="A1797" t="str">
            <v>ALZATE SERRANO JOSE</v>
          </cell>
          <cell r="B1797">
            <v>94322548</v>
          </cell>
        </row>
        <row r="1798">
          <cell r="A1798" t="str">
            <v>ALZATE SOTO MELBA CECILIA</v>
          </cell>
          <cell r="B1798">
            <v>31413234</v>
          </cell>
        </row>
        <row r="1799">
          <cell r="A1799" t="str">
            <v>ALZATE SUAREZ ANTONIO JOSE</v>
          </cell>
          <cell r="B1799">
            <v>70041118</v>
          </cell>
        </row>
        <row r="1800">
          <cell r="A1800" t="str">
            <v>ALZATE TABARES DIANA ZULEIMA</v>
          </cell>
          <cell r="B1800">
            <v>31992576</v>
          </cell>
        </row>
        <row r="1801">
          <cell r="A1801" t="str">
            <v>ALZATE TOBON NESTOR ORLANDO</v>
          </cell>
          <cell r="B1801">
            <v>10250988</v>
          </cell>
        </row>
        <row r="1802">
          <cell r="A1802" t="str">
            <v>ALZATE VANEGAS RIGOBERTO</v>
          </cell>
          <cell r="B1802">
            <v>16723544</v>
          </cell>
        </row>
        <row r="1803">
          <cell r="A1803" t="str">
            <v>ALZATE VELASQUEZ FERNANDO</v>
          </cell>
          <cell r="B1803">
            <v>79339702</v>
          </cell>
        </row>
        <row r="1804">
          <cell r="A1804" t="str">
            <v>ALZATE VELASQUEZ JUAN CAMILO</v>
          </cell>
          <cell r="B1804">
            <v>3396512</v>
          </cell>
        </row>
        <row r="1805">
          <cell r="A1805" t="str">
            <v>ALZATE VIDALES FERNANDO</v>
          </cell>
          <cell r="B1805">
            <v>94252098</v>
          </cell>
        </row>
        <row r="1806">
          <cell r="A1806" t="str">
            <v>ALZATE VILLARRAGA MARIELA</v>
          </cell>
          <cell r="B1806">
            <v>35333097</v>
          </cell>
        </row>
        <row r="1807">
          <cell r="A1807" t="str">
            <v>ALZATE YEPES MARIA NOHEMY</v>
          </cell>
          <cell r="B1807">
            <v>42761627</v>
          </cell>
        </row>
        <row r="1808">
          <cell r="A1808" t="str">
            <v>ALZATE ZAPATA JORGE ALBERTO</v>
          </cell>
          <cell r="B1808">
            <v>98637501</v>
          </cell>
        </row>
        <row r="1809">
          <cell r="A1809" t="str">
            <v>AMADO CARVAJALINO GIOVANNY ALFONSO</v>
          </cell>
          <cell r="B1809">
            <v>79896538</v>
          </cell>
        </row>
        <row r="1810">
          <cell r="A1810" t="str">
            <v>AMADO ESPITIA JESUS MARIA</v>
          </cell>
          <cell r="B1810">
            <v>19084495</v>
          </cell>
        </row>
        <row r="1811">
          <cell r="A1811" t="str">
            <v>AMADO LAYTON EFRAIN</v>
          </cell>
          <cell r="B1811">
            <v>80264080</v>
          </cell>
        </row>
        <row r="1812">
          <cell r="A1812" t="str">
            <v>AMADO MARIÐO MIRIAM JANETH</v>
          </cell>
          <cell r="B1812">
            <v>51719437</v>
          </cell>
        </row>
        <row r="1813">
          <cell r="A1813" t="str">
            <v>AMADO RIVERA GABRIEL JOSE</v>
          </cell>
          <cell r="B1813">
            <v>72196857</v>
          </cell>
        </row>
        <row r="1814">
          <cell r="A1814" t="str">
            <v>AMADO RUIZ LUIS ANGELA</v>
          </cell>
          <cell r="B1814">
            <v>52149408</v>
          </cell>
        </row>
        <row r="1815">
          <cell r="A1815" t="str">
            <v>AMADO VILLAFRADES ALFONSO</v>
          </cell>
          <cell r="B1815">
            <v>79371013</v>
          </cell>
        </row>
        <row r="1816">
          <cell r="A1816" t="str">
            <v>AMADOR ACOSTA OMAR</v>
          </cell>
          <cell r="B1816">
            <v>9268419</v>
          </cell>
        </row>
        <row r="1817">
          <cell r="A1817" t="str">
            <v>AMADOR AMADOR MARIA LIGIA</v>
          </cell>
          <cell r="B1817">
            <v>65710377</v>
          </cell>
        </row>
        <row r="1818">
          <cell r="A1818" t="str">
            <v>AMADOR CASTELLANOS GUSTAVO ALIRIO</v>
          </cell>
          <cell r="B1818">
            <v>19205358</v>
          </cell>
        </row>
        <row r="1819">
          <cell r="A1819" t="str">
            <v>AMADOR CHARTANO CARLOS FERNANDO</v>
          </cell>
          <cell r="B1819">
            <v>79424185</v>
          </cell>
        </row>
        <row r="1820">
          <cell r="A1820" t="str">
            <v>AMADOR DE AVILA CRISTINA LUCIA</v>
          </cell>
          <cell r="B1820">
            <v>37556224</v>
          </cell>
        </row>
        <row r="1821">
          <cell r="A1821" t="str">
            <v>AMADOR URUETA FERNANDO LUIS</v>
          </cell>
          <cell r="B1821">
            <v>8736274</v>
          </cell>
        </row>
        <row r="1822">
          <cell r="A1822" t="str">
            <v>AMAGUANA OBANDO SONIA CECILIA</v>
          </cell>
          <cell r="B1822">
            <v>27548187</v>
          </cell>
        </row>
        <row r="1823">
          <cell r="A1823" t="str">
            <v>AMALIA LOPEZ DE VARGAS</v>
          </cell>
          <cell r="B1823">
            <v>20164879</v>
          </cell>
        </row>
        <row r="1824">
          <cell r="A1824" t="str">
            <v>AMANDA ESCOBAR S</v>
          </cell>
          <cell r="B1824">
            <v>32346008</v>
          </cell>
        </row>
        <row r="1825">
          <cell r="A1825" t="str">
            <v>AMANDA LUCIA ROJAS</v>
          </cell>
          <cell r="B1825">
            <v>51897059</v>
          </cell>
        </row>
        <row r="1826">
          <cell r="A1826" t="str">
            <v>AMANDA MONTOYA DE CUADROS</v>
          </cell>
          <cell r="B1826">
            <v>38432029</v>
          </cell>
        </row>
        <row r="1827">
          <cell r="A1827" t="str">
            <v>AMANDA VELASQUEZ FRANCO</v>
          </cell>
          <cell r="B1827">
            <v>29580818</v>
          </cell>
        </row>
        <row r="1828">
          <cell r="A1828" t="str">
            <v>AMANDA YELA TELLO</v>
          </cell>
          <cell r="B1828">
            <v>66948876</v>
          </cell>
        </row>
        <row r="1829">
          <cell r="A1829" t="str">
            <v>AMARA DE MARTINEZ BEDIS ESTHER</v>
          </cell>
          <cell r="B1829">
            <v>36570649</v>
          </cell>
        </row>
        <row r="1830">
          <cell r="A1830" t="str">
            <v>AMARA RESTREPO LIZZETH GRACIELA</v>
          </cell>
          <cell r="B1830">
            <v>49790669</v>
          </cell>
        </row>
        <row r="1831">
          <cell r="A1831" t="str">
            <v>AMARILES ARANGO CARLOS ALBERTO</v>
          </cell>
          <cell r="B1831">
            <v>6111629</v>
          </cell>
        </row>
        <row r="1832">
          <cell r="A1832" t="str">
            <v>AMARILES GALLEGO ADALILA</v>
          </cell>
          <cell r="B1832">
            <v>42067745</v>
          </cell>
        </row>
        <row r="1833">
          <cell r="A1833" t="str">
            <v>AMARILES LOPEZ MILCIADES</v>
          </cell>
          <cell r="B1833">
            <v>14934568</v>
          </cell>
        </row>
        <row r="1834">
          <cell r="A1834" t="str">
            <v>AMARIS AMARIS CLARET MARIA</v>
          </cell>
          <cell r="B1834">
            <v>32639773</v>
          </cell>
        </row>
        <row r="1835">
          <cell r="A1835" t="str">
            <v>AMARIS CASTELLAR RAFAEL ARTURO</v>
          </cell>
          <cell r="B1835">
            <v>9077722</v>
          </cell>
        </row>
        <row r="1836">
          <cell r="A1836" t="str">
            <v>AMARIS DE RODRIGUEZ CARMEN CECILIA</v>
          </cell>
          <cell r="B1836">
            <v>22412257</v>
          </cell>
        </row>
        <row r="1837">
          <cell r="A1837" t="str">
            <v>AMARIS GAMEZ DEISY ESTHER</v>
          </cell>
          <cell r="B1837">
            <v>49761125</v>
          </cell>
        </row>
        <row r="1838">
          <cell r="A1838" t="str">
            <v>AMARIS MARTINEZ GLADIS</v>
          </cell>
          <cell r="B1838">
            <v>42488223</v>
          </cell>
        </row>
        <row r="1839">
          <cell r="A1839" t="str">
            <v>AMARIZ DEL VALLE BEATRIZ EUGENIA</v>
          </cell>
          <cell r="B1839">
            <v>36536674</v>
          </cell>
        </row>
        <row r="1840">
          <cell r="A1840" t="str">
            <v>AMARIZ FERNANDEZ RAFAEL ENRIQUE</v>
          </cell>
          <cell r="B1840">
            <v>13889966</v>
          </cell>
        </row>
        <row r="1841">
          <cell r="A1841" t="str">
            <v>AMAURY JAVIER SUAREZ GOMEZ</v>
          </cell>
          <cell r="B1841">
            <v>98623615</v>
          </cell>
        </row>
        <row r="1842">
          <cell r="A1842" t="str">
            <v>AMAYA ABDEELL ALFONSO</v>
          </cell>
          <cell r="B1842">
            <v>98657871</v>
          </cell>
        </row>
        <row r="1843">
          <cell r="A1843" t="str">
            <v>AMAYA ARIAS NICOLAS</v>
          </cell>
          <cell r="B1843">
            <v>79641623</v>
          </cell>
        </row>
        <row r="1844">
          <cell r="A1844" t="str">
            <v>AMAYA BAENA LUZ MARIA</v>
          </cell>
          <cell r="B1844">
            <v>42084782</v>
          </cell>
        </row>
        <row r="1845">
          <cell r="A1845" t="str">
            <v>AMAYA BAHAMON JUAN CARLOS</v>
          </cell>
          <cell r="B1845">
            <v>7706059</v>
          </cell>
        </row>
        <row r="1846">
          <cell r="A1846" t="str">
            <v>AMAYA BARRAGAN MERCEDES</v>
          </cell>
          <cell r="B1846">
            <v>31290947</v>
          </cell>
        </row>
        <row r="1847">
          <cell r="A1847" t="str">
            <v>AMAYA BARRIOS RODRIGO</v>
          </cell>
          <cell r="B1847">
            <v>382204</v>
          </cell>
        </row>
        <row r="1848">
          <cell r="A1848" t="str">
            <v>AMAYA BERMUDEZ DOLLY ELIZABETH</v>
          </cell>
          <cell r="B1848">
            <v>51945255</v>
          </cell>
        </row>
        <row r="1849">
          <cell r="A1849" t="str">
            <v>AMAYA BURBANO HERNAN RAFAEL</v>
          </cell>
          <cell r="B1849">
            <v>5348603</v>
          </cell>
        </row>
        <row r="1850">
          <cell r="A1850" t="str">
            <v>AMAYA BUSTOS IVONNE YANIRA</v>
          </cell>
          <cell r="B1850">
            <v>52172688</v>
          </cell>
        </row>
        <row r="1851">
          <cell r="A1851" t="str">
            <v>AMAYA CABEZA JESUS</v>
          </cell>
          <cell r="B1851">
            <v>91261506</v>
          </cell>
        </row>
        <row r="1852">
          <cell r="A1852" t="str">
            <v>AMAYA CARDONA HECTOR JAIME</v>
          </cell>
          <cell r="B1852">
            <v>19138398</v>
          </cell>
        </row>
        <row r="1853">
          <cell r="A1853" t="str">
            <v>AMAYA CORREAL MANUEL ALEXANDER</v>
          </cell>
          <cell r="B1853">
            <v>79630021</v>
          </cell>
        </row>
        <row r="1854">
          <cell r="A1854" t="str">
            <v>AMAYA DE GOMEZ AMINTA</v>
          </cell>
          <cell r="B1854">
            <v>28293189</v>
          </cell>
        </row>
        <row r="1855">
          <cell r="A1855" t="str">
            <v>AMAYA DE PINILLA ETELVINA</v>
          </cell>
          <cell r="B1855">
            <v>21056053</v>
          </cell>
        </row>
        <row r="1856">
          <cell r="A1856" t="str">
            <v>AMAYA DE QUIROZ ASCENETH MARIA</v>
          </cell>
          <cell r="B1856">
            <v>26942041</v>
          </cell>
        </row>
        <row r="1857">
          <cell r="A1857" t="str">
            <v>AMAYA DE SANCHEZ HORTENCIA</v>
          </cell>
          <cell r="B1857">
            <v>37806754</v>
          </cell>
        </row>
        <row r="1858">
          <cell r="A1858" t="str">
            <v>AMAYA ESTEVEZ ALVARO</v>
          </cell>
          <cell r="B1858">
            <v>17122925</v>
          </cell>
        </row>
        <row r="1859">
          <cell r="A1859" t="str">
            <v>AMAYA FELISA</v>
          </cell>
          <cell r="B1859">
            <v>31215169</v>
          </cell>
        </row>
        <row r="1860">
          <cell r="A1860" t="str">
            <v>AMAYA FLOREZ BEATRIZ</v>
          </cell>
          <cell r="B1860">
            <v>24069741</v>
          </cell>
        </row>
        <row r="1861">
          <cell r="A1861" t="str">
            <v>AMAYA FRANCO MIRYAM</v>
          </cell>
          <cell r="B1861">
            <v>51874161</v>
          </cell>
        </row>
        <row r="1862">
          <cell r="A1862" t="str">
            <v>AMAYA GALVIS EUSEBIO</v>
          </cell>
          <cell r="B1862">
            <v>13951155</v>
          </cell>
        </row>
        <row r="1863">
          <cell r="A1863" t="str">
            <v>AMAYA GARCIA DIEGO HERNAN</v>
          </cell>
          <cell r="B1863">
            <v>79561044</v>
          </cell>
        </row>
        <row r="1864">
          <cell r="A1864" t="str">
            <v>AMAYA GRIMALDO JUAN JAVIER</v>
          </cell>
          <cell r="B1864">
            <v>14211208</v>
          </cell>
        </row>
        <row r="1865">
          <cell r="A1865" t="str">
            <v>AMAYA HERNANDEZ CLARA INES</v>
          </cell>
          <cell r="B1865">
            <v>50892099</v>
          </cell>
        </row>
        <row r="1866">
          <cell r="A1866" t="str">
            <v>AMAYA JACOBO LUZ MARISOL</v>
          </cell>
          <cell r="B1866">
            <v>52061470</v>
          </cell>
        </row>
        <row r="1867">
          <cell r="A1867" t="str">
            <v>AMAYA JAIME</v>
          </cell>
          <cell r="B1867">
            <v>91263845</v>
          </cell>
        </row>
        <row r="1868">
          <cell r="A1868" t="str">
            <v>AMAYA JAIME GABRIEL</v>
          </cell>
          <cell r="B1868">
            <v>19303908</v>
          </cell>
        </row>
        <row r="1869">
          <cell r="A1869" t="str">
            <v>AMAYA LOPEZ MADELEINE</v>
          </cell>
          <cell r="B1869">
            <v>42496619</v>
          </cell>
        </row>
        <row r="1870">
          <cell r="A1870" t="str">
            <v>AMAYA LOPEZ NANCY LUCERO</v>
          </cell>
          <cell r="B1870">
            <v>51652524</v>
          </cell>
        </row>
        <row r="1871">
          <cell r="A1871" t="str">
            <v>AMAYA LUNA LUZ ADRIANA</v>
          </cell>
          <cell r="B1871">
            <v>45478302</v>
          </cell>
        </row>
        <row r="1872">
          <cell r="A1872" t="str">
            <v>AMAYA MAESTRE NIXON</v>
          </cell>
          <cell r="B1872">
            <v>77028718</v>
          </cell>
        </row>
        <row r="1873">
          <cell r="A1873" t="str">
            <v>AMAYA MARIA CLAUDIA</v>
          </cell>
          <cell r="B1873">
            <v>51765288</v>
          </cell>
        </row>
        <row r="1874">
          <cell r="A1874" t="str">
            <v>AMAYA MARIA MERCEDES</v>
          </cell>
          <cell r="B1874">
            <v>51906477</v>
          </cell>
        </row>
        <row r="1875">
          <cell r="A1875" t="str">
            <v>AMAYA MARTINEZ FERNANDO</v>
          </cell>
          <cell r="B1875">
            <v>17168750</v>
          </cell>
        </row>
        <row r="1876">
          <cell r="A1876" t="str">
            <v>AMAYA MENESES STELLA</v>
          </cell>
          <cell r="B1876">
            <v>31974509</v>
          </cell>
        </row>
        <row r="1877">
          <cell r="A1877" t="str">
            <v>AMAYA MORA YOBANIS RAFAEL</v>
          </cell>
          <cell r="B1877">
            <v>17970381</v>
          </cell>
        </row>
        <row r="1878">
          <cell r="A1878" t="str">
            <v>AMAYA MORERA VICTOR ENRIQUE</v>
          </cell>
          <cell r="B1878">
            <v>11441762</v>
          </cell>
        </row>
        <row r="1879">
          <cell r="A1879" t="str">
            <v>AMAYA NOEL MARIA</v>
          </cell>
          <cell r="B1879">
            <v>17319977</v>
          </cell>
        </row>
        <row r="1880">
          <cell r="A1880" t="str">
            <v>AMAYA NUNEZ MONICA</v>
          </cell>
          <cell r="B1880">
            <v>52308909</v>
          </cell>
        </row>
        <row r="1881">
          <cell r="A1881" t="str">
            <v>AMAYA OCHOA DALIA JANETH</v>
          </cell>
          <cell r="B1881">
            <v>51791534</v>
          </cell>
        </row>
        <row r="1882">
          <cell r="A1882" t="str">
            <v>AMAYA OROZCO MARTHA CECILIA</v>
          </cell>
          <cell r="B1882">
            <v>43097591</v>
          </cell>
        </row>
        <row r="1883">
          <cell r="A1883" t="str">
            <v>AMAYA ORTIZ MARGARITA MARIA</v>
          </cell>
          <cell r="B1883">
            <v>43509110</v>
          </cell>
        </row>
        <row r="1884">
          <cell r="A1884" t="str">
            <v>AMAYA PASCUAS YOLANDA</v>
          </cell>
          <cell r="B1884">
            <v>26468869</v>
          </cell>
        </row>
        <row r="1885">
          <cell r="A1885" t="str">
            <v>AMAYA PE/A MA ANA LUCIA</v>
          </cell>
          <cell r="B1885">
            <v>52477394</v>
          </cell>
        </row>
        <row r="1886">
          <cell r="A1886" t="str">
            <v>AMAYA PONCE CAROLINA</v>
          </cell>
          <cell r="B1886">
            <v>40928100</v>
          </cell>
        </row>
        <row r="1887">
          <cell r="A1887" t="str">
            <v>AMAYA PORRAS FELIX ANTONIO</v>
          </cell>
          <cell r="B1887">
            <v>17133297</v>
          </cell>
        </row>
        <row r="1888">
          <cell r="A1888" t="str">
            <v>AMAYA PRADO TRINIDAD</v>
          </cell>
          <cell r="B1888">
            <v>66714379</v>
          </cell>
        </row>
        <row r="1889">
          <cell r="A1889" t="str">
            <v>AMAYA RAMIREZ CARLOS HERNAN</v>
          </cell>
          <cell r="B1889">
            <v>79672102</v>
          </cell>
        </row>
        <row r="1890">
          <cell r="A1890" t="str">
            <v>AMAYA RAMIREZ JAIRO HERNAN</v>
          </cell>
          <cell r="B1890">
            <v>4398613</v>
          </cell>
        </row>
        <row r="1891">
          <cell r="A1891" t="str">
            <v>AMAYA RETAYAUD ROCIO</v>
          </cell>
          <cell r="B1891">
            <v>31968445</v>
          </cell>
        </row>
        <row r="1892">
          <cell r="A1892" t="str">
            <v>AMAYA ROCHA ARMANDO</v>
          </cell>
          <cell r="B1892">
            <v>14316608</v>
          </cell>
        </row>
        <row r="1893">
          <cell r="A1893" t="str">
            <v>AMAYA ROCHA MARTHA LUCIA</v>
          </cell>
          <cell r="B1893">
            <v>41631617</v>
          </cell>
        </row>
        <row r="1894">
          <cell r="A1894" t="str">
            <v>AMAYA RODRIGUEZ RAFAEL ANTONIO</v>
          </cell>
          <cell r="B1894">
            <v>11253883</v>
          </cell>
        </row>
        <row r="1895">
          <cell r="A1895" t="str">
            <v>AMAYA ROJO JUAN CARLOS</v>
          </cell>
          <cell r="B1895">
            <v>8152837</v>
          </cell>
        </row>
        <row r="1896">
          <cell r="A1896" t="str">
            <v>AMAYA ROMERO LUIS EDUARDO</v>
          </cell>
          <cell r="B1896">
            <v>79382819</v>
          </cell>
        </row>
        <row r="1897">
          <cell r="A1897" t="str">
            <v>AMAYA ROZO CARMEN ELVIRA</v>
          </cell>
          <cell r="B1897">
            <v>41606514</v>
          </cell>
        </row>
        <row r="1898">
          <cell r="A1898" t="str">
            <v>AMAYA SALCEDO JORGE E</v>
          </cell>
          <cell r="B1898">
            <v>14989863</v>
          </cell>
        </row>
        <row r="1899">
          <cell r="A1899" t="str">
            <v>AMAYA SERNA GILBERTO</v>
          </cell>
          <cell r="B1899">
            <v>16687204</v>
          </cell>
        </row>
        <row r="1900">
          <cell r="A1900" t="str">
            <v>AMAYA SUAREZ EDWIN ALEXANDER</v>
          </cell>
          <cell r="B1900">
            <v>79663716</v>
          </cell>
        </row>
        <row r="1901">
          <cell r="A1901" t="str">
            <v>AMAYA VALENCIA LUIS CARLOS</v>
          </cell>
          <cell r="B1901">
            <v>89007275</v>
          </cell>
        </row>
        <row r="1902">
          <cell r="A1902" t="str">
            <v>AMAYA VELASCO LISANDRO</v>
          </cell>
          <cell r="B1902">
            <v>79421887</v>
          </cell>
        </row>
        <row r="1903">
          <cell r="A1903" t="str">
            <v>AMAYA VILLANUEVA OLGA LUCIA</v>
          </cell>
          <cell r="B1903">
            <v>31172516</v>
          </cell>
        </row>
        <row r="1904">
          <cell r="A1904" t="str">
            <v>AMAYA ZAMUDIO LUZ MARINA</v>
          </cell>
          <cell r="B1904">
            <v>41726306</v>
          </cell>
        </row>
        <row r="1905">
          <cell r="A1905" t="str">
            <v>AMBITO GUILLERMO</v>
          </cell>
          <cell r="B1905">
            <v>12106794</v>
          </cell>
        </row>
        <row r="1906">
          <cell r="A1906" t="str">
            <v>AMBROSIO RAMIREZ ESNELDA</v>
          </cell>
          <cell r="B1906">
            <v>51741139</v>
          </cell>
        </row>
        <row r="1907">
          <cell r="A1907" t="str">
            <v>AMBULANCIAS AUXILIOS Y EMERGENCIAS LTDA</v>
          </cell>
          <cell r="B1907">
            <v>830036020</v>
          </cell>
        </row>
        <row r="1908">
          <cell r="A1908" t="str">
            <v>AMELL ACUNA ORLANDO JOSE</v>
          </cell>
          <cell r="B1908">
            <v>18762605</v>
          </cell>
        </row>
        <row r="1909">
          <cell r="A1909" t="str">
            <v>AMESQUITA LASSO BLANCA ROSA</v>
          </cell>
          <cell r="B1909">
            <v>31168521</v>
          </cell>
        </row>
        <row r="1910">
          <cell r="A1910" t="str">
            <v>AMEZQUITA DIAZ JORGE ALEXANDER</v>
          </cell>
          <cell r="B1910">
            <v>79519747</v>
          </cell>
        </row>
        <row r="1911">
          <cell r="A1911" t="str">
            <v>AMEZQUITA DUART WILSON ANDRES</v>
          </cell>
          <cell r="B1911">
            <v>79628063</v>
          </cell>
        </row>
        <row r="1912">
          <cell r="A1912" t="str">
            <v>AMEZQUITA GALINDO DANILO ALBERTO</v>
          </cell>
          <cell r="B1912">
            <v>79153711</v>
          </cell>
        </row>
        <row r="1913">
          <cell r="A1913" t="str">
            <v>AMEZQUITA GALINDO JOSE SEGUNDO</v>
          </cell>
          <cell r="B1913">
            <v>9658217</v>
          </cell>
        </row>
        <row r="1914">
          <cell r="A1914" t="str">
            <v>AMEZQUITA GIRALDO JUAN CARLOS</v>
          </cell>
          <cell r="B1914">
            <v>16718232</v>
          </cell>
        </row>
        <row r="1915">
          <cell r="A1915" t="str">
            <v>AMEZQUITA MEJIA JOSE ARTURO</v>
          </cell>
          <cell r="B1915">
            <v>79569399</v>
          </cell>
        </row>
        <row r="1916">
          <cell r="A1916" t="str">
            <v>AMEZQUITA RENDON JORGE ENRIQUE</v>
          </cell>
          <cell r="B1916">
            <v>14980631</v>
          </cell>
        </row>
        <row r="1917">
          <cell r="A1917" t="str">
            <v>AMEZQUITA RIPE MARIA STELLA</v>
          </cell>
          <cell r="B1917">
            <v>51763892</v>
          </cell>
        </row>
        <row r="1918">
          <cell r="A1918" t="str">
            <v>AMEZQUITA VARON NESTOR EDUARDO</v>
          </cell>
          <cell r="B1918">
            <v>93410827</v>
          </cell>
        </row>
        <row r="1919">
          <cell r="A1919" t="str">
            <v>AMFILI COHEN JOSETH</v>
          </cell>
          <cell r="B1919">
            <v>79372744</v>
          </cell>
        </row>
        <row r="1920">
          <cell r="A1920" t="str">
            <v>AMILKAR ALBERTO ARIZA GOMEZ</v>
          </cell>
          <cell r="B1920">
            <v>17074666</v>
          </cell>
        </row>
        <row r="1921">
          <cell r="A1921" t="str">
            <v>AMIN AVILAN YOLY</v>
          </cell>
          <cell r="B1921">
            <v>39705220</v>
          </cell>
        </row>
        <row r="1922">
          <cell r="A1922" t="str">
            <v>AMIN BAJAIRE MENZEL RAFAEL</v>
          </cell>
          <cell r="B1922">
            <v>9076304</v>
          </cell>
        </row>
        <row r="1923">
          <cell r="A1923" t="str">
            <v>AMIN CARDOZA LUIS ANDRES</v>
          </cell>
          <cell r="B1923">
            <v>79849515</v>
          </cell>
        </row>
        <row r="1924">
          <cell r="A1924" t="str">
            <v>AMIN HERNANDEZ JUAN FRANCISCO</v>
          </cell>
          <cell r="B1924">
            <v>9132666</v>
          </cell>
        </row>
        <row r="1925">
          <cell r="A1925" t="str">
            <v>AMIN ROMERO MARIA</v>
          </cell>
          <cell r="B1925">
            <v>33119038</v>
          </cell>
        </row>
        <row r="1926">
          <cell r="A1926" t="str">
            <v>AMIRA DE LA ROSA</v>
          </cell>
          <cell r="B1926">
            <v>36379626</v>
          </cell>
        </row>
        <row r="1927">
          <cell r="A1927" t="str">
            <v>AMOROCHO VILLAMIZAR ARIEL ROBERTO</v>
          </cell>
          <cell r="B1927">
            <v>73149458</v>
          </cell>
        </row>
        <row r="1928">
          <cell r="A1928" t="str">
            <v>AMORTEGUI GARZON MARIA ANAIS</v>
          </cell>
          <cell r="B1928">
            <v>51810885</v>
          </cell>
        </row>
        <row r="1929">
          <cell r="A1929" t="str">
            <v>AMORTEGUI RAMIREZ RODRIGO</v>
          </cell>
          <cell r="B1929">
            <v>19051657</v>
          </cell>
        </row>
        <row r="1930">
          <cell r="A1930" t="str">
            <v>AMORTEGUI RODRIGUEPEDRO SEBASTIAN</v>
          </cell>
          <cell r="B1930">
            <v>286303</v>
          </cell>
        </row>
        <row r="1931">
          <cell r="A1931" t="str">
            <v>AMPARITO GUTIERREZ VASQUEZ</v>
          </cell>
          <cell r="B1931">
            <v>31857577</v>
          </cell>
        </row>
        <row r="1932">
          <cell r="A1932" t="str">
            <v>AMPARO AFANADOR CABRERA</v>
          </cell>
          <cell r="B1932">
            <v>21070960</v>
          </cell>
        </row>
        <row r="1933">
          <cell r="A1933" t="str">
            <v>AMPARO AGUDELO GUTIERREZ</v>
          </cell>
          <cell r="B1933">
            <v>31304364</v>
          </cell>
        </row>
        <row r="1934">
          <cell r="A1934" t="str">
            <v>AMPARO MEDINA ALBAN</v>
          </cell>
          <cell r="B1934">
            <v>31280406</v>
          </cell>
        </row>
        <row r="1935">
          <cell r="A1935" t="str">
            <v>AMPARO MENDIETA SERNA</v>
          </cell>
          <cell r="B1935">
            <v>51695470</v>
          </cell>
        </row>
        <row r="1936">
          <cell r="A1936" t="str">
            <v>AMPARO MUNOZ AGUILAR</v>
          </cell>
          <cell r="B1936">
            <v>29939483</v>
          </cell>
        </row>
        <row r="1937">
          <cell r="A1937" t="str">
            <v>AMPARO QUINTERO DE AGUDELO</v>
          </cell>
          <cell r="B1937">
            <v>29866365</v>
          </cell>
        </row>
        <row r="1938">
          <cell r="A1938" t="str">
            <v>AMPARO RAMOS ACEVEDO</v>
          </cell>
          <cell r="B1938">
            <v>41597830</v>
          </cell>
        </row>
        <row r="1939">
          <cell r="A1939" t="str">
            <v>AMPARO ROMERO DE S.</v>
          </cell>
          <cell r="B1939">
            <v>28536822</v>
          </cell>
        </row>
        <row r="1940">
          <cell r="A1940" t="str">
            <v>AMPARO SANCHEZ DE OROZCO</v>
          </cell>
          <cell r="B1940">
            <v>31243427</v>
          </cell>
        </row>
        <row r="1941">
          <cell r="A1941" t="str">
            <v>AMPARO STELLA ROZO CORTES</v>
          </cell>
          <cell r="B1941">
            <v>41787017</v>
          </cell>
        </row>
        <row r="1942">
          <cell r="A1942" t="str">
            <v>AMPARO TENORIO PARDO</v>
          </cell>
          <cell r="B1942">
            <v>31256753</v>
          </cell>
        </row>
        <row r="1943">
          <cell r="A1943" t="str">
            <v>AMPARO VELASQUEZ MARIN</v>
          </cell>
          <cell r="B1943">
            <v>29702290</v>
          </cell>
        </row>
        <row r="1944">
          <cell r="A1944" t="str">
            <v>AMPEZ Y CIA S EN C S</v>
          </cell>
          <cell r="B1944">
            <v>805010944</v>
          </cell>
        </row>
        <row r="1945">
          <cell r="A1945" t="str">
            <v>AMPUDIA DE PAREDES FANNY</v>
          </cell>
          <cell r="B1945">
            <v>27495761</v>
          </cell>
        </row>
        <row r="1946">
          <cell r="A1946" t="str">
            <v>AMPUDIA GUZMAN JULIO CESAR</v>
          </cell>
          <cell r="B1946">
            <v>93405225</v>
          </cell>
        </row>
        <row r="1947">
          <cell r="A1947" t="str">
            <v>AMU GARCIA CARLOTA ROSAURA</v>
          </cell>
          <cell r="B1947">
            <v>38993222</v>
          </cell>
        </row>
        <row r="1948">
          <cell r="A1948" t="str">
            <v>AMU GARCIA GERRARDO</v>
          </cell>
          <cell r="B1948">
            <v>10478705</v>
          </cell>
        </row>
        <row r="1949">
          <cell r="A1949" t="str">
            <v>AMU RODRIGUEZ DAVID JOSE</v>
          </cell>
          <cell r="B1949">
            <v>98552318</v>
          </cell>
        </row>
        <row r="1950">
          <cell r="A1950" t="str">
            <v>AMU VICTOR MANUEL</v>
          </cell>
          <cell r="B1950">
            <v>10475052</v>
          </cell>
        </row>
        <row r="1951">
          <cell r="A1951" t="str">
            <v>AN KAL LTDA.</v>
          </cell>
          <cell r="B1951">
            <v>830009962</v>
          </cell>
        </row>
        <row r="1952">
          <cell r="A1952" t="str">
            <v>ANA BEATRIZ TASCON DE LONDONO</v>
          </cell>
          <cell r="B1952">
            <v>31153504</v>
          </cell>
        </row>
        <row r="1953">
          <cell r="A1953" t="str">
            <v>ANA BOLENA NUNEZ OCAMPO</v>
          </cell>
          <cell r="B1953">
            <v>66650331</v>
          </cell>
        </row>
        <row r="1954">
          <cell r="A1954" t="str">
            <v>ANA C DURAN VELEZ</v>
          </cell>
          <cell r="B1954">
            <v>66899311</v>
          </cell>
        </row>
        <row r="1955">
          <cell r="A1955" t="str">
            <v>ANA CAROLINA LAZARAZO ABRIL</v>
          </cell>
          <cell r="B1955">
            <v>52226148</v>
          </cell>
        </row>
        <row r="1956">
          <cell r="A1956" t="str">
            <v>ANA CECILIA LEON CALERO</v>
          </cell>
          <cell r="B1956">
            <v>31171315</v>
          </cell>
        </row>
        <row r="1957">
          <cell r="A1957" t="str">
            <v>ANA CECILIA LOPEZ SALAZAR</v>
          </cell>
          <cell r="B1957">
            <v>42979272</v>
          </cell>
        </row>
        <row r="1958">
          <cell r="A1958" t="str">
            <v>ANA CRISTINA ANGEL ROLDAN</v>
          </cell>
          <cell r="B1958">
            <v>66832742</v>
          </cell>
        </row>
        <row r="1959">
          <cell r="A1959" t="str">
            <v>ANA CRISTINA DOMINGUEZ RIVERA</v>
          </cell>
          <cell r="B1959">
            <v>31910422</v>
          </cell>
        </row>
        <row r="1960">
          <cell r="A1960" t="str">
            <v>ANA CRISTINA VILLAMIL ZAPATA</v>
          </cell>
          <cell r="B1960">
            <v>31984465</v>
          </cell>
        </row>
        <row r="1961">
          <cell r="A1961" t="str">
            <v>ANA DUQUE GOMEZ</v>
          </cell>
          <cell r="B1961">
            <v>31945365</v>
          </cell>
        </row>
        <row r="1962">
          <cell r="A1962" t="str">
            <v>ANA ELETH DAZA</v>
          </cell>
          <cell r="B1962">
            <v>31895635</v>
          </cell>
        </row>
        <row r="1963">
          <cell r="A1963" t="str">
            <v>ANA ELVIRA BARVO DE TIRADO</v>
          </cell>
          <cell r="B1963">
            <v>22298625</v>
          </cell>
        </row>
        <row r="1964">
          <cell r="A1964" t="str">
            <v>ANA EVA MARIN DE GOMEZ</v>
          </cell>
          <cell r="B1964">
            <v>32426194</v>
          </cell>
        </row>
        <row r="1965">
          <cell r="A1965" t="str">
            <v>ANA FACIOLINCE PEREZ</v>
          </cell>
          <cell r="B1965">
            <v>42890116</v>
          </cell>
        </row>
        <row r="1966">
          <cell r="A1966" t="str">
            <v>ANA FDA CORREA LONDONO</v>
          </cell>
          <cell r="B1966">
            <v>31966264</v>
          </cell>
        </row>
        <row r="1967">
          <cell r="A1967" t="str">
            <v>ANA FERNANDA ARROYO VARGAS</v>
          </cell>
          <cell r="B1967">
            <v>34553351</v>
          </cell>
        </row>
        <row r="1968">
          <cell r="A1968" t="str">
            <v>ANA GUERRA LOZANO</v>
          </cell>
          <cell r="B1968">
            <v>31524733</v>
          </cell>
        </row>
        <row r="1969">
          <cell r="A1969" t="str">
            <v>ANA GUERRERO CARVAJAL</v>
          </cell>
          <cell r="B1969">
            <v>31528325</v>
          </cell>
        </row>
        <row r="1970">
          <cell r="A1970" t="str">
            <v>ANA INES GONZALEZ</v>
          </cell>
          <cell r="B1970">
            <v>41502087</v>
          </cell>
        </row>
        <row r="1971">
          <cell r="A1971" t="str">
            <v>ANA ISABEL JIMENEZ OSPINA</v>
          </cell>
          <cell r="B1971">
            <v>31931081</v>
          </cell>
        </row>
        <row r="1972">
          <cell r="A1972" t="str">
            <v>ANA LUCIA BUITRAGO ISSA</v>
          </cell>
          <cell r="B1972">
            <v>31642727</v>
          </cell>
        </row>
        <row r="1973">
          <cell r="A1973" t="str">
            <v>ANA LUCIA HINCAPIE VELEZ</v>
          </cell>
          <cell r="B1973">
            <v>31920348</v>
          </cell>
        </row>
        <row r="1974">
          <cell r="A1974" t="str">
            <v>ANA LUCRECIA OSORIO CUESTA</v>
          </cell>
          <cell r="B1974">
            <v>52146679</v>
          </cell>
        </row>
        <row r="1975">
          <cell r="A1975" t="str">
            <v>ANA LUISA AMADO CADENA</v>
          </cell>
          <cell r="B1975">
            <v>41735449</v>
          </cell>
        </row>
        <row r="1976">
          <cell r="A1976" t="str">
            <v>ANA M CAMACHO ROGER</v>
          </cell>
          <cell r="B1976">
            <v>66953917</v>
          </cell>
        </row>
        <row r="1977">
          <cell r="A1977" t="str">
            <v>ANA M CASASFRANCO DE OTOYA</v>
          </cell>
          <cell r="B1977">
            <v>31863131</v>
          </cell>
        </row>
        <row r="1978">
          <cell r="A1978" t="str">
            <v>ANA M TORRES MARTINEZ</v>
          </cell>
          <cell r="B1978">
            <v>31854638</v>
          </cell>
        </row>
        <row r="1979">
          <cell r="A1979" t="str">
            <v>ANA M. ESCOBAR DE ARRUBLA</v>
          </cell>
          <cell r="B1979">
            <v>32464583</v>
          </cell>
        </row>
        <row r="1980">
          <cell r="A1980" t="str">
            <v>ANA MARIA ARANGO BORRERO</v>
          </cell>
          <cell r="B1980">
            <v>31959353</v>
          </cell>
        </row>
        <row r="1981">
          <cell r="A1981" t="str">
            <v>ANA MARIA BARBERI USCATEGUI</v>
          </cell>
          <cell r="B1981">
            <v>31934707</v>
          </cell>
        </row>
        <row r="1982">
          <cell r="A1982" t="str">
            <v>ANA MARIA BECERRA MINING</v>
          </cell>
          <cell r="B1982">
            <v>31886007</v>
          </cell>
        </row>
        <row r="1983">
          <cell r="A1983" t="str">
            <v>ANA MARIA CARVAJAL</v>
          </cell>
          <cell r="B1983">
            <v>52050682</v>
          </cell>
        </row>
        <row r="1984">
          <cell r="A1984" t="str">
            <v>ANA MARIA CAYON</v>
          </cell>
          <cell r="B1984">
            <v>42128743</v>
          </cell>
        </row>
        <row r="1985">
          <cell r="A1985" t="str">
            <v>ANA MARIA CUARTAS ROJAS</v>
          </cell>
          <cell r="B1985">
            <v>55161562</v>
          </cell>
        </row>
        <row r="1986">
          <cell r="A1986" t="str">
            <v>ANA MARIA ECHEVERRI DE FAJARDO</v>
          </cell>
          <cell r="B1986">
            <v>42869112</v>
          </cell>
        </row>
        <row r="1987">
          <cell r="A1987" t="str">
            <v>ANA MARIA FLECHER SILVA</v>
          </cell>
          <cell r="B1987">
            <v>66764236</v>
          </cell>
        </row>
        <row r="1988">
          <cell r="A1988" t="str">
            <v>ANA MARIA GIRALDO URIBE</v>
          </cell>
          <cell r="B1988">
            <v>52250806</v>
          </cell>
        </row>
        <row r="1989">
          <cell r="A1989" t="str">
            <v>ANA MARIA GONZALEZ ROJAS</v>
          </cell>
          <cell r="B1989">
            <v>29109291</v>
          </cell>
        </row>
        <row r="1990">
          <cell r="A1990" t="str">
            <v>ANA MARIA GONZALEZ VARGAS</v>
          </cell>
          <cell r="B1990">
            <v>32665234</v>
          </cell>
        </row>
        <row r="1991">
          <cell r="A1991" t="str">
            <v>ANA MARIA GUTIERREZ ARENAS</v>
          </cell>
          <cell r="B1991">
            <v>66830388</v>
          </cell>
        </row>
        <row r="1992">
          <cell r="A1992" t="str">
            <v>ANA MARIA HERRERA PUCCINI</v>
          </cell>
          <cell r="B1992">
            <v>31955946</v>
          </cell>
        </row>
        <row r="1993">
          <cell r="A1993" t="str">
            <v>ANA MARIA HOYOS GARCIA</v>
          </cell>
          <cell r="B1993">
            <v>52082483</v>
          </cell>
        </row>
        <row r="1994">
          <cell r="A1994" t="str">
            <v>ANA MARIA PALACIO RESTREPO</v>
          </cell>
          <cell r="B1994">
            <v>42875518</v>
          </cell>
        </row>
        <row r="1995">
          <cell r="A1995" t="str">
            <v>ANA MARIA PARRA VELEZ</v>
          </cell>
          <cell r="B1995">
            <v>32528240</v>
          </cell>
        </row>
        <row r="1996">
          <cell r="A1996" t="str">
            <v>ANA MARIA REBOLLEDO BORRERO</v>
          </cell>
          <cell r="B1996">
            <v>31943168</v>
          </cell>
        </row>
        <row r="1997">
          <cell r="A1997" t="str">
            <v>ANA MARIA REYES MURGUEITIO</v>
          </cell>
          <cell r="B1997">
            <v>31896645</v>
          </cell>
        </row>
        <row r="1998">
          <cell r="A1998" t="str">
            <v>ANA MARIA RODRIGUEZ DE SANDOVAL</v>
          </cell>
          <cell r="B1998">
            <v>41371595</v>
          </cell>
        </row>
        <row r="1999">
          <cell r="A1999" t="str">
            <v>ANA MARIA RUAN PERDOMO</v>
          </cell>
          <cell r="B1999">
            <v>60276028</v>
          </cell>
        </row>
        <row r="2000">
          <cell r="A2000" t="str">
            <v>ANA MARIA SANZ DE EMILIANI</v>
          </cell>
          <cell r="B2000">
            <v>51550928</v>
          </cell>
        </row>
        <row r="2001">
          <cell r="A2001" t="str">
            <v>ANA MILENA CUELLAR LOPEZ</v>
          </cell>
          <cell r="B2001">
            <v>31260808</v>
          </cell>
        </row>
        <row r="2002">
          <cell r="A2002" t="str">
            <v>ANA MILENA ESCOBAR DE AYALDE</v>
          </cell>
          <cell r="B2002">
            <v>29853456</v>
          </cell>
        </row>
        <row r="2003">
          <cell r="A2003" t="str">
            <v>ANA MILENA MEJIA SALGADO</v>
          </cell>
          <cell r="B2003">
            <v>66849186</v>
          </cell>
        </row>
        <row r="2004">
          <cell r="A2004" t="str">
            <v>ANA MILENA MENDOZA OLAYA</v>
          </cell>
          <cell r="B2004">
            <v>66825183</v>
          </cell>
        </row>
        <row r="2005">
          <cell r="A2005" t="str">
            <v>ANA MILENA SALCEDO NAVARRO</v>
          </cell>
          <cell r="B2005">
            <v>31908963</v>
          </cell>
        </row>
        <row r="2006">
          <cell r="A2006" t="str">
            <v>ANA RENDON VILLAMIZAR</v>
          </cell>
          <cell r="B2006">
            <v>66846273</v>
          </cell>
        </row>
        <row r="2007">
          <cell r="A2007" t="str">
            <v>ANA RESTREPO LOPEZ</v>
          </cell>
          <cell r="B2007">
            <v>24316303</v>
          </cell>
        </row>
        <row r="2008">
          <cell r="A2008" t="str">
            <v>ANA ROJAS SEFAIR</v>
          </cell>
          <cell r="B2008">
            <v>41429670</v>
          </cell>
        </row>
        <row r="2009">
          <cell r="A2009" t="str">
            <v>ANA ROMELIA MUNOZ DE REYES</v>
          </cell>
          <cell r="B2009">
            <v>41592349</v>
          </cell>
        </row>
        <row r="2010">
          <cell r="A2010" t="str">
            <v>ANA ROSALBA RODRIGUEZ</v>
          </cell>
          <cell r="B2010">
            <v>35333895</v>
          </cell>
        </row>
        <row r="2011">
          <cell r="A2011" t="str">
            <v>ANA RUTH MARTINEZ</v>
          </cell>
          <cell r="B2011">
            <v>38981604</v>
          </cell>
        </row>
        <row r="2012">
          <cell r="A2012" t="str">
            <v>ANA SOFIA ACOSTA GONZALEZ</v>
          </cell>
          <cell r="B2012">
            <v>41623463</v>
          </cell>
        </row>
        <row r="2013">
          <cell r="A2013" t="str">
            <v>ANA SOFIA ALBADAN MENDOZA</v>
          </cell>
          <cell r="B2013">
            <v>39559451</v>
          </cell>
        </row>
        <row r="2014">
          <cell r="A2014" t="str">
            <v>ANA VIRGINIA QUINTERO QUINTERO</v>
          </cell>
          <cell r="B2014">
            <v>66978443</v>
          </cell>
        </row>
        <row r="2015">
          <cell r="A2015" t="str">
            <v>ANA YOLANDA MOLANO RODRIGUEZ</v>
          </cell>
          <cell r="B2015">
            <v>51717258</v>
          </cell>
        </row>
        <row r="2016">
          <cell r="A2016" t="str">
            <v>ANA ZORAIDA CASTRO MENDEZ</v>
          </cell>
          <cell r="B2016">
            <v>51559880</v>
          </cell>
        </row>
        <row r="2017">
          <cell r="A2017" t="str">
            <v>ANA ZUNIGA VILLAQUIRAN</v>
          </cell>
          <cell r="B2017">
            <v>31291821</v>
          </cell>
        </row>
        <row r="2018">
          <cell r="A2018" t="str">
            <v>ANABEL GARCIA DIAZ</v>
          </cell>
          <cell r="B2018">
            <v>52022231</v>
          </cell>
        </row>
        <row r="2019">
          <cell r="A2019" t="str">
            <v>ANABEL MORALES PADILLA</v>
          </cell>
          <cell r="B2019">
            <v>51769450</v>
          </cell>
        </row>
        <row r="2020">
          <cell r="A2020" t="str">
            <v>ANABELLA CEBALLOS CORTES</v>
          </cell>
          <cell r="B2020">
            <v>31871398</v>
          </cell>
        </row>
        <row r="2021">
          <cell r="A2021" t="str">
            <v>ANABELLA MALFITANO DE FRANCISCO</v>
          </cell>
          <cell r="B2021">
            <v>66995900</v>
          </cell>
        </row>
        <row r="2022">
          <cell r="A2022" t="str">
            <v>ANACONA ANACONA EVELIO</v>
          </cell>
          <cell r="B2022">
            <v>4753038</v>
          </cell>
        </row>
        <row r="2023">
          <cell r="A2023" t="str">
            <v>ANACONA LULIGO LUIS HERNANDO</v>
          </cell>
          <cell r="B2023">
            <v>4611111</v>
          </cell>
        </row>
        <row r="2024">
          <cell r="A2024" t="str">
            <v>ANACONA MARIA NORA</v>
          </cell>
          <cell r="B2024">
            <v>31304790</v>
          </cell>
        </row>
        <row r="2025">
          <cell r="A2025" t="str">
            <v>ANACONA MARTINEZ JORGE HUMBERT</v>
          </cell>
          <cell r="B2025">
            <v>6257010</v>
          </cell>
        </row>
        <row r="2026">
          <cell r="A2026" t="str">
            <v>ANACONA NANCY ESPERANZA</v>
          </cell>
          <cell r="B2026">
            <v>31995527</v>
          </cell>
        </row>
        <row r="2027">
          <cell r="A2027" t="str">
            <v>ANACONA PAPAMIJA LEOVIGILDO</v>
          </cell>
          <cell r="B2027">
            <v>1507586</v>
          </cell>
        </row>
        <row r="2028">
          <cell r="A2028" t="str">
            <v>ANACONA QUINAYAS NELSON</v>
          </cell>
          <cell r="B2028">
            <v>16722984</v>
          </cell>
        </row>
        <row r="2029">
          <cell r="A2029" t="str">
            <v>ANAGABRIELA MEJIA CABAL</v>
          </cell>
          <cell r="B2029">
            <v>41637204</v>
          </cell>
        </row>
        <row r="2030">
          <cell r="A2030" t="str">
            <v>ANAMA MARTINEZ MARCO ANTONIO</v>
          </cell>
          <cell r="B2030">
            <v>98415315</v>
          </cell>
        </row>
        <row r="2031">
          <cell r="A2031" t="str">
            <v>ANAYA BARAJAS ELIET MARIELA</v>
          </cell>
          <cell r="B2031">
            <v>63494702</v>
          </cell>
        </row>
        <row r="2032">
          <cell r="A2032" t="str">
            <v>ANAYA GOMEZ ABELARDO</v>
          </cell>
          <cell r="B2032">
            <v>91293458</v>
          </cell>
        </row>
        <row r="2033">
          <cell r="A2033" t="str">
            <v>ANAYA MANRIQUE EDUARDO</v>
          </cell>
          <cell r="B2033">
            <v>88187493</v>
          </cell>
        </row>
        <row r="2034">
          <cell r="A2034" t="str">
            <v>ANAYA MARTINEZ LUIS ALEJANDRO</v>
          </cell>
          <cell r="B2034">
            <v>79468785</v>
          </cell>
        </row>
        <row r="2035">
          <cell r="A2035" t="str">
            <v>ANAYA MORELOS MAUDEL GREGORIO</v>
          </cell>
          <cell r="B2035">
            <v>73165157</v>
          </cell>
        </row>
        <row r="2036">
          <cell r="A2036" t="str">
            <v>ANAYA NELLY</v>
          </cell>
          <cell r="B2036">
            <v>66858901</v>
          </cell>
        </row>
        <row r="2037">
          <cell r="A2037" t="str">
            <v>ANAYA PEREZ FERNANDO JOSE</v>
          </cell>
          <cell r="B2037">
            <v>73154701</v>
          </cell>
        </row>
        <row r="2038">
          <cell r="A2038" t="str">
            <v>ANAYA PORTELA EDWIN OLIMPO</v>
          </cell>
          <cell r="B2038">
            <v>18002177</v>
          </cell>
        </row>
        <row r="2039">
          <cell r="A2039" t="str">
            <v>ANAYA SIERRA ALVARO</v>
          </cell>
          <cell r="B2039">
            <v>17164166</v>
          </cell>
        </row>
        <row r="2040">
          <cell r="A2040" t="str">
            <v>ANAYA URBANO VICTOR MANUEL</v>
          </cell>
          <cell r="B2040">
            <v>76333305</v>
          </cell>
        </row>
        <row r="2041">
          <cell r="A2041" t="str">
            <v>ANCHICO HURTADO ROSA MILENA</v>
          </cell>
          <cell r="B2041">
            <v>66943104</v>
          </cell>
        </row>
        <row r="2042">
          <cell r="A2042" t="str">
            <v>ANCHICO PANCHANO ELIZABETH</v>
          </cell>
          <cell r="B2042">
            <v>66744432</v>
          </cell>
        </row>
        <row r="2043">
          <cell r="A2043" t="str">
            <v>ANCHICO RAMOS MARIA EUGENIA</v>
          </cell>
          <cell r="B2043">
            <v>27499965</v>
          </cell>
        </row>
        <row r="2044">
          <cell r="A2044" t="str">
            <v>ANCHILA MARTINEZ JUAN EDUARDO</v>
          </cell>
          <cell r="B2044">
            <v>7483224</v>
          </cell>
        </row>
        <row r="2045">
          <cell r="A2045" t="str">
            <v>ANCIZAR AVILA ORTIZ</v>
          </cell>
          <cell r="B2045">
            <v>17344730</v>
          </cell>
        </row>
        <row r="2046">
          <cell r="A2046" t="str">
            <v>ANDELA GALLEGO DEICY LORENA</v>
          </cell>
          <cell r="B2046">
            <v>34566189</v>
          </cell>
        </row>
        <row r="2047">
          <cell r="A2047" t="str">
            <v>ANDES CO LTDA</v>
          </cell>
          <cell r="B2047">
            <v>830062987</v>
          </cell>
        </row>
        <row r="2048">
          <cell r="A2048" t="str">
            <v>ANDINA DE TUBERIAS LTDA ANDITUBO</v>
          </cell>
          <cell r="B2048">
            <v>805004232</v>
          </cell>
        </row>
        <row r="2049">
          <cell r="A2049" t="str">
            <v>ANDINA EXPRESS S.A</v>
          </cell>
          <cell r="B2049">
            <v>830056468</v>
          </cell>
        </row>
        <row r="2050">
          <cell r="A2050" t="str">
            <v>ANDINA MOTORS S A</v>
          </cell>
          <cell r="B2050">
            <v>817000553</v>
          </cell>
        </row>
        <row r="2051">
          <cell r="A2051" t="str">
            <v>ANDINA TRIM LTDA</v>
          </cell>
          <cell r="B2051">
            <v>860507803</v>
          </cell>
        </row>
        <row r="2052">
          <cell r="A2052" t="str">
            <v>ANDINAUTOS S.A.</v>
          </cell>
          <cell r="B2052">
            <v>890003793</v>
          </cell>
        </row>
        <row r="2053">
          <cell r="A2053" t="str">
            <v>ANDIQUIMICA LTDA</v>
          </cell>
          <cell r="B2053">
            <v>830053779</v>
          </cell>
        </row>
        <row r="2054">
          <cell r="A2054" t="str">
            <v>ANDRADE AGUADO ERMILSUN</v>
          </cell>
          <cell r="B2054">
            <v>16634225</v>
          </cell>
        </row>
        <row r="2055">
          <cell r="A2055" t="str">
            <v>ANDRADE ANDRADE HERNANDO</v>
          </cell>
          <cell r="B2055">
            <v>6040733</v>
          </cell>
        </row>
        <row r="2056">
          <cell r="A2056" t="str">
            <v>ANDRADE ANDRADE LUCIA AYDEE</v>
          </cell>
          <cell r="B2056">
            <v>36954975</v>
          </cell>
        </row>
        <row r="2057">
          <cell r="A2057" t="str">
            <v>ANDRADE ARISMENDY CESAR AUGUSTO</v>
          </cell>
          <cell r="B2057">
            <v>80513795</v>
          </cell>
        </row>
        <row r="2058">
          <cell r="A2058" t="str">
            <v>ANDRADE ARTEAGA LUIS ENRIQUE</v>
          </cell>
          <cell r="B2058">
            <v>12975368</v>
          </cell>
        </row>
        <row r="2059">
          <cell r="A2059" t="str">
            <v>ANDRADE BARAHONA RAUL EDILBERTO</v>
          </cell>
          <cell r="B2059">
            <v>79524282</v>
          </cell>
        </row>
        <row r="2060">
          <cell r="A2060" t="str">
            <v>ANDRADE BARONA ANA MILENA</v>
          </cell>
          <cell r="B2060">
            <v>66998676</v>
          </cell>
        </row>
        <row r="2061">
          <cell r="A2061" t="str">
            <v>ANDRADE BRODRIGUEZ BRIGITTE LUCY</v>
          </cell>
          <cell r="B2061">
            <v>52231780</v>
          </cell>
        </row>
        <row r="2062">
          <cell r="A2062" t="str">
            <v>ANDRADE BUSTOS ELIZABETH</v>
          </cell>
          <cell r="B2062">
            <v>31881304</v>
          </cell>
        </row>
        <row r="2063">
          <cell r="A2063" t="str">
            <v>ANDRADE CAICEDO HAROLD ARMANDO</v>
          </cell>
          <cell r="B2063">
            <v>16688510</v>
          </cell>
        </row>
        <row r="2064">
          <cell r="A2064" t="str">
            <v>ANDRADE CAMPOS PATRICIA</v>
          </cell>
          <cell r="B2064">
            <v>52660453</v>
          </cell>
        </row>
        <row r="2065">
          <cell r="A2065" t="str">
            <v>ANDRADE CANO WILLIAM</v>
          </cell>
          <cell r="B2065">
            <v>12132369</v>
          </cell>
        </row>
        <row r="2066">
          <cell r="A2066" t="str">
            <v>ANDRADE CASTILLO FERNANDO</v>
          </cell>
          <cell r="B2066">
            <v>79633232</v>
          </cell>
        </row>
        <row r="2067">
          <cell r="A2067" t="str">
            <v>ANDRADE CERON ALVARO</v>
          </cell>
          <cell r="B2067">
            <v>87471383</v>
          </cell>
        </row>
        <row r="2068">
          <cell r="A2068" t="str">
            <v>ANDRADE CIFUENTES NESTOR SALVADOR</v>
          </cell>
          <cell r="B2068">
            <v>10549478</v>
          </cell>
        </row>
        <row r="2069">
          <cell r="A2069" t="str">
            <v>ANDRADE CORDOBA JAIR</v>
          </cell>
          <cell r="B2069">
            <v>14442066</v>
          </cell>
        </row>
        <row r="2070">
          <cell r="A2070" t="str">
            <v>ANDRADE CORREA SONIA</v>
          </cell>
          <cell r="B2070">
            <v>31937072</v>
          </cell>
        </row>
        <row r="2071">
          <cell r="A2071" t="str">
            <v>ANDRADE DE CASTELLANOS MYRIAM</v>
          </cell>
          <cell r="B2071">
            <v>20618947</v>
          </cell>
        </row>
        <row r="2072">
          <cell r="A2072" t="str">
            <v>ANDRADE DE SANCHEZ ANA GLORIA</v>
          </cell>
          <cell r="B2072">
            <v>41569400</v>
          </cell>
        </row>
        <row r="2073">
          <cell r="A2073" t="str">
            <v>ANDRADE FIGUEROA ALFONSO</v>
          </cell>
          <cell r="B2073">
            <v>14896961</v>
          </cell>
        </row>
        <row r="2074">
          <cell r="A2074" t="str">
            <v>ANDRADE FRANCO CLAUDIA MILENA</v>
          </cell>
          <cell r="B2074">
            <v>66871452</v>
          </cell>
        </row>
        <row r="2075">
          <cell r="A2075" t="str">
            <v>ANDRADE GALLARDO ALBERTO ANTONIO</v>
          </cell>
          <cell r="B2075">
            <v>19050924</v>
          </cell>
        </row>
        <row r="2076">
          <cell r="A2076" t="str">
            <v>ANDRADE GIRALDO MILTON</v>
          </cell>
          <cell r="B2076">
            <v>75072154</v>
          </cell>
        </row>
        <row r="2077">
          <cell r="A2077" t="str">
            <v>ANDRADE HERNANDEZ LUIS EDUARDO</v>
          </cell>
          <cell r="B2077">
            <v>88224448</v>
          </cell>
        </row>
        <row r="2078">
          <cell r="A2078" t="str">
            <v>ANDRADE IBARRA ARMANDO WILLIAM</v>
          </cell>
          <cell r="B2078">
            <v>87452305</v>
          </cell>
        </row>
        <row r="2079">
          <cell r="A2079" t="str">
            <v>ANDRADE JOSE OLIVER</v>
          </cell>
          <cell r="B2079">
            <v>12271506</v>
          </cell>
        </row>
        <row r="2080">
          <cell r="A2080" t="str">
            <v>ANDRADE LEON LUZ DARY</v>
          </cell>
          <cell r="B2080">
            <v>52280739</v>
          </cell>
        </row>
        <row r="2081">
          <cell r="A2081" t="str">
            <v>ANDRADE LOPEZ GLORIA PATRICIA</v>
          </cell>
          <cell r="B2081">
            <v>51930176</v>
          </cell>
        </row>
        <row r="2082">
          <cell r="A2082" t="str">
            <v>ANDRADE LOPEZ HENRY DE JESUS</v>
          </cell>
          <cell r="B2082">
            <v>72166879</v>
          </cell>
        </row>
        <row r="2083">
          <cell r="A2083" t="str">
            <v>ANDRADE LOZANO JOSE HOBER</v>
          </cell>
          <cell r="B2083">
            <v>14106299</v>
          </cell>
        </row>
        <row r="2084">
          <cell r="A2084" t="str">
            <v>ANDRADE LUGO ORLANDO</v>
          </cell>
          <cell r="B2084">
            <v>17628252</v>
          </cell>
        </row>
        <row r="2085">
          <cell r="A2085" t="str">
            <v>ANDRADE M MARIA E</v>
          </cell>
          <cell r="B2085">
            <v>29771082</v>
          </cell>
        </row>
        <row r="2086">
          <cell r="A2086" t="str">
            <v>ANDRADE MADIEDO NAPOLEON</v>
          </cell>
          <cell r="B2086">
            <v>73136644</v>
          </cell>
        </row>
        <row r="2087">
          <cell r="A2087" t="str">
            <v>ANDRADE MALDONADO CLAUDIA PATRICIA</v>
          </cell>
          <cell r="B2087">
            <v>52311460</v>
          </cell>
        </row>
        <row r="2088">
          <cell r="A2088" t="str">
            <v>ANDRADE MARIA DEL C</v>
          </cell>
          <cell r="B2088">
            <v>31247846</v>
          </cell>
        </row>
        <row r="2089">
          <cell r="A2089" t="str">
            <v>ANDRADE MENDOZA EDWIN ANDRES</v>
          </cell>
          <cell r="B2089">
            <v>16986084</v>
          </cell>
        </row>
        <row r="2090">
          <cell r="A2090" t="str">
            <v>ANDRADE MONCAYO ELBA MARIA</v>
          </cell>
          <cell r="B2090">
            <v>29281451</v>
          </cell>
        </row>
        <row r="2091">
          <cell r="A2091" t="str">
            <v>ANDRADE MORALES OLGA MARINA</v>
          </cell>
          <cell r="B2091">
            <v>29771060</v>
          </cell>
        </row>
        <row r="2092">
          <cell r="A2092" t="str">
            <v>ANDRADE MORLAES ABELARDO</v>
          </cell>
          <cell r="B2092">
            <v>6558113</v>
          </cell>
        </row>
        <row r="2093">
          <cell r="A2093" t="str">
            <v>ANDRADE MOSQUERA ALEXANDER</v>
          </cell>
          <cell r="B2093">
            <v>12206875</v>
          </cell>
        </row>
        <row r="2094">
          <cell r="A2094" t="str">
            <v>ANDRADE NEGRETE BERTHA CECILIA</v>
          </cell>
          <cell r="B2094">
            <v>41732454</v>
          </cell>
        </row>
        <row r="2095">
          <cell r="A2095" t="str">
            <v>ANDRADE NUBIA</v>
          </cell>
          <cell r="B2095">
            <v>25610983</v>
          </cell>
        </row>
        <row r="2096">
          <cell r="A2096" t="str">
            <v>ANDRADE O HECTOR F</v>
          </cell>
          <cell r="B2096">
            <v>16799706</v>
          </cell>
        </row>
        <row r="2097">
          <cell r="A2097" t="str">
            <v>ANDRADE OTALORA JORGE</v>
          </cell>
          <cell r="B2097">
            <v>16701589</v>
          </cell>
        </row>
        <row r="2098">
          <cell r="A2098" t="str">
            <v>ANDRADE PALOMINO BERTHA LUCY</v>
          </cell>
          <cell r="B2098">
            <v>29771953</v>
          </cell>
        </row>
        <row r="2099">
          <cell r="A2099" t="str">
            <v>ANDRADE PERDOMO FABIAN</v>
          </cell>
          <cell r="B2099">
            <v>7694434</v>
          </cell>
        </row>
        <row r="2100">
          <cell r="A2100" t="str">
            <v>ANDRADE POSSE DIEGO</v>
          </cell>
          <cell r="B2100">
            <v>19307001</v>
          </cell>
        </row>
        <row r="2101">
          <cell r="A2101" t="str">
            <v>ANDRADE RAMIREZ ISAIAS</v>
          </cell>
          <cell r="B2101">
            <v>12135665</v>
          </cell>
        </row>
        <row r="2102">
          <cell r="A2102" t="str">
            <v>ANDRADE RANGEL MARIA CLAUDIA</v>
          </cell>
          <cell r="B2102">
            <v>60306751</v>
          </cell>
        </row>
        <row r="2103">
          <cell r="A2103" t="str">
            <v>ANDRADE ROCHA EDUARDO ENRIQUE</v>
          </cell>
          <cell r="B2103">
            <v>73132000</v>
          </cell>
        </row>
        <row r="2104">
          <cell r="A2104" t="str">
            <v>ANDRADE RODRIGO</v>
          </cell>
          <cell r="B2104">
            <v>16885302</v>
          </cell>
        </row>
        <row r="2105">
          <cell r="A2105" t="str">
            <v>ANDRADE ROSAS THAYRA</v>
          </cell>
          <cell r="B2105">
            <v>43511441</v>
          </cell>
        </row>
        <row r="2106">
          <cell r="A2106" t="str">
            <v>ANDRADE RUIZ MIGUEL ANGEL</v>
          </cell>
          <cell r="B2106">
            <v>16353402</v>
          </cell>
        </row>
        <row r="2107">
          <cell r="A2107" t="str">
            <v>ANDRADE SANCHEZ WILMER ANDRES</v>
          </cell>
          <cell r="B2107">
            <v>16838141</v>
          </cell>
        </row>
        <row r="2108">
          <cell r="A2108" t="str">
            <v>ANDRADE SERRATO ALICIA</v>
          </cell>
          <cell r="B2108">
            <v>36166287</v>
          </cell>
        </row>
        <row r="2109">
          <cell r="A2109" t="str">
            <v>ANDRADE SIERRA NICOLAS</v>
          </cell>
          <cell r="B2109">
            <v>11299152</v>
          </cell>
        </row>
        <row r="2110">
          <cell r="A2110" t="str">
            <v>ANDRADE SOTO LUIS CARLOS</v>
          </cell>
          <cell r="B2110">
            <v>6115117</v>
          </cell>
        </row>
        <row r="2111">
          <cell r="A2111" t="str">
            <v>ANDRADE SUAREZ ALICIA</v>
          </cell>
          <cell r="B2111">
            <v>51914408</v>
          </cell>
        </row>
        <row r="2112">
          <cell r="A2112" t="str">
            <v>ANDRADE TRUJILLO ESTRELLA ALFA</v>
          </cell>
          <cell r="B2112">
            <v>55161701</v>
          </cell>
        </row>
        <row r="2113">
          <cell r="A2113" t="str">
            <v>ANDRADE VARELA CARLOS ALBERTO</v>
          </cell>
          <cell r="B2113">
            <v>16274608</v>
          </cell>
        </row>
        <row r="2114">
          <cell r="A2114" t="str">
            <v>ANDRADE VARELA LUZ STELA</v>
          </cell>
          <cell r="B2114">
            <v>29306128</v>
          </cell>
        </row>
        <row r="2115">
          <cell r="A2115" t="str">
            <v>ANDRADE VIVEROS YENNYS MARIA</v>
          </cell>
          <cell r="B2115">
            <v>31866781</v>
          </cell>
        </row>
        <row r="2116">
          <cell r="A2116" t="str">
            <v>ANDRADES DORA ROCIO</v>
          </cell>
          <cell r="B2116">
            <v>66739986</v>
          </cell>
        </row>
        <row r="2117">
          <cell r="A2117" t="str">
            <v>ANDRE VAYSSE PATRICK</v>
          </cell>
          <cell r="B2117">
            <v>297527</v>
          </cell>
        </row>
        <row r="2118">
          <cell r="A2118" t="str">
            <v>ANDREA LOPEZ VARGAS</v>
          </cell>
          <cell r="B2118">
            <v>66983271</v>
          </cell>
        </row>
        <row r="2119">
          <cell r="A2119" t="str">
            <v>ANDREA MERCEDES CAICEDO BORRAS</v>
          </cell>
          <cell r="B2119">
            <v>59826842</v>
          </cell>
        </row>
        <row r="2120">
          <cell r="A2120" t="str">
            <v>ANDREA NARANJO MERINO</v>
          </cell>
          <cell r="B2120">
            <v>34370636</v>
          </cell>
        </row>
        <row r="2121">
          <cell r="A2121" t="str">
            <v>ANDREA S PALACIOS GALLARZA</v>
          </cell>
          <cell r="B2121">
            <v>31889466</v>
          </cell>
        </row>
        <row r="2122">
          <cell r="A2122" t="str">
            <v>ANDRES ANZOLA MARTIN</v>
          </cell>
          <cell r="B2122">
            <v>3228729</v>
          </cell>
        </row>
        <row r="2123">
          <cell r="A2123" t="str">
            <v>ANDRES ARCILA TOBAR</v>
          </cell>
          <cell r="B2123">
            <v>70088658</v>
          </cell>
        </row>
        <row r="2124">
          <cell r="A2124" t="str">
            <v>ANDRES ARROYO CAJIAO</v>
          </cell>
          <cell r="B2124">
            <v>4605053</v>
          </cell>
        </row>
        <row r="2125">
          <cell r="A2125" t="str">
            <v>ANDRES BERNARDO OSORIO ARANGO</v>
          </cell>
          <cell r="B2125">
            <v>94491726</v>
          </cell>
        </row>
        <row r="2126">
          <cell r="A2126" t="str">
            <v>ANDRES BOTERO ESTRADA</v>
          </cell>
          <cell r="B2126">
            <v>80420213</v>
          </cell>
        </row>
        <row r="2127">
          <cell r="A2127" t="str">
            <v>ANDRES CORDOBA ZAWADZKY</v>
          </cell>
          <cell r="B2127">
            <v>16673927</v>
          </cell>
        </row>
        <row r="2128">
          <cell r="A2128" t="str">
            <v>ANDRES EDUARDO GARCIA FIGUEROA</v>
          </cell>
          <cell r="B2128">
            <v>16659177</v>
          </cell>
        </row>
        <row r="2129">
          <cell r="A2129" t="str">
            <v>ANDRES ENRIQUE MEJIA LINCE</v>
          </cell>
          <cell r="B2129">
            <v>80413689</v>
          </cell>
        </row>
        <row r="2130">
          <cell r="A2130" t="str">
            <v>ANDRES F BASTIDAS PANTOJA</v>
          </cell>
          <cell r="B2130">
            <v>12987516</v>
          </cell>
        </row>
        <row r="2131">
          <cell r="A2131" t="str">
            <v>ANDRES F PARDO MUNOZ</v>
          </cell>
          <cell r="B2131">
            <v>79243187</v>
          </cell>
        </row>
        <row r="2132">
          <cell r="A2132" t="str">
            <v>ANDRES FELIPE LOTERO ALVARADO</v>
          </cell>
          <cell r="B2132">
            <v>94396100</v>
          </cell>
        </row>
        <row r="2133">
          <cell r="A2133" t="str">
            <v>ANDRES FERNANDO SUAREZ MARTINEZ</v>
          </cell>
          <cell r="B2133">
            <v>16825124</v>
          </cell>
        </row>
        <row r="2134">
          <cell r="A2134" t="str">
            <v>ANDRES FORERO TASCON</v>
          </cell>
          <cell r="B2134">
            <v>79230996</v>
          </cell>
        </row>
        <row r="2135">
          <cell r="A2135" t="str">
            <v>ANDRES FRANCISCO ARANGO AZUERO</v>
          </cell>
          <cell r="B2135">
            <v>16665420</v>
          </cell>
        </row>
        <row r="2136">
          <cell r="A2136" t="str">
            <v>ANDRES GOMEZ URIBE</v>
          </cell>
          <cell r="B2136">
            <v>438448</v>
          </cell>
        </row>
        <row r="2137">
          <cell r="A2137" t="str">
            <v>ANDRES GUILLERMO NARANJO BERG</v>
          </cell>
          <cell r="B2137">
            <v>16667753</v>
          </cell>
        </row>
        <row r="2138">
          <cell r="A2138" t="str">
            <v>ANDRES HENAO TIRADO</v>
          </cell>
          <cell r="B2138">
            <v>80412841</v>
          </cell>
        </row>
        <row r="2139">
          <cell r="A2139" t="str">
            <v>ANDRES HERNAN PICO CORREA</v>
          </cell>
          <cell r="B2139">
            <v>79238036</v>
          </cell>
        </row>
        <row r="2140">
          <cell r="A2140" t="str">
            <v>ANDRES JORDAN HERRERA</v>
          </cell>
          <cell r="B2140">
            <v>16798357</v>
          </cell>
        </row>
        <row r="2141">
          <cell r="A2141" t="str">
            <v>ANDRES JULIAN FRANCO PAZ</v>
          </cell>
          <cell r="B2141">
            <v>94377921</v>
          </cell>
        </row>
        <row r="2142">
          <cell r="A2142" t="str">
            <v>ANDRES MEJIA PONCE DE LEON</v>
          </cell>
          <cell r="B2142">
            <v>80419075</v>
          </cell>
        </row>
        <row r="2143">
          <cell r="A2143" t="str">
            <v>ANDRES MESA RAMIREZ</v>
          </cell>
          <cell r="B2143">
            <v>16764110</v>
          </cell>
        </row>
        <row r="2144">
          <cell r="A2144" t="str">
            <v>ANDRES OROZCO ECHEVERRY</v>
          </cell>
          <cell r="B2144">
            <v>16737599</v>
          </cell>
        </row>
        <row r="2145">
          <cell r="A2145" t="str">
            <v>ANDRES ORTEGA S</v>
          </cell>
          <cell r="B2145">
            <v>82041209905</v>
          </cell>
        </row>
        <row r="2146">
          <cell r="A2146" t="str">
            <v>ANDRES ORTIZ LUENGAS</v>
          </cell>
          <cell r="B2146">
            <v>94398900</v>
          </cell>
        </row>
        <row r="2147">
          <cell r="A2147" t="str">
            <v>ANDRES PARDO VARGAS</v>
          </cell>
          <cell r="B2147">
            <v>19404191</v>
          </cell>
        </row>
        <row r="2148">
          <cell r="A2148" t="str">
            <v>ANDRES PEREZ FLOREZ</v>
          </cell>
          <cell r="B2148">
            <v>16736896</v>
          </cell>
        </row>
        <row r="2149">
          <cell r="A2149" t="str">
            <v>ANDRES R. GOMEZ ZULUAGA</v>
          </cell>
          <cell r="B2149">
            <v>19340799</v>
          </cell>
        </row>
        <row r="2150">
          <cell r="A2150" t="str">
            <v>ANDRES RONALD TABARES GIL</v>
          </cell>
          <cell r="B2150">
            <v>71772950</v>
          </cell>
        </row>
        <row r="2151">
          <cell r="A2151" t="str">
            <v>ANDRES SAA VARONA</v>
          </cell>
          <cell r="B2151">
            <v>6076423</v>
          </cell>
        </row>
        <row r="2152">
          <cell r="A2152" t="str">
            <v>ANDRES SALAZAR F</v>
          </cell>
          <cell r="B2152">
            <v>80420781</v>
          </cell>
        </row>
        <row r="2153">
          <cell r="A2153" t="str">
            <v>ANDRES SANTIAGO LOPEZ RENTERIA</v>
          </cell>
          <cell r="B2153">
            <v>16747815</v>
          </cell>
        </row>
        <row r="2154">
          <cell r="A2154" t="str">
            <v>ANDRES ZORNOSA CUELLAR</v>
          </cell>
          <cell r="B2154">
            <v>16452040</v>
          </cell>
        </row>
        <row r="2155">
          <cell r="A2155" t="str">
            <v>ANEZ RAMOS HENRY</v>
          </cell>
          <cell r="B2155">
            <v>77168506</v>
          </cell>
        </row>
        <row r="2156">
          <cell r="A2156" t="str">
            <v>ANEZ SAMPEDRO MARGARITA</v>
          </cell>
          <cell r="B2156">
            <v>51779392</v>
          </cell>
        </row>
        <row r="2157">
          <cell r="A2157" t="str">
            <v>ANGARITA AYALA LIBARDO</v>
          </cell>
          <cell r="B2157">
            <v>14268226</v>
          </cell>
        </row>
        <row r="2158">
          <cell r="A2158" t="str">
            <v>ANGARITA AYALA RUTH</v>
          </cell>
          <cell r="B2158">
            <v>41717938</v>
          </cell>
        </row>
        <row r="2159">
          <cell r="A2159" t="str">
            <v>ANGARITA BUILES EDNA RUTH</v>
          </cell>
          <cell r="B2159">
            <v>37890737</v>
          </cell>
        </row>
        <row r="2160">
          <cell r="A2160" t="str">
            <v>ANGARITA CABRERA INGRID</v>
          </cell>
          <cell r="B2160">
            <v>51906634</v>
          </cell>
        </row>
        <row r="2161">
          <cell r="A2161" t="str">
            <v>ANGARITA CASTILLA BRUNO ALFONSO</v>
          </cell>
          <cell r="B2161">
            <v>77009519</v>
          </cell>
        </row>
        <row r="2162">
          <cell r="A2162" t="str">
            <v>ANGARITA CASTILLO RAFAEL ANTONIO</v>
          </cell>
          <cell r="B2162">
            <v>13834016</v>
          </cell>
        </row>
        <row r="2163">
          <cell r="A2163" t="str">
            <v>ANGARITA COLLAZOS RODRIGO MANUEL</v>
          </cell>
          <cell r="B2163">
            <v>8723719</v>
          </cell>
        </row>
        <row r="2164">
          <cell r="A2164" t="str">
            <v>ANGARITA CORREA DIEGO F</v>
          </cell>
          <cell r="B2164">
            <v>16751313</v>
          </cell>
        </row>
        <row r="2165">
          <cell r="A2165" t="str">
            <v>ANGARITA DAZA HENRY</v>
          </cell>
          <cell r="B2165">
            <v>79900349</v>
          </cell>
        </row>
        <row r="2166">
          <cell r="A2166" t="str">
            <v>ANGARITA DE GUZMAN BEATRIZ</v>
          </cell>
          <cell r="B2166">
            <v>34526314</v>
          </cell>
        </row>
        <row r="2167">
          <cell r="A2167" t="str">
            <v>ANGARITA DE S MARIA T</v>
          </cell>
          <cell r="B2167">
            <v>41365187</v>
          </cell>
        </row>
        <row r="2168">
          <cell r="A2168" t="str">
            <v>ANGARITA ECHEVERRYARACELLY</v>
          </cell>
          <cell r="B2168">
            <v>43748628</v>
          </cell>
        </row>
        <row r="2169">
          <cell r="A2169" t="str">
            <v>ANGARITA GIRALDO JOSE LUIS</v>
          </cell>
          <cell r="B2169">
            <v>16277627</v>
          </cell>
        </row>
        <row r="2170">
          <cell r="A2170" t="str">
            <v>ANGARITA GOMEZ DIEGO</v>
          </cell>
          <cell r="B2170">
            <v>17075863</v>
          </cell>
        </row>
        <row r="2171">
          <cell r="A2171" t="str">
            <v>ANGARITA JOSE JAIME</v>
          </cell>
          <cell r="B2171">
            <v>19135538</v>
          </cell>
        </row>
        <row r="2172">
          <cell r="A2172" t="str">
            <v>ANGARITA LACOUTURE CAROLINA</v>
          </cell>
          <cell r="B2172">
            <v>52257802</v>
          </cell>
        </row>
        <row r="2173">
          <cell r="A2173" t="str">
            <v>ANGARITA LACOUTURE MARIA DEL ROSARIO</v>
          </cell>
          <cell r="B2173">
            <v>51828712</v>
          </cell>
        </row>
        <row r="2174">
          <cell r="A2174" t="str">
            <v>ANGARITA LEZAMA AGUSTIN RICARDO</v>
          </cell>
          <cell r="B2174">
            <v>10535030</v>
          </cell>
        </row>
        <row r="2175">
          <cell r="A2175" t="str">
            <v>ANGARITA MALAVER FABIO JESUS</v>
          </cell>
          <cell r="B2175">
            <v>79415155</v>
          </cell>
        </row>
        <row r="2176">
          <cell r="A2176" t="str">
            <v>ANGARITA MANOSALVA JORGE</v>
          </cell>
          <cell r="B2176">
            <v>79357926</v>
          </cell>
        </row>
        <row r="2177">
          <cell r="A2177" t="str">
            <v>ANGARITA MENDEZ LUIS JORGE</v>
          </cell>
          <cell r="B2177">
            <v>3265180</v>
          </cell>
        </row>
        <row r="2178">
          <cell r="A2178" t="str">
            <v>ANGARITA OJEDA LUIS FERNANDO</v>
          </cell>
          <cell r="B2178">
            <v>9510243</v>
          </cell>
        </row>
        <row r="2179">
          <cell r="A2179" t="str">
            <v>ANGARITA RODRIGUEZ EDGAR</v>
          </cell>
          <cell r="B2179">
            <v>16858373</v>
          </cell>
        </row>
        <row r="2180">
          <cell r="A2180" t="str">
            <v>ANGARITA ROJAS GLORIA MARGOTH</v>
          </cell>
          <cell r="B2180">
            <v>31236653</v>
          </cell>
        </row>
        <row r="2181">
          <cell r="A2181" t="str">
            <v>ANGARITA ROMERO CAROLINA</v>
          </cell>
          <cell r="B2181">
            <v>42019836</v>
          </cell>
        </row>
        <row r="2182">
          <cell r="A2182" t="str">
            <v>ANGARITA RUBIO MARCEL ANDRES</v>
          </cell>
          <cell r="B2182">
            <v>94418060</v>
          </cell>
        </row>
        <row r="2183">
          <cell r="A2183" t="str">
            <v>ANGARITA RUIZ HECTOR</v>
          </cell>
          <cell r="B2183">
            <v>91228305</v>
          </cell>
        </row>
        <row r="2184">
          <cell r="A2184" t="str">
            <v>ANGARITA SUAREZ SANDRA</v>
          </cell>
          <cell r="B2184">
            <v>21350636</v>
          </cell>
        </row>
        <row r="2185">
          <cell r="A2185" t="str">
            <v>ANGEL AGUDELO EDGAR IGNACIO</v>
          </cell>
          <cell r="B2185">
            <v>79694844</v>
          </cell>
        </row>
        <row r="2186">
          <cell r="A2186" t="str">
            <v>ANGEL ALVAREZ MARTA FANNY</v>
          </cell>
          <cell r="B2186">
            <v>32329643</v>
          </cell>
        </row>
        <row r="2187">
          <cell r="A2187" t="str">
            <v>ANGEL ANGEL AURA CECILIA</v>
          </cell>
          <cell r="B2187">
            <v>41621436</v>
          </cell>
        </row>
        <row r="2188">
          <cell r="A2188" t="str">
            <v>ANGEL ARBELAEZ DORA DE JESUS</v>
          </cell>
          <cell r="B2188">
            <v>32414310</v>
          </cell>
        </row>
        <row r="2189">
          <cell r="A2189" t="str">
            <v>ANGEL ARCE MIRIAM</v>
          </cell>
          <cell r="B2189">
            <v>31237945</v>
          </cell>
        </row>
        <row r="2190">
          <cell r="A2190" t="str">
            <v>ANGEL ARIZA ROBERT ADOLFO</v>
          </cell>
          <cell r="B2190">
            <v>14250345</v>
          </cell>
        </row>
        <row r="2191">
          <cell r="A2191" t="str">
            <v>ANGEL BARRETO MAURICIO</v>
          </cell>
          <cell r="B2191">
            <v>79484396</v>
          </cell>
        </row>
        <row r="2192">
          <cell r="A2192" t="str">
            <v>ANGEL BEDOYA DIEGO FERNANDO</v>
          </cell>
          <cell r="B2192">
            <v>98556891</v>
          </cell>
        </row>
        <row r="2193">
          <cell r="A2193" t="str">
            <v>ANGEL BONILLA JAIME</v>
          </cell>
          <cell r="B2193">
            <v>19436882</v>
          </cell>
        </row>
        <row r="2194">
          <cell r="A2194" t="str">
            <v>ANGEL CAMPUZANO JORGE HUMBERTO</v>
          </cell>
          <cell r="B2194">
            <v>15376496</v>
          </cell>
        </row>
        <row r="2195">
          <cell r="A2195" t="str">
            <v>ANGEL CARLOS OCTAVIO</v>
          </cell>
          <cell r="B2195">
            <v>76140403</v>
          </cell>
        </row>
        <row r="2196">
          <cell r="A2196" t="str">
            <v>ANGEL CORREA NESTOR RAUL</v>
          </cell>
          <cell r="B2196">
            <v>16282336</v>
          </cell>
        </row>
        <row r="2197">
          <cell r="A2197" t="str">
            <v>ANGEL DE ARANDA NOHEMY</v>
          </cell>
          <cell r="B2197">
            <v>41383888</v>
          </cell>
        </row>
        <row r="2198">
          <cell r="A2198" t="str">
            <v>ANGEL DE ARISTIZABAL NORA</v>
          </cell>
          <cell r="B2198">
            <v>24942390</v>
          </cell>
        </row>
        <row r="2199">
          <cell r="A2199" t="str">
            <v>ANGEL DE CORTES MARIA NOHORA</v>
          </cell>
          <cell r="B2199">
            <v>28546798</v>
          </cell>
        </row>
        <row r="2200">
          <cell r="A2200" t="str">
            <v>ANGEL DE MEJIA GLORIA CECILIA</v>
          </cell>
          <cell r="B2200">
            <v>21728659</v>
          </cell>
        </row>
        <row r="2201">
          <cell r="A2201" t="str">
            <v>ANGEL DE RUIZ LEONOR</v>
          </cell>
          <cell r="B2201">
            <v>20618949</v>
          </cell>
        </row>
        <row r="2202">
          <cell r="A2202" t="str">
            <v>ANGEL DIAZ VLADIMIR</v>
          </cell>
          <cell r="B2202">
            <v>89001625</v>
          </cell>
        </row>
        <row r="2203">
          <cell r="A2203" t="str">
            <v>ANGEL ECHEVERRY LUZ STELLA</v>
          </cell>
          <cell r="B2203">
            <v>42099206</v>
          </cell>
        </row>
        <row r="2204">
          <cell r="A2204" t="str">
            <v>ANGEL ESCOBAR DARIO DE JESUS</v>
          </cell>
          <cell r="B2204">
            <v>8263106</v>
          </cell>
        </row>
        <row r="2205">
          <cell r="A2205" t="str">
            <v>ANGEL ESCOBAR OSCAR ALBERTO</v>
          </cell>
          <cell r="B2205">
            <v>8240666</v>
          </cell>
        </row>
        <row r="2206">
          <cell r="A2206" t="str">
            <v>ANGEL FIDALGO VARGAS MATEUS</v>
          </cell>
          <cell r="B2206">
            <v>2194001</v>
          </cell>
        </row>
        <row r="2207">
          <cell r="A2207" t="str">
            <v>ANGEL GARCIA VIRGINIA</v>
          </cell>
          <cell r="B2207">
            <v>41543640</v>
          </cell>
        </row>
        <row r="2208">
          <cell r="A2208" t="str">
            <v>ANGEL GOMEZ MARIA CLARA</v>
          </cell>
          <cell r="B2208">
            <v>31989578</v>
          </cell>
        </row>
        <row r="2209">
          <cell r="A2209" t="str">
            <v>ANGEL GOMEZ SANDRA MILENA</v>
          </cell>
          <cell r="B2209">
            <v>43687609</v>
          </cell>
        </row>
        <row r="2210">
          <cell r="A2210" t="str">
            <v>ANGEL GUINAND MAGOLA ISABEL</v>
          </cell>
          <cell r="B2210">
            <v>24940396</v>
          </cell>
        </row>
        <row r="2211">
          <cell r="A2211" t="str">
            <v>ANGEL GUTIERREZ HENRY</v>
          </cell>
          <cell r="B2211">
            <v>11253969</v>
          </cell>
        </row>
        <row r="2212">
          <cell r="A2212" t="str">
            <v>ANGEL HOYOS JUAN PABLO</v>
          </cell>
          <cell r="B2212">
            <v>18592088</v>
          </cell>
        </row>
        <row r="2213">
          <cell r="A2213" t="str">
            <v>ANGEL LONDONO PATRICIA</v>
          </cell>
          <cell r="B2213">
            <v>52252343</v>
          </cell>
        </row>
        <row r="2214">
          <cell r="A2214" t="str">
            <v>ANGEL LOPEZ GLORIA CECILIA</v>
          </cell>
          <cell r="B2214">
            <v>32490760</v>
          </cell>
        </row>
        <row r="2215">
          <cell r="A2215" t="str">
            <v>ANGEL LOPEZ LINA YASMIN</v>
          </cell>
          <cell r="B2215">
            <v>24606708</v>
          </cell>
        </row>
        <row r="2216">
          <cell r="A2216" t="str">
            <v>ANGEL LORDUY ALFREDO JESUS</v>
          </cell>
          <cell r="B2216">
            <v>14449080</v>
          </cell>
        </row>
        <row r="2217">
          <cell r="A2217" t="str">
            <v>ANGEL MARIA BALANZO MUNOZ</v>
          </cell>
          <cell r="B2217">
            <v>19298696</v>
          </cell>
        </row>
        <row r="2218">
          <cell r="A2218" t="str">
            <v>ANGEL MARIA OCHOA FORERO</v>
          </cell>
          <cell r="B2218">
            <v>17007237</v>
          </cell>
        </row>
        <row r="2219">
          <cell r="A2219" t="str">
            <v>ANGEL MARIO RUIZ PELAEZ</v>
          </cell>
          <cell r="B2219">
            <v>17114220</v>
          </cell>
        </row>
        <row r="2220">
          <cell r="A2220" t="str">
            <v>ANGEL MESA CLARA SOFIA</v>
          </cell>
          <cell r="B2220">
            <v>42894530</v>
          </cell>
        </row>
        <row r="2221">
          <cell r="A2221" t="str">
            <v>ANGEL MESA JUAN DIEGO</v>
          </cell>
          <cell r="B2221">
            <v>71597717</v>
          </cell>
        </row>
        <row r="2222">
          <cell r="A2222" t="str">
            <v>ANGEL MONSALVE JORGE ALBERTO</v>
          </cell>
          <cell r="B2222">
            <v>16649353</v>
          </cell>
        </row>
        <row r="2223">
          <cell r="A2223" t="str">
            <v>ANGEL MONTOYA CARLOS JULIO</v>
          </cell>
          <cell r="B2223">
            <v>10029609</v>
          </cell>
        </row>
        <row r="2224">
          <cell r="A2224" t="str">
            <v>ANGEL MORENO AURA MARIA</v>
          </cell>
          <cell r="B2224">
            <v>41695154</v>
          </cell>
        </row>
        <row r="2225">
          <cell r="A2225" t="str">
            <v>ANGEL NARVAEZ JOHN FENER</v>
          </cell>
          <cell r="B2225">
            <v>94314998</v>
          </cell>
        </row>
        <row r="2226">
          <cell r="A2226" t="str">
            <v>ANGEL OCTAVIO ESQUIVEL BORDA</v>
          </cell>
          <cell r="B2226">
            <v>6744831</v>
          </cell>
        </row>
        <row r="2227">
          <cell r="A2227" t="str">
            <v>ANGEL ORLANDO RUCINQUE QUINTERO</v>
          </cell>
          <cell r="B2227">
            <v>79402829</v>
          </cell>
        </row>
        <row r="2228">
          <cell r="A2228" t="str">
            <v>ANGEL ORTIZ WALTER</v>
          </cell>
          <cell r="B2228">
            <v>70072334</v>
          </cell>
        </row>
        <row r="2229">
          <cell r="A2229" t="str">
            <v>ANGEL PALACIOS CAROLINA</v>
          </cell>
          <cell r="B2229">
            <v>51723325</v>
          </cell>
        </row>
        <row r="2230">
          <cell r="A2230" t="str">
            <v>ANGEL PENA MAURICIO</v>
          </cell>
          <cell r="B2230">
            <v>80427242</v>
          </cell>
        </row>
        <row r="2231">
          <cell r="A2231" t="str">
            <v>ANGEL RAMIREZ ADRIANA</v>
          </cell>
          <cell r="B2231">
            <v>31934014</v>
          </cell>
        </row>
        <row r="2232">
          <cell r="A2232" t="str">
            <v>ANGEL SALAZAR MARIA NOHEMI</v>
          </cell>
          <cell r="B2232">
            <v>35460864</v>
          </cell>
        </row>
        <row r="2233">
          <cell r="A2233" t="str">
            <v>ANGEL SIERRA JULIO MARTIN</v>
          </cell>
          <cell r="B2233">
            <v>79294559</v>
          </cell>
        </row>
        <row r="2234">
          <cell r="A2234" t="str">
            <v>ANGEL TENJO VICTOR JULIO</v>
          </cell>
          <cell r="B2234">
            <v>79109882</v>
          </cell>
        </row>
        <row r="2235">
          <cell r="A2235" t="str">
            <v>ANGEL VARGAS HILDEBRANDO</v>
          </cell>
          <cell r="B2235">
            <v>12092577</v>
          </cell>
        </row>
        <row r="2236">
          <cell r="A2236" t="str">
            <v>ANGEL VASQUEZ DIEGO MARIA</v>
          </cell>
          <cell r="B2236">
            <v>71602576</v>
          </cell>
        </row>
        <row r="2237">
          <cell r="A2237" t="str">
            <v>ANGEL VILLOTA VICTOR HUGO</v>
          </cell>
          <cell r="B2237">
            <v>16638888</v>
          </cell>
        </row>
        <row r="2238">
          <cell r="A2238" t="str">
            <v>ANGEL ZAPATA ROBERT ALEXANDER</v>
          </cell>
          <cell r="B2238">
            <v>6102752</v>
          </cell>
        </row>
        <row r="2239">
          <cell r="A2239" t="str">
            <v>ANGEL ZULUAGA ALBERTO</v>
          </cell>
          <cell r="B2239">
            <v>16659805</v>
          </cell>
        </row>
        <row r="2240">
          <cell r="A2240" t="str">
            <v>ANGELA A PULECIO MAYORGA</v>
          </cell>
          <cell r="B2240">
            <v>38872323</v>
          </cell>
        </row>
        <row r="2241">
          <cell r="A2241" t="str">
            <v>ANGELA ALBARRACIN ROBLEDO</v>
          </cell>
          <cell r="B2241">
            <v>51721406</v>
          </cell>
        </row>
        <row r="2242">
          <cell r="A2242" t="str">
            <v>ANGELA ARANA</v>
          </cell>
          <cell r="B2242">
            <v>66996543</v>
          </cell>
        </row>
        <row r="2243">
          <cell r="A2243" t="str">
            <v>ANGELA BETANCUR V</v>
          </cell>
          <cell r="B2243">
            <v>32015097</v>
          </cell>
        </row>
        <row r="2244">
          <cell r="A2244" t="str">
            <v>ANGELA CARO CORTES</v>
          </cell>
          <cell r="B2244">
            <v>39682763</v>
          </cell>
        </row>
        <row r="2245">
          <cell r="A2245" t="str">
            <v>ANGELA CRUZ LOPEZ</v>
          </cell>
          <cell r="B2245">
            <v>31986222</v>
          </cell>
        </row>
        <row r="2246">
          <cell r="A2246" t="str">
            <v>ANGELA LUCIA PARDO HERNANDEZ</v>
          </cell>
          <cell r="B2246">
            <v>42746885</v>
          </cell>
        </row>
        <row r="2247">
          <cell r="A2247" t="str">
            <v>ANGELA M CAICEDO RAMOS</v>
          </cell>
          <cell r="B2247">
            <v>31916202</v>
          </cell>
        </row>
        <row r="2248">
          <cell r="A2248" t="str">
            <v>ANGELA M LOURIDO MUNOZ</v>
          </cell>
          <cell r="B2248">
            <v>31466966</v>
          </cell>
        </row>
        <row r="2249">
          <cell r="A2249" t="str">
            <v>ANGELA M LOZANO SANCHEZ</v>
          </cell>
          <cell r="B2249">
            <v>31964208</v>
          </cell>
        </row>
        <row r="2250">
          <cell r="A2250" t="str">
            <v>ANGELA M SILVA LOPEZ</v>
          </cell>
          <cell r="B2250">
            <v>31979122</v>
          </cell>
        </row>
        <row r="2251">
          <cell r="A2251" t="str">
            <v>ANGELA M SOTO RESTREPO</v>
          </cell>
          <cell r="B2251">
            <v>31262573</v>
          </cell>
        </row>
        <row r="2252">
          <cell r="A2252" t="str">
            <v>ANGELA MARIA ALVAREZ ARIAS</v>
          </cell>
          <cell r="B2252">
            <v>43543895</v>
          </cell>
        </row>
        <row r="2253">
          <cell r="A2253" t="str">
            <v>ANGELA MARIA ARANGO ARROYAVE</v>
          </cell>
          <cell r="B2253">
            <v>43570361</v>
          </cell>
        </row>
        <row r="2254">
          <cell r="A2254" t="str">
            <v>ANGELA MARIA CORREA ARBOLEDA</v>
          </cell>
          <cell r="B2254">
            <v>42875253</v>
          </cell>
        </row>
        <row r="2255">
          <cell r="A2255" t="str">
            <v>ANGELA MARIA CUERVO JIMENEZ</v>
          </cell>
          <cell r="B2255">
            <v>31990727</v>
          </cell>
        </row>
        <row r="2256">
          <cell r="A2256" t="str">
            <v>ANGELA MARIA JARAMILLO PALACIO</v>
          </cell>
          <cell r="B2256">
            <v>22057819</v>
          </cell>
        </row>
        <row r="2257">
          <cell r="A2257" t="str">
            <v>ANGELA MARIA SANCHEZ LOPEZ</v>
          </cell>
          <cell r="B2257">
            <v>35464794</v>
          </cell>
        </row>
        <row r="2258">
          <cell r="A2258" t="str">
            <v>ANGELA MARIA VERGARA RODRIGUEZ</v>
          </cell>
          <cell r="B2258">
            <v>52147724</v>
          </cell>
        </row>
        <row r="2259">
          <cell r="A2259" t="str">
            <v>ANGELA MONTANO GARCES</v>
          </cell>
          <cell r="B2259">
            <v>31974898</v>
          </cell>
        </row>
        <row r="2260">
          <cell r="A2260" t="str">
            <v>ANGELA NUNGO CULMA</v>
          </cell>
          <cell r="B2260">
            <v>51803196</v>
          </cell>
        </row>
        <row r="2261">
          <cell r="A2261" t="str">
            <v>ANGELA SPATARO</v>
          </cell>
          <cell r="B2261">
            <v>31903139</v>
          </cell>
        </row>
        <row r="2262">
          <cell r="A2262" t="str">
            <v>ANGELA TOBAR GONZALEZ</v>
          </cell>
          <cell r="B2262">
            <v>40022870</v>
          </cell>
        </row>
        <row r="2263">
          <cell r="A2263" t="str">
            <v>ANGELCOM SA</v>
          </cell>
          <cell r="B2263">
            <v>860062719</v>
          </cell>
        </row>
        <row r="2264">
          <cell r="A2264" t="str">
            <v>ANGELES MARIA DE LOS</v>
          </cell>
          <cell r="B2264">
            <v>29882186</v>
          </cell>
        </row>
        <row r="2265">
          <cell r="A2265" t="str">
            <v>ANGELICA CANON GALEANO</v>
          </cell>
          <cell r="B2265">
            <v>41528854</v>
          </cell>
        </row>
        <row r="2266">
          <cell r="A2266" t="str">
            <v>ANGELICA INES MONTES RIVERO</v>
          </cell>
          <cell r="B2266">
            <v>52386648</v>
          </cell>
        </row>
        <row r="2267">
          <cell r="A2267" t="str">
            <v>ANGOLA DIAZ JHON EDISON</v>
          </cell>
          <cell r="B2267">
            <v>10558318</v>
          </cell>
        </row>
        <row r="2268">
          <cell r="A2268" t="str">
            <v>ANGOLA GONZALIAZ JAMER EMIR</v>
          </cell>
          <cell r="B2268">
            <v>4655219</v>
          </cell>
        </row>
        <row r="2269">
          <cell r="A2269" t="str">
            <v>ANGUILA LARA DIEGO ANTONIO</v>
          </cell>
          <cell r="B2269">
            <v>10631747</v>
          </cell>
        </row>
        <row r="2270">
          <cell r="A2270" t="str">
            <v>ANGULO ACEVEDO MAGNOLIA</v>
          </cell>
          <cell r="B2270">
            <v>51606435</v>
          </cell>
        </row>
        <row r="2271">
          <cell r="A2271" t="str">
            <v>ANGULO AHUMADA PIEDAD MARIA</v>
          </cell>
          <cell r="B2271">
            <v>32758046</v>
          </cell>
        </row>
        <row r="2272">
          <cell r="A2272" t="str">
            <v>ANGULO ALOMIA SOLANO</v>
          </cell>
          <cell r="B2272">
            <v>16861211</v>
          </cell>
        </row>
        <row r="2273">
          <cell r="A2273" t="str">
            <v>ANGULO ANGULO JOSE RITO</v>
          </cell>
          <cell r="B2273">
            <v>87430122</v>
          </cell>
        </row>
        <row r="2274">
          <cell r="A2274" t="str">
            <v>ANGULO BETANCOURT ANTONIO</v>
          </cell>
          <cell r="B2274">
            <v>19398485</v>
          </cell>
        </row>
        <row r="2275">
          <cell r="A2275" t="str">
            <v>ANGULO BRANDESTINI</v>
          </cell>
          <cell r="B2275">
            <v>79295913</v>
          </cell>
        </row>
        <row r="2276">
          <cell r="A2276" t="str">
            <v>ANGULO BUITRAGO RODOLFO ENRIQUE</v>
          </cell>
          <cell r="B2276">
            <v>8730865</v>
          </cell>
        </row>
        <row r="2277">
          <cell r="A2277" t="str">
            <v>ANGULO BUJ MAURICIO ALONSO</v>
          </cell>
          <cell r="B2277">
            <v>73151677</v>
          </cell>
        </row>
        <row r="2278">
          <cell r="A2278" t="str">
            <v>ANGULO CABEZAS MISTICA LOLAY</v>
          </cell>
          <cell r="B2278">
            <v>31836770</v>
          </cell>
        </row>
        <row r="2279">
          <cell r="A2279" t="str">
            <v>ANGULO CAICEDO EVELIA</v>
          </cell>
          <cell r="B2279">
            <v>66762660</v>
          </cell>
        </row>
        <row r="2280">
          <cell r="A2280" t="str">
            <v>ANGULO CAICEDO LINAURA</v>
          </cell>
          <cell r="B2280">
            <v>31148944</v>
          </cell>
        </row>
        <row r="2281">
          <cell r="A2281" t="str">
            <v>ANGULO CARDONA CARLOS EDUARDO</v>
          </cell>
          <cell r="B2281">
            <v>80037009</v>
          </cell>
        </row>
        <row r="2282">
          <cell r="A2282" t="str">
            <v>ANGULO CASTANEDA DORIS CONSUELO</v>
          </cell>
          <cell r="B2282">
            <v>31378270</v>
          </cell>
        </row>
        <row r="2283">
          <cell r="A2283" t="str">
            <v>ANGULO CASTILLO NEYLA ENRIQUETA</v>
          </cell>
          <cell r="B2283">
            <v>31300146</v>
          </cell>
        </row>
        <row r="2284">
          <cell r="A2284" t="str">
            <v>ANGULO CASTRILLON MIRIAM</v>
          </cell>
          <cell r="B2284">
            <v>31833962</v>
          </cell>
        </row>
        <row r="2285">
          <cell r="A2285" t="str">
            <v>ANGULO DE CABEZAS MISNEVIL</v>
          </cell>
          <cell r="B2285">
            <v>27505488</v>
          </cell>
        </row>
        <row r="2286">
          <cell r="A2286" t="str">
            <v>ANGULO DE LA HOZ LUIS BERNARDO</v>
          </cell>
          <cell r="B2286">
            <v>8723893</v>
          </cell>
        </row>
        <row r="2287">
          <cell r="A2287" t="str">
            <v>ANGULO DE MORA BLANCA MELIDA</v>
          </cell>
          <cell r="B2287">
            <v>35493653</v>
          </cell>
        </row>
        <row r="2288">
          <cell r="A2288" t="str">
            <v>ANGULO DE ROMERO AYDA SOFIA</v>
          </cell>
          <cell r="B2288">
            <v>25842343</v>
          </cell>
        </row>
        <row r="2289">
          <cell r="A2289" t="str">
            <v>ANGULO ESTUPINAN LUZ MILA</v>
          </cell>
          <cell r="B2289">
            <v>59670269</v>
          </cell>
        </row>
        <row r="2290">
          <cell r="A2290" t="str">
            <v>ANGULO GODOY NILO FLORENTINO</v>
          </cell>
          <cell r="B2290">
            <v>87431025</v>
          </cell>
        </row>
        <row r="2291">
          <cell r="A2291" t="str">
            <v>ANGULO GRUESO AURA MARIEN</v>
          </cell>
          <cell r="B2291">
            <v>59666377</v>
          </cell>
        </row>
        <row r="2292">
          <cell r="A2292" t="str">
            <v>ANGULO GRUESO DANNY LUZ</v>
          </cell>
          <cell r="B2292">
            <v>67020553</v>
          </cell>
        </row>
        <row r="2293">
          <cell r="A2293" t="str">
            <v>ANGULO HERNANDEZ JAIRO</v>
          </cell>
          <cell r="B2293">
            <v>9074607</v>
          </cell>
        </row>
        <row r="2294">
          <cell r="A2294" t="str">
            <v>ANGULO HINESTROZA JOSE DE LOS SANTOS</v>
          </cell>
          <cell r="B2294">
            <v>10531319</v>
          </cell>
        </row>
        <row r="2295">
          <cell r="A2295" t="str">
            <v>ANGULO HULBERT</v>
          </cell>
          <cell r="B2295">
            <v>6218522</v>
          </cell>
        </row>
        <row r="2296">
          <cell r="A2296" t="str">
            <v>ANGULO JAIMES CARLOS ALBERTO</v>
          </cell>
          <cell r="B2296">
            <v>91229803</v>
          </cell>
        </row>
        <row r="2297">
          <cell r="A2297" t="str">
            <v>ANGULO MAHECHA CARLOS ALIRIO</v>
          </cell>
          <cell r="B2297">
            <v>16351705</v>
          </cell>
        </row>
        <row r="2298">
          <cell r="A2298" t="str">
            <v>ANGULO MANUNGA MARIA NELSI</v>
          </cell>
          <cell r="B2298">
            <v>66854665</v>
          </cell>
        </row>
        <row r="2299">
          <cell r="A2299" t="str">
            <v>ANGULO MARCIALES JOSE AGUSTIN</v>
          </cell>
          <cell r="B2299">
            <v>13228519</v>
          </cell>
        </row>
        <row r="2300">
          <cell r="A2300" t="str">
            <v>ANGULO MINA EVER SANTO</v>
          </cell>
          <cell r="B2300">
            <v>16500400</v>
          </cell>
        </row>
        <row r="2301">
          <cell r="A2301" t="str">
            <v>ANGULO MIRIAM</v>
          </cell>
          <cell r="B2301">
            <v>31284950</v>
          </cell>
        </row>
        <row r="2302">
          <cell r="A2302" t="str">
            <v>ANGULO MOSQUERA MARIA TERESA</v>
          </cell>
          <cell r="B2302">
            <v>38435680</v>
          </cell>
        </row>
        <row r="2303">
          <cell r="A2303" t="str">
            <v>ANGULO MOYANO HERIBERTO</v>
          </cell>
          <cell r="B2303">
            <v>19109732</v>
          </cell>
        </row>
        <row r="2304">
          <cell r="A2304" t="str">
            <v>ANGULO MURILLO PASCUAL</v>
          </cell>
          <cell r="B2304">
            <v>6156495</v>
          </cell>
        </row>
        <row r="2305">
          <cell r="A2305" t="str">
            <v>ANGULO NILBIA</v>
          </cell>
          <cell r="B2305">
            <v>34530936</v>
          </cell>
        </row>
        <row r="2306">
          <cell r="A2306" t="str">
            <v>ANGULO NUNEZ ZOILA TARCILA</v>
          </cell>
          <cell r="B2306">
            <v>31290688</v>
          </cell>
        </row>
        <row r="2307">
          <cell r="A2307" t="str">
            <v>ANGULO OLIVEROS HUMBERTO</v>
          </cell>
          <cell r="B2307">
            <v>10690647</v>
          </cell>
        </row>
        <row r="2308">
          <cell r="A2308" t="str">
            <v>ANGULO OROZCO ANA LUPE</v>
          </cell>
          <cell r="B2308">
            <v>25496907</v>
          </cell>
        </row>
        <row r="2309">
          <cell r="A2309" t="str">
            <v>ANGULO OSORIO MARIA ELENA</v>
          </cell>
          <cell r="B2309">
            <v>43728173</v>
          </cell>
        </row>
        <row r="2310">
          <cell r="A2310" t="str">
            <v>ANGULO PACHON ANA CECILIA</v>
          </cell>
          <cell r="B2310">
            <v>66737150</v>
          </cell>
        </row>
        <row r="2311">
          <cell r="A2311" t="str">
            <v>ANGULO PEREA ELISA</v>
          </cell>
          <cell r="B2311">
            <v>31480728</v>
          </cell>
        </row>
        <row r="2312">
          <cell r="A2312" t="str">
            <v>ANGULO PEREZ SERGIO</v>
          </cell>
          <cell r="B2312">
            <v>13057801</v>
          </cell>
        </row>
        <row r="2313">
          <cell r="A2313" t="str">
            <v>ANGULO POSSE IVAN GUILLERMO</v>
          </cell>
          <cell r="B2313">
            <v>93400021</v>
          </cell>
        </row>
        <row r="2314">
          <cell r="A2314" t="str">
            <v>ANGULO QUI/ONES JULIO JAVIER</v>
          </cell>
          <cell r="B2314">
            <v>87431779</v>
          </cell>
        </row>
        <row r="2315">
          <cell r="A2315" t="str">
            <v>ANGULO QUIÐONEZ ARNOLIA FIDELA</v>
          </cell>
          <cell r="B2315">
            <v>31289505</v>
          </cell>
        </row>
        <row r="2316">
          <cell r="A2316" t="str">
            <v>ANGULO QUINONES CARMEN</v>
          </cell>
          <cell r="B2316">
            <v>59661611</v>
          </cell>
        </row>
        <row r="2317">
          <cell r="A2317" t="str">
            <v>ANGULO QUINONES MARINELA</v>
          </cell>
          <cell r="B2317">
            <v>59674816</v>
          </cell>
        </row>
        <row r="2318">
          <cell r="A2318" t="str">
            <v>ANGULO QUINONES NEWTON ISAAC</v>
          </cell>
          <cell r="B2318">
            <v>13054561</v>
          </cell>
        </row>
        <row r="2319">
          <cell r="A2319" t="str">
            <v>ANGULO QUINONES WILSON NEFTALI</v>
          </cell>
          <cell r="B2319">
            <v>6405877</v>
          </cell>
        </row>
        <row r="2320">
          <cell r="A2320" t="str">
            <v>ANGULO RODRIGUEZ ROBER DARIO</v>
          </cell>
          <cell r="B2320">
            <v>12198365</v>
          </cell>
        </row>
        <row r="2321">
          <cell r="A2321" t="str">
            <v>ANGULO RUIZ QUERUBIN</v>
          </cell>
          <cell r="B2321">
            <v>91010332</v>
          </cell>
        </row>
        <row r="2322">
          <cell r="A2322" t="str">
            <v>ANGULO SANCHEZ MARIA ISABEL</v>
          </cell>
          <cell r="B2322">
            <v>32653873</v>
          </cell>
        </row>
        <row r="2323">
          <cell r="A2323" t="str">
            <v>ANGULO SINISTERRA LUIS ARMANDO</v>
          </cell>
          <cell r="B2323">
            <v>16496127</v>
          </cell>
        </row>
        <row r="2324">
          <cell r="A2324" t="str">
            <v>ANGULO SINISTERRA MARIA CONCEPCION</v>
          </cell>
          <cell r="B2324">
            <v>66748564</v>
          </cell>
        </row>
        <row r="2325">
          <cell r="A2325" t="str">
            <v>ANGULO SOLARTE LUIS FERNANDO</v>
          </cell>
          <cell r="B2325">
            <v>94326196</v>
          </cell>
        </row>
        <row r="2326">
          <cell r="A2326" t="str">
            <v>ANGULO SUTA LUIS FERNANDO</v>
          </cell>
          <cell r="B2326">
            <v>16343609</v>
          </cell>
        </row>
        <row r="2327">
          <cell r="A2327" t="str">
            <v>ANGULO TEJADA ORFELINA</v>
          </cell>
          <cell r="B2327">
            <v>66948278</v>
          </cell>
        </row>
        <row r="2328">
          <cell r="A2328" t="str">
            <v>ANGULO TENORIO AUSBERTO NEFTALI</v>
          </cell>
          <cell r="B2328">
            <v>6090598</v>
          </cell>
        </row>
        <row r="2329">
          <cell r="A2329" t="str">
            <v>ANGULO TIRADO DESIDERIO</v>
          </cell>
          <cell r="B2329">
            <v>2860658</v>
          </cell>
        </row>
        <row r="2330">
          <cell r="A2330" t="str">
            <v>ANGULO TORO CARLOS ALBERTO</v>
          </cell>
          <cell r="B2330">
            <v>16795335</v>
          </cell>
        </row>
        <row r="2331">
          <cell r="A2331" t="str">
            <v>ANGULO TORRES ADRIANA</v>
          </cell>
          <cell r="B2331">
            <v>34514469</v>
          </cell>
        </row>
        <row r="2332">
          <cell r="A2332" t="str">
            <v>ANGULO URRESTRE LILIANA</v>
          </cell>
          <cell r="B2332">
            <v>66782049</v>
          </cell>
        </row>
        <row r="2333">
          <cell r="A2333" t="str">
            <v>ANGULO VALENCIA WILBER</v>
          </cell>
          <cell r="B2333">
            <v>16498746</v>
          </cell>
        </row>
        <row r="2334">
          <cell r="A2334" t="str">
            <v>ANGULO VIVEROS CARLOS ALBERTO</v>
          </cell>
          <cell r="B2334">
            <v>16508442</v>
          </cell>
        </row>
        <row r="2335">
          <cell r="A2335" t="str">
            <v>ANGULO VIVEROS CIPRIANO</v>
          </cell>
          <cell r="B2335">
            <v>16484383</v>
          </cell>
        </row>
        <row r="2336">
          <cell r="A2336" t="str">
            <v>ANGULO YOLANDA</v>
          </cell>
          <cell r="B2336">
            <v>41646925</v>
          </cell>
        </row>
        <row r="2337">
          <cell r="A2337" t="str">
            <v>ANGULO ZUANI DEL PILAR</v>
          </cell>
          <cell r="B2337">
            <v>67004887</v>
          </cell>
        </row>
        <row r="2338">
          <cell r="A2338" t="str">
            <v>ANIBAL ARENAS JAIBER</v>
          </cell>
          <cell r="B2338">
            <v>94225274</v>
          </cell>
        </row>
        <row r="2339">
          <cell r="A2339" t="str">
            <v>ANIBAL CARRENO VARGAS</v>
          </cell>
          <cell r="B2339">
            <v>19081523</v>
          </cell>
        </row>
        <row r="2340">
          <cell r="A2340" t="str">
            <v>ANIBAL DE J AGUILAR CAJAL</v>
          </cell>
          <cell r="B2340">
            <v>12590581</v>
          </cell>
        </row>
        <row r="2341">
          <cell r="A2341" t="str">
            <v>ANIBAL ESCOBAR</v>
          </cell>
          <cell r="B2341">
            <v>19287905</v>
          </cell>
        </row>
        <row r="2342">
          <cell r="A2342" t="str">
            <v>ANIBAL PIEDRAHITA VELASQUEZ</v>
          </cell>
          <cell r="B2342">
            <v>10064948</v>
          </cell>
        </row>
        <row r="2343">
          <cell r="A2343" t="str">
            <v>ANNA MARIA CARRASQUILLA BARRERA</v>
          </cell>
          <cell r="B2343">
            <v>39695515</v>
          </cell>
        </row>
        <row r="2344">
          <cell r="A2344" t="str">
            <v>ANNABELLA ASSIS REVEIZ</v>
          </cell>
          <cell r="B2344">
            <v>31942853</v>
          </cell>
        </row>
        <row r="2345">
          <cell r="A2345" t="str">
            <v>ANNEAR NARANJO CESAR AUGUSTO</v>
          </cell>
          <cell r="B2345">
            <v>79209296</v>
          </cell>
        </row>
        <row r="2346">
          <cell r="A2346" t="str">
            <v>ANTE GONZALEZ WILSON</v>
          </cell>
          <cell r="B2346">
            <v>16754581</v>
          </cell>
        </row>
        <row r="2347">
          <cell r="A2347" t="str">
            <v>ANTE SARRIA HERNAN ALBERTO</v>
          </cell>
          <cell r="B2347">
            <v>16640650</v>
          </cell>
        </row>
        <row r="2348">
          <cell r="A2348" t="str">
            <v>ANTELIZ GARCIA LUIS DAVID</v>
          </cell>
          <cell r="B2348">
            <v>88159874</v>
          </cell>
        </row>
        <row r="2349">
          <cell r="A2349" t="str">
            <v>ANTELIZ JAIMES ALFREDO</v>
          </cell>
          <cell r="B2349">
            <v>13353617</v>
          </cell>
        </row>
        <row r="2350">
          <cell r="A2350" t="str">
            <v>ANTHONY M BRADBURY</v>
          </cell>
          <cell r="B2350">
            <v>252566</v>
          </cell>
        </row>
        <row r="2351">
          <cell r="A2351" t="str">
            <v>ANTOLINEZ BURGOS VICENTE A</v>
          </cell>
          <cell r="B2351">
            <v>79580918</v>
          </cell>
        </row>
        <row r="2352">
          <cell r="A2352" t="str">
            <v>ANTOLINEZ QUINTANASEBASTIAN</v>
          </cell>
          <cell r="B2352">
            <v>79633081</v>
          </cell>
        </row>
        <row r="2353">
          <cell r="A2353" t="str">
            <v>ANTOLINEZ RODRIGUJOSE VICENCIO</v>
          </cell>
          <cell r="B2353">
            <v>79704365</v>
          </cell>
        </row>
        <row r="2354">
          <cell r="A2354" t="str">
            <v>ANTOLINEZ VALENZUENANCY</v>
          </cell>
          <cell r="B2354">
            <v>51933681</v>
          </cell>
        </row>
        <row r="2355">
          <cell r="A2355" t="str">
            <v>ANTONELLA FOIS DE REYES</v>
          </cell>
          <cell r="B2355">
            <v>135648</v>
          </cell>
        </row>
        <row r="2356">
          <cell r="A2356" t="str">
            <v>ANTONIA MONERY DE RODRIGUEZ</v>
          </cell>
          <cell r="B2356">
            <v>26664003</v>
          </cell>
        </row>
        <row r="2357">
          <cell r="A2357" t="str">
            <v>ANTONINI SPORT Y CIA LTDA</v>
          </cell>
          <cell r="B2357">
            <v>830018590</v>
          </cell>
        </row>
        <row r="2358">
          <cell r="A2358" t="str">
            <v>ANTONIO BOTERO CUERVO</v>
          </cell>
          <cell r="B2358">
            <v>19309085</v>
          </cell>
        </row>
        <row r="2359">
          <cell r="A2359" t="str">
            <v>ANTONIO FACCINI FREYMOND</v>
          </cell>
          <cell r="B2359">
            <v>17172043</v>
          </cell>
        </row>
        <row r="2360">
          <cell r="A2360" t="str">
            <v>ANTONIO J CAMACHO GAMBOA</v>
          </cell>
          <cell r="B2360">
            <v>94415432</v>
          </cell>
        </row>
        <row r="2361">
          <cell r="A2361" t="str">
            <v>ANTONIO J CHEMAS E</v>
          </cell>
          <cell r="B2361">
            <v>19375796</v>
          </cell>
        </row>
        <row r="2362">
          <cell r="A2362" t="str">
            <v>ANTONIO J PERICO VEGA</v>
          </cell>
          <cell r="B2362">
            <v>79304969</v>
          </cell>
        </row>
        <row r="2363">
          <cell r="A2363" t="str">
            <v>ANTONIO J RAMIREZ ECHAVE</v>
          </cell>
          <cell r="B2363">
            <v>16741040</v>
          </cell>
        </row>
        <row r="2364">
          <cell r="A2364" t="str">
            <v>ANTONIO J. ORTIZ OSORIO</v>
          </cell>
          <cell r="B2364">
            <v>79159409</v>
          </cell>
        </row>
        <row r="2365">
          <cell r="A2365" t="str">
            <v>ANTONIO JOSE CASTILLA</v>
          </cell>
          <cell r="B2365">
            <v>17019820</v>
          </cell>
        </row>
        <row r="2366">
          <cell r="A2366" t="str">
            <v>ANTONIO JOSE DIAZ SARMIENTO</v>
          </cell>
          <cell r="B2366">
            <v>16616432</v>
          </cell>
        </row>
        <row r="2367">
          <cell r="A2367" t="str">
            <v>ANTONIO JOSE DOMINGUEZ MUNOZ</v>
          </cell>
          <cell r="B2367">
            <v>2851594</v>
          </cell>
        </row>
        <row r="2368">
          <cell r="A2368" t="str">
            <v>ANTONIO JOSE GOMEZ ROJAS</v>
          </cell>
          <cell r="B2368">
            <v>19062784</v>
          </cell>
        </row>
        <row r="2369">
          <cell r="A2369" t="str">
            <v>ANTONIO JOSE GONZALEZ CAICEDO</v>
          </cell>
          <cell r="B2369">
            <v>6048521</v>
          </cell>
        </row>
        <row r="2370">
          <cell r="A2370" t="str">
            <v>ANTONIO JOSE GONZALEZ OREJUELA</v>
          </cell>
          <cell r="B2370">
            <v>79236958</v>
          </cell>
        </row>
        <row r="2371">
          <cell r="A2371" t="str">
            <v>ANTONIO JOSE GONZALEZ RINCON</v>
          </cell>
          <cell r="B2371">
            <v>16655472</v>
          </cell>
        </row>
        <row r="2372">
          <cell r="A2372" t="str">
            <v>ANTONIO JOSE LEWIS CASTELLANO</v>
          </cell>
          <cell r="B2372">
            <v>8709543</v>
          </cell>
        </row>
        <row r="2373">
          <cell r="A2373" t="str">
            <v>ANTONIO RAMIRO DE LA ROSA</v>
          </cell>
          <cell r="B2373">
            <v>14982163</v>
          </cell>
        </row>
        <row r="2374">
          <cell r="A2374" t="str">
            <v>ANTONIO ZEA JUDITH</v>
          </cell>
          <cell r="B2374">
            <v>41912980</v>
          </cell>
        </row>
        <row r="2375">
          <cell r="A2375" t="str">
            <v>ANTURI DE YATE AURA ROSA</v>
          </cell>
          <cell r="B2375">
            <v>20613627</v>
          </cell>
        </row>
        <row r="2376">
          <cell r="A2376" t="str">
            <v>ANTURI DIAZ LUIS EDUARDO</v>
          </cell>
          <cell r="B2376">
            <v>6248916</v>
          </cell>
        </row>
        <row r="2377">
          <cell r="A2377" t="str">
            <v>ANTURI GUERRERO HEIBER</v>
          </cell>
          <cell r="B2377">
            <v>94417632</v>
          </cell>
        </row>
        <row r="2378">
          <cell r="A2378" t="str">
            <v>ANZOLA ALMONACID MARIA YOBANA</v>
          </cell>
          <cell r="B2378">
            <v>20875959</v>
          </cell>
        </row>
        <row r="2379">
          <cell r="A2379" t="str">
            <v>ANZOLA BUSTOS GERARDO</v>
          </cell>
          <cell r="B2379">
            <v>79892567</v>
          </cell>
        </row>
        <row r="2380">
          <cell r="A2380" t="str">
            <v>ANZOLA FLAKER JUAN CARLOS</v>
          </cell>
          <cell r="B2380">
            <v>16773538</v>
          </cell>
        </row>
        <row r="2381">
          <cell r="A2381" t="str">
            <v>ANZOLA GARCIA AYDEE</v>
          </cell>
          <cell r="B2381">
            <v>31131082</v>
          </cell>
        </row>
        <row r="2382">
          <cell r="A2382" t="str">
            <v>ANZOLA MAHECHA ANA YESMINDA</v>
          </cell>
          <cell r="B2382">
            <v>52584942</v>
          </cell>
        </row>
        <row r="2383">
          <cell r="A2383" t="str">
            <v>ANZOLA RANGEL OSCAR EDUARDO</v>
          </cell>
          <cell r="B2383">
            <v>94361083</v>
          </cell>
        </row>
        <row r="2384">
          <cell r="A2384" t="str">
            <v>ANZOLA SANABRIA FABIO</v>
          </cell>
          <cell r="B2384">
            <v>19273868</v>
          </cell>
        </row>
        <row r="2385">
          <cell r="A2385" t="str">
            <v>APACHE ORTIZ GLORIA</v>
          </cell>
          <cell r="B2385">
            <v>29897483</v>
          </cell>
        </row>
        <row r="2386">
          <cell r="A2386" t="str">
            <v>APARICIO ALFEREZ FLOR MARINA</v>
          </cell>
          <cell r="B2386">
            <v>28478104</v>
          </cell>
        </row>
        <row r="2387">
          <cell r="A2387" t="str">
            <v>APARICIO ARTEAGA ARLETH PATRICIA</v>
          </cell>
          <cell r="B2387">
            <v>31483478</v>
          </cell>
        </row>
        <row r="2388">
          <cell r="A2388" t="str">
            <v>APARICIO CONCHA INES E</v>
          </cell>
          <cell r="B2388">
            <v>31278257</v>
          </cell>
        </row>
        <row r="2389">
          <cell r="A2389" t="str">
            <v>APARICIO ERAZO HUGO</v>
          </cell>
          <cell r="B2389">
            <v>94376328</v>
          </cell>
        </row>
        <row r="2390">
          <cell r="A2390" t="str">
            <v>APARICIO GARCIA JAIRO</v>
          </cell>
          <cell r="B2390">
            <v>16758012</v>
          </cell>
        </row>
        <row r="2391">
          <cell r="A2391" t="str">
            <v>APARICIO GOMEZ MARTIN FELIPE</v>
          </cell>
          <cell r="B2391">
            <v>80420414</v>
          </cell>
        </row>
        <row r="2392">
          <cell r="A2392" t="str">
            <v>APARICIO ROJAS SANDRA MARCELA</v>
          </cell>
          <cell r="B2392">
            <v>63485999</v>
          </cell>
        </row>
        <row r="2393">
          <cell r="A2393" t="str">
            <v>APARICIO SARMIENTO CARLOS TULIO</v>
          </cell>
          <cell r="B2393">
            <v>79447615</v>
          </cell>
        </row>
        <row r="2394">
          <cell r="A2394" t="str">
            <v>APARICIO SILVA CLAUDIA LILIANA</v>
          </cell>
          <cell r="B2394">
            <v>52158890</v>
          </cell>
        </row>
        <row r="2395">
          <cell r="A2395" t="str">
            <v>APOLINAR VIVEROS RODRIGUEZ</v>
          </cell>
          <cell r="B2395">
            <v>16447332</v>
          </cell>
        </row>
        <row r="2396">
          <cell r="A2396" t="str">
            <v>APONTE ANDRADE RODRIGO</v>
          </cell>
          <cell r="B2396">
            <v>16282260</v>
          </cell>
        </row>
        <row r="2397">
          <cell r="A2397" t="str">
            <v>APONTE ARANGO GLADIS</v>
          </cell>
          <cell r="B2397">
            <v>31960635</v>
          </cell>
        </row>
        <row r="2398">
          <cell r="A2398" t="str">
            <v>APONTE BELLO CESAR AUGUSTO</v>
          </cell>
          <cell r="B2398">
            <v>79537365</v>
          </cell>
        </row>
        <row r="2399">
          <cell r="A2399" t="str">
            <v>APONTE CABRERA PEDRO</v>
          </cell>
          <cell r="B2399">
            <v>73083367</v>
          </cell>
        </row>
        <row r="2400">
          <cell r="A2400" t="str">
            <v>APONTE CACERES OLIVERIO</v>
          </cell>
          <cell r="B2400">
            <v>19108787</v>
          </cell>
        </row>
        <row r="2401">
          <cell r="A2401" t="str">
            <v>APONTE DE GARAVITO BEATRIZ</v>
          </cell>
          <cell r="B2401">
            <v>29370677</v>
          </cell>
        </row>
        <row r="2402">
          <cell r="A2402" t="str">
            <v>APONTE FRIAS ESNEIDER</v>
          </cell>
          <cell r="B2402">
            <v>77189044</v>
          </cell>
        </row>
        <row r="2403">
          <cell r="A2403" t="str">
            <v>APONTE GAMBOA MARTHA</v>
          </cell>
          <cell r="B2403">
            <v>52347419</v>
          </cell>
        </row>
        <row r="2404">
          <cell r="A2404" t="str">
            <v>APONTE HERNANDEZ LEONOR</v>
          </cell>
          <cell r="B2404">
            <v>51705077</v>
          </cell>
        </row>
        <row r="2405">
          <cell r="A2405" t="str">
            <v>APONTE JANSCHITZ MARIA CLAUDIA</v>
          </cell>
          <cell r="B2405">
            <v>31954220</v>
          </cell>
        </row>
        <row r="2406">
          <cell r="A2406" t="str">
            <v>APONTE MELO JAIRO HERNAN</v>
          </cell>
          <cell r="B2406">
            <v>11433028</v>
          </cell>
        </row>
        <row r="2407">
          <cell r="A2407" t="str">
            <v>APONTE MONROY DORIS</v>
          </cell>
          <cell r="B2407">
            <v>52219690</v>
          </cell>
        </row>
        <row r="2408">
          <cell r="A2408" t="str">
            <v>APONTE MONTOYA LUIS JAVIER</v>
          </cell>
          <cell r="B2408">
            <v>94472758</v>
          </cell>
        </row>
        <row r="2409">
          <cell r="A2409" t="str">
            <v>APONTE REINALDO</v>
          </cell>
          <cell r="B2409">
            <v>19112755</v>
          </cell>
        </row>
        <row r="2410">
          <cell r="A2410" t="str">
            <v>APONTE RINCON OLMEDO</v>
          </cell>
          <cell r="B2410">
            <v>16628089</v>
          </cell>
        </row>
        <row r="2411">
          <cell r="A2411" t="str">
            <v>APONTE RODRIGUEZ ROSA ALEJANDRA</v>
          </cell>
          <cell r="B2411">
            <v>25102034</v>
          </cell>
        </row>
        <row r="2412">
          <cell r="A2412" t="str">
            <v>APONTE ROMERO GERARDO</v>
          </cell>
          <cell r="B2412">
            <v>79456531</v>
          </cell>
        </row>
        <row r="2413">
          <cell r="A2413" t="str">
            <v>APONTE ROMERO NANCY</v>
          </cell>
          <cell r="B2413">
            <v>52470065</v>
          </cell>
        </row>
        <row r="2414">
          <cell r="A2414" t="str">
            <v>APONTE SANTANDER JOSE WILLIAM</v>
          </cell>
          <cell r="B2414">
            <v>13497517</v>
          </cell>
        </row>
        <row r="2415">
          <cell r="A2415" t="str">
            <v>APONTE SIERRA AUGUSTO LUIS</v>
          </cell>
          <cell r="B2415">
            <v>77012133</v>
          </cell>
        </row>
        <row r="2416">
          <cell r="A2416" t="str">
            <v>APONTE VDA DE PUENTES MARIA CLAUDIA</v>
          </cell>
          <cell r="B2416">
            <v>41352457</v>
          </cell>
        </row>
        <row r="2417">
          <cell r="A2417" t="str">
            <v>APONZA JULIO CESAR</v>
          </cell>
          <cell r="B2417">
            <v>10552634</v>
          </cell>
        </row>
        <row r="2418">
          <cell r="A2418" t="str">
            <v>APOYO TEMPORAL DE COLOMBIA LTDA</v>
          </cell>
          <cell r="B2418">
            <v>800201521</v>
          </cell>
        </row>
        <row r="2419">
          <cell r="A2419" t="str">
            <v>APRAEZ DORADO JESUS ANTONIO</v>
          </cell>
          <cell r="B2419">
            <v>10523964</v>
          </cell>
        </row>
        <row r="2420">
          <cell r="A2420" t="str">
            <v>APRAEZ ESPANA JULIO ANDRES</v>
          </cell>
          <cell r="B2420">
            <v>79498025</v>
          </cell>
        </row>
        <row r="2421">
          <cell r="A2421" t="str">
            <v>APRAEZ OLAYA LEO MIGUEL</v>
          </cell>
          <cell r="B2421">
            <v>16657310</v>
          </cell>
        </row>
        <row r="2422">
          <cell r="A2422" t="str">
            <v>APRAEZ VILLOTA SANTIAGO</v>
          </cell>
          <cell r="B2422">
            <v>12960284</v>
          </cell>
        </row>
        <row r="2423">
          <cell r="A2423" t="str">
            <v>APRAEZ ZAMBRANO BERTHA ESPERANZA</v>
          </cell>
          <cell r="B2423">
            <v>30702236</v>
          </cell>
        </row>
        <row r="2424">
          <cell r="A2424" t="str">
            <v>AQUITE OSORIO MARCO ANTONIO</v>
          </cell>
          <cell r="B2424">
            <v>6227294</v>
          </cell>
        </row>
        <row r="2425">
          <cell r="A2425" t="str">
            <v>AQUITE ZUNIGA MARIA DIVA</v>
          </cell>
          <cell r="B2425">
            <v>25654955</v>
          </cell>
        </row>
        <row r="2426">
          <cell r="A2426" t="str">
            <v>ARAGON ALVAREZ FABIAN ALBERTO</v>
          </cell>
          <cell r="B2426">
            <v>16762664</v>
          </cell>
        </row>
        <row r="2427">
          <cell r="A2427" t="str">
            <v>ARAGON CASTILLO MARIA NEILA</v>
          </cell>
          <cell r="B2427">
            <v>51838579</v>
          </cell>
        </row>
        <row r="2428">
          <cell r="A2428" t="str">
            <v>ARAGON GARCIA CARLOS ARTURO</v>
          </cell>
          <cell r="B2428">
            <v>16449700</v>
          </cell>
        </row>
        <row r="2429">
          <cell r="A2429" t="str">
            <v>ARAGON GOMEZ CLAUDIA ESPERANZA</v>
          </cell>
          <cell r="B2429">
            <v>66761965</v>
          </cell>
        </row>
        <row r="2430">
          <cell r="A2430" t="str">
            <v>ARAGON GUZMAN JOSE ASNED</v>
          </cell>
          <cell r="B2430">
            <v>17638399</v>
          </cell>
        </row>
        <row r="2431">
          <cell r="A2431" t="str">
            <v>ARAGON JORGE</v>
          </cell>
          <cell r="B2431">
            <v>19424182</v>
          </cell>
        </row>
        <row r="2432">
          <cell r="A2432" t="str">
            <v>ARAGON LILIANA</v>
          </cell>
          <cell r="B2432">
            <v>31948354</v>
          </cell>
        </row>
        <row r="2433">
          <cell r="A2433" t="str">
            <v>ARAGON MINA LUCY STELLA</v>
          </cell>
          <cell r="B2433">
            <v>66840889</v>
          </cell>
        </row>
        <row r="2434">
          <cell r="A2434" t="str">
            <v>ARAGON MURILLO JULIO CESAR</v>
          </cell>
          <cell r="B2434">
            <v>94283382</v>
          </cell>
        </row>
        <row r="2435">
          <cell r="A2435" t="str">
            <v>ARAGON PANDALES ADOLFO</v>
          </cell>
          <cell r="B2435">
            <v>16487020</v>
          </cell>
        </row>
        <row r="2436">
          <cell r="A2436" t="str">
            <v>ARAGON PRADA REINALDO</v>
          </cell>
          <cell r="B2436">
            <v>16610056</v>
          </cell>
        </row>
        <row r="2437">
          <cell r="A2437" t="str">
            <v>ARAGON RODRIGUEZ FELIPE ANDRES</v>
          </cell>
          <cell r="B2437">
            <v>94382337</v>
          </cell>
        </row>
        <row r="2438">
          <cell r="A2438" t="str">
            <v>ARAGON RODRIGUEZ NANCY</v>
          </cell>
          <cell r="B2438">
            <v>39700823</v>
          </cell>
        </row>
        <row r="2439">
          <cell r="A2439" t="str">
            <v>ARAGON ROJAS DIANA FRANCELA</v>
          </cell>
          <cell r="B2439">
            <v>51749121</v>
          </cell>
        </row>
        <row r="2440">
          <cell r="A2440" t="str">
            <v>ARAGON ROJAS DORIS PATRICIA</v>
          </cell>
          <cell r="B2440">
            <v>51863575</v>
          </cell>
        </row>
        <row r="2441">
          <cell r="A2441" t="str">
            <v>ARAGON VACA GUILLERMO</v>
          </cell>
          <cell r="B2441">
            <v>79274315</v>
          </cell>
        </row>
        <row r="2442">
          <cell r="A2442" t="str">
            <v>ARAGONES ADALY</v>
          </cell>
          <cell r="B2442">
            <v>26458767</v>
          </cell>
        </row>
        <row r="2443">
          <cell r="A2443" t="str">
            <v>ARAMBURO CARLOS HERNANDO</v>
          </cell>
          <cell r="B2443">
            <v>16238493</v>
          </cell>
        </row>
        <row r="2444">
          <cell r="A2444" t="str">
            <v>ARAMBURO DE PORTILLO ENELIA</v>
          </cell>
          <cell r="B2444">
            <v>31257468</v>
          </cell>
        </row>
        <row r="2445">
          <cell r="A2445" t="str">
            <v>ARAMBURO FLOREZ MARTHA CECILIA</v>
          </cell>
          <cell r="B2445">
            <v>29400417</v>
          </cell>
        </row>
        <row r="2446">
          <cell r="A2446" t="str">
            <v>ARAMBURO LOZANO RUBEN DARIO</v>
          </cell>
          <cell r="B2446">
            <v>6228846</v>
          </cell>
        </row>
        <row r="2447">
          <cell r="A2447" t="str">
            <v>ARAMBURO MOSQUERA DAVID</v>
          </cell>
          <cell r="B2447">
            <v>16601022</v>
          </cell>
        </row>
        <row r="2448">
          <cell r="A2448" t="str">
            <v>ARAMBURO MOSQUERA MARINO</v>
          </cell>
          <cell r="B2448">
            <v>16601021</v>
          </cell>
        </row>
        <row r="2449">
          <cell r="A2449" t="str">
            <v>ARAMBURO R LUIS F</v>
          </cell>
          <cell r="B2449">
            <v>16697238</v>
          </cell>
        </row>
        <row r="2450">
          <cell r="A2450" t="str">
            <v>ARAMENDIZ ESQUIEL</v>
          </cell>
          <cell r="B2450">
            <v>5831904</v>
          </cell>
        </row>
        <row r="2451">
          <cell r="A2451" t="str">
            <v>ARANA C MARTHA LUCIA</v>
          </cell>
          <cell r="B2451">
            <v>38854543</v>
          </cell>
        </row>
        <row r="2452">
          <cell r="A2452" t="str">
            <v>ARANA CAMPO HUMBERTO</v>
          </cell>
          <cell r="B2452">
            <v>6397461</v>
          </cell>
        </row>
        <row r="2453">
          <cell r="A2453" t="str">
            <v>ARANA DE ARANGO ANA</v>
          </cell>
          <cell r="B2453">
            <v>38984700</v>
          </cell>
        </row>
        <row r="2454">
          <cell r="A2454" t="str">
            <v>ARANA DE TORRES MARIA GLORIA</v>
          </cell>
          <cell r="B2454">
            <v>38979230</v>
          </cell>
        </row>
        <row r="2455">
          <cell r="A2455" t="str">
            <v>ARANA GECHEM SALIM</v>
          </cell>
          <cell r="B2455">
            <v>9135179</v>
          </cell>
        </row>
        <row r="2456">
          <cell r="A2456" t="str">
            <v>ARANA GOMEZ ALBA LUCIA</v>
          </cell>
          <cell r="B2456">
            <v>31224287</v>
          </cell>
        </row>
        <row r="2457">
          <cell r="A2457" t="str">
            <v>ARANA LEMUS CLAUDIA ISABEL</v>
          </cell>
          <cell r="B2457">
            <v>31878907</v>
          </cell>
        </row>
        <row r="2458">
          <cell r="A2458" t="str">
            <v>ARANA MARTINEZ WALTER</v>
          </cell>
          <cell r="B2458">
            <v>94225043</v>
          </cell>
        </row>
        <row r="2459">
          <cell r="A2459" t="str">
            <v>ARANA NAVARRO CARLOS ARTURO</v>
          </cell>
          <cell r="B2459">
            <v>14963596</v>
          </cell>
        </row>
        <row r="2460">
          <cell r="A2460" t="str">
            <v>ARANA ORDO/EZ RUTH DARY</v>
          </cell>
          <cell r="B2460">
            <v>52011778</v>
          </cell>
        </row>
        <row r="2461">
          <cell r="A2461" t="str">
            <v>ARANA OROZCO SANDRA MILENA</v>
          </cell>
          <cell r="B2461">
            <v>66725407</v>
          </cell>
        </row>
        <row r="2462">
          <cell r="A2462" t="str">
            <v>ARANA URIBE CARLOS ALFONSO</v>
          </cell>
          <cell r="B2462">
            <v>14993351</v>
          </cell>
        </row>
        <row r="2463">
          <cell r="A2463" t="str">
            <v>ARANA ZORRILLA MARIA ENCARNACION</v>
          </cell>
          <cell r="B2463">
            <v>29658108</v>
          </cell>
        </row>
        <row r="2464">
          <cell r="A2464" t="str">
            <v>ARANDA ARANDA MELKY JEOVANNY</v>
          </cell>
          <cell r="B2464">
            <v>6342145</v>
          </cell>
        </row>
        <row r="2465">
          <cell r="A2465" t="str">
            <v>ARANDA DE ZAFRA CRUZ MARLENE</v>
          </cell>
          <cell r="B2465">
            <v>28011682</v>
          </cell>
        </row>
        <row r="2466">
          <cell r="A2466" t="str">
            <v>ARANDA GIRALDO DORIS EUGENIA</v>
          </cell>
          <cell r="B2466">
            <v>37936609</v>
          </cell>
        </row>
        <row r="2467">
          <cell r="A2467" t="str">
            <v>ARANDA MARTINEZ CARLOS ARIEL</v>
          </cell>
          <cell r="B2467">
            <v>79505941</v>
          </cell>
        </row>
        <row r="2468">
          <cell r="A2468" t="str">
            <v>ARANDA PRADA BLANCA LILIA</v>
          </cell>
          <cell r="B2468">
            <v>39559521</v>
          </cell>
        </row>
        <row r="2469">
          <cell r="A2469" t="str">
            <v>ARANGO         JIMENEZ NIZA MA</v>
          </cell>
          <cell r="B2469">
            <v>32442046</v>
          </cell>
        </row>
        <row r="2470">
          <cell r="A2470" t="str">
            <v>ARANGO AGUDELO CLAUDIA MARCELA</v>
          </cell>
          <cell r="B2470">
            <v>41923478</v>
          </cell>
        </row>
        <row r="2471">
          <cell r="A2471" t="str">
            <v>ARANGO ALVAREZ MARCELA MARIA</v>
          </cell>
          <cell r="B2471">
            <v>43669932</v>
          </cell>
        </row>
        <row r="2472">
          <cell r="A2472" t="str">
            <v>ARANGO ALVAREZ RAFAEL</v>
          </cell>
          <cell r="B2472">
            <v>795815</v>
          </cell>
        </row>
        <row r="2473">
          <cell r="A2473" t="str">
            <v>ARANGO ALVAREZ RICARDO</v>
          </cell>
          <cell r="B2473">
            <v>98545583</v>
          </cell>
        </row>
        <row r="2474">
          <cell r="A2474" t="str">
            <v>ARANGO ALZATE JOSE ALEJANDRO</v>
          </cell>
          <cell r="B2474">
            <v>71720180</v>
          </cell>
        </row>
        <row r="2475">
          <cell r="A2475" t="str">
            <v>ARANGO AMAYA JUAN FERNANDO</v>
          </cell>
          <cell r="B2475">
            <v>79231666</v>
          </cell>
        </row>
        <row r="2476">
          <cell r="A2476" t="str">
            <v>ARANGO AMPARO</v>
          </cell>
          <cell r="B2476">
            <v>29380185</v>
          </cell>
        </row>
        <row r="2477">
          <cell r="A2477" t="str">
            <v>ARANGO ANGEL DIANA PATRICIA</v>
          </cell>
          <cell r="B2477">
            <v>31401631</v>
          </cell>
        </row>
        <row r="2478">
          <cell r="A2478" t="str">
            <v>ARANGO ARANGO CATALINA</v>
          </cell>
          <cell r="B2478">
            <v>43752200</v>
          </cell>
        </row>
        <row r="2479">
          <cell r="A2479" t="str">
            <v>ARANGO ARANGO DIEGO FERNANDO</v>
          </cell>
          <cell r="B2479">
            <v>71905336</v>
          </cell>
        </row>
        <row r="2480">
          <cell r="A2480" t="str">
            <v>ARANGO ARANGO GILDARDO RODOLFO</v>
          </cell>
          <cell r="B2480">
            <v>71790071</v>
          </cell>
        </row>
        <row r="2481">
          <cell r="A2481" t="str">
            <v>ARANGO ARANGO INES</v>
          </cell>
          <cell r="B2481">
            <v>31232709</v>
          </cell>
        </row>
        <row r="2482">
          <cell r="A2482" t="str">
            <v>ARANGO ARANGO MONICA MARIA</v>
          </cell>
          <cell r="B2482">
            <v>42890021</v>
          </cell>
        </row>
        <row r="2483">
          <cell r="A2483" t="str">
            <v>ARANGO ARANGO OSCAR DE JESUS</v>
          </cell>
          <cell r="B2483">
            <v>8397371</v>
          </cell>
        </row>
        <row r="2484">
          <cell r="A2484" t="str">
            <v>ARANGO ARENAS ANA CECILIA</v>
          </cell>
          <cell r="B2484">
            <v>43052298</v>
          </cell>
        </row>
        <row r="2485">
          <cell r="A2485" t="str">
            <v>ARANGO ARIAS MARGARITA</v>
          </cell>
          <cell r="B2485">
            <v>21395309</v>
          </cell>
        </row>
        <row r="2486">
          <cell r="A2486" t="str">
            <v>ARANGO ARREDONDO LUIS ALBERTO</v>
          </cell>
          <cell r="B2486">
            <v>98542412</v>
          </cell>
        </row>
        <row r="2487">
          <cell r="A2487" t="str">
            <v>ARANGO ARROYAVE JAIME ELIECER</v>
          </cell>
          <cell r="B2487">
            <v>8404943</v>
          </cell>
        </row>
        <row r="2488">
          <cell r="A2488" t="str">
            <v>ARANGO AZUERO MARIA CLARA</v>
          </cell>
          <cell r="B2488">
            <v>31931250</v>
          </cell>
        </row>
        <row r="2489">
          <cell r="A2489" t="str">
            <v>ARANGO BARONA EDILBERTO</v>
          </cell>
          <cell r="B2489">
            <v>16969844</v>
          </cell>
        </row>
        <row r="2490">
          <cell r="A2490" t="str">
            <v>ARANGO BEDOYA JOSE EDGAR</v>
          </cell>
          <cell r="B2490">
            <v>17048405</v>
          </cell>
        </row>
        <row r="2491">
          <cell r="A2491" t="str">
            <v>ARANGO BEDOYA JOSE LUIS</v>
          </cell>
          <cell r="B2491">
            <v>10489270</v>
          </cell>
        </row>
        <row r="2492">
          <cell r="A2492" t="str">
            <v>ARANGO BEDOYA MIRYAM LUZ</v>
          </cell>
          <cell r="B2492">
            <v>43029922</v>
          </cell>
        </row>
        <row r="2493">
          <cell r="A2493" t="str">
            <v>ARANGO BERMUDES HENRY ANTONIO</v>
          </cell>
          <cell r="B2493">
            <v>70563616</v>
          </cell>
        </row>
        <row r="2494">
          <cell r="A2494" t="str">
            <v>ARANGO BERMUDEZ CLAUDIA PATRICIA</v>
          </cell>
          <cell r="B2494">
            <v>66849566</v>
          </cell>
        </row>
        <row r="2495">
          <cell r="A2495" t="str">
            <v>ARANGO BERRIO ISABEL BEATRIZ</v>
          </cell>
          <cell r="B2495">
            <v>43076392</v>
          </cell>
        </row>
        <row r="2496">
          <cell r="A2496" t="str">
            <v>ARANGO BERRIO JAVIER ALONSO</v>
          </cell>
          <cell r="B2496">
            <v>15324898</v>
          </cell>
        </row>
        <row r="2497">
          <cell r="A2497" t="str">
            <v>ARANGO BETANCOURT JAVIER</v>
          </cell>
          <cell r="B2497">
            <v>79568182</v>
          </cell>
        </row>
        <row r="2498">
          <cell r="A2498" t="str">
            <v>ARANGO BIBOLOTTI JUAN CAMILO</v>
          </cell>
          <cell r="B2498">
            <v>98523178</v>
          </cell>
        </row>
        <row r="2499">
          <cell r="A2499" t="str">
            <v>ARANGO BORJA LUZ MARIA</v>
          </cell>
          <cell r="B2499">
            <v>42866498</v>
          </cell>
        </row>
        <row r="2500">
          <cell r="A2500" t="str">
            <v>ARANGO BOTERO ALBERTO</v>
          </cell>
          <cell r="B2500">
            <v>70560397</v>
          </cell>
        </row>
        <row r="2501">
          <cell r="A2501" t="str">
            <v>ARANGO BOTERO LUIS FERNANDO</v>
          </cell>
          <cell r="B2501">
            <v>70560358</v>
          </cell>
        </row>
        <row r="2502">
          <cell r="A2502" t="str">
            <v>ARANGO BURITICA RUBEN DARIO</v>
          </cell>
          <cell r="B2502">
            <v>94398169</v>
          </cell>
        </row>
        <row r="2503">
          <cell r="A2503" t="str">
            <v>ARANGO CADENA GUSTAVO</v>
          </cell>
          <cell r="B2503">
            <v>17187580</v>
          </cell>
        </row>
        <row r="2504">
          <cell r="A2504" t="str">
            <v>ARANGO CAICEDO LUZ DERLY</v>
          </cell>
          <cell r="B2504">
            <v>31790019</v>
          </cell>
        </row>
        <row r="2505">
          <cell r="A2505" t="str">
            <v>ARANGO CALDERON LILIANA</v>
          </cell>
          <cell r="B2505">
            <v>29157498</v>
          </cell>
        </row>
        <row r="2506">
          <cell r="A2506" t="str">
            <v>ARANGO CAMPO Y CIA ARCA LTDA</v>
          </cell>
          <cell r="B2506">
            <v>800046103</v>
          </cell>
        </row>
        <row r="2507">
          <cell r="A2507" t="str">
            <v>ARANGO CANAS JULIETA</v>
          </cell>
          <cell r="B2507">
            <v>29814592</v>
          </cell>
        </row>
        <row r="2508">
          <cell r="A2508" t="str">
            <v>ARANGO CANO CELESTINO</v>
          </cell>
          <cell r="B2508">
            <v>13834070</v>
          </cell>
        </row>
        <row r="2509">
          <cell r="A2509" t="str">
            <v>ARANGO CARLOS ALBERTO</v>
          </cell>
          <cell r="B2509">
            <v>16857568</v>
          </cell>
        </row>
        <row r="2510">
          <cell r="A2510" t="str">
            <v>ARANGO CARMONA LUIS GUILLERMO</v>
          </cell>
          <cell r="B2510">
            <v>3515863</v>
          </cell>
        </row>
        <row r="2511">
          <cell r="A2511" t="str">
            <v>ARANGO CARMONA OSCAR MAURICIO</v>
          </cell>
          <cell r="B2511">
            <v>98545063</v>
          </cell>
        </row>
        <row r="2512">
          <cell r="A2512" t="str">
            <v>ARANGO CARMONA SONIA YANETH</v>
          </cell>
          <cell r="B2512">
            <v>39187616</v>
          </cell>
        </row>
        <row r="2513">
          <cell r="A2513" t="str">
            <v>ARANGO CARVAJAL FERNANDO ALONSO</v>
          </cell>
          <cell r="B2513">
            <v>79517252</v>
          </cell>
        </row>
        <row r="2514">
          <cell r="A2514" t="str">
            <v>ARANGO CASAS IGNACIO LEON</v>
          </cell>
          <cell r="B2514">
            <v>8251827</v>
          </cell>
        </row>
        <row r="2515">
          <cell r="A2515" t="str">
            <v>ARANGO CASTANO CAROLINA</v>
          </cell>
          <cell r="B2515">
            <v>43202017</v>
          </cell>
        </row>
        <row r="2516">
          <cell r="A2516" t="str">
            <v>ARANGO CASTRO FRANCISCO ALEJAND</v>
          </cell>
          <cell r="B2516">
            <v>75068738</v>
          </cell>
        </row>
        <row r="2517">
          <cell r="A2517" t="str">
            <v>ARANGO CERON FERNANDO</v>
          </cell>
          <cell r="B2517">
            <v>16668121</v>
          </cell>
        </row>
        <row r="2518">
          <cell r="A2518" t="str">
            <v>ARANGO CESPEDES JAVIER A</v>
          </cell>
          <cell r="B2518">
            <v>16682248</v>
          </cell>
        </row>
        <row r="2519">
          <cell r="A2519" t="str">
            <v>ARANGO CESPEDES JUAN JOSE</v>
          </cell>
          <cell r="B2519">
            <v>16720674</v>
          </cell>
        </row>
        <row r="2520">
          <cell r="A2520" t="str">
            <v>ARANGO CORDOBA WILLIAM TOMAS</v>
          </cell>
          <cell r="B2520">
            <v>71610979</v>
          </cell>
        </row>
        <row r="2521">
          <cell r="A2521" t="str">
            <v>ARANGO CUARTAS ANA PATRICIA</v>
          </cell>
          <cell r="B2521">
            <v>43584357</v>
          </cell>
        </row>
        <row r="2522">
          <cell r="A2522" t="str">
            <v>ARANGO CUARTAS JESUS ALFONSO</v>
          </cell>
          <cell r="B2522">
            <v>71689373</v>
          </cell>
        </row>
        <row r="2523">
          <cell r="A2523" t="str">
            <v>ARANGO CUBILLOS CARMEN GLADYS</v>
          </cell>
          <cell r="B2523">
            <v>42761824</v>
          </cell>
        </row>
        <row r="2524">
          <cell r="A2524" t="str">
            <v>ARANGO DE ARANGO LUZ MERY</v>
          </cell>
          <cell r="B2524">
            <v>24472256</v>
          </cell>
        </row>
        <row r="2525">
          <cell r="A2525" t="str">
            <v>ARANGO DE OSORIO SOL ANGEL</v>
          </cell>
          <cell r="B2525">
            <v>42820092</v>
          </cell>
        </row>
        <row r="2526">
          <cell r="A2526" t="str">
            <v>ARANGO DIAZ MARCELA</v>
          </cell>
          <cell r="B2526">
            <v>52619972</v>
          </cell>
        </row>
        <row r="2527">
          <cell r="A2527" t="str">
            <v>ARANGO DUQUE ANTONIO MARIA</v>
          </cell>
          <cell r="B2527">
            <v>14438216</v>
          </cell>
        </row>
        <row r="2528">
          <cell r="A2528" t="str">
            <v>ARANGO DURANGO ELKIN DARIO</v>
          </cell>
          <cell r="B2528">
            <v>71625918</v>
          </cell>
        </row>
        <row r="2529">
          <cell r="A2529" t="str">
            <v>ARANGO ESCOBAR JORGE ENRIQUE</v>
          </cell>
          <cell r="B2529">
            <v>15346035</v>
          </cell>
        </row>
        <row r="2530">
          <cell r="A2530" t="str">
            <v>ARANGO ESPINOSA ANDRES</v>
          </cell>
          <cell r="B2530">
            <v>98430256</v>
          </cell>
        </row>
        <row r="2531">
          <cell r="A2531" t="str">
            <v>ARANGO EVANGELISTA</v>
          </cell>
          <cell r="B2531">
            <v>6281749</v>
          </cell>
        </row>
        <row r="2532">
          <cell r="A2532" t="str">
            <v>ARANGO FERNANDEZ EDWIN</v>
          </cell>
          <cell r="B2532">
            <v>16780778</v>
          </cell>
        </row>
        <row r="2533">
          <cell r="A2533" t="str">
            <v>ARANGO FORERO GERMAN ANTONIO</v>
          </cell>
          <cell r="B2533">
            <v>79129816</v>
          </cell>
        </row>
        <row r="2534">
          <cell r="A2534" t="str">
            <v>ARANGO FRANCO SUSANA</v>
          </cell>
          <cell r="B2534">
            <v>31191427</v>
          </cell>
        </row>
        <row r="2535">
          <cell r="A2535" t="str">
            <v>ARANGO GARCIA ORLANDO</v>
          </cell>
          <cell r="B2535">
            <v>7504962</v>
          </cell>
        </row>
        <row r="2536">
          <cell r="A2536" t="str">
            <v>ARANGO GARCIA PEDRO JAIME</v>
          </cell>
          <cell r="B2536">
            <v>19123620</v>
          </cell>
        </row>
        <row r="2537">
          <cell r="A2537" t="str">
            <v>ARANGO GAVIRIA CATALINA</v>
          </cell>
          <cell r="B2537">
            <v>43736362</v>
          </cell>
        </row>
        <row r="2538">
          <cell r="A2538" t="str">
            <v>ARANGO GAVIRIA FERNANDO ALBERTO</v>
          </cell>
          <cell r="B2538">
            <v>79131981</v>
          </cell>
        </row>
        <row r="2539">
          <cell r="A2539" t="str">
            <v>ARANGO GAVIRIA NORA EDILMA</v>
          </cell>
          <cell r="B2539">
            <v>43089398</v>
          </cell>
        </row>
        <row r="2540">
          <cell r="A2540" t="str">
            <v>ARANGO GOMEZ ANA MARIA</v>
          </cell>
          <cell r="B2540">
            <v>43536022</v>
          </cell>
        </row>
        <row r="2541">
          <cell r="A2541" t="str">
            <v>ARANGO GOMEZ FERNANDO</v>
          </cell>
          <cell r="B2541">
            <v>19151776</v>
          </cell>
        </row>
        <row r="2542">
          <cell r="A2542" t="str">
            <v>ARANGO GOMEZ LUZ MERY</v>
          </cell>
          <cell r="B2542">
            <v>29598363</v>
          </cell>
        </row>
        <row r="2543">
          <cell r="A2543" t="str">
            <v>ARANGO GONZALEZ MAURICIO</v>
          </cell>
          <cell r="B2543">
            <v>70127157</v>
          </cell>
        </row>
        <row r="2544">
          <cell r="A2544" t="str">
            <v>ARANGO GONZALEZ OSCAR DARIO</v>
          </cell>
          <cell r="B2544">
            <v>71653831</v>
          </cell>
        </row>
        <row r="2545">
          <cell r="A2545" t="str">
            <v>ARANGO GRUESO GERMAN</v>
          </cell>
          <cell r="B2545">
            <v>6154583</v>
          </cell>
        </row>
        <row r="2546">
          <cell r="A2546" t="str">
            <v>ARANGO GUTIERREZ DORA ELENA</v>
          </cell>
          <cell r="B2546">
            <v>43528554</v>
          </cell>
        </row>
        <row r="2547">
          <cell r="A2547" t="str">
            <v>ARANGO GUTIERREZ SERGIO</v>
          </cell>
          <cell r="B2547">
            <v>71640672</v>
          </cell>
        </row>
        <row r="2548">
          <cell r="A2548" t="str">
            <v>ARANGO HECTOR</v>
          </cell>
          <cell r="B2548">
            <v>6197601</v>
          </cell>
        </row>
        <row r="2549">
          <cell r="A2549" t="str">
            <v>ARANGO HERNANDEZ FERNANDO</v>
          </cell>
          <cell r="B2549">
            <v>16735278</v>
          </cell>
        </row>
        <row r="2550">
          <cell r="A2550" t="str">
            <v>ARANGO HERRERA JORGE ALBERTO</v>
          </cell>
          <cell r="B2550">
            <v>70565192</v>
          </cell>
        </row>
        <row r="2551">
          <cell r="A2551" t="str">
            <v>ARANGO HURTADO ORLANDO</v>
          </cell>
          <cell r="B2551">
            <v>10087275</v>
          </cell>
        </row>
        <row r="2552">
          <cell r="A2552" t="str">
            <v>ARANGO JARAMILLO ALEJANDRO</v>
          </cell>
          <cell r="B2552">
            <v>17075278</v>
          </cell>
        </row>
        <row r="2553">
          <cell r="A2553" t="str">
            <v>ARANGO JARAMILLO CESAR</v>
          </cell>
          <cell r="B2553">
            <v>14938584</v>
          </cell>
        </row>
        <row r="2554">
          <cell r="A2554" t="str">
            <v>ARANGO JARAMILLO HORTENSIA</v>
          </cell>
          <cell r="B2554">
            <v>32331642</v>
          </cell>
        </row>
        <row r="2555">
          <cell r="A2555" t="str">
            <v>ARANGO JOSE GILBERTO</v>
          </cell>
          <cell r="B2555">
            <v>79154973</v>
          </cell>
        </row>
        <row r="2556">
          <cell r="A2556" t="str">
            <v>ARANGO JURIS ALFONSO</v>
          </cell>
          <cell r="B2556">
            <v>14447923</v>
          </cell>
        </row>
        <row r="2557">
          <cell r="A2557" t="str">
            <v>ARANGO LALINDE ANA MARIA</v>
          </cell>
          <cell r="B2557">
            <v>43611724</v>
          </cell>
        </row>
        <row r="2558">
          <cell r="A2558" t="str">
            <v>ARANGO LENIS JORGE IGNACIO</v>
          </cell>
          <cell r="B2558">
            <v>71609102</v>
          </cell>
        </row>
        <row r="2559">
          <cell r="A2559" t="str">
            <v>ARANGO LIBIA ROCIO</v>
          </cell>
          <cell r="B2559">
            <v>51978620</v>
          </cell>
        </row>
        <row r="2560">
          <cell r="A2560" t="str">
            <v>ARANGO LONDONO LUZ ELENA DEL SOCORRO</v>
          </cell>
          <cell r="B2560">
            <v>32334394</v>
          </cell>
        </row>
        <row r="2561">
          <cell r="A2561" t="str">
            <v>ARANGO LONDONO RUBEN DARIO</v>
          </cell>
          <cell r="B2561">
            <v>10535640</v>
          </cell>
        </row>
        <row r="2562">
          <cell r="A2562" t="str">
            <v>ARANGO LOPEZ BEATRIZ EUGENIA</v>
          </cell>
          <cell r="B2562">
            <v>43516411</v>
          </cell>
        </row>
        <row r="2563">
          <cell r="A2563" t="str">
            <v>ARANGO LOPEZ IVAN DARIO</v>
          </cell>
          <cell r="B2563">
            <v>70123811</v>
          </cell>
        </row>
        <row r="2564">
          <cell r="A2564" t="str">
            <v>ARANGO LOPEZ NORMA YANET</v>
          </cell>
          <cell r="B2564">
            <v>41911322</v>
          </cell>
        </row>
        <row r="2565">
          <cell r="A2565" t="str">
            <v>ARANGO LOPEZ RUBEN DARIO</v>
          </cell>
          <cell r="B2565">
            <v>7410830</v>
          </cell>
        </row>
        <row r="2566">
          <cell r="A2566" t="str">
            <v>ARANGO LORA JOSE MANUEL</v>
          </cell>
          <cell r="B2566">
            <v>14873266</v>
          </cell>
        </row>
        <row r="2567">
          <cell r="A2567" t="str">
            <v>ARANGO MARIA DEL CARMEN</v>
          </cell>
          <cell r="B2567">
            <v>22004096</v>
          </cell>
        </row>
        <row r="2568">
          <cell r="A2568" t="str">
            <v>ARANGO MARIA DEL CARMEN</v>
          </cell>
          <cell r="B2568">
            <v>31986438</v>
          </cell>
        </row>
        <row r="2569">
          <cell r="A2569" t="str">
            <v>ARANGO MARIN CARMEN ELISA</v>
          </cell>
          <cell r="B2569">
            <v>51989207</v>
          </cell>
        </row>
        <row r="2570">
          <cell r="A2570" t="str">
            <v>ARANGO MARIN RICARDO</v>
          </cell>
          <cell r="B2570">
            <v>18503028</v>
          </cell>
        </row>
        <row r="2571">
          <cell r="A2571" t="str">
            <v>ARANGO MEJIA CARLOS JAVIER</v>
          </cell>
          <cell r="B2571">
            <v>79289869</v>
          </cell>
        </row>
        <row r="2572">
          <cell r="A2572" t="str">
            <v>ARANGO MEJIA ROSA ELENA</v>
          </cell>
          <cell r="B2572">
            <v>41432216</v>
          </cell>
        </row>
        <row r="2573">
          <cell r="A2573" t="str">
            <v>ARANGO MESA CESAR AUGUSTO</v>
          </cell>
          <cell r="B2573">
            <v>98568528</v>
          </cell>
        </row>
        <row r="2574">
          <cell r="A2574" t="str">
            <v>ARANGO MESA MAURICIO</v>
          </cell>
          <cell r="B2574">
            <v>71666707</v>
          </cell>
        </row>
        <row r="2575">
          <cell r="A2575" t="str">
            <v>ARANGO MESA SANTIAGO ANDRES</v>
          </cell>
          <cell r="B2575">
            <v>98668627</v>
          </cell>
        </row>
        <row r="2576">
          <cell r="A2576" t="str">
            <v>ARANGO MOLINA JAIRO DE JESUS</v>
          </cell>
          <cell r="B2576">
            <v>8261222</v>
          </cell>
        </row>
        <row r="2577">
          <cell r="A2577" t="str">
            <v>ARANGO MONTES EDWIN</v>
          </cell>
          <cell r="B2577">
            <v>75089716</v>
          </cell>
        </row>
        <row r="2578">
          <cell r="A2578" t="str">
            <v>ARANGO MONTES JORGE LUIS</v>
          </cell>
          <cell r="B2578">
            <v>71588450</v>
          </cell>
        </row>
        <row r="2579">
          <cell r="A2579" t="str">
            <v>ARANGO MORA DIEGO</v>
          </cell>
          <cell r="B2579">
            <v>4321853</v>
          </cell>
        </row>
        <row r="2580">
          <cell r="A2580" t="str">
            <v>ARANGO MORA JOSE FERNANDO</v>
          </cell>
          <cell r="B2580">
            <v>94381088</v>
          </cell>
        </row>
        <row r="2581">
          <cell r="A2581" t="str">
            <v>ARANGO MORALES GLADIS DEL SOCORRO</v>
          </cell>
          <cell r="B2581">
            <v>31497764</v>
          </cell>
        </row>
        <row r="2582">
          <cell r="A2582" t="str">
            <v>ARANGO MOSQUERA MARLENY</v>
          </cell>
          <cell r="B2582">
            <v>21421124</v>
          </cell>
        </row>
        <row r="2583">
          <cell r="A2583" t="str">
            <v>ARANGO MUNOZ ANA JOSEFINA</v>
          </cell>
          <cell r="B2583">
            <v>32435182</v>
          </cell>
        </row>
        <row r="2584">
          <cell r="A2584" t="str">
            <v>ARANGO MUNOZ CARLOS ANTONIO</v>
          </cell>
          <cell r="B2584">
            <v>70547684</v>
          </cell>
        </row>
        <row r="2585">
          <cell r="A2585" t="str">
            <v>ARANGO MUNOZ CARLOS AUGUSTO</v>
          </cell>
          <cell r="B2585">
            <v>15507114</v>
          </cell>
        </row>
        <row r="2586">
          <cell r="A2586" t="str">
            <v>ARANGO MUNOZ CLAUDIA MARYURY</v>
          </cell>
          <cell r="B2586">
            <v>43156306</v>
          </cell>
        </row>
        <row r="2587">
          <cell r="A2587" t="str">
            <v>ARANGO MURGUEITIO JAVIER</v>
          </cell>
          <cell r="B2587">
            <v>16731644</v>
          </cell>
        </row>
        <row r="2588">
          <cell r="A2588" t="str">
            <v>ARANGO MURILLO GLORIA PATRICIA</v>
          </cell>
          <cell r="B2588">
            <v>43097771</v>
          </cell>
        </row>
        <row r="2589">
          <cell r="A2589" t="str">
            <v>ARANGO NAVIA FABIO</v>
          </cell>
          <cell r="B2589">
            <v>6184171</v>
          </cell>
        </row>
        <row r="2590">
          <cell r="A2590" t="str">
            <v>ARANGO OCHOA IVAN GODFREY</v>
          </cell>
          <cell r="B2590">
            <v>6876491</v>
          </cell>
        </row>
        <row r="2591">
          <cell r="A2591" t="str">
            <v>ARANGO OLGA LUCIA</v>
          </cell>
          <cell r="B2591">
            <v>21895935</v>
          </cell>
        </row>
        <row r="2592">
          <cell r="A2592" t="str">
            <v>ARANGO OSPINA EDER</v>
          </cell>
          <cell r="B2592">
            <v>94517700</v>
          </cell>
        </row>
        <row r="2593">
          <cell r="A2593" t="str">
            <v>ARANGO PAZMINO RUBEN D</v>
          </cell>
          <cell r="B2593">
            <v>94375276</v>
          </cell>
        </row>
        <row r="2594">
          <cell r="A2594" t="str">
            <v>ARANGO PEREZ ADRIANA MAYBELLL</v>
          </cell>
          <cell r="B2594">
            <v>42102106</v>
          </cell>
        </row>
        <row r="2595">
          <cell r="A2595" t="str">
            <v>ARANGO PEREZ JOSE HERIBERTO</v>
          </cell>
          <cell r="B2595">
            <v>8349573</v>
          </cell>
        </row>
        <row r="2596">
          <cell r="A2596" t="str">
            <v>ARANGO PEREZ MAGNOLIA DEL SOCORRO</v>
          </cell>
          <cell r="B2596">
            <v>64549840</v>
          </cell>
        </row>
        <row r="2597">
          <cell r="A2597" t="str">
            <v>ARANGO PEREZ RICARDO ABEL</v>
          </cell>
          <cell r="B2597">
            <v>70100649</v>
          </cell>
        </row>
        <row r="2598">
          <cell r="A2598" t="str">
            <v>ARANGO PINEDA DIANA YASMIN</v>
          </cell>
          <cell r="B2598">
            <v>52325727</v>
          </cell>
        </row>
        <row r="2599">
          <cell r="A2599" t="str">
            <v>ARANGO QIMBAYO RODRIGO</v>
          </cell>
          <cell r="B2599">
            <v>16260531</v>
          </cell>
        </row>
        <row r="2600">
          <cell r="A2600" t="str">
            <v>ARANGO QUIJANO MARTHA PATRICIA</v>
          </cell>
          <cell r="B2600">
            <v>59827483</v>
          </cell>
        </row>
        <row r="2601">
          <cell r="A2601" t="str">
            <v>ARANGO QUINCHIA JAIRO ELI</v>
          </cell>
          <cell r="B2601">
            <v>70065395</v>
          </cell>
        </row>
        <row r="2602">
          <cell r="A2602" t="str">
            <v>ARANGO QUINONES GLORIA MARINA</v>
          </cell>
          <cell r="B2602">
            <v>31270976</v>
          </cell>
        </row>
        <row r="2603">
          <cell r="A2603" t="str">
            <v>ARANGO RAMIREZ CARLOS ALBERTO</v>
          </cell>
          <cell r="B2603">
            <v>71648474</v>
          </cell>
        </row>
        <row r="2604">
          <cell r="A2604" t="str">
            <v>ARANGO RAMIREZ LILLY</v>
          </cell>
          <cell r="B2604">
            <v>32406693</v>
          </cell>
        </row>
        <row r="2605">
          <cell r="A2605" t="str">
            <v>ARANGO RAMIREZ LUZ MARIA</v>
          </cell>
          <cell r="B2605">
            <v>32522051</v>
          </cell>
        </row>
        <row r="2606">
          <cell r="A2606" t="str">
            <v>ARANGO RAMIREZ LUZ MARINA</v>
          </cell>
          <cell r="B2606">
            <v>31872869</v>
          </cell>
        </row>
        <row r="2607">
          <cell r="A2607" t="str">
            <v>ARANGO RAMIREZ NESTOR RAUL</v>
          </cell>
          <cell r="B2607">
            <v>16821155</v>
          </cell>
        </row>
        <row r="2608">
          <cell r="A2608" t="str">
            <v>ARANGO RANGEL LUIS EDUARDO</v>
          </cell>
          <cell r="B2608">
            <v>16621365</v>
          </cell>
        </row>
        <row r="2609">
          <cell r="A2609" t="str">
            <v>ARANGO RENDON JOSE ROBERTO</v>
          </cell>
          <cell r="B2609">
            <v>8238903</v>
          </cell>
        </row>
        <row r="2610">
          <cell r="A2610" t="str">
            <v>ARANGO RENDON MARIA EUGENIA</v>
          </cell>
          <cell r="B2610">
            <v>42767621</v>
          </cell>
        </row>
        <row r="2611">
          <cell r="A2611" t="str">
            <v>ARANGO RESTREPO ALIRIO DE JESUS</v>
          </cell>
          <cell r="B2611">
            <v>10091143</v>
          </cell>
        </row>
        <row r="2612">
          <cell r="A2612" t="str">
            <v>ARANGO RESTREPO RAFAEL JOSE</v>
          </cell>
          <cell r="B2612">
            <v>8283250</v>
          </cell>
        </row>
        <row r="2613">
          <cell r="A2613" t="str">
            <v>ARANGO RIAZA MARGARITA MARIA</v>
          </cell>
          <cell r="B2613">
            <v>43579407</v>
          </cell>
        </row>
        <row r="2614">
          <cell r="A2614" t="str">
            <v>ARANGO RICO MARIA BRENDA</v>
          </cell>
          <cell r="B2614">
            <v>32456675</v>
          </cell>
        </row>
        <row r="2615">
          <cell r="A2615" t="str">
            <v>ARANGO RIOS CLAUDIA LILIANA</v>
          </cell>
          <cell r="B2615">
            <v>30776102</v>
          </cell>
        </row>
        <row r="2616">
          <cell r="A2616" t="str">
            <v>ARANGO RIOS GLORIA STELLA</v>
          </cell>
          <cell r="B2616">
            <v>31908520</v>
          </cell>
        </row>
        <row r="2617">
          <cell r="A2617" t="str">
            <v>ARANGO RIVEROS ANA MARIA</v>
          </cell>
          <cell r="B2617">
            <v>51601485</v>
          </cell>
        </row>
        <row r="2618">
          <cell r="A2618" t="str">
            <v>ARANGO RODOLFO</v>
          </cell>
          <cell r="B2618">
            <v>79603018</v>
          </cell>
        </row>
        <row r="2619">
          <cell r="A2619" t="str">
            <v>ARANGO RODRIGUEZ CLAUDIA LILIANA</v>
          </cell>
          <cell r="B2619">
            <v>66828800</v>
          </cell>
        </row>
        <row r="2620">
          <cell r="A2620" t="str">
            <v>ARANGO RODRIGUEZ DOLLY</v>
          </cell>
          <cell r="B2620">
            <v>31207998</v>
          </cell>
        </row>
        <row r="2621">
          <cell r="A2621" t="str">
            <v>ARANGO RODRIGUEZ MARYCELA</v>
          </cell>
          <cell r="B2621">
            <v>31152119</v>
          </cell>
        </row>
        <row r="2622">
          <cell r="A2622" t="str">
            <v>ARANGO RODRIGUEZ OSCAR ALEJANDRO</v>
          </cell>
          <cell r="B2622">
            <v>79488204</v>
          </cell>
        </row>
        <row r="2623">
          <cell r="A2623" t="str">
            <v>ARANGO RODRIGUEZ WALTER JAMES</v>
          </cell>
          <cell r="B2623">
            <v>79409011</v>
          </cell>
        </row>
        <row r="2624">
          <cell r="A2624" t="str">
            <v>ARANGO SALAZAR MARIA EUGENIA</v>
          </cell>
          <cell r="B2624">
            <v>42094954</v>
          </cell>
        </row>
        <row r="2625">
          <cell r="A2625" t="str">
            <v>ARANGO SANCHEZ GIOVANNI ALBERTO</v>
          </cell>
          <cell r="B2625">
            <v>16784387</v>
          </cell>
        </row>
        <row r="2626">
          <cell r="A2626" t="str">
            <v>ARANGO SANTA LUZ EDILMA</v>
          </cell>
          <cell r="B2626">
            <v>21610876</v>
          </cell>
        </row>
        <row r="2627">
          <cell r="A2627" t="str">
            <v>ARANGO SOTO BEATRIZ ELENA</v>
          </cell>
          <cell r="B2627">
            <v>34050934</v>
          </cell>
        </row>
        <row r="2628">
          <cell r="A2628" t="str">
            <v>ARANGO SUAREZ JORGE MAURICIO</v>
          </cell>
          <cell r="B2628">
            <v>70129587</v>
          </cell>
        </row>
        <row r="2629">
          <cell r="A2629" t="str">
            <v>ARANGO TABARES OSCAR HERNAN</v>
          </cell>
          <cell r="B2629">
            <v>16788993</v>
          </cell>
        </row>
        <row r="2630">
          <cell r="A2630" t="str">
            <v>ARANGO TAFFA ANYELA PATRICIA</v>
          </cell>
          <cell r="B2630">
            <v>31480627</v>
          </cell>
        </row>
        <row r="2631">
          <cell r="A2631" t="str">
            <v>ARANGO TAMAYO MARLENY DEL SOCORRO</v>
          </cell>
          <cell r="B2631">
            <v>32516256</v>
          </cell>
        </row>
        <row r="2632">
          <cell r="A2632" t="str">
            <v>ARANGO TENORIO LUIS HORACIO</v>
          </cell>
          <cell r="B2632">
            <v>16694562</v>
          </cell>
        </row>
        <row r="2633">
          <cell r="A2633" t="str">
            <v>ARANGO TOBON LUIS ALFONSO</v>
          </cell>
          <cell r="B2633">
            <v>8264434</v>
          </cell>
        </row>
        <row r="2634">
          <cell r="A2634" t="str">
            <v>ARANGO TORO WILSON EDDY</v>
          </cell>
          <cell r="B2634">
            <v>71683586</v>
          </cell>
        </row>
        <row r="2635">
          <cell r="A2635" t="str">
            <v>ARANGO TORRES EDISON</v>
          </cell>
          <cell r="B2635">
            <v>71221203</v>
          </cell>
        </row>
        <row r="2636">
          <cell r="A2636" t="str">
            <v>ARANGO TOVAR ALFONSO NELSON</v>
          </cell>
          <cell r="B2636">
            <v>10552066</v>
          </cell>
        </row>
        <row r="2637">
          <cell r="A2637" t="str">
            <v>ARANGO TRUJILLO CARLOS ALBERTO</v>
          </cell>
          <cell r="B2637">
            <v>79377600</v>
          </cell>
        </row>
        <row r="2638">
          <cell r="A2638" t="str">
            <v>ARANGO URIBE LUCERO</v>
          </cell>
          <cell r="B2638">
            <v>31272751</v>
          </cell>
        </row>
        <row r="2639">
          <cell r="A2639" t="str">
            <v>ARANGO URUENA YANUEL EDUARDO</v>
          </cell>
          <cell r="B2639">
            <v>14235075</v>
          </cell>
        </row>
        <row r="2640">
          <cell r="A2640" t="str">
            <v>ARANGO VALENCIA ADALBERTO</v>
          </cell>
          <cell r="B2640">
            <v>16800151</v>
          </cell>
        </row>
        <row r="2641">
          <cell r="A2641" t="str">
            <v>ARANGO VALENCIA ALEXANDER</v>
          </cell>
          <cell r="B2641">
            <v>16802165</v>
          </cell>
        </row>
        <row r="2642">
          <cell r="A2642" t="str">
            <v>ARANGO VANEGAS DAGOBERTO</v>
          </cell>
          <cell r="B2642">
            <v>79058455</v>
          </cell>
        </row>
        <row r="2643">
          <cell r="A2643" t="str">
            <v>ARANGO VASQUEZ CONSUELO DE JESUS</v>
          </cell>
          <cell r="B2643">
            <v>26271857</v>
          </cell>
        </row>
        <row r="2644">
          <cell r="A2644" t="str">
            <v>ARANGO VELASQUEZ ADRIANA MARIA</v>
          </cell>
          <cell r="B2644">
            <v>42893330</v>
          </cell>
        </row>
        <row r="2645">
          <cell r="A2645" t="str">
            <v>ARANGO VELASQUEZ GABRIEL AUGUSTO</v>
          </cell>
          <cell r="B2645">
            <v>70554283</v>
          </cell>
        </row>
        <row r="2646">
          <cell r="A2646" t="str">
            <v>ARANGO VELEZ ALEJANDRO</v>
          </cell>
          <cell r="B2646">
            <v>71694586</v>
          </cell>
        </row>
        <row r="2647">
          <cell r="A2647" t="str">
            <v>ARANGO VELEZ CARLOS MARTIN</v>
          </cell>
          <cell r="B2647">
            <v>70079752</v>
          </cell>
        </row>
        <row r="2648">
          <cell r="A2648" t="str">
            <v>ARANGO VELEZ JOHANAPAOLA</v>
          </cell>
          <cell r="B2648">
            <v>43161633</v>
          </cell>
        </row>
        <row r="2649">
          <cell r="A2649" t="str">
            <v>ARANGO VELEZ JUAN SEBASTIAN</v>
          </cell>
          <cell r="B2649">
            <v>98570063</v>
          </cell>
        </row>
        <row r="2650">
          <cell r="A2650" t="str">
            <v>ARANGO ZAPATA SANDRA JANETH</v>
          </cell>
          <cell r="B2650">
            <v>43812490</v>
          </cell>
        </row>
        <row r="2651">
          <cell r="A2651" t="str">
            <v>ARANGUREN DURAN FRANKLYN ALBERTO</v>
          </cell>
          <cell r="B2651">
            <v>79752634</v>
          </cell>
        </row>
        <row r="2652">
          <cell r="A2652" t="str">
            <v>ARANGUREN GARZON FELIPE ALONSO</v>
          </cell>
          <cell r="B2652">
            <v>79148185</v>
          </cell>
        </row>
        <row r="2653">
          <cell r="A2653" t="str">
            <v>ARANGUREN LEGUIZAMON MILTON FERNANDO</v>
          </cell>
          <cell r="B2653">
            <v>79757713</v>
          </cell>
        </row>
        <row r="2654">
          <cell r="A2654" t="str">
            <v>ARANGUREN ROMERO MARIA EMMA</v>
          </cell>
          <cell r="B2654">
            <v>29870978</v>
          </cell>
        </row>
        <row r="2655">
          <cell r="A2655" t="str">
            <v>ARANGUREN SANCHEZ JOSE ORLANDO</v>
          </cell>
          <cell r="B2655">
            <v>19159521</v>
          </cell>
        </row>
        <row r="2656">
          <cell r="A2656" t="str">
            <v>ARANZALES SANCHEZ LUIS FERNANDO</v>
          </cell>
          <cell r="B2656">
            <v>6024244</v>
          </cell>
        </row>
        <row r="2657">
          <cell r="A2657" t="str">
            <v>ARANZALES VARON CLAUDIA PATRICIA</v>
          </cell>
          <cell r="B2657">
            <v>51899625</v>
          </cell>
        </row>
        <row r="2658">
          <cell r="A2658" t="str">
            <v>ARANZAZU BOLA/OS SABARAIN</v>
          </cell>
          <cell r="B2658">
            <v>16707711</v>
          </cell>
        </row>
        <row r="2659">
          <cell r="A2659" t="str">
            <v>ARANZAZU FRANCO LUIS GERMAN</v>
          </cell>
          <cell r="B2659">
            <v>3560692</v>
          </cell>
        </row>
        <row r="2660">
          <cell r="A2660" t="str">
            <v>ARANZAZU JINETE SANDRA BIBIANA</v>
          </cell>
          <cell r="B2660">
            <v>41932697</v>
          </cell>
        </row>
        <row r="2661">
          <cell r="A2661" t="str">
            <v>ARANZAZU RENDON ROSALBA</v>
          </cell>
          <cell r="B2661">
            <v>41588884</v>
          </cell>
        </row>
        <row r="2662">
          <cell r="A2662" t="str">
            <v>ARANZUZA LTDA ASESORES DE SEGUROS</v>
          </cell>
          <cell r="B2662">
            <v>860353950</v>
          </cell>
        </row>
        <row r="2663">
          <cell r="A2663" t="str">
            <v>ARAQUE ANGEL RICARDO ANDRES</v>
          </cell>
          <cell r="B2663">
            <v>98549169</v>
          </cell>
        </row>
        <row r="2664">
          <cell r="A2664" t="str">
            <v>ARAQUE BARRANTES MYRIAM JOHANNA</v>
          </cell>
          <cell r="B2664">
            <v>52213740</v>
          </cell>
        </row>
        <row r="2665">
          <cell r="A2665" t="str">
            <v>ARAQUE CARDONA SANDRA GUIOMAR</v>
          </cell>
          <cell r="B2665">
            <v>51976533</v>
          </cell>
        </row>
        <row r="2666">
          <cell r="A2666" t="str">
            <v>ARAQUE CASTANEDA JOSE ELKIN</v>
          </cell>
          <cell r="B2666">
            <v>70044566</v>
          </cell>
        </row>
        <row r="2667">
          <cell r="A2667" t="str">
            <v>ARAQUE GALLEGO JOHN FREDY</v>
          </cell>
          <cell r="B2667">
            <v>98508328</v>
          </cell>
        </row>
        <row r="2668">
          <cell r="A2668" t="str">
            <v>ARAQUE NOCOVE CRISTOBAL DE JESUS</v>
          </cell>
          <cell r="B2668">
            <v>9529429</v>
          </cell>
        </row>
        <row r="2669">
          <cell r="A2669" t="str">
            <v>ARAQUE RAMIREZ SERGIO</v>
          </cell>
          <cell r="B2669">
            <v>4238478</v>
          </cell>
        </row>
        <row r="2670">
          <cell r="A2670" t="str">
            <v>ARAQUE SOLANO ALEX SMITH</v>
          </cell>
          <cell r="B2670">
            <v>11342767</v>
          </cell>
        </row>
        <row r="2671">
          <cell r="A2671" t="str">
            <v>ARAQUE VILLA ALVARO</v>
          </cell>
          <cell r="B2671">
            <v>8285769</v>
          </cell>
        </row>
        <row r="2672">
          <cell r="A2672" t="str">
            <v>ARARAT BALANTA LINNI</v>
          </cell>
          <cell r="B2672">
            <v>16711201</v>
          </cell>
        </row>
        <row r="2673">
          <cell r="A2673" t="str">
            <v>ARARAT CARDONA FERNANDO</v>
          </cell>
          <cell r="B2673">
            <v>87245393</v>
          </cell>
        </row>
        <row r="2674">
          <cell r="A2674" t="str">
            <v>ARARAT FORY MARIA ISABEL</v>
          </cell>
          <cell r="B2674">
            <v>34601523</v>
          </cell>
        </row>
        <row r="2675">
          <cell r="A2675" t="str">
            <v>ARARAT GUAZA JOSE EDIER</v>
          </cell>
          <cell r="B2675">
            <v>4654696</v>
          </cell>
        </row>
        <row r="2676">
          <cell r="A2676" t="str">
            <v>ARARAT VILLAFANE JOSE FREDY</v>
          </cell>
          <cell r="B2676">
            <v>16639332</v>
          </cell>
        </row>
        <row r="2677">
          <cell r="A2677" t="str">
            <v>ARAUJO E HIJOS S EN CS</v>
          </cell>
          <cell r="B2677">
            <v>805013664</v>
          </cell>
        </row>
        <row r="2678">
          <cell r="A2678" t="str">
            <v>ARAUJO FRANCO SAUL</v>
          </cell>
          <cell r="B2678">
            <v>2438342</v>
          </cell>
        </row>
        <row r="2679">
          <cell r="A2679" t="str">
            <v>ARAUJO GARCES ANCIZAR EFRAIN</v>
          </cell>
          <cell r="B2679">
            <v>19467057</v>
          </cell>
        </row>
        <row r="2680">
          <cell r="A2680" t="str">
            <v>ARAUJO GARCIA ALMER</v>
          </cell>
          <cell r="B2680">
            <v>94458716</v>
          </cell>
        </row>
        <row r="2681">
          <cell r="A2681" t="str">
            <v>ARAUJO LASSO ALVARO DIEGO</v>
          </cell>
          <cell r="B2681">
            <v>12975568</v>
          </cell>
        </row>
        <row r="2682">
          <cell r="A2682" t="str">
            <v>ARAUJO MEDINA JAIRO</v>
          </cell>
          <cell r="B2682">
            <v>14877706</v>
          </cell>
        </row>
        <row r="2683">
          <cell r="A2683" t="str">
            <v>ARAUJO MUNOZ MARIA ISABEL</v>
          </cell>
          <cell r="B2683">
            <v>52588889</v>
          </cell>
        </row>
        <row r="2684">
          <cell r="A2684" t="str">
            <v>ARAUJO ORTIZ VICTOR LEOPOLDO</v>
          </cell>
          <cell r="B2684">
            <v>16494084</v>
          </cell>
        </row>
        <row r="2685">
          <cell r="A2685" t="str">
            <v>ARAUJO PALENCIA GLORIA ELENA</v>
          </cell>
          <cell r="B2685">
            <v>63463662</v>
          </cell>
        </row>
        <row r="2686">
          <cell r="A2686" t="str">
            <v>ARAUJO RODRIGUEZ MONICA DEL PILAR</v>
          </cell>
          <cell r="B2686">
            <v>31939208</v>
          </cell>
        </row>
        <row r="2687">
          <cell r="A2687" t="str">
            <v>ARAUJO SALCEDO LUIS EDMUNDO</v>
          </cell>
          <cell r="B2687">
            <v>12990560</v>
          </cell>
        </row>
        <row r="2688">
          <cell r="A2688" t="str">
            <v>ARAUJO VALENCIA YON FREDY</v>
          </cell>
          <cell r="B2688">
            <v>7688898</v>
          </cell>
        </row>
        <row r="2689">
          <cell r="A2689" t="str">
            <v>ARBELAEZ AGUIRRE JAIRO LEON</v>
          </cell>
          <cell r="B2689">
            <v>71021945</v>
          </cell>
        </row>
        <row r="2690">
          <cell r="A2690" t="str">
            <v>ARBELAEZ ALVAREZ MARCELA</v>
          </cell>
          <cell r="B2690">
            <v>43619000</v>
          </cell>
        </row>
        <row r="2691">
          <cell r="A2691" t="str">
            <v>ARBELAEZ ALVAREZLUIS FELIPE</v>
          </cell>
          <cell r="B2691">
            <v>71760456</v>
          </cell>
        </row>
        <row r="2692">
          <cell r="A2692" t="str">
            <v>ARBELAEZ ARANGO RICARDO</v>
          </cell>
          <cell r="B2692">
            <v>71787000</v>
          </cell>
        </row>
        <row r="2693">
          <cell r="A2693" t="str">
            <v>ARBELAEZ ARBELAEZ LINA SOFIA</v>
          </cell>
          <cell r="B2693">
            <v>51814880</v>
          </cell>
        </row>
        <row r="2694">
          <cell r="A2694" t="str">
            <v>ARBELAEZ BARRETO MARIA ESPERANZA</v>
          </cell>
          <cell r="B2694">
            <v>51643552</v>
          </cell>
        </row>
        <row r="2695">
          <cell r="A2695" t="str">
            <v>ARBELAEZ BERNAL MARGARITA ROSA</v>
          </cell>
          <cell r="B2695">
            <v>51617943</v>
          </cell>
        </row>
        <row r="2696">
          <cell r="A2696" t="str">
            <v>ARBELAEZ BUENO JUAN FERNANDO</v>
          </cell>
          <cell r="B2696">
            <v>94396043</v>
          </cell>
        </row>
        <row r="2697">
          <cell r="A2697" t="str">
            <v>ARBELAEZ CAICEDO HENRY</v>
          </cell>
          <cell r="B2697">
            <v>16625182</v>
          </cell>
        </row>
        <row r="2698">
          <cell r="A2698" t="str">
            <v>ARBELAEZ DE GOMEZ ANA CECILIA</v>
          </cell>
          <cell r="B2698">
            <v>29381889</v>
          </cell>
        </row>
        <row r="2699">
          <cell r="A2699" t="str">
            <v>ARBELAEZ DE VERGARA PATRICIA MARIA E</v>
          </cell>
          <cell r="B2699">
            <v>41478342</v>
          </cell>
        </row>
        <row r="2700">
          <cell r="A2700" t="str">
            <v>ARBELAEZ DEYBIS</v>
          </cell>
          <cell r="B2700">
            <v>16919594</v>
          </cell>
        </row>
        <row r="2701">
          <cell r="A2701" t="str">
            <v>ARBELAEZ EZPELETA ROBERTO</v>
          </cell>
          <cell r="B2701">
            <v>16676901</v>
          </cell>
        </row>
        <row r="2702">
          <cell r="A2702" t="str">
            <v>ARBELAEZ GOMEZ MARTHA CECILIA</v>
          </cell>
          <cell r="B2702">
            <v>42065776</v>
          </cell>
        </row>
        <row r="2703">
          <cell r="A2703" t="str">
            <v>ARBELAEZ HERRERA MARIO GERMAN</v>
          </cell>
          <cell r="B2703">
            <v>11387172</v>
          </cell>
        </row>
        <row r="2704">
          <cell r="A2704" t="str">
            <v>ARBELAEZ ISAZA RAFAEL HORACIO</v>
          </cell>
          <cell r="B2704">
            <v>71622391</v>
          </cell>
        </row>
        <row r="2705">
          <cell r="A2705" t="str">
            <v>ARBELAEZ JARAMILLO CLAUDIA STELLA</v>
          </cell>
          <cell r="B2705">
            <v>42015039</v>
          </cell>
        </row>
        <row r="2706">
          <cell r="A2706" t="str">
            <v>ARBELAEZ LOPEZ MARIA ALICIA</v>
          </cell>
          <cell r="B2706">
            <v>21961814</v>
          </cell>
        </row>
        <row r="2707">
          <cell r="A2707" t="str">
            <v>ARBELAEZ MARULANDA JHON JAIRO</v>
          </cell>
          <cell r="B2707">
            <v>10082566</v>
          </cell>
        </row>
        <row r="2708">
          <cell r="A2708" t="str">
            <v>ARBELAEZ MONZON AYDEE</v>
          </cell>
          <cell r="B2708">
            <v>41714219</v>
          </cell>
        </row>
        <row r="2709">
          <cell r="A2709" t="str">
            <v>ARBELAEZ MUNOZ FRANCISCO ANTONIO</v>
          </cell>
          <cell r="B2709">
            <v>14887524</v>
          </cell>
        </row>
        <row r="2710">
          <cell r="A2710" t="str">
            <v>ARBELAEZ OSORIO HERNAN DARIO</v>
          </cell>
          <cell r="B2710">
            <v>70095656</v>
          </cell>
        </row>
        <row r="2711">
          <cell r="A2711" t="str">
            <v>ARBELAEZ OSPINA NINFA</v>
          </cell>
          <cell r="B2711">
            <v>31872813</v>
          </cell>
        </row>
        <row r="2712">
          <cell r="A2712" t="str">
            <v>ARBELAEZ OSPINA RODOLFO</v>
          </cell>
          <cell r="B2712">
            <v>18494870</v>
          </cell>
        </row>
        <row r="2713">
          <cell r="A2713" t="str">
            <v>ARBELAEZ PACHECO YENNY CRISTINA</v>
          </cell>
          <cell r="B2713">
            <v>20622908</v>
          </cell>
        </row>
        <row r="2714">
          <cell r="A2714" t="str">
            <v>ARBELAEZ PINEDA EDGAR HUMBERTO</v>
          </cell>
          <cell r="B2714">
            <v>98547101</v>
          </cell>
        </row>
        <row r="2715">
          <cell r="A2715" t="str">
            <v>ARBELAEZ QUINTERO WALTER DE JESUS</v>
          </cell>
          <cell r="B2715">
            <v>98491794</v>
          </cell>
        </row>
        <row r="2716">
          <cell r="A2716" t="str">
            <v>ARBELAEZ RAMIREZ PAULA ANDREA</v>
          </cell>
          <cell r="B2716">
            <v>43616764</v>
          </cell>
        </row>
        <row r="2717">
          <cell r="A2717" t="str">
            <v>ARBELAEZ RESTREPO FERNANDO</v>
          </cell>
          <cell r="B2717">
            <v>16776773</v>
          </cell>
        </row>
        <row r="2718">
          <cell r="A2718" t="str">
            <v>ARBELAEZ ROJAS JORGE ARTURO</v>
          </cell>
          <cell r="B2718">
            <v>2911772</v>
          </cell>
        </row>
        <row r="2719">
          <cell r="A2719" t="str">
            <v>ARBELAEZ SALAZAR CLAUDIA PATRICIA</v>
          </cell>
          <cell r="B2719">
            <v>43597594</v>
          </cell>
        </row>
        <row r="2720">
          <cell r="A2720" t="str">
            <v>ARBELAEZ SEPULVEDA CLAUDIA OTILIA</v>
          </cell>
          <cell r="B2720">
            <v>43744494</v>
          </cell>
        </row>
        <row r="2721">
          <cell r="A2721" t="str">
            <v>ARBELAEZ ZULETA JORGE IVAN</v>
          </cell>
          <cell r="B2721">
            <v>7525733</v>
          </cell>
        </row>
        <row r="2722">
          <cell r="A2722" t="str">
            <v>ARBELAEZ ZULUAGA AMPARO</v>
          </cell>
          <cell r="B2722">
            <v>24937779</v>
          </cell>
        </row>
        <row r="2723">
          <cell r="A2723" t="str">
            <v>ARBEY ANGRINO PEREIRA</v>
          </cell>
          <cell r="B2723">
            <v>16887628</v>
          </cell>
        </row>
        <row r="2724">
          <cell r="A2724" t="str">
            <v>ARBEY RUIZ</v>
          </cell>
          <cell r="B2724">
            <v>12977843</v>
          </cell>
        </row>
        <row r="2725">
          <cell r="A2725" t="str">
            <v>ARBEY TABARES ZAPATA</v>
          </cell>
          <cell r="B2725">
            <v>6378839</v>
          </cell>
        </row>
        <row r="2726">
          <cell r="A2726" t="str">
            <v>ARBOLEDA ALVAREZ MANUEL MEDARDO</v>
          </cell>
          <cell r="B2726">
            <v>16610816</v>
          </cell>
        </row>
        <row r="2727">
          <cell r="A2727" t="str">
            <v>ARBOLEDA ANGEL AGUIRRE S.A.</v>
          </cell>
          <cell r="B2727">
            <v>805011561</v>
          </cell>
        </row>
        <row r="2728">
          <cell r="A2728" t="str">
            <v>ARBOLEDA ARANGO GLORIA ELENA</v>
          </cell>
          <cell r="B2728">
            <v>25989166</v>
          </cell>
        </row>
        <row r="2729">
          <cell r="A2729" t="str">
            <v>ARBOLEDA ARBOLEDA BEATRIZ EDILMA</v>
          </cell>
          <cell r="B2729">
            <v>43099604</v>
          </cell>
        </row>
        <row r="2730">
          <cell r="A2730" t="str">
            <v>ARBOLEDA ARBOLEDA LUZ ELVA</v>
          </cell>
          <cell r="B2730">
            <v>39153285</v>
          </cell>
        </row>
        <row r="2731">
          <cell r="A2731" t="str">
            <v>ARBOLEDA ASPRILLA ALCIBIADES</v>
          </cell>
          <cell r="B2731">
            <v>16759588</v>
          </cell>
        </row>
        <row r="2732">
          <cell r="A2732" t="str">
            <v>ARBOLEDA ASPRILLA JOSE</v>
          </cell>
          <cell r="B2732">
            <v>94394093</v>
          </cell>
        </row>
        <row r="2733">
          <cell r="A2733" t="str">
            <v>ARBOLEDA BAENA MARDEN OSVALDO</v>
          </cell>
          <cell r="B2733">
            <v>71714605</v>
          </cell>
        </row>
        <row r="2734">
          <cell r="A2734" t="str">
            <v>ARBOLEDA BEDOYA MAYER IVAN</v>
          </cell>
          <cell r="B2734">
            <v>98586873</v>
          </cell>
        </row>
        <row r="2735">
          <cell r="A2735" t="str">
            <v>ARBOLEDA BOLIVAR MARIELA DE JESUS</v>
          </cell>
          <cell r="B2735">
            <v>21434958</v>
          </cell>
        </row>
        <row r="2736">
          <cell r="A2736" t="str">
            <v>ARBOLEDA CANO ANGELICA MARIA</v>
          </cell>
          <cell r="B2736">
            <v>43559525</v>
          </cell>
        </row>
        <row r="2737">
          <cell r="A2737" t="str">
            <v>ARBOLEDA CARDONA RUBEN DARIO</v>
          </cell>
          <cell r="B2737">
            <v>94489345</v>
          </cell>
        </row>
        <row r="2738">
          <cell r="A2738" t="str">
            <v>ARBOLEDA CLEVEL JUSTO JAVIER</v>
          </cell>
          <cell r="B2738">
            <v>13053216</v>
          </cell>
        </row>
        <row r="2739">
          <cell r="A2739" t="str">
            <v>ARBOLEDA DE LOPEZ LUZ TRINIDAD</v>
          </cell>
          <cell r="B2739">
            <v>34526006</v>
          </cell>
        </row>
        <row r="2740">
          <cell r="A2740" t="str">
            <v>ARBOLEDA DE OSORIO BLANCA LIGIA</v>
          </cell>
          <cell r="B2740">
            <v>32301825</v>
          </cell>
        </row>
        <row r="2741">
          <cell r="A2741" t="str">
            <v>ARBOLEDA ESCOBAR JOSE JAIR</v>
          </cell>
          <cell r="B2741">
            <v>10103632</v>
          </cell>
        </row>
        <row r="2742">
          <cell r="A2742" t="str">
            <v>ARBOLEDA ESTRADA MARISELA</v>
          </cell>
          <cell r="B2742">
            <v>43623886</v>
          </cell>
        </row>
        <row r="2743">
          <cell r="A2743" t="str">
            <v>ARBOLEDA GARZON GONZALO</v>
          </cell>
          <cell r="B2743">
            <v>10531821</v>
          </cell>
        </row>
        <row r="2744">
          <cell r="A2744" t="str">
            <v>ARBOLEDA GAVIRIA BERNARDO</v>
          </cell>
          <cell r="B2744">
            <v>8236588</v>
          </cell>
        </row>
        <row r="2745">
          <cell r="A2745" t="str">
            <v>ARBOLEDA GAVIRIA CLARA ELENA</v>
          </cell>
          <cell r="B2745">
            <v>21764259</v>
          </cell>
        </row>
        <row r="2746">
          <cell r="A2746" t="str">
            <v>ARBOLEDA GAVIRIA LUCIA MARGARITA</v>
          </cell>
          <cell r="B2746">
            <v>32413731</v>
          </cell>
        </row>
        <row r="2747">
          <cell r="A2747" t="str">
            <v>ARBOLEDA GAVIRIA LUZ MIRIAM</v>
          </cell>
          <cell r="B2747">
            <v>21977987</v>
          </cell>
        </row>
        <row r="2748">
          <cell r="A2748" t="str">
            <v>ARBOLEDA GIRALDO DEYANIRA</v>
          </cell>
          <cell r="B2748">
            <v>29291368</v>
          </cell>
        </row>
        <row r="2749">
          <cell r="A2749" t="str">
            <v>ARBOLEDA GOMEZ CRISTINA MARIA</v>
          </cell>
          <cell r="B2749">
            <v>43075480</v>
          </cell>
        </row>
        <row r="2750">
          <cell r="A2750" t="str">
            <v>ARBOLEDA GOMEZ GUILLERMO LEON</v>
          </cell>
          <cell r="B2750">
            <v>70077568</v>
          </cell>
        </row>
        <row r="2751">
          <cell r="A2751" t="str">
            <v>ARBOLEDA GONZALEZ ALCIDES DE JESUS</v>
          </cell>
          <cell r="B2751">
            <v>8260663</v>
          </cell>
        </row>
        <row r="2752">
          <cell r="A2752" t="str">
            <v>ARBOLEDA GRISALES PAULA ANDREA</v>
          </cell>
          <cell r="B2752">
            <v>66978978</v>
          </cell>
        </row>
        <row r="2753">
          <cell r="A2753" t="str">
            <v>ARBOLEDA GUEVARA CARLOS</v>
          </cell>
          <cell r="B2753">
            <v>94451373</v>
          </cell>
        </row>
        <row r="2754">
          <cell r="A2754" t="str">
            <v>ARBOLEDA HENAO EDELBERTO</v>
          </cell>
          <cell r="B2754">
            <v>10082865</v>
          </cell>
        </row>
        <row r="2755">
          <cell r="A2755" t="str">
            <v>ARBOLEDA HERNANDEZ PEDRO NEL</v>
          </cell>
          <cell r="B2755">
            <v>8262186</v>
          </cell>
        </row>
        <row r="2756">
          <cell r="A2756" t="str">
            <v>ARBOLEDA JARAMILLO JUAN CARLOS</v>
          </cell>
          <cell r="B2756">
            <v>4408044</v>
          </cell>
        </row>
        <row r="2757">
          <cell r="A2757" t="str">
            <v>ARBOLEDA JARAMILLOLILIAN BEATRIZ</v>
          </cell>
          <cell r="B2757">
            <v>39443413</v>
          </cell>
        </row>
        <row r="2758">
          <cell r="A2758" t="str">
            <v>ARBOLEDA LASCARRO GLORIA ELENA</v>
          </cell>
          <cell r="B2758">
            <v>21932279</v>
          </cell>
        </row>
        <row r="2759">
          <cell r="A2759" t="str">
            <v>ARBOLEDA LEYVA FRANCISCO ENRIQUE</v>
          </cell>
          <cell r="B2759">
            <v>16916578</v>
          </cell>
        </row>
        <row r="2760">
          <cell r="A2760" t="str">
            <v>ARBOLEDA LONDONO ANGELICA</v>
          </cell>
          <cell r="B2760">
            <v>31410850</v>
          </cell>
        </row>
        <row r="2761">
          <cell r="A2761" t="str">
            <v>ARBOLEDA LONDONO PAULA CECILIA</v>
          </cell>
          <cell r="B2761">
            <v>31420826</v>
          </cell>
        </row>
        <row r="2762">
          <cell r="A2762" t="str">
            <v>ARBOLEDA MARIN ELIZABETH</v>
          </cell>
          <cell r="B2762">
            <v>52190287</v>
          </cell>
        </row>
        <row r="2763">
          <cell r="A2763" t="str">
            <v>ARBOLEDA MARQUEZ MARIA YANETH</v>
          </cell>
          <cell r="B2763">
            <v>66762309</v>
          </cell>
        </row>
        <row r="2764">
          <cell r="A2764" t="str">
            <v>ARBOLEDA MEDINA EMPERATRIZ</v>
          </cell>
          <cell r="B2764">
            <v>35780077</v>
          </cell>
        </row>
        <row r="2765">
          <cell r="A2765" t="str">
            <v>ARBOLEDA MOLINA ALEJANDRA MARIA</v>
          </cell>
          <cell r="B2765">
            <v>43220199</v>
          </cell>
        </row>
        <row r="2766">
          <cell r="A2766" t="str">
            <v>ARBOLEDA MONTOYA LEOBARDO ANTONIO</v>
          </cell>
          <cell r="B2766">
            <v>8389160</v>
          </cell>
        </row>
        <row r="2767">
          <cell r="A2767" t="str">
            <v>ARBOLEDA MORALES NELLY</v>
          </cell>
          <cell r="B2767">
            <v>31298731</v>
          </cell>
        </row>
        <row r="2768">
          <cell r="A2768" t="str">
            <v>ARBOLEDA MORENO ROSA OLIVA</v>
          </cell>
          <cell r="B2768">
            <v>29324507</v>
          </cell>
        </row>
        <row r="2769">
          <cell r="A2769" t="str">
            <v>ARBOLEDA MOSQUERA DICTER AUDIV</v>
          </cell>
          <cell r="B2769">
            <v>16747053</v>
          </cell>
        </row>
        <row r="2770">
          <cell r="A2770" t="str">
            <v>ARBOLEDA MURILLO EMMA</v>
          </cell>
          <cell r="B2770">
            <v>51612204</v>
          </cell>
        </row>
        <row r="2771">
          <cell r="A2771" t="str">
            <v>ARBOLEDA NARANJO FABIAN FELIPE</v>
          </cell>
          <cell r="B2771">
            <v>16282139</v>
          </cell>
        </row>
        <row r="2772">
          <cell r="A2772" t="str">
            <v>ARBOLEDA OLARTE ELMER</v>
          </cell>
          <cell r="B2772">
            <v>10224363</v>
          </cell>
        </row>
        <row r="2773">
          <cell r="A2773" t="str">
            <v>ARBOLEDA OSORIO ALEXANDER</v>
          </cell>
          <cell r="B2773">
            <v>94390191</v>
          </cell>
        </row>
        <row r="2774">
          <cell r="A2774" t="str">
            <v>ARBOLEDA OSPINA FABIAN ESNEYDER</v>
          </cell>
          <cell r="B2774">
            <v>71373633</v>
          </cell>
        </row>
        <row r="2775">
          <cell r="A2775" t="str">
            <v>ARBOLEDA PERALTA ORLANDO</v>
          </cell>
          <cell r="B2775">
            <v>14238914</v>
          </cell>
        </row>
        <row r="2776">
          <cell r="A2776" t="str">
            <v>ARBOLEDA RAMIREZ LUIS FERNANDO</v>
          </cell>
          <cell r="B2776">
            <v>8294105</v>
          </cell>
        </row>
        <row r="2777">
          <cell r="A2777" t="str">
            <v>ARBOLEDA RAMIREZ SANDRA MARIA</v>
          </cell>
          <cell r="B2777">
            <v>43569695</v>
          </cell>
        </row>
        <row r="2778">
          <cell r="A2778" t="str">
            <v>ARBOLEDA RESTREPO ANGELA M</v>
          </cell>
          <cell r="B2778">
            <v>66855409</v>
          </cell>
        </row>
        <row r="2779">
          <cell r="A2779" t="str">
            <v>ARBOLEDA RODRIGUEZMILTON MARINO</v>
          </cell>
          <cell r="B2779">
            <v>16280125</v>
          </cell>
        </row>
        <row r="2780">
          <cell r="A2780" t="str">
            <v>ARBOLEDA SATIZABAL JAMES</v>
          </cell>
          <cell r="B2780">
            <v>16360399</v>
          </cell>
        </row>
        <row r="2781">
          <cell r="A2781" t="str">
            <v>ARBOLEDA SEGURA TEODORO</v>
          </cell>
          <cell r="B2781">
            <v>12908061</v>
          </cell>
        </row>
        <row r="2782">
          <cell r="A2782" t="str">
            <v>ARBOLEDA SEPULVEDACLAUDIA ELENA</v>
          </cell>
          <cell r="B2782">
            <v>43613041</v>
          </cell>
        </row>
        <row r="2783">
          <cell r="A2783" t="str">
            <v>ARBOLEDA TENORIO SEVERINO APOLINAR</v>
          </cell>
          <cell r="B2783">
            <v>12915776</v>
          </cell>
        </row>
        <row r="2784">
          <cell r="A2784" t="str">
            <v>ARBOLEDA TREJOS DAIRO ANTONIO</v>
          </cell>
          <cell r="B2784">
            <v>6464042</v>
          </cell>
        </row>
        <row r="2785">
          <cell r="A2785" t="str">
            <v>ARBOLEDA URIBE HERNAN DARIO</v>
          </cell>
          <cell r="B2785">
            <v>15254825</v>
          </cell>
        </row>
        <row r="2786">
          <cell r="A2786" t="str">
            <v>ARBOLEDA VALENCIA HENRY ALONSO</v>
          </cell>
          <cell r="B2786">
            <v>16496813</v>
          </cell>
        </row>
        <row r="2787">
          <cell r="A2787" t="str">
            <v>ARBOLEDA VALENCIA JOSE ABELARDO</v>
          </cell>
          <cell r="B2787">
            <v>4449682</v>
          </cell>
        </row>
        <row r="2788">
          <cell r="A2788" t="str">
            <v>ARBOLEDA VARGAS JOSE DIMAS</v>
          </cell>
          <cell r="B2788">
            <v>4888372</v>
          </cell>
        </row>
        <row r="2789">
          <cell r="A2789" t="str">
            <v>ARBOLEDA VARGAS MAURICIO</v>
          </cell>
          <cell r="B2789">
            <v>94317278</v>
          </cell>
        </row>
        <row r="2790">
          <cell r="A2790" t="str">
            <v>ARBOLEDA VILLA MAURICIO ALBERTO</v>
          </cell>
          <cell r="B2790">
            <v>71709464</v>
          </cell>
        </row>
        <row r="2791">
          <cell r="A2791" t="str">
            <v>ARBOLEDA ZAPATA FRANCISCO</v>
          </cell>
          <cell r="B2791">
            <v>6137728</v>
          </cell>
        </row>
        <row r="2792">
          <cell r="A2792" t="str">
            <v>ARCE ARCE ARBOLEDA FABIO HUGO</v>
          </cell>
          <cell r="B2792">
            <v>14444347</v>
          </cell>
        </row>
        <row r="2793">
          <cell r="A2793" t="str">
            <v>ARCE ARCE GUSTAVO ALBERTO</v>
          </cell>
          <cell r="B2793">
            <v>94415365</v>
          </cell>
        </row>
        <row r="2794">
          <cell r="A2794" t="str">
            <v>ARCE BERMUDEZ JOSE HUGO</v>
          </cell>
          <cell r="B2794">
            <v>14889771</v>
          </cell>
        </row>
        <row r="2795">
          <cell r="A2795" t="str">
            <v>ARCE CABANZO PAOLA</v>
          </cell>
          <cell r="B2795">
            <v>66995649</v>
          </cell>
        </row>
        <row r="2796">
          <cell r="A2796" t="str">
            <v>ARCE CASTILLO JAIR</v>
          </cell>
          <cell r="B2796">
            <v>94428375</v>
          </cell>
        </row>
        <row r="2797">
          <cell r="A2797" t="str">
            <v>ARCE CORDOBA CARLOS HEIBAR</v>
          </cell>
          <cell r="B2797">
            <v>16638544</v>
          </cell>
        </row>
        <row r="2798">
          <cell r="A2798" t="str">
            <v>ARCE CUELLAR GUIOVANI</v>
          </cell>
          <cell r="B2798">
            <v>66837299</v>
          </cell>
        </row>
        <row r="2799">
          <cell r="A2799" t="str">
            <v>ARCE DE CAICEDO ZULMA</v>
          </cell>
          <cell r="B2799">
            <v>31887374</v>
          </cell>
        </row>
        <row r="2800">
          <cell r="A2800" t="str">
            <v>ARCE DIAZ DERLY A</v>
          </cell>
          <cell r="B2800">
            <v>31878334</v>
          </cell>
        </row>
        <row r="2801">
          <cell r="A2801" t="str">
            <v>ARCE ESCOBAR PAULA ANDREA</v>
          </cell>
          <cell r="B2801">
            <v>66746390</v>
          </cell>
        </row>
        <row r="2802">
          <cell r="A2802" t="str">
            <v>ARCE GERARDO IVAN</v>
          </cell>
          <cell r="B2802">
            <v>16244109</v>
          </cell>
        </row>
        <row r="2803">
          <cell r="A2803" t="str">
            <v>ARCE GIRALDO NOHEMY</v>
          </cell>
          <cell r="B2803">
            <v>24706173</v>
          </cell>
        </row>
        <row r="2804">
          <cell r="A2804" t="str">
            <v>ARCE GOMEZ LUIS EDUARDO</v>
          </cell>
          <cell r="B2804">
            <v>6537483</v>
          </cell>
        </row>
        <row r="2805">
          <cell r="A2805" t="str">
            <v>ARCE HERNANDEZ AVELINO</v>
          </cell>
          <cell r="B2805">
            <v>6329118</v>
          </cell>
        </row>
        <row r="2806">
          <cell r="A2806" t="str">
            <v>ARCE HURTADO CONSUELO DEL ROSARIO</v>
          </cell>
          <cell r="B2806">
            <v>31840824</v>
          </cell>
        </row>
        <row r="2807">
          <cell r="A2807" t="str">
            <v>ARCE JIMENEZ JAMES</v>
          </cell>
          <cell r="B2807">
            <v>94451270</v>
          </cell>
        </row>
        <row r="2808">
          <cell r="A2808" t="str">
            <v>ARCE LOZANO HERNANDO</v>
          </cell>
          <cell r="B2808">
            <v>19224918</v>
          </cell>
        </row>
        <row r="2809">
          <cell r="A2809" t="str">
            <v>ARCE MELO MONICA BIBIANA</v>
          </cell>
          <cell r="B2809">
            <v>52490659</v>
          </cell>
        </row>
        <row r="2810">
          <cell r="A2810" t="str">
            <v>ARCE OSORIO OSCAR</v>
          </cell>
          <cell r="B2810">
            <v>76041477</v>
          </cell>
        </row>
        <row r="2811">
          <cell r="A2811" t="str">
            <v>ARCE PAEZ CLAUDIA MARGARITA</v>
          </cell>
          <cell r="B2811">
            <v>51656545</v>
          </cell>
        </row>
        <row r="2812">
          <cell r="A2812" t="str">
            <v>ARCE PAZ DEIRO JESUS</v>
          </cell>
          <cell r="B2812">
            <v>16749170</v>
          </cell>
        </row>
        <row r="2813">
          <cell r="A2813" t="str">
            <v>ARCE PEREZ FLABIO</v>
          </cell>
          <cell r="B2813">
            <v>79618088</v>
          </cell>
        </row>
        <row r="2814">
          <cell r="A2814" t="str">
            <v>ARCE RAMIREZ JOSE DAVID</v>
          </cell>
          <cell r="B2814">
            <v>16792695</v>
          </cell>
        </row>
        <row r="2815">
          <cell r="A2815" t="str">
            <v>ARCE RAMIREZ RAFAEL AUGUSTO</v>
          </cell>
          <cell r="B2815">
            <v>94381729</v>
          </cell>
        </row>
        <row r="2816">
          <cell r="A2816" t="str">
            <v>ARCE RIVAS DERLY CLARENA</v>
          </cell>
          <cell r="B2816">
            <v>55165298</v>
          </cell>
        </row>
        <row r="2817">
          <cell r="A2817" t="str">
            <v>ARCE RIVAS NELSON EMIRO</v>
          </cell>
          <cell r="B2817">
            <v>16675018</v>
          </cell>
        </row>
        <row r="2818">
          <cell r="A2818" t="str">
            <v>ARCE VANEGAS LUZ ELENA</v>
          </cell>
          <cell r="B2818">
            <v>36173275</v>
          </cell>
        </row>
        <row r="2819">
          <cell r="A2819" t="str">
            <v>ARCE VARGAS MARIA CONSTANZA</v>
          </cell>
          <cell r="B2819">
            <v>52037051</v>
          </cell>
        </row>
        <row r="2820">
          <cell r="A2820" t="str">
            <v>ARCESIO GIL LOPEZ</v>
          </cell>
          <cell r="B2820">
            <v>2646446</v>
          </cell>
        </row>
        <row r="2821">
          <cell r="A2821" t="str">
            <v>ARCESIO GONZALEZ MARTINEZ</v>
          </cell>
          <cell r="B2821">
            <v>16646360</v>
          </cell>
        </row>
        <row r="2822">
          <cell r="A2822" t="str">
            <v>ARCESIO HERRERA ARIAS</v>
          </cell>
          <cell r="B2822">
            <v>7560007</v>
          </cell>
        </row>
        <row r="2823">
          <cell r="A2823" t="str">
            <v>ARCHBOLD BARKER CLEYTON</v>
          </cell>
          <cell r="B2823">
            <v>18008921</v>
          </cell>
        </row>
        <row r="2824">
          <cell r="A2824" t="str">
            <v>ARCHILA ARANGO CATALINA</v>
          </cell>
          <cell r="B2824">
            <v>31976794</v>
          </cell>
        </row>
        <row r="2825">
          <cell r="A2825" t="str">
            <v>ARCHILA BLANCO VIVIAN YENIT</v>
          </cell>
          <cell r="B2825">
            <v>63355315</v>
          </cell>
        </row>
        <row r="2826">
          <cell r="A2826" t="str">
            <v>ARCHILA MEJIA RAUL</v>
          </cell>
          <cell r="B2826">
            <v>80437972</v>
          </cell>
        </row>
        <row r="2827">
          <cell r="A2827" t="str">
            <v>ARCHILA ORDUZ JAIME</v>
          </cell>
          <cell r="B2827">
            <v>13837293</v>
          </cell>
        </row>
        <row r="2828">
          <cell r="A2828" t="str">
            <v>ARCHILA ORDUZ OLIVERIO</v>
          </cell>
          <cell r="B2828">
            <v>91217988</v>
          </cell>
        </row>
        <row r="2829">
          <cell r="A2829" t="str">
            <v>ARCHILA REYES ISABEL SOFIA</v>
          </cell>
          <cell r="B2829">
            <v>41403609</v>
          </cell>
        </row>
        <row r="2830">
          <cell r="A2830" t="str">
            <v>ARCHILA REYES MARIA ANITA</v>
          </cell>
          <cell r="B2830">
            <v>52123302</v>
          </cell>
        </row>
        <row r="2831">
          <cell r="A2831" t="str">
            <v>ARCHILA RODRIGUEZ LUIS FERNANDO</v>
          </cell>
          <cell r="B2831">
            <v>79683807</v>
          </cell>
        </row>
        <row r="2832">
          <cell r="A2832" t="str">
            <v>ARCHILA TUNJANO LUIS C</v>
          </cell>
          <cell r="B2832">
            <v>9085998</v>
          </cell>
        </row>
        <row r="2833">
          <cell r="A2833" t="str">
            <v>ARCIA ARIZA LUIS MANUEL</v>
          </cell>
          <cell r="B2833">
            <v>79271599</v>
          </cell>
        </row>
        <row r="2834">
          <cell r="A2834" t="str">
            <v>ARCILA AGUIRRE ROSA NIDIA</v>
          </cell>
          <cell r="B2834">
            <v>41579438</v>
          </cell>
        </row>
        <row r="2835">
          <cell r="A2835" t="str">
            <v>ARCILA ARISTIZABAL BLANCA ADIELA</v>
          </cell>
          <cell r="B2835">
            <v>34043818</v>
          </cell>
        </row>
        <row r="2836">
          <cell r="A2836" t="str">
            <v>ARCILA BOTERO LUZ MARIA</v>
          </cell>
          <cell r="B2836">
            <v>41885976</v>
          </cell>
        </row>
        <row r="2837">
          <cell r="A2837" t="str">
            <v>ARCILA ECHEVERRI PEDRO FELIPE</v>
          </cell>
          <cell r="B2837">
            <v>98520949</v>
          </cell>
        </row>
        <row r="2838">
          <cell r="A2838" t="str">
            <v>ARCILA ESPINOSA JOHN JAIRO</v>
          </cell>
          <cell r="B2838">
            <v>7540797</v>
          </cell>
        </row>
        <row r="2839">
          <cell r="A2839" t="str">
            <v>ARCILA GARCIA DIEGO ANDRES</v>
          </cell>
          <cell r="B2839">
            <v>14837990</v>
          </cell>
        </row>
        <row r="2840">
          <cell r="A2840" t="str">
            <v>ARCILA GARZON MAURICIO</v>
          </cell>
          <cell r="B2840">
            <v>80422702</v>
          </cell>
        </row>
        <row r="2841">
          <cell r="A2841" t="str">
            <v>ARCILA GOMEZ CARLOS ALBERTO</v>
          </cell>
          <cell r="B2841">
            <v>70095643</v>
          </cell>
        </row>
        <row r="2842">
          <cell r="A2842" t="str">
            <v>ARCILA GOMEZ LUIS EDUARDO</v>
          </cell>
          <cell r="B2842">
            <v>79483710</v>
          </cell>
        </row>
        <row r="2843">
          <cell r="A2843" t="str">
            <v>ARCILA GUTIERREZ DAVID</v>
          </cell>
          <cell r="B2843">
            <v>70856089</v>
          </cell>
        </row>
        <row r="2844">
          <cell r="A2844" t="str">
            <v>ARCILA GUTIERREZ ELKIN ANTONIO</v>
          </cell>
          <cell r="B2844">
            <v>70854053</v>
          </cell>
        </row>
        <row r="2845">
          <cell r="A2845" t="str">
            <v>ARCILA LOAIZA CARLOS ARTURO</v>
          </cell>
          <cell r="B2845">
            <v>10090328</v>
          </cell>
        </row>
        <row r="2846">
          <cell r="A2846" t="str">
            <v>ARCILA LONDONO RUBEN DARIO</v>
          </cell>
          <cell r="B2846">
            <v>98631045</v>
          </cell>
        </row>
        <row r="2847">
          <cell r="A2847" t="str">
            <v>ARCILA LOSADA JOSE DE JESUS</v>
          </cell>
          <cell r="B2847">
            <v>14881310</v>
          </cell>
        </row>
        <row r="2848">
          <cell r="A2848" t="str">
            <v>ARCILA MARQUEZ EVELYN</v>
          </cell>
          <cell r="B2848">
            <v>66762451</v>
          </cell>
        </row>
        <row r="2849">
          <cell r="A2849" t="str">
            <v>ARCILA MARTINEZ AMPARO ALICIA</v>
          </cell>
          <cell r="B2849">
            <v>31246655</v>
          </cell>
        </row>
        <row r="2850">
          <cell r="A2850" t="str">
            <v>ARCILA MONCADA CIELO</v>
          </cell>
          <cell r="B2850">
            <v>29769666</v>
          </cell>
        </row>
        <row r="2851">
          <cell r="A2851" t="str">
            <v>ARCILA MONTOYA FABIO DE JESUS</v>
          </cell>
          <cell r="B2851">
            <v>70548401</v>
          </cell>
        </row>
        <row r="2852">
          <cell r="A2852" t="str">
            <v>ARCILA MONTOYA JORGE ALBERTO</v>
          </cell>
          <cell r="B2852">
            <v>70100284</v>
          </cell>
        </row>
        <row r="2853">
          <cell r="A2853" t="str">
            <v>ARCILA MONTOYA LUIS GUSTAVO</v>
          </cell>
          <cell r="B2853">
            <v>3512195</v>
          </cell>
        </row>
        <row r="2854">
          <cell r="A2854" t="str">
            <v>ARCILA MORANT DIEGO ALONSO</v>
          </cell>
          <cell r="B2854">
            <v>98543416</v>
          </cell>
        </row>
        <row r="2855">
          <cell r="A2855" t="str">
            <v>ARCILA OBREGON PAULA ANDREA</v>
          </cell>
          <cell r="B2855">
            <v>43180101</v>
          </cell>
        </row>
        <row r="2856">
          <cell r="A2856" t="str">
            <v>ARCILA SOTO WILLIAM LEONARDO</v>
          </cell>
          <cell r="B2856">
            <v>79828304</v>
          </cell>
        </row>
        <row r="2857">
          <cell r="A2857" t="str">
            <v>ARCILA TORO LILIANA SOLEDAD</v>
          </cell>
          <cell r="B2857">
            <v>43080359</v>
          </cell>
        </row>
        <row r="2858">
          <cell r="A2858" t="str">
            <v>ARCILA VASQUEZ CESAR AUGUSTO</v>
          </cell>
          <cell r="B2858">
            <v>7530293</v>
          </cell>
        </row>
        <row r="2859">
          <cell r="A2859" t="str">
            <v>ARCILA ZAMBRANO FERNANDO</v>
          </cell>
          <cell r="B2859">
            <v>16719153</v>
          </cell>
        </row>
        <row r="2860">
          <cell r="A2860" t="str">
            <v>ARCINIEGAS AMAYA DUBIS VITALIA</v>
          </cell>
          <cell r="B2860">
            <v>52268856</v>
          </cell>
        </row>
        <row r="2861">
          <cell r="A2861" t="str">
            <v>ARCINIEGAS ARCINEGAS MARIA FERNANDA</v>
          </cell>
          <cell r="B2861">
            <v>52621166</v>
          </cell>
        </row>
        <row r="2862">
          <cell r="A2862" t="str">
            <v>ARCINIEGAS CAMARGO MIGUEL ANGEL</v>
          </cell>
          <cell r="B2862">
            <v>5547503</v>
          </cell>
        </row>
        <row r="2863">
          <cell r="A2863" t="str">
            <v>ARCINIEGAS DE CASTILLO ESPERANZA</v>
          </cell>
          <cell r="B2863">
            <v>29532501</v>
          </cell>
        </row>
        <row r="2864">
          <cell r="A2864" t="str">
            <v>ARCINIEGAS DE EGEA GLADYS</v>
          </cell>
          <cell r="B2864">
            <v>41507713</v>
          </cell>
        </row>
        <row r="2865">
          <cell r="A2865" t="str">
            <v>ARCINIEGAS FIERRO DORIAN</v>
          </cell>
          <cell r="B2865">
            <v>30717871</v>
          </cell>
        </row>
        <row r="2866">
          <cell r="A2866" t="str">
            <v>ARCINIEGAS GONZALEZ SANDRA BIBIANA</v>
          </cell>
          <cell r="B2866">
            <v>39568622</v>
          </cell>
        </row>
        <row r="2867">
          <cell r="A2867" t="str">
            <v>ARCINIEGAS GUILLEN ELSY MARIA</v>
          </cell>
          <cell r="B2867">
            <v>41562069</v>
          </cell>
        </row>
        <row r="2868">
          <cell r="A2868" t="str">
            <v>ARCINIEGAS HERMIDA ALFONSO</v>
          </cell>
          <cell r="B2868">
            <v>79272658</v>
          </cell>
        </row>
        <row r="2869">
          <cell r="A2869" t="str">
            <v>ARCINIEGAS HERNANDEZ JESUS OVIDIO</v>
          </cell>
          <cell r="B2869">
            <v>79687033</v>
          </cell>
        </row>
        <row r="2870">
          <cell r="A2870" t="str">
            <v>ARCINIEGAS HERRERA GONZALO</v>
          </cell>
          <cell r="B2870">
            <v>12639412</v>
          </cell>
        </row>
        <row r="2871">
          <cell r="A2871" t="str">
            <v>ARCINIEGAS JIMENEZ JUAN GABRIEL</v>
          </cell>
          <cell r="B2871">
            <v>91217587</v>
          </cell>
        </row>
        <row r="2872">
          <cell r="A2872" t="str">
            <v>ARCINIEGAS LASTRA ERWIN</v>
          </cell>
          <cell r="B2872">
            <v>73117924</v>
          </cell>
        </row>
        <row r="2873">
          <cell r="A2873" t="str">
            <v>ARCINIEGAS LUCIO ERICSSON</v>
          </cell>
          <cell r="B2873">
            <v>17343589</v>
          </cell>
        </row>
        <row r="2874">
          <cell r="A2874" t="str">
            <v>ARCINIEGAS MARQUEZ SANDRA MARCELA</v>
          </cell>
          <cell r="B2874">
            <v>39784828</v>
          </cell>
        </row>
        <row r="2875">
          <cell r="A2875" t="str">
            <v>ARCINIEGAS MASMELA FERNANDO</v>
          </cell>
          <cell r="B2875">
            <v>79294049</v>
          </cell>
        </row>
        <row r="2876">
          <cell r="A2876" t="str">
            <v>ARCINIEGAS MOLINA ANTONIO</v>
          </cell>
          <cell r="B2876">
            <v>3148887</v>
          </cell>
        </row>
        <row r="2877">
          <cell r="A2877" t="str">
            <v>ARCINIEGAS PERDOMO LUBIER</v>
          </cell>
          <cell r="B2877">
            <v>83242377</v>
          </cell>
        </row>
        <row r="2878">
          <cell r="A2878" t="str">
            <v>ARCINIEGAS PEREZ ARMANDO</v>
          </cell>
          <cell r="B2878">
            <v>79340530</v>
          </cell>
        </row>
        <row r="2879">
          <cell r="A2879" t="str">
            <v>ARCINIEGAS PINZON YOLANDA</v>
          </cell>
          <cell r="B2879">
            <v>39790238</v>
          </cell>
        </row>
        <row r="2880">
          <cell r="A2880" t="str">
            <v>ARCINIEGAS RENGIFO GLORIA CECILIA</v>
          </cell>
          <cell r="B2880">
            <v>51958134</v>
          </cell>
        </row>
        <row r="2881">
          <cell r="A2881" t="str">
            <v>ARCINIEGAS RODRIGUEZ WILLIAM</v>
          </cell>
          <cell r="B2881">
            <v>19325059</v>
          </cell>
        </row>
        <row r="2882">
          <cell r="A2882" t="str">
            <v>ARCINIEGAS TORO ADRIANA</v>
          </cell>
          <cell r="B2882">
            <v>42886526</v>
          </cell>
        </row>
        <row r="2883">
          <cell r="A2883" t="str">
            <v>ARCINIEGAS ZUNIGA CLARA EUGENIA</v>
          </cell>
          <cell r="B2883">
            <v>34558409</v>
          </cell>
        </row>
        <row r="2884">
          <cell r="A2884" t="str">
            <v>ARCOLI LTDA</v>
          </cell>
          <cell r="B2884">
            <v>890930831</v>
          </cell>
        </row>
        <row r="2885">
          <cell r="A2885" t="str">
            <v>ARCOLOR LTDA</v>
          </cell>
          <cell r="B2885">
            <v>811010410</v>
          </cell>
        </row>
        <row r="2886">
          <cell r="A2886" t="str">
            <v>ARCOS ARCINIEGAS JOHN BERNARDO</v>
          </cell>
          <cell r="B2886">
            <v>80409069</v>
          </cell>
        </row>
        <row r="2887">
          <cell r="A2887" t="str">
            <v>ARCOS ARMERO NUBIA</v>
          </cell>
          <cell r="B2887">
            <v>31715012</v>
          </cell>
        </row>
        <row r="2888">
          <cell r="A2888" t="str">
            <v>ARCOS BARRAZA SILVIO</v>
          </cell>
          <cell r="B2888">
            <v>72128756</v>
          </cell>
        </row>
        <row r="2889">
          <cell r="A2889" t="str">
            <v>ARCOS CAJIGAS JESUS</v>
          </cell>
          <cell r="B2889">
            <v>79903605</v>
          </cell>
        </row>
        <row r="2890">
          <cell r="A2890" t="str">
            <v>ARCOS ELINAN JESUS ALFONSO</v>
          </cell>
          <cell r="B2890">
            <v>16746070</v>
          </cell>
        </row>
        <row r="2891">
          <cell r="A2891" t="str">
            <v>ARCOS ORDOÐEZ JULIO CESAR</v>
          </cell>
          <cell r="B2891">
            <v>16771255</v>
          </cell>
        </row>
        <row r="2892">
          <cell r="A2892" t="str">
            <v>ARCOS ORTIZ ALEXANDER</v>
          </cell>
          <cell r="B2892">
            <v>94398841</v>
          </cell>
        </row>
        <row r="2893">
          <cell r="A2893" t="str">
            <v>ARCOS PACHECO FRANCISCO JAVIER</v>
          </cell>
          <cell r="B2893">
            <v>16763672</v>
          </cell>
        </row>
        <row r="2894">
          <cell r="A2894" t="str">
            <v>ARCOS PALMA EDGAR</v>
          </cell>
          <cell r="B2894">
            <v>19199771</v>
          </cell>
        </row>
        <row r="2895">
          <cell r="A2895" t="str">
            <v>ARCOS PENA ALFREDO</v>
          </cell>
          <cell r="B2895">
            <v>98378744</v>
          </cell>
        </row>
        <row r="2896">
          <cell r="A2896" t="str">
            <v>ARCOS PENA LUIS OSWALDO</v>
          </cell>
          <cell r="B2896">
            <v>98388247</v>
          </cell>
        </row>
        <row r="2897">
          <cell r="A2897" t="str">
            <v>ARCOS ROSERO CARLOS HUMBERTO</v>
          </cell>
          <cell r="B2897">
            <v>10538319</v>
          </cell>
        </row>
        <row r="2898">
          <cell r="A2898" t="str">
            <v>ARCOS ZAMBRANO CAROLINA</v>
          </cell>
          <cell r="B2898">
            <v>31577369</v>
          </cell>
        </row>
        <row r="2899">
          <cell r="A2899" t="str">
            <v>ARDILA ALONSO DARLING AMIRA</v>
          </cell>
          <cell r="B2899">
            <v>51833105</v>
          </cell>
        </row>
        <row r="2900">
          <cell r="A2900" t="str">
            <v>ARDILA ANZOLA LUZ DARY</v>
          </cell>
          <cell r="B2900">
            <v>51924019</v>
          </cell>
        </row>
        <row r="2901">
          <cell r="A2901" t="str">
            <v>ARDILA ARDILA LYDA JAZMIN</v>
          </cell>
          <cell r="B2901">
            <v>60349529</v>
          </cell>
        </row>
        <row r="2902">
          <cell r="A2902" t="str">
            <v>ARDILA ARDILA MARTHA JEANETH</v>
          </cell>
          <cell r="B2902">
            <v>52080975</v>
          </cell>
        </row>
        <row r="2903">
          <cell r="A2903" t="str">
            <v>ARDILA BARAJAS ROGELIO</v>
          </cell>
          <cell r="B2903">
            <v>91227556</v>
          </cell>
        </row>
        <row r="2904">
          <cell r="A2904" t="str">
            <v>ARDILA BARBOSA JOSE ERNEI</v>
          </cell>
          <cell r="B2904">
            <v>79502652</v>
          </cell>
        </row>
        <row r="2905">
          <cell r="A2905" t="str">
            <v>ARDILA BETANCOURTH MELIDA</v>
          </cell>
          <cell r="B2905">
            <v>31893921</v>
          </cell>
        </row>
        <row r="2906">
          <cell r="A2906" t="str">
            <v>ARDILA BRAVO MOISES</v>
          </cell>
          <cell r="B2906">
            <v>13700546</v>
          </cell>
        </row>
        <row r="2907">
          <cell r="A2907" t="str">
            <v>ARDILA CAMACHO TILCIA</v>
          </cell>
          <cell r="B2907">
            <v>28438048</v>
          </cell>
        </row>
        <row r="2908">
          <cell r="A2908" t="str">
            <v>ARDILA CARRILLO HENRY</v>
          </cell>
          <cell r="B2908">
            <v>91248379</v>
          </cell>
        </row>
        <row r="2909">
          <cell r="A2909" t="str">
            <v>ARDILA CASTRO JORGE</v>
          </cell>
          <cell r="B2909">
            <v>12104290</v>
          </cell>
        </row>
        <row r="2910">
          <cell r="A2910" t="str">
            <v>ARDILA CELY PATRICIA</v>
          </cell>
          <cell r="B2910">
            <v>52008526</v>
          </cell>
        </row>
        <row r="2911">
          <cell r="A2911" t="str">
            <v>ARDILA CHACON ARMANDO</v>
          </cell>
          <cell r="B2911">
            <v>80373647</v>
          </cell>
        </row>
        <row r="2912">
          <cell r="A2912" t="str">
            <v>ARDILA CRUZ LUIS FRANCISCO</v>
          </cell>
          <cell r="B2912">
            <v>17083823</v>
          </cell>
        </row>
        <row r="2913">
          <cell r="A2913" t="str">
            <v>ARDILA CUBIDES GILMA TULIA</v>
          </cell>
          <cell r="B2913">
            <v>52084219</v>
          </cell>
        </row>
        <row r="2914">
          <cell r="A2914" t="str">
            <v>ARDILA CUBIDES LUZ MARINA</v>
          </cell>
          <cell r="B2914">
            <v>52083174</v>
          </cell>
        </row>
        <row r="2915">
          <cell r="A2915" t="str">
            <v>ARDILA DE CORDOBA LUCILA ESTHE</v>
          </cell>
          <cell r="B2915">
            <v>22289826</v>
          </cell>
        </row>
        <row r="2916">
          <cell r="A2916" t="str">
            <v>ARDILA DE GUARIN MARTHA CECILIA</v>
          </cell>
          <cell r="B2916">
            <v>28098070</v>
          </cell>
        </row>
        <row r="2917">
          <cell r="A2917" t="str">
            <v>ARDILA DE HENRIQUEZ PATRICIA</v>
          </cell>
          <cell r="B2917">
            <v>41587145</v>
          </cell>
        </row>
        <row r="2918">
          <cell r="A2918" t="str">
            <v>ARDILA DE LOSA MARIA DELIA</v>
          </cell>
          <cell r="B2918">
            <v>24955669</v>
          </cell>
        </row>
        <row r="2919">
          <cell r="A2919" t="str">
            <v>ARDILA DE MARTINEZ MARIA MAGDALENA</v>
          </cell>
          <cell r="B2919">
            <v>31227816</v>
          </cell>
        </row>
        <row r="2920">
          <cell r="A2920" t="str">
            <v>ARDILA DE OROZCO DAYSI GIOMAR</v>
          </cell>
          <cell r="B2920">
            <v>29075860</v>
          </cell>
        </row>
        <row r="2921">
          <cell r="A2921" t="str">
            <v>ARDILA DE SANDOVAL MARTHA NADIME</v>
          </cell>
          <cell r="B2921">
            <v>41386522</v>
          </cell>
        </row>
        <row r="2922">
          <cell r="A2922" t="str">
            <v>ARDILA DE SARRIA MARIA CECILIA</v>
          </cell>
          <cell r="B2922">
            <v>29398113</v>
          </cell>
        </row>
        <row r="2923">
          <cell r="A2923" t="str">
            <v>ARDILA DIMATE JORGE ARTURO</v>
          </cell>
          <cell r="B2923">
            <v>17090377</v>
          </cell>
        </row>
        <row r="2924">
          <cell r="A2924" t="str">
            <v>ARDILA ENCINALES FRANCISCO JAVIER</v>
          </cell>
          <cell r="B2924">
            <v>19398602</v>
          </cell>
        </row>
        <row r="2925">
          <cell r="A2925" t="str">
            <v>ARDILA ESCOBAR GERARDO</v>
          </cell>
          <cell r="B2925">
            <v>11292155</v>
          </cell>
        </row>
        <row r="2926">
          <cell r="A2926" t="str">
            <v>ARDILA GERENA AURORA</v>
          </cell>
          <cell r="B2926">
            <v>51670852</v>
          </cell>
        </row>
        <row r="2927">
          <cell r="A2927" t="str">
            <v>ARDILA GIRALDO MARIA ERLINDA</v>
          </cell>
          <cell r="B2927">
            <v>41712387</v>
          </cell>
        </row>
        <row r="2928">
          <cell r="A2928" t="str">
            <v>ARDILA GOMEZ ADRIANA LUCIA</v>
          </cell>
          <cell r="B2928">
            <v>39746145</v>
          </cell>
        </row>
        <row r="2929">
          <cell r="A2929" t="str">
            <v>ARDILA GONZALEZ VILMA BEATRIZ</v>
          </cell>
          <cell r="B2929">
            <v>43099967</v>
          </cell>
        </row>
        <row r="2930">
          <cell r="A2930" t="str">
            <v>ARDILA GUZMAN EULISES</v>
          </cell>
          <cell r="B2930">
            <v>11291256</v>
          </cell>
        </row>
        <row r="2931">
          <cell r="A2931" t="str">
            <v>ARDILA JAIME</v>
          </cell>
          <cell r="B2931">
            <v>19311380</v>
          </cell>
        </row>
        <row r="2932">
          <cell r="A2932" t="str">
            <v>ARDILA JULIO CESAR</v>
          </cell>
          <cell r="B2932">
            <v>13847770</v>
          </cell>
        </row>
        <row r="2933">
          <cell r="A2933" t="str">
            <v>ARDILA LOPEZ EDITH JOHANA</v>
          </cell>
          <cell r="B2933">
            <v>52294782</v>
          </cell>
        </row>
        <row r="2934">
          <cell r="A2934" t="str">
            <v>ARDILA MARULANDA NIDIA</v>
          </cell>
          <cell r="B2934">
            <v>29451001</v>
          </cell>
        </row>
        <row r="2935">
          <cell r="A2935" t="str">
            <v>ARDILA MENECES HERNANDO</v>
          </cell>
          <cell r="B2935">
            <v>5758711</v>
          </cell>
        </row>
        <row r="2936">
          <cell r="A2936" t="str">
            <v>ARDILA MILLAN DIEGO</v>
          </cell>
          <cell r="B2936">
            <v>16762434</v>
          </cell>
        </row>
        <row r="2937">
          <cell r="A2937" t="str">
            <v>ARDILA MILLAN EDUAR JAIR</v>
          </cell>
          <cell r="B2937">
            <v>16496562</v>
          </cell>
        </row>
        <row r="2938">
          <cell r="A2938" t="str">
            <v>ARDILA MIRANDA MARIA HELENA</v>
          </cell>
          <cell r="B2938">
            <v>23897798</v>
          </cell>
        </row>
        <row r="2939">
          <cell r="A2939" t="str">
            <v>ARDILA MORALES DIANA DEL S</v>
          </cell>
          <cell r="B2939">
            <v>43548100</v>
          </cell>
        </row>
        <row r="2940">
          <cell r="A2940" t="str">
            <v>ARDILA MORALES MAURICIO ALFONSO</v>
          </cell>
          <cell r="B2940">
            <v>79406121</v>
          </cell>
        </row>
        <row r="2941">
          <cell r="A2941" t="str">
            <v>ARDILA ORTIZ MARIA EMMA</v>
          </cell>
          <cell r="B2941">
            <v>66831057</v>
          </cell>
        </row>
        <row r="2942">
          <cell r="A2942" t="str">
            <v>ARDILA ORTIZ MARTHA INES</v>
          </cell>
          <cell r="B2942">
            <v>63288505</v>
          </cell>
        </row>
        <row r="2943">
          <cell r="A2943" t="str">
            <v>ARDILA PATINO RICARDO</v>
          </cell>
          <cell r="B2943">
            <v>12107375</v>
          </cell>
        </row>
        <row r="2944">
          <cell r="A2944" t="str">
            <v>ARDILA PEREZ GONZALO</v>
          </cell>
          <cell r="B2944">
            <v>91421781</v>
          </cell>
        </row>
        <row r="2945">
          <cell r="A2945" t="str">
            <v>ARDILA PINZON BLEIDY JAQUIN</v>
          </cell>
          <cell r="B2945">
            <v>83234711</v>
          </cell>
        </row>
        <row r="2946">
          <cell r="A2946" t="str">
            <v>ARDILA POVEDA JUAN ELIODORO</v>
          </cell>
          <cell r="B2946">
            <v>11430942</v>
          </cell>
        </row>
        <row r="2947">
          <cell r="A2947" t="str">
            <v>ARDILA RAMIREZ</v>
          </cell>
          <cell r="B2947">
            <v>79692671</v>
          </cell>
        </row>
        <row r="2948">
          <cell r="A2948" t="str">
            <v>ARDILA RAMIREZ ELIZABETH</v>
          </cell>
          <cell r="B2948">
            <v>52851172</v>
          </cell>
        </row>
        <row r="2949">
          <cell r="A2949" t="str">
            <v>ARDILA RAUL</v>
          </cell>
          <cell r="B2949">
            <v>91179492</v>
          </cell>
        </row>
        <row r="2950">
          <cell r="A2950" t="str">
            <v>ARDILA RESTREPO ELKIN ALONSO</v>
          </cell>
          <cell r="B2950">
            <v>98534370</v>
          </cell>
        </row>
        <row r="2951">
          <cell r="A2951" t="str">
            <v>ARDILA RODRIGUEZ OSCAR</v>
          </cell>
          <cell r="B2951">
            <v>19344330</v>
          </cell>
        </row>
        <row r="2952">
          <cell r="A2952" t="str">
            <v>ARDILA ROJAS DELSY MARIA</v>
          </cell>
          <cell r="B2952">
            <v>42498657</v>
          </cell>
        </row>
        <row r="2953">
          <cell r="A2953" t="str">
            <v>ARDILA ROJAS FERNANDO</v>
          </cell>
          <cell r="B2953">
            <v>79451802</v>
          </cell>
        </row>
        <row r="2954">
          <cell r="A2954" t="str">
            <v>ARDILA ROMERO URIEL</v>
          </cell>
          <cell r="B2954">
            <v>19335662</v>
          </cell>
        </row>
        <row r="2955">
          <cell r="A2955" t="str">
            <v>ARDILA ROSALES OLGA MIREYA</v>
          </cell>
          <cell r="B2955">
            <v>63271308</v>
          </cell>
        </row>
        <row r="2956">
          <cell r="A2956" t="str">
            <v>ARDILA SANABRIA CARLOS HUMBERTO</v>
          </cell>
          <cell r="B2956">
            <v>79947073</v>
          </cell>
        </row>
        <row r="2957">
          <cell r="A2957" t="str">
            <v>ARDILA TORRES CARLOS ARTURO</v>
          </cell>
          <cell r="B2957">
            <v>11320687</v>
          </cell>
        </row>
        <row r="2958">
          <cell r="A2958" t="str">
            <v>ARDILA VARGAS MARTHA CECILIA</v>
          </cell>
          <cell r="B2958">
            <v>26535654</v>
          </cell>
        </row>
        <row r="2959">
          <cell r="A2959" t="str">
            <v>ARDILA VARGAS WILLIAM</v>
          </cell>
          <cell r="B2959">
            <v>83233318</v>
          </cell>
        </row>
        <row r="2960">
          <cell r="A2960" t="str">
            <v>ARDILA VEGA CARLOS</v>
          </cell>
          <cell r="B2960">
            <v>77008995</v>
          </cell>
        </row>
        <row r="2961">
          <cell r="A2961" t="str">
            <v>ARDILA VILLAMIZAR CLAUDIA YANETH</v>
          </cell>
          <cell r="B2961">
            <v>63334894</v>
          </cell>
        </row>
        <row r="2962">
          <cell r="A2962" t="str">
            <v>ARDILA YEPES JUAN ALBERTO</v>
          </cell>
          <cell r="B2962">
            <v>8406971</v>
          </cell>
        </row>
        <row r="2963">
          <cell r="A2963" t="str">
            <v>AREIZA ARENAS JORGE ALBERTO</v>
          </cell>
          <cell r="B2963">
            <v>15285380</v>
          </cell>
        </row>
        <row r="2964">
          <cell r="A2964" t="str">
            <v>ARELLANO ARMANDO</v>
          </cell>
          <cell r="B2964">
            <v>16618443</v>
          </cell>
        </row>
        <row r="2965">
          <cell r="A2965" t="str">
            <v>ARELLANO GARCIA FANNY A</v>
          </cell>
          <cell r="B2965">
            <v>31837707</v>
          </cell>
        </row>
        <row r="2966">
          <cell r="A2966" t="str">
            <v>ARELLANO OROZCO GONZALO</v>
          </cell>
          <cell r="B2966">
            <v>19387712</v>
          </cell>
        </row>
        <row r="2967">
          <cell r="A2967" t="str">
            <v>ARELLANO RUIZ ARMANDO</v>
          </cell>
          <cell r="B2967">
            <v>16859214</v>
          </cell>
        </row>
        <row r="2968">
          <cell r="A2968" t="str">
            <v>ARELLANO ZUÑIGA DUBELY</v>
          </cell>
          <cell r="B2968">
            <v>66925509</v>
          </cell>
        </row>
        <row r="2969">
          <cell r="A2969" t="str">
            <v>ARELLANOS DE HENRIQUEZ MARICELA ESTHER</v>
          </cell>
          <cell r="B2969">
            <v>26710243</v>
          </cell>
        </row>
        <row r="2970">
          <cell r="A2970" t="str">
            <v>ARENAS AGUDELO LUIS ALFONSO</v>
          </cell>
          <cell r="B2970">
            <v>16206883</v>
          </cell>
        </row>
        <row r="2971">
          <cell r="A2971" t="str">
            <v>ARENAS AGUDELO NORBEY DE JESUS</v>
          </cell>
          <cell r="B2971">
            <v>2483306</v>
          </cell>
        </row>
        <row r="2972">
          <cell r="A2972" t="str">
            <v>ARENAS ALZATE LUIS GUILLERMO</v>
          </cell>
          <cell r="B2972">
            <v>70569195</v>
          </cell>
        </row>
        <row r="2973">
          <cell r="A2973" t="str">
            <v>ARENAS ANGEL GLADYS ALEIDA</v>
          </cell>
          <cell r="B2973">
            <v>41212690</v>
          </cell>
        </row>
        <row r="2974">
          <cell r="A2974" t="str">
            <v>ARENAS ARANGO VICTOR RAUL</v>
          </cell>
          <cell r="B2974">
            <v>98641056</v>
          </cell>
        </row>
        <row r="2975">
          <cell r="A2975" t="str">
            <v>ARENAS ARENAS GUSTAVO</v>
          </cell>
          <cell r="B2975">
            <v>13829425</v>
          </cell>
        </row>
        <row r="2976">
          <cell r="A2976" t="str">
            <v>ARENAS AREVALO ARTURO</v>
          </cell>
          <cell r="B2976">
            <v>13804574</v>
          </cell>
        </row>
        <row r="2977">
          <cell r="A2977" t="str">
            <v>ARENAS AVELLA MARIO FERNANDO</v>
          </cell>
          <cell r="B2977">
            <v>5654114</v>
          </cell>
        </row>
        <row r="2978">
          <cell r="A2978" t="str">
            <v>ARENAS BARR HILDA PATRICIA</v>
          </cell>
          <cell r="B2978">
            <v>51963279</v>
          </cell>
        </row>
        <row r="2979">
          <cell r="A2979" t="str">
            <v>ARENAS BENJAMIN</v>
          </cell>
          <cell r="B2979">
            <v>2569954</v>
          </cell>
        </row>
        <row r="2980">
          <cell r="A2980" t="str">
            <v>ARENAS BERMUDEZ MAURICIO ANTONIO</v>
          </cell>
          <cell r="B2980">
            <v>14892333</v>
          </cell>
        </row>
        <row r="2981">
          <cell r="A2981" t="str">
            <v>ARENAS BUITRAGO ADRIANA MARIA</v>
          </cell>
          <cell r="B2981">
            <v>24582515</v>
          </cell>
        </row>
        <row r="2982">
          <cell r="A2982" t="str">
            <v>ARENAS CARDENAS FERNANDO</v>
          </cell>
          <cell r="B2982">
            <v>7543582</v>
          </cell>
        </row>
        <row r="2983">
          <cell r="A2983" t="str">
            <v>ARENAS CARDENAS LUIS CARLOS</v>
          </cell>
          <cell r="B2983">
            <v>19344752</v>
          </cell>
        </row>
        <row r="2984">
          <cell r="A2984" t="str">
            <v>ARENAS CARRASCAL VICTOR MANUEL</v>
          </cell>
          <cell r="B2984">
            <v>77016174</v>
          </cell>
        </row>
        <row r="2985">
          <cell r="A2985" t="str">
            <v>ARENAS DE GALLO PAULINA</v>
          </cell>
          <cell r="B2985">
            <v>41410190</v>
          </cell>
        </row>
        <row r="2986">
          <cell r="A2986" t="str">
            <v>ARENAS DIAZ WILSON</v>
          </cell>
          <cell r="B2986">
            <v>91235616</v>
          </cell>
        </row>
        <row r="2987">
          <cell r="A2987" t="str">
            <v>ARENAS GARCIA AMPARO</v>
          </cell>
          <cell r="B2987">
            <v>31171914</v>
          </cell>
        </row>
        <row r="2988">
          <cell r="A2988" t="str">
            <v>ARENAS GOMEZ JUAN RAMON</v>
          </cell>
          <cell r="B2988">
            <v>91203097</v>
          </cell>
        </row>
        <row r="2989">
          <cell r="A2989" t="str">
            <v>ARENAS GONZALEZ MARIA INES</v>
          </cell>
          <cell r="B2989">
            <v>21109128</v>
          </cell>
        </row>
        <row r="2990">
          <cell r="A2990" t="str">
            <v>ARENAS GONZALEZ WISTON ALEXIS</v>
          </cell>
          <cell r="B2990">
            <v>88220733</v>
          </cell>
        </row>
        <row r="2991">
          <cell r="A2991" t="str">
            <v>ARENAS HERNANDEZ CLARA INES</v>
          </cell>
          <cell r="B2991">
            <v>39531629</v>
          </cell>
        </row>
        <row r="2992">
          <cell r="A2992" t="str">
            <v>ARENAS HERNANDEZ JULIO CESAR</v>
          </cell>
          <cell r="B2992">
            <v>16782567</v>
          </cell>
        </row>
        <row r="2993">
          <cell r="A2993" t="str">
            <v>ARENAS IBARRA ALBERTO</v>
          </cell>
          <cell r="B2993">
            <v>3249819</v>
          </cell>
        </row>
        <row r="2994">
          <cell r="A2994" t="str">
            <v>ARENAS JARAMILLO JORGE IVAN</v>
          </cell>
          <cell r="B2994">
            <v>16364897</v>
          </cell>
        </row>
        <row r="2995">
          <cell r="A2995" t="str">
            <v>ARENAS JULIO CESAR</v>
          </cell>
          <cell r="B2995">
            <v>14959604</v>
          </cell>
        </row>
        <row r="2996">
          <cell r="A2996" t="str">
            <v>ARENAS LAINES ORLANDO</v>
          </cell>
          <cell r="B2996">
            <v>2443356</v>
          </cell>
        </row>
        <row r="2997">
          <cell r="A2997" t="str">
            <v>ARENAS LAVERDE ERIKA ALEXANDRA</v>
          </cell>
          <cell r="B2997">
            <v>66836404</v>
          </cell>
        </row>
        <row r="2998">
          <cell r="A2998" t="str">
            <v>ARENAS LEMOS ARMANDO</v>
          </cell>
          <cell r="B2998">
            <v>14938316</v>
          </cell>
        </row>
        <row r="2999">
          <cell r="A2999" t="str">
            <v>ARENAS LOAIZA LUIS HUMBERTO</v>
          </cell>
          <cell r="B2999">
            <v>71629155</v>
          </cell>
        </row>
        <row r="3000">
          <cell r="A3000" t="str">
            <v>ARENAS LONDONO LUIS ENRIQUE</v>
          </cell>
          <cell r="B3000">
            <v>18415084</v>
          </cell>
        </row>
        <row r="3001">
          <cell r="A3001" t="str">
            <v>ARENAS LOPEZ MONTEALEGRE Y PLA</v>
          </cell>
          <cell r="B3001">
            <v>830035592</v>
          </cell>
        </row>
        <row r="3002">
          <cell r="A3002" t="str">
            <v>ARENAS MANJARRES BEATRIZ EUGENIA</v>
          </cell>
          <cell r="B3002">
            <v>38878571</v>
          </cell>
        </row>
        <row r="3003">
          <cell r="A3003" t="str">
            <v>ARENAS MARQUEZ LUZ MARINA</v>
          </cell>
          <cell r="B3003">
            <v>31277815</v>
          </cell>
        </row>
        <row r="3004">
          <cell r="A3004" t="str">
            <v>ARENAS MARTHA VICTORIA</v>
          </cell>
          <cell r="B3004">
            <v>51617962</v>
          </cell>
        </row>
        <row r="3005">
          <cell r="A3005" t="str">
            <v>ARENAS MARTINEZ WILLIAM LISIMACO</v>
          </cell>
          <cell r="B3005">
            <v>14241817</v>
          </cell>
        </row>
        <row r="3006">
          <cell r="A3006" t="str">
            <v>ARENAS MENDEZ CARLOS ALBERTO</v>
          </cell>
          <cell r="B3006">
            <v>91343799</v>
          </cell>
        </row>
        <row r="3007">
          <cell r="A3007" t="str">
            <v>ARENAS MILLAN MISAEL</v>
          </cell>
          <cell r="B3007">
            <v>14881862</v>
          </cell>
        </row>
        <row r="3008">
          <cell r="A3008" t="str">
            <v>ARENAS MORALES GERARDO ANTONIO</v>
          </cell>
          <cell r="B3008">
            <v>16363768</v>
          </cell>
        </row>
        <row r="3009">
          <cell r="A3009" t="str">
            <v>ARENAS MUÑOZ MARIO DE JESUS</v>
          </cell>
          <cell r="B3009">
            <v>98542869</v>
          </cell>
        </row>
        <row r="3010">
          <cell r="A3010" t="str">
            <v>ARENAS MUNOZ VLADIMIR</v>
          </cell>
          <cell r="B3010">
            <v>79675884</v>
          </cell>
        </row>
        <row r="3011">
          <cell r="A3011" t="str">
            <v>ARENAS PALACIO JUAN PABLO</v>
          </cell>
          <cell r="B3011">
            <v>98564536</v>
          </cell>
        </row>
        <row r="3012">
          <cell r="A3012" t="str">
            <v>ARENAS PIEDRAHITA EVENIDE MARIA</v>
          </cell>
          <cell r="B3012">
            <v>42689670</v>
          </cell>
        </row>
        <row r="3013">
          <cell r="A3013" t="str">
            <v>ARENAS PULECIO SONIA EDNA</v>
          </cell>
          <cell r="B3013">
            <v>41415622</v>
          </cell>
        </row>
        <row r="3014">
          <cell r="A3014" t="str">
            <v>ARENAS QUIÐONEZ JOAQUIN EMILIO</v>
          </cell>
          <cell r="B3014">
            <v>16363371</v>
          </cell>
        </row>
        <row r="3015">
          <cell r="A3015" t="str">
            <v>ARENAS RAMIREZ LINA MARIA</v>
          </cell>
          <cell r="B3015">
            <v>42825118</v>
          </cell>
        </row>
        <row r="3016">
          <cell r="A3016" t="str">
            <v>ARENAS RAMOS SORAYA</v>
          </cell>
          <cell r="B3016">
            <v>31177718</v>
          </cell>
        </row>
        <row r="3017">
          <cell r="A3017" t="str">
            <v>ARENAS REYES EVELIO</v>
          </cell>
          <cell r="B3017">
            <v>3093216</v>
          </cell>
        </row>
        <row r="3018">
          <cell r="A3018" t="str">
            <v>ARENAS RIVERA SANDRA MILENA</v>
          </cell>
          <cell r="B3018">
            <v>43113733</v>
          </cell>
        </row>
        <row r="3019">
          <cell r="A3019" t="str">
            <v>ARENAS ROJAS MARIA PRESENTACIO</v>
          </cell>
          <cell r="B3019">
            <v>41395428</v>
          </cell>
        </row>
        <row r="3020">
          <cell r="A3020" t="str">
            <v>ARENAS RUIZ LUIS ORLANDO</v>
          </cell>
          <cell r="B3020">
            <v>79398357</v>
          </cell>
        </row>
        <row r="3021">
          <cell r="A3021" t="str">
            <v>ARENAS SANABRIA OSCAR</v>
          </cell>
          <cell r="B3021">
            <v>7303022</v>
          </cell>
        </row>
        <row r="3022">
          <cell r="A3022" t="str">
            <v>ARENAS SANCHEZ CARLOS ALBERTO</v>
          </cell>
          <cell r="B3022">
            <v>16718909</v>
          </cell>
        </row>
        <row r="3023">
          <cell r="A3023" t="str">
            <v>ARENAS SOTOMAYOR DANY GABRIEL</v>
          </cell>
          <cell r="B3023">
            <v>16510717</v>
          </cell>
        </row>
        <row r="3024">
          <cell r="A3024" t="str">
            <v>ARENAS VALDERRAMA JUAN CARLOS</v>
          </cell>
          <cell r="B3024">
            <v>79045551</v>
          </cell>
        </row>
        <row r="3025">
          <cell r="A3025" t="str">
            <v>ARENAS VEGA MARCO AURELIO</v>
          </cell>
          <cell r="B3025">
            <v>14203970</v>
          </cell>
        </row>
        <row r="3026">
          <cell r="A3026" t="str">
            <v>ARENAS VELASQUEZ JUAN CARLOS</v>
          </cell>
          <cell r="B3026">
            <v>15510307</v>
          </cell>
        </row>
        <row r="3027">
          <cell r="A3027" t="str">
            <v>ARENAS VILLALBA YOVANY</v>
          </cell>
          <cell r="B3027">
            <v>88213798</v>
          </cell>
        </row>
        <row r="3028">
          <cell r="A3028" t="str">
            <v>ARENAS YEPES ADRIAN ANTONIO</v>
          </cell>
          <cell r="B3028">
            <v>98647123</v>
          </cell>
        </row>
        <row r="3029">
          <cell r="A3029" t="str">
            <v>ARENAS ZAPATA DIEGO LEON</v>
          </cell>
          <cell r="B3029">
            <v>71584707</v>
          </cell>
        </row>
        <row r="3030">
          <cell r="A3030" t="str">
            <v>ARENAS ZULUAGA ADRIANA</v>
          </cell>
          <cell r="B3030">
            <v>66820838</v>
          </cell>
        </row>
        <row r="3031">
          <cell r="A3031" t="str">
            <v>AREU EYZAGUIRRE MARIA ISABEL</v>
          </cell>
          <cell r="B3031">
            <v>221044</v>
          </cell>
        </row>
        <row r="3032">
          <cell r="A3032" t="str">
            <v>AREVALO ACERO VILMA FANNY</v>
          </cell>
          <cell r="B3032">
            <v>51729293</v>
          </cell>
        </row>
        <row r="3033">
          <cell r="A3033" t="str">
            <v>AREVALO ARIAS JUAN MANUEL</v>
          </cell>
          <cell r="B3033">
            <v>79595977</v>
          </cell>
        </row>
        <row r="3034">
          <cell r="A3034" t="str">
            <v>AREVALO BALLESTEROLUIS ENRIQUE</v>
          </cell>
          <cell r="B3034">
            <v>80269655</v>
          </cell>
        </row>
        <row r="3035">
          <cell r="A3035" t="str">
            <v>AREVALO BELLO MARCO AURELIO</v>
          </cell>
          <cell r="B3035">
            <v>79182047</v>
          </cell>
        </row>
        <row r="3036">
          <cell r="A3036" t="str">
            <v>AREVALO CABRERA MARIA GLORIA</v>
          </cell>
          <cell r="B3036">
            <v>21074453</v>
          </cell>
        </row>
        <row r="3037">
          <cell r="A3037" t="str">
            <v>AREVALO CAICEDO VICENTE IRENE</v>
          </cell>
          <cell r="B3037">
            <v>27206815</v>
          </cell>
        </row>
        <row r="3038">
          <cell r="A3038" t="str">
            <v>AREVALO CARDONA ELSA</v>
          </cell>
          <cell r="B3038">
            <v>31870951</v>
          </cell>
        </row>
        <row r="3039">
          <cell r="A3039" t="str">
            <v>AREVALO CARLOS ROBERTO</v>
          </cell>
          <cell r="B3039">
            <v>98384470</v>
          </cell>
        </row>
        <row r="3040">
          <cell r="A3040" t="str">
            <v>AREVALO CHAVEZ JULIO RAMON</v>
          </cell>
          <cell r="B3040">
            <v>19125137</v>
          </cell>
        </row>
        <row r="3041">
          <cell r="A3041" t="str">
            <v>AREVALO DE CRISTANCHO ORFELINA</v>
          </cell>
          <cell r="B3041">
            <v>35321638</v>
          </cell>
        </row>
        <row r="3042">
          <cell r="A3042" t="str">
            <v>AREVALO DE FANDIÐO NELLY</v>
          </cell>
          <cell r="B3042">
            <v>38977421</v>
          </cell>
        </row>
        <row r="3043">
          <cell r="A3043" t="str">
            <v>AREVALO DE HERNANDEZ AURA ALICIA</v>
          </cell>
          <cell r="B3043">
            <v>27243083</v>
          </cell>
        </row>
        <row r="3044">
          <cell r="A3044" t="str">
            <v>AREVALO DE MOLINA BLANCA CECILIA</v>
          </cell>
          <cell r="B3044">
            <v>30702685</v>
          </cell>
        </row>
        <row r="3045">
          <cell r="A3045" t="str">
            <v>AREVALO DE ROSERO ANA LUISA</v>
          </cell>
          <cell r="B3045">
            <v>59661950</v>
          </cell>
        </row>
        <row r="3046">
          <cell r="A3046" t="str">
            <v>AREVALO DIAZ OLGA LUCIA</v>
          </cell>
          <cell r="B3046">
            <v>52321945</v>
          </cell>
        </row>
        <row r="3047">
          <cell r="A3047" t="str">
            <v>AREVALO DUQUE CAROL</v>
          </cell>
          <cell r="B3047">
            <v>39450122</v>
          </cell>
        </row>
        <row r="3048">
          <cell r="A3048" t="str">
            <v>AREVALO DURAN ELSA YOLANDA</v>
          </cell>
          <cell r="B3048">
            <v>63314785</v>
          </cell>
        </row>
        <row r="3049">
          <cell r="A3049" t="str">
            <v>AREVALO DURAN MARIA CRISTINA</v>
          </cell>
          <cell r="B3049">
            <v>41742310</v>
          </cell>
        </row>
        <row r="3050">
          <cell r="A3050" t="str">
            <v>AREVALO FANDINO ALVARO</v>
          </cell>
          <cell r="B3050">
            <v>19161827</v>
          </cell>
        </row>
        <row r="3051">
          <cell r="A3051" t="str">
            <v>AREVALO FERRE YADIRA NICOLASA</v>
          </cell>
          <cell r="B3051">
            <v>33137831</v>
          </cell>
        </row>
        <row r="3052">
          <cell r="A3052" t="str">
            <v>AREVALO FROILAN</v>
          </cell>
          <cell r="B3052">
            <v>19133964</v>
          </cell>
        </row>
        <row r="3053">
          <cell r="A3053" t="str">
            <v>AREVALO GALEANO VICTOR MANUEL</v>
          </cell>
          <cell r="B3053">
            <v>13705859</v>
          </cell>
        </row>
        <row r="3054">
          <cell r="A3054" t="str">
            <v>AREVALO GUERRERO EDGARD RAMIRO</v>
          </cell>
          <cell r="B3054">
            <v>13506430</v>
          </cell>
        </row>
        <row r="3055">
          <cell r="A3055" t="str">
            <v>AREVALO GUILLAUME LUIS</v>
          </cell>
          <cell r="B3055">
            <v>19200479</v>
          </cell>
        </row>
        <row r="3056">
          <cell r="A3056" t="str">
            <v>AREVALO GUTIERREZ JAIRO ANDRES</v>
          </cell>
          <cell r="B3056">
            <v>79246397</v>
          </cell>
        </row>
        <row r="3057">
          <cell r="A3057" t="str">
            <v>AREVALO JARAMILLO ELSA PATRICIA</v>
          </cell>
          <cell r="B3057">
            <v>34509953</v>
          </cell>
        </row>
        <row r="3058">
          <cell r="A3058" t="str">
            <v>AREVALO LUIS GUILLERMO</v>
          </cell>
          <cell r="B3058">
            <v>79403664</v>
          </cell>
        </row>
        <row r="3059">
          <cell r="A3059" t="str">
            <v>AREVALO MANCILLA ABRAHAN</v>
          </cell>
          <cell r="B3059">
            <v>16888547</v>
          </cell>
        </row>
        <row r="3060">
          <cell r="A3060" t="str">
            <v>AREVALO MANZANO FANNY</v>
          </cell>
          <cell r="B3060">
            <v>38984115</v>
          </cell>
        </row>
        <row r="3061">
          <cell r="A3061" t="str">
            <v>AREVALO MARCELES AGUSTIN ENRIQUE</v>
          </cell>
          <cell r="B3061">
            <v>72308203</v>
          </cell>
        </row>
        <row r="3062">
          <cell r="A3062" t="str">
            <v>AREVALO MEDINA LUIS ALEXANDER</v>
          </cell>
          <cell r="B3062">
            <v>93406079</v>
          </cell>
        </row>
        <row r="3063">
          <cell r="A3063" t="str">
            <v>AREVALO MONTAÐO ATRIZ ELOISA</v>
          </cell>
          <cell r="B3063">
            <v>27496776</v>
          </cell>
        </row>
        <row r="3064">
          <cell r="A3064" t="str">
            <v>AREVALO MONTANO EMERY ALFONSO</v>
          </cell>
          <cell r="B3064">
            <v>5219567</v>
          </cell>
        </row>
        <row r="3065">
          <cell r="A3065" t="str">
            <v>AREVALO MOYA NOHORA JUDITH</v>
          </cell>
          <cell r="B3065">
            <v>52554550</v>
          </cell>
        </row>
        <row r="3066">
          <cell r="A3066" t="str">
            <v>AREVALO MUNOZ CLAUDIA LORENA</v>
          </cell>
          <cell r="B3066">
            <v>39658702</v>
          </cell>
        </row>
        <row r="3067">
          <cell r="A3067" t="str">
            <v>AREVALO NINO YUDITH ANDREA</v>
          </cell>
          <cell r="B3067">
            <v>52662219</v>
          </cell>
        </row>
        <row r="3068">
          <cell r="A3068" t="str">
            <v>AREVALO OBANDO OLGA JUDITH</v>
          </cell>
          <cell r="B3068">
            <v>52283930</v>
          </cell>
        </row>
        <row r="3069">
          <cell r="A3069" t="str">
            <v>AREVALO PAREDES VICTOR HUGO</v>
          </cell>
          <cell r="B3069">
            <v>16799316</v>
          </cell>
        </row>
        <row r="3070">
          <cell r="A3070" t="str">
            <v>AREVALO PARRA MARIA VILMA</v>
          </cell>
          <cell r="B3070">
            <v>41738437</v>
          </cell>
        </row>
        <row r="3071">
          <cell r="A3071" t="str">
            <v>AREVALO PEDRAZA NUBIA CONSUELO</v>
          </cell>
          <cell r="B3071">
            <v>51740639</v>
          </cell>
        </row>
        <row r="3072">
          <cell r="A3072" t="str">
            <v>AREVALO PERDOMO JAIME ALBERTO</v>
          </cell>
          <cell r="B3072">
            <v>14984571</v>
          </cell>
        </row>
        <row r="3073">
          <cell r="A3073" t="str">
            <v>AREVALO PINILLA BALNCA MARIA</v>
          </cell>
          <cell r="B3073">
            <v>20625478</v>
          </cell>
        </row>
        <row r="3074">
          <cell r="A3074" t="str">
            <v>AREVALO PRIAS JOSE ELBERTO</v>
          </cell>
          <cell r="B3074">
            <v>79782539</v>
          </cell>
        </row>
        <row r="3075">
          <cell r="A3075" t="str">
            <v>AREVALO PRIAS LINA MARIA</v>
          </cell>
          <cell r="B3075">
            <v>39790053</v>
          </cell>
        </row>
        <row r="3076">
          <cell r="A3076" t="str">
            <v>AREVALO PRIAST JUANA MARIA</v>
          </cell>
          <cell r="B3076">
            <v>39783549</v>
          </cell>
        </row>
        <row r="3077">
          <cell r="A3077" t="str">
            <v>AREVALO QUEVEDO JOSE ALEJANDRO</v>
          </cell>
          <cell r="B3077">
            <v>79643068</v>
          </cell>
        </row>
        <row r="3078">
          <cell r="A3078" t="str">
            <v>AREVALO QUIJANO CRISTINA</v>
          </cell>
          <cell r="B3078">
            <v>51896560</v>
          </cell>
        </row>
        <row r="3079">
          <cell r="A3079" t="str">
            <v>AREVALO QUIRAMA YUDY AMPARO</v>
          </cell>
          <cell r="B3079">
            <v>30344482</v>
          </cell>
        </row>
        <row r="3080">
          <cell r="A3080" t="str">
            <v>AREVALO RAMIREZ MARIA EUGENIA</v>
          </cell>
          <cell r="B3080">
            <v>41541094</v>
          </cell>
        </row>
        <row r="3081">
          <cell r="A3081" t="str">
            <v>AREVALO RAMIREZ TERESA DE JESUS</v>
          </cell>
          <cell r="B3081">
            <v>20052020</v>
          </cell>
        </row>
        <row r="3082">
          <cell r="A3082" t="str">
            <v>AREVALO RODRIGUEZ FRANCY ANDREA</v>
          </cell>
          <cell r="B3082">
            <v>52709797</v>
          </cell>
        </row>
        <row r="3083">
          <cell r="A3083" t="str">
            <v>AREVALO RONCANCIO BLANCA CONSTANZA</v>
          </cell>
          <cell r="B3083">
            <v>51924215</v>
          </cell>
        </row>
        <row r="3084">
          <cell r="A3084" t="str">
            <v>AREVALO ROSERO WILFER</v>
          </cell>
          <cell r="B3084">
            <v>94372471</v>
          </cell>
        </row>
        <row r="3085">
          <cell r="A3085" t="str">
            <v>AREVALO SAAVEDRA ALEJANDRA</v>
          </cell>
          <cell r="B3085">
            <v>66761365</v>
          </cell>
        </row>
        <row r="3086">
          <cell r="A3086" t="str">
            <v>AREVALO SANTANA IDALLY</v>
          </cell>
          <cell r="B3086">
            <v>52016957</v>
          </cell>
        </row>
        <row r="3087">
          <cell r="A3087" t="str">
            <v>AREVALO SEGURA PEDRO ANTONIO</v>
          </cell>
          <cell r="B3087">
            <v>79571026</v>
          </cell>
        </row>
        <row r="3088">
          <cell r="A3088" t="str">
            <v>AREVALO SILVA FANNY</v>
          </cell>
          <cell r="B3088">
            <v>52552044</v>
          </cell>
        </row>
        <row r="3089">
          <cell r="A3089" t="str">
            <v>AREVALO SUAREZ ROSA MARIANA</v>
          </cell>
          <cell r="B3089">
            <v>52373958</v>
          </cell>
        </row>
        <row r="3090">
          <cell r="A3090" t="str">
            <v>AREVALO TARAZONA JAIRO ALONSO</v>
          </cell>
          <cell r="B3090">
            <v>88141800</v>
          </cell>
        </row>
        <row r="3091">
          <cell r="A3091" t="str">
            <v>AREVALO TERAN MARTA RUBY</v>
          </cell>
          <cell r="B3091">
            <v>38439573</v>
          </cell>
        </row>
        <row r="3092">
          <cell r="A3092" t="str">
            <v>AREVALO TORRES EDWIN AYERBE</v>
          </cell>
          <cell r="B3092">
            <v>79888463</v>
          </cell>
        </row>
        <row r="3093">
          <cell r="A3093" t="str">
            <v>AREVALO TORRES GERMAN RODRIGO</v>
          </cell>
          <cell r="B3093">
            <v>11436519</v>
          </cell>
        </row>
        <row r="3094">
          <cell r="A3094" t="str">
            <v>AREVALO URIBE YONNY ARMANDO</v>
          </cell>
          <cell r="B3094">
            <v>88276893</v>
          </cell>
        </row>
        <row r="3095">
          <cell r="A3095" t="str">
            <v>AREVALO VELASQUEZ ERIKA GIOVANNA</v>
          </cell>
          <cell r="B3095">
            <v>52349267</v>
          </cell>
        </row>
        <row r="3096">
          <cell r="A3096" t="str">
            <v>AREVALOS BENAVIDES JENRY MARIN</v>
          </cell>
          <cell r="B3096">
            <v>12978484</v>
          </cell>
        </row>
        <row r="3097">
          <cell r="A3097" t="str">
            <v>ARGAEZ BAEZ JOSE ALEJANDRO</v>
          </cell>
          <cell r="B3097">
            <v>79326194</v>
          </cell>
        </row>
        <row r="3098">
          <cell r="A3098" t="str">
            <v>ARGEL LERMA ABRAHAM</v>
          </cell>
          <cell r="B3098">
            <v>91320751</v>
          </cell>
        </row>
        <row r="3099">
          <cell r="A3099" t="str">
            <v>ARGEL LERMA ELIECER</v>
          </cell>
          <cell r="B3099">
            <v>91321067</v>
          </cell>
        </row>
        <row r="3100">
          <cell r="A3100" t="str">
            <v>ARGEL VERGARA YILL ORIANA</v>
          </cell>
          <cell r="B3100">
            <v>26162716</v>
          </cell>
        </row>
        <row r="3101">
          <cell r="A3101" t="str">
            <v>ARGELIO RODRIGUEZ BOADA</v>
          </cell>
          <cell r="B3101">
            <v>19473944</v>
          </cell>
        </row>
        <row r="3102">
          <cell r="A3102" t="str">
            <v>ARGEMIRO ARIAS DUQUE</v>
          </cell>
          <cell r="B3102">
            <v>14962526</v>
          </cell>
        </row>
        <row r="3103">
          <cell r="A3103" t="str">
            <v>ARGEMIRO SANCHEZ MARIN</v>
          </cell>
          <cell r="B3103">
            <v>16608881</v>
          </cell>
        </row>
        <row r="3104">
          <cell r="A3104" t="str">
            <v>ARGOTE CHAVEZ SEGUNDO BENIGNO</v>
          </cell>
          <cell r="B3104">
            <v>12117218</v>
          </cell>
        </row>
        <row r="3105">
          <cell r="A3105" t="str">
            <v>ARGOTE FRAGOZO CARLOS TULIO</v>
          </cell>
          <cell r="B3105">
            <v>17952367</v>
          </cell>
        </row>
        <row r="3106">
          <cell r="A3106" t="str">
            <v>ARGOTE MOSQUERA FANNY STHER</v>
          </cell>
          <cell r="B3106">
            <v>22417858</v>
          </cell>
        </row>
        <row r="3107">
          <cell r="A3107" t="str">
            <v>ARGOTI BRAVO ALVARO EDGAR</v>
          </cell>
          <cell r="B3107">
            <v>10526034</v>
          </cell>
        </row>
        <row r="3108">
          <cell r="A3108" t="str">
            <v>ARGOTI BURBANO JUAN CARLOS</v>
          </cell>
          <cell r="B3108">
            <v>98378676</v>
          </cell>
        </row>
        <row r="3109">
          <cell r="A3109" t="str">
            <v>ARGOTTY ERAZO HUMBERTO MAURICIO</v>
          </cell>
          <cell r="B3109">
            <v>98394106</v>
          </cell>
        </row>
        <row r="3110">
          <cell r="A3110" t="str">
            <v>ARGOTY OBANDO JESUS ORLANDO</v>
          </cell>
          <cell r="B3110">
            <v>12968463</v>
          </cell>
        </row>
        <row r="3111">
          <cell r="A3111" t="str">
            <v>ARGOTY TIMANA MARIA ELENA</v>
          </cell>
          <cell r="B3111">
            <v>30745564</v>
          </cell>
        </row>
        <row r="3112">
          <cell r="A3112" t="str">
            <v>ARGUELLES DARAVINA ALVARO</v>
          </cell>
          <cell r="B3112">
            <v>14879762</v>
          </cell>
        </row>
        <row r="3113">
          <cell r="A3113" t="str">
            <v>ARGUELLES DARAVINA ANA JULIETA</v>
          </cell>
          <cell r="B3113">
            <v>38865216</v>
          </cell>
        </row>
        <row r="3114">
          <cell r="A3114" t="str">
            <v>ARGUELLES MARIO BERNARDO</v>
          </cell>
          <cell r="B3114">
            <v>79504755</v>
          </cell>
        </row>
        <row r="3115">
          <cell r="A3115" t="str">
            <v>ARGUELLES PERDOMO DAISY BIBIANA</v>
          </cell>
          <cell r="B3115">
            <v>51843622</v>
          </cell>
        </row>
        <row r="3116">
          <cell r="A3116" t="str">
            <v>ARGUELLO CASTANEDA GLEN</v>
          </cell>
          <cell r="B3116">
            <v>79395453</v>
          </cell>
        </row>
        <row r="3117">
          <cell r="A3117" t="str">
            <v>ARGUELLO DE RAMIREYOLANDA</v>
          </cell>
          <cell r="B3117">
            <v>36171399</v>
          </cell>
        </row>
        <row r="3118">
          <cell r="A3118" t="str">
            <v>ARGUELLO DE RAMIREZ BLANCA INES</v>
          </cell>
          <cell r="B3118">
            <v>41435918</v>
          </cell>
        </row>
        <row r="3119">
          <cell r="A3119" t="str">
            <v>ARGUELLO MACAREO AYDEE</v>
          </cell>
          <cell r="B3119">
            <v>30205161</v>
          </cell>
        </row>
        <row r="3120">
          <cell r="A3120" t="str">
            <v>ARGUELLO MAESTRE GUILLERMO</v>
          </cell>
          <cell r="B3120">
            <v>14982588</v>
          </cell>
        </row>
        <row r="3121">
          <cell r="A3121" t="str">
            <v>ARGUELLO PARRA LUZ MARINA</v>
          </cell>
          <cell r="B3121">
            <v>60288157</v>
          </cell>
        </row>
        <row r="3122">
          <cell r="A3122" t="str">
            <v>ARGUMEDO FIGUEROA LUZ ELENA</v>
          </cell>
          <cell r="B3122">
            <v>42999580</v>
          </cell>
        </row>
        <row r="3123">
          <cell r="A3123" t="str">
            <v>ARIAS ACEVEDO CARLOS ALBERTO</v>
          </cell>
          <cell r="B3123">
            <v>94308927</v>
          </cell>
        </row>
        <row r="3124">
          <cell r="A3124" t="str">
            <v>ARIAS AGUDELO CARLOS MARIO</v>
          </cell>
          <cell r="B3124">
            <v>71596161</v>
          </cell>
        </row>
        <row r="3125">
          <cell r="A3125" t="str">
            <v>ARIAS AGUILAR JHON FREDY</v>
          </cell>
          <cell r="B3125">
            <v>93451635</v>
          </cell>
        </row>
        <row r="3126">
          <cell r="A3126" t="str">
            <v>ARIAS ALARCON ELENY</v>
          </cell>
          <cell r="B3126">
            <v>36277199</v>
          </cell>
        </row>
        <row r="3127">
          <cell r="A3127" t="str">
            <v>ARIAS ALFREDO</v>
          </cell>
          <cell r="B3127">
            <v>328262</v>
          </cell>
        </row>
        <row r="3128">
          <cell r="A3128" t="str">
            <v>ARIAS ALVAREZ EDILSA</v>
          </cell>
          <cell r="B3128">
            <v>66758987</v>
          </cell>
        </row>
        <row r="3129">
          <cell r="A3129" t="str">
            <v>ARIAS AMESQUITA JORGE OVIDIO</v>
          </cell>
          <cell r="B3129">
            <v>14872934</v>
          </cell>
        </row>
        <row r="3130">
          <cell r="A3130" t="str">
            <v>ARIAS ANIBAL</v>
          </cell>
          <cell r="B3130">
            <v>1938349</v>
          </cell>
        </row>
        <row r="3131">
          <cell r="A3131" t="str">
            <v>ARIAS ARANGO CARLOS MARIO</v>
          </cell>
          <cell r="B3131">
            <v>98491689</v>
          </cell>
        </row>
        <row r="3132">
          <cell r="A3132" t="str">
            <v>ARIAS ARDILA MARIA ELENA</v>
          </cell>
          <cell r="B3132">
            <v>20326883</v>
          </cell>
        </row>
        <row r="3133">
          <cell r="A3133" t="str">
            <v>ARIAS ARENAS ALVARO</v>
          </cell>
          <cell r="B3133">
            <v>79427517</v>
          </cell>
        </row>
        <row r="3134">
          <cell r="A3134" t="str">
            <v>ARIAS ARIAS JOSE ANGEL</v>
          </cell>
          <cell r="B3134">
            <v>79241136</v>
          </cell>
        </row>
        <row r="3135">
          <cell r="A3135" t="str">
            <v>ARIAS ARISTIZABAL MIGUEL ANGEL</v>
          </cell>
          <cell r="B3135">
            <v>16710382</v>
          </cell>
        </row>
        <row r="3136">
          <cell r="A3136" t="str">
            <v>ARIAS BARBOSA ELVIA NURY</v>
          </cell>
          <cell r="B3136">
            <v>29990436</v>
          </cell>
        </row>
        <row r="3137">
          <cell r="A3137" t="str">
            <v>ARIAS BAYLON JOSE ERNESTO</v>
          </cell>
          <cell r="B3137">
            <v>14985239</v>
          </cell>
        </row>
        <row r="3138">
          <cell r="A3138" t="str">
            <v>ARIAS BECERRA WILLIAM ORLANDO</v>
          </cell>
          <cell r="B3138">
            <v>11185750</v>
          </cell>
        </row>
        <row r="3139">
          <cell r="A3139" t="str">
            <v>ARIAS BELTRAN MARIA CLAUDIA</v>
          </cell>
          <cell r="B3139">
            <v>52204319</v>
          </cell>
        </row>
        <row r="3140">
          <cell r="A3140" t="str">
            <v>ARIAS BERNAL JORGE JAIRO</v>
          </cell>
          <cell r="B3140">
            <v>16585105</v>
          </cell>
        </row>
        <row r="3141">
          <cell r="A3141" t="str">
            <v>ARIAS BETANCOURT JORGE ERASMO</v>
          </cell>
          <cell r="B3141">
            <v>14247942</v>
          </cell>
        </row>
        <row r="3142">
          <cell r="A3142" t="str">
            <v>ARIAS BONILLA LUIS HERNANDO</v>
          </cell>
          <cell r="B3142">
            <v>11333191</v>
          </cell>
        </row>
        <row r="3143">
          <cell r="A3143" t="str">
            <v>ARIAS BRAVO JAIRO ANTONIO</v>
          </cell>
          <cell r="B3143">
            <v>4775199</v>
          </cell>
        </row>
        <row r="3144">
          <cell r="A3144" t="str">
            <v>ARIAS BRINEZ ORLANDO</v>
          </cell>
          <cell r="B3144">
            <v>93357117</v>
          </cell>
        </row>
        <row r="3145">
          <cell r="A3145" t="str">
            <v>ARIAS BUSTOS ALEJANDRO</v>
          </cell>
          <cell r="B3145">
            <v>16649478</v>
          </cell>
        </row>
        <row r="3146">
          <cell r="A3146" t="str">
            <v>ARIAS CAICEDO FROILAN ALFONSO</v>
          </cell>
          <cell r="B3146">
            <v>16778498</v>
          </cell>
        </row>
        <row r="3147">
          <cell r="A3147" t="str">
            <v>ARIAS CANON DEDIER</v>
          </cell>
          <cell r="B3147">
            <v>85450776</v>
          </cell>
        </row>
        <row r="3148">
          <cell r="A3148" t="str">
            <v>ARIAS CANTE JUAN CARLOS</v>
          </cell>
          <cell r="B3148">
            <v>11210377</v>
          </cell>
        </row>
        <row r="3149">
          <cell r="A3149" t="str">
            <v>ARIAS CARDENAS JOSE ERNESTO</v>
          </cell>
          <cell r="B3149">
            <v>6464408</v>
          </cell>
        </row>
        <row r="3150">
          <cell r="A3150" t="str">
            <v>ARIAS CARDONA CARLOS ALBERTO</v>
          </cell>
          <cell r="B3150">
            <v>6459013</v>
          </cell>
        </row>
        <row r="3151">
          <cell r="A3151" t="str">
            <v>ARIAS CASTAÐO ROCIO JANETH</v>
          </cell>
          <cell r="B3151">
            <v>65812171</v>
          </cell>
        </row>
        <row r="3152">
          <cell r="A3152" t="str">
            <v>ARIAS CASTANEDA ARGENIS DEL S</v>
          </cell>
          <cell r="B3152">
            <v>29899547</v>
          </cell>
        </row>
        <row r="3153">
          <cell r="A3153" t="str">
            <v>ARIAS CASTANO</v>
          </cell>
          <cell r="B3153">
            <v>32181619</v>
          </cell>
        </row>
        <row r="3154">
          <cell r="A3154" t="str">
            <v>ARIAS CASTELLANOS FRANCY ENIT</v>
          </cell>
          <cell r="B3154">
            <v>31419559</v>
          </cell>
        </row>
        <row r="3155">
          <cell r="A3155" t="str">
            <v>ARIAS CASTILLO CLAUDIA PATRICIA</v>
          </cell>
          <cell r="B3155">
            <v>66785785</v>
          </cell>
        </row>
        <row r="3156">
          <cell r="A3156" t="str">
            <v>ARIAS CATALINA</v>
          </cell>
          <cell r="B3156">
            <v>29658611</v>
          </cell>
        </row>
        <row r="3157">
          <cell r="A3157" t="str">
            <v>ARIAS CHAPARRO CLAUDIA</v>
          </cell>
          <cell r="B3157">
            <v>29305392</v>
          </cell>
        </row>
        <row r="3158">
          <cell r="A3158" t="str">
            <v>ARIAS CHICA CELINA</v>
          </cell>
          <cell r="B3158">
            <v>43630006</v>
          </cell>
        </row>
        <row r="3159">
          <cell r="A3159" t="str">
            <v>ARIAS COBA DIANA CAROLINA</v>
          </cell>
          <cell r="B3159">
            <v>66803592</v>
          </cell>
        </row>
        <row r="3160">
          <cell r="A3160" t="str">
            <v>ARIAS COLLAZOS CLAUDIA SOFIA</v>
          </cell>
          <cell r="B3160">
            <v>36280949</v>
          </cell>
        </row>
        <row r="3161">
          <cell r="A3161" t="str">
            <v>ARIAS CORRALES HECTOR FABIO</v>
          </cell>
          <cell r="B3161">
            <v>98495250</v>
          </cell>
        </row>
        <row r="3162">
          <cell r="A3162" t="str">
            <v>ARIAS CUARTAS EDINSON A</v>
          </cell>
          <cell r="B3162">
            <v>79839924</v>
          </cell>
        </row>
        <row r="3163">
          <cell r="A3163" t="str">
            <v>ARIAS DE BARCO LUDIVIA</v>
          </cell>
          <cell r="B3163">
            <v>24950679</v>
          </cell>
        </row>
        <row r="3164">
          <cell r="A3164" t="str">
            <v>ARIAS DE PENA GLORIA HELENA</v>
          </cell>
          <cell r="B3164">
            <v>32517491</v>
          </cell>
        </row>
        <row r="3165">
          <cell r="A3165" t="str">
            <v>ARIAS DE RUEDA TERESITA DE JES</v>
          </cell>
          <cell r="B3165">
            <v>37831389</v>
          </cell>
        </row>
        <row r="3166">
          <cell r="A3166" t="str">
            <v>ARIAS DE SALDARRIAMARIA VILMA</v>
          </cell>
          <cell r="B3166">
            <v>32442863</v>
          </cell>
        </row>
        <row r="3167">
          <cell r="A3167" t="str">
            <v>ARIAS DE SALGUERO MARIA MAGDALENA</v>
          </cell>
          <cell r="B3167">
            <v>20616702</v>
          </cell>
        </row>
        <row r="3168">
          <cell r="A3168" t="str">
            <v>ARIAS DE TORRES PRIMITIVA</v>
          </cell>
          <cell r="B3168">
            <v>20326707</v>
          </cell>
        </row>
        <row r="3169">
          <cell r="A3169" t="str">
            <v>ARIAS DELGADO MARIA DORIS</v>
          </cell>
          <cell r="B3169">
            <v>29870389</v>
          </cell>
        </row>
        <row r="3170">
          <cell r="A3170" t="str">
            <v>ARIAS DIAZ ANGELA MARIA</v>
          </cell>
          <cell r="B3170">
            <v>29876325</v>
          </cell>
        </row>
        <row r="3171">
          <cell r="A3171" t="str">
            <v>ARIAS DIAZ GRANADOMIGUEL ANGEL</v>
          </cell>
          <cell r="B3171">
            <v>80411259</v>
          </cell>
        </row>
        <row r="3172">
          <cell r="A3172" t="str">
            <v>ARIAS DIAZ LUIS ALBERTO</v>
          </cell>
          <cell r="B3172">
            <v>5547560</v>
          </cell>
        </row>
        <row r="3173">
          <cell r="A3173" t="str">
            <v>ARIAS DIAZ MARTHA LUCIA</v>
          </cell>
          <cell r="B3173">
            <v>38232580</v>
          </cell>
        </row>
        <row r="3174">
          <cell r="A3174" t="str">
            <v>ARIAS DUQUE GONZALO DE JESUS</v>
          </cell>
          <cell r="B3174">
            <v>70088697</v>
          </cell>
        </row>
        <row r="3175">
          <cell r="A3175" t="str">
            <v>ARIAS ECHEVERRY CARLOS ROBERTO</v>
          </cell>
          <cell r="B3175">
            <v>19478616</v>
          </cell>
        </row>
        <row r="3176">
          <cell r="A3176" t="str">
            <v>ARIAS ESCANDON MAURICIO GILBERTO</v>
          </cell>
          <cell r="B3176">
            <v>98380670</v>
          </cell>
        </row>
        <row r="3177">
          <cell r="A3177" t="str">
            <v>ARIAS ESCOBAR AMPARO</v>
          </cell>
          <cell r="B3177">
            <v>24955299</v>
          </cell>
        </row>
        <row r="3178">
          <cell r="A3178" t="str">
            <v>ARIAS ESPINOSA ROLANDO</v>
          </cell>
          <cell r="B3178">
            <v>14695488</v>
          </cell>
        </row>
        <row r="3179">
          <cell r="A3179" t="str">
            <v>ARIAS ESTEFAN OSCAR HUMBERTO</v>
          </cell>
          <cell r="B3179">
            <v>7508529</v>
          </cell>
        </row>
        <row r="3180">
          <cell r="A3180" t="str">
            <v>ARIAS FABIO</v>
          </cell>
          <cell r="B3180">
            <v>79443896</v>
          </cell>
        </row>
        <row r="3181">
          <cell r="A3181" t="str">
            <v>ARIAS FIERRO ROMUALDO</v>
          </cell>
          <cell r="B3181">
            <v>4896869</v>
          </cell>
        </row>
        <row r="3182">
          <cell r="A3182" t="str">
            <v>ARIAS FLOREZ BEATRIZ EUGENIA</v>
          </cell>
          <cell r="B3182">
            <v>66973361</v>
          </cell>
        </row>
        <row r="3183">
          <cell r="A3183" t="str">
            <v>ARIAS FRANCO HENRY</v>
          </cell>
          <cell r="B3183">
            <v>10102729</v>
          </cell>
        </row>
        <row r="3184">
          <cell r="A3184" t="str">
            <v>ARIAS GALEANO NIC CHOLSON</v>
          </cell>
          <cell r="B3184">
            <v>79790510</v>
          </cell>
        </row>
        <row r="3185">
          <cell r="A3185" t="str">
            <v>ARIAS GALLEGO ADIELA</v>
          </cell>
          <cell r="B3185">
            <v>29804680</v>
          </cell>
        </row>
        <row r="3186">
          <cell r="A3186" t="str">
            <v>ARIAS GALLEGO MARIO</v>
          </cell>
          <cell r="B3186">
            <v>10087959</v>
          </cell>
        </row>
        <row r="3187">
          <cell r="A3187" t="str">
            <v>ARIAS GARCIA EVERARDO</v>
          </cell>
          <cell r="B3187">
            <v>10278275</v>
          </cell>
        </row>
        <row r="3188">
          <cell r="A3188" t="str">
            <v>ARIAS GARCIA HECTOR FERNANDO</v>
          </cell>
          <cell r="B3188">
            <v>79446641</v>
          </cell>
        </row>
        <row r="3189">
          <cell r="A3189" t="str">
            <v>ARIAS GARCIA HECTOR JULIO</v>
          </cell>
          <cell r="B3189">
            <v>79270972</v>
          </cell>
        </row>
        <row r="3190">
          <cell r="A3190" t="str">
            <v>ARIAS GARCIA MARIA YOLANDA</v>
          </cell>
          <cell r="B3190">
            <v>21396802</v>
          </cell>
        </row>
        <row r="3191">
          <cell r="A3191" t="str">
            <v>ARIAS GARCIA PHANOR GREGORIO</v>
          </cell>
          <cell r="B3191">
            <v>16986022</v>
          </cell>
        </row>
        <row r="3192">
          <cell r="A3192" t="str">
            <v>ARIAS GARCIA ROSA AMELIA</v>
          </cell>
          <cell r="B3192">
            <v>66714521</v>
          </cell>
        </row>
        <row r="3193">
          <cell r="A3193" t="str">
            <v>ARIAS GIL GERMAN ALBERTO</v>
          </cell>
          <cell r="B3193">
            <v>11316070</v>
          </cell>
        </row>
        <row r="3194">
          <cell r="A3194" t="str">
            <v>ARIAS GIL LUZ HELENA</v>
          </cell>
          <cell r="B3194">
            <v>31991438</v>
          </cell>
        </row>
        <row r="3195">
          <cell r="A3195" t="str">
            <v>ARIAS GIL PATRICIA</v>
          </cell>
          <cell r="B3195">
            <v>42087723</v>
          </cell>
        </row>
        <row r="3196">
          <cell r="A3196" t="str">
            <v>ARIAS GIRALDO JOSE FERNANDO</v>
          </cell>
          <cell r="B3196">
            <v>79350711</v>
          </cell>
        </row>
        <row r="3197">
          <cell r="A3197" t="str">
            <v>ARIAS GIRON LILIANA</v>
          </cell>
          <cell r="B3197">
            <v>31883590</v>
          </cell>
        </row>
        <row r="3198">
          <cell r="A3198" t="str">
            <v>ARIAS GOMEZ IVAN DARIO</v>
          </cell>
          <cell r="B3198">
            <v>98554727</v>
          </cell>
        </row>
        <row r="3199">
          <cell r="A3199" t="str">
            <v>ARIAS GOMEZ JAIRO</v>
          </cell>
          <cell r="B3199">
            <v>6247853</v>
          </cell>
        </row>
        <row r="3200">
          <cell r="A3200" t="str">
            <v>ARIAS GOMEZ JASMID ELIANA</v>
          </cell>
          <cell r="B3200">
            <v>42791690</v>
          </cell>
        </row>
        <row r="3201">
          <cell r="A3201" t="str">
            <v>ARIAS GOMEZ JHON GERARDO</v>
          </cell>
          <cell r="B3201">
            <v>7691726</v>
          </cell>
        </row>
        <row r="3202">
          <cell r="A3202" t="str">
            <v>ARIAS GOMEZ MARIA NELCY</v>
          </cell>
          <cell r="B3202">
            <v>39776395</v>
          </cell>
        </row>
        <row r="3203">
          <cell r="A3203" t="str">
            <v>ARIAS GONZALEZ ARBEY</v>
          </cell>
          <cell r="B3203">
            <v>7534804</v>
          </cell>
        </row>
        <row r="3204">
          <cell r="A3204" t="str">
            <v>ARIAS GONZALEZ JAVIER</v>
          </cell>
          <cell r="B3204">
            <v>1636228</v>
          </cell>
        </row>
        <row r="3205">
          <cell r="A3205" t="str">
            <v>ARIAS GONZALEZ JUAN PABLO</v>
          </cell>
          <cell r="B3205">
            <v>79715184</v>
          </cell>
        </row>
        <row r="3206">
          <cell r="A3206" t="str">
            <v>ARIAS GONZALEZ MARIA CENEYDA</v>
          </cell>
          <cell r="B3206">
            <v>66851526</v>
          </cell>
        </row>
        <row r="3207">
          <cell r="A3207" t="str">
            <v>ARIAS GRISALES TOBIAS DE JESUS</v>
          </cell>
          <cell r="B3207">
            <v>70053637</v>
          </cell>
        </row>
        <row r="3208">
          <cell r="A3208" t="str">
            <v>ARIAS GUERRA LUZ MERY</v>
          </cell>
          <cell r="B3208">
            <v>24715504</v>
          </cell>
        </row>
        <row r="3209">
          <cell r="A3209" t="str">
            <v>ARIAS GUERRERO MESIAS ANSELMO</v>
          </cell>
          <cell r="B3209">
            <v>12957340</v>
          </cell>
        </row>
        <row r="3210">
          <cell r="A3210" t="str">
            <v>ARIAS GUEVARA JAVIER</v>
          </cell>
          <cell r="B3210">
            <v>79569281</v>
          </cell>
        </row>
        <row r="3211">
          <cell r="A3211" t="str">
            <v>ARIAS GUEVARA LUIS JAIRO</v>
          </cell>
          <cell r="B3211">
            <v>3287230</v>
          </cell>
        </row>
        <row r="3212">
          <cell r="A3212" t="str">
            <v>ARIAS GUSTAVO</v>
          </cell>
          <cell r="B3212">
            <v>16344660</v>
          </cell>
        </row>
        <row r="3213">
          <cell r="A3213" t="str">
            <v>ARIAS GUTIERREZ PABLO ANDRES</v>
          </cell>
          <cell r="B3213">
            <v>94366186</v>
          </cell>
        </row>
        <row r="3214">
          <cell r="A3214" t="str">
            <v>ARIAS HENAO CLARA INES</v>
          </cell>
          <cell r="B3214">
            <v>38438716</v>
          </cell>
        </row>
        <row r="3215">
          <cell r="A3215" t="str">
            <v>ARIAS HENAO MARIA CLAUDIA</v>
          </cell>
          <cell r="B3215">
            <v>31896819</v>
          </cell>
        </row>
        <row r="3216">
          <cell r="A3216" t="str">
            <v>ARIAS HERNANDEZ FABIO</v>
          </cell>
          <cell r="B3216">
            <v>79442824</v>
          </cell>
        </row>
        <row r="3217">
          <cell r="A3217" t="str">
            <v>ARIAS HERRERA ZORAIDA</v>
          </cell>
          <cell r="B3217">
            <v>51972029</v>
          </cell>
        </row>
        <row r="3218">
          <cell r="A3218" t="str">
            <v>ARIAS HURTADO SAMUEL ANTONIO</v>
          </cell>
          <cell r="B3218">
            <v>17191801</v>
          </cell>
        </row>
        <row r="3219">
          <cell r="A3219" t="str">
            <v>ARIAS IBARRA MARTHA ERMINIA</v>
          </cell>
          <cell r="B3219">
            <v>30210123</v>
          </cell>
        </row>
        <row r="3220">
          <cell r="A3220" t="str">
            <v>ARIAS JARAMILLO ASTRID DALILA</v>
          </cell>
          <cell r="B3220">
            <v>43611330</v>
          </cell>
        </row>
        <row r="3221">
          <cell r="A3221" t="str">
            <v>ARIAS JARAMILLO GERARDO</v>
          </cell>
          <cell r="B3221">
            <v>71316669</v>
          </cell>
        </row>
        <row r="3222">
          <cell r="A3222" t="str">
            <v>ARIAS JARAMILLO LILIANA</v>
          </cell>
          <cell r="B3222">
            <v>52045697</v>
          </cell>
        </row>
        <row r="3223">
          <cell r="A3223" t="str">
            <v>ARIAS JARAMILLO PAOLA TATIANA</v>
          </cell>
          <cell r="B3223">
            <v>66724018</v>
          </cell>
        </row>
        <row r="3224">
          <cell r="A3224" t="str">
            <v>ARIAS JAVIER DE JESUS</v>
          </cell>
          <cell r="B3224">
            <v>75063817</v>
          </cell>
        </row>
        <row r="3225">
          <cell r="A3225" t="str">
            <v>ARIAS JIMENEZ IRMA</v>
          </cell>
          <cell r="B3225">
            <v>30319956</v>
          </cell>
        </row>
        <row r="3226">
          <cell r="A3226" t="str">
            <v>ARIAS JUAN CARLOS</v>
          </cell>
          <cell r="B3226">
            <v>16706301</v>
          </cell>
        </row>
        <row r="3227">
          <cell r="A3227" t="str">
            <v>ARIAS LA ROTTA ANA MARIA</v>
          </cell>
          <cell r="B3227">
            <v>51855997</v>
          </cell>
        </row>
        <row r="3228">
          <cell r="A3228" t="str">
            <v>ARIAS LADINO MELBA ANGELICA</v>
          </cell>
          <cell r="B3228">
            <v>52787986</v>
          </cell>
        </row>
        <row r="3229">
          <cell r="A3229" t="str">
            <v>ARIAS LARIOS RUBEN GONZALO</v>
          </cell>
          <cell r="B3229">
            <v>16510023</v>
          </cell>
        </row>
        <row r="3230">
          <cell r="A3230" t="str">
            <v>ARIAS LEDESMA CARLOS ENRIQUE</v>
          </cell>
          <cell r="B3230">
            <v>16485212</v>
          </cell>
        </row>
        <row r="3231">
          <cell r="A3231" t="str">
            <v>ARIAS LEITON MARIA JACQUELINE</v>
          </cell>
          <cell r="B3231">
            <v>31882008</v>
          </cell>
        </row>
        <row r="3232">
          <cell r="A3232" t="str">
            <v>ARIAS LOAIZA CARLOS ARTURO</v>
          </cell>
          <cell r="B3232">
            <v>4421269</v>
          </cell>
        </row>
        <row r="3233">
          <cell r="A3233" t="str">
            <v>ARIAS LONDONO REINEL ARMANDO</v>
          </cell>
          <cell r="B3233">
            <v>70326267</v>
          </cell>
        </row>
        <row r="3234">
          <cell r="A3234" t="str">
            <v>ARIAS LOPEZ EDELMIRA</v>
          </cell>
          <cell r="B3234">
            <v>41889560</v>
          </cell>
        </row>
        <row r="3235">
          <cell r="A3235" t="str">
            <v>ARIAS LOPEZ GLORIA INES</v>
          </cell>
          <cell r="B3235">
            <v>51815107</v>
          </cell>
        </row>
        <row r="3236">
          <cell r="A3236" t="str">
            <v>ARIAS LOPEZ LINA MARIA</v>
          </cell>
          <cell r="B3236">
            <v>52198325</v>
          </cell>
        </row>
        <row r="3237">
          <cell r="A3237" t="str">
            <v>ARIAS LOPEZ LUIS JAVIER</v>
          </cell>
          <cell r="B3237">
            <v>10272244</v>
          </cell>
        </row>
        <row r="3238">
          <cell r="A3238" t="str">
            <v>ARIAS LUCIANO</v>
          </cell>
          <cell r="B3238">
            <v>17086496</v>
          </cell>
        </row>
        <row r="3239">
          <cell r="A3239" t="str">
            <v>ARIAS LUZ DARY</v>
          </cell>
          <cell r="B3239">
            <v>43037015</v>
          </cell>
        </row>
        <row r="3240">
          <cell r="A3240" t="str">
            <v>ARIAS MACETA ELIZABETH</v>
          </cell>
          <cell r="B3240">
            <v>65696314</v>
          </cell>
        </row>
        <row r="3241">
          <cell r="A3241" t="str">
            <v>ARIAS MANOSALVA WILLIAN RAFAEL</v>
          </cell>
          <cell r="B3241">
            <v>16688650</v>
          </cell>
        </row>
        <row r="3242">
          <cell r="A3242" t="str">
            <v>ARIAS MANRIQUE ALEJANDRINA MABEL</v>
          </cell>
          <cell r="B3242">
            <v>52523146</v>
          </cell>
        </row>
        <row r="3243">
          <cell r="A3243" t="str">
            <v>ARIAS MARQUEZ JUAN CARLOS</v>
          </cell>
          <cell r="B3243">
            <v>70569126</v>
          </cell>
        </row>
        <row r="3244">
          <cell r="A3244" t="str">
            <v>ARIAS MARTINEZ EDUARDO IGNACIO</v>
          </cell>
          <cell r="B3244">
            <v>2909561</v>
          </cell>
        </row>
        <row r="3245">
          <cell r="A3245" t="str">
            <v>ARIAS MARTINEZ ELVIA YANETH</v>
          </cell>
          <cell r="B3245">
            <v>41944180</v>
          </cell>
        </row>
        <row r="3246">
          <cell r="A3246" t="str">
            <v>ARIAS MARTINEZ ENEIMIS</v>
          </cell>
          <cell r="B3246">
            <v>73563853</v>
          </cell>
        </row>
        <row r="3247">
          <cell r="A3247" t="str">
            <v>ARIAS MARTINEZ JOSE ARTURO</v>
          </cell>
          <cell r="B3247">
            <v>4347168</v>
          </cell>
        </row>
        <row r="3248">
          <cell r="A3248" t="str">
            <v>ARIAS MARTINEZ JUAN CARLOS</v>
          </cell>
          <cell r="B3248">
            <v>80423119</v>
          </cell>
        </row>
        <row r="3249">
          <cell r="A3249" t="str">
            <v>ARIAS MARTINEZ MARELIS MARIA</v>
          </cell>
          <cell r="B3249">
            <v>33207458</v>
          </cell>
        </row>
        <row r="3250">
          <cell r="A3250" t="str">
            <v>ARIAS MARULANDA CARLOS ALBERTO</v>
          </cell>
          <cell r="B3250">
            <v>16617391</v>
          </cell>
        </row>
        <row r="3251">
          <cell r="A3251" t="str">
            <v>ARIAS MEJIA OSCAR</v>
          </cell>
          <cell r="B3251">
            <v>10065880</v>
          </cell>
        </row>
        <row r="3252">
          <cell r="A3252" t="str">
            <v>ARIAS MONCADA ROBINSON</v>
          </cell>
          <cell r="B3252">
            <v>94382166</v>
          </cell>
        </row>
        <row r="3253">
          <cell r="A3253" t="str">
            <v>ARIAS MONTANO CARLOS HUMBERTO</v>
          </cell>
          <cell r="B3253">
            <v>6198978</v>
          </cell>
        </row>
        <row r="3254">
          <cell r="A3254" t="str">
            <v>ARIAS MORALES DIANA PATRICIA</v>
          </cell>
          <cell r="B3254">
            <v>42682302</v>
          </cell>
        </row>
        <row r="3255">
          <cell r="A3255" t="str">
            <v>ARIAS MOSQUERA LUZ EDILMA</v>
          </cell>
          <cell r="B3255">
            <v>34533826</v>
          </cell>
        </row>
        <row r="3256">
          <cell r="A3256" t="str">
            <v>ARIAS MUNOZ ANGELA MARIA</v>
          </cell>
          <cell r="B3256">
            <v>42758205</v>
          </cell>
        </row>
        <row r="3257">
          <cell r="A3257" t="str">
            <v>ARIAS MUNOZ CARLOS ANDRES</v>
          </cell>
          <cell r="B3257">
            <v>71772343</v>
          </cell>
        </row>
        <row r="3258">
          <cell r="A3258" t="str">
            <v>ARIAS MUNOZ HUGO JAVIER</v>
          </cell>
          <cell r="B3258">
            <v>79749903</v>
          </cell>
        </row>
        <row r="3259">
          <cell r="A3259" t="str">
            <v>ARIAS NARANJO JOSE WALTER</v>
          </cell>
          <cell r="B3259">
            <v>15895055</v>
          </cell>
        </row>
        <row r="3260">
          <cell r="A3260" t="str">
            <v>ARIAS NARVAEZ JUAN CARLOS</v>
          </cell>
          <cell r="B3260">
            <v>16793426</v>
          </cell>
        </row>
        <row r="3261">
          <cell r="A3261" t="str">
            <v>ARIAS NIEVA JAMES</v>
          </cell>
          <cell r="B3261">
            <v>14946973</v>
          </cell>
        </row>
        <row r="3262">
          <cell r="A3262" t="str">
            <v>ARIAS OCAMPO JUAN CARLOS</v>
          </cell>
          <cell r="B3262">
            <v>71753627</v>
          </cell>
        </row>
        <row r="3263">
          <cell r="A3263" t="str">
            <v>ARIAS ORTIZ GERMAN</v>
          </cell>
          <cell r="B3263">
            <v>80352492</v>
          </cell>
        </row>
        <row r="3264">
          <cell r="A3264" t="str">
            <v>ARIAS OSORIO MARIA SORANE</v>
          </cell>
          <cell r="B3264">
            <v>52580433</v>
          </cell>
        </row>
        <row r="3265">
          <cell r="A3265" t="str">
            <v>ARIAS OSPINA HUBERTO</v>
          </cell>
          <cell r="B3265">
            <v>4451596</v>
          </cell>
        </row>
        <row r="3266">
          <cell r="A3266" t="str">
            <v>ARIAS OSPINA JUAN ALFREDO</v>
          </cell>
          <cell r="B3266">
            <v>79206496</v>
          </cell>
        </row>
        <row r="3267">
          <cell r="A3267" t="str">
            <v>ARIAS OSPINA LILIAM</v>
          </cell>
          <cell r="B3267">
            <v>43550956</v>
          </cell>
        </row>
        <row r="3268">
          <cell r="A3268" t="str">
            <v>ARIAS PADILLA HELI</v>
          </cell>
          <cell r="B3268">
            <v>79377565</v>
          </cell>
        </row>
        <row r="3269">
          <cell r="A3269" t="str">
            <v>ARIAS PARRA ANA LUCIA</v>
          </cell>
          <cell r="B3269">
            <v>24234032</v>
          </cell>
        </row>
        <row r="3270">
          <cell r="A3270" t="str">
            <v>ARIAS PARRA JORGE ALBEIRO</v>
          </cell>
          <cell r="B3270">
            <v>16666506</v>
          </cell>
        </row>
        <row r="3271">
          <cell r="A3271" t="str">
            <v>ARIAS PEREZ DIEGO AKERMAN</v>
          </cell>
          <cell r="B3271">
            <v>98567532</v>
          </cell>
        </row>
        <row r="3272">
          <cell r="A3272" t="str">
            <v>ARIAS PERILLA MIGUEL</v>
          </cell>
          <cell r="B3272">
            <v>17058984</v>
          </cell>
        </row>
        <row r="3273">
          <cell r="A3273" t="str">
            <v>ARIAS PIMIENTA JOSE FERNANDO</v>
          </cell>
          <cell r="B3273">
            <v>10261858</v>
          </cell>
        </row>
        <row r="3274">
          <cell r="A3274" t="str">
            <v>ARIAS PINCAY ELENA DEL CARMEN</v>
          </cell>
          <cell r="B3274">
            <v>64519975</v>
          </cell>
        </row>
        <row r="3275">
          <cell r="A3275" t="str">
            <v>ARIAS POSADA GABRIEL</v>
          </cell>
          <cell r="B3275">
            <v>2912410</v>
          </cell>
        </row>
        <row r="3276">
          <cell r="A3276" t="str">
            <v>ARIAS PRIETO MARLEM</v>
          </cell>
          <cell r="B3276">
            <v>52434643</v>
          </cell>
        </row>
        <row r="3277">
          <cell r="A3277" t="str">
            <v>ARIAS PUIN JOSE MAURICIO</v>
          </cell>
          <cell r="B3277">
            <v>79433516</v>
          </cell>
        </row>
        <row r="3278">
          <cell r="A3278" t="str">
            <v>ARIAS PULIDO FABIO</v>
          </cell>
          <cell r="B3278">
            <v>79302057</v>
          </cell>
        </row>
        <row r="3279">
          <cell r="A3279" t="str">
            <v>ARIAS QUIROZ LUCILA</v>
          </cell>
          <cell r="B3279">
            <v>28239260</v>
          </cell>
        </row>
        <row r="3280">
          <cell r="A3280" t="str">
            <v>ARIAS RAMIREZ FREDY</v>
          </cell>
          <cell r="B3280">
            <v>13483645</v>
          </cell>
        </row>
        <row r="3281">
          <cell r="A3281" t="str">
            <v>ARIAS RAMIREZ HECTOR HENRY</v>
          </cell>
          <cell r="B3281">
            <v>19496707</v>
          </cell>
        </row>
        <row r="3282">
          <cell r="A3282" t="str">
            <v>ARIAS REINEL PIEDAD</v>
          </cell>
          <cell r="B3282">
            <v>21395374</v>
          </cell>
        </row>
        <row r="3283">
          <cell r="A3283" t="str">
            <v>ARIAS RENGIFO MARIA AURA D</v>
          </cell>
          <cell r="B3283">
            <v>43809025</v>
          </cell>
        </row>
        <row r="3284">
          <cell r="A3284" t="str">
            <v>ARIAS RESTREPO ADRIANA</v>
          </cell>
          <cell r="B3284">
            <v>43747834</v>
          </cell>
        </row>
        <row r="3285">
          <cell r="A3285" t="str">
            <v>ARIAS RESTREPO LUCIA MAGALI</v>
          </cell>
          <cell r="B3285">
            <v>21529156</v>
          </cell>
        </row>
        <row r="3286">
          <cell r="A3286" t="str">
            <v>ARIAS RICO WILLIAM GERMAN</v>
          </cell>
          <cell r="B3286">
            <v>6490658</v>
          </cell>
        </row>
        <row r="3287">
          <cell r="A3287" t="str">
            <v>ARIAS RIVERA JOSE ANGEL</v>
          </cell>
          <cell r="B3287">
            <v>4137552</v>
          </cell>
        </row>
        <row r="3288">
          <cell r="A3288" t="str">
            <v>ARIAS RIVERA JUAN FERNANDO</v>
          </cell>
          <cell r="B3288">
            <v>16727678</v>
          </cell>
        </row>
        <row r="3289">
          <cell r="A3289" t="str">
            <v>ARIAS RODRIGUEZ FERNANDO ENRIQUE</v>
          </cell>
          <cell r="B3289">
            <v>19441192</v>
          </cell>
        </row>
        <row r="3290">
          <cell r="A3290" t="str">
            <v>ARIAS RODRIGUEZ JESUS ALBERTO</v>
          </cell>
          <cell r="B3290">
            <v>79240030</v>
          </cell>
        </row>
        <row r="3291">
          <cell r="A3291" t="str">
            <v>ARIAS RODRIGUEZ JHON FERNANDO</v>
          </cell>
          <cell r="B3291">
            <v>14892084</v>
          </cell>
        </row>
        <row r="3292">
          <cell r="A3292" t="str">
            <v>ARIAS RODRIGUEZ JOSE DOMINGO</v>
          </cell>
          <cell r="B3292">
            <v>13217998</v>
          </cell>
        </row>
        <row r="3293">
          <cell r="A3293" t="str">
            <v>ARIAS RODRIGUEZ LUIS FERNANDO</v>
          </cell>
          <cell r="B3293">
            <v>19354180</v>
          </cell>
        </row>
        <row r="3294">
          <cell r="A3294" t="str">
            <v>ARIAS RODRIGUEZ MAURICIO</v>
          </cell>
          <cell r="B3294">
            <v>91435704</v>
          </cell>
        </row>
        <row r="3295">
          <cell r="A3295" t="str">
            <v>ARIAS ROJAS ENRIQUE</v>
          </cell>
          <cell r="B3295">
            <v>17164161</v>
          </cell>
        </row>
        <row r="3296">
          <cell r="A3296" t="str">
            <v>ARIAS ROMERO EMILIA</v>
          </cell>
          <cell r="B3296">
            <v>65694417</v>
          </cell>
        </row>
        <row r="3297">
          <cell r="A3297" t="str">
            <v>ARIAS RUBIANO JUAN ALBERTO</v>
          </cell>
          <cell r="B3297">
            <v>10482775</v>
          </cell>
        </row>
        <row r="3298">
          <cell r="A3298" t="str">
            <v>ARIAS RUBIO JAMES ORLANDO</v>
          </cell>
          <cell r="B3298">
            <v>11435570</v>
          </cell>
        </row>
        <row r="3299">
          <cell r="A3299" t="str">
            <v>ARIAS RUBIO MAURICIO HERNANDO</v>
          </cell>
          <cell r="B3299">
            <v>79409665</v>
          </cell>
        </row>
        <row r="3300">
          <cell r="A3300" t="str">
            <v>ARIAS SALDARRIAGA HERNAN DARIO</v>
          </cell>
          <cell r="B3300">
            <v>71588278</v>
          </cell>
        </row>
        <row r="3301">
          <cell r="A3301" t="str">
            <v>ARIAS SANCHEZ ALVARO ENRIQUE</v>
          </cell>
          <cell r="B3301">
            <v>19477627</v>
          </cell>
        </row>
        <row r="3302">
          <cell r="A3302" t="str">
            <v>ARIAS SANCHEZ JAVIER DE JESUS</v>
          </cell>
          <cell r="B3302">
            <v>14955930</v>
          </cell>
        </row>
        <row r="3303">
          <cell r="A3303" t="str">
            <v>ARIAS SANTOS RAFAEL ALFREDO</v>
          </cell>
          <cell r="B3303">
            <v>16547786</v>
          </cell>
        </row>
        <row r="3304">
          <cell r="A3304" t="str">
            <v>ARIAS SILVA JULIO ENRIQUE</v>
          </cell>
          <cell r="B3304">
            <v>9525381</v>
          </cell>
        </row>
        <row r="3305">
          <cell r="A3305" t="str">
            <v>ARIAS SOLORZANO CARLOS GILBERTO</v>
          </cell>
          <cell r="B3305">
            <v>14878868</v>
          </cell>
        </row>
        <row r="3306">
          <cell r="A3306" t="str">
            <v>ARIAS SOSA LUCY YANED</v>
          </cell>
          <cell r="B3306">
            <v>24574153</v>
          </cell>
        </row>
        <row r="3307">
          <cell r="A3307" t="str">
            <v>ARIAS SOTO MARIA FERNANDA</v>
          </cell>
          <cell r="B3307">
            <v>31904140</v>
          </cell>
        </row>
        <row r="3308">
          <cell r="A3308" t="str">
            <v>ARIAS STERLING OLMES AUGUSTO</v>
          </cell>
          <cell r="B3308">
            <v>16354779</v>
          </cell>
        </row>
        <row r="3309">
          <cell r="A3309" t="str">
            <v>ARIAS SUAZA FRANCISCO JAVIER</v>
          </cell>
          <cell r="B3309">
            <v>9890339</v>
          </cell>
        </row>
        <row r="3310">
          <cell r="A3310" t="str">
            <v>ARIAS TABARES LUIS ALBERTO</v>
          </cell>
          <cell r="B3310">
            <v>14450335</v>
          </cell>
        </row>
        <row r="3311">
          <cell r="A3311" t="str">
            <v>ARIAS TAMAYO DIEGO MAURICIO</v>
          </cell>
          <cell r="B3311">
            <v>80407496</v>
          </cell>
        </row>
        <row r="3312">
          <cell r="A3312" t="str">
            <v>ARIAS TIQUE ANA CRISTINA</v>
          </cell>
          <cell r="B3312">
            <v>52165295</v>
          </cell>
        </row>
        <row r="3313">
          <cell r="A3313" t="str">
            <v>ARIAS TIQUE NANCY YANNETH</v>
          </cell>
          <cell r="B3313">
            <v>52010944</v>
          </cell>
        </row>
        <row r="3314">
          <cell r="A3314" t="str">
            <v>ARIAS TOBAR SEGUNDO JESUS</v>
          </cell>
          <cell r="B3314">
            <v>94228207</v>
          </cell>
        </row>
        <row r="3315">
          <cell r="A3315" t="str">
            <v>ARIAS TORRES CARLOS E</v>
          </cell>
          <cell r="B3315">
            <v>16773256</v>
          </cell>
        </row>
        <row r="3316">
          <cell r="A3316" t="str">
            <v>ARIAS TORRES JHON FREDY</v>
          </cell>
          <cell r="B3316">
            <v>12136529</v>
          </cell>
        </row>
        <row r="3317">
          <cell r="A3317" t="str">
            <v>ARIAS TOVAR LUIS EDUARDO</v>
          </cell>
          <cell r="B3317">
            <v>6197527</v>
          </cell>
        </row>
        <row r="3318">
          <cell r="A3318" t="str">
            <v>ARIAS TRIANA ADRIANA</v>
          </cell>
          <cell r="B3318">
            <v>52375691</v>
          </cell>
        </row>
        <row r="3319">
          <cell r="A3319" t="str">
            <v>ARIAS TRUJILLO JACKELINNE</v>
          </cell>
          <cell r="B3319">
            <v>26593021</v>
          </cell>
        </row>
        <row r="3320">
          <cell r="A3320" t="str">
            <v>ARIAS TRUJILLO VIVIANA JAEL</v>
          </cell>
          <cell r="B3320">
            <v>39570910</v>
          </cell>
        </row>
        <row r="3321">
          <cell r="A3321" t="str">
            <v>ARIAS URIBE RAUL</v>
          </cell>
          <cell r="B3321">
            <v>6089080</v>
          </cell>
        </row>
        <row r="3322">
          <cell r="A3322" t="str">
            <v>ARIAS VALENCIA NORBERTO</v>
          </cell>
          <cell r="B3322">
            <v>15427143</v>
          </cell>
        </row>
        <row r="3323">
          <cell r="A3323" t="str">
            <v>ARIAS VANEGAS BEATRIZ ELENA</v>
          </cell>
          <cell r="B3323">
            <v>42747030</v>
          </cell>
        </row>
        <row r="3324">
          <cell r="A3324" t="str">
            <v>ARIAS VARGAS CELINA</v>
          </cell>
          <cell r="B3324">
            <v>40395169</v>
          </cell>
        </row>
        <row r="3325">
          <cell r="A3325" t="str">
            <v>ARIAS VEGA HECTOR JEREMIAS</v>
          </cell>
          <cell r="B3325">
            <v>11335261</v>
          </cell>
        </row>
        <row r="3326">
          <cell r="A3326" t="str">
            <v>ARIAS VELASQUEZ LUISA FERNANDA</v>
          </cell>
          <cell r="B3326">
            <v>43559536</v>
          </cell>
        </row>
        <row r="3327">
          <cell r="A3327" t="str">
            <v>ARIAS VERGARA HECTOR FERNANDO</v>
          </cell>
          <cell r="B3327">
            <v>19459292</v>
          </cell>
        </row>
        <row r="3328">
          <cell r="A3328" t="str">
            <v>ARIAS Y CASADIEGO INGENIERIA LTDA</v>
          </cell>
          <cell r="B3328">
            <v>815003458</v>
          </cell>
        </row>
        <row r="3329">
          <cell r="A3329" t="str">
            <v>ARIAS YAMIL PAOLA ANDREA</v>
          </cell>
          <cell r="B3329">
            <v>31641214</v>
          </cell>
        </row>
        <row r="3330">
          <cell r="A3330" t="str">
            <v>ARIAS ZAPATA ALVARO</v>
          </cell>
          <cell r="B3330">
            <v>4598011</v>
          </cell>
        </row>
        <row r="3331">
          <cell r="A3331" t="str">
            <v>ARIAS ZAPATA GEOVANNY</v>
          </cell>
          <cell r="B3331">
            <v>80025198</v>
          </cell>
        </row>
        <row r="3332">
          <cell r="A3332" t="str">
            <v>ARICAPA RESTREPO JAIRO DE JESUS</v>
          </cell>
          <cell r="B3332">
            <v>15912106</v>
          </cell>
        </row>
        <row r="3333">
          <cell r="A3333" t="str">
            <v>ARISMA LTDA</v>
          </cell>
          <cell r="B3333">
            <v>860049903</v>
          </cell>
        </row>
        <row r="3334">
          <cell r="A3334" t="str">
            <v>ARISMENDI GOMEZ ALFREDO</v>
          </cell>
          <cell r="B3334">
            <v>10539024</v>
          </cell>
        </row>
        <row r="3335">
          <cell r="A3335" t="str">
            <v>ARISMENDI SUAREZ JOSE RAFAEL</v>
          </cell>
          <cell r="B3335">
            <v>80423197</v>
          </cell>
        </row>
        <row r="3336">
          <cell r="A3336" t="str">
            <v>ARISMENDI VARGAS MARIA DEL ROSARIO</v>
          </cell>
          <cell r="B3336">
            <v>27497384</v>
          </cell>
        </row>
        <row r="3337">
          <cell r="A3337" t="str">
            <v>ARISMENDY ECHAVARRIA ARTURO DE J.</v>
          </cell>
          <cell r="B3337">
            <v>8392171</v>
          </cell>
        </row>
        <row r="3338">
          <cell r="A3338" t="str">
            <v>ARISMENDY GARCIA HERMAN</v>
          </cell>
          <cell r="B3338">
            <v>14896434</v>
          </cell>
        </row>
        <row r="3339">
          <cell r="A3339" t="str">
            <v>ARISTIDES ALBAO ALVAREZ</v>
          </cell>
          <cell r="B3339">
            <v>10163861</v>
          </cell>
        </row>
        <row r="3340">
          <cell r="A3340" t="str">
            <v>ARISTIDES HERNANDEZ EMILIO</v>
          </cell>
          <cell r="B3340">
            <v>92515814</v>
          </cell>
        </row>
        <row r="3341">
          <cell r="A3341" t="str">
            <v>ARISTIDES MOGOLLON CASTANEDA</v>
          </cell>
          <cell r="B3341">
            <v>3160408</v>
          </cell>
        </row>
        <row r="3342">
          <cell r="A3342" t="str">
            <v>ARISTIPO ABRIL GOMEZ</v>
          </cell>
          <cell r="B3342">
            <v>19065404</v>
          </cell>
        </row>
        <row r="3343">
          <cell r="A3343" t="str">
            <v>ARISTIZABAL    SALAZAR CLAUDIA</v>
          </cell>
          <cell r="B3343">
            <v>43631334</v>
          </cell>
        </row>
        <row r="3344">
          <cell r="A3344" t="str">
            <v>ARISTIZABAL ANGEL FABIO</v>
          </cell>
          <cell r="B3344">
            <v>79373629</v>
          </cell>
        </row>
        <row r="3345">
          <cell r="A3345" t="str">
            <v>ARISTIZABAL ARISTIZA RUBEN DARIO</v>
          </cell>
          <cell r="B3345">
            <v>4419146</v>
          </cell>
        </row>
        <row r="3346">
          <cell r="A3346" t="str">
            <v>ARISTIZABAL ARISTIZABAL WILMER</v>
          </cell>
          <cell r="B3346">
            <v>16748089</v>
          </cell>
        </row>
        <row r="3347">
          <cell r="A3347" t="str">
            <v>ARISTIZABAL BARRIENTOS DARIO</v>
          </cell>
          <cell r="B3347">
            <v>70052442</v>
          </cell>
        </row>
        <row r="3348">
          <cell r="A3348" t="str">
            <v>ARISTIZABAL BOTERO PAULA ANDREA</v>
          </cell>
          <cell r="B3348">
            <v>67020477</v>
          </cell>
        </row>
        <row r="3349">
          <cell r="A3349" t="str">
            <v>ARISTIZABAL CADAVID CARLOS ALBERTO</v>
          </cell>
          <cell r="B3349">
            <v>98570013</v>
          </cell>
        </row>
        <row r="3350">
          <cell r="A3350" t="str">
            <v>ARISTIZABAL CALDERON LUIS ARBEY</v>
          </cell>
          <cell r="B3350">
            <v>16664572</v>
          </cell>
        </row>
        <row r="3351">
          <cell r="A3351" t="str">
            <v>ARISTIZABAL CH SURLEY ARELLI</v>
          </cell>
          <cell r="B3351">
            <v>43639793</v>
          </cell>
        </row>
        <row r="3352">
          <cell r="A3352" t="str">
            <v>ARISTIZABAL CIRO JOSE BERTULIO</v>
          </cell>
          <cell r="B3352">
            <v>70825483</v>
          </cell>
        </row>
        <row r="3353">
          <cell r="A3353" t="str">
            <v>ARISTIZABAL DUQUE DIEGO ALEJANDRO</v>
          </cell>
          <cell r="B3353">
            <v>70552391</v>
          </cell>
        </row>
        <row r="3354">
          <cell r="A3354" t="str">
            <v>ARISTIZABAL DUQUE GLORIA INES</v>
          </cell>
          <cell r="B3354">
            <v>41745352</v>
          </cell>
        </row>
        <row r="3355">
          <cell r="A3355" t="str">
            <v>ARISTIZABAL ECHEVERRY OLGA LUCIA</v>
          </cell>
          <cell r="B3355">
            <v>41916750</v>
          </cell>
        </row>
        <row r="3356">
          <cell r="A3356" t="str">
            <v>ARISTIZABAL ELBA ROSA</v>
          </cell>
          <cell r="B3356">
            <v>41329098</v>
          </cell>
        </row>
        <row r="3357">
          <cell r="A3357" t="str">
            <v>ARISTIZABAL FRANCO MANUEL ANTONIO</v>
          </cell>
          <cell r="B3357">
            <v>19081862</v>
          </cell>
        </row>
        <row r="3358">
          <cell r="A3358" t="str">
            <v>ARISTIZABAL FRANCO MARINA INES</v>
          </cell>
          <cell r="B3358">
            <v>41893246</v>
          </cell>
        </row>
        <row r="3359">
          <cell r="A3359" t="str">
            <v>ARISTIZABAL GARCIA DOLLY</v>
          </cell>
          <cell r="B3359">
            <v>41895550</v>
          </cell>
        </row>
        <row r="3360">
          <cell r="A3360" t="str">
            <v>ARISTIZABAL GARCIA RICARDO</v>
          </cell>
          <cell r="B3360">
            <v>7518607</v>
          </cell>
        </row>
        <row r="3361">
          <cell r="A3361" t="str">
            <v>ARISTIZABAL GAVIRIA LUIS EDUARDO</v>
          </cell>
          <cell r="B3361">
            <v>16223536</v>
          </cell>
        </row>
        <row r="3362">
          <cell r="A3362" t="str">
            <v>ARISTIZABAL GIL MARIA ADELAIDA</v>
          </cell>
          <cell r="B3362">
            <v>21387241</v>
          </cell>
        </row>
        <row r="3363">
          <cell r="A3363" t="str">
            <v>ARISTIZABAL GIRALDO JAIRO DE JESUS</v>
          </cell>
          <cell r="B3363">
            <v>70825610</v>
          </cell>
        </row>
        <row r="3364">
          <cell r="A3364" t="str">
            <v>ARISTIZABAL GIRALDO LUIS FERNANDO</v>
          </cell>
          <cell r="B3364">
            <v>16220165</v>
          </cell>
        </row>
        <row r="3365">
          <cell r="A3365" t="str">
            <v>ARISTIZABAL GOMEZ ALEYDA SOCORRO</v>
          </cell>
          <cell r="B3365">
            <v>31405513</v>
          </cell>
        </row>
        <row r="3366">
          <cell r="A3366" t="str">
            <v>ARISTIZABAL GOMEZ CARLOS MARIO</v>
          </cell>
          <cell r="B3366">
            <v>14214987</v>
          </cell>
        </row>
        <row r="3367">
          <cell r="A3367" t="str">
            <v>ARISTIZABAL GOMEZ ILMA MARGARITA</v>
          </cell>
          <cell r="B3367">
            <v>32519596</v>
          </cell>
        </row>
        <row r="3368">
          <cell r="A3368" t="str">
            <v>ARISTIZABAL GOMEZ NELSON</v>
          </cell>
          <cell r="B3368">
            <v>16692020</v>
          </cell>
        </row>
        <row r="3369">
          <cell r="A3369" t="str">
            <v>ARISTIZABAL HORMAZA LUCILA</v>
          </cell>
          <cell r="B3369">
            <v>38983157</v>
          </cell>
        </row>
        <row r="3370">
          <cell r="A3370" t="str">
            <v>ARISTIZABAL HOYOS JOSE REINEL</v>
          </cell>
          <cell r="B3370">
            <v>84075164</v>
          </cell>
        </row>
        <row r="3371">
          <cell r="A3371" t="str">
            <v>ARISTIZABAL J GLORIA NELSY</v>
          </cell>
          <cell r="B3371">
            <v>31934103</v>
          </cell>
        </row>
        <row r="3372">
          <cell r="A3372" t="str">
            <v>ARISTIZABAL JARAMILLO MARIO</v>
          </cell>
          <cell r="B3372">
            <v>70034296</v>
          </cell>
        </row>
        <row r="3373">
          <cell r="A3373" t="str">
            <v>ARISTIZABAL MARTINWILLIAM</v>
          </cell>
          <cell r="B3373">
            <v>16781957</v>
          </cell>
        </row>
        <row r="3374">
          <cell r="A3374" t="str">
            <v>ARISTIZABAL MEJIA MARIA CRISTINA</v>
          </cell>
          <cell r="B3374">
            <v>24475285</v>
          </cell>
        </row>
        <row r="3375">
          <cell r="A3375" t="str">
            <v>ARISTIZABAL MESA CARLOS FERNANDO</v>
          </cell>
          <cell r="B3375">
            <v>71741556</v>
          </cell>
        </row>
        <row r="3376">
          <cell r="A3376" t="str">
            <v>ARISTIZABAL MONTES ALBEIRO E</v>
          </cell>
          <cell r="B3376">
            <v>98528533</v>
          </cell>
        </row>
        <row r="3377">
          <cell r="A3377" t="str">
            <v>ARISTIZABAL MONTOYA MARIO</v>
          </cell>
          <cell r="B3377">
            <v>10016429</v>
          </cell>
        </row>
        <row r="3378">
          <cell r="A3378" t="str">
            <v>ARISTIZABAL MURILLO LUIS ALBERTO</v>
          </cell>
          <cell r="B3378">
            <v>10105511</v>
          </cell>
        </row>
        <row r="3379">
          <cell r="A3379" t="str">
            <v>ARISTIZABAL NUNEZ CARLOS ALBERTO</v>
          </cell>
          <cell r="B3379">
            <v>94366735</v>
          </cell>
        </row>
        <row r="3380">
          <cell r="A3380" t="str">
            <v>ARISTIZABAL O GERMAN</v>
          </cell>
          <cell r="B3380">
            <v>16262563</v>
          </cell>
        </row>
        <row r="3381">
          <cell r="A3381" t="str">
            <v>ARISTIZABAL OCAMPO JOSE FERNANDO</v>
          </cell>
          <cell r="B3381">
            <v>71667561</v>
          </cell>
        </row>
        <row r="3382">
          <cell r="A3382" t="str">
            <v>ARISTIZABAL OSPINA GLORIA DEICY</v>
          </cell>
          <cell r="B3382">
            <v>30317957</v>
          </cell>
        </row>
        <row r="3383">
          <cell r="A3383" t="str">
            <v>ARISTIZABAL PALACIO CARLOS SANTIAGO</v>
          </cell>
          <cell r="B3383">
            <v>71772540</v>
          </cell>
        </row>
        <row r="3384">
          <cell r="A3384" t="str">
            <v>ARISTIZABAL QUICENO JOHN WALTER</v>
          </cell>
          <cell r="B3384">
            <v>10126486</v>
          </cell>
        </row>
        <row r="3385">
          <cell r="A3385" t="str">
            <v>ARISTIZABAL RAMIREZ DIEGO LUIS</v>
          </cell>
          <cell r="B3385">
            <v>70085161</v>
          </cell>
        </row>
        <row r="3386">
          <cell r="A3386" t="str">
            <v>ARISTIZABAL REYES ALEX HUMBERTO</v>
          </cell>
          <cell r="B3386">
            <v>79746304</v>
          </cell>
        </row>
        <row r="3387">
          <cell r="A3387" t="str">
            <v>ARISTIZABAL ROMEROJOSE MARIA</v>
          </cell>
          <cell r="B3387">
            <v>94296848</v>
          </cell>
        </row>
        <row r="3388">
          <cell r="A3388" t="str">
            <v>ARISTIZABAL S LUIS ALBERTO</v>
          </cell>
          <cell r="B3388">
            <v>71612909</v>
          </cell>
        </row>
        <row r="3389">
          <cell r="A3389" t="str">
            <v>ARISTIZABAL SABOGAL NELSON</v>
          </cell>
          <cell r="B3389">
            <v>14439945</v>
          </cell>
        </row>
        <row r="3390">
          <cell r="A3390" t="str">
            <v>ARISTIZABAL SALAZAR HERNANDO</v>
          </cell>
          <cell r="B3390">
            <v>1236332</v>
          </cell>
        </row>
        <row r="3391">
          <cell r="A3391" t="str">
            <v>ARISTIZABAL SERNA OBED ANTONIO</v>
          </cell>
          <cell r="B3391">
            <v>2627372</v>
          </cell>
        </row>
        <row r="3392">
          <cell r="A3392" t="str">
            <v>ARISTIZABAL SOSA RODRIGO</v>
          </cell>
          <cell r="B3392">
            <v>16679299</v>
          </cell>
        </row>
        <row r="3393">
          <cell r="A3393" t="str">
            <v>ARISTIZABAL TOBLER SERGIO</v>
          </cell>
          <cell r="B3393">
            <v>19452604</v>
          </cell>
        </row>
        <row r="3394">
          <cell r="A3394" t="str">
            <v>ARISTIZABAL TORO NANCY</v>
          </cell>
          <cell r="B3394">
            <v>38892691</v>
          </cell>
        </row>
        <row r="3395">
          <cell r="A3395" t="str">
            <v>ARISTIZABAL URREGO FARID</v>
          </cell>
          <cell r="B3395">
            <v>10214852</v>
          </cell>
        </row>
        <row r="3396">
          <cell r="A3396" t="str">
            <v>ARISTIZABAL VALOR SONNYA</v>
          </cell>
          <cell r="B3396">
            <v>31172009</v>
          </cell>
        </row>
        <row r="3397">
          <cell r="A3397" t="str">
            <v>ARISTIZABAL VELEZ CARLOS SANTIAGO</v>
          </cell>
          <cell r="B3397">
            <v>98558860</v>
          </cell>
        </row>
        <row r="3398">
          <cell r="A3398" t="str">
            <v>ARISTIZABAL VELEZ JORGE MARIO</v>
          </cell>
          <cell r="B3398">
            <v>98548742</v>
          </cell>
        </row>
        <row r="3399">
          <cell r="A3399" t="str">
            <v>ARISTIZABAL VILLEGAS GILDARDO</v>
          </cell>
          <cell r="B3399">
            <v>3541800</v>
          </cell>
        </row>
        <row r="3400">
          <cell r="A3400" t="str">
            <v>ARISTIZABAL ZAPATADIANA MILENA</v>
          </cell>
          <cell r="B3400">
            <v>22131192</v>
          </cell>
        </row>
        <row r="3401">
          <cell r="A3401" t="str">
            <v>ARISTIZABAL ZULUAGA DAVID ALBERTO</v>
          </cell>
          <cell r="B3401">
            <v>71619734</v>
          </cell>
        </row>
        <row r="3402">
          <cell r="A3402" t="str">
            <v>ARISTIZABAL ZULUAGA LUIS FERNANDO</v>
          </cell>
          <cell r="B3402">
            <v>16682626</v>
          </cell>
        </row>
        <row r="3403">
          <cell r="A3403" t="str">
            <v>ARISTIZAVAL GIRALDO GRACIELA</v>
          </cell>
          <cell r="B3403">
            <v>24280665</v>
          </cell>
        </row>
        <row r="3404">
          <cell r="A3404" t="str">
            <v>ARIZA . ANA MERCEDES</v>
          </cell>
          <cell r="B3404">
            <v>67011047</v>
          </cell>
        </row>
        <row r="3405">
          <cell r="A3405" t="str">
            <v>ARIZA AMAYA YOLIMA</v>
          </cell>
          <cell r="B3405">
            <v>55174018</v>
          </cell>
        </row>
        <row r="3406">
          <cell r="A3406" t="str">
            <v>ARIZA ANTEQUERA GUILLERMO</v>
          </cell>
          <cell r="B3406">
            <v>79475079</v>
          </cell>
        </row>
        <row r="3407">
          <cell r="A3407" t="str">
            <v>ARIZA ARANGO MELBA ROCIO</v>
          </cell>
          <cell r="B3407">
            <v>31938877</v>
          </cell>
        </row>
        <row r="3408">
          <cell r="A3408" t="str">
            <v>ARIZA ARDILA SANDRA JACQUELINE</v>
          </cell>
          <cell r="B3408">
            <v>52437510</v>
          </cell>
        </row>
        <row r="3409">
          <cell r="A3409" t="str">
            <v>ARIZA ARIZA ARNULFO</v>
          </cell>
          <cell r="B3409">
            <v>13835463</v>
          </cell>
        </row>
        <row r="3410">
          <cell r="A3410" t="str">
            <v>ARIZA BOHORQUEZ CLAUDIA AMPARO</v>
          </cell>
          <cell r="B3410">
            <v>51664430</v>
          </cell>
        </row>
        <row r="3411">
          <cell r="A3411" t="str">
            <v>ARIZA BUITRAGO JAIME</v>
          </cell>
          <cell r="B3411">
            <v>16548378</v>
          </cell>
        </row>
        <row r="3412">
          <cell r="A3412" t="str">
            <v>ARIZA CABALLERO MELBA YULIETH</v>
          </cell>
          <cell r="B3412">
            <v>52117713</v>
          </cell>
        </row>
        <row r="3413">
          <cell r="A3413" t="str">
            <v>ARIZA CHACON DORIS BIBIANA</v>
          </cell>
          <cell r="B3413">
            <v>51749872</v>
          </cell>
        </row>
        <row r="3414">
          <cell r="A3414" t="str">
            <v>ARIZA CHACON LUZ DARY</v>
          </cell>
          <cell r="B3414">
            <v>51786311</v>
          </cell>
        </row>
        <row r="3415">
          <cell r="A3415" t="str">
            <v>ARIZA DE FERNANDEZ LUZ MARINA</v>
          </cell>
          <cell r="B3415">
            <v>32626055</v>
          </cell>
        </row>
        <row r="3416">
          <cell r="A3416" t="str">
            <v>ARIZA DE LLINAS VICIA DE SOCORRO</v>
          </cell>
          <cell r="B3416">
            <v>41442922</v>
          </cell>
        </row>
        <row r="3417">
          <cell r="A3417" t="str">
            <v>ARIZA DELGADO MARTHA INES</v>
          </cell>
          <cell r="B3417">
            <v>28479860</v>
          </cell>
        </row>
        <row r="3418">
          <cell r="A3418" t="str">
            <v>ARIZA EYEMIRA</v>
          </cell>
          <cell r="B3418">
            <v>52129207</v>
          </cell>
        </row>
        <row r="3419">
          <cell r="A3419" t="str">
            <v>ARIZA FONTECHA ORLANDO</v>
          </cell>
          <cell r="B3419">
            <v>17526232</v>
          </cell>
        </row>
        <row r="3420">
          <cell r="A3420" t="str">
            <v>ARIZA GARCIA JORGE ELIECER</v>
          </cell>
          <cell r="B3420">
            <v>12613393</v>
          </cell>
        </row>
        <row r="3421">
          <cell r="A3421" t="str">
            <v>ARIZA GARZON BLANCA INES</v>
          </cell>
          <cell r="B3421">
            <v>36173999</v>
          </cell>
        </row>
        <row r="3422">
          <cell r="A3422" t="str">
            <v>ARIZA GONZALEZ MARIA FERNANDA</v>
          </cell>
          <cell r="B3422">
            <v>31989158</v>
          </cell>
        </row>
        <row r="3423">
          <cell r="A3423" t="str">
            <v>ARIZA HORMIGA JULIO ALEXANDER</v>
          </cell>
          <cell r="B3423">
            <v>80236553</v>
          </cell>
        </row>
        <row r="3424">
          <cell r="A3424" t="str">
            <v>ARIZA JIMENEZ BARBARA</v>
          </cell>
          <cell r="B3424">
            <v>51583621</v>
          </cell>
        </row>
        <row r="3425">
          <cell r="A3425" t="str">
            <v>ARIZA JOSE DARIO</v>
          </cell>
          <cell r="B3425">
            <v>7514245</v>
          </cell>
        </row>
        <row r="3426">
          <cell r="A3426" t="str">
            <v>ARIZA LEON MAURICIO</v>
          </cell>
          <cell r="B3426">
            <v>79446803</v>
          </cell>
        </row>
        <row r="3427">
          <cell r="A3427" t="str">
            <v>ARIZA LOAIZA YOLIMA ANDREA</v>
          </cell>
          <cell r="B3427">
            <v>52385789</v>
          </cell>
        </row>
        <row r="3428">
          <cell r="A3428" t="str">
            <v>ARIZA LOZANO EDWIN GEOVANNY</v>
          </cell>
          <cell r="B3428">
            <v>79883930</v>
          </cell>
        </row>
        <row r="3429">
          <cell r="A3429" t="str">
            <v>ARIZA MARIN LUZ STELLA</v>
          </cell>
          <cell r="B3429">
            <v>52478818</v>
          </cell>
        </row>
        <row r="3430">
          <cell r="A3430" t="str">
            <v>ARIZA MARTINEZ ELSA</v>
          </cell>
          <cell r="B3430">
            <v>42499871</v>
          </cell>
        </row>
        <row r="3431">
          <cell r="A3431" t="str">
            <v>ARIZA MONTERO HENRY</v>
          </cell>
          <cell r="B3431">
            <v>73151458</v>
          </cell>
        </row>
        <row r="3432">
          <cell r="A3432" t="str">
            <v>ARIZA MORA EDUARDO ENRIQUE</v>
          </cell>
          <cell r="B3432">
            <v>72128959</v>
          </cell>
        </row>
        <row r="3433">
          <cell r="A3433" t="str">
            <v>ARIZA MORENO LUZ AMPARO</v>
          </cell>
          <cell r="B3433">
            <v>51837628</v>
          </cell>
        </row>
        <row r="3434">
          <cell r="A3434" t="str">
            <v>ARIZA MOSQUERA CARMEN</v>
          </cell>
          <cell r="B3434">
            <v>30210135</v>
          </cell>
        </row>
        <row r="3435">
          <cell r="A3435" t="str">
            <v>ARIZA NIEVES CARMEN OLIVA</v>
          </cell>
          <cell r="B3435">
            <v>51934264</v>
          </cell>
        </row>
        <row r="3436">
          <cell r="A3436" t="str">
            <v>ARIZA OTAYA LUIS HERNANDO</v>
          </cell>
          <cell r="B3436">
            <v>19480346</v>
          </cell>
        </row>
        <row r="3437">
          <cell r="A3437" t="str">
            <v>ARIZA PARDO MARTHA LUCIA</v>
          </cell>
          <cell r="B3437">
            <v>35513686</v>
          </cell>
        </row>
        <row r="3438">
          <cell r="A3438" t="str">
            <v>ARIZA PION EVELYN DEL SOCORR</v>
          </cell>
          <cell r="B3438">
            <v>41686239</v>
          </cell>
        </row>
        <row r="3439">
          <cell r="A3439" t="str">
            <v>ARIZA QUINTERO JOANA</v>
          </cell>
          <cell r="B3439">
            <v>52394288</v>
          </cell>
        </row>
        <row r="3440">
          <cell r="A3440" t="str">
            <v>ARIZA RIVAS ENRIQUE ALBERTO</v>
          </cell>
          <cell r="B3440">
            <v>79468656</v>
          </cell>
        </row>
        <row r="3441">
          <cell r="A3441" t="str">
            <v>ARIZA ROA YAMILE ISABEL</v>
          </cell>
          <cell r="B3441">
            <v>28306886</v>
          </cell>
        </row>
        <row r="3442">
          <cell r="A3442" t="str">
            <v>ARIZA RODRIGUEZ JUAN CARLOS</v>
          </cell>
          <cell r="B3442">
            <v>79924810</v>
          </cell>
        </row>
        <row r="3443">
          <cell r="A3443" t="str">
            <v>ARIZA ROMAN GUSTAVO ESTANISLA</v>
          </cell>
          <cell r="B3443">
            <v>4235566</v>
          </cell>
        </row>
        <row r="3444">
          <cell r="A3444" t="str">
            <v>ARIZA ROMERO JAIME</v>
          </cell>
          <cell r="B3444">
            <v>11253340</v>
          </cell>
        </row>
        <row r="3445">
          <cell r="A3445" t="str">
            <v>ARIZA RUIZ LINA MARIA</v>
          </cell>
          <cell r="B3445">
            <v>66727666</v>
          </cell>
        </row>
        <row r="3446">
          <cell r="A3446" t="str">
            <v>ARIZA SAENZ LUZ ESTRELLA</v>
          </cell>
          <cell r="B3446">
            <v>51896174</v>
          </cell>
        </row>
        <row r="3447">
          <cell r="A3447" t="str">
            <v>ARIZA SALAZAR JUAN CARLOS</v>
          </cell>
          <cell r="B3447">
            <v>72170105</v>
          </cell>
        </row>
        <row r="3448">
          <cell r="A3448" t="str">
            <v>ARIZA SANCHEZ BLANCA NIDIA</v>
          </cell>
          <cell r="B3448">
            <v>31944482</v>
          </cell>
        </row>
        <row r="3449">
          <cell r="A3449" t="str">
            <v>ARIZA SANCHEZ EDGAR EDUARDO</v>
          </cell>
          <cell r="B3449">
            <v>4907229</v>
          </cell>
        </row>
        <row r="3450">
          <cell r="A3450" t="str">
            <v>ARIZA SANCHEZ OSCAR EDUARDO</v>
          </cell>
          <cell r="B3450">
            <v>93374898</v>
          </cell>
        </row>
        <row r="3451">
          <cell r="A3451" t="str">
            <v>ARIZA SIERRA ALCIDEZ RAFAEL</v>
          </cell>
          <cell r="B3451">
            <v>4973301</v>
          </cell>
        </row>
        <row r="3452">
          <cell r="A3452" t="str">
            <v>ARIZA SIERRA GUILLERMO ENRIQUE</v>
          </cell>
          <cell r="B3452">
            <v>72148601</v>
          </cell>
        </row>
        <row r="3453">
          <cell r="A3453" t="str">
            <v>ARIZA SOLANO MARIA XIMENA</v>
          </cell>
          <cell r="B3453">
            <v>52179920</v>
          </cell>
        </row>
        <row r="3454">
          <cell r="A3454" t="str">
            <v>ARIZA USECHE SANDRA PATRICIA</v>
          </cell>
          <cell r="B3454">
            <v>52109428</v>
          </cell>
        </row>
        <row r="3455">
          <cell r="A3455" t="str">
            <v>ARIZA VALENZUELA MARCO AURELIO</v>
          </cell>
          <cell r="B3455">
            <v>94313684</v>
          </cell>
        </row>
        <row r="3456">
          <cell r="A3456" t="str">
            <v>ARIZA VARGAS JULIO CESAR</v>
          </cell>
          <cell r="B3456">
            <v>3689557</v>
          </cell>
        </row>
        <row r="3457">
          <cell r="A3457" t="str">
            <v>ARIZA VESCA LUZ ESTER</v>
          </cell>
          <cell r="B3457">
            <v>39571758</v>
          </cell>
        </row>
        <row r="3458">
          <cell r="A3458" t="str">
            <v>ARIZABALETA RICCI ALBERTO</v>
          </cell>
          <cell r="B3458">
            <v>6088449</v>
          </cell>
        </row>
        <row r="3459">
          <cell r="A3459" t="str">
            <v>ARIZALA DE JIMENEZ DEBORA</v>
          </cell>
          <cell r="B3459">
            <v>29767796</v>
          </cell>
        </row>
        <row r="3460">
          <cell r="A3460" t="str">
            <v>ARIZALA DE VICTORIA ANA SILVIA</v>
          </cell>
          <cell r="B3460">
            <v>36534719</v>
          </cell>
        </row>
        <row r="3461">
          <cell r="A3461" t="str">
            <v>ARIZALA GOMEZ PEDRO VICENTE</v>
          </cell>
          <cell r="B3461">
            <v>16659545</v>
          </cell>
        </row>
        <row r="3462">
          <cell r="A3462" t="str">
            <v>ARIZALA NAZARENO ELSA MARIA</v>
          </cell>
          <cell r="B3462">
            <v>59661411</v>
          </cell>
        </row>
        <row r="3463">
          <cell r="A3463" t="str">
            <v>ARJONA MORALES GLORIA INES</v>
          </cell>
          <cell r="B3463">
            <v>66904755</v>
          </cell>
        </row>
        <row r="3464">
          <cell r="A3464" t="str">
            <v>ARLEX RIVAS RAMOS</v>
          </cell>
          <cell r="B3464">
            <v>16692588</v>
          </cell>
        </row>
        <row r="3465">
          <cell r="A3465" t="str">
            <v>ARLEY MIRA GUEVARA</v>
          </cell>
          <cell r="B3465">
            <v>16736766</v>
          </cell>
        </row>
        <row r="3466">
          <cell r="A3466" t="str">
            <v>ARMANDO ARANA VASQUEZ</v>
          </cell>
          <cell r="B3466">
            <v>6414145</v>
          </cell>
        </row>
        <row r="3467">
          <cell r="A3467" t="str">
            <v>ARMANDO BARBERI ABADIA</v>
          </cell>
          <cell r="B3467">
            <v>19208450</v>
          </cell>
        </row>
        <row r="3468">
          <cell r="A3468" t="str">
            <v>ARMANDO BARONA MESA</v>
          </cell>
          <cell r="B3468">
            <v>1429096</v>
          </cell>
        </row>
        <row r="3469">
          <cell r="A3469" t="str">
            <v>ARMANDO FLOREZ PINZON</v>
          </cell>
          <cell r="B3469">
            <v>3229404</v>
          </cell>
        </row>
        <row r="3470">
          <cell r="A3470" t="str">
            <v>ARMANDO HERRERA BOTTA</v>
          </cell>
          <cell r="B3470">
            <v>16601033</v>
          </cell>
        </row>
        <row r="3471">
          <cell r="A3471" t="str">
            <v>ARMANDO LEON MORALES CANO</v>
          </cell>
          <cell r="B3471">
            <v>8275989</v>
          </cell>
        </row>
        <row r="3472">
          <cell r="A3472" t="str">
            <v>ARMANDO LLOREDA ZAMORANO</v>
          </cell>
          <cell r="B3472">
            <v>6078574</v>
          </cell>
        </row>
        <row r="3473">
          <cell r="A3473" t="str">
            <v>ARMANDO MORENO</v>
          </cell>
          <cell r="B3473">
            <v>7690501</v>
          </cell>
        </row>
        <row r="3474">
          <cell r="A3474" t="str">
            <v>ARMANDO NICOLAS PIANDA BENAVIDES</v>
          </cell>
          <cell r="B3474">
            <v>12976517</v>
          </cell>
        </row>
        <row r="3475">
          <cell r="A3475" t="str">
            <v>ARMANDO PENUELA TORRES</v>
          </cell>
          <cell r="B3475">
            <v>19129015</v>
          </cell>
        </row>
        <row r="3476">
          <cell r="A3476" t="str">
            <v>ARMANDO RHON RUIZ</v>
          </cell>
          <cell r="B3476">
            <v>14968477</v>
          </cell>
        </row>
        <row r="3477">
          <cell r="A3477" t="str">
            <v>ARMANDO RODRIGUEZ VILLANUEVA</v>
          </cell>
          <cell r="B3477">
            <v>11298663</v>
          </cell>
        </row>
        <row r="3478">
          <cell r="A3478" t="str">
            <v>ARMENTA GONZALEZ RAFAEL ENRIQUE</v>
          </cell>
          <cell r="B3478">
            <v>17130150</v>
          </cell>
        </row>
        <row r="3479">
          <cell r="A3479" t="str">
            <v>ARMERO YATE MARTHA CECILIA</v>
          </cell>
          <cell r="B3479">
            <v>51677636</v>
          </cell>
        </row>
        <row r="3480">
          <cell r="A3480" t="str">
            <v>ARMESTO JARAMILLO LUIS ROGELIO</v>
          </cell>
          <cell r="B3480">
            <v>18971788</v>
          </cell>
        </row>
        <row r="3481">
          <cell r="A3481" t="str">
            <v>ARMESTO THOMAS SEBASTIAN</v>
          </cell>
          <cell r="B3481">
            <v>3901727</v>
          </cell>
        </row>
        <row r="3482">
          <cell r="A3482" t="str">
            <v>ARMIJO RIVAS LUIS HERNANDO</v>
          </cell>
          <cell r="B3482">
            <v>16764083</v>
          </cell>
        </row>
        <row r="3483">
          <cell r="A3483" t="str">
            <v>ARMIJOS PEREZ LUIS ENRIQUE</v>
          </cell>
          <cell r="B3483">
            <v>79560803</v>
          </cell>
        </row>
        <row r="3484">
          <cell r="A3484" t="str">
            <v>ARNALDO AVILA ZACIPA</v>
          </cell>
          <cell r="B3484">
            <v>10537924</v>
          </cell>
        </row>
        <row r="3485">
          <cell r="A3485" t="str">
            <v>ARNAU BARBA MICHEL</v>
          </cell>
          <cell r="B3485">
            <v>114835</v>
          </cell>
        </row>
        <row r="3486">
          <cell r="A3486" t="str">
            <v>ARNAU FERNANEZ ANDREA</v>
          </cell>
          <cell r="B3486">
            <v>43745301</v>
          </cell>
        </row>
        <row r="3487">
          <cell r="A3487" t="str">
            <v>ARNEDO JIMENEZ YANIRIS</v>
          </cell>
          <cell r="B3487">
            <v>45765739</v>
          </cell>
        </row>
        <row r="3488">
          <cell r="A3488" t="str">
            <v>ARNEDO PAYARES LUZ MARY</v>
          </cell>
          <cell r="B3488">
            <v>45510633</v>
          </cell>
        </row>
        <row r="3489">
          <cell r="A3489" t="str">
            <v>ARNEDO PEREZ BETHY INES</v>
          </cell>
          <cell r="B3489">
            <v>52276741</v>
          </cell>
        </row>
        <row r="3490">
          <cell r="A3490" t="str">
            <v>ARNGO MEJIA CARLOS ALFONSO</v>
          </cell>
          <cell r="B3490">
            <v>71639479</v>
          </cell>
        </row>
        <row r="3491">
          <cell r="A3491" t="str">
            <v>ARNO FREDERICO BROMET SCHUNN</v>
          </cell>
          <cell r="B3491">
            <v>6085525</v>
          </cell>
        </row>
        <row r="3492">
          <cell r="A3492" t="str">
            <v>ARNULFO DE JESUS RODRIGUEZ MONA</v>
          </cell>
          <cell r="B3492">
            <v>6437234</v>
          </cell>
        </row>
        <row r="3493">
          <cell r="A3493" t="str">
            <v>AROCA BIBIANA LUCIA</v>
          </cell>
          <cell r="B3493">
            <v>52334869</v>
          </cell>
        </row>
        <row r="3494">
          <cell r="A3494" t="str">
            <v>AROCA CHARRY LUIS AURELIO</v>
          </cell>
          <cell r="B3494">
            <v>12113056</v>
          </cell>
        </row>
        <row r="3495">
          <cell r="A3495" t="str">
            <v>AROCA COCUY DRIGELIO</v>
          </cell>
          <cell r="B3495">
            <v>14438372</v>
          </cell>
        </row>
        <row r="3496">
          <cell r="A3496" t="str">
            <v>AROCA JAIME ELIECER</v>
          </cell>
          <cell r="B3496">
            <v>93085070</v>
          </cell>
        </row>
        <row r="3497">
          <cell r="A3497" t="str">
            <v>AROCA OSPINO SIXTO DEL CARMEN</v>
          </cell>
          <cell r="B3497">
            <v>7435120</v>
          </cell>
        </row>
        <row r="3498">
          <cell r="A3498" t="str">
            <v>AROCA PRADA ELOISA</v>
          </cell>
          <cell r="B3498">
            <v>65786830</v>
          </cell>
        </row>
        <row r="3499">
          <cell r="A3499" t="str">
            <v>AROCA TIQUE CARLOS ALIRIO</v>
          </cell>
          <cell r="B3499">
            <v>93476813</v>
          </cell>
        </row>
        <row r="3500">
          <cell r="A3500" t="str">
            <v>AROCA TRUJILLO HUGO HERNANDO</v>
          </cell>
          <cell r="B3500">
            <v>12126940</v>
          </cell>
        </row>
        <row r="3501">
          <cell r="A3501" t="str">
            <v>AROMATICOS DE OCCIDENTE LTDA</v>
          </cell>
          <cell r="B3501">
            <v>800104479</v>
          </cell>
        </row>
        <row r="3502">
          <cell r="A3502" t="str">
            <v>AROS RIANO JHONY</v>
          </cell>
          <cell r="B3502">
            <v>94508793</v>
          </cell>
        </row>
        <row r="3503">
          <cell r="A3503" t="str">
            <v>AROSA GUEVARA GUSTAVO ADOLFO</v>
          </cell>
          <cell r="B3503">
            <v>16583915</v>
          </cell>
        </row>
        <row r="3504">
          <cell r="A3504" t="str">
            <v>ARRAUT GRECCO MARIANA</v>
          </cell>
          <cell r="B3504">
            <v>32611783</v>
          </cell>
        </row>
        <row r="3505">
          <cell r="A3505" t="str">
            <v>ARRAZOLA HOLLMAN LUZ MARINA</v>
          </cell>
          <cell r="B3505">
            <v>64544189</v>
          </cell>
        </row>
        <row r="3506">
          <cell r="A3506" t="str">
            <v>ARRAZOLA TORRES CARLOS ARTURO</v>
          </cell>
          <cell r="B3506">
            <v>79553040</v>
          </cell>
        </row>
        <row r="3507">
          <cell r="A3507" t="str">
            <v>ARRDONDO HOLGUIN FABIAN</v>
          </cell>
          <cell r="B3507">
            <v>3498354</v>
          </cell>
        </row>
        <row r="3508">
          <cell r="A3508" t="str">
            <v>ARRECHEA ROJAS WILLIAM</v>
          </cell>
          <cell r="B3508">
            <v>94317414</v>
          </cell>
        </row>
        <row r="3509">
          <cell r="A3509" t="str">
            <v>ARREDONDO CAICEDO MYRIAM</v>
          </cell>
          <cell r="B3509">
            <v>31949677</v>
          </cell>
        </row>
        <row r="3510">
          <cell r="A3510" t="str">
            <v>ARREDONDO GIRALDO LUZ MARINA</v>
          </cell>
          <cell r="B3510">
            <v>38854501</v>
          </cell>
        </row>
        <row r="3511">
          <cell r="A3511" t="str">
            <v>ARREDONDO GOMEZ SULY MARIA</v>
          </cell>
          <cell r="B3511">
            <v>43798318</v>
          </cell>
        </row>
        <row r="3512">
          <cell r="A3512" t="str">
            <v>ARREDONDO JOSE RODRIGO</v>
          </cell>
          <cell r="B3512">
            <v>15956147</v>
          </cell>
        </row>
        <row r="3513">
          <cell r="A3513" t="str">
            <v>ARREDONDO NARANJO ARACELLY DEL S</v>
          </cell>
          <cell r="B3513">
            <v>22197841</v>
          </cell>
        </row>
        <row r="3514">
          <cell r="A3514" t="str">
            <v>ARREDONDO NARVAEZ GLADYS</v>
          </cell>
          <cell r="B3514">
            <v>41753075</v>
          </cell>
        </row>
        <row r="3515">
          <cell r="A3515" t="str">
            <v>ARREDONDO ROJAS ESPERANZA</v>
          </cell>
          <cell r="B3515">
            <v>38978496</v>
          </cell>
        </row>
        <row r="3516">
          <cell r="A3516" t="str">
            <v>ARRENDAMIENTOS METROCASAS LTDA</v>
          </cell>
          <cell r="B3516">
            <v>811003471</v>
          </cell>
        </row>
        <row r="3517">
          <cell r="A3517" t="str">
            <v>ARRENDON MARIN ALONSO DELCARMEN</v>
          </cell>
          <cell r="B3517">
            <v>8290883</v>
          </cell>
        </row>
        <row r="3518">
          <cell r="A3518" t="str">
            <v>ARRIAGA ARIZA POLA DEL CARMEN</v>
          </cell>
          <cell r="B3518">
            <v>32436605</v>
          </cell>
        </row>
        <row r="3519">
          <cell r="A3519" t="str">
            <v>ARRIAGA BRAVO ANDRES MAURICIO</v>
          </cell>
          <cell r="B3519">
            <v>6097933</v>
          </cell>
        </row>
        <row r="3520">
          <cell r="A3520" t="str">
            <v>ARRIAGA HURTADO SERGIO</v>
          </cell>
          <cell r="B3520">
            <v>11792274</v>
          </cell>
        </row>
        <row r="3521">
          <cell r="A3521" t="str">
            <v>ARRIAGADA GOMEZ RICARDO ARMANDO</v>
          </cell>
          <cell r="B3521">
            <v>16584396</v>
          </cell>
        </row>
        <row r="3522">
          <cell r="A3522" t="str">
            <v>ARRIAGO ORTIZ ROSA ISABEL</v>
          </cell>
          <cell r="B3522">
            <v>51952113</v>
          </cell>
        </row>
        <row r="3523">
          <cell r="A3523" t="str">
            <v>ARRICHI MORALES GUIDO</v>
          </cell>
          <cell r="B3523">
            <v>19366126</v>
          </cell>
        </row>
        <row r="3524">
          <cell r="A3524" t="str">
            <v>ARRIETA ARRIETA GABRIEL</v>
          </cell>
          <cell r="B3524">
            <v>70520951</v>
          </cell>
        </row>
        <row r="3525">
          <cell r="A3525" t="str">
            <v>ARRIETA BUSTOS OSCAR ALBERTO</v>
          </cell>
          <cell r="B3525">
            <v>73571911</v>
          </cell>
        </row>
        <row r="3526">
          <cell r="A3526" t="str">
            <v>ARRIETA CANATE JOSE NATIVIDAD</v>
          </cell>
          <cell r="B3526">
            <v>19792093</v>
          </cell>
        </row>
        <row r="3527">
          <cell r="A3527" t="str">
            <v>ARRIETA CONSUEGRA EFRAIN MIGUEL</v>
          </cell>
          <cell r="B3527">
            <v>92026824</v>
          </cell>
        </row>
        <row r="3528">
          <cell r="A3528" t="str">
            <v>ARRIETA FONTECHA GIOVANNY ADOLFO</v>
          </cell>
          <cell r="B3528">
            <v>71737340</v>
          </cell>
        </row>
        <row r="3529">
          <cell r="A3529" t="str">
            <v>ARRIETA GOMEZ JOSE MIGUEL</v>
          </cell>
          <cell r="B3529">
            <v>10925242</v>
          </cell>
        </row>
        <row r="3530">
          <cell r="A3530" t="str">
            <v>ARRIETA HERRERA ROSIRIS</v>
          </cell>
          <cell r="B3530">
            <v>45491113</v>
          </cell>
        </row>
        <row r="3531">
          <cell r="A3531" t="str">
            <v>ARRIETA ILLO SANDRA LORENA</v>
          </cell>
          <cell r="B3531">
            <v>34604281</v>
          </cell>
        </row>
        <row r="3532">
          <cell r="A3532" t="str">
            <v>ARRIETA NESTOR MANUEL</v>
          </cell>
          <cell r="B3532">
            <v>12541692</v>
          </cell>
        </row>
        <row r="3533">
          <cell r="A3533" t="str">
            <v>ARRIETA PORTILLO JHON ALVER</v>
          </cell>
          <cell r="B3533">
            <v>78024409</v>
          </cell>
        </row>
        <row r="3534">
          <cell r="A3534" t="str">
            <v>ARRIETA RAMOS JOSE LUIS</v>
          </cell>
          <cell r="B3534">
            <v>77152849</v>
          </cell>
        </row>
        <row r="3535">
          <cell r="A3535" t="str">
            <v>ARRIETA RAMOS ROSA ESTHER</v>
          </cell>
          <cell r="B3535">
            <v>49688326</v>
          </cell>
        </row>
        <row r="3536">
          <cell r="A3536" t="str">
            <v>ARRIETA VALEST DUVID</v>
          </cell>
          <cell r="B3536">
            <v>8742741</v>
          </cell>
        </row>
        <row r="3537">
          <cell r="A3537" t="str">
            <v>ARRIGUI ROJAS YANETH</v>
          </cell>
          <cell r="B3537">
            <v>26542577</v>
          </cell>
        </row>
        <row r="3538">
          <cell r="A3538" t="str">
            <v>ARROYAVE ALZATE OLGA</v>
          </cell>
          <cell r="B3538">
            <v>42053506</v>
          </cell>
        </row>
        <row r="3539">
          <cell r="A3539" t="str">
            <v>ARROYAVE ALZATE ROSA MARIA</v>
          </cell>
          <cell r="B3539">
            <v>24930262</v>
          </cell>
        </row>
        <row r="3540">
          <cell r="A3540" t="str">
            <v>ARROYAVE CARDONA ADRIANA PATRICIA</v>
          </cell>
          <cell r="B3540">
            <v>66701268</v>
          </cell>
        </row>
        <row r="3541">
          <cell r="A3541" t="str">
            <v>ARROYAVE DUQUE DIEGO FERNANDO</v>
          </cell>
          <cell r="B3541">
            <v>14891990</v>
          </cell>
        </row>
        <row r="3542">
          <cell r="A3542" t="str">
            <v>Arroyave Estrada Carlos August</v>
          </cell>
          <cell r="B3542">
            <v>71647404</v>
          </cell>
        </row>
        <row r="3543">
          <cell r="A3543" t="str">
            <v>ARROYAVE FRANCO LUIS BERNARDO</v>
          </cell>
          <cell r="B3543">
            <v>70112407</v>
          </cell>
        </row>
        <row r="3544">
          <cell r="A3544" t="str">
            <v>ARROYAVE GOMEZ MIGUEL ANGEL</v>
          </cell>
          <cell r="B3544">
            <v>17845918</v>
          </cell>
        </row>
        <row r="3545">
          <cell r="A3545" t="str">
            <v>ARROYAVE GUTIERREZ ADALBERTO</v>
          </cell>
          <cell r="B3545">
            <v>71689464</v>
          </cell>
        </row>
        <row r="3546">
          <cell r="A3546" t="str">
            <v>ARROYAVE HENAO MARIA CECILIA</v>
          </cell>
          <cell r="B3546">
            <v>42872516</v>
          </cell>
        </row>
        <row r="3547">
          <cell r="A3547" t="str">
            <v>ARROYAVE JHON JAIRO</v>
          </cell>
          <cell r="B3547">
            <v>16603833</v>
          </cell>
        </row>
        <row r="3548">
          <cell r="A3548" t="str">
            <v>ARROYAVE LONDONO ANA ISABEL</v>
          </cell>
          <cell r="B3548">
            <v>42782700</v>
          </cell>
        </row>
        <row r="3549">
          <cell r="A3549" t="str">
            <v>ARROYAVE LONDONO EDGAR ARTURO</v>
          </cell>
          <cell r="B3549">
            <v>8313096</v>
          </cell>
        </row>
        <row r="3550">
          <cell r="A3550" t="str">
            <v>ARROYAVE MADRID JUDITH</v>
          </cell>
          <cell r="B3550">
            <v>32397428</v>
          </cell>
        </row>
        <row r="3551">
          <cell r="A3551" t="str">
            <v>ARROYAVE MUNOZ POMPILIO ALONSO</v>
          </cell>
          <cell r="B3551">
            <v>71758018</v>
          </cell>
        </row>
        <row r="3552">
          <cell r="A3552" t="str">
            <v>ARROYAVE OLARTE ANA MARIA</v>
          </cell>
          <cell r="B3552">
            <v>43073741</v>
          </cell>
        </row>
        <row r="3553">
          <cell r="A3553" t="str">
            <v>ARROYAVE QUINTERO LUIS GUILLERMO</v>
          </cell>
          <cell r="B3553">
            <v>70062940</v>
          </cell>
        </row>
        <row r="3554">
          <cell r="A3554" t="str">
            <v>ARROYAVE RAMOS PASTOR</v>
          </cell>
          <cell r="B3554">
            <v>6530615</v>
          </cell>
        </row>
        <row r="3555">
          <cell r="A3555" t="str">
            <v>ARROYAVE RESTREPO BEATRIZ ELENA</v>
          </cell>
          <cell r="B3555">
            <v>43044760</v>
          </cell>
        </row>
        <row r="3556">
          <cell r="A3556" t="str">
            <v>ARROYAVE RESTREPO PAULA ANDREA</v>
          </cell>
          <cell r="B3556">
            <v>43150602</v>
          </cell>
        </row>
        <row r="3557">
          <cell r="A3557" t="str">
            <v>ARROYAVE ROLDAN HERNAN DARIO</v>
          </cell>
          <cell r="B3557">
            <v>13238235</v>
          </cell>
        </row>
        <row r="3558">
          <cell r="A3558" t="str">
            <v>ARROYAVE SALAZAR CLAUDIA ANDREA</v>
          </cell>
          <cell r="B3558">
            <v>43596249</v>
          </cell>
        </row>
        <row r="3559">
          <cell r="A3559" t="str">
            <v>ARROYAVE SUAREZ JULIO CESAR</v>
          </cell>
          <cell r="B3559">
            <v>16265716</v>
          </cell>
        </row>
        <row r="3560">
          <cell r="A3560" t="str">
            <v>ARROYAVE TIRADO MARIA LUZ DARY</v>
          </cell>
          <cell r="B3560">
            <v>21463022</v>
          </cell>
        </row>
        <row r="3561">
          <cell r="A3561" t="str">
            <v>ARROYAVE VALENCIA ANGEL JOHN</v>
          </cell>
          <cell r="B3561">
            <v>8233949</v>
          </cell>
        </row>
        <row r="3562">
          <cell r="A3562" t="str">
            <v>ARROYAVE VASQUEZ HUBBER FERNANDO</v>
          </cell>
          <cell r="B3562">
            <v>70084547</v>
          </cell>
        </row>
        <row r="3563">
          <cell r="A3563" t="str">
            <v>ARROYAVE ZAPATA ALVARO</v>
          </cell>
          <cell r="B3563">
            <v>71646783</v>
          </cell>
        </row>
        <row r="3564">
          <cell r="A3564" t="str">
            <v>ARROYAVE ZULUAGA JUAN JOSE</v>
          </cell>
          <cell r="B3564">
            <v>71662084</v>
          </cell>
        </row>
        <row r="3565">
          <cell r="A3565" t="str">
            <v>ARROYO ACOSTA HAROLD ANDRES</v>
          </cell>
          <cell r="B3565">
            <v>94439724</v>
          </cell>
        </row>
        <row r="3566">
          <cell r="A3566" t="str">
            <v>ARROYO ALVAREZ LUIS CARLOS</v>
          </cell>
          <cell r="B3566">
            <v>10882265</v>
          </cell>
        </row>
        <row r="3567">
          <cell r="A3567" t="str">
            <v>ARROYO CASTILLO MARITZA</v>
          </cell>
          <cell r="B3567">
            <v>66974090</v>
          </cell>
        </row>
        <row r="3568">
          <cell r="A3568" t="str">
            <v>ARROYO DE LA OSSA NIDIA DEL ROSARIO</v>
          </cell>
          <cell r="B3568">
            <v>34980441</v>
          </cell>
        </row>
        <row r="3569">
          <cell r="A3569" t="str">
            <v>ARROYO DE PALOMINORUBY HERLINDA</v>
          </cell>
          <cell r="B3569">
            <v>31224698</v>
          </cell>
        </row>
        <row r="3570">
          <cell r="A3570" t="str">
            <v>ARROYO GARCIA JENNY DE JESUS</v>
          </cell>
          <cell r="B3570">
            <v>51788654</v>
          </cell>
        </row>
        <row r="3571">
          <cell r="A3571" t="str">
            <v>ARROYO GARCIA JOHNNY JAVIER</v>
          </cell>
          <cell r="B3571">
            <v>12911550</v>
          </cell>
        </row>
        <row r="3572">
          <cell r="A3572" t="str">
            <v>ARROYO GARCIA OSCAR</v>
          </cell>
          <cell r="B3572">
            <v>12908451</v>
          </cell>
        </row>
        <row r="3573">
          <cell r="A3573" t="str">
            <v>ARROYO GENARO</v>
          </cell>
          <cell r="B3573">
            <v>10550132</v>
          </cell>
        </row>
        <row r="3574">
          <cell r="A3574" t="str">
            <v>ARROYO GUTIERREZ NIDIA ELAY</v>
          </cell>
          <cell r="B3574">
            <v>29400422</v>
          </cell>
        </row>
        <row r="3575">
          <cell r="A3575" t="str">
            <v>ARROYO HILDA ESMERALDA</v>
          </cell>
          <cell r="B3575">
            <v>51765688</v>
          </cell>
        </row>
        <row r="3576">
          <cell r="A3576" t="str">
            <v>ARROYO JUAN CARLOS</v>
          </cell>
          <cell r="B3576">
            <v>14470894</v>
          </cell>
        </row>
        <row r="3577">
          <cell r="A3577" t="str">
            <v>ARROYO LOPEZ LUZ STELLA</v>
          </cell>
          <cell r="B3577">
            <v>31977311</v>
          </cell>
        </row>
        <row r="3578">
          <cell r="A3578" t="str">
            <v>ARROYO MARTINEZ JOSE FERNANDO</v>
          </cell>
          <cell r="B3578">
            <v>79576228</v>
          </cell>
        </row>
        <row r="3579">
          <cell r="A3579" t="str">
            <v>ARROYO MOLANO JANER ELIECER</v>
          </cell>
          <cell r="B3579">
            <v>12918965</v>
          </cell>
        </row>
        <row r="3580">
          <cell r="A3580" t="str">
            <v>Arroyo Molina Ruben</v>
          </cell>
          <cell r="B3580">
            <v>16678939</v>
          </cell>
        </row>
        <row r="3581">
          <cell r="A3581" t="str">
            <v>ARROYO NELLY</v>
          </cell>
          <cell r="B3581">
            <v>38993853</v>
          </cell>
        </row>
        <row r="3582">
          <cell r="A3582" t="str">
            <v>ARROYO PABLO</v>
          </cell>
          <cell r="B3582">
            <v>10477795</v>
          </cell>
        </row>
        <row r="3583">
          <cell r="A3583" t="str">
            <v>ARROYO REINA RUBY</v>
          </cell>
          <cell r="B3583">
            <v>31945551</v>
          </cell>
        </row>
        <row r="3584">
          <cell r="A3584" t="str">
            <v>ARROYO SANCHEZ FRANKLIN HERNAN</v>
          </cell>
          <cell r="B3584">
            <v>79567009</v>
          </cell>
        </row>
        <row r="3585">
          <cell r="A3585" t="str">
            <v>ARROYO SOLIS MILTON MEDARDO</v>
          </cell>
          <cell r="B3585">
            <v>13054171</v>
          </cell>
        </row>
        <row r="3586">
          <cell r="A3586" t="str">
            <v>ARROYO SOLIS NIDIA EMERITA</v>
          </cell>
          <cell r="B3586">
            <v>59705049</v>
          </cell>
        </row>
        <row r="3587">
          <cell r="A3587" t="str">
            <v>ARROYO VEGA KETTY DEL CARMEN</v>
          </cell>
          <cell r="B3587">
            <v>34977165</v>
          </cell>
        </row>
        <row r="3588">
          <cell r="A3588" t="str">
            <v>ARROYO VIDAL MIGUEL ENRIQUE</v>
          </cell>
          <cell r="B3588">
            <v>78250039</v>
          </cell>
        </row>
        <row r="3589">
          <cell r="A3589" t="str">
            <v>ARRUBLA CANO EDWIN ALEXANDER</v>
          </cell>
          <cell r="B3589">
            <v>71394060</v>
          </cell>
        </row>
        <row r="3590">
          <cell r="A3590" t="str">
            <v>ARRUBLA GARCIA ANIBAL</v>
          </cell>
          <cell r="B3590">
            <v>6047666</v>
          </cell>
        </row>
        <row r="3591">
          <cell r="A3591" t="str">
            <v>ARRUBLA OSSA LUZ ANGELA</v>
          </cell>
          <cell r="B3591">
            <v>32478410</v>
          </cell>
        </row>
        <row r="3592">
          <cell r="A3592" t="str">
            <v>ARTE SONIDO LIMITADA</v>
          </cell>
          <cell r="B3592">
            <v>800060945</v>
          </cell>
        </row>
        <row r="3593">
          <cell r="A3593" t="str">
            <v>ARTEAGA ALZATE HAROLD</v>
          </cell>
          <cell r="B3593">
            <v>94416339</v>
          </cell>
        </row>
        <row r="3594">
          <cell r="A3594" t="str">
            <v>ARTEAGA ANGELA PATRICIA</v>
          </cell>
          <cell r="B3594">
            <v>59828399</v>
          </cell>
        </row>
        <row r="3595">
          <cell r="A3595" t="str">
            <v>ARTEAGA B LIBARDO A</v>
          </cell>
          <cell r="B3595">
            <v>3786953</v>
          </cell>
        </row>
        <row r="3596">
          <cell r="A3596" t="str">
            <v>ARTEAGA BEDOYA SORAYA MARIA</v>
          </cell>
          <cell r="B3596">
            <v>43047358</v>
          </cell>
        </row>
        <row r="3597">
          <cell r="A3597" t="str">
            <v>ARTEAGA CARVAJAL URIEL ALBERTO</v>
          </cell>
          <cell r="B3597">
            <v>71172820</v>
          </cell>
        </row>
        <row r="3598">
          <cell r="A3598" t="str">
            <v>ARTEAGA CORTES GERMAN</v>
          </cell>
          <cell r="B3598">
            <v>79430813</v>
          </cell>
        </row>
        <row r="3599">
          <cell r="A3599" t="str">
            <v>ARTEAGA ESPINOSA ROSA ADRIANA</v>
          </cell>
          <cell r="B3599">
            <v>31891138</v>
          </cell>
        </row>
        <row r="3600">
          <cell r="A3600" t="str">
            <v>ARTEAGA FONSECA LUIS CARLOS</v>
          </cell>
          <cell r="B3600">
            <v>91449645</v>
          </cell>
        </row>
        <row r="3601">
          <cell r="A3601" t="str">
            <v>ARTEAGA GUTIERREZ NELSON</v>
          </cell>
          <cell r="B3601">
            <v>79388953</v>
          </cell>
        </row>
        <row r="3602">
          <cell r="A3602" t="str">
            <v>ARTEAGA LEONARDO</v>
          </cell>
          <cell r="B3602">
            <v>79137390</v>
          </cell>
        </row>
        <row r="3603">
          <cell r="A3603" t="str">
            <v>ARTEAGA LOPEZ OLGER BALDEMAR</v>
          </cell>
          <cell r="B3603">
            <v>16769909</v>
          </cell>
        </row>
        <row r="3604">
          <cell r="A3604" t="str">
            <v>ARTEAGA MARTINEZ IRMA ESPERANZA</v>
          </cell>
          <cell r="B3604">
            <v>60343828</v>
          </cell>
        </row>
        <row r="3605">
          <cell r="A3605" t="str">
            <v>ARTEAGA MOLINA ALFREDO ARTEAGA</v>
          </cell>
          <cell r="B3605">
            <v>3716360</v>
          </cell>
        </row>
        <row r="3606">
          <cell r="A3606" t="str">
            <v>ARTEAGA MOLINA CLAUDIA PATRICIA</v>
          </cell>
          <cell r="B3606">
            <v>32760844</v>
          </cell>
        </row>
        <row r="3607">
          <cell r="A3607" t="str">
            <v>ARTEAGA MORA JESUS ORLANDO</v>
          </cell>
          <cell r="B3607">
            <v>12993951</v>
          </cell>
        </row>
        <row r="3608">
          <cell r="A3608" t="str">
            <v>ARTEAGA ORTEGON JAIRO ANDRES</v>
          </cell>
          <cell r="B3608">
            <v>94472674</v>
          </cell>
        </row>
        <row r="3609">
          <cell r="A3609" t="str">
            <v>ARTEAGA PALACIOS CARMEN DEL SOCORRO</v>
          </cell>
          <cell r="B3609">
            <v>27531745</v>
          </cell>
        </row>
        <row r="3610">
          <cell r="A3610" t="str">
            <v>ARTEAGA POTES YOLANDA</v>
          </cell>
          <cell r="B3610">
            <v>38439177</v>
          </cell>
        </row>
        <row r="3611">
          <cell r="A3611" t="str">
            <v>ARTEAGA RAMOS ARCESIO</v>
          </cell>
          <cell r="B3611">
            <v>6569793</v>
          </cell>
        </row>
        <row r="3612">
          <cell r="A3612" t="str">
            <v>ARTEAGA REBOLLEDO DIEGO FERNANDO</v>
          </cell>
          <cell r="B3612">
            <v>94374446</v>
          </cell>
        </row>
        <row r="3613">
          <cell r="A3613" t="str">
            <v>ARTEAGA ROMERO CARLOS FELIPE</v>
          </cell>
          <cell r="B3613">
            <v>16256540</v>
          </cell>
        </row>
        <row r="3614">
          <cell r="A3614" t="str">
            <v>ARTEAGA RUA ANDRES</v>
          </cell>
          <cell r="B3614">
            <v>71712435</v>
          </cell>
        </row>
        <row r="3615">
          <cell r="A3615" t="str">
            <v>ARTEAGA URIBE HAROLD</v>
          </cell>
          <cell r="B3615">
            <v>10280064</v>
          </cell>
        </row>
        <row r="3616">
          <cell r="A3616" t="str">
            <v>ARTEAGA URQUIJO RICARDO CENEN</v>
          </cell>
          <cell r="B3616">
            <v>93127937</v>
          </cell>
        </row>
        <row r="3617">
          <cell r="A3617" t="str">
            <v>ARTEAGA URREA JORGE HUMBERTO</v>
          </cell>
          <cell r="B3617">
            <v>8352509</v>
          </cell>
        </row>
        <row r="3618">
          <cell r="A3618" t="str">
            <v>ARTEAGA VALDERRA OLGA LUCIA</v>
          </cell>
          <cell r="B3618">
            <v>43059140</v>
          </cell>
        </row>
        <row r="3619">
          <cell r="A3619" t="str">
            <v>ARTERAGA CASTANO CARLOS ALBERTO</v>
          </cell>
          <cell r="B3619">
            <v>10018241</v>
          </cell>
        </row>
        <row r="3620">
          <cell r="A3620" t="str">
            <v>ARTETA BARRIOS JOSE VICTOR</v>
          </cell>
          <cell r="B3620">
            <v>8738561</v>
          </cell>
        </row>
        <row r="3621">
          <cell r="A3621" t="str">
            <v>ARTETA FRANCO MARTA LUCIA</v>
          </cell>
          <cell r="B3621">
            <v>30772271</v>
          </cell>
        </row>
        <row r="3622">
          <cell r="A3622" t="str">
            <v>ARTETA GARCIA IVAN DARIO</v>
          </cell>
          <cell r="B3622">
            <v>8708258</v>
          </cell>
        </row>
        <row r="3623">
          <cell r="A3623" t="str">
            <v>ARTUNDUAGA ARANA CELMIRA</v>
          </cell>
          <cell r="B3623">
            <v>66908348</v>
          </cell>
        </row>
        <row r="3624">
          <cell r="A3624" t="str">
            <v>ARTUNDUAGA BERMEO SANDRA LILIANA</v>
          </cell>
          <cell r="B3624">
            <v>55167646</v>
          </cell>
        </row>
        <row r="3625">
          <cell r="A3625" t="str">
            <v>ARTUNDUAGA DIAZ ANGEL HUMBERTO</v>
          </cell>
          <cell r="B3625">
            <v>11323684</v>
          </cell>
        </row>
        <row r="3626">
          <cell r="A3626" t="str">
            <v>ARTUNDUAGA GORDO ERLEY</v>
          </cell>
          <cell r="B3626">
            <v>83233350</v>
          </cell>
        </row>
        <row r="3627">
          <cell r="A3627" t="str">
            <v>ARTUNDUAGA GUTIERREZ MIGUEL HERNAN</v>
          </cell>
          <cell r="B3627">
            <v>7694127</v>
          </cell>
        </row>
        <row r="3628">
          <cell r="A3628" t="str">
            <v>ARTUNDUAGA LLANOS MARIA LUCILA</v>
          </cell>
          <cell r="B3628">
            <v>36164255</v>
          </cell>
        </row>
        <row r="3629">
          <cell r="A3629" t="str">
            <v>ARTUNDUAGA MOSQUERA RIGOBERTO</v>
          </cell>
          <cell r="B3629">
            <v>10547991</v>
          </cell>
        </row>
        <row r="3630">
          <cell r="A3630" t="str">
            <v>ARTUNDUAGA PARRA EDWIN MAURICIO</v>
          </cell>
          <cell r="B3630">
            <v>94534399</v>
          </cell>
        </row>
        <row r="3631">
          <cell r="A3631" t="str">
            <v>ARTUNDUAGA POLANIA LUIS EDUARDO</v>
          </cell>
          <cell r="B3631">
            <v>12103455</v>
          </cell>
        </row>
        <row r="3632">
          <cell r="A3632" t="str">
            <v>ARTUNDUAGA RICAURTE ERIKA MARIA</v>
          </cell>
          <cell r="B3632">
            <v>26425122</v>
          </cell>
        </row>
        <row r="3633">
          <cell r="A3633" t="str">
            <v>ARTUNDUAGA RODRIGUXIMENA</v>
          </cell>
          <cell r="B3633">
            <v>52056915</v>
          </cell>
        </row>
        <row r="3634">
          <cell r="A3634" t="str">
            <v>ARTUNDUAGA ROZO ISMAEL</v>
          </cell>
          <cell r="B3634">
            <v>80207312</v>
          </cell>
        </row>
        <row r="3635">
          <cell r="A3635" t="str">
            <v>ARTUNDUAGA SALAZARWILFREY</v>
          </cell>
          <cell r="B3635">
            <v>79621281</v>
          </cell>
        </row>
        <row r="3636">
          <cell r="A3636" t="str">
            <v>ARTUNDUAGA URREA ANDRES</v>
          </cell>
          <cell r="B3636">
            <v>94433293</v>
          </cell>
        </row>
        <row r="3637">
          <cell r="A3637" t="str">
            <v>ARTUNDUAGA VALENCIANO JOSE MILLER</v>
          </cell>
          <cell r="B3637">
            <v>94370719</v>
          </cell>
        </row>
        <row r="3638">
          <cell r="A3638" t="str">
            <v>ARTURO CLAVIJO DIEGO</v>
          </cell>
          <cell r="B3638">
            <v>6287995</v>
          </cell>
        </row>
        <row r="3639">
          <cell r="A3639" t="str">
            <v>ARTURO DE LOS M AVENDANO LOPERA</v>
          </cell>
          <cell r="B3639">
            <v>3469406</v>
          </cell>
        </row>
        <row r="3640">
          <cell r="A3640" t="str">
            <v>ARTURO EDUARDO DIAZ RUIZ</v>
          </cell>
          <cell r="B3640">
            <v>79432577</v>
          </cell>
        </row>
        <row r="3641">
          <cell r="A3641" t="str">
            <v>ARTURO GARCIA CAMACHO</v>
          </cell>
          <cell r="B3641">
            <v>2860456</v>
          </cell>
        </row>
        <row r="3642">
          <cell r="A3642" t="str">
            <v>ARTURO JESUS ARMANDO CARVAJAL OREJUELA</v>
          </cell>
          <cell r="B3642">
            <v>14443606</v>
          </cell>
        </row>
        <row r="3643">
          <cell r="A3643" t="str">
            <v>ARTURO MARTINEZ EDMUNDO HERNAN</v>
          </cell>
          <cell r="B3643">
            <v>5201387</v>
          </cell>
        </row>
        <row r="3644">
          <cell r="A3644" t="str">
            <v>ARTURO OBYRNE NAVIA</v>
          </cell>
          <cell r="B3644">
            <v>10524128</v>
          </cell>
        </row>
        <row r="3645">
          <cell r="A3645" t="str">
            <v>ARTURO OROZCO VARELA</v>
          </cell>
          <cell r="B3645">
            <v>6060930</v>
          </cell>
        </row>
        <row r="3646">
          <cell r="A3646" t="str">
            <v>ARTURO PAZ DIEGO HERIBERTO</v>
          </cell>
          <cell r="B3646">
            <v>12963643</v>
          </cell>
        </row>
        <row r="3647">
          <cell r="A3647" t="str">
            <v>ARTURO QUINTERO URDINOLA</v>
          </cell>
          <cell r="B3647">
            <v>2423275</v>
          </cell>
        </row>
        <row r="3648">
          <cell r="A3648" t="str">
            <v>ARTURO RAMIREZ SERRATE</v>
          </cell>
          <cell r="B3648">
            <v>14443761</v>
          </cell>
        </row>
        <row r="3649">
          <cell r="A3649" t="str">
            <v>ARTURO SALAZAR MARQUEZ</v>
          </cell>
          <cell r="B3649">
            <v>14965883</v>
          </cell>
        </row>
        <row r="3650">
          <cell r="A3650" t="str">
            <v>ARTURO SANDRO SESANA MAGNI</v>
          </cell>
          <cell r="B3650">
            <v>203923</v>
          </cell>
        </row>
        <row r="3651">
          <cell r="A3651" t="str">
            <v>ARTURO VALLEJO CABRERA</v>
          </cell>
          <cell r="B3651">
            <v>16251517</v>
          </cell>
        </row>
        <row r="3652">
          <cell r="A3652" t="str">
            <v>ARZAYUS AGUIRRE MONICA</v>
          </cell>
          <cell r="B3652">
            <v>29306785</v>
          </cell>
        </row>
        <row r="3653">
          <cell r="A3653" t="str">
            <v>ARZAYUS AYORA MARIO GERMAN</v>
          </cell>
          <cell r="B3653">
            <v>14891606</v>
          </cell>
        </row>
        <row r="3654">
          <cell r="A3654" t="str">
            <v>ARZAYUS BERON GUILLERMO LEON</v>
          </cell>
          <cell r="B3654">
            <v>2514706</v>
          </cell>
        </row>
        <row r="3655">
          <cell r="A3655" t="str">
            <v>ARZAYUS BORJA HUMBERTO</v>
          </cell>
          <cell r="B3655">
            <v>2514556</v>
          </cell>
        </row>
        <row r="3656">
          <cell r="A3656" t="str">
            <v>ARZAYUS BORRERO DANIEL IGNACIO</v>
          </cell>
          <cell r="B3656">
            <v>14950397</v>
          </cell>
        </row>
        <row r="3657">
          <cell r="A3657" t="str">
            <v>ARZAYUS PALOMINO JUAN SEBASTIAN</v>
          </cell>
          <cell r="B3657">
            <v>79244757</v>
          </cell>
        </row>
        <row r="3658">
          <cell r="A3658" t="str">
            <v>ARZAYUS PEREANEZ DAVID</v>
          </cell>
          <cell r="B3658">
            <v>94506382</v>
          </cell>
        </row>
        <row r="3659">
          <cell r="A3659" t="str">
            <v>ARZAYUS ZABATE DIEGO FERNANDO</v>
          </cell>
          <cell r="B3659">
            <v>14882762</v>
          </cell>
        </row>
        <row r="3660">
          <cell r="A3660" t="str">
            <v>ARZAYUZ VILLA JUAN CARLOS</v>
          </cell>
          <cell r="B3660">
            <v>94307067</v>
          </cell>
        </row>
        <row r="3661">
          <cell r="A3661" t="str">
            <v>ARZUAGA DE REYES MARIA JOSE</v>
          </cell>
          <cell r="B3661">
            <v>42498762</v>
          </cell>
        </row>
        <row r="3662">
          <cell r="A3662" t="str">
            <v>ARZUZA ORTEGA LAURA ORTEGA</v>
          </cell>
          <cell r="B3662">
            <v>64563186</v>
          </cell>
        </row>
        <row r="3663">
          <cell r="A3663" t="str">
            <v>ASCANIO YACID</v>
          </cell>
          <cell r="B3663">
            <v>88196392</v>
          </cell>
        </row>
        <row r="3664">
          <cell r="A3664" t="str">
            <v>ASCENCIO GUTIERREZ DUSSAN</v>
          </cell>
          <cell r="B3664">
            <v>19056330</v>
          </cell>
        </row>
        <row r="3665">
          <cell r="A3665" t="str">
            <v>ASCENCIO HERNANDEZ MELVA PATRI</v>
          </cell>
          <cell r="B3665">
            <v>51779754</v>
          </cell>
        </row>
        <row r="3666">
          <cell r="A3666" t="str">
            <v>ASCENCIO ZULUAGA LINA MARIA</v>
          </cell>
          <cell r="B3666">
            <v>52108262</v>
          </cell>
        </row>
        <row r="3667">
          <cell r="A3667" t="str">
            <v>ASEDIS LTDA</v>
          </cell>
          <cell r="B3667">
            <v>800139965</v>
          </cell>
        </row>
        <row r="3668">
          <cell r="A3668" t="str">
            <v>ASEGURADORA COLSEGUROS S.A.</v>
          </cell>
          <cell r="B3668">
            <v>860026182</v>
          </cell>
        </row>
        <row r="3669">
          <cell r="A3669" t="str">
            <v>ASENCIO GARCIA ALVARO</v>
          </cell>
          <cell r="B3669">
            <v>14874856</v>
          </cell>
        </row>
        <row r="3670">
          <cell r="A3670" t="str">
            <v>ASENCIO NUNEZ TEMISTOCLES</v>
          </cell>
          <cell r="B3670">
            <v>85451833</v>
          </cell>
        </row>
        <row r="3671">
          <cell r="A3671" t="str">
            <v>ASENCIOS TRUJILLO DIONICIO SOL</v>
          </cell>
          <cell r="B3671">
            <v>240359</v>
          </cell>
        </row>
        <row r="3672">
          <cell r="A3672" t="str">
            <v>ASEPTICS SA</v>
          </cell>
          <cell r="B3672">
            <v>830006162</v>
          </cell>
        </row>
        <row r="3673">
          <cell r="A3673" t="str">
            <v>ASEQUIMICOS LTDA</v>
          </cell>
          <cell r="B3673">
            <v>860512596</v>
          </cell>
        </row>
        <row r="3674">
          <cell r="A3674" t="str">
            <v>ASEQUIPO LTDA</v>
          </cell>
          <cell r="B3674">
            <v>800014828</v>
          </cell>
        </row>
        <row r="3675">
          <cell r="A3675" t="str">
            <v>ASERVIROD DE COLOMBIA LITADA</v>
          </cell>
          <cell r="B3675">
            <v>800178801</v>
          </cell>
        </row>
        <row r="3676">
          <cell r="A3676" t="str">
            <v>ASESORIA EN COMUNICACIONES</v>
          </cell>
          <cell r="B3676">
            <v>860516041</v>
          </cell>
        </row>
        <row r="3677">
          <cell r="A3677" t="str">
            <v>ASESORIA EN SISTEMATIZACION DE DATOS LTD</v>
          </cell>
          <cell r="B3677">
            <v>860510031</v>
          </cell>
        </row>
        <row r="3678">
          <cell r="A3678" t="str">
            <v>ASESORIAS Y REPRES LUCAS A RUEDA CIA</v>
          </cell>
          <cell r="B3678">
            <v>890330759</v>
          </cell>
        </row>
        <row r="3679">
          <cell r="A3679" t="str">
            <v>ASMAR AMADOR NICOLAS ALBERTO</v>
          </cell>
          <cell r="B3679">
            <v>8667254</v>
          </cell>
        </row>
        <row r="3680">
          <cell r="A3680" t="str">
            <v>ASOC SERVIR MEDICOS SERVIMEDICOS</v>
          </cell>
          <cell r="B3680">
            <v>890308767</v>
          </cell>
        </row>
        <row r="3681">
          <cell r="A3681" t="str">
            <v>ASOCIACION DE SERVICIOS Y MANTENIMIENTOS</v>
          </cell>
          <cell r="B3681">
            <v>802008425</v>
          </cell>
        </row>
        <row r="3682">
          <cell r="A3682" t="str">
            <v>ASOCIACION MEDICA DE LOS ANDES</v>
          </cell>
          <cell r="B3682">
            <v>860038350</v>
          </cell>
        </row>
        <row r="3683">
          <cell r="A3683" t="str">
            <v>ASPRILLA ANGULO DEINI PATRICIA</v>
          </cell>
          <cell r="B3683">
            <v>66749399</v>
          </cell>
        </row>
        <row r="3684">
          <cell r="A3684" t="str">
            <v>ASPRILLA ARROYO ANGEL</v>
          </cell>
          <cell r="B3684">
            <v>6156073</v>
          </cell>
        </row>
        <row r="3685">
          <cell r="A3685" t="str">
            <v>ASPRILLA CARDENAS JOSE ULISES</v>
          </cell>
          <cell r="B3685">
            <v>16724003</v>
          </cell>
        </row>
        <row r="3686">
          <cell r="A3686" t="str">
            <v>ASPRILLA CORDOBA AURELIANO</v>
          </cell>
          <cell r="B3686">
            <v>94356174</v>
          </cell>
        </row>
        <row r="3687">
          <cell r="A3687" t="str">
            <v>ASPRILLA CORTES ALVARO HERNAN</v>
          </cell>
          <cell r="B3687">
            <v>94369886</v>
          </cell>
        </row>
        <row r="3688">
          <cell r="A3688" t="str">
            <v>ASPRILLA DAVILA NILA JESUSITA</v>
          </cell>
          <cell r="B3688">
            <v>43571664</v>
          </cell>
        </row>
        <row r="3689">
          <cell r="A3689" t="str">
            <v>ASPRILLA DIEGO MARTIN</v>
          </cell>
          <cell r="B3689">
            <v>2662045</v>
          </cell>
        </row>
        <row r="3690">
          <cell r="A3690" t="str">
            <v>ASPRILLA FLOREZ JOSE CEFERINO</v>
          </cell>
          <cell r="B3690">
            <v>16540260</v>
          </cell>
        </row>
        <row r="3691">
          <cell r="A3691" t="str">
            <v>ASPRILLA JOSE</v>
          </cell>
          <cell r="B3691">
            <v>16790821</v>
          </cell>
        </row>
        <row r="3692">
          <cell r="A3692" t="str">
            <v>ASPRILLA MENA RUMALDO</v>
          </cell>
          <cell r="B3692">
            <v>71974248</v>
          </cell>
        </row>
        <row r="3693">
          <cell r="A3693" t="str">
            <v>ASPRILLA MONTANO JOSE ANTONIO</v>
          </cell>
          <cell r="B3693">
            <v>94325628</v>
          </cell>
        </row>
        <row r="3694">
          <cell r="A3694" t="str">
            <v>ASPRILLA MOSQUERA MARIO</v>
          </cell>
          <cell r="B3694">
            <v>16613436</v>
          </cell>
        </row>
        <row r="3695">
          <cell r="A3695" t="str">
            <v>ASPRILLA MURILLO MANUEL CORNELIO</v>
          </cell>
          <cell r="B3695">
            <v>4834778</v>
          </cell>
        </row>
        <row r="3696">
          <cell r="A3696" t="str">
            <v>ASPRILLA ODILIA</v>
          </cell>
          <cell r="B3696">
            <v>26327305</v>
          </cell>
        </row>
        <row r="3697">
          <cell r="A3697" t="str">
            <v>ASPRILLA ORTIZ DIEGO FERNANDO</v>
          </cell>
          <cell r="B3697">
            <v>16713128</v>
          </cell>
        </row>
        <row r="3698">
          <cell r="A3698" t="str">
            <v>ASPRILLA SANCHEZ CLAUDIO</v>
          </cell>
          <cell r="B3698">
            <v>16511103</v>
          </cell>
        </row>
        <row r="3699">
          <cell r="A3699" t="str">
            <v>ASPRILLA SANCHEZ RUTH</v>
          </cell>
          <cell r="B3699">
            <v>45761452</v>
          </cell>
        </row>
        <row r="3700">
          <cell r="A3700" t="str">
            <v>ASSAD CADENA HILUA</v>
          </cell>
          <cell r="B3700">
            <v>66878436</v>
          </cell>
        </row>
        <row r="3701">
          <cell r="A3701" t="str">
            <v>ASSAD HOSNI ANWAR</v>
          </cell>
          <cell r="B3701">
            <v>98380938</v>
          </cell>
        </row>
        <row r="3702">
          <cell r="A3702" t="str">
            <v>ASSAD HOSNI YAMIL</v>
          </cell>
          <cell r="B3702">
            <v>98394936</v>
          </cell>
        </row>
        <row r="3703">
          <cell r="A3703" t="str">
            <v>ASSIS REVEIZ JORGE K</v>
          </cell>
          <cell r="B3703">
            <v>16691874</v>
          </cell>
        </row>
        <row r="3704">
          <cell r="A3704" t="str">
            <v>ASTAIZA CHOCUE RICARDO</v>
          </cell>
          <cell r="B3704">
            <v>94402639</v>
          </cell>
        </row>
        <row r="3705">
          <cell r="A3705" t="str">
            <v>ASTAIZA FERNANDEZ EDUARDO ARIEL</v>
          </cell>
          <cell r="B3705">
            <v>76311017</v>
          </cell>
        </row>
        <row r="3706">
          <cell r="A3706" t="str">
            <v>ASTAIZA GOMEZ ALBERTO</v>
          </cell>
          <cell r="B3706">
            <v>79426745</v>
          </cell>
        </row>
        <row r="3707">
          <cell r="A3707" t="str">
            <v>ASTAIZA MELENJE NELSON MILLER</v>
          </cell>
          <cell r="B3707">
            <v>4749282</v>
          </cell>
        </row>
        <row r="3708">
          <cell r="A3708" t="str">
            <v>ASTAIZA VIDAL MARTIN EMILIO</v>
          </cell>
          <cell r="B3708">
            <v>4771184</v>
          </cell>
        </row>
        <row r="3709">
          <cell r="A3709" t="str">
            <v>ASTORQUIZA H ORLANDO DARIO</v>
          </cell>
          <cell r="B3709">
            <v>12997515</v>
          </cell>
        </row>
        <row r="3710">
          <cell r="A3710" t="str">
            <v>ASTORQUIZA LUCERO OSCAR RICARDO</v>
          </cell>
          <cell r="B3710">
            <v>98393903</v>
          </cell>
        </row>
        <row r="3711">
          <cell r="A3711" t="str">
            <v>ASTORQUIZA MUÑOZ FANNY DEL SOCORRO</v>
          </cell>
          <cell r="B3711">
            <v>30706261</v>
          </cell>
        </row>
        <row r="3712">
          <cell r="A3712" t="str">
            <v>ASTRID ELENA MEJIA ROLDAN</v>
          </cell>
          <cell r="B3712">
            <v>43591588</v>
          </cell>
        </row>
        <row r="3713">
          <cell r="A3713" t="str">
            <v>ASTRID GUERRERO ALVAREZ</v>
          </cell>
          <cell r="B3713">
            <v>39687774</v>
          </cell>
        </row>
        <row r="3714">
          <cell r="A3714" t="str">
            <v>ASTROS AMAYA JOSE GREGORIO</v>
          </cell>
          <cell r="B3714">
            <v>7167375</v>
          </cell>
        </row>
        <row r="3715">
          <cell r="A3715" t="str">
            <v>ASTUDILLO CORTEZ SANDRA</v>
          </cell>
          <cell r="B3715">
            <v>31984803</v>
          </cell>
        </row>
        <row r="3716">
          <cell r="A3716" t="str">
            <v>ASTUDILLO DAGUA LISTER</v>
          </cell>
          <cell r="B3716">
            <v>16586581</v>
          </cell>
        </row>
        <row r="3717">
          <cell r="A3717" t="str">
            <v>ASTUDILLO DIEGO</v>
          </cell>
          <cell r="B3717">
            <v>10543921</v>
          </cell>
        </row>
        <row r="3718">
          <cell r="A3718" t="str">
            <v>ASTUDILLO ESPINOSA GLADIS</v>
          </cell>
          <cell r="B3718">
            <v>31891201</v>
          </cell>
        </row>
        <row r="3719">
          <cell r="A3719" t="str">
            <v>ASTUDILLO GOMEZ ALIARIO</v>
          </cell>
          <cell r="B3719">
            <v>16592788</v>
          </cell>
        </row>
        <row r="3720">
          <cell r="A3720" t="str">
            <v>ASTUDILLO GOMEZ NIGZON HERNAN</v>
          </cell>
          <cell r="B3720">
            <v>76322054</v>
          </cell>
        </row>
        <row r="3721">
          <cell r="A3721" t="str">
            <v>ASTUDILLO GOMEZ REGULO</v>
          </cell>
          <cell r="B3721">
            <v>1507983</v>
          </cell>
        </row>
        <row r="3722">
          <cell r="A3722" t="str">
            <v>ASTUDILLO HERNANDEZ DANIEL EDURDO</v>
          </cell>
          <cell r="B3722">
            <v>80408254</v>
          </cell>
        </row>
        <row r="3723">
          <cell r="A3723" t="str">
            <v>ASTUDILLO LEON MARIA DEL PILAR</v>
          </cell>
          <cell r="B3723">
            <v>31961233</v>
          </cell>
        </row>
        <row r="3724">
          <cell r="A3724" t="str">
            <v>ASTUDILLO LOPEZ SIDNEY</v>
          </cell>
          <cell r="B3724">
            <v>16773201</v>
          </cell>
        </row>
        <row r="3725">
          <cell r="A3725" t="str">
            <v>ASTUDILLO MOLINA GUSTAVO ADOLFO</v>
          </cell>
          <cell r="B3725">
            <v>6537441</v>
          </cell>
        </row>
        <row r="3726">
          <cell r="A3726" t="str">
            <v>ASTUDILLO MUNOZ FABIO ALDEMAR</v>
          </cell>
          <cell r="B3726">
            <v>10542190</v>
          </cell>
        </row>
        <row r="3727">
          <cell r="A3727" t="str">
            <v>ASTUDILLO ORTIZ HECTOR</v>
          </cell>
          <cell r="B3727">
            <v>14949896</v>
          </cell>
        </row>
        <row r="3728">
          <cell r="A3728" t="str">
            <v>ASTUDILLO PAEZ MARIA NELLY</v>
          </cell>
          <cell r="B3728">
            <v>25265959</v>
          </cell>
        </row>
        <row r="3729">
          <cell r="A3729" t="str">
            <v>ASTUDILLO SALAZAR JOSE FERNANDO</v>
          </cell>
          <cell r="B3729">
            <v>16259112</v>
          </cell>
        </row>
        <row r="3730">
          <cell r="A3730" t="str">
            <v>ASTUDILLO VASQUEZ OMAR</v>
          </cell>
          <cell r="B3730">
            <v>16682525</v>
          </cell>
        </row>
        <row r="3731">
          <cell r="A3731" t="str">
            <v>ASUF NADER YAMIL NASY</v>
          </cell>
          <cell r="B3731">
            <v>12103609</v>
          </cell>
        </row>
        <row r="3732">
          <cell r="A3732" t="str">
            <v>ATARA DIAZ MAURICIO FRANCISCO</v>
          </cell>
          <cell r="B3732">
            <v>80438921</v>
          </cell>
        </row>
        <row r="3733">
          <cell r="A3733" t="str">
            <v>ATEHORTUA AGUDELO OCTAVIO</v>
          </cell>
          <cell r="B3733">
            <v>7534258</v>
          </cell>
        </row>
        <row r="3734">
          <cell r="A3734" t="str">
            <v>ATEHORTUA AMAYA BLAS EMILIO</v>
          </cell>
          <cell r="B3734">
            <v>551725</v>
          </cell>
        </row>
        <row r="3735">
          <cell r="A3735" t="str">
            <v>ATEHORTUA CALDERONHUMBERTO</v>
          </cell>
          <cell r="B3735">
            <v>16593628</v>
          </cell>
        </row>
        <row r="3736">
          <cell r="A3736" t="str">
            <v>ATEHORTUA DAVID CARLOS MARIO</v>
          </cell>
          <cell r="B3736">
            <v>70560705</v>
          </cell>
        </row>
        <row r="3737">
          <cell r="A3737" t="str">
            <v>ATEHORTUA DE GARCIA SONIA AMPARO</v>
          </cell>
          <cell r="B3737">
            <v>32425799</v>
          </cell>
        </row>
        <row r="3738">
          <cell r="A3738" t="str">
            <v>ATEHORTUA DIAZ MARCO AURELIO</v>
          </cell>
          <cell r="B3738">
            <v>16669365</v>
          </cell>
        </row>
        <row r="3739">
          <cell r="A3739" t="str">
            <v>ATEHORTUA ESPITIA MAURICIO</v>
          </cell>
          <cell r="B3739">
            <v>79044556</v>
          </cell>
        </row>
        <row r="3740">
          <cell r="A3740" t="str">
            <v>ATEHORTUA GARCIA CARLOS ALBERTO</v>
          </cell>
          <cell r="B3740">
            <v>16549716</v>
          </cell>
        </row>
        <row r="3741">
          <cell r="A3741" t="str">
            <v>ATEHORTUA GUTIERREZ MARGARITA MARIA</v>
          </cell>
          <cell r="B3741">
            <v>41765606</v>
          </cell>
        </row>
        <row r="3742">
          <cell r="A3742" t="str">
            <v>ATEHORTUA HENAO JULIO ARIEL</v>
          </cell>
          <cell r="B3742">
            <v>6436550</v>
          </cell>
        </row>
        <row r="3743">
          <cell r="A3743" t="str">
            <v>ATEHORTUA LOPEZ DIANA YASMIN</v>
          </cell>
          <cell r="B3743">
            <v>43562121</v>
          </cell>
        </row>
        <row r="3744">
          <cell r="A3744" t="str">
            <v>ATEHORTUA LOZADA FATIMA ANDREA</v>
          </cell>
          <cell r="B3744">
            <v>42133489</v>
          </cell>
        </row>
        <row r="3745">
          <cell r="A3745" t="str">
            <v>ATEHORTUA MONTES JUAN CARLOS</v>
          </cell>
          <cell r="B3745">
            <v>98524816</v>
          </cell>
        </row>
        <row r="3746">
          <cell r="A3746" t="str">
            <v>ATEHORTUA OSORIO JOAN FERNELLY</v>
          </cell>
          <cell r="B3746">
            <v>71747508</v>
          </cell>
        </row>
        <row r="3747">
          <cell r="A3747" t="str">
            <v>ATEHORTUA RESTREPODEIVY JAVIER</v>
          </cell>
          <cell r="B3747">
            <v>98607147</v>
          </cell>
        </row>
        <row r="3748">
          <cell r="A3748" t="str">
            <v>ATEHORTUA ROJAS ANA LUCIA</v>
          </cell>
          <cell r="B3748">
            <v>66983238</v>
          </cell>
        </row>
        <row r="3749">
          <cell r="A3749" t="str">
            <v>ATEHORTUA ROMERO GIOVANNY ANDRES</v>
          </cell>
          <cell r="B3749">
            <v>98627788</v>
          </cell>
        </row>
        <row r="3750">
          <cell r="A3750" t="str">
            <v>ATEHORTUA RUIZ MARIA CONSUELO</v>
          </cell>
          <cell r="B3750">
            <v>21785017</v>
          </cell>
        </row>
        <row r="3751">
          <cell r="A3751" t="str">
            <v>ATEHORTUA VICTOR ALEXANDER</v>
          </cell>
          <cell r="B3751">
            <v>16551850</v>
          </cell>
        </row>
        <row r="3752">
          <cell r="A3752" t="str">
            <v>ATEHORTUA ZAPATA JORGE LUIS</v>
          </cell>
          <cell r="B3752">
            <v>70086166</v>
          </cell>
        </row>
        <row r="3753">
          <cell r="A3753" t="str">
            <v>ATEPCO S.A</v>
          </cell>
          <cell r="B3753">
            <v>800125448</v>
          </cell>
        </row>
        <row r="3754">
          <cell r="A3754" t="str">
            <v>ATHEORTUA DUQUE JAVIER ALONSO</v>
          </cell>
          <cell r="B3754">
            <v>98591044</v>
          </cell>
        </row>
        <row r="3755">
          <cell r="A3755" t="str">
            <v>ATHEORTUA ROMERO OSCAR DE JESUS</v>
          </cell>
          <cell r="B3755">
            <v>70048791</v>
          </cell>
        </row>
        <row r="3756">
          <cell r="A3756" t="str">
            <v>ATHIA OSORIO PAULA ANDREA</v>
          </cell>
          <cell r="B3756">
            <v>32142613</v>
          </cell>
        </row>
        <row r="3757">
          <cell r="A3757" t="str">
            <v>ATIEMPO LIMITADA</v>
          </cell>
          <cell r="B3757">
            <v>890404383</v>
          </cell>
        </row>
        <row r="3758">
          <cell r="A3758" t="str">
            <v>ATILANO SANCHEZ</v>
          </cell>
          <cell r="B3758">
            <v>14954144</v>
          </cell>
        </row>
        <row r="3759">
          <cell r="A3759" t="str">
            <v>ATOLVIP LTDA</v>
          </cell>
          <cell r="B3759">
            <v>890705127</v>
          </cell>
        </row>
        <row r="3760">
          <cell r="A3760" t="str">
            <v>ATUESTA GUTIERREZ OSCAR</v>
          </cell>
          <cell r="B3760">
            <v>16656098</v>
          </cell>
        </row>
        <row r="3761">
          <cell r="A3761" t="str">
            <v>ATUESTA QUINTERO SIRLEY</v>
          </cell>
          <cell r="B3761">
            <v>31964289</v>
          </cell>
        </row>
        <row r="3762">
          <cell r="A3762" t="str">
            <v>AUDITORIA AMBIENTAL LTDA</v>
          </cell>
          <cell r="B3762">
            <v>800177384</v>
          </cell>
        </row>
        <row r="3763">
          <cell r="A3763" t="str">
            <v>AUDREY GONZALEZ CARVAJAL</v>
          </cell>
          <cell r="B3763">
            <v>34508445</v>
          </cell>
        </row>
        <row r="3764">
          <cell r="A3764" t="str">
            <v>AUDREY MICHELE MONTOYA URIBE</v>
          </cell>
          <cell r="B3764">
            <v>42779806</v>
          </cell>
        </row>
        <row r="3765">
          <cell r="A3765" t="str">
            <v>AUGUSTO JIMENEZ GONZALEZ</v>
          </cell>
          <cell r="B3765">
            <v>19340400</v>
          </cell>
        </row>
        <row r="3766">
          <cell r="A3766" t="str">
            <v>AUGUSTO LEON RAMIREZ MEJIA</v>
          </cell>
          <cell r="B3766">
            <v>19422556</v>
          </cell>
        </row>
        <row r="3767">
          <cell r="A3767" t="str">
            <v>AUILERA RINCON INGRID CAROLINA</v>
          </cell>
          <cell r="B3767">
            <v>52083582</v>
          </cell>
        </row>
        <row r="3768">
          <cell r="A3768" t="str">
            <v>AULESTIA URREA CARLOS EDUARDO</v>
          </cell>
          <cell r="B3768">
            <v>79554033</v>
          </cell>
        </row>
        <row r="3769">
          <cell r="A3769" t="str">
            <v>AULI VILLEGAS CLAUDIA PATRICIA</v>
          </cell>
          <cell r="B3769">
            <v>31968071</v>
          </cell>
        </row>
        <row r="3770">
          <cell r="A3770" t="str">
            <v>AUNTA SARMIENTO LEOVIGILDO</v>
          </cell>
          <cell r="B3770">
            <v>17138033</v>
          </cell>
        </row>
        <row r="3771">
          <cell r="A3771" t="str">
            <v>AURA L LOPEZ LOPERA</v>
          </cell>
          <cell r="B3771">
            <v>21364651</v>
          </cell>
        </row>
        <row r="3772">
          <cell r="A3772" t="str">
            <v>AURA MERCEDES QUIJANO HERRERA</v>
          </cell>
          <cell r="B3772">
            <v>31960977</v>
          </cell>
        </row>
        <row r="3773">
          <cell r="A3773" t="str">
            <v>AUTO ANDROMEDA S.A.</v>
          </cell>
          <cell r="B3773">
            <v>800154699</v>
          </cell>
        </row>
        <row r="3774">
          <cell r="A3774" t="str">
            <v>AUTO STOK</v>
          </cell>
          <cell r="B3774">
            <v>860507710</v>
          </cell>
        </row>
        <row r="3775">
          <cell r="A3775" t="str">
            <v>AUTO TAXI EJECUTIVO S.A</v>
          </cell>
          <cell r="B3775">
            <v>800027662</v>
          </cell>
        </row>
        <row r="3776">
          <cell r="A3776" t="str">
            <v>AUTOAMERICA S.A.</v>
          </cell>
          <cell r="B3776">
            <v>890904615</v>
          </cell>
        </row>
        <row r="3777">
          <cell r="A3777" t="str">
            <v>AUTOGAS S. A. E.P.S.</v>
          </cell>
          <cell r="B3777">
            <v>860400751</v>
          </cell>
        </row>
        <row r="3778">
          <cell r="A3778" t="str">
            <v>AUTOMONTANA LTDA</v>
          </cell>
          <cell r="B3778">
            <v>890922323</v>
          </cell>
        </row>
        <row r="3779">
          <cell r="A3779" t="str">
            <v>AUTOPANAMERICANO DE TRANSPORTES S.A.</v>
          </cell>
          <cell r="B3779">
            <v>891200703</v>
          </cell>
        </row>
        <row r="3780">
          <cell r="A3780" t="str">
            <v>AUTOS BELGA LIMITADA</v>
          </cell>
          <cell r="B3780">
            <v>800151657</v>
          </cell>
        </row>
        <row r="3781">
          <cell r="A3781" t="str">
            <v>AUTOSUPERIOR LTDA</v>
          </cell>
          <cell r="B3781">
            <v>800029569</v>
          </cell>
        </row>
        <row r="3782">
          <cell r="A3782" t="str">
            <v>AUZA RINCON SANDRA XIMENA</v>
          </cell>
          <cell r="B3782">
            <v>52264249</v>
          </cell>
        </row>
        <row r="3783">
          <cell r="A3783" t="str">
            <v>AVALO HURTADO GLORIA PRISCILA</v>
          </cell>
          <cell r="B3783">
            <v>41797158</v>
          </cell>
        </row>
        <row r="3784">
          <cell r="A3784" t="str">
            <v>AVALO NIETO MARIA EUGENIA</v>
          </cell>
          <cell r="B3784">
            <v>29900560</v>
          </cell>
        </row>
        <row r="3785">
          <cell r="A3785" t="str">
            <v>AVANTE TECHNIKO SA</v>
          </cell>
          <cell r="B3785">
            <v>830084939</v>
          </cell>
        </row>
        <row r="3786">
          <cell r="A3786" t="str">
            <v>AVANTEL S A</v>
          </cell>
          <cell r="B3786">
            <v>830016046</v>
          </cell>
        </row>
        <row r="3787">
          <cell r="A3787" t="str">
            <v>AVELINO BRICENO JUAN ORLANDO</v>
          </cell>
          <cell r="B3787">
            <v>11345927</v>
          </cell>
        </row>
        <row r="3788">
          <cell r="A3788" t="str">
            <v>AVELINO TIBAMBRE ANDRES</v>
          </cell>
          <cell r="B3788">
            <v>79683651</v>
          </cell>
        </row>
        <row r="3789">
          <cell r="A3789" t="str">
            <v>AVELLA DIAZ MYRIAM</v>
          </cell>
          <cell r="B3789">
            <v>51751785</v>
          </cell>
        </row>
        <row r="3790">
          <cell r="A3790" t="str">
            <v>AVELLA LOPEZ MIGUEL ANGEL</v>
          </cell>
          <cell r="B3790">
            <v>6768211</v>
          </cell>
        </row>
        <row r="3791">
          <cell r="A3791" t="str">
            <v>AVELLA MARINO VICTOR FERNANDO</v>
          </cell>
          <cell r="B3791">
            <v>79646075</v>
          </cell>
        </row>
        <row r="3792">
          <cell r="A3792" t="str">
            <v>AVELLA PALCIOS ANA SILVA</v>
          </cell>
          <cell r="B3792">
            <v>52474247</v>
          </cell>
        </row>
        <row r="3793">
          <cell r="A3793" t="str">
            <v>AVELLA SALAZAR NUTRY PILAR</v>
          </cell>
          <cell r="B3793">
            <v>41724121</v>
          </cell>
        </row>
        <row r="3794">
          <cell r="A3794" t="str">
            <v>AVELLANEDA ACEVEDOMARIA LUCREC</v>
          </cell>
          <cell r="B3794">
            <v>51813877</v>
          </cell>
        </row>
        <row r="3795">
          <cell r="A3795" t="str">
            <v>AVELLANEDA ANGARITA JAIRO ALBERTO</v>
          </cell>
          <cell r="B3795">
            <v>11186253</v>
          </cell>
        </row>
        <row r="3796">
          <cell r="A3796" t="str">
            <v>AVELLANEDA CASTANO ADRIANA</v>
          </cell>
          <cell r="B3796">
            <v>42106967</v>
          </cell>
        </row>
        <row r="3797">
          <cell r="A3797" t="str">
            <v>AVELLANEDA CASTRO JAVIER ENRIQUE</v>
          </cell>
          <cell r="B3797">
            <v>79574557</v>
          </cell>
        </row>
        <row r="3798">
          <cell r="A3798" t="str">
            <v>AVELLANEDA DE MARTINEZ ANA CECILIA</v>
          </cell>
          <cell r="B3798">
            <v>23911851</v>
          </cell>
        </row>
        <row r="3799">
          <cell r="A3799" t="str">
            <v>AVELLANEDA DE MORALUZ GRACIELA</v>
          </cell>
          <cell r="B3799">
            <v>51728018</v>
          </cell>
        </row>
        <row r="3800">
          <cell r="A3800" t="str">
            <v>AVELLANEDA GUERRERCESAR FRANCISCO</v>
          </cell>
          <cell r="B3800">
            <v>79545136</v>
          </cell>
        </row>
        <row r="3801">
          <cell r="A3801" t="str">
            <v>AVELLANEDA MENDOZA WILLIAM MIGUEL</v>
          </cell>
          <cell r="B3801">
            <v>79293473</v>
          </cell>
        </row>
        <row r="3802">
          <cell r="A3802" t="str">
            <v>AVELLANEDA MENESES AURORA PATRICIA</v>
          </cell>
          <cell r="B3802">
            <v>63494406</v>
          </cell>
        </row>
        <row r="3803">
          <cell r="A3803" t="str">
            <v>AVELLANEDA MORA JOSE</v>
          </cell>
          <cell r="B3803">
            <v>79480793</v>
          </cell>
        </row>
        <row r="3804">
          <cell r="A3804" t="str">
            <v>AVELLANEDA PAEZ JOHN ALEXANDER</v>
          </cell>
          <cell r="B3804">
            <v>79664512</v>
          </cell>
        </row>
        <row r="3805">
          <cell r="A3805" t="str">
            <v>AVELLANEDA PINZON JOSE ARTURO</v>
          </cell>
          <cell r="B3805">
            <v>19166511</v>
          </cell>
        </row>
        <row r="3806">
          <cell r="A3806" t="str">
            <v>AVELLANEDA RODRIGUHOOVER</v>
          </cell>
          <cell r="B3806">
            <v>7249542</v>
          </cell>
        </row>
        <row r="3807">
          <cell r="A3807" t="str">
            <v>AVELLANEDA VARGAS PROSPERO</v>
          </cell>
          <cell r="B3807">
            <v>7213684</v>
          </cell>
        </row>
        <row r="3808">
          <cell r="A3808" t="str">
            <v>AVENDA/O AVENDA/O MARYBEL</v>
          </cell>
          <cell r="B3808">
            <v>52518528</v>
          </cell>
        </row>
        <row r="3809">
          <cell r="A3809" t="str">
            <v>AVENDA/O GALINDO LUZ MARINA</v>
          </cell>
          <cell r="B3809">
            <v>39526871</v>
          </cell>
        </row>
        <row r="3810">
          <cell r="A3810" t="str">
            <v>AVENDA/O RAMIREZ MARIO ABDENAGO</v>
          </cell>
          <cell r="B3810">
            <v>79423543</v>
          </cell>
        </row>
        <row r="3811">
          <cell r="A3811" t="str">
            <v>AVENDA/O RUIZ RICARDO ADOLFO</v>
          </cell>
          <cell r="B3811">
            <v>74324066</v>
          </cell>
        </row>
        <row r="3812">
          <cell r="A3812" t="str">
            <v>AVENDA/OSANCHEZ AURA NANCY</v>
          </cell>
          <cell r="B3812">
            <v>51850186</v>
          </cell>
        </row>
        <row r="3813">
          <cell r="A3813" t="str">
            <v>AVENDAÐO MORALES RAFAEL VICENTE</v>
          </cell>
          <cell r="B3813">
            <v>19342797</v>
          </cell>
        </row>
        <row r="3814">
          <cell r="A3814" t="str">
            <v>AVENDAÐO PEÐA MARIA INES</v>
          </cell>
          <cell r="B3814">
            <v>23853657</v>
          </cell>
        </row>
        <row r="3815">
          <cell r="A3815" t="str">
            <v>AVENDANO BARRAZA EUVENIDO JAVIER</v>
          </cell>
          <cell r="B3815">
            <v>73080811</v>
          </cell>
        </row>
        <row r="3816">
          <cell r="A3816" t="str">
            <v>AVENDANO BELTRAN LIZ PATRICIA</v>
          </cell>
          <cell r="B3816">
            <v>51910913</v>
          </cell>
        </row>
        <row r="3817">
          <cell r="A3817" t="str">
            <v>AVENDANO DE AMIN GLADYS DEMETRIA</v>
          </cell>
          <cell r="B3817">
            <v>33141316</v>
          </cell>
        </row>
        <row r="3818">
          <cell r="A3818" t="str">
            <v>AVENDANO DE HERNANTERESA DE JESUS</v>
          </cell>
          <cell r="B3818">
            <v>24036780</v>
          </cell>
        </row>
        <row r="3819">
          <cell r="A3819" t="str">
            <v>AVENDANO DIAZ JOSE ABELARDO</v>
          </cell>
          <cell r="B3819">
            <v>8395630</v>
          </cell>
        </row>
        <row r="3820">
          <cell r="A3820" t="str">
            <v>AVENDANO ESPINOSA TELESFORO DE JESU</v>
          </cell>
          <cell r="B3820">
            <v>79333897</v>
          </cell>
        </row>
        <row r="3821">
          <cell r="A3821" t="str">
            <v>AVENDANO GONZALEZ CARMEN EMILIA</v>
          </cell>
          <cell r="B3821">
            <v>32311877</v>
          </cell>
        </row>
        <row r="3822">
          <cell r="A3822" t="str">
            <v>AVENDANO HURTADO JAIME ADOLFO</v>
          </cell>
          <cell r="B3822">
            <v>10539571</v>
          </cell>
        </row>
        <row r="3823">
          <cell r="A3823" t="str">
            <v>AVENDANO IBARRA HENDER ALBERTO</v>
          </cell>
          <cell r="B3823">
            <v>88214850</v>
          </cell>
        </row>
        <row r="3824">
          <cell r="A3824" t="str">
            <v>AVENDANO JOSE FRANCISCO</v>
          </cell>
          <cell r="B3824">
            <v>14971505</v>
          </cell>
        </row>
        <row r="3825">
          <cell r="A3825" t="str">
            <v>AVENDANO LOPEZ ALBEIRO</v>
          </cell>
          <cell r="B3825">
            <v>16826571</v>
          </cell>
        </row>
        <row r="3826">
          <cell r="A3826" t="str">
            <v>AVENDANO MARIN LUIS GUILLERMO</v>
          </cell>
          <cell r="B3826">
            <v>71616105</v>
          </cell>
        </row>
        <row r="3827">
          <cell r="A3827" t="str">
            <v>AVENDANO MENDEZ DANITH MARIA</v>
          </cell>
          <cell r="B3827">
            <v>33215807</v>
          </cell>
        </row>
        <row r="3828">
          <cell r="A3828" t="str">
            <v>AVENDANO MENDEZ JORGE ELIECER</v>
          </cell>
          <cell r="B3828">
            <v>14243672</v>
          </cell>
        </row>
        <row r="3829">
          <cell r="A3829" t="str">
            <v>AVENDANO MOLINA HECTOR DARIO</v>
          </cell>
          <cell r="B3829">
            <v>70192605</v>
          </cell>
        </row>
        <row r="3830">
          <cell r="A3830" t="str">
            <v>AVENDANO MOLINA HUGO LEON</v>
          </cell>
          <cell r="B3830">
            <v>70193276</v>
          </cell>
        </row>
        <row r="3831">
          <cell r="A3831" t="str">
            <v>AVENDANO MORA MARIA FRANQUELIN</v>
          </cell>
          <cell r="B3831">
            <v>65748117</v>
          </cell>
        </row>
        <row r="3832">
          <cell r="A3832" t="str">
            <v>AVENDANO RIVERA GUSTAVO ALBERTO</v>
          </cell>
          <cell r="B3832">
            <v>98564690</v>
          </cell>
        </row>
        <row r="3833">
          <cell r="A3833" t="str">
            <v>AVENDANO RUIZ OLGA LUCIA</v>
          </cell>
          <cell r="B3833">
            <v>52332725</v>
          </cell>
        </row>
        <row r="3834">
          <cell r="A3834" t="str">
            <v>AVENDANO SANDOVAL JOSE ANTONIO</v>
          </cell>
          <cell r="B3834">
            <v>80273802</v>
          </cell>
        </row>
        <row r="3835">
          <cell r="A3835" t="str">
            <v>AVENDANO SILVA CARLOS ALBERTO</v>
          </cell>
          <cell r="B3835">
            <v>17585696</v>
          </cell>
        </row>
        <row r="3836">
          <cell r="A3836" t="str">
            <v>AVENDANO SILVA LUIS ALBERTO</v>
          </cell>
          <cell r="B3836">
            <v>16772735</v>
          </cell>
        </row>
        <row r="3837">
          <cell r="A3837" t="str">
            <v>AVENDANO TERRAZA ENRIQUE</v>
          </cell>
          <cell r="B3837">
            <v>9270564</v>
          </cell>
        </row>
        <row r="3838">
          <cell r="A3838" t="str">
            <v>AVENDANO VARGAS ISAIAS</v>
          </cell>
          <cell r="B3838">
            <v>83229189</v>
          </cell>
        </row>
        <row r="3839">
          <cell r="A3839" t="str">
            <v>AVICOLA NAPOLES MEJIA VILLEGAS Y CIA SC</v>
          </cell>
          <cell r="B3839">
            <v>800056642</v>
          </cell>
        </row>
        <row r="3840">
          <cell r="A3840" t="str">
            <v>AVILA ABRIL AMPARO</v>
          </cell>
          <cell r="B3840">
            <v>51778328</v>
          </cell>
        </row>
        <row r="3841">
          <cell r="A3841" t="str">
            <v>AVILA ALANDETE CLAUDIA MARTINA</v>
          </cell>
          <cell r="B3841">
            <v>63464270</v>
          </cell>
        </row>
        <row r="3842">
          <cell r="A3842" t="str">
            <v>AVILA ALONSO HECTOR PABLO</v>
          </cell>
          <cell r="B3842">
            <v>80436685</v>
          </cell>
        </row>
        <row r="3843">
          <cell r="A3843" t="str">
            <v>AVILA ARIAS DEVINSON</v>
          </cell>
          <cell r="B3843">
            <v>11439891</v>
          </cell>
        </row>
        <row r="3844">
          <cell r="A3844" t="str">
            <v>AVILA ARIAS LIZ JOHANA</v>
          </cell>
          <cell r="B3844">
            <v>66725883</v>
          </cell>
        </row>
        <row r="3845">
          <cell r="A3845" t="str">
            <v>AVILA AVILA ANA MERCEDES</v>
          </cell>
          <cell r="B3845">
            <v>52014788</v>
          </cell>
        </row>
        <row r="3846">
          <cell r="A3846" t="str">
            <v>AVILA AVILA GILDARDO</v>
          </cell>
          <cell r="B3846">
            <v>16353414</v>
          </cell>
        </row>
        <row r="3847">
          <cell r="A3847" t="str">
            <v>AVILA AVILA LUIS ANGEL</v>
          </cell>
          <cell r="B3847">
            <v>89002919</v>
          </cell>
        </row>
        <row r="3848">
          <cell r="A3848" t="str">
            <v>AVILA BARRIOS HERNAN</v>
          </cell>
          <cell r="B3848">
            <v>79469043</v>
          </cell>
        </row>
        <row r="3849">
          <cell r="A3849" t="str">
            <v>AVILA BEJARANO OSCAR A</v>
          </cell>
          <cell r="B3849">
            <v>6156360</v>
          </cell>
        </row>
        <row r="3850">
          <cell r="A3850" t="str">
            <v>AVILA BELTRAN YAMILE</v>
          </cell>
          <cell r="B3850">
            <v>51870589</v>
          </cell>
        </row>
        <row r="3851">
          <cell r="A3851" t="str">
            <v>AVILA BERMUDEZ LUIS ANTONIO</v>
          </cell>
          <cell r="B3851">
            <v>7332756</v>
          </cell>
        </row>
        <row r="3852">
          <cell r="A3852" t="str">
            <v>AVILA BUENO CATHERINE</v>
          </cell>
          <cell r="B3852">
            <v>52425264</v>
          </cell>
        </row>
        <row r="3853">
          <cell r="A3853" t="str">
            <v>AVILA CABRERA PIEDAD DEL CARMEN</v>
          </cell>
          <cell r="B3853">
            <v>26624920</v>
          </cell>
        </row>
        <row r="3854">
          <cell r="A3854" t="str">
            <v>AVILA CARDENAS YAMEL</v>
          </cell>
          <cell r="B3854">
            <v>93292464</v>
          </cell>
        </row>
        <row r="3855">
          <cell r="A3855" t="str">
            <v>AVILA CARDOZO JORGE ENRIQUE</v>
          </cell>
          <cell r="B3855">
            <v>2294068</v>
          </cell>
        </row>
        <row r="3856">
          <cell r="A3856" t="str">
            <v>AVILA CARVAJAL JUAN FERNANDO</v>
          </cell>
          <cell r="B3856">
            <v>10167703</v>
          </cell>
        </row>
        <row r="3857">
          <cell r="A3857" t="str">
            <v>AVILA CASTANEDA LUCILA</v>
          </cell>
          <cell r="B3857">
            <v>21117640</v>
          </cell>
        </row>
        <row r="3858">
          <cell r="A3858" t="str">
            <v>AVILA CASTELLANO HERLEY</v>
          </cell>
          <cell r="B3858">
            <v>79351455</v>
          </cell>
        </row>
        <row r="3859">
          <cell r="A3859" t="str">
            <v>AVILA CELY NANCY JANNETH</v>
          </cell>
          <cell r="B3859">
            <v>52347998</v>
          </cell>
        </row>
        <row r="3860">
          <cell r="A3860" t="str">
            <v>AVILA CHACON CESAR AUGUSTO</v>
          </cell>
          <cell r="B3860">
            <v>79580461</v>
          </cell>
        </row>
        <row r="3861">
          <cell r="A3861" t="str">
            <v>AVILA CONTRERAS EDGAR</v>
          </cell>
          <cell r="B3861">
            <v>77032258</v>
          </cell>
        </row>
        <row r="3862">
          <cell r="A3862" t="str">
            <v>AVILA CUBILLOS GERMAN ORLANDO</v>
          </cell>
          <cell r="B3862">
            <v>19364213</v>
          </cell>
        </row>
        <row r="3863">
          <cell r="A3863" t="str">
            <v>AVILA DAVALOS MARIA FERNANDA</v>
          </cell>
          <cell r="B3863">
            <v>38865717</v>
          </cell>
        </row>
        <row r="3864">
          <cell r="A3864" t="str">
            <v>AVILA DAVILA BLANCA</v>
          </cell>
          <cell r="B3864">
            <v>51875802</v>
          </cell>
        </row>
        <row r="3865">
          <cell r="A3865" t="str">
            <v>AVILA DE PARDO BERTHA NELLY</v>
          </cell>
          <cell r="B3865">
            <v>41634713</v>
          </cell>
        </row>
        <row r="3866">
          <cell r="A3866" t="str">
            <v>AVILA DE RAMIREZ CARMEN ROSA</v>
          </cell>
          <cell r="B3866">
            <v>28814087</v>
          </cell>
        </row>
        <row r="3867">
          <cell r="A3867" t="str">
            <v>AVILA DE RENDON MARIA ELENA</v>
          </cell>
          <cell r="B3867">
            <v>41790172</v>
          </cell>
        </row>
        <row r="3868">
          <cell r="A3868" t="str">
            <v>AVILA DE RODRIGUEZGLORIA DEL PILAR</v>
          </cell>
          <cell r="B3868">
            <v>41725401</v>
          </cell>
        </row>
        <row r="3869">
          <cell r="A3869" t="str">
            <v>AVILA DE SALGADO MARIA NELLY</v>
          </cell>
          <cell r="B3869">
            <v>26531548</v>
          </cell>
        </row>
        <row r="3870">
          <cell r="A3870" t="str">
            <v>AVILA FONSECA JAIRO</v>
          </cell>
          <cell r="B3870">
            <v>14437934</v>
          </cell>
        </row>
        <row r="3871">
          <cell r="A3871" t="str">
            <v>AVILA FONSECA JOSE</v>
          </cell>
          <cell r="B3871">
            <v>6749846</v>
          </cell>
        </row>
        <row r="3872">
          <cell r="A3872" t="str">
            <v>AVILA FONSECA YANETH PATRICIA</v>
          </cell>
          <cell r="B3872">
            <v>41674500</v>
          </cell>
        </row>
        <row r="3873">
          <cell r="A3873" t="str">
            <v>AVILA FUENTES NARLI ROSA</v>
          </cell>
          <cell r="B3873">
            <v>52109846</v>
          </cell>
        </row>
        <row r="3874">
          <cell r="A3874" t="str">
            <v>AVILA GARCIA BLANCA CECILIA</v>
          </cell>
          <cell r="B3874">
            <v>41687996</v>
          </cell>
        </row>
        <row r="3875">
          <cell r="A3875" t="str">
            <v>AVILA GIL LUIS ALBERTO</v>
          </cell>
          <cell r="B3875">
            <v>5945041</v>
          </cell>
        </row>
        <row r="3876">
          <cell r="A3876" t="str">
            <v>AVILA GOMEZ FABIOLA</v>
          </cell>
          <cell r="B3876">
            <v>51896019</v>
          </cell>
        </row>
        <row r="3877">
          <cell r="A3877" t="str">
            <v>AVILA GOMEZ MARTHA LUCIA</v>
          </cell>
          <cell r="B3877">
            <v>66951431</v>
          </cell>
        </row>
        <row r="3878">
          <cell r="A3878" t="str">
            <v>AVILA GONZALEZ CLAUDIA MARCELA</v>
          </cell>
          <cell r="B3878">
            <v>51883613</v>
          </cell>
        </row>
        <row r="3879">
          <cell r="A3879" t="str">
            <v>AVILA GONZALEZ MIGUEL</v>
          </cell>
          <cell r="B3879">
            <v>13951165</v>
          </cell>
        </row>
        <row r="3880">
          <cell r="A3880" t="str">
            <v>AVILA GONZALEZ PATRICIA</v>
          </cell>
          <cell r="B3880">
            <v>51846803</v>
          </cell>
        </row>
        <row r="3881">
          <cell r="A3881" t="str">
            <v>AVILA GONZALEZ YOLANDA</v>
          </cell>
          <cell r="B3881">
            <v>21082060</v>
          </cell>
        </row>
        <row r="3882">
          <cell r="A3882" t="str">
            <v>AVILA HERNANDEZ CAMILO</v>
          </cell>
          <cell r="B3882">
            <v>93201362</v>
          </cell>
        </row>
        <row r="3883">
          <cell r="A3883" t="str">
            <v>AVILA HERNANDEZ NUNCIO</v>
          </cell>
          <cell r="B3883">
            <v>4191411</v>
          </cell>
        </row>
        <row r="3884">
          <cell r="A3884" t="str">
            <v>AVILA JARAMILLO DIANA MARCELA</v>
          </cell>
          <cell r="B3884">
            <v>39577109</v>
          </cell>
        </row>
        <row r="3885">
          <cell r="A3885" t="str">
            <v>AVILA LEAL ESPERANZA</v>
          </cell>
          <cell r="B3885">
            <v>41430968</v>
          </cell>
        </row>
        <row r="3886">
          <cell r="A3886" t="str">
            <v>AVILA LEAL MARIA VICTORIA</v>
          </cell>
          <cell r="B3886">
            <v>35466955</v>
          </cell>
        </row>
        <row r="3887">
          <cell r="A3887" t="str">
            <v>AVILA LEAL MERCEDES</v>
          </cell>
          <cell r="B3887">
            <v>41529308</v>
          </cell>
        </row>
        <row r="3888">
          <cell r="A3888" t="str">
            <v>AVILA LONDONO MILTON FABIAN</v>
          </cell>
          <cell r="B3888">
            <v>94377897</v>
          </cell>
        </row>
        <row r="3889">
          <cell r="A3889" t="str">
            <v>AVILA LOPEZ JOSE EZEQUIEL</v>
          </cell>
          <cell r="B3889">
            <v>19184186</v>
          </cell>
        </row>
        <row r="3890">
          <cell r="A3890" t="str">
            <v>AVILA LOPEZ SANDRA LILIANA</v>
          </cell>
          <cell r="B3890">
            <v>52150340</v>
          </cell>
        </row>
        <row r="3891">
          <cell r="A3891" t="str">
            <v>AVILA LUCIA</v>
          </cell>
          <cell r="B3891">
            <v>37928226</v>
          </cell>
        </row>
        <row r="3892">
          <cell r="A3892" t="str">
            <v>AVILA MAHECHA DERLIS</v>
          </cell>
          <cell r="B3892">
            <v>21081709</v>
          </cell>
        </row>
        <row r="3893">
          <cell r="A3893" t="str">
            <v>AVILA MARIA GLADYS</v>
          </cell>
          <cell r="B3893">
            <v>41476612</v>
          </cell>
        </row>
        <row r="3894">
          <cell r="A3894" t="str">
            <v>AVILA MARTINEZ ANDRES FERNANDO</v>
          </cell>
          <cell r="B3894">
            <v>80543770</v>
          </cell>
        </row>
        <row r="3895">
          <cell r="A3895" t="str">
            <v>AVILA MARTINEZ GERMAN ARMANDO</v>
          </cell>
          <cell r="B3895">
            <v>7307413</v>
          </cell>
        </row>
        <row r="3896">
          <cell r="A3896" t="str">
            <v>AVILA MEJIA CLAUDIA PATRICIA</v>
          </cell>
          <cell r="B3896">
            <v>31963263</v>
          </cell>
        </row>
        <row r="3897">
          <cell r="A3897" t="str">
            <v>AVILA MENDEZ GUILLERMO</v>
          </cell>
          <cell r="B3897">
            <v>14320993</v>
          </cell>
        </row>
        <row r="3898">
          <cell r="A3898" t="str">
            <v>AVILA MIRANDA JOSE IVAN</v>
          </cell>
          <cell r="B3898">
            <v>79319271</v>
          </cell>
        </row>
        <row r="3899">
          <cell r="A3899" t="str">
            <v>AVILA MIRANDA JULIO CESAR</v>
          </cell>
          <cell r="B3899">
            <v>80413406</v>
          </cell>
        </row>
        <row r="3900">
          <cell r="A3900" t="str">
            <v>AVILA MORATO JOSE VICENTE</v>
          </cell>
          <cell r="B3900">
            <v>79379638</v>
          </cell>
        </row>
        <row r="3901">
          <cell r="A3901" t="str">
            <v>AVILA MUNEVAR JHON JAIRO</v>
          </cell>
          <cell r="B3901">
            <v>14324075</v>
          </cell>
        </row>
        <row r="3902">
          <cell r="A3902" t="str">
            <v>AVILA NAVARRO FREDY</v>
          </cell>
          <cell r="B3902">
            <v>18919151</v>
          </cell>
        </row>
        <row r="3903">
          <cell r="A3903" t="str">
            <v>AVILA NUÑEZ JHONY ANTONIO</v>
          </cell>
          <cell r="B3903">
            <v>73120522</v>
          </cell>
        </row>
        <row r="3904">
          <cell r="A3904" t="str">
            <v>AVILA ORJUELA VICTOR MANUEL</v>
          </cell>
          <cell r="B3904">
            <v>19054447</v>
          </cell>
        </row>
        <row r="3905">
          <cell r="A3905" t="str">
            <v>AVILA OSPINO NORMA CRISTINA</v>
          </cell>
          <cell r="B3905">
            <v>32629667</v>
          </cell>
        </row>
        <row r="3906">
          <cell r="A3906" t="str">
            <v>AVILA PARADA JHON JAIRO</v>
          </cell>
          <cell r="B3906">
            <v>79521257</v>
          </cell>
        </row>
        <row r="3907">
          <cell r="A3907" t="str">
            <v>AVILA PEÐA FABIO AURELIO</v>
          </cell>
          <cell r="B3907">
            <v>19103361</v>
          </cell>
        </row>
        <row r="3908">
          <cell r="A3908" t="str">
            <v>AVILA PEDRAZA CAYETANO</v>
          </cell>
          <cell r="B3908">
            <v>11340802</v>
          </cell>
        </row>
        <row r="3909">
          <cell r="A3909" t="str">
            <v>AVILA PEREZ OMAIRA</v>
          </cell>
          <cell r="B3909">
            <v>30386817</v>
          </cell>
        </row>
        <row r="3910">
          <cell r="A3910" t="str">
            <v>AVILA PEREZ PAOLA ANDREA</v>
          </cell>
          <cell r="B3910">
            <v>66978346</v>
          </cell>
        </row>
        <row r="3911">
          <cell r="A3911" t="str">
            <v>AVILA QUEVEDO JOSE ARMANDO</v>
          </cell>
          <cell r="B3911">
            <v>80433312</v>
          </cell>
        </row>
        <row r="3912">
          <cell r="A3912" t="str">
            <v>AVILA RAMIREZ LUIS ALBERTO</v>
          </cell>
          <cell r="B3912">
            <v>5932829</v>
          </cell>
        </row>
        <row r="3913">
          <cell r="A3913" t="str">
            <v>AVILA RAMOS EUTIQUIO</v>
          </cell>
          <cell r="B3913">
            <v>2933888</v>
          </cell>
        </row>
        <row r="3914">
          <cell r="A3914" t="str">
            <v>AVILA RINCON ALBA ESPERANZA</v>
          </cell>
          <cell r="B3914">
            <v>51840386</v>
          </cell>
        </row>
        <row r="3915">
          <cell r="A3915" t="str">
            <v>AVILA RIVERA BRIGITTE</v>
          </cell>
          <cell r="B3915">
            <v>52196536</v>
          </cell>
        </row>
        <row r="3916">
          <cell r="A3916" t="str">
            <v>AVILA ROBLEDO ISAIAS HERNAN</v>
          </cell>
          <cell r="B3916">
            <v>11323858</v>
          </cell>
        </row>
        <row r="3917">
          <cell r="A3917" t="str">
            <v>AVILA RODRIGUEZ MARIA AILER</v>
          </cell>
          <cell r="B3917">
            <v>31186992</v>
          </cell>
        </row>
        <row r="3918">
          <cell r="A3918" t="str">
            <v>AVILA RUIZ JESUS ANTONIO</v>
          </cell>
          <cell r="B3918">
            <v>16343095</v>
          </cell>
        </row>
        <row r="3919">
          <cell r="A3919" t="str">
            <v>AVILA SANABRIA JESUS JAIRO</v>
          </cell>
          <cell r="B3919">
            <v>79371759</v>
          </cell>
        </row>
        <row r="3920">
          <cell r="A3920" t="str">
            <v>AVILA SANCHEZ JORGE ENRIQUE</v>
          </cell>
          <cell r="B3920">
            <v>79335148</v>
          </cell>
        </row>
        <row r="3921">
          <cell r="A3921" t="str">
            <v>AVILA SUAREZ EDILBERTO</v>
          </cell>
          <cell r="B3921">
            <v>4228498</v>
          </cell>
        </row>
        <row r="3922">
          <cell r="A3922" t="str">
            <v>AVILA SUAREZ JESUS ANTONIO</v>
          </cell>
          <cell r="B3922">
            <v>4228405</v>
          </cell>
        </row>
        <row r="3923">
          <cell r="A3923" t="str">
            <v>AVILA SUAREZ LUZ DARY</v>
          </cell>
          <cell r="B3923">
            <v>55145087</v>
          </cell>
        </row>
        <row r="3924">
          <cell r="A3924" t="str">
            <v>AVILA TELLO JORGE ELIECER</v>
          </cell>
          <cell r="B3924">
            <v>93360944</v>
          </cell>
        </row>
        <row r="3925">
          <cell r="A3925" t="str">
            <v>AVILA TORRES PEDRO</v>
          </cell>
          <cell r="B3925">
            <v>79713490</v>
          </cell>
        </row>
        <row r="3926">
          <cell r="A3926" t="str">
            <v>AVILA TRIANA MARIO FERNANDO</v>
          </cell>
          <cell r="B3926">
            <v>93379902</v>
          </cell>
        </row>
        <row r="3927">
          <cell r="A3927" t="str">
            <v>AVILA VACCA JENNY ALEXANDRA</v>
          </cell>
          <cell r="B3927">
            <v>39756389</v>
          </cell>
        </row>
        <row r="3928">
          <cell r="A3928" t="str">
            <v>AVILA VALENCIA ARMANDO</v>
          </cell>
          <cell r="B3928">
            <v>2950683</v>
          </cell>
        </row>
        <row r="3929">
          <cell r="A3929" t="str">
            <v>AVILA VALENCIA MAURICIO</v>
          </cell>
          <cell r="B3929">
            <v>79565504</v>
          </cell>
        </row>
        <row r="3930">
          <cell r="A3930" t="str">
            <v>AVILA VARGAS GLORIA ESPERANZA</v>
          </cell>
          <cell r="B3930">
            <v>51824492</v>
          </cell>
        </row>
        <row r="3931">
          <cell r="A3931" t="str">
            <v>AVILA VELANDIA MARIA IRMA</v>
          </cell>
          <cell r="B3931">
            <v>41707508</v>
          </cell>
        </row>
        <row r="3932">
          <cell r="A3932" t="str">
            <v>AVILA VILLARREAL JULIO CESAR</v>
          </cell>
          <cell r="B3932">
            <v>79354507</v>
          </cell>
        </row>
        <row r="3933">
          <cell r="A3933" t="str">
            <v>AVILA ZAPATA GLORIA PATRICIA</v>
          </cell>
          <cell r="B3933">
            <v>29306183</v>
          </cell>
        </row>
        <row r="3934">
          <cell r="A3934" t="str">
            <v>AVILAN FORERO PABLO ANDRES</v>
          </cell>
          <cell r="B3934">
            <v>79156672</v>
          </cell>
        </row>
        <row r="3935">
          <cell r="A3935" t="str">
            <v>AVILES AVILA ALBERT FABIAN</v>
          </cell>
          <cell r="B3935">
            <v>93087271</v>
          </cell>
        </row>
        <row r="3936">
          <cell r="A3936" t="str">
            <v>AVILES BENAVIDES ALEJANDRO</v>
          </cell>
          <cell r="B3936">
            <v>83221497</v>
          </cell>
        </row>
        <row r="3937">
          <cell r="A3937" t="str">
            <v>AVILES NAVARRO RAFAEL JOSE</v>
          </cell>
          <cell r="B3937">
            <v>91435760</v>
          </cell>
        </row>
        <row r="3938">
          <cell r="A3938" t="str">
            <v>AVILES RAMIREZ MARIO</v>
          </cell>
          <cell r="B3938">
            <v>12130480</v>
          </cell>
        </row>
        <row r="3939">
          <cell r="A3939" t="str">
            <v>AVILES RODRIGUES NELSON</v>
          </cell>
          <cell r="B3939">
            <v>94498714</v>
          </cell>
        </row>
        <row r="3940">
          <cell r="A3940" t="str">
            <v>AVILES SANCHEZ OSCAR FERNANDO</v>
          </cell>
          <cell r="B3940">
            <v>79469642</v>
          </cell>
        </row>
        <row r="3941">
          <cell r="A3941" t="str">
            <v>AVILES SUAREZ YINETH</v>
          </cell>
          <cell r="B3941">
            <v>26537577</v>
          </cell>
        </row>
        <row r="3942">
          <cell r="A3942" t="str">
            <v>AVILES VASQUEZ URIEL</v>
          </cell>
          <cell r="B3942">
            <v>12198412</v>
          </cell>
        </row>
        <row r="3943">
          <cell r="A3943" t="str">
            <v>AVILES VILLA MARIA CELMIRA</v>
          </cell>
          <cell r="B3943">
            <v>41891374</v>
          </cell>
        </row>
        <row r="3944">
          <cell r="A3944" t="str">
            <v>AVILEZ BARROS ELIANA PATRICIA</v>
          </cell>
          <cell r="B3944">
            <v>32761621</v>
          </cell>
        </row>
        <row r="3945">
          <cell r="A3945" t="str">
            <v>AVILEZ FIERRO ALVARO</v>
          </cell>
          <cell r="B3945">
            <v>83220360</v>
          </cell>
        </row>
        <row r="3946">
          <cell r="A3946" t="str">
            <v>AVILEZ PASTRANA ROSARIO</v>
          </cell>
          <cell r="B3946">
            <v>51946320</v>
          </cell>
        </row>
        <row r="3947">
          <cell r="A3947" t="str">
            <v>AVIRAMA MOSQUERA MARCO AURELIO</v>
          </cell>
          <cell r="B3947">
            <v>10525382</v>
          </cell>
        </row>
        <row r="3948">
          <cell r="A3948" t="str">
            <v>AVISOS DISE Y/O JOSE ANTONIO C</v>
          </cell>
          <cell r="B3948">
            <v>16737950</v>
          </cell>
        </row>
        <row r="3949">
          <cell r="A3949" t="str">
            <v>AVISOS LUCASO LTDA LUIS CARLOS OSPINA</v>
          </cell>
          <cell r="B3949">
            <v>860403058</v>
          </cell>
        </row>
        <row r="3950">
          <cell r="A3950" t="str">
            <v>AWAD HIGUERA MYRIAM</v>
          </cell>
          <cell r="B3950">
            <v>39521789</v>
          </cell>
        </row>
        <row r="3951">
          <cell r="A3951" t="str">
            <v>AWAKON RAMOS XIOMARY</v>
          </cell>
          <cell r="B3951">
            <v>31175191</v>
          </cell>
        </row>
        <row r="3952">
          <cell r="A3952" t="str">
            <v>AXIO PREPENSA LTDA</v>
          </cell>
          <cell r="B3952">
            <v>811014418</v>
          </cell>
        </row>
        <row r="3953">
          <cell r="A3953" t="str">
            <v>AYA AGUIRRE ORLANDO</v>
          </cell>
          <cell r="B3953">
            <v>16718163</v>
          </cell>
        </row>
        <row r="3954">
          <cell r="A3954" t="str">
            <v>AYA CORRALES LUZ FARIDE</v>
          </cell>
          <cell r="B3954">
            <v>52223097</v>
          </cell>
        </row>
        <row r="3955">
          <cell r="A3955" t="str">
            <v>AYA ESPINOSA TERESA DE JESUS</v>
          </cell>
          <cell r="B3955">
            <v>65692580</v>
          </cell>
        </row>
        <row r="3956">
          <cell r="A3956" t="str">
            <v>AYA JIMENEZ MARTHA LILIANA</v>
          </cell>
          <cell r="B3956">
            <v>39785550</v>
          </cell>
        </row>
        <row r="3957">
          <cell r="A3957" t="str">
            <v>AYA TORO GLADYS LEONOR</v>
          </cell>
          <cell r="B3957">
            <v>35456334</v>
          </cell>
        </row>
        <row r="3958">
          <cell r="A3958" t="str">
            <v>AYA TRUJILLO ANA GREGORIA</v>
          </cell>
          <cell r="B3958">
            <v>52058611</v>
          </cell>
        </row>
        <row r="3959">
          <cell r="A3959" t="str">
            <v>AYALA ALCALDE MAURICIO</v>
          </cell>
          <cell r="B3959">
            <v>16551519</v>
          </cell>
        </row>
        <row r="3960">
          <cell r="A3960" t="str">
            <v>AYALA ALVAREZ LUIS ALVARO</v>
          </cell>
          <cell r="B3960">
            <v>10094134</v>
          </cell>
        </row>
        <row r="3961">
          <cell r="A3961" t="str">
            <v>AYALA ARAQUE EVELIO</v>
          </cell>
          <cell r="B3961">
            <v>4250907</v>
          </cell>
        </row>
        <row r="3962">
          <cell r="A3962" t="str">
            <v>AYALA BARBOSA ALIRIO</v>
          </cell>
          <cell r="B3962">
            <v>2164109</v>
          </cell>
        </row>
        <row r="3963">
          <cell r="A3963" t="str">
            <v>AYALA BARRIOS GERMAN</v>
          </cell>
          <cell r="B3963">
            <v>79052710</v>
          </cell>
        </row>
        <row r="3964">
          <cell r="A3964" t="str">
            <v>AYALA BURGOS LUZ MERY</v>
          </cell>
          <cell r="B3964">
            <v>52494242</v>
          </cell>
        </row>
        <row r="3965">
          <cell r="A3965" t="str">
            <v>AYALA CARLOS HUGO</v>
          </cell>
          <cell r="B3965">
            <v>10529631</v>
          </cell>
        </row>
        <row r="3966">
          <cell r="A3966" t="str">
            <v>AYALA CASTANEDA ALBA PATRICIA</v>
          </cell>
          <cell r="B3966">
            <v>42077811</v>
          </cell>
        </row>
        <row r="3967">
          <cell r="A3967" t="str">
            <v>AYALA CASTANEDA GERMAN</v>
          </cell>
          <cell r="B3967">
            <v>16749941</v>
          </cell>
        </row>
        <row r="3968">
          <cell r="A3968" t="str">
            <v>AYALA CHAMORRO LUZ ESTELA</v>
          </cell>
          <cell r="B3968">
            <v>29844036</v>
          </cell>
        </row>
        <row r="3969">
          <cell r="A3969" t="str">
            <v>AYALA CHAVARRO SARA ISABEL</v>
          </cell>
          <cell r="B3969">
            <v>27960930</v>
          </cell>
        </row>
        <row r="3970">
          <cell r="A3970" t="str">
            <v>AYALA CHAVES JOSE BENJAMIN</v>
          </cell>
          <cell r="B3970">
            <v>79147524</v>
          </cell>
        </row>
        <row r="3971">
          <cell r="A3971" t="str">
            <v>AYALA CHAVEZ DORA MARIA</v>
          </cell>
          <cell r="B3971">
            <v>20676978</v>
          </cell>
        </row>
        <row r="3972">
          <cell r="A3972" t="str">
            <v>AYALA COLORADO LEIDY ROCIO</v>
          </cell>
          <cell r="B3972">
            <v>52792482</v>
          </cell>
        </row>
        <row r="3973">
          <cell r="A3973" t="str">
            <v>AYALA DE ARCINIEGAS MARIA EUGENIA</v>
          </cell>
          <cell r="B3973">
            <v>27954377</v>
          </cell>
        </row>
        <row r="3974">
          <cell r="A3974" t="str">
            <v>AYALA DE IZQUIERDO FANNY</v>
          </cell>
          <cell r="B3974">
            <v>29938864</v>
          </cell>
        </row>
        <row r="3975">
          <cell r="A3975" t="str">
            <v>AYALA DIAZ MIGUEL ANGEL</v>
          </cell>
          <cell r="B3975">
            <v>19124102</v>
          </cell>
        </row>
        <row r="3976">
          <cell r="A3976" t="str">
            <v>AYALA FORERO LUIS EDUARDO</v>
          </cell>
          <cell r="B3976">
            <v>2954855</v>
          </cell>
        </row>
        <row r="3977">
          <cell r="A3977" t="str">
            <v>AYALA GALEZNO MARIA CRISTINA</v>
          </cell>
          <cell r="B3977">
            <v>51816215</v>
          </cell>
        </row>
        <row r="3978">
          <cell r="A3978" t="str">
            <v>AYALA GLORIA NUBIA</v>
          </cell>
          <cell r="B3978">
            <v>39524892</v>
          </cell>
        </row>
        <row r="3979">
          <cell r="A3979" t="str">
            <v>AYALA GOMEZ PAULA ANDREA</v>
          </cell>
          <cell r="B3979">
            <v>67011564</v>
          </cell>
        </row>
        <row r="3980">
          <cell r="A3980" t="str">
            <v>AYALA GONGORA MARIA LUZ</v>
          </cell>
          <cell r="B3980">
            <v>41647649</v>
          </cell>
        </row>
        <row r="3981">
          <cell r="A3981" t="str">
            <v>AYALA HIGUERA BARNEY</v>
          </cell>
          <cell r="B3981">
            <v>79245703</v>
          </cell>
        </row>
        <row r="3982">
          <cell r="A3982" t="str">
            <v>AYALA HUERFANO EFRAIN HERNAN</v>
          </cell>
          <cell r="B3982">
            <v>79493225</v>
          </cell>
        </row>
        <row r="3983">
          <cell r="A3983" t="str">
            <v>AYALA JIMENEZ HENRY</v>
          </cell>
          <cell r="B3983">
            <v>94366019</v>
          </cell>
        </row>
        <row r="3984">
          <cell r="A3984" t="str">
            <v>AYALA MARIN HECTOR DARIO</v>
          </cell>
          <cell r="B3984">
            <v>14988908</v>
          </cell>
        </row>
        <row r="3985">
          <cell r="A3985" t="str">
            <v>AYALA MARQUEZ HAROLD FERNANDO</v>
          </cell>
          <cell r="B3985">
            <v>16789105</v>
          </cell>
        </row>
        <row r="3986">
          <cell r="A3986" t="str">
            <v>AYALA MARTIN ALBA CLEMENCIA</v>
          </cell>
          <cell r="B3986">
            <v>20743601</v>
          </cell>
        </row>
        <row r="3987">
          <cell r="A3987" t="str">
            <v>AYALA MAURICIO</v>
          </cell>
          <cell r="B3987">
            <v>91267606</v>
          </cell>
        </row>
        <row r="3988">
          <cell r="A3988" t="str">
            <v>AYALA MEJIA AMPARO</v>
          </cell>
          <cell r="B3988">
            <v>41410320</v>
          </cell>
        </row>
        <row r="3989">
          <cell r="A3989" t="str">
            <v>AYALA MONTAÑO MARIA ELVIRA</v>
          </cell>
          <cell r="B3989">
            <v>31895884</v>
          </cell>
        </row>
        <row r="3990">
          <cell r="A3990" t="str">
            <v>AYALA MORENO IDA MAGNOLIA</v>
          </cell>
          <cell r="B3990">
            <v>38960060</v>
          </cell>
        </row>
        <row r="3991">
          <cell r="A3991" t="str">
            <v>AYALA MOZO JORGE ENRIQUE</v>
          </cell>
          <cell r="B3991">
            <v>4118875</v>
          </cell>
        </row>
        <row r="3992">
          <cell r="A3992" t="str">
            <v>AYALA NARVAEZ LUIS ALBERTO</v>
          </cell>
          <cell r="B3992">
            <v>94412161</v>
          </cell>
        </row>
        <row r="3993">
          <cell r="A3993" t="str">
            <v>AYALA NIETO GUILLERMO ENRIQUE</v>
          </cell>
          <cell r="B3993">
            <v>3068898</v>
          </cell>
        </row>
        <row r="3994">
          <cell r="A3994" t="str">
            <v>AYALA OCHOA ALEXANDER</v>
          </cell>
          <cell r="B3994">
            <v>74360483</v>
          </cell>
        </row>
        <row r="3995">
          <cell r="A3995" t="str">
            <v>AYALA PARRA EMMA CECILIA</v>
          </cell>
          <cell r="B3995">
            <v>51800583</v>
          </cell>
        </row>
        <row r="3996">
          <cell r="A3996" t="str">
            <v>AYALA PEREZ HEYDER</v>
          </cell>
          <cell r="B3996">
            <v>93288140</v>
          </cell>
        </row>
        <row r="3997">
          <cell r="A3997" t="str">
            <v>AYALA PRIETO JOSE ALONSO</v>
          </cell>
          <cell r="B3997">
            <v>1676274</v>
          </cell>
        </row>
        <row r="3998">
          <cell r="A3998" t="str">
            <v>AYALA R RAUL ANTONIO</v>
          </cell>
          <cell r="B3998">
            <v>10241361</v>
          </cell>
        </row>
        <row r="3999">
          <cell r="A3999" t="str">
            <v>AYALA RAMIREZ YENNY CAROLINA</v>
          </cell>
          <cell r="B3999">
            <v>65719649</v>
          </cell>
        </row>
        <row r="4000">
          <cell r="A4000" t="str">
            <v>AYALA RIAÐO ADRIANA CECILIA</v>
          </cell>
          <cell r="B4000">
            <v>51923678</v>
          </cell>
        </row>
        <row r="4001">
          <cell r="A4001" t="str">
            <v>AYALA RUIZ ERNESTO</v>
          </cell>
          <cell r="B4001">
            <v>17192278</v>
          </cell>
        </row>
        <row r="4002">
          <cell r="A4002" t="str">
            <v>AYALA SAHAMUELL OSCAR ERMINSUL</v>
          </cell>
          <cell r="B4002">
            <v>16209743</v>
          </cell>
        </row>
        <row r="4003">
          <cell r="A4003" t="str">
            <v>AYALA SANABRIA EDGAR GIOVANNY</v>
          </cell>
          <cell r="B4003">
            <v>79328853</v>
          </cell>
        </row>
        <row r="4004">
          <cell r="A4004" t="str">
            <v>AYALA SANCHEZ VICTOR JULIO</v>
          </cell>
          <cell r="B4004">
            <v>19173972</v>
          </cell>
        </row>
        <row r="4005">
          <cell r="A4005" t="str">
            <v>AYALA SANTAMARIA ROCIO</v>
          </cell>
          <cell r="B4005">
            <v>39646440</v>
          </cell>
        </row>
        <row r="4006">
          <cell r="A4006" t="str">
            <v>AYALA TELLEZ ALEXANDER</v>
          </cell>
          <cell r="B4006">
            <v>16368441</v>
          </cell>
        </row>
        <row r="4007">
          <cell r="A4007" t="str">
            <v>AYALA TELLEZ MARIA NIYERET</v>
          </cell>
          <cell r="B4007">
            <v>51956470</v>
          </cell>
        </row>
        <row r="4008">
          <cell r="A4008" t="str">
            <v>AYALA VELASQUEZ FELIX ANTONIO</v>
          </cell>
          <cell r="B4008">
            <v>93340321</v>
          </cell>
        </row>
        <row r="4009">
          <cell r="A4009" t="str">
            <v>AYALA VELEZ VIRGILIO ANTONIO</v>
          </cell>
          <cell r="B4009">
            <v>6116058</v>
          </cell>
        </row>
        <row r="4010">
          <cell r="A4010" t="str">
            <v>AYALA ZABALA ERNESTO</v>
          </cell>
          <cell r="B4010">
            <v>5634518</v>
          </cell>
        </row>
        <row r="4011">
          <cell r="A4011" t="str">
            <v>AYALALUIS DAVID DEL</v>
          </cell>
          <cell r="B4011">
            <v>79249849</v>
          </cell>
        </row>
        <row r="4012">
          <cell r="A4012" t="str">
            <v>AYALDE E LUZ ANGELA</v>
          </cell>
          <cell r="B4012">
            <v>31857047</v>
          </cell>
        </row>
        <row r="4013">
          <cell r="A4013" t="str">
            <v>AYARZA JARAMILLO MARIA ALICIA</v>
          </cell>
          <cell r="B4013">
            <v>43015612</v>
          </cell>
        </row>
        <row r="4014">
          <cell r="A4014" t="str">
            <v>AYCARDI CONTRERAS ALVARO</v>
          </cell>
          <cell r="B4014">
            <v>13801143</v>
          </cell>
        </row>
        <row r="4015">
          <cell r="A4015" t="str">
            <v>AYCARDI VILLANEDA MAURICIO ARTURO</v>
          </cell>
          <cell r="B4015">
            <v>7692414</v>
          </cell>
        </row>
        <row r="4016">
          <cell r="A4016" t="str">
            <v>AYDEE FISHMAN DE MEJIA</v>
          </cell>
          <cell r="B4016">
            <v>20158445</v>
          </cell>
        </row>
        <row r="4017">
          <cell r="A4017" t="str">
            <v>AYERBE HORMAZA ANA VIRGINIA</v>
          </cell>
          <cell r="B4017">
            <v>31298505</v>
          </cell>
        </row>
        <row r="4018">
          <cell r="A4018" t="str">
            <v>AYOLA OROZCO IVAN</v>
          </cell>
          <cell r="B4018">
            <v>8643105</v>
          </cell>
        </row>
        <row r="4019">
          <cell r="A4019" t="str">
            <v>AYOLA VEGA OSCAR JOSE</v>
          </cell>
          <cell r="B4019">
            <v>7870129</v>
          </cell>
        </row>
        <row r="4020">
          <cell r="A4020" t="str">
            <v>AYORA DIAZ FERNANDO</v>
          </cell>
          <cell r="B4020">
            <v>16363377</v>
          </cell>
        </row>
        <row r="4021">
          <cell r="A4021" t="str">
            <v>AYUELA MANCERA MARTHA EDITH</v>
          </cell>
          <cell r="B4021">
            <v>51715079</v>
          </cell>
        </row>
        <row r="4022">
          <cell r="A4022" t="str">
            <v>AZA PEREZ GUIDO ANDRES</v>
          </cell>
          <cell r="B4022">
            <v>98391595</v>
          </cell>
        </row>
        <row r="4023">
          <cell r="A4023" t="str">
            <v>AZAIN GAVILLANES YOVANA</v>
          </cell>
          <cell r="B4023">
            <v>66848968</v>
          </cell>
        </row>
        <row r="4024">
          <cell r="A4024" t="str">
            <v>AZCARATE BEJARANO MONICA PATRICIA</v>
          </cell>
          <cell r="B4024">
            <v>29288507</v>
          </cell>
        </row>
        <row r="4025">
          <cell r="A4025" t="str">
            <v>AZCARATE DE ECHEVERRY AMPARO</v>
          </cell>
          <cell r="B4025">
            <v>29266615</v>
          </cell>
        </row>
        <row r="4026">
          <cell r="A4026" t="str">
            <v>AZCARATE SARRIA NESTOR</v>
          </cell>
          <cell r="B4026">
            <v>16753306</v>
          </cell>
        </row>
        <row r="4027">
          <cell r="A4027" t="str">
            <v>AZCARATES Y TASCON LIMITADA</v>
          </cell>
          <cell r="B4027">
            <v>891301118</v>
          </cell>
        </row>
        <row r="4028">
          <cell r="A4028" t="str">
            <v>AZCO GUZMAN GRACIELA A</v>
          </cell>
          <cell r="B4028">
            <v>26570732</v>
          </cell>
        </row>
        <row r="4029">
          <cell r="A4029" t="str">
            <v>AZICRI CARDENAS PUBLICISTAS LTDA</v>
          </cell>
          <cell r="B4029">
            <v>811005110</v>
          </cell>
        </row>
        <row r="4030">
          <cell r="A4030" t="str">
            <v>AZICRI GOMEZ ANA MARIA</v>
          </cell>
          <cell r="B4030">
            <v>42885411</v>
          </cell>
        </row>
        <row r="4031">
          <cell r="A4031" t="str">
            <v>AZORA LOSADA CONDE</v>
          </cell>
          <cell r="B4031">
            <v>36163763</v>
          </cell>
        </row>
        <row r="4032">
          <cell r="A4032" t="str">
            <v>AZUERA MARTINEZ MARIA DEL PILAR</v>
          </cell>
          <cell r="B4032">
            <v>31942253</v>
          </cell>
        </row>
        <row r="4033">
          <cell r="A4033" t="str">
            <v>AZUERO GIRALDO HAROLD ANDRES</v>
          </cell>
          <cell r="B4033">
            <v>89003188</v>
          </cell>
        </row>
        <row r="4034">
          <cell r="A4034" t="str">
            <v>AZUERO RUIZ JENNY CONSTANZA</v>
          </cell>
          <cell r="B4034">
            <v>52480668</v>
          </cell>
        </row>
        <row r="4035">
          <cell r="A4035" t="str">
            <v>AZUERO SARMIENTO LUZ STELLA</v>
          </cell>
          <cell r="B4035">
            <v>35517489</v>
          </cell>
        </row>
        <row r="4036">
          <cell r="A4036" t="str">
            <v>AZULA GRANADA PAULINA</v>
          </cell>
          <cell r="B4036">
            <v>51773595</v>
          </cell>
        </row>
        <row r="4037">
          <cell r="A4037" t="str">
            <v>AZULA JAIME JUAN CARLOS</v>
          </cell>
          <cell r="B4037">
            <v>79241971</v>
          </cell>
        </row>
        <row r="4038">
          <cell r="A4038" t="str">
            <v>BABATIVA CAJIAO LUZ MARIA</v>
          </cell>
          <cell r="B4038">
            <v>41491542</v>
          </cell>
        </row>
        <row r="4039">
          <cell r="A4039" t="str">
            <v>BABATIVA LOZADA BRID AZUCENA</v>
          </cell>
          <cell r="B4039">
            <v>52131776</v>
          </cell>
        </row>
        <row r="4040">
          <cell r="A4040" t="str">
            <v>BABATIVA SOTO CARLOS HERNANDO</v>
          </cell>
          <cell r="B4040">
            <v>93290040</v>
          </cell>
        </row>
        <row r="4041">
          <cell r="A4041" t="str">
            <v>BABILONIA LEON ALEXANDER</v>
          </cell>
          <cell r="B4041">
            <v>73571062</v>
          </cell>
        </row>
        <row r="4042">
          <cell r="A4042" t="str">
            <v>BACA MEJIA YOLANDA</v>
          </cell>
          <cell r="B4042">
            <v>34596672</v>
          </cell>
        </row>
        <row r="4043">
          <cell r="A4043" t="str">
            <v>BACA RODRIGUEZ EMILCE</v>
          </cell>
          <cell r="B4043">
            <v>20619730</v>
          </cell>
        </row>
        <row r="4044">
          <cell r="A4044" t="str">
            <v>BACCA MUNOZ AMANDA</v>
          </cell>
          <cell r="B4044">
            <v>66817930</v>
          </cell>
        </row>
        <row r="4045">
          <cell r="A4045" t="str">
            <v>BACCA RUIZ JULIO CESAR</v>
          </cell>
          <cell r="B4045">
            <v>3289372</v>
          </cell>
        </row>
        <row r="4046">
          <cell r="A4046" t="str">
            <v>BACCA TRILLOS DANUIL</v>
          </cell>
          <cell r="B4046">
            <v>13889767</v>
          </cell>
        </row>
        <row r="4047">
          <cell r="A4047" t="str">
            <v>BACCA TRILLOS YAMILE</v>
          </cell>
          <cell r="B4047">
            <v>37925770</v>
          </cell>
        </row>
        <row r="4048">
          <cell r="A4048" t="str">
            <v>BACHA LUIS EDGAR</v>
          </cell>
          <cell r="B4048">
            <v>10544495</v>
          </cell>
        </row>
        <row r="4049">
          <cell r="A4049" t="str">
            <v>BACHILLER CORTES OSCAR EDUARDO</v>
          </cell>
          <cell r="B4049">
            <v>79131011</v>
          </cell>
        </row>
        <row r="4050">
          <cell r="A4050" t="str">
            <v>BACHILLER DE RONDON LUZ STELLA</v>
          </cell>
          <cell r="B4050">
            <v>41717596</v>
          </cell>
        </row>
        <row r="4051">
          <cell r="A4051" t="str">
            <v>BACHILLER GOMEZ YADIRA</v>
          </cell>
          <cell r="B4051">
            <v>51952267</v>
          </cell>
        </row>
        <row r="4052">
          <cell r="A4052" t="str">
            <v>BADIH MERHEG</v>
          </cell>
          <cell r="B4052">
            <v>10125991</v>
          </cell>
        </row>
        <row r="4053">
          <cell r="A4053" t="str">
            <v>BADILLO MARTINEZ LUIS FERNANDO</v>
          </cell>
          <cell r="B4053">
            <v>75046623</v>
          </cell>
        </row>
        <row r="4054">
          <cell r="A4054" t="str">
            <v>BADILLO OSCAR</v>
          </cell>
          <cell r="B4054">
            <v>91220927</v>
          </cell>
        </row>
        <row r="4055">
          <cell r="A4055" t="str">
            <v>BADILLO SABOGAL LILIANA DEL PILAR</v>
          </cell>
          <cell r="B4055">
            <v>52023094</v>
          </cell>
        </row>
        <row r="4056">
          <cell r="A4056" t="str">
            <v>BADILLO VELASQUEZ EDGAR MAURICIO</v>
          </cell>
          <cell r="B4056">
            <v>79466839</v>
          </cell>
        </row>
        <row r="4057">
          <cell r="A4057" t="str">
            <v>BADIN DEL RIO ISIS</v>
          </cell>
          <cell r="B4057">
            <v>45507872</v>
          </cell>
        </row>
        <row r="4058">
          <cell r="A4058" t="str">
            <v>BAENA ARANGO HUGO</v>
          </cell>
          <cell r="B4058">
            <v>10224320</v>
          </cell>
        </row>
        <row r="4059">
          <cell r="A4059" t="str">
            <v>BAENA ARISTIZABAL OLGA LUCIA</v>
          </cell>
          <cell r="B4059">
            <v>24485848</v>
          </cell>
        </row>
        <row r="4060">
          <cell r="A4060" t="str">
            <v>BAENA CARMONA FABIOLA</v>
          </cell>
          <cell r="B4060">
            <v>31406454</v>
          </cell>
        </row>
        <row r="4061">
          <cell r="A4061" t="str">
            <v>BAENA DE HENAO MORAIMA</v>
          </cell>
          <cell r="B4061">
            <v>30768583</v>
          </cell>
        </row>
        <row r="4062">
          <cell r="A4062" t="str">
            <v>BAENA GARCIA JAVIER</v>
          </cell>
          <cell r="B4062">
            <v>79140825</v>
          </cell>
        </row>
        <row r="4063">
          <cell r="A4063" t="str">
            <v>BAENA GIRALDO ALEJANDRO</v>
          </cell>
          <cell r="B4063">
            <v>16349179</v>
          </cell>
        </row>
        <row r="4064">
          <cell r="A4064" t="str">
            <v>BAENA GUTIERREZ MAURICIO</v>
          </cell>
          <cell r="B4064">
            <v>15349478</v>
          </cell>
        </row>
        <row r="4065">
          <cell r="A4065" t="str">
            <v>BAENA MACA ROCIO ANGELICA</v>
          </cell>
          <cell r="B4065">
            <v>43564683</v>
          </cell>
        </row>
        <row r="4066">
          <cell r="A4066" t="str">
            <v>BAENA MUÑOZ SONIA</v>
          </cell>
          <cell r="B4066">
            <v>31959700</v>
          </cell>
        </row>
        <row r="4067">
          <cell r="A4067" t="str">
            <v>BAENA RESTREPO GUILLERMO</v>
          </cell>
          <cell r="B4067">
            <v>8263520</v>
          </cell>
        </row>
        <row r="4068">
          <cell r="A4068" t="str">
            <v>BAENA VELEZ CESAR AUGUSTO</v>
          </cell>
          <cell r="B4068">
            <v>16450557</v>
          </cell>
        </row>
        <row r="4069">
          <cell r="A4069" t="str">
            <v>BAENA ZULUAGA HERNANDO</v>
          </cell>
          <cell r="B4069">
            <v>6084869</v>
          </cell>
        </row>
        <row r="4070">
          <cell r="A4070" t="str">
            <v>BAEZ AFANADOR ELIECER</v>
          </cell>
          <cell r="B4070">
            <v>17080118</v>
          </cell>
        </row>
        <row r="4071">
          <cell r="A4071" t="str">
            <v>BAEZ CASTILLO MARCO ANTONIO</v>
          </cell>
          <cell r="B4071">
            <v>5935612</v>
          </cell>
        </row>
        <row r="4072">
          <cell r="A4072" t="str">
            <v>BAEZ CHAPARRO MARIA SOCORRO</v>
          </cell>
          <cell r="B4072">
            <v>51759551</v>
          </cell>
        </row>
        <row r="4073">
          <cell r="A4073" t="str">
            <v>BAEZ GUTIERREZ MARTHA ISABEL</v>
          </cell>
          <cell r="B4073">
            <v>41674705</v>
          </cell>
        </row>
        <row r="4074">
          <cell r="A4074" t="str">
            <v>BAEZ LOPEZ GERMAN</v>
          </cell>
          <cell r="B4074">
            <v>75065248</v>
          </cell>
        </row>
        <row r="4075">
          <cell r="A4075" t="str">
            <v>BAEZ PENA ADONAI</v>
          </cell>
          <cell r="B4075">
            <v>3054890</v>
          </cell>
        </row>
        <row r="4076">
          <cell r="A4076" t="str">
            <v>BAEZ ROJAS VICTORIA</v>
          </cell>
          <cell r="B4076">
            <v>37244826</v>
          </cell>
        </row>
        <row r="4077">
          <cell r="A4077" t="str">
            <v>BAEZ SORA GLORIA EMILSE</v>
          </cell>
          <cell r="B4077">
            <v>52173611</v>
          </cell>
        </row>
        <row r="4078">
          <cell r="A4078" t="str">
            <v>BAEZA MOGOLLON LIZBET</v>
          </cell>
          <cell r="B4078">
            <v>31939604</v>
          </cell>
        </row>
        <row r="4079">
          <cell r="A4079" t="str">
            <v>BAGS KING LTDA</v>
          </cell>
          <cell r="B4079">
            <v>800125786</v>
          </cell>
        </row>
        <row r="4080">
          <cell r="A4080" t="str">
            <v>BAGUI BANGUERA JOSE LUIS</v>
          </cell>
          <cell r="B4080">
            <v>12918776</v>
          </cell>
        </row>
        <row r="4081">
          <cell r="A4081" t="str">
            <v>BAGUI CASTRO JAIRO ALEXIS</v>
          </cell>
          <cell r="B4081">
            <v>94529147</v>
          </cell>
        </row>
        <row r="4082">
          <cell r="A4082" t="str">
            <v>BAHAMON ARIZA OMAR GERARDO</v>
          </cell>
          <cell r="B4082">
            <v>79507352</v>
          </cell>
        </row>
        <row r="4083">
          <cell r="A4083" t="str">
            <v>BAHAMON BAHAMON MARIA NOHORA</v>
          </cell>
          <cell r="B4083">
            <v>51635793</v>
          </cell>
        </row>
        <row r="4084">
          <cell r="A4084" t="str">
            <v>BAHAMON BEYTON RAMIRO</v>
          </cell>
          <cell r="B4084">
            <v>5841870</v>
          </cell>
        </row>
        <row r="4085">
          <cell r="A4085" t="str">
            <v>BAHAMON CORTES CESAR ROBERTO</v>
          </cell>
          <cell r="B4085">
            <v>14219677</v>
          </cell>
        </row>
        <row r="4086">
          <cell r="A4086" t="str">
            <v>BAHAMON DE AMAYA MARIA MERY</v>
          </cell>
          <cell r="B4086">
            <v>36160187</v>
          </cell>
        </row>
        <row r="4087">
          <cell r="A4087" t="str">
            <v>BAHAMON HERNANDEZ JIMENA</v>
          </cell>
          <cell r="B4087">
            <v>55157312</v>
          </cell>
        </row>
        <row r="4088">
          <cell r="A4088" t="str">
            <v>BAHAMON HERNANDEZ JOLMAN</v>
          </cell>
          <cell r="B4088">
            <v>7702046</v>
          </cell>
        </row>
        <row r="4089">
          <cell r="A4089" t="str">
            <v>BAHAMON MARIA C.</v>
          </cell>
          <cell r="B4089">
            <v>52644192</v>
          </cell>
        </row>
        <row r="4090">
          <cell r="A4090" t="str">
            <v>BAHAMON PERDOMO LUZARDO</v>
          </cell>
          <cell r="B4090">
            <v>16617226</v>
          </cell>
        </row>
        <row r="4091">
          <cell r="A4091" t="str">
            <v>BAHAMON RAMIREZ RODOLFO ALBERTO</v>
          </cell>
          <cell r="B4091">
            <v>79784097</v>
          </cell>
        </row>
        <row r="4092">
          <cell r="A4092" t="str">
            <v>BAHAMON TOVAR GENFFER</v>
          </cell>
          <cell r="B4092">
            <v>79874386</v>
          </cell>
        </row>
        <row r="4093">
          <cell r="A4093" t="str">
            <v>BAHENA HUMBERTO</v>
          </cell>
          <cell r="B4093">
            <v>16622936</v>
          </cell>
        </row>
        <row r="4094">
          <cell r="A4094" t="str">
            <v>BAHOQUE DAZA PEDRO MANUEL</v>
          </cell>
          <cell r="B4094">
            <v>891810</v>
          </cell>
        </row>
        <row r="4095">
          <cell r="A4095" t="str">
            <v>BAHOS BLANCO JORGE ELIECER</v>
          </cell>
          <cell r="B4095">
            <v>10117606</v>
          </cell>
        </row>
        <row r="4096">
          <cell r="A4096" t="str">
            <v>BAJONERO PAEZ TULIA MARINA</v>
          </cell>
          <cell r="B4096">
            <v>20524963</v>
          </cell>
        </row>
        <row r="4097">
          <cell r="A4097" t="str">
            <v>BALAGUERA ORTIGOZA ARACELLY</v>
          </cell>
          <cell r="B4097">
            <v>55151450</v>
          </cell>
        </row>
        <row r="4098">
          <cell r="A4098" t="str">
            <v>BALAGUERA PINTO LUIS CARLOS</v>
          </cell>
          <cell r="B4098">
            <v>79419137</v>
          </cell>
        </row>
        <row r="4099">
          <cell r="A4099" t="str">
            <v>BALAGUERA SANCHEZ FERNANDO</v>
          </cell>
          <cell r="B4099">
            <v>12135434</v>
          </cell>
        </row>
        <row r="4100">
          <cell r="A4100" t="str">
            <v>BALANTA ANGULO CARMENCITA</v>
          </cell>
          <cell r="B4100">
            <v>25602525</v>
          </cell>
        </row>
        <row r="4101">
          <cell r="A4101" t="str">
            <v>BALANTA CANTILLO ROSAURA</v>
          </cell>
          <cell r="B4101">
            <v>34510932</v>
          </cell>
        </row>
        <row r="4102">
          <cell r="A4102" t="str">
            <v>BALANTA CASANOVA MARIA SALOME</v>
          </cell>
          <cell r="B4102">
            <v>31260631</v>
          </cell>
        </row>
        <row r="4103">
          <cell r="A4103" t="str">
            <v>BALANTA DAVID</v>
          </cell>
          <cell r="B4103">
            <v>6331854</v>
          </cell>
        </row>
        <row r="4104">
          <cell r="A4104" t="str">
            <v>BALANTA DE SARRIA MARIA INOCENCIA</v>
          </cell>
          <cell r="B4104">
            <v>25266154</v>
          </cell>
        </row>
        <row r="4105">
          <cell r="A4105" t="str">
            <v>BALANTA GOMEZ LEINER</v>
          </cell>
          <cell r="B4105">
            <v>94295650</v>
          </cell>
        </row>
        <row r="4106">
          <cell r="A4106" t="str">
            <v>BALANTA GUEVARA MONICA</v>
          </cell>
          <cell r="B4106">
            <v>66811747</v>
          </cell>
        </row>
        <row r="4107">
          <cell r="A4107" t="str">
            <v>BALANTA JOSE HILDER</v>
          </cell>
          <cell r="B4107">
            <v>16822438</v>
          </cell>
        </row>
        <row r="4108">
          <cell r="A4108" t="str">
            <v>BALANTA JUDICAEL</v>
          </cell>
          <cell r="B4108">
            <v>19228185</v>
          </cell>
        </row>
        <row r="4109">
          <cell r="A4109" t="str">
            <v>BALANTA MAFLA MARIA EDITH</v>
          </cell>
          <cell r="B4109">
            <v>34509920</v>
          </cell>
        </row>
        <row r="4110">
          <cell r="A4110" t="str">
            <v>BALANTA MARIA DEL CARMEN</v>
          </cell>
          <cell r="B4110">
            <v>31256098</v>
          </cell>
        </row>
        <row r="4111">
          <cell r="A4111" t="str">
            <v>BALANTA NORA ELSY</v>
          </cell>
          <cell r="B4111">
            <v>66704158</v>
          </cell>
        </row>
        <row r="4112">
          <cell r="A4112" t="str">
            <v>BALANTA QUINTANA ABDIAS</v>
          </cell>
          <cell r="B4112">
            <v>4738188</v>
          </cell>
        </row>
        <row r="4113">
          <cell r="A4113" t="str">
            <v>BALANTA RUIZ JULIA MARIA</v>
          </cell>
          <cell r="B4113">
            <v>29143180</v>
          </cell>
        </row>
        <row r="4114">
          <cell r="A4114" t="str">
            <v>BALANTA VALENCIA MILTON CESAR</v>
          </cell>
          <cell r="B4114">
            <v>10492244</v>
          </cell>
        </row>
        <row r="4115">
          <cell r="A4115" t="str">
            <v>BALBIN AGUDELO JOSE IGNACIO</v>
          </cell>
          <cell r="B4115">
            <v>70877336</v>
          </cell>
        </row>
        <row r="4116">
          <cell r="A4116" t="str">
            <v>BALBIN ARANGO GABRIEL EDUARDO</v>
          </cell>
          <cell r="B4116">
            <v>8036397</v>
          </cell>
        </row>
        <row r="4117">
          <cell r="A4117" t="str">
            <v>BALBIN GAVIRIA LUZ MARINA</v>
          </cell>
          <cell r="B4117">
            <v>42900250</v>
          </cell>
        </row>
        <row r="4118">
          <cell r="A4118" t="str">
            <v>BALCARCEL PINZON JHON JAIRO</v>
          </cell>
          <cell r="B4118">
            <v>4252541</v>
          </cell>
        </row>
        <row r="4119">
          <cell r="A4119" t="str">
            <v>BALCAZAR ESCOBAR CARLOS ARTURO</v>
          </cell>
          <cell r="B4119">
            <v>14440656</v>
          </cell>
        </row>
        <row r="4120">
          <cell r="A4120" t="str">
            <v>BALCAZAR JOSE ESQUIVEL</v>
          </cell>
          <cell r="B4120">
            <v>16667270</v>
          </cell>
        </row>
        <row r="4121">
          <cell r="A4121" t="str">
            <v>BALCAZAR LUIS CARLOS</v>
          </cell>
          <cell r="B4121">
            <v>10524145</v>
          </cell>
        </row>
        <row r="4122">
          <cell r="A4122" t="str">
            <v>BALCAZAR MOSQUERA IRNE</v>
          </cell>
          <cell r="B4122">
            <v>94623556</v>
          </cell>
        </row>
        <row r="4123">
          <cell r="A4123" t="str">
            <v>BALCAZAR TAFUR CLAUDIA BIBIANA</v>
          </cell>
          <cell r="B4123">
            <v>39778296</v>
          </cell>
        </row>
        <row r="4124">
          <cell r="A4124" t="str">
            <v>BALDERRAMA DE PENA ALBA</v>
          </cell>
          <cell r="B4124">
            <v>41445539</v>
          </cell>
        </row>
        <row r="4125">
          <cell r="A4125" t="str">
            <v>BALDI DE KIRBY ANA MARIA</v>
          </cell>
          <cell r="B4125">
            <v>43051534</v>
          </cell>
        </row>
        <row r="4126">
          <cell r="A4126" t="str">
            <v>BALDION DOMINGUEZ MAURICIO</v>
          </cell>
          <cell r="B4126">
            <v>80427154</v>
          </cell>
        </row>
        <row r="4127">
          <cell r="A4127" t="str">
            <v>BALDIRIS PADILLA ALEXIS ENRIQUE</v>
          </cell>
          <cell r="B4127">
            <v>73572755</v>
          </cell>
        </row>
        <row r="4128">
          <cell r="A4128" t="str">
            <v>BALDOVINO MADERA PABLO MANUEL</v>
          </cell>
          <cell r="B4128">
            <v>78111842</v>
          </cell>
        </row>
        <row r="4129">
          <cell r="A4129" t="str">
            <v>BALDOVINO VILLAMIZAR ALFREDO SEGUNDO</v>
          </cell>
          <cell r="B4129">
            <v>13878865</v>
          </cell>
        </row>
        <row r="4130">
          <cell r="A4130" t="str">
            <v>BALETA CASTILLA FREDDY</v>
          </cell>
          <cell r="B4130">
            <v>73119776</v>
          </cell>
        </row>
        <row r="4131">
          <cell r="A4131" t="str">
            <v>BALLEN ASCENCIO BLANCA ALCIRA</v>
          </cell>
          <cell r="B4131">
            <v>41460470</v>
          </cell>
        </row>
        <row r="4132">
          <cell r="A4132" t="str">
            <v>BALLEN BARRERA CARLOS ALBERTO</v>
          </cell>
          <cell r="B4132">
            <v>80383881</v>
          </cell>
        </row>
        <row r="4133">
          <cell r="A4133" t="str">
            <v>BALLEN BARRERA JOHN SANDRO</v>
          </cell>
          <cell r="B4133">
            <v>79663804</v>
          </cell>
        </row>
        <row r="4134">
          <cell r="A4134" t="str">
            <v>BALLEN CUELLAR CLAUDIA LUCIA</v>
          </cell>
          <cell r="B4134">
            <v>52116556</v>
          </cell>
        </row>
        <row r="4135">
          <cell r="A4135" t="str">
            <v>BALLEN DE CHALA FLOR MARINA</v>
          </cell>
          <cell r="B4135">
            <v>41521510</v>
          </cell>
        </row>
        <row r="4136">
          <cell r="A4136" t="str">
            <v>BALLEN DE RAMOS ESPERANZA</v>
          </cell>
          <cell r="B4136">
            <v>41649731</v>
          </cell>
        </row>
        <row r="4137">
          <cell r="A4137" t="str">
            <v>BALLEN MONTOYA JOSE WILLIAM</v>
          </cell>
          <cell r="B4137">
            <v>79821084</v>
          </cell>
        </row>
        <row r="4138">
          <cell r="A4138" t="str">
            <v>BALLEN ROSALBA</v>
          </cell>
          <cell r="B4138">
            <v>41601485</v>
          </cell>
        </row>
        <row r="4139">
          <cell r="A4139" t="str">
            <v>BALLEN UMBARILA CLARIA INES</v>
          </cell>
          <cell r="B4139">
            <v>20471801</v>
          </cell>
        </row>
        <row r="4140">
          <cell r="A4140" t="str">
            <v>BALLESTA VERGARA ANAY ROSIO</v>
          </cell>
          <cell r="B4140">
            <v>33341548</v>
          </cell>
        </row>
        <row r="4141">
          <cell r="A4141" t="str">
            <v>BALLESTAS BOSSIO LUIS ANGEL</v>
          </cell>
          <cell r="B4141">
            <v>9072939</v>
          </cell>
        </row>
        <row r="4142">
          <cell r="A4142" t="str">
            <v>BALLESTAS CASTRO JULIO CESAR</v>
          </cell>
          <cell r="B4142">
            <v>79157262</v>
          </cell>
        </row>
        <row r="4143">
          <cell r="A4143" t="str">
            <v>BALLESTAS DE PANTOJA GLORIA ROSA</v>
          </cell>
          <cell r="B4143">
            <v>22297587</v>
          </cell>
        </row>
        <row r="4144">
          <cell r="A4144" t="str">
            <v>BALLESTAS PEDRO</v>
          </cell>
          <cell r="B4144">
            <v>7416296</v>
          </cell>
        </row>
        <row r="4145">
          <cell r="A4145" t="str">
            <v>BALLESTAS PEREZ FRANKLIN JAVIER</v>
          </cell>
          <cell r="B4145">
            <v>8697132</v>
          </cell>
        </row>
        <row r="4146">
          <cell r="A4146" t="str">
            <v>BALLESTAS PUELLO CESAR AUGUSTO</v>
          </cell>
          <cell r="B4146">
            <v>73158121</v>
          </cell>
        </row>
        <row r="4147">
          <cell r="A4147" t="str">
            <v>BALLESTEROS ABRIL JORGE AGUSTIN</v>
          </cell>
          <cell r="B4147">
            <v>19092906</v>
          </cell>
        </row>
        <row r="4148">
          <cell r="A4148" t="str">
            <v>BALLESTEROS ALVARADO YENY RUTH</v>
          </cell>
          <cell r="B4148">
            <v>35393703</v>
          </cell>
        </row>
        <row r="4149">
          <cell r="A4149" t="str">
            <v>BALLESTEROS CAMARO MARTHA CECILIA</v>
          </cell>
          <cell r="B4149">
            <v>63345383</v>
          </cell>
        </row>
        <row r="4150">
          <cell r="A4150" t="str">
            <v>BALLESTEROS CARRE¥O JESUS MARIA</v>
          </cell>
          <cell r="B4150">
            <v>5724862</v>
          </cell>
        </row>
        <row r="4151">
          <cell r="A4151" t="str">
            <v>BALLESTEROS CASTRO ANGELICA MARIA</v>
          </cell>
          <cell r="B4151">
            <v>32785969</v>
          </cell>
        </row>
        <row r="4152">
          <cell r="A4152" t="str">
            <v>BALLESTEROS CORONAJAIRO ALBERTO</v>
          </cell>
          <cell r="B4152">
            <v>79417240</v>
          </cell>
        </row>
        <row r="4153">
          <cell r="A4153" t="str">
            <v>BALLESTEROS DE CASLUCRECIA VICTORIA</v>
          </cell>
          <cell r="B4153">
            <v>39630097</v>
          </cell>
        </row>
        <row r="4154">
          <cell r="A4154" t="str">
            <v>BALLESTEROS DIEGO</v>
          </cell>
          <cell r="B4154">
            <v>16672040</v>
          </cell>
        </row>
        <row r="4155">
          <cell r="A4155" t="str">
            <v>BALLESTEROS FERNANDEZ OSCAR RAMON</v>
          </cell>
          <cell r="B4155">
            <v>7930397</v>
          </cell>
        </row>
        <row r="4156">
          <cell r="A4156" t="str">
            <v>BALLESTEROS FERNANJENNIER</v>
          </cell>
          <cell r="B4156">
            <v>79753427</v>
          </cell>
        </row>
        <row r="4157">
          <cell r="A4157" t="str">
            <v>BALLESTEROS GRISALES JUAN PABLO</v>
          </cell>
          <cell r="B4157">
            <v>10133752</v>
          </cell>
        </row>
        <row r="4158">
          <cell r="A4158" t="str">
            <v>BALLESTEROS GUILLERMO</v>
          </cell>
          <cell r="B4158">
            <v>4343797</v>
          </cell>
        </row>
        <row r="4159">
          <cell r="A4159" t="str">
            <v>BALLESTEROS JUEZ MARIA EUGENIA</v>
          </cell>
          <cell r="B4159">
            <v>39787933</v>
          </cell>
        </row>
        <row r="4160">
          <cell r="A4160" t="str">
            <v>BALLESTEROS MENDEZ HELIO MAURICIO</v>
          </cell>
          <cell r="B4160">
            <v>93451680</v>
          </cell>
        </row>
        <row r="4161">
          <cell r="A4161" t="str">
            <v>BALLESTEROS MORALEJOSE WILLIAM</v>
          </cell>
          <cell r="B4161">
            <v>79321105</v>
          </cell>
        </row>
        <row r="4162">
          <cell r="A4162" t="str">
            <v>BALLESTEROS PAEZ JOSE LIBARDO</v>
          </cell>
          <cell r="B4162">
            <v>93130011</v>
          </cell>
        </row>
        <row r="4163">
          <cell r="A4163" t="str">
            <v>BALLESTEROS PATINO RAUL DARIO</v>
          </cell>
          <cell r="B4163">
            <v>79431634</v>
          </cell>
        </row>
        <row r="4164">
          <cell r="A4164" t="str">
            <v>BALLESTEROS PE/A ROGELIO AUGUSTO</v>
          </cell>
          <cell r="B4164">
            <v>80357601</v>
          </cell>
        </row>
        <row r="4165">
          <cell r="A4165" t="str">
            <v>BALLESTEROS PRADO CESAR JULIO</v>
          </cell>
          <cell r="B4165">
            <v>16755880</v>
          </cell>
        </row>
        <row r="4166">
          <cell r="A4166" t="str">
            <v>BALLESTEROS QUIRAMALIRIO DE JESUS</v>
          </cell>
          <cell r="B4166">
            <v>70515723</v>
          </cell>
        </row>
        <row r="4167">
          <cell r="A4167" t="str">
            <v>BALLESTEROS SANCHEJAVIER ERNESTO</v>
          </cell>
          <cell r="B4167">
            <v>79755453</v>
          </cell>
        </row>
        <row r="4168">
          <cell r="A4168" t="str">
            <v>BALLESTEROS VELEZ ORLANDO</v>
          </cell>
          <cell r="B4168">
            <v>94321017</v>
          </cell>
        </row>
        <row r="4169">
          <cell r="A4169" t="str">
            <v>BALLESTEROS VERA OSCAR MARINO</v>
          </cell>
          <cell r="B4169">
            <v>94317415</v>
          </cell>
        </row>
        <row r="4170">
          <cell r="A4170" t="str">
            <v>BALLLESTAS ROBINSON MARIA ELENA</v>
          </cell>
          <cell r="B4170">
            <v>45766207</v>
          </cell>
        </row>
        <row r="4171">
          <cell r="A4171" t="str">
            <v>BALMACEDA HIDALGO ALFONSO</v>
          </cell>
          <cell r="B4171">
            <v>12723091</v>
          </cell>
        </row>
        <row r="4172">
          <cell r="A4172" t="str">
            <v>BALOCO BENITEZ LIBIA ESTELLA</v>
          </cell>
          <cell r="B4172">
            <v>64564246</v>
          </cell>
        </row>
        <row r="4173">
          <cell r="A4173" t="str">
            <v>BALSERO CASTILLO FREDY HERNAN</v>
          </cell>
          <cell r="B4173">
            <v>7540744</v>
          </cell>
        </row>
        <row r="4174">
          <cell r="A4174" t="str">
            <v>BALTAN BEJARANO VICTOR HERNAN</v>
          </cell>
          <cell r="B4174">
            <v>14882715</v>
          </cell>
        </row>
        <row r="4175">
          <cell r="A4175" t="str">
            <v>BALTAZAR EDUARDO MESA RESTREPO</v>
          </cell>
          <cell r="B4175">
            <v>70119730</v>
          </cell>
        </row>
        <row r="4176">
          <cell r="A4176" t="str">
            <v>BALVIN MARIN JUAN CARLOS</v>
          </cell>
          <cell r="B4176">
            <v>71684057</v>
          </cell>
        </row>
        <row r="4177">
          <cell r="A4177" t="str">
            <v>BALVIN MONTOYA NESTOR DARIO</v>
          </cell>
          <cell r="B4177">
            <v>71676133</v>
          </cell>
        </row>
        <row r="4178">
          <cell r="A4178" t="str">
            <v>BANAVIDES AGUDELO LUIS EDUARDO</v>
          </cell>
          <cell r="B4178">
            <v>16652730</v>
          </cell>
        </row>
        <row r="4179">
          <cell r="A4179" t="str">
            <v>BANAVIDES ARCINIEGAS ENESTO ANTIDIO</v>
          </cell>
          <cell r="B4179">
            <v>12978586</v>
          </cell>
        </row>
        <row r="4180">
          <cell r="A4180" t="str">
            <v>BANAVIDES HERRERA ROINFERNANDO</v>
          </cell>
          <cell r="B4180">
            <v>76317570</v>
          </cell>
        </row>
        <row r="4181">
          <cell r="A4181" t="str">
            <v>BANCO ALIADAS</v>
          </cell>
          <cell r="B4181">
            <v>890921129</v>
          </cell>
        </row>
        <row r="4182">
          <cell r="A4182" t="str">
            <v>BANCO DE LA REPUBLICA</v>
          </cell>
          <cell r="B4182">
            <v>860005216</v>
          </cell>
        </row>
        <row r="4183">
          <cell r="A4183" t="str">
            <v>BANCOLOMBIA</v>
          </cell>
          <cell r="B4183">
            <v>890903938</v>
          </cell>
        </row>
        <row r="4184">
          <cell r="A4184" t="str">
            <v>BANDA PICO RICAURTE ANTONIO</v>
          </cell>
          <cell r="B4184">
            <v>73113440</v>
          </cell>
        </row>
        <row r="4185">
          <cell r="A4185" t="str">
            <v>BANDERA AGUIRRE LUIS FERNANDO</v>
          </cell>
          <cell r="B4185">
            <v>6245058</v>
          </cell>
        </row>
        <row r="4186">
          <cell r="A4186" t="str">
            <v>BANDERA ALVARADO YOLIMA</v>
          </cell>
          <cell r="B4186">
            <v>39016037</v>
          </cell>
        </row>
        <row r="4187">
          <cell r="A4187" t="str">
            <v>BANDERA FORERO ALEXANDER ENRIQUE</v>
          </cell>
          <cell r="B4187">
            <v>79860884</v>
          </cell>
        </row>
        <row r="4188">
          <cell r="A4188" t="str">
            <v>BANDERA GUERRA RAFIT</v>
          </cell>
          <cell r="B4188">
            <v>85449619</v>
          </cell>
        </row>
        <row r="4189">
          <cell r="A4189" t="str">
            <v>BANDERAS CASTILLO YAMILHE</v>
          </cell>
          <cell r="B4189">
            <v>66875284</v>
          </cell>
        </row>
        <row r="4190">
          <cell r="A4190" t="str">
            <v>BANDY MOLINA HAYDEM</v>
          </cell>
          <cell r="B4190">
            <v>11337197</v>
          </cell>
        </row>
        <row r="4191">
          <cell r="A4191" t="str">
            <v>BANGUERA AREDONDO YENNY</v>
          </cell>
          <cell r="B4191">
            <v>66853423</v>
          </cell>
        </row>
        <row r="4192">
          <cell r="A4192" t="str">
            <v>BANGUERA COLORADO MARIN JULIAN</v>
          </cell>
          <cell r="B4192">
            <v>12916740</v>
          </cell>
        </row>
        <row r="4193">
          <cell r="A4193" t="str">
            <v>BANGUERA HERRERA WILBERTO</v>
          </cell>
          <cell r="B4193">
            <v>76339221</v>
          </cell>
        </row>
        <row r="4194">
          <cell r="A4194" t="str">
            <v>BANGUERA RENTERIA HAROLD</v>
          </cell>
          <cell r="B4194">
            <v>94518561</v>
          </cell>
        </row>
        <row r="4195">
          <cell r="A4195" t="str">
            <v>BANGUERA YESQUEN GABRIEL</v>
          </cell>
          <cell r="B4195">
            <v>6153389</v>
          </cell>
        </row>
        <row r="4196">
          <cell r="A4196" t="str">
            <v>BANGUERO MENDEZ VICTOR HUGO</v>
          </cell>
          <cell r="B4196">
            <v>8660424</v>
          </cell>
        </row>
        <row r="4197">
          <cell r="A4197" t="str">
            <v>BANGUERO OCORO IVAN YESID</v>
          </cell>
          <cell r="B4197">
            <v>4655308</v>
          </cell>
        </row>
        <row r="4198">
          <cell r="A4198" t="str">
            <v>BANGUERO OYOLA INDIRA CRUZ</v>
          </cell>
          <cell r="B4198">
            <v>34515542</v>
          </cell>
        </row>
        <row r="4199">
          <cell r="A4199" t="str">
            <v>BANOL HOYOS OLGA LUCIA</v>
          </cell>
          <cell r="B4199">
            <v>31953864</v>
          </cell>
        </row>
        <row r="4200">
          <cell r="A4200" t="str">
            <v>BANOL ROJAS MARTHA NELIDA</v>
          </cell>
          <cell r="B4200">
            <v>43507973</v>
          </cell>
        </row>
        <row r="4201">
          <cell r="A4201" t="str">
            <v>BAÑOL VILLADA LIDA SUGEY</v>
          </cell>
          <cell r="B4201">
            <v>42122432</v>
          </cell>
        </row>
        <row r="4202">
          <cell r="A4202" t="str">
            <v>BAÑOS LEMOS RODOLFO</v>
          </cell>
          <cell r="B4202">
            <v>16678471</v>
          </cell>
        </row>
        <row r="4203">
          <cell r="A4203" t="str">
            <v>BANOS SINNINGS JUAN DE DIOS</v>
          </cell>
          <cell r="B4203">
            <v>9089052</v>
          </cell>
        </row>
        <row r="4204">
          <cell r="A4204" t="str">
            <v>BANQUETES AMANDA LTDA</v>
          </cell>
          <cell r="B4204">
            <v>890929190</v>
          </cell>
        </row>
        <row r="4205">
          <cell r="A4205" t="str">
            <v>BANQUEZ CASTILLA CLAUDIA PATRICIA</v>
          </cell>
          <cell r="B4205">
            <v>45514415</v>
          </cell>
        </row>
        <row r="4206">
          <cell r="A4206" t="str">
            <v>BANQUEZ MARRUGO NAUDIS</v>
          </cell>
          <cell r="B4206">
            <v>73132947</v>
          </cell>
        </row>
        <row r="4207">
          <cell r="A4207" t="str">
            <v>BAOS LOZANO JAIR</v>
          </cell>
          <cell r="B4207">
            <v>16284999</v>
          </cell>
        </row>
        <row r="4208">
          <cell r="A4208" t="str">
            <v>BAPTISTA BOTIA CILNIO RODOLFO</v>
          </cell>
          <cell r="B4208">
            <v>19104287</v>
          </cell>
        </row>
        <row r="4209">
          <cell r="A4209" t="str">
            <v>BAQUERIZO VALDIVIESO FRANCISCO JAVIER</v>
          </cell>
          <cell r="B4209">
            <v>79652520</v>
          </cell>
        </row>
        <row r="4210">
          <cell r="A4210" t="str">
            <v>BAQUERO ACOSTA JORGE ERNESTO</v>
          </cell>
          <cell r="B4210">
            <v>79053509</v>
          </cell>
        </row>
        <row r="4211">
          <cell r="A4211" t="str">
            <v>BAQUERO ALEMAN CARLOS ARTURO</v>
          </cell>
          <cell r="B4211">
            <v>80471401</v>
          </cell>
        </row>
        <row r="4212">
          <cell r="A4212" t="str">
            <v>BAQUERO ALVARADO JORGE ALONSO</v>
          </cell>
          <cell r="B4212">
            <v>11385411</v>
          </cell>
        </row>
        <row r="4213">
          <cell r="A4213" t="str">
            <v>BAQUERO AMAYA CARLOS ANGEL</v>
          </cell>
          <cell r="B4213">
            <v>19305702</v>
          </cell>
        </row>
        <row r="4214">
          <cell r="A4214" t="str">
            <v>BAQUERO AMAYA NESTOR RAUL</v>
          </cell>
          <cell r="B4214">
            <v>19291425</v>
          </cell>
        </row>
        <row r="4215">
          <cell r="A4215" t="str">
            <v>BAQUERO ANGEL OSCAR</v>
          </cell>
          <cell r="B4215">
            <v>17148959</v>
          </cell>
        </row>
        <row r="4216">
          <cell r="A4216" t="str">
            <v>BAQUERO CASTELLANOFARY ARTURO</v>
          </cell>
          <cell r="B4216">
            <v>2996922</v>
          </cell>
        </row>
        <row r="4217">
          <cell r="A4217" t="str">
            <v>BAQUERO CORREDOR SANDRA LILIAN</v>
          </cell>
          <cell r="B4217">
            <v>31939918</v>
          </cell>
        </row>
        <row r="4218">
          <cell r="A4218" t="str">
            <v>BAQUERO DE SANTAMARIA MELIDA</v>
          </cell>
          <cell r="B4218">
            <v>41899604</v>
          </cell>
        </row>
        <row r="4219">
          <cell r="A4219" t="str">
            <v>BAQUERO GARCIA VICTOR ISIDRO</v>
          </cell>
          <cell r="B4219">
            <v>19285766</v>
          </cell>
        </row>
        <row r="4220">
          <cell r="A4220" t="str">
            <v>BAQUERO GIRALDO BERNARDO ANTONIO</v>
          </cell>
          <cell r="B4220">
            <v>19458637</v>
          </cell>
        </row>
        <row r="4221">
          <cell r="A4221" t="str">
            <v>BAQUERO GUTIERREZ ABEL</v>
          </cell>
          <cell r="B4221">
            <v>17044467</v>
          </cell>
        </row>
        <row r="4222">
          <cell r="A4222" t="str">
            <v>BAQUERO HERNANDEZ BEATRIZ CECILIA</v>
          </cell>
          <cell r="B4222">
            <v>41795692</v>
          </cell>
        </row>
        <row r="4223">
          <cell r="A4223" t="str">
            <v>BAQUERO HORTUA ELIZABETH</v>
          </cell>
          <cell r="B4223">
            <v>20476456</v>
          </cell>
        </row>
        <row r="4224">
          <cell r="A4224" t="str">
            <v>BAQUERO LEMUS DANIEL</v>
          </cell>
          <cell r="B4224">
            <v>19313314</v>
          </cell>
        </row>
        <row r="4225">
          <cell r="A4225" t="str">
            <v>BAQUERO LEMUS EDUARDO</v>
          </cell>
          <cell r="B4225">
            <v>328302</v>
          </cell>
        </row>
        <row r="4226">
          <cell r="A4226" t="str">
            <v>BAQUERO MIRANDA JOHN FABIO</v>
          </cell>
          <cell r="B4226">
            <v>79747276</v>
          </cell>
        </row>
        <row r="4227">
          <cell r="A4227" t="str">
            <v>BAQUERO MORALES EDILSON</v>
          </cell>
          <cell r="B4227">
            <v>79404751</v>
          </cell>
        </row>
        <row r="4228">
          <cell r="A4228" t="str">
            <v>BAQUERO NOVOA ALDEMAR</v>
          </cell>
          <cell r="B4228">
            <v>4401292</v>
          </cell>
        </row>
        <row r="4229">
          <cell r="A4229" t="str">
            <v>BAQUERO PARADA CLAUDIA CELINA</v>
          </cell>
          <cell r="B4229">
            <v>51828924</v>
          </cell>
        </row>
        <row r="4230">
          <cell r="A4230" t="str">
            <v>BAQUERO PENARANDA RUBEN DARIO</v>
          </cell>
          <cell r="B4230">
            <v>17952750</v>
          </cell>
        </row>
        <row r="4231">
          <cell r="A4231" t="str">
            <v>BAQUERO RATIVA GLADYS STELLA</v>
          </cell>
          <cell r="B4231">
            <v>51752893</v>
          </cell>
        </row>
        <row r="4232">
          <cell r="A4232" t="str">
            <v>BAQUERO RINCON RENE MAURICIO</v>
          </cell>
          <cell r="B4232">
            <v>79624527</v>
          </cell>
        </row>
        <row r="4233">
          <cell r="A4233" t="str">
            <v>BAQUERO TOBARIA DAVID ERNESTO</v>
          </cell>
          <cell r="B4233">
            <v>79131108</v>
          </cell>
        </row>
        <row r="4234">
          <cell r="A4234" t="str">
            <v>BAQUERO VARGAS JORGE ENRIQUE</v>
          </cell>
          <cell r="B4234">
            <v>79252199</v>
          </cell>
        </row>
        <row r="4235">
          <cell r="A4235" t="str">
            <v>BAQUERO VELASQUEZ GUILLERMO</v>
          </cell>
          <cell r="B4235">
            <v>19373298</v>
          </cell>
        </row>
        <row r="4236">
          <cell r="A4236" t="str">
            <v>BAQUERO ZEA MARITZA</v>
          </cell>
          <cell r="B4236">
            <v>21016985</v>
          </cell>
        </row>
        <row r="4237">
          <cell r="A4237" t="str">
            <v>BARACALDO CARDENAS JOSE CANDIDO</v>
          </cell>
          <cell r="B4237">
            <v>2919417</v>
          </cell>
        </row>
        <row r="4238">
          <cell r="A4238" t="str">
            <v>BARACALDO DIAZ JESUS NICOLAS</v>
          </cell>
          <cell r="B4238">
            <v>3158867</v>
          </cell>
        </row>
        <row r="4239">
          <cell r="A4239" t="str">
            <v>BARACALDO GARZON JOSE DAVID</v>
          </cell>
          <cell r="B4239">
            <v>17094880</v>
          </cell>
        </row>
        <row r="4240">
          <cell r="A4240" t="str">
            <v>BARACALDO LOPEZ INGRID LUCIA</v>
          </cell>
          <cell r="B4240">
            <v>65704431</v>
          </cell>
        </row>
        <row r="4241">
          <cell r="A4241" t="str">
            <v>BARACALDO LOPEZ NANCY ESPERANZA</v>
          </cell>
          <cell r="B4241">
            <v>65700147</v>
          </cell>
        </row>
        <row r="4242">
          <cell r="A4242" t="str">
            <v>BARACALDO MARCA JOHN FREDY</v>
          </cell>
          <cell r="B4242">
            <v>79700924</v>
          </cell>
        </row>
        <row r="4243">
          <cell r="A4243" t="str">
            <v>BARACALDO ROMERO JAIME ORLANDO</v>
          </cell>
          <cell r="B4243">
            <v>79666917</v>
          </cell>
        </row>
        <row r="4244">
          <cell r="A4244" t="str">
            <v>BARAHONA AVILA VICTOR MANUEL</v>
          </cell>
          <cell r="B4244">
            <v>7161534</v>
          </cell>
        </row>
        <row r="4245">
          <cell r="A4245" t="str">
            <v>BARAHONA CARVAJAL SOLANGE</v>
          </cell>
          <cell r="B4245">
            <v>66942519</v>
          </cell>
        </row>
        <row r="4246">
          <cell r="A4246" t="str">
            <v>BARAHONA DE CADENA LUCIA</v>
          </cell>
          <cell r="B4246">
            <v>41491807</v>
          </cell>
        </row>
        <row r="4247">
          <cell r="A4247" t="str">
            <v>BARAHONA HERRERA JOSE JAVIER</v>
          </cell>
          <cell r="B4247">
            <v>16665159</v>
          </cell>
        </row>
        <row r="4248">
          <cell r="A4248" t="str">
            <v>BARAHONA MORA EDGAR EDUARDO</v>
          </cell>
          <cell r="B4248">
            <v>16675033</v>
          </cell>
        </row>
        <row r="4249">
          <cell r="A4249" t="str">
            <v>BARAHONA NUBIA BETSY</v>
          </cell>
          <cell r="B4249">
            <v>35524177</v>
          </cell>
        </row>
        <row r="4250">
          <cell r="A4250" t="str">
            <v>BARAHONA QUEVEDO HAROLD JIMMY</v>
          </cell>
          <cell r="B4250">
            <v>98427666</v>
          </cell>
        </row>
        <row r="4251">
          <cell r="A4251" t="str">
            <v>BARAJAS ALDANA PEDRO ANTONIO</v>
          </cell>
          <cell r="B4251">
            <v>79436540</v>
          </cell>
        </row>
        <row r="4252">
          <cell r="A4252" t="str">
            <v>BARAJAS CARPINTERO CARLOS FRANCISCO</v>
          </cell>
          <cell r="B4252">
            <v>79299289</v>
          </cell>
        </row>
        <row r="4253">
          <cell r="A4253" t="str">
            <v>BARAJAS CORONADO ELDA LUCIA</v>
          </cell>
          <cell r="B4253">
            <v>24079521</v>
          </cell>
        </row>
        <row r="4254">
          <cell r="A4254" t="str">
            <v>BARAJAS LARGO LEOVIGILDO</v>
          </cell>
          <cell r="B4254">
            <v>13926071</v>
          </cell>
        </row>
        <row r="4255">
          <cell r="A4255" t="str">
            <v>BARAJAS MALDONADO JAVIER GUSTAVO</v>
          </cell>
          <cell r="B4255">
            <v>91235475</v>
          </cell>
        </row>
        <row r="4256">
          <cell r="A4256" t="str">
            <v>BARAJAS MARTINEZ LUIS HENRY</v>
          </cell>
          <cell r="B4256">
            <v>16694203</v>
          </cell>
        </row>
        <row r="4257">
          <cell r="A4257" t="str">
            <v>BARAJAS PINILLA JAIRO ALFONSO</v>
          </cell>
          <cell r="B4257">
            <v>79397307</v>
          </cell>
        </row>
        <row r="4258">
          <cell r="A4258" t="str">
            <v>BARAJAS RAMIREZ MARIA FLORENTINA</v>
          </cell>
          <cell r="B4258">
            <v>41422310</v>
          </cell>
        </row>
        <row r="4259">
          <cell r="A4259" t="str">
            <v>BARAJAS RIVERA LILIANA ROCIO</v>
          </cell>
          <cell r="B4259">
            <v>63311571</v>
          </cell>
        </row>
        <row r="4260">
          <cell r="A4260" t="str">
            <v>BARAJAS SOLER NAPOLEON</v>
          </cell>
          <cell r="B4260">
            <v>79472145</v>
          </cell>
        </row>
        <row r="4261">
          <cell r="A4261" t="str">
            <v>BARAKAT NAZZER RICARDO JOSE</v>
          </cell>
          <cell r="B4261">
            <v>16625693</v>
          </cell>
        </row>
        <row r="4262">
          <cell r="A4262" t="str">
            <v>BARANDICA ADOLFO LEON</v>
          </cell>
          <cell r="B4262">
            <v>16858419</v>
          </cell>
        </row>
        <row r="4263">
          <cell r="A4263" t="str">
            <v>BARANDICA CARVAJAL BORIS EDUARDO</v>
          </cell>
          <cell r="B4263">
            <v>94516345</v>
          </cell>
        </row>
        <row r="4264">
          <cell r="A4264" t="str">
            <v>BARANDICA SANCHEZ JOSE ROBINSON</v>
          </cell>
          <cell r="B4264">
            <v>16621780</v>
          </cell>
        </row>
        <row r="4265">
          <cell r="A4265" t="str">
            <v>BARBA DE LA ROSA EZEQUIEL</v>
          </cell>
          <cell r="B4265">
            <v>73020598</v>
          </cell>
        </row>
        <row r="4266">
          <cell r="A4266" t="str">
            <v>BARBA DE LA ROSA ISRAEL</v>
          </cell>
          <cell r="B4266">
            <v>91429020</v>
          </cell>
        </row>
        <row r="4267">
          <cell r="A4267" t="str">
            <v>BARBA LINDARTE FRANCISCO ALFREDO</v>
          </cell>
          <cell r="B4267">
            <v>19217182</v>
          </cell>
        </row>
        <row r="4268">
          <cell r="A4268" t="str">
            <v>BARBA RIOS JUAN CARLOS</v>
          </cell>
          <cell r="B4268">
            <v>13487686</v>
          </cell>
        </row>
        <row r="4269">
          <cell r="A4269" t="str">
            <v>BARBARAN AGUILAR DIANA CRISTINA</v>
          </cell>
          <cell r="B4269">
            <v>42762316</v>
          </cell>
        </row>
        <row r="4270">
          <cell r="A4270" t="str">
            <v>BARBERY DE SALAZAR CECILIA</v>
          </cell>
          <cell r="B4270">
            <v>29102724</v>
          </cell>
        </row>
        <row r="4271">
          <cell r="A4271" t="str">
            <v>BARBERY LEAL MARY DEISY</v>
          </cell>
          <cell r="B4271">
            <v>39554417</v>
          </cell>
        </row>
        <row r="4272">
          <cell r="A4272" t="str">
            <v>BARBOSA ARIAS CARMEN</v>
          </cell>
          <cell r="B4272">
            <v>31288029</v>
          </cell>
        </row>
        <row r="4273">
          <cell r="A4273" t="str">
            <v>BARBOSA ARIZA MARTHA RUBIELA</v>
          </cell>
          <cell r="B4273">
            <v>30204631</v>
          </cell>
        </row>
        <row r="4274">
          <cell r="A4274" t="str">
            <v>BARBOSA BARRAGAN ALEXANDER</v>
          </cell>
          <cell r="B4274">
            <v>6428833</v>
          </cell>
        </row>
        <row r="4275">
          <cell r="A4275" t="str">
            <v>BARBOSA BENAVIDES JAMES</v>
          </cell>
          <cell r="B4275">
            <v>14888169</v>
          </cell>
        </row>
        <row r="4276">
          <cell r="A4276" t="str">
            <v>BARBOSA CARDENAS LUZ FANNY</v>
          </cell>
          <cell r="B4276">
            <v>51738825</v>
          </cell>
        </row>
        <row r="4277">
          <cell r="A4277" t="str">
            <v>BARBOSA CARDONA CARLOS ALBERTO</v>
          </cell>
          <cell r="B4277">
            <v>2459829</v>
          </cell>
        </row>
        <row r="4278">
          <cell r="A4278" t="str">
            <v>BARBOSA CASTILLO JIMMY ALEJANDRO</v>
          </cell>
          <cell r="B4278">
            <v>80009035</v>
          </cell>
        </row>
        <row r="4279">
          <cell r="A4279" t="str">
            <v>BARBOSA CASTLANOS LILIANA PAOLA</v>
          </cell>
          <cell r="B4279">
            <v>52485850</v>
          </cell>
        </row>
        <row r="4280">
          <cell r="A4280" t="str">
            <v>BARBOSA CONTRERAS CARLOS EDUARDO</v>
          </cell>
          <cell r="B4280">
            <v>94511180</v>
          </cell>
        </row>
        <row r="4281">
          <cell r="A4281" t="str">
            <v>BARBOSA CORTES GONZALO ARTURO</v>
          </cell>
          <cell r="B4281">
            <v>19264715</v>
          </cell>
        </row>
        <row r="4282">
          <cell r="A4282" t="str">
            <v>BARBOSA CRUZ MARIA EDITH</v>
          </cell>
          <cell r="B4282">
            <v>51813733</v>
          </cell>
        </row>
        <row r="4283">
          <cell r="A4283" t="str">
            <v>BARBOSA DE CUBIDES FLORINDA</v>
          </cell>
          <cell r="B4283">
            <v>41455575</v>
          </cell>
        </row>
        <row r="4284">
          <cell r="A4284" t="str">
            <v>BARBOSA DE TOVAR MARGARITA</v>
          </cell>
          <cell r="B4284">
            <v>41317784</v>
          </cell>
        </row>
        <row r="4285">
          <cell r="A4285" t="str">
            <v>BARBOSA FORERO ADRIANA MARIA</v>
          </cell>
          <cell r="B4285">
            <v>52268977</v>
          </cell>
        </row>
        <row r="4286">
          <cell r="A4286" t="str">
            <v>BARBOSA FORERO CLAUDIA PATRICIA</v>
          </cell>
          <cell r="B4286">
            <v>52152748</v>
          </cell>
        </row>
        <row r="4287">
          <cell r="A4287" t="str">
            <v>BARBOSA GARCIA ELSA</v>
          </cell>
          <cell r="B4287">
            <v>21207597</v>
          </cell>
        </row>
        <row r="4288">
          <cell r="A4288" t="str">
            <v>BARBOSA GARCIA EVERT</v>
          </cell>
          <cell r="B4288">
            <v>14872704</v>
          </cell>
        </row>
        <row r="4289">
          <cell r="A4289" t="str">
            <v>BARBOSA GARCIA MONICA MARIA</v>
          </cell>
          <cell r="B4289">
            <v>38866320</v>
          </cell>
        </row>
        <row r="4290">
          <cell r="A4290" t="str">
            <v>BARBOSA GARCIA NORMA CAROLINA</v>
          </cell>
          <cell r="B4290">
            <v>52191163</v>
          </cell>
        </row>
        <row r="4291">
          <cell r="A4291" t="str">
            <v>BARBOSA GARCIA RUTH ELENA</v>
          </cell>
          <cell r="B4291">
            <v>32437831</v>
          </cell>
        </row>
        <row r="4292">
          <cell r="A4292" t="str">
            <v>BARBOSA HERNANDEZ CLARA MERCEDES</v>
          </cell>
          <cell r="B4292">
            <v>41447570</v>
          </cell>
        </row>
        <row r="4293">
          <cell r="A4293" t="str">
            <v>BARBOSA LADINO CONSUELO</v>
          </cell>
          <cell r="B4293">
            <v>52183166</v>
          </cell>
        </row>
        <row r="4294">
          <cell r="A4294" t="str">
            <v>BARBOSA MARTINEZ IVAN DARIO</v>
          </cell>
          <cell r="B4294">
            <v>94473050</v>
          </cell>
        </row>
        <row r="4295">
          <cell r="A4295" t="str">
            <v>BARBOSA MONTOYA CLARA INES</v>
          </cell>
          <cell r="B4295">
            <v>38862916</v>
          </cell>
        </row>
        <row r="4296">
          <cell r="A4296" t="str">
            <v>BARBOSA MORENO ASDUL</v>
          </cell>
          <cell r="B4296">
            <v>80264704</v>
          </cell>
        </row>
        <row r="4297">
          <cell r="A4297" t="str">
            <v>BARBOSA MURILLO AURORA</v>
          </cell>
          <cell r="B4297">
            <v>38851084</v>
          </cell>
        </row>
        <row r="4298">
          <cell r="A4298" t="str">
            <v>BARBOSA OROZCO EDITH</v>
          </cell>
          <cell r="B4298">
            <v>41904943</v>
          </cell>
        </row>
        <row r="4299">
          <cell r="A4299" t="str">
            <v>BARBOSA ORTIZ GLORIA STELLA</v>
          </cell>
          <cell r="B4299">
            <v>39625330</v>
          </cell>
        </row>
        <row r="4300">
          <cell r="A4300" t="str">
            <v>BARBOSA ORTIZ VICTOR WILLIAM</v>
          </cell>
          <cell r="B4300">
            <v>79122416</v>
          </cell>
        </row>
        <row r="4301">
          <cell r="A4301" t="str">
            <v>BARBOSA PALACIOS MARIA AUXILIO</v>
          </cell>
          <cell r="B4301">
            <v>31195622</v>
          </cell>
        </row>
        <row r="4302">
          <cell r="A4302" t="str">
            <v>BARBOSA PALOMINO LUDIS YASMEN</v>
          </cell>
          <cell r="B4302">
            <v>52561511</v>
          </cell>
        </row>
        <row r="4303">
          <cell r="A4303" t="str">
            <v>BARBOSA PINTO ALBA MERCEDES</v>
          </cell>
          <cell r="B4303">
            <v>51742014</v>
          </cell>
        </row>
        <row r="4304">
          <cell r="A4304" t="str">
            <v>BARBOSA PRIETO MARIA CONSUELO</v>
          </cell>
          <cell r="B4304">
            <v>51951141</v>
          </cell>
        </row>
        <row r="4305">
          <cell r="A4305" t="str">
            <v>BARBOSA QUINTERO VICTOR ALBERTO</v>
          </cell>
          <cell r="B4305">
            <v>14892327</v>
          </cell>
        </row>
        <row r="4306">
          <cell r="A4306" t="str">
            <v>BARBOSA RICO FIDEL</v>
          </cell>
          <cell r="B4306">
            <v>79002500</v>
          </cell>
        </row>
        <row r="4307">
          <cell r="A4307" t="str">
            <v>BARBOSA RINCON JULIO CESAR</v>
          </cell>
          <cell r="B4307">
            <v>79459378</v>
          </cell>
        </row>
        <row r="4308">
          <cell r="A4308" t="str">
            <v>BARBOSA ROJAS EDGAR</v>
          </cell>
          <cell r="B4308">
            <v>19434657</v>
          </cell>
        </row>
        <row r="4309">
          <cell r="A4309" t="str">
            <v>BARBOSA ROMAN ALBERDI</v>
          </cell>
          <cell r="B4309">
            <v>71933654</v>
          </cell>
        </row>
        <row r="4310">
          <cell r="A4310" t="str">
            <v>BARBOSA ROMERO CARLOS FERNANDO</v>
          </cell>
          <cell r="B4310">
            <v>11442653</v>
          </cell>
        </row>
        <row r="4311">
          <cell r="A4311" t="str">
            <v>BARBOSA SANCHEZ ABELARDO</v>
          </cell>
          <cell r="B4311">
            <v>2971285</v>
          </cell>
        </row>
        <row r="4312">
          <cell r="A4312" t="str">
            <v>BARBOSA SILVA VIOLETA</v>
          </cell>
          <cell r="B4312">
            <v>52318728</v>
          </cell>
        </row>
        <row r="4313">
          <cell r="A4313" t="str">
            <v>BARBOSA SOSSA JORGE ENRIQUE</v>
          </cell>
          <cell r="B4313">
            <v>5929155</v>
          </cell>
        </row>
        <row r="4314">
          <cell r="A4314" t="str">
            <v>BARBOSA TELLEZ OSCAR WILLIAM</v>
          </cell>
          <cell r="B4314">
            <v>16635727</v>
          </cell>
        </row>
        <row r="4315">
          <cell r="A4315" t="str">
            <v>BARBOSA TRIANA JAVIER</v>
          </cell>
          <cell r="B4315">
            <v>16674815</v>
          </cell>
        </row>
        <row r="4316">
          <cell r="A4316" t="str">
            <v>BARBOSA TRIANA LILIANA</v>
          </cell>
          <cell r="B4316">
            <v>31933215</v>
          </cell>
        </row>
        <row r="4317">
          <cell r="A4317" t="str">
            <v>BARBOSA VICTOR MANUEL</v>
          </cell>
          <cell r="B4317">
            <v>19233549</v>
          </cell>
        </row>
        <row r="4318">
          <cell r="A4318" t="str">
            <v>BARBOSA VILLANUEVA HENRY ARGEMIRO</v>
          </cell>
          <cell r="B4318">
            <v>16503048</v>
          </cell>
        </row>
        <row r="4319">
          <cell r="A4319" t="str">
            <v>BARBOTTO FERRER PATRICIA</v>
          </cell>
          <cell r="B4319">
            <v>43590010</v>
          </cell>
        </row>
        <row r="4320">
          <cell r="A4320" t="str">
            <v>BARBOZA MACHACON JOSE LUIS</v>
          </cell>
          <cell r="B4320">
            <v>9077302</v>
          </cell>
        </row>
        <row r="4321">
          <cell r="A4321" t="str">
            <v>BARBUDO SAAVEDRA JOSE ANGEL</v>
          </cell>
          <cell r="B4321">
            <v>79465088</v>
          </cell>
        </row>
        <row r="4322">
          <cell r="A4322" t="str">
            <v>BARCASNEGRAS DE CASTILLA TERCILIA</v>
          </cell>
          <cell r="B4322">
            <v>33132838</v>
          </cell>
        </row>
        <row r="4323">
          <cell r="A4323" t="str">
            <v>BARCENA RADI DORA ISABEL</v>
          </cell>
          <cell r="B4323">
            <v>22420575</v>
          </cell>
        </row>
        <row r="4324">
          <cell r="A4324" t="str">
            <v>BARCHA BAENA ADOLFO ELIAS</v>
          </cell>
          <cell r="B4324">
            <v>73555154</v>
          </cell>
        </row>
        <row r="4325">
          <cell r="A4325" t="str">
            <v>BARCHA BOLIVAR CLAUDIA MARIA</v>
          </cell>
          <cell r="B4325">
            <v>22623004</v>
          </cell>
        </row>
        <row r="4326">
          <cell r="A4326" t="str">
            <v>BARCIAS CLARA LETICIA</v>
          </cell>
          <cell r="B4326">
            <v>31931449</v>
          </cell>
        </row>
        <row r="4327">
          <cell r="A4327" t="str">
            <v>BARCIAS OCHOA ALBEIRO</v>
          </cell>
          <cell r="B4327">
            <v>12273382</v>
          </cell>
        </row>
        <row r="4328">
          <cell r="A4328" t="str">
            <v>BARCO ELIZABETH</v>
          </cell>
          <cell r="B4328">
            <v>31304895</v>
          </cell>
        </row>
        <row r="4329">
          <cell r="A4329" t="str">
            <v>BARCO GALLEGO JOSE OMAR</v>
          </cell>
          <cell r="B4329">
            <v>8285628</v>
          </cell>
        </row>
        <row r="4330">
          <cell r="A4330" t="str">
            <v>BARCO MEJIA ALBA LUCIA</v>
          </cell>
          <cell r="B4330">
            <v>21873229</v>
          </cell>
        </row>
        <row r="4331">
          <cell r="A4331" t="str">
            <v>BARCO MORALES LILIANA ISLENY</v>
          </cell>
          <cell r="B4331">
            <v>52065845</v>
          </cell>
        </row>
        <row r="4332">
          <cell r="A4332" t="str">
            <v>BARCO TOBON LYDA DE JESUS</v>
          </cell>
          <cell r="B4332">
            <v>31399542</v>
          </cell>
        </row>
        <row r="4333">
          <cell r="A4333" t="str">
            <v>BARCO ZOTA HAROLD</v>
          </cell>
          <cell r="B4333">
            <v>16692751</v>
          </cell>
        </row>
        <row r="4334">
          <cell r="A4334" t="str">
            <v>BAREKE ARQUITECTOS LTDA</v>
          </cell>
          <cell r="B4334">
            <v>800187926</v>
          </cell>
        </row>
        <row r="4335">
          <cell r="A4335" t="str">
            <v>BARINAS RODRIGUEZ DIANA MARITZA</v>
          </cell>
          <cell r="B4335">
            <v>52193223</v>
          </cell>
        </row>
        <row r="4336">
          <cell r="A4336" t="str">
            <v>BARNEY DURAN GLORIA CECILIA</v>
          </cell>
          <cell r="B4336">
            <v>41530569</v>
          </cell>
        </row>
        <row r="4337">
          <cell r="A4337" t="str">
            <v>BARNEY SOLARTE ERNESTO</v>
          </cell>
          <cell r="B4337">
            <v>14995054</v>
          </cell>
        </row>
        <row r="4338">
          <cell r="A4338" t="str">
            <v>BARNEY SOLARTE RAFAEL</v>
          </cell>
          <cell r="B4338">
            <v>16582074</v>
          </cell>
        </row>
        <row r="4339">
          <cell r="A4339" t="str">
            <v>BARON ACEVEDO JACKELINE</v>
          </cell>
          <cell r="B4339">
            <v>60333434</v>
          </cell>
        </row>
        <row r="4340">
          <cell r="A4340" t="str">
            <v>BARON ARCE YAZMIN</v>
          </cell>
          <cell r="B4340">
            <v>66959859</v>
          </cell>
        </row>
        <row r="4341">
          <cell r="A4341" t="str">
            <v>BARON BELLO SANDRA INES</v>
          </cell>
          <cell r="B4341">
            <v>45491391</v>
          </cell>
        </row>
        <row r="4342">
          <cell r="A4342" t="str">
            <v>BARON CASAS RAFAEL ENRIQUE</v>
          </cell>
          <cell r="B4342">
            <v>79594987</v>
          </cell>
        </row>
        <row r="4343">
          <cell r="A4343" t="str">
            <v>BARON CHAPARRO CLAUDIA MARCELA</v>
          </cell>
          <cell r="B4343">
            <v>51824723</v>
          </cell>
        </row>
        <row r="4344">
          <cell r="A4344" t="str">
            <v>BARON DARAVIÐA JESUS ANTONIO</v>
          </cell>
          <cell r="B4344">
            <v>14874946</v>
          </cell>
        </row>
        <row r="4345">
          <cell r="A4345" t="str">
            <v>BARON DE GARCIA MARTHA ELENA</v>
          </cell>
          <cell r="B4345">
            <v>20613936</v>
          </cell>
        </row>
        <row r="4346">
          <cell r="A4346" t="str">
            <v>BARON ECHEVERRIA AURA ROSA</v>
          </cell>
          <cell r="B4346">
            <v>23850197</v>
          </cell>
        </row>
        <row r="4347">
          <cell r="A4347" t="str">
            <v>BARON GOMEZ MARIA HORTENCIA</v>
          </cell>
          <cell r="B4347">
            <v>51737113</v>
          </cell>
        </row>
        <row r="4348">
          <cell r="A4348" t="str">
            <v>BARON GUERRERO FABIO HUMBERTO</v>
          </cell>
          <cell r="B4348">
            <v>79705570</v>
          </cell>
        </row>
        <row r="4349">
          <cell r="A4349" t="str">
            <v>BARON JULIO TOMAS</v>
          </cell>
          <cell r="B4349">
            <v>6809474</v>
          </cell>
        </row>
        <row r="4350">
          <cell r="A4350" t="str">
            <v>BARON QUINTERO FRANKLIN RODRIGO</v>
          </cell>
          <cell r="B4350">
            <v>77174370</v>
          </cell>
        </row>
        <row r="4351">
          <cell r="A4351" t="str">
            <v>BARON QUIROGA DIANA JANNETH</v>
          </cell>
          <cell r="B4351">
            <v>52621673</v>
          </cell>
        </row>
        <row r="4352">
          <cell r="A4352" t="str">
            <v>BARON QUIROGA MARTHA LILIANA</v>
          </cell>
          <cell r="B4352">
            <v>52253493</v>
          </cell>
        </row>
        <row r="4353">
          <cell r="A4353" t="str">
            <v>BARON QUIROGA SERGIO MIGUEL</v>
          </cell>
          <cell r="B4353">
            <v>73149918</v>
          </cell>
        </row>
        <row r="4354">
          <cell r="A4354" t="str">
            <v>BARON RIVAS LUZ ENITH</v>
          </cell>
          <cell r="B4354">
            <v>66777543</v>
          </cell>
        </row>
        <row r="4355">
          <cell r="A4355" t="str">
            <v>BARON RODRIGUEZ HAROL VINICIO</v>
          </cell>
          <cell r="B4355">
            <v>19461787</v>
          </cell>
        </row>
        <row r="4356">
          <cell r="A4356" t="str">
            <v>BARON SALAZAR RICARDO ANDRES</v>
          </cell>
          <cell r="B4356">
            <v>79901037</v>
          </cell>
        </row>
        <row r="4357">
          <cell r="A4357" t="str">
            <v>BARON SANCHEZ LUIS ERNEY</v>
          </cell>
          <cell r="B4357">
            <v>17280425</v>
          </cell>
        </row>
        <row r="4358">
          <cell r="A4358" t="str">
            <v>BARON SEPULVEDA MARLO</v>
          </cell>
          <cell r="B4358">
            <v>71698350</v>
          </cell>
        </row>
        <row r="4359">
          <cell r="A4359" t="str">
            <v>BARON SEPULVEDA NIXON DE JESUS</v>
          </cell>
          <cell r="B4359">
            <v>71633328</v>
          </cell>
        </row>
        <row r="4360">
          <cell r="A4360" t="str">
            <v>BARON SUESCUN FANNY TERESA</v>
          </cell>
          <cell r="B4360">
            <v>35485278</v>
          </cell>
        </row>
        <row r="4361">
          <cell r="A4361" t="str">
            <v>BARON TELLEZ LUCILA</v>
          </cell>
          <cell r="B4361">
            <v>51666596</v>
          </cell>
        </row>
        <row r="4362">
          <cell r="A4362" t="str">
            <v>BARON TEOFILA</v>
          </cell>
          <cell r="B4362">
            <v>34525299</v>
          </cell>
        </row>
        <row r="4363">
          <cell r="A4363" t="str">
            <v>BARONA ARAGON OSCAR FABIO</v>
          </cell>
          <cell r="B4363">
            <v>4609289</v>
          </cell>
        </row>
        <row r="4364">
          <cell r="A4364" t="str">
            <v>BARONA GIL ALBA MARINA</v>
          </cell>
          <cell r="B4364">
            <v>31213509</v>
          </cell>
        </row>
        <row r="4365">
          <cell r="A4365" t="str">
            <v>BARONA LANAS LILIANA</v>
          </cell>
          <cell r="B4365">
            <v>31978617</v>
          </cell>
        </row>
        <row r="4366">
          <cell r="A4366" t="str">
            <v>BARONA MARTINEZ JOSE ALEJANDRO</v>
          </cell>
          <cell r="B4366">
            <v>10551375</v>
          </cell>
        </row>
        <row r="4367">
          <cell r="A4367" t="str">
            <v>BARONA MAZUERA ALVARO JOSE</v>
          </cell>
          <cell r="B4367">
            <v>16268983</v>
          </cell>
        </row>
        <row r="4368">
          <cell r="A4368" t="str">
            <v>BARONA MEDINA LETICIA</v>
          </cell>
          <cell r="B4368">
            <v>31292450</v>
          </cell>
        </row>
        <row r="4369">
          <cell r="A4369" t="str">
            <v>BARONA MEDINA VITALIA EUFENIA</v>
          </cell>
          <cell r="B4369">
            <v>31853442</v>
          </cell>
        </row>
        <row r="4370">
          <cell r="A4370" t="str">
            <v>BARONA OSPINA CARMENZA</v>
          </cell>
          <cell r="B4370">
            <v>31281235</v>
          </cell>
        </row>
        <row r="4371">
          <cell r="A4371" t="str">
            <v>BARONA P FHANOR</v>
          </cell>
          <cell r="B4371">
            <v>94299711</v>
          </cell>
        </row>
        <row r="4372">
          <cell r="A4372" t="str">
            <v>BARONA QUINTERO MARIA</v>
          </cell>
          <cell r="B4372">
            <v>31524013</v>
          </cell>
        </row>
        <row r="4373">
          <cell r="A4373" t="str">
            <v>BARONA RIASCOS ERIKA MARIA</v>
          </cell>
          <cell r="B4373">
            <v>66924024</v>
          </cell>
        </row>
        <row r="4374">
          <cell r="A4374" t="str">
            <v>BARONA SANCHEZ FABIO STELIO</v>
          </cell>
          <cell r="B4374">
            <v>16683060</v>
          </cell>
        </row>
        <row r="4375">
          <cell r="A4375" t="str">
            <v>BARONA TORRES BETTY</v>
          </cell>
          <cell r="B4375">
            <v>31146600</v>
          </cell>
        </row>
        <row r="4376">
          <cell r="A4376" t="str">
            <v>BARONA TORRES GUSTAVO ADOLFO</v>
          </cell>
          <cell r="B4376">
            <v>6404843</v>
          </cell>
        </row>
        <row r="4377">
          <cell r="A4377" t="str">
            <v>BARONA VASQUEZ FERMIN ANTONIO</v>
          </cell>
          <cell r="B4377">
            <v>16890205</v>
          </cell>
        </row>
        <row r="4378">
          <cell r="A4378" t="str">
            <v>BARONA VIERA JOHN JAIRO</v>
          </cell>
          <cell r="B4378">
            <v>94399387</v>
          </cell>
        </row>
        <row r="4379">
          <cell r="A4379" t="str">
            <v>BARONA VIVEROS PEDRO EMIRO</v>
          </cell>
          <cell r="B4379">
            <v>16691095</v>
          </cell>
        </row>
        <row r="4380">
          <cell r="A4380" t="str">
            <v>BARRADA GUTIERREZ ELKIN DE JESUS</v>
          </cell>
          <cell r="B4380">
            <v>71624619</v>
          </cell>
        </row>
        <row r="4381">
          <cell r="A4381" t="str">
            <v>BARRADA SEPULVEDA ROSALBA</v>
          </cell>
          <cell r="B4381">
            <v>32466385</v>
          </cell>
        </row>
        <row r="4382">
          <cell r="A4382" t="str">
            <v>BARRAGAN A HECTOR</v>
          </cell>
          <cell r="B4382">
            <v>16737383</v>
          </cell>
        </row>
        <row r="4383">
          <cell r="A4383" t="str">
            <v>BARRAGAN ALAPE RICARDO</v>
          </cell>
          <cell r="B4383">
            <v>16639938</v>
          </cell>
        </row>
        <row r="4384">
          <cell r="A4384" t="str">
            <v>BARRAGAN ANTURI NELSON</v>
          </cell>
          <cell r="B4384">
            <v>16632111</v>
          </cell>
        </row>
        <row r="4385">
          <cell r="A4385" t="str">
            <v>BARRAGAN AZUERO ALBA LORENA</v>
          </cell>
          <cell r="B4385">
            <v>41923581</v>
          </cell>
        </row>
        <row r="4386">
          <cell r="A4386" t="str">
            <v>BARRAGAN BAEZ ESNEDY</v>
          </cell>
          <cell r="B4386">
            <v>26492164</v>
          </cell>
        </row>
        <row r="4387">
          <cell r="A4387" t="str">
            <v>BARRAGAN CAICEDO NORMA CONSTANZA</v>
          </cell>
          <cell r="B4387">
            <v>38258061</v>
          </cell>
        </row>
        <row r="4388">
          <cell r="A4388" t="str">
            <v>BARRAGAN CLAVIJO MARIA DEL TRANSITO</v>
          </cell>
          <cell r="B4388">
            <v>39630710</v>
          </cell>
        </row>
        <row r="4389">
          <cell r="A4389" t="str">
            <v>BARRAGAN CORAL INGRID</v>
          </cell>
          <cell r="B4389">
            <v>66832126</v>
          </cell>
        </row>
        <row r="4390">
          <cell r="A4390" t="str">
            <v>BARRAGAN CUBILLOS MARIA FERNANDA</v>
          </cell>
          <cell r="B4390">
            <v>51932207</v>
          </cell>
        </row>
        <row r="4391">
          <cell r="A4391" t="str">
            <v>BARRAGAN FONSECA RAFAEL</v>
          </cell>
          <cell r="B4391">
            <v>2929210</v>
          </cell>
        </row>
        <row r="4392">
          <cell r="A4392" t="str">
            <v>BARRAGAN GOMEZ JUAN CARLOS</v>
          </cell>
          <cell r="B4392">
            <v>79576341</v>
          </cell>
        </row>
        <row r="4393">
          <cell r="A4393" t="str">
            <v>BARRAGAN GOMEZ LUIS ANTONIO</v>
          </cell>
          <cell r="B4393">
            <v>80543137</v>
          </cell>
        </row>
        <row r="4394">
          <cell r="A4394" t="str">
            <v>BARRAGAN GUZMAN HELI</v>
          </cell>
          <cell r="B4394">
            <v>80369998</v>
          </cell>
        </row>
        <row r="4395">
          <cell r="A4395" t="str">
            <v>BARRAGAN HOLGUIN LILIANA</v>
          </cell>
          <cell r="B4395">
            <v>66839239</v>
          </cell>
        </row>
        <row r="4396">
          <cell r="A4396" t="str">
            <v>BARRAGAN LOPEZ FEDERICO</v>
          </cell>
          <cell r="B4396">
            <v>79779827</v>
          </cell>
        </row>
        <row r="4397">
          <cell r="A4397" t="str">
            <v>BARRAGAN MELENDEZ JORGE ELIECER</v>
          </cell>
          <cell r="B4397">
            <v>80402770</v>
          </cell>
        </row>
        <row r="4398">
          <cell r="A4398" t="str">
            <v>BARRAGAN MELENDEZ MARTHA EFIGENIA</v>
          </cell>
          <cell r="B4398">
            <v>20904553</v>
          </cell>
        </row>
        <row r="4399">
          <cell r="A4399" t="str">
            <v>BARRAGAN MELO JORGE ENRIQUE</v>
          </cell>
          <cell r="B4399">
            <v>79511389</v>
          </cell>
        </row>
        <row r="4400">
          <cell r="A4400" t="str">
            <v>BARRAGAN MOLINA RAUL FERNANDO</v>
          </cell>
          <cell r="B4400">
            <v>10542189</v>
          </cell>
        </row>
        <row r="4401">
          <cell r="A4401" t="str">
            <v>BARRAGAN MOSQUERA JOSE URIEL</v>
          </cell>
          <cell r="B4401">
            <v>14209105</v>
          </cell>
        </row>
        <row r="4402">
          <cell r="A4402" t="str">
            <v>BARRAGAN RICO CARLOS</v>
          </cell>
          <cell r="B4402">
            <v>17028308</v>
          </cell>
        </row>
        <row r="4403">
          <cell r="A4403" t="str">
            <v>BARRAGAN RODRIGUEZINES</v>
          </cell>
          <cell r="B4403">
            <v>41416211</v>
          </cell>
        </row>
        <row r="4404">
          <cell r="A4404" t="str">
            <v>BARRAGAN ROJAS JESUS HERNANDO</v>
          </cell>
          <cell r="B4404">
            <v>17327209</v>
          </cell>
        </row>
        <row r="4405">
          <cell r="A4405" t="str">
            <v>BARRAGAN ROMERO ANA LUZMINDA</v>
          </cell>
          <cell r="B4405">
            <v>51915594</v>
          </cell>
        </row>
        <row r="4406">
          <cell r="A4406" t="str">
            <v>BARRAGAN ROMERO CLIMACO GREGORIO</v>
          </cell>
          <cell r="B4406">
            <v>77176798</v>
          </cell>
        </row>
        <row r="4407">
          <cell r="A4407" t="str">
            <v>BARRAGAN RUEDA GLADYS</v>
          </cell>
          <cell r="B4407">
            <v>31282158</v>
          </cell>
        </row>
        <row r="4408">
          <cell r="A4408" t="str">
            <v>BARRAGAN URUENA GLORIA LUCIA</v>
          </cell>
          <cell r="B4408">
            <v>51796427</v>
          </cell>
        </row>
        <row r="4409">
          <cell r="A4409" t="str">
            <v>BARRAGAN VALENCIA MARITZA</v>
          </cell>
          <cell r="B4409">
            <v>52829267</v>
          </cell>
        </row>
        <row r="4410">
          <cell r="A4410" t="str">
            <v>BARRANDICA FORERO HUGO ENRIQUE</v>
          </cell>
          <cell r="B4410">
            <v>19213131</v>
          </cell>
        </row>
        <row r="4411">
          <cell r="A4411" t="str">
            <v>BARRANTES AVELLANEBERNARDO</v>
          </cell>
          <cell r="B4411">
            <v>17181332</v>
          </cell>
        </row>
        <row r="4412">
          <cell r="A4412" t="str">
            <v>BARRANTES CICUA CLAUDIA CONSTANZA</v>
          </cell>
          <cell r="B4412">
            <v>52425780</v>
          </cell>
        </row>
        <row r="4413">
          <cell r="A4413" t="str">
            <v>BARRANTES ROJAS EVA CATHERINE</v>
          </cell>
          <cell r="B4413">
            <v>41631830</v>
          </cell>
        </row>
        <row r="4414">
          <cell r="A4414" t="str">
            <v>BARRANZA INSIGNAREELIAS RAMON</v>
          </cell>
          <cell r="B4414">
            <v>19328055</v>
          </cell>
        </row>
        <row r="4415">
          <cell r="A4415" t="str">
            <v>BARRAZA ESMERAL JESUS MARIA</v>
          </cell>
          <cell r="B4415">
            <v>3754630</v>
          </cell>
        </row>
        <row r="4416">
          <cell r="A4416" t="str">
            <v>BARRAZA LEONES JOSE MANUEL</v>
          </cell>
          <cell r="B4416">
            <v>7928482</v>
          </cell>
        </row>
        <row r="4417">
          <cell r="A4417" t="str">
            <v>BARRAZA MARRIAGA MANUEL ARMANDO</v>
          </cell>
          <cell r="B4417">
            <v>72040431</v>
          </cell>
        </row>
        <row r="4418">
          <cell r="A4418" t="str">
            <v>BARRAZA MAZA JOSE ALEJANDRO</v>
          </cell>
          <cell r="B4418">
            <v>3714477</v>
          </cell>
        </row>
        <row r="4419">
          <cell r="A4419" t="str">
            <v>BARRAZA MOLINARES SILFREDO</v>
          </cell>
          <cell r="B4419">
            <v>8669066</v>
          </cell>
        </row>
        <row r="4420">
          <cell r="A4420" t="str">
            <v>BARRAZA PEINADO JUAN CARLOS</v>
          </cell>
          <cell r="B4420">
            <v>72174647</v>
          </cell>
        </row>
        <row r="4421">
          <cell r="A4421" t="str">
            <v>BARREARA AMAYA MARTHA LIGIA</v>
          </cell>
          <cell r="B4421">
            <v>41769086</v>
          </cell>
        </row>
        <row r="4422">
          <cell r="A4422" t="str">
            <v>BARREDA RAMIREZ CONCEPCION</v>
          </cell>
          <cell r="B4422">
            <v>34556777</v>
          </cell>
        </row>
        <row r="4423">
          <cell r="A4423" t="str">
            <v>BARREÐO FLOREZ WILLIAM ALEXANDER</v>
          </cell>
          <cell r="B4423">
            <v>79108879</v>
          </cell>
        </row>
        <row r="4424">
          <cell r="A4424" t="str">
            <v>BARREIRO MILLAN SAIDE MARIA</v>
          </cell>
          <cell r="B4424">
            <v>66652497</v>
          </cell>
        </row>
        <row r="4425">
          <cell r="A4425" t="str">
            <v>BARREIRO ORTIZ BELLANIRA</v>
          </cell>
          <cell r="B4425">
            <v>36162959</v>
          </cell>
        </row>
        <row r="4426">
          <cell r="A4426" t="str">
            <v>BARRENECHE GONZALEZ Y CIA</v>
          </cell>
          <cell r="B4426">
            <v>800102089</v>
          </cell>
        </row>
        <row r="4427">
          <cell r="A4427" t="str">
            <v>BARRENECHE HERNANDEZ LICED EUGENIA</v>
          </cell>
          <cell r="B4427">
            <v>42786444</v>
          </cell>
        </row>
        <row r="4428">
          <cell r="A4428" t="str">
            <v>BARRENECHE SANCHEZ JAIRO DE JESUS</v>
          </cell>
          <cell r="B4428">
            <v>8211498</v>
          </cell>
        </row>
        <row r="4429">
          <cell r="A4429" t="str">
            <v>BARRERA ALONSO MARTHA</v>
          </cell>
          <cell r="B4429">
            <v>51608560</v>
          </cell>
        </row>
        <row r="4430">
          <cell r="A4430" t="str">
            <v>BARRERA ALZATEJORGE HERNAN</v>
          </cell>
          <cell r="B4430">
            <v>43833497</v>
          </cell>
        </row>
        <row r="4431">
          <cell r="A4431" t="str">
            <v>BARRERA AREVALO CARLOS ARTURO</v>
          </cell>
          <cell r="B4431">
            <v>79583209</v>
          </cell>
        </row>
        <row r="4432">
          <cell r="A4432" t="str">
            <v>BARRERA ARIAS GERMAN ALONSO</v>
          </cell>
          <cell r="B4432">
            <v>14249932</v>
          </cell>
        </row>
        <row r="4433">
          <cell r="A4433" t="str">
            <v>BARRERA BARRERA</v>
          </cell>
          <cell r="B4433">
            <v>20571800</v>
          </cell>
        </row>
        <row r="4434">
          <cell r="A4434" t="str">
            <v>BARRERA BARRERA MARTHA CECILIA</v>
          </cell>
          <cell r="B4434">
            <v>46360128</v>
          </cell>
        </row>
        <row r="4435">
          <cell r="A4435" t="str">
            <v>BARRERA BLANCO DANIEL</v>
          </cell>
          <cell r="B4435">
            <v>80489507</v>
          </cell>
        </row>
        <row r="4436">
          <cell r="A4436" t="str">
            <v>BARRERA BOHORQUEZ LUIS ANTONIO</v>
          </cell>
          <cell r="B4436">
            <v>17175152</v>
          </cell>
        </row>
        <row r="4437">
          <cell r="A4437" t="str">
            <v>BARRERA BUITRAGO ELVA LUCILA</v>
          </cell>
          <cell r="B4437">
            <v>20155751</v>
          </cell>
        </row>
        <row r="4438">
          <cell r="A4438" t="str">
            <v>BARRERA BUITRAGO LUZ MERY</v>
          </cell>
          <cell r="B4438">
            <v>23621109</v>
          </cell>
        </row>
        <row r="4439">
          <cell r="A4439" t="str">
            <v>BARRERA CAMACHO CAMILO SANTIAG</v>
          </cell>
          <cell r="B4439">
            <v>19258862</v>
          </cell>
        </row>
        <row r="4440">
          <cell r="A4440" t="str">
            <v>BARRERA CASTIBLANCO HECTOR DANIEL</v>
          </cell>
          <cell r="B4440">
            <v>19284241</v>
          </cell>
        </row>
        <row r="4441">
          <cell r="A4441" t="str">
            <v>BARRERA CASTILLO ELIZABETH</v>
          </cell>
          <cell r="B4441">
            <v>41748084</v>
          </cell>
        </row>
        <row r="4442">
          <cell r="A4442" t="str">
            <v>BARRERA CEBALLOS ANGELA MARIA</v>
          </cell>
          <cell r="B4442">
            <v>42875040</v>
          </cell>
        </row>
        <row r="4443">
          <cell r="A4443" t="str">
            <v>BARRERA CERON CARLOS ANDRES</v>
          </cell>
          <cell r="B4443">
            <v>12976426</v>
          </cell>
        </row>
        <row r="4444">
          <cell r="A4444" t="str">
            <v>BARRERA CRUZ RUBIELA</v>
          </cell>
          <cell r="B4444">
            <v>55159395</v>
          </cell>
        </row>
        <row r="4445">
          <cell r="A4445" t="str">
            <v>BARRERA DE BARRERA MARIA CLEMENCIA</v>
          </cell>
          <cell r="B4445">
            <v>41734424</v>
          </cell>
        </row>
        <row r="4446">
          <cell r="A4446" t="str">
            <v>BARRERA DE C MARIA</v>
          </cell>
          <cell r="B4446">
            <v>20136501</v>
          </cell>
        </row>
        <row r="4447">
          <cell r="A4447" t="str">
            <v>BARRERA DE ERAZO MARIA VIRGINIA</v>
          </cell>
          <cell r="B4447">
            <v>41538312</v>
          </cell>
        </row>
        <row r="4448">
          <cell r="A4448" t="str">
            <v>BARRERA DIAZ JOSE VICENTE</v>
          </cell>
          <cell r="B4448">
            <v>79105338</v>
          </cell>
        </row>
        <row r="4449">
          <cell r="A4449" t="str">
            <v>BARRERA DIAZ LEON JAIRO</v>
          </cell>
          <cell r="B4449">
            <v>8396803</v>
          </cell>
        </row>
        <row r="4450">
          <cell r="A4450" t="str">
            <v>BARRERA ESTUPINAN EUCLIDES</v>
          </cell>
          <cell r="B4450">
            <v>19156283</v>
          </cell>
        </row>
        <row r="4451">
          <cell r="A4451" t="str">
            <v>BARRERA FRANCO GUSTAVO</v>
          </cell>
          <cell r="B4451">
            <v>14877122</v>
          </cell>
        </row>
        <row r="4452">
          <cell r="A4452" t="str">
            <v>BARRERA FRANCO MARTA CECILIA</v>
          </cell>
          <cell r="B4452">
            <v>24037475</v>
          </cell>
        </row>
        <row r="4453">
          <cell r="A4453" t="str">
            <v>BARRERA GALLEGO JUAN GUILLERMO</v>
          </cell>
          <cell r="B4453">
            <v>15348775</v>
          </cell>
        </row>
        <row r="4454">
          <cell r="A4454" t="str">
            <v>BARRERA GARCIA JOHN FREDDY</v>
          </cell>
          <cell r="B4454">
            <v>79757852</v>
          </cell>
        </row>
        <row r="4455">
          <cell r="A4455" t="str">
            <v>BARRERA GIRALDO EDILBERTO</v>
          </cell>
          <cell r="B4455">
            <v>16582099</v>
          </cell>
        </row>
        <row r="4456">
          <cell r="A4456" t="str">
            <v>BARRERA GOMEZ EVA</v>
          </cell>
          <cell r="B4456">
            <v>37836224</v>
          </cell>
        </row>
        <row r="4457">
          <cell r="A4457" t="str">
            <v>BARRERA GOMEZ JORGE JUAN</v>
          </cell>
          <cell r="B4457">
            <v>70069418</v>
          </cell>
        </row>
        <row r="4458">
          <cell r="A4458" t="str">
            <v>BARRERA GOMEZ LUIS CARLOS</v>
          </cell>
          <cell r="B4458">
            <v>98622656</v>
          </cell>
        </row>
        <row r="4459">
          <cell r="A4459" t="str">
            <v>BARRERA GOMEZ OSCAR ALBERTO</v>
          </cell>
          <cell r="B4459">
            <v>79530964</v>
          </cell>
        </row>
        <row r="4460">
          <cell r="A4460" t="str">
            <v>BARRERA GONZALEZ ALFONSO RAFAEL</v>
          </cell>
          <cell r="B4460">
            <v>8759668</v>
          </cell>
        </row>
        <row r="4461">
          <cell r="A4461" t="str">
            <v>BARRERA HERNANDEZ ANDRES DAVID</v>
          </cell>
          <cell r="B4461">
            <v>17675967</v>
          </cell>
        </row>
        <row r="4462">
          <cell r="A4462" t="str">
            <v>BARRERA HERNANDEZ SANDRA MARIT</v>
          </cell>
          <cell r="B4462">
            <v>52583448</v>
          </cell>
        </row>
        <row r="4463">
          <cell r="A4463" t="str">
            <v>BARRERA HERRERA CLARIZA</v>
          </cell>
          <cell r="B4463">
            <v>20738262</v>
          </cell>
        </row>
        <row r="4464">
          <cell r="A4464" t="str">
            <v>BARRERA HERRERA SANDRA GIOVANNA</v>
          </cell>
          <cell r="B4464">
            <v>52415076</v>
          </cell>
        </row>
        <row r="4465">
          <cell r="A4465" t="str">
            <v>BARRERA HOLGUIN GLORIA NELSY</v>
          </cell>
          <cell r="B4465">
            <v>23944958</v>
          </cell>
        </row>
        <row r="4466">
          <cell r="A4466" t="str">
            <v>BARRERA HURTADO LEIDY DIANA</v>
          </cell>
          <cell r="B4466">
            <v>43108370</v>
          </cell>
        </row>
        <row r="4467">
          <cell r="A4467" t="str">
            <v>BARRERA JIMENEZ ELVIA YOLANDA</v>
          </cell>
          <cell r="B4467">
            <v>51609815</v>
          </cell>
        </row>
        <row r="4468">
          <cell r="A4468" t="str">
            <v>BARRERA LOPEZ VICTOR GIOVANNI</v>
          </cell>
          <cell r="B4468">
            <v>79621050</v>
          </cell>
        </row>
        <row r="4469">
          <cell r="A4469" t="str">
            <v>BARRERA LUGO ALEJANDRO</v>
          </cell>
          <cell r="B4469">
            <v>79788621</v>
          </cell>
        </row>
        <row r="4470">
          <cell r="A4470" t="str">
            <v>BARRERA LUGO OSCAR</v>
          </cell>
          <cell r="B4470">
            <v>11311778</v>
          </cell>
        </row>
        <row r="4471">
          <cell r="A4471" t="str">
            <v>BARRERA MALAGOS LUZ EDELMIRA</v>
          </cell>
          <cell r="B4471">
            <v>51865355</v>
          </cell>
        </row>
        <row r="4472">
          <cell r="A4472" t="str">
            <v>BARRERA MARIA BERNARDA</v>
          </cell>
          <cell r="B4472">
            <v>30279975</v>
          </cell>
        </row>
        <row r="4473">
          <cell r="A4473" t="str">
            <v>BARRERA MARIA EUGENIA</v>
          </cell>
          <cell r="B4473">
            <v>34549722</v>
          </cell>
        </row>
        <row r="4474">
          <cell r="A4474" t="str">
            <v>BARRERA MARIA RUD</v>
          </cell>
          <cell r="B4474">
            <v>51712924</v>
          </cell>
        </row>
        <row r="4475">
          <cell r="A4475" t="str">
            <v>BARRERA MARTINEZ JOSE NELSONFRANKLIN</v>
          </cell>
          <cell r="B4475">
            <v>15570248</v>
          </cell>
        </row>
        <row r="4476">
          <cell r="A4476" t="str">
            <v>BARRERA MENDOZA JESUS ORLANDO</v>
          </cell>
          <cell r="B4476">
            <v>13504876</v>
          </cell>
        </row>
        <row r="4477">
          <cell r="A4477" t="str">
            <v>BARRERA MONSALVE RODOLFO</v>
          </cell>
          <cell r="B4477">
            <v>13822113</v>
          </cell>
        </row>
        <row r="4478">
          <cell r="A4478" t="str">
            <v>BARRERA MONTILLA ROSA LINA</v>
          </cell>
          <cell r="B4478">
            <v>31962599</v>
          </cell>
        </row>
        <row r="4479">
          <cell r="A4479" t="str">
            <v>BARRERA MORA TRINA INES</v>
          </cell>
          <cell r="B4479">
            <v>22295105</v>
          </cell>
        </row>
        <row r="4480">
          <cell r="A4480" t="str">
            <v>BARRERA MORALES EVA SOFIA</v>
          </cell>
          <cell r="B4480">
            <v>41686081</v>
          </cell>
        </row>
        <row r="4481">
          <cell r="A4481" t="str">
            <v>BARRERA MORALES HECTOR NICOLAS</v>
          </cell>
          <cell r="B4481">
            <v>7435756</v>
          </cell>
        </row>
        <row r="4482">
          <cell r="A4482" t="str">
            <v>BARRERA NARVAEZ MARIO ERNESTO</v>
          </cell>
          <cell r="B4482">
            <v>14950017</v>
          </cell>
        </row>
        <row r="4483">
          <cell r="A4483" t="str">
            <v>BARRERA NAVIA ELIZABETH</v>
          </cell>
          <cell r="B4483">
            <v>31473113</v>
          </cell>
        </row>
        <row r="4484">
          <cell r="A4484" t="str">
            <v>BARRERA OCHOA MANUEL ARTURO</v>
          </cell>
          <cell r="B4484">
            <v>19071205</v>
          </cell>
        </row>
        <row r="4485">
          <cell r="A4485" t="str">
            <v>BARRERA ORTEGA ANA CELIA</v>
          </cell>
          <cell r="B4485">
            <v>51559472</v>
          </cell>
        </row>
        <row r="4486">
          <cell r="A4486" t="str">
            <v>BARRERA OSCAR ORLANDO</v>
          </cell>
          <cell r="B4486">
            <v>79497842</v>
          </cell>
        </row>
        <row r="4487">
          <cell r="A4487" t="str">
            <v>BARRERA OSORNO GLORIA CECILIA</v>
          </cell>
          <cell r="B4487">
            <v>43725719</v>
          </cell>
        </row>
        <row r="4488">
          <cell r="A4488" t="str">
            <v>BARRERA OSPINA BLANCA AURORA</v>
          </cell>
          <cell r="B4488">
            <v>67009826</v>
          </cell>
        </row>
        <row r="4489">
          <cell r="A4489" t="str">
            <v>BARRERA OSPINA MARINA ESPERANZA</v>
          </cell>
          <cell r="B4489">
            <v>52423881</v>
          </cell>
        </row>
        <row r="4490">
          <cell r="A4490" t="str">
            <v>BARRERA OVIEDO DERLYS</v>
          </cell>
          <cell r="B4490">
            <v>50898072</v>
          </cell>
        </row>
        <row r="4491">
          <cell r="A4491" t="str">
            <v>BARRERA PAEZ LIGIA IBETH</v>
          </cell>
          <cell r="B4491">
            <v>23495981</v>
          </cell>
        </row>
        <row r="4492">
          <cell r="A4492" t="str">
            <v>BARRERA PANESO DORIS DE JESUS</v>
          </cell>
          <cell r="B4492">
            <v>43528098</v>
          </cell>
        </row>
        <row r="4493">
          <cell r="A4493" t="str">
            <v>BARRERA PARDO DORIS DEL SOCORRO</v>
          </cell>
          <cell r="B4493">
            <v>51707445</v>
          </cell>
        </row>
        <row r="4494">
          <cell r="A4494" t="str">
            <v>BARRERA PEREZ NUBIA CECILIA</v>
          </cell>
          <cell r="B4494">
            <v>51919390</v>
          </cell>
        </row>
        <row r="4495">
          <cell r="A4495" t="str">
            <v>BARRERA PEREZ PORFIRIO</v>
          </cell>
          <cell r="B4495">
            <v>14948048</v>
          </cell>
        </row>
        <row r="4496">
          <cell r="A4496" t="str">
            <v>BARRERA PINEDA MARTHA PAOLA</v>
          </cell>
          <cell r="B4496">
            <v>52253509</v>
          </cell>
        </row>
        <row r="4497">
          <cell r="A4497" t="str">
            <v>BARRERA PINZON YANETH</v>
          </cell>
          <cell r="B4497">
            <v>41760160</v>
          </cell>
        </row>
        <row r="4498">
          <cell r="A4498" t="str">
            <v>BARRERA POVEDA RAFAEL ALFONSO</v>
          </cell>
          <cell r="B4498">
            <v>2931726</v>
          </cell>
        </row>
        <row r="4499">
          <cell r="A4499" t="str">
            <v>BARRERA PRECIADO GERARDO</v>
          </cell>
          <cell r="B4499">
            <v>19496925</v>
          </cell>
        </row>
        <row r="4500">
          <cell r="A4500" t="str">
            <v>BARRERA PRIETO LUIS ARCADIO</v>
          </cell>
          <cell r="B4500">
            <v>17121304</v>
          </cell>
        </row>
        <row r="4501">
          <cell r="A4501" t="str">
            <v>BARRERA QUIROZ LUIS HERNANDO</v>
          </cell>
          <cell r="B4501">
            <v>70042481</v>
          </cell>
        </row>
        <row r="4502">
          <cell r="A4502" t="str">
            <v>BARRERA ROA GERMAN</v>
          </cell>
          <cell r="B4502">
            <v>79424540</v>
          </cell>
        </row>
        <row r="4503">
          <cell r="A4503" t="str">
            <v>BARRERA RODRIGUEZ SANDRA LILIANA</v>
          </cell>
          <cell r="B4503">
            <v>66953454</v>
          </cell>
        </row>
        <row r="4504">
          <cell r="A4504" t="str">
            <v>BARRERA ROJAS DAVID QUERUBIN</v>
          </cell>
          <cell r="B4504">
            <v>19110274</v>
          </cell>
        </row>
        <row r="4505">
          <cell r="A4505" t="str">
            <v>BARRERA ROJAS STELLA</v>
          </cell>
          <cell r="B4505">
            <v>28689465</v>
          </cell>
        </row>
        <row r="4506">
          <cell r="A4506" t="str">
            <v>BARRERA RUIZ FERNANDO</v>
          </cell>
          <cell r="B4506">
            <v>79430863</v>
          </cell>
        </row>
        <row r="4507">
          <cell r="A4507" t="str">
            <v>BARRERA SANCHEZ BEKER ALBERTO</v>
          </cell>
          <cell r="B4507">
            <v>19344545</v>
          </cell>
        </row>
        <row r="4508">
          <cell r="A4508" t="str">
            <v>BARRERA SANCHEZ ROSA MARIA</v>
          </cell>
          <cell r="B4508">
            <v>39560434</v>
          </cell>
        </row>
        <row r="4509">
          <cell r="A4509" t="str">
            <v>BARRERA SILVA ISIDRO</v>
          </cell>
          <cell r="B4509">
            <v>5755849</v>
          </cell>
        </row>
        <row r="4510">
          <cell r="A4510" t="str">
            <v>BARRERA TABARQUINOLUZ EUGENIA</v>
          </cell>
          <cell r="B4510">
            <v>66907526</v>
          </cell>
        </row>
        <row r="4511">
          <cell r="A4511" t="str">
            <v>BARRERA TARQUINO FABIO HERNANDO</v>
          </cell>
          <cell r="B4511">
            <v>79538026</v>
          </cell>
        </row>
        <row r="4512">
          <cell r="A4512" t="str">
            <v>BARRERA TAVERA MARIA LUCIA</v>
          </cell>
          <cell r="B4512">
            <v>51773068</v>
          </cell>
        </row>
        <row r="4513">
          <cell r="A4513" t="str">
            <v>BARRERA TOBAR LUIS FELIPE</v>
          </cell>
          <cell r="B4513">
            <v>15437673</v>
          </cell>
        </row>
        <row r="4514">
          <cell r="A4514" t="str">
            <v>BARRERA TORRES GLORIA CLEMENCI</v>
          </cell>
          <cell r="B4514">
            <v>51868383</v>
          </cell>
        </row>
        <row r="4515">
          <cell r="A4515" t="str">
            <v>BARRERA TORRES JHOANA</v>
          </cell>
          <cell r="B4515">
            <v>31583887</v>
          </cell>
        </row>
        <row r="4516">
          <cell r="A4516" t="str">
            <v>BARRERA VALENCIA CLAUDIA ANDREA</v>
          </cell>
          <cell r="B4516">
            <v>43100726</v>
          </cell>
        </row>
        <row r="4517">
          <cell r="A4517" t="str">
            <v>BARRERA VIEDMA ERIKA MILENA</v>
          </cell>
          <cell r="B4517">
            <v>67002712</v>
          </cell>
        </row>
        <row r="4518">
          <cell r="A4518" t="str">
            <v>BARRERA YAIME SANDRA MILENA</v>
          </cell>
          <cell r="B4518">
            <v>55168828</v>
          </cell>
        </row>
        <row r="4519">
          <cell r="A4519" t="str">
            <v>BARRERAS MONTEALEGRE ROY LEONARDO</v>
          </cell>
          <cell r="B4519">
            <v>79289575</v>
          </cell>
        </row>
        <row r="4520">
          <cell r="A4520" t="str">
            <v>BARRERO ADRIANA MILENA</v>
          </cell>
          <cell r="B4520">
            <v>66971150</v>
          </cell>
        </row>
        <row r="4521">
          <cell r="A4521" t="str">
            <v>BARRERO BARRETO PABLO EMILIO</v>
          </cell>
          <cell r="B4521">
            <v>93359922</v>
          </cell>
        </row>
        <row r="4522">
          <cell r="A4522" t="str">
            <v>BARRERO CASTRO LUIS F</v>
          </cell>
          <cell r="B4522">
            <v>94502092</v>
          </cell>
        </row>
        <row r="4523">
          <cell r="A4523" t="str">
            <v>BARRERO CORDOBA AMPARITO</v>
          </cell>
          <cell r="B4523">
            <v>26559155</v>
          </cell>
        </row>
        <row r="4524">
          <cell r="A4524" t="str">
            <v>BARRERO E JORGE E</v>
          </cell>
          <cell r="B4524">
            <v>79295556</v>
          </cell>
        </row>
        <row r="4525">
          <cell r="A4525" t="str">
            <v>BARRERO FORERO CECILIA</v>
          </cell>
          <cell r="B4525">
            <v>65496110</v>
          </cell>
        </row>
        <row r="4526">
          <cell r="A4526" t="str">
            <v>BARRERO FORERO GUILLERMO</v>
          </cell>
          <cell r="B4526">
            <v>14267347</v>
          </cell>
        </row>
        <row r="4527">
          <cell r="A4527" t="str">
            <v>BARRERO LONDO/O MELVA LUCIA</v>
          </cell>
          <cell r="B4527">
            <v>24312571</v>
          </cell>
        </row>
        <row r="4528">
          <cell r="A4528" t="str">
            <v>BARRERO MANCERA JUAN CARLOS</v>
          </cell>
          <cell r="B4528">
            <v>11323497</v>
          </cell>
        </row>
        <row r="4529">
          <cell r="A4529" t="str">
            <v>BARRERO MEJIA MARIO</v>
          </cell>
          <cell r="B4529">
            <v>79458934</v>
          </cell>
        </row>
        <row r="4530">
          <cell r="A4530" t="str">
            <v>BARRERO MORERNO JAIR ELIECER</v>
          </cell>
          <cell r="B4530">
            <v>16724034</v>
          </cell>
        </row>
        <row r="4531">
          <cell r="A4531" t="str">
            <v>BARRERO OJEDA ANA CONSTANZA</v>
          </cell>
          <cell r="B4531">
            <v>51918110</v>
          </cell>
        </row>
        <row r="4532">
          <cell r="A4532" t="str">
            <v>BARRERO OVIEDO SANDRA LILIANA</v>
          </cell>
          <cell r="B4532">
            <v>52112300</v>
          </cell>
        </row>
        <row r="4533">
          <cell r="A4533" t="str">
            <v>BARRERO PINEDA CARLOS</v>
          </cell>
          <cell r="B4533">
            <v>16594660</v>
          </cell>
        </row>
        <row r="4534">
          <cell r="A4534" t="str">
            <v>BARRERO PRIETO MARIA ESPERANZA</v>
          </cell>
          <cell r="B4534">
            <v>38284292</v>
          </cell>
        </row>
        <row r="4535">
          <cell r="A4535" t="str">
            <v>BARRERO S MONICA</v>
          </cell>
          <cell r="B4535">
            <v>65732869</v>
          </cell>
        </row>
        <row r="4536">
          <cell r="A4536" t="str">
            <v>BARRERTO VILLALBA MARIA FERNANDA</v>
          </cell>
          <cell r="B4536">
            <v>52084227</v>
          </cell>
        </row>
        <row r="4537">
          <cell r="A4537" t="str">
            <v>BARRETO ACEVEDO JOHNSON</v>
          </cell>
          <cell r="B4537">
            <v>79668818</v>
          </cell>
        </row>
        <row r="4538">
          <cell r="A4538" t="str">
            <v>BARRETO BARRETO MARIA ODALINDA</v>
          </cell>
          <cell r="B4538">
            <v>23694455</v>
          </cell>
        </row>
        <row r="4539">
          <cell r="A4539" t="str">
            <v>BARRETO BENAVIDES ANDRES YESID</v>
          </cell>
          <cell r="B4539">
            <v>79848922</v>
          </cell>
        </row>
        <row r="4540">
          <cell r="A4540" t="str">
            <v>BARRETO BORDA LILIANA</v>
          </cell>
          <cell r="B4540">
            <v>52318079</v>
          </cell>
        </row>
        <row r="4541">
          <cell r="A4541" t="str">
            <v>BARRETO CABALLERO NELLY</v>
          </cell>
          <cell r="B4541">
            <v>51848864</v>
          </cell>
        </row>
        <row r="4542">
          <cell r="A4542" t="str">
            <v>BARRETO CARRETERO LIBARDO</v>
          </cell>
          <cell r="B4542">
            <v>2376212</v>
          </cell>
        </row>
        <row r="4543">
          <cell r="A4543" t="str">
            <v>BARRETO CARTAGENA VICTOR</v>
          </cell>
          <cell r="B4543">
            <v>94455126</v>
          </cell>
        </row>
        <row r="4544">
          <cell r="A4544" t="str">
            <v>BARRETO CHIVATA ESPERANZA</v>
          </cell>
          <cell r="B4544">
            <v>52329995</v>
          </cell>
        </row>
        <row r="4545">
          <cell r="A4545" t="str">
            <v>BARRETO CUBIDES ANGELA ADRIANA</v>
          </cell>
          <cell r="B4545">
            <v>35459580</v>
          </cell>
        </row>
        <row r="4546">
          <cell r="A4546" t="str">
            <v>BARRETO DE CASTRO CLAUDIA DEL SOCORRO</v>
          </cell>
          <cell r="B4546">
            <v>41664306</v>
          </cell>
        </row>
        <row r="4547">
          <cell r="A4547" t="str">
            <v>BARRETO ENCISO MARIA TERESA</v>
          </cell>
          <cell r="B4547">
            <v>41743127</v>
          </cell>
        </row>
        <row r="4548">
          <cell r="A4548" t="str">
            <v>BARRETO GAMA ESTEBAN</v>
          </cell>
          <cell r="B4548">
            <v>79145906</v>
          </cell>
        </row>
        <row r="4549">
          <cell r="A4549" t="str">
            <v>BARRETO GAMA SERGIO</v>
          </cell>
          <cell r="B4549">
            <v>19317948</v>
          </cell>
        </row>
        <row r="4550">
          <cell r="A4550" t="str">
            <v>BARRETO GARAVITO LUIS ALBERTO</v>
          </cell>
          <cell r="B4550">
            <v>17071968</v>
          </cell>
        </row>
        <row r="4551">
          <cell r="A4551" t="str">
            <v>BARRETO GARZON MARIA CAROLINA</v>
          </cell>
          <cell r="B4551">
            <v>51871958</v>
          </cell>
        </row>
        <row r="4552">
          <cell r="A4552" t="str">
            <v>BARRETO GUSTAVO</v>
          </cell>
          <cell r="B4552">
            <v>11431426</v>
          </cell>
        </row>
        <row r="4553">
          <cell r="A4553" t="str">
            <v>BARRETO HERRAN OSCAR CAMILO</v>
          </cell>
          <cell r="B4553">
            <v>94418930</v>
          </cell>
        </row>
        <row r="4554">
          <cell r="A4554" t="str">
            <v>BARRETO HERRERA LILIANA</v>
          </cell>
          <cell r="B4554">
            <v>55162943</v>
          </cell>
        </row>
        <row r="4555">
          <cell r="A4555" t="str">
            <v>BARRETO JOSE ALFREDO</v>
          </cell>
          <cell r="B4555">
            <v>79708889</v>
          </cell>
        </row>
        <row r="4556">
          <cell r="A4556" t="str">
            <v>BARRETO LOZANO JANETH</v>
          </cell>
          <cell r="B4556">
            <v>31896470</v>
          </cell>
        </row>
        <row r="4557">
          <cell r="A4557" t="str">
            <v>BARRETO LUZ DARY</v>
          </cell>
          <cell r="B4557">
            <v>39758989</v>
          </cell>
        </row>
        <row r="4558">
          <cell r="A4558" t="str">
            <v>BARRETO MAGON HECTOR EDIEL</v>
          </cell>
          <cell r="B4558">
            <v>94399669</v>
          </cell>
        </row>
        <row r="4559">
          <cell r="A4559" t="str">
            <v>BARRETO MARTIN PEDRO MAURICIO</v>
          </cell>
          <cell r="B4559">
            <v>79707887</v>
          </cell>
        </row>
        <row r="4560">
          <cell r="A4560" t="str">
            <v>BARRETO MARTIN TIBERIO</v>
          </cell>
          <cell r="B4560">
            <v>79836840</v>
          </cell>
        </row>
        <row r="4561">
          <cell r="A4561" t="str">
            <v>BARRETO MUNOZ MONICA</v>
          </cell>
          <cell r="B4561">
            <v>34547272</v>
          </cell>
        </row>
        <row r="4562">
          <cell r="A4562" t="str">
            <v>BARRETO NARVAEZ JOHN ITALO</v>
          </cell>
          <cell r="B4562">
            <v>94526110</v>
          </cell>
        </row>
        <row r="4563">
          <cell r="A4563" t="str">
            <v>BARRETO REYES FELIX ANTONIO</v>
          </cell>
          <cell r="B4563">
            <v>19304908</v>
          </cell>
        </row>
        <row r="4564">
          <cell r="A4564" t="str">
            <v>BARRETO RODRIGUEZ ESPERANZA</v>
          </cell>
          <cell r="B4564">
            <v>29771486</v>
          </cell>
        </row>
        <row r="4565">
          <cell r="A4565" t="str">
            <v>BARRETO RODRIGUEZ TATIANA MILENA</v>
          </cell>
          <cell r="B4565">
            <v>52703309</v>
          </cell>
        </row>
        <row r="4566">
          <cell r="A4566" t="str">
            <v>BARRETO SANDOVAL MARTHA LILIANA</v>
          </cell>
          <cell r="B4566">
            <v>39761289</v>
          </cell>
        </row>
        <row r="4567">
          <cell r="A4567" t="str">
            <v>BARRIENTOS AFANADOR CARLOS IVAN</v>
          </cell>
          <cell r="B4567">
            <v>13461959</v>
          </cell>
        </row>
        <row r="4568">
          <cell r="A4568" t="str">
            <v>BARRIENTOS ASSIS MARIBEL</v>
          </cell>
          <cell r="B4568">
            <v>43739916</v>
          </cell>
        </row>
        <row r="4569">
          <cell r="A4569" t="str">
            <v>BARRIENTOS BAENA JAVIER ORLANDO</v>
          </cell>
          <cell r="B4569">
            <v>70127507</v>
          </cell>
        </row>
        <row r="4570">
          <cell r="A4570" t="str">
            <v>BARRIENTOS CHAVEZ JOSE MIGUEL</v>
          </cell>
          <cell r="B4570">
            <v>191920</v>
          </cell>
        </row>
        <row r="4571">
          <cell r="A4571" t="str">
            <v>BARRIENTOS FLOREZ LUIS FERNANDO</v>
          </cell>
          <cell r="B4571">
            <v>71601083</v>
          </cell>
        </row>
        <row r="4572">
          <cell r="A4572" t="str">
            <v>BARRIENTOS GOMEZ HERNAN FELIPE</v>
          </cell>
          <cell r="B4572">
            <v>80411629</v>
          </cell>
        </row>
        <row r="4573">
          <cell r="A4573" t="str">
            <v>BARRIENTOS GOMEZ MARIA MONICA</v>
          </cell>
          <cell r="B4573">
            <v>21384636</v>
          </cell>
        </row>
        <row r="4574">
          <cell r="A4574" t="str">
            <v>BARRIENTOS GOMEZ ORLANDO ANTONIO</v>
          </cell>
          <cell r="B4574">
            <v>781048</v>
          </cell>
        </row>
        <row r="4575">
          <cell r="A4575" t="str">
            <v>BARRIENTOS LONDONO MARGARITA MARIA</v>
          </cell>
          <cell r="B4575">
            <v>42757025</v>
          </cell>
        </row>
        <row r="4576">
          <cell r="A4576" t="str">
            <v>BARRIENTOS NURY AMPARO</v>
          </cell>
          <cell r="B4576">
            <v>43001212</v>
          </cell>
        </row>
        <row r="4577">
          <cell r="A4577" t="str">
            <v>BARRIENTOS SANCHEZ BEATRIZ HELENA</v>
          </cell>
          <cell r="B4577">
            <v>43451217</v>
          </cell>
        </row>
        <row r="4578">
          <cell r="A4578" t="str">
            <v>BARRIENTOS WILMAR ALBERTO</v>
          </cell>
          <cell r="B4578">
            <v>71535912</v>
          </cell>
        </row>
        <row r="4579">
          <cell r="A4579" t="str">
            <v>BARRIGA BERNAL CARLOS ANDRES</v>
          </cell>
          <cell r="B4579">
            <v>80068469</v>
          </cell>
        </row>
        <row r="4580">
          <cell r="A4580" t="str">
            <v>BARRIGA BERNAL OMAIDA LUCIA</v>
          </cell>
          <cell r="B4580">
            <v>52182577</v>
          </cell>
        </row>
        <row r="4581">
          <cell r="A4581" t="str">
            <v>BARRIGA CORTES ROSA MARIA</v>
          </cell>
          <cell r="B4581">
            <v>52225659</v>
          </cell>
        </row>
        <row r="4582">
          <cell r="A4582" t="str">
            <v>BARRIGA DE PARRA MARIA JUANITA</v>
          </cell>
          <cell r="B4582">
            <v>20500961</v>
          </cell>
        </row>
        <row r="4583">
          <cell r="A4583" t="str">
            <v>BARRIGA DUQUE CARLOS ALBERTO</v>
          </cell>
          <cell r="B4583">
            <v>10075295</v>
          </cell>
        </row>
        <row r="4584">
          <cell r="A4584" t="str">
            <v>BARRIGA LUQUEZ ELCIDA TATIANA</v>
          </cell>
          <cell r="B4584">
            <v>37546928</v>
          </cell>
        </row>
        <row r="4585">
          <cell r="A4585" t="str">
            <v>BARRIGA NEME BENEDICTO</v>
          </cell>
          <cell r="B4585">
            <v>3223114</v>
          </cell>
        </row>
        <row r="4586">
          <cell r="A4586" t="str">
            <v>BARRIGA RICO GERMAN</v>
          </cell>
          <cell r="B4586">
            <v>19462636</v>
          </cell>
        </row>
        <row r="4587">
          <cell r="A4587" t="str">
            <v>BARRIGA ROJAS LUIS EDUARDO</v>
          </cell>
          <cell r="B4587">
            <v>17104571</v>
          </cell>
        </row>
        <row r="4588">
          <cell r="A4588" t="str">
            <v>BARRIGA SUAREZ CARLOS ALBERTO</v>
          </cell>
          <cell r="B4588">
            <v>79538508</v>
          </cell>
        </row>
        <row r="4589">
          <cell r="A4589" t="str">
            <v>BARRIOS ALBIS LUCY DEL CARMEN</v>
          </cell>
          <cell r="B4589">
            <v>22806595</v>
          </cell>
        </row>
        <row r="4590">
          <cell r="A4590" t="str">
            <v>BARRIOS ALIRIO</v>
          </cell>
          <cell r="B4590">
            <v>5982593</v>
          </cell>
        </row>
        <row r="4591">
          <cell r="A4591" t="str">
            <v>BARRIOS BATISTA ADELSON</v>
          </cell>
          <cell r="B4591">
            <v>9152561</v>
          </cell>
        </row>
        <row r="4592">
          <cell r="A4592" t="str">
            <v>BARRIOS BONILLA   JANETH</v>
          </cell>
          <cell r="B4592">
            <v>51950059</v>
          </cell>
        </row>
        <row r="4593">
          <cell r="A4593" t="str">
            <v>BARRIOS BUITRAGO LUZ CARIME</v>
          </cell>
          <cell r="B4593">
            <v>39568101</v>
          </cell>
        </row>
        <row r="4594">
          <cell r="A4594" t="str">
            <v>BARRIOS CASTELLAR ANDRES RAMON</v>
          </cell>
          <cell r="B4594">
            <v>7927653</v>
          </cell>
        </row>
        <row r="4595">
          <cell r="A4595" t="str">
            <v>BARRIOS CASTRO MONICA</v>
          </cell>
          <cell r="B4595">
            <v>52620362</v>
          </cell>
        </row>
        <row r="4596">
          <cell r="A4596" t="str">
            <v>BARRIOS CERVANTES PEDRO DE JESUS</v>
          </cell>
          <cell r="B4596">
            <v>72070710</v>
          </cell>
        </row>
        <row r="4597">
          <cell r="A4597" t="str">
            <v>BARRIOS CORTINA OSVALDO JOSE</v>
          </cell>
          <cell r="B4597">
            <v>72166852</v>
          </cell>
        </row>
        <row r="4598">
          <cell r="A4598" t="str">
            <v>BARRIOS DE RODRIGUEZ LIGIA DEL SOCORRO</v>
          </cell>
          <cell r="B4598">
            <v>22345337</v>
          </cell>
        </row>
        <row r="4599">
          <cell r="A4599" t="str">
            <v>BARRIOS DE TRUJILLO FLOR MARIA</v>
          </cell>
          <cell r="B4599">
            <v>26417848</v>
          </cell>
        </row>
        <row r="4600">
          <cell r="A4600" t="str">
            <v>BARRIOS ESPEJO MAYDA SOFIA</v>
          </cell>
          <cell r="B4600">
            <v>22421132</v>
          </cell>
        </row>
        <row r="4601">
          <cell r="A4601" t="str">
            <v>BARRIOS GOMEZ JOSE LUIS</v>
          </cell>
          <cell r="B4601">
            <v>73161418</v>
          </cell>
        </row>
        <row r="4602">
          <cell r="A4602" t="str">
            <v>BARRIOS GOMEZ MARCO ANTONIO</v>
          </cell>
          <cell r="B4602">
            <v>19344524</v>
          </cell>
        </row>
        <row r="4603">
          <cell r="A4603" t="str">
            <v>BARRIOS GOMEZ SILVANA GLORIA</v>
          </cell>
          <cell r="B4603">
            <v>32676359</v>
          </cell>
        </row>
        <row r="4604">
          <cell r="A4604" t="str">
            <v>BARRIOS GUTIERREZ NUBIA</v>
          </cell>
          <cell r="B4604">
            <v>41738436</v>
          </cell>
        </row>
        <row r="4605">
          <cell r="A4605" t="str">
            <v>BARRIOS MARIN AYDDE</v>
          </cell>
          <cell r="B4605">
            <v>41581274</v>
          </cell>
        </row>
        <row r="4606">
          <cell r="A4606" t="str">
            <v>BARRIOS MARSIGLIA ROGER</v>
          </cell>
          <cell r="B4606">
            <v>72202551</v>
          </cell>
        </row>
        <row r="4607">
          <cell r="A4607" t="str">
            <v>BARRIOS MARTIN KETTY DEL CARMEN</v>
          </cell>
          <cell r="B4607">
            <v>45477680</v>
          </cell>
        </row>
        <row r="4608">
          <cell r="A4608" t="str">
            <v>BARRIOS MARTINEZ LEONARDO</v>
          </cell>
          <cell r="B4608">
            <v>79992306</v>
          </cell>
        </row>
        <row r="4609">
          <cell r="A4609" t="str">
            <v>BARRIOS MEDINA JAVIER CENON</v>
          </cell>
          <cell r="B4609">
            <v>14323239</v>
          </cell>
        </row>
        <row r="4610">
          <cell r="A4610" t="str">
            <v>BARRIOS MERCADO JUAN BAUTISTA</v>
          </cell>
          <cell r="B4610">
            <v>73146416</v>
          </cell>
        </row>
        <row r="4611">
          <cell r="A4611" t="str">
            <v>BARRIOS MIRANDA MEIDA ROSA</v>
          </cell>
          <cell r="B4611">
            <v>45456835</v>
          </cell>
        </row>
        <row r="4612">
          <cell r="A4612" t="str">
            <v>BARRIOS MORENO ALEXIS</v>
          </cell>
          <cell r="B4612">
            <v>73581714</v>
          </cell>
        </row>
        <row r="4613">
          <cell r="A4613" t="str">
            <v>BARRIOS MORENO JOSE MARIA</v>
          </cell>
          <cell r="B4613">
            <v>17117798</v>
          </cell>
        </row>
        <row r="4614">
          <cell r="A4614" t="str">
            <v>BARRIOS OLIVEROS RUBEN</v>
          </cell>
          <cell r="B4614">
            <v>14247992</v>
          </cell>
        </row>
        <row r="4615">
          <cell r="A4615" t="str">
            <v>BARRIOS OROZCO LUIS SANTIAGO</v>
          </cell>
          <cell r="B4615">
            <v>8761372</v>
          </cell>
        </row>
        <row r="4616">
          <cell r="A4616" t="str">
            <v>BARRIOS OSMA ALEJANDRO</v>
          </cell>
          <cell r="B4616">
            <v>91178931</v>
          </cell>
        </row>
        <row r="4617">
          <cell r="A4617" t="str">
            <v>BARRIOS OSPINA WILMAN ALBERTO</v>
          </cell>
          <cell r="B4617">
            <v>79842882</v>
          </cell>
        </row>
        <row r="4618">
          <cell r="A4618" t="str">
            <v>BARRIOS PAJARO ALFREDO ENRIQUE</v>
          </cell>
          <cell r="B4618">
            <v>9084795</v>
          </cell>
        </row>
        <row r="4619">
          <cell r="A4619" t="str">
            <v>BARRIOS PINO DANIEL</v>
          </cell>
          <cell r="B4619">
            <v>16840163</v>
          </cell>
        </row>
        <row r="4620">
          <cell r="A4620" t="str">
            <v>BARRIOS PUERTA JULIO</v>
          </cell>
          <cell r="B4620">
            <v>8317934</v>
          </cell>
        </row>
        <row r="4621">
          <cell r="A4621" t="str">
            <v>BARRIOS QUINTERO OSCAR EDGARDO</v>
          </cell>
          <cell r="B4621">
            <v>7710648</v>
          </cell>
        </row>
        <row r="4622">
          <cell r="A4622" t="str">
            <v>BARRIOS RIVERA ANDRES</v>
          </cell>
          <cell r="B4622">
            <v>94486793</v>
          </cell>
        </row>
        <row r="4623">
          <cell r="A4623" t="str">
            <v>BARRIOS RODRIGUEZ ELSA MARIA</v>
          </cell>
          <cell r="B4623">
            <v>51790173</v>
          </cell>
        </row>
        <row r="4624">
          <cell r="A4624" t="str">
            <v>BARRIOS ROMERO SHIRLEY DEL CARMEN</v>
          </cell>
          <cell r="B4624">
            <v>45764215</v>
          </cell>
        </row>
        <row r="4625">
          <cell r="A4625" t="str">
            <v>BARRIOS RUEDA PATRICIA ROCIO</v>
          </cell>
          <cell r="B4625">
            <v>32822167</v>
          </cell>
        </row>
        <row r="4626">
          <cell r="A4626" t="str">
            <v>BARRIOS SIERRA MARTHA</v>
          </cell>
          <cell r="B4626">
            <v>20620362</v>
          </cell>
        </row>
        <row r="4627">
          <cell r="A4627" t="str">
            <v>BARRIOS SUAREZ RUBEN</v>
          </cell>
          <cell r="B4627">
            <v>7702804</v>
          </cell>
        </row>
        <row r="4628">
          <cell r="A4628" t="str">
            <v>BARRIOS TERRIL LUIS ENRIQUE</v>
          </cell>
          <cell r="B4628">
            <v>9064512</v>
          </cell>
        </row>
        <row r="4629">
          <cell r="A4629" t="str">
            <v>BARRIOS VARELA MARIA ELENA</v>
          </cell>
          <cell r="B4629">
            <v>67009554</v>
          </cell>
        </row>
        <row r="4630">
          <cell r="A4630" t="str">
            <v>BARRIOS VASQUEZ JUAN CARLOS</v>
          </cell>
          <cell r="B4630">
            <v>93355734</v>
          </cell>
        </row>
        <row r="4631">
          <cell r="A4631" t="str">
            <v>BARRIOS VASQUEZ PETRONA</v>
          </cell>
          <cell r="B4631">
            <v>33129351</v>
          </cell>
        </row>
        <row r="4632">
          <cell r="A4632" t="str">
            <v>BARRIOS VEGA HERNAN</v>
          </cell>
          <cell r="B4632">
            <v>16698030</v>
          </cell>
        </row>
        <row r="4633">
          <cell r="A4633" t="str">
            <v>BARRIOS VILLADIEGO VIVIANA</v>
          </cell>
          <cell r="B4633">
            <v>32689694</v>
          </cell>
        </row>
        <row r="4634">
          <cell r="A4634" t="str">
            <v>BARRON RODRIGUEZ MONICA PATRICIA</v>
          </cell>
          <cell r="B4634">
            <v>66866158</v>
          </cell>
        </row>
        <row r="4635">
          <cell r="A4635" t="str">
            <v>BARROS ARGOTE VICTOR MOISES</v>
          </cell>
          <cell r="B4635">
            <v>6746277</v>
          </cell>
        </row>
        <row r="4636">
          <cell r="A4636" t="str">
            <v>BARROS AYOLA MARINO DE JESUS</v>
          </cell>
          <cell r="B4636">
            <v>73168624</v>
          </cell>
        </row>
        <row r="4637">
          <cell r="A4637" t="str">
            <v>BARROS BULLA CAYETANO ADOLFO</v>
          </cell>
          <cell r="B4637">
            <v>17119925</v>
          </cell>
        </row>
        <row r="4638">
          <cell r="A4638" t="str">
            <v>BARROS MANJARREZ ELVIA EMILIA</v>
          </cell>
          <cell r="B4638">
            <v>40800992</v>
          </cell>
        </row>
        <row r="4639">
          <cell r="A4639" t="str">
            <v>BARROS MERCADO DAISY DEL CARMEN</v>
          </cell>
          <cell r="B4639">
            <v>22628894</v>
          </cell>
        </row>
        <row r="4640">
          <cell r="A4640" t="str">
            <v>BARROS SOSA SOCORRO</v>
          </cell>
          <cell r="B4640">
            <v>39703244</v>
          </cell>
        </row>
        <row r="4641">
          <cell r="A4641" t="str">
            <v>BARROS TORRES JOAQUIN CAMILO</v>
          </cell>
          <cell r="B4641">
            <v>5174372</v>
          </cell>
        </row>
        <row r="4642">
          <cell r="A4642" t="str">
            <v>BARROS TOVAR MARTHA LUZ</v>
          </cell>
          <cell r="B4642">
            <v>51939440</v>
          </cell>
        </row>
        <row r="4643">
          <cell r="A4643" t="str">
            <v>BARRTERO RODRIGUEZCESAR FRANK</v>
          </cell>
          <cell r="B4643">
            <v>79048282</v>
          </cell>
        </row>
        <row r="4644">
          <cell r="A4644" t="str">
            <v>BARTELS MARTINEZ JAIME ENRIQUE</v>
          </cell>
          <cell r="B4644">
            <v>11425272</v>
          </cell>
        </row>
        <row r="4645">
          <cell r="A4645" t="str">
            <v>BARTELSMAN LANGEVELD ANNEMIEKE</v>
          </cell>
          <cell r="B4645">
            <v>110628</v>
          </cell>
        </row>
        <row r="4646">
          <cell r="A4646" t="str">
            <v>BARTUCCI Y CIALTDA</v>
          </cell>
          <cell r="B4646">
            <v>860508546</v>
          </cell>
        </row>
        <row r="4647">
          <cell r="A4647" t="str">
            <v>BARVO ORTIZ RAFAEL AUGUSTO</v>
          </cell>
          <cell r="B4647">
            <v>72210139</v>
          </cell>
        </row>
        <row r="4648">
          <cell r="A4648" t="str">
            <v>BARVO ZORRILLA HUGO MANUEL</v>
          </cell>
          <cell r="B4648">
            <v>72196004</v>
          </cell>
        </row>
        <row r="4649">
          <cell r="A4649" t="str">
            <v>BASALTO BASALLO BASALLO MARTHA</v>
          </cell>
          <cell r="B4649">
            <v>51960470</v>
          </cell>
        </row>
        <row r="4650">
          <cell r="A4650" t="str">
            <v>BASANTE DORIS ANGELICA</v>
          </cell>
          <cell r="B4650">
            <v>30721818</v>
          </cell>
        </row>
        <row r="4651">
          <cell r="A4651" t="str">
            <v>BASANTE GONZALEZ GLADYS DEL SOCORRO</v>
          </cell>
          <cell r="B4651">
            <v>30718977</v>
          </cell>
        </row>
        <row r="4652">
          <cell r="A4652" t="str">
            <v>BASANTE MARY EUGENIA</v>
          </cell>
          <cell r="B4652">
            <v>27108554</v>
          </cell>
        </row>
        <row r="4653">
          <cell r="A4653" t="str">
            <v>BASANTE MEZA EDGAR EDUARDO</v>
          </cell>
          <cell r="B4653">
            <v>16649265</v>
          </cell>
        </row>
        <row r="4654">
          <cell r="A4654" t="str">
            <v>BASANTE PALACIOS SANDRA GIMENA</v>
          </cell>
          <cell r="B4654">
            <v>37007035</v>
          </cell>
        </row>
        <row r="4655">
          <cell r="A4655" t="str">
            <v>BASANTE ROSERO LUIS EDUARDO</v>
          </cell>
          <cell r="B4655">
            <v>16345136</v>
          </cell>
        </row>
        <row r="4656">
          <cell r="A4656" t="str">
            <v>BASCULAS PROMETALICOS S.A.</v>
          </cell>
          <cell r="B4656">
            <v>890800999</v>
          </cell>
        </row>
        <row r="4657">
          <cell r="A4657" t="str">
            <v>BASILIO KLONIS Y CIA S EN C</v>
          </cell>
          <cell r="B4657">
            <v>800128709</v>
          </cell>
        </row>
        <row r="4658">
          <cell r="A4658" t="str">
            <v>BASTIDAS ALVAREZ CAROLINA</v>
          </cell>
          <cell r="B4658">
            <v>30349536</v>
          </cell>
        </row>
        <row r="4659">
          <cell r="A4659" t="str">
            <v>BASTIDAS ALVAREZ PABLO EMILIO</v>
          </cell>
          <cell r="B4659">
            <v>8700777</v>
          </cell>
        </row>
        <row r="4660">
          <cell r="A4660" t="str">
            <v>BASTIDAS ARDILA CLAUDIA PATRICIA</v>
          </cell>
          <cell r="B4660">
            <v>51768252</v>
          </cell>
        </row>
        <row r="4661">
          <cell r="A4661" t="str">
            <v>BASTIDAS ARIAS JOHN JAIRO</v>
          </cell>
          <cell r="B4661">
            <v>79994375</v>
          </cell>
        </row>
        <row r="4662">
          <cell r="A4662" t="str">
            <v>BASTIDAS ARTEAGA ALBERTO LEONEL</v>
          </cell>
          <cell r="B4662">
            <v>5264134</v>
          </cell>
        </row>
        <row r="4663">
          <cell r="A4663" t="str">
            <v>BASTIDAS BARAJAS LUIS EDUARDO</v>
          </cell>
          <cell r="B4663">
            <v>19135944</v>
          </cell>
        </row>
        <row r="4664">
          <cell r="A4664" t="str">
            <v>BASTIDAS BASTIDAS OSCAR HENRY</v>
          </cell>
          <cell r="B4664">
            <v>94298654</v>
          </cell>
        </row>
        <row r="4665">
          <cell r="A4665" t="str">
            <v>BASTIDAS CALDAS LESBY FARIZA</v>
          </cell>
          <cell r="B4665">
            <v>34541216</v>
          </cell>
        </row>
        <row r="4666">
          <cell r="A4666" t="str">
            <v>BASTIDAS CARDENAS ALEJANDRA</v>
          </cell>
          <cell r="B4666">
            <v>42107994</v>
          </cell>
        </row>
        <row r="4667">
          <cell r="A4667" t="str">
            <v>BASTIDAS CARDONA SANDRA PATRICIA</v>
          </cell>
          <cell r="B4667">
            <v>66981660</v>
          </cell>
        </row>
        <row r="4668">
          <cell r="A4668" t="str">
            <v>BASTIDAS DE PASCUAZA MARIANA OLGA</v>
          </cell>
          <cell r="B4668">
            <v>27071183</v>
          </cell>
        </row>
        <row r="4669">
          <cell r="A4669" t="str">
            <v>BASTIDAS DE ROMO MARIA VERONICA</v>
          </cell>
          <cell r="B4669">
            <v>27064922</v>
          </cell>
        </row>
        <row r="4670">
          <cell r="A4670" t="str">
            <v>BASTIDAS GONZALEZ SANDRA OLIVA</v>
          </cell>
          <cell r="B4670">
            <v>30725976</v>
          </cell>
        </row>
        <row r="4671">
          <cell r="A4671" t="str">
            <v>BASTIDAS HERNANDEZLUZ MERY</v>
          </cell>
          <cell r="B4671">
            <v>52278178</v>
          </cell>
        </row>
        <row r="4672">
          <cell r="A4672" t="str">
            <v>BASTIDAS JAVELA JOSE CLAUDIO</v>
          </cell>
          <cell r="B4672">
            <v>19203984</v>
          </cell>
        </row>
        <row r="4673">
          <cell r="A4673" t="str">
            <v>BASTIDAS JURADO DIEGO FERNANDO</v>
          </cell>
          <cell r="B4673">
            <v>94432406</v>
          </cell>
        </row>
        <row r="4674">
          <cell r="A4674" t="str">
            <v>BASTIDAS JURADO LUIS ALFREDO</v>
          </cell>
          <cell r="B4674">
            <v>94405702</v>
          </cell>
        </row>
        <row r="4675">
          <cell r="A4675" t="str">
            <v>BASTIDAS MACHADO CESAR ANDRES</v>
          </cell>
          <cell r="B4675">
            <v>87101058</v>
          </cell>
        </row>
        <row r="4676">
          <cell r="A4676" t="str">
            <v>BASTIDAS MANYONA DIANA</v>
          </cell>
          <cell r="B4676">
            <v>31914130</v>
          </cell>
        </row>
        <row r="4677">
          <cell r="A4677" t="str">
            <v>BASTIDAS MERA ALBA LUCIA</v>
          </cell>
          <cell r="B4677">
            <v>30710092</v>
          </cell>
        </row>
        <row r="4678">
          <cell r="A4678" t="str">
            <v>BASTIDAS MIDEROS AIDA MARIA</v>
          </cell>
          <cell r="B4678">
            <v>27079610</v>
          </cell>
        </row>
        <row r="4679">
          <cell r="A4679" t="str">
            <v>BASTIDAS MIRANDA YOLANDA EDITH</v>
          </cell>
          <cell r="B4679">
            <v>41484588</v>
          </cell>
        </row>
        <row r="4680">
          <cell r="A4680" t="str">
            <v>BASTIDAS OROZCO GUSTAVO ADOLFO</v>
          </cell>
          <cell r="B4680">
            <v>16692825</v>
          </cell>
        </row>
        <row r="4681">
          <cell r="A4681" t="str">
            <v>BASTIDAS ORTIZ MANUEL ANTONIO</v>
          </cell>
          <cell r="B4681">
            <v>88227204</v>
          </cell>
        </row>
        <row r="4682">
          <cell r="A4682" t="str">
            <v>BASTIDAS PALACIOS LEONARDO SALOMON</v>
          </cell>
          <cell r="B4682">
            <v>16581282</v>
          </cell>
        </row>
        <row r="4683">
          <cell r="A4683" t="str">
            <v>BASTIDAS PARRA SERVIO EUDORO</v>
          </cell>
          <cell r="B4683">
            <v>12968578</v>
          </cell>
        </row>
        <row r="4684">
          <cell r="A4684" t="str">
            <v>BASTIDAS PEREZ GILMOR</v>
          </cell>
          <cell r="B4684">
            <v>4920454</v>
          </cell>
        </row>
        <row r="4685">
          <cell r="A4685" t="str">
            <v>BASTIDAS PORTILLA ISRAEL</v>
          </cell>
          <cell r="B4685">
            <v>12967966</v>
          </cell>
        </row>
        <row r="4686">
          <cell r="A4686" t="str">
            <v>BASTIDAS PULGARIN JAIME DE JESUS</v>
          </cell>
          <cell r="B4686">
            <v>71577585</v>
          </cell>
        </row>
        <row r="4687">
          <cell r="A4687" t="str">
            <v>BASTIDAS RINCON MARTHA ELENA</v>
          </cell>
          <cell r="B4687">
            <v>31490648</v>
          </cell>
        </row>
        <row r="4688">
          <cell r="A4688" t="str">
            <v>BASTIDAS RODRIGUEZJOHN FREDDY</v>
          </cell>
          <cell r="B4688">
            <v>98639632</v>
          </cell>
        </row>
        <row r="4689">
          <cell r="A4689" t="str">
            <v>BASTIDAS ROSERO MANUEL JESUS</v>
          </cell>
          <cell r="B4689">
            <v>12964255</v>
          </cell>
        </row>
        <row r="4690">
          <cell r="A4690" t="str">
            <v>BASTIDAS SALAZAR RODRIGO</v>
          </cell>
          <cell r="B4690">
            <v>14211497</v>
          </cell>
        </row>
        <row r="4691">
          <cell r="A4691" t="str">
            <v>BASTIDAS TRIANA ELSY</v>
          </cell>
          <cell r="B4691">
            <v>39696600</v>
          </cell>
        </row>
        <row r="4692">
          <cell r="A4692" t="str">
            <v>BASTIDAS VANEGAS FABIAN JEIBER</v>
          </cell>
          <cell r="B4692">
            <v>94449210</v>
          </cell>
        </row>
        <row r="4693">
          <cell r="A4693" t="str">
            <v>BASTO CHUSCANO HERNANDO</v>
          </cell>
          <cell r="B4693">
            <v>17153883</v>
          </cell>
        </row>
        <row r="4694">
          <cell r="A4694" t="str">
            <v>BASTO DE DIAZ YOLANDA</v>
          </cell>
          <cell r="B4694">
            <v>41402223</v>
          </cell>
        </row>
        <row r="4695">
          <cell r="A4695" t="str">
            <v>BASTO FLORES RICHARD</v>
          </cell>
          <cell r="B4695">
            <v>15244214</v>
          </cell>
        </row>
        <row r="4696">
          <cell r="A4696" t="str">
            <v>BASTO MORALES SANDRA PATRICIA</v>
          </cell>
          <cell r="B4696">
            <v>66950182</v>
          </cell>
        </row>
        <row r="4697">
          <cell r="A4697" t="str">
            <v>BASTO ROMERO JIMENA</v>
          </cell>
          <cell r="B4697">
            <v>35527780</v>
          </cell>
        </row>
        <row r="4698">
          <cell r="A4698" t="str">
            <v>BASTOS BURBANO BETTY ROSALBA</v>
          </cell>
          <cell r="B4698">
            <v>51774302</v>
          </cell>
        </row>
        <row r="4699">
          <cell r="A4699" t="str">
            <v>BASTOS FUENTES EDUARDO</v>
          </cell>
          <cell r="B4699">
            <v>12457374</v>
          </cell>
        </row>
        <row r="4700">
          <cell r="A4700" t="str">
            <v>BASTOS JAIME ZAYDA PIEDAD</v>
          </cell>
          <cell r="B4700">
            <v>60368752</v>
          </cell>
        </row>
        <row r="4701">
          <cell r="A4701" t="str">
            <v>BASTOS PENUELA ALBA LUCIA</v>
          </cell>
          <cell r="B4701">
            <v>51726916</v>
          </cell>
        </row>
        <row r="4702">
          <cell r="A4702" t="str">
            <v>BASTOS SANDOVAL LUZ DARI</v>
          </cell>
          <cell r="B4702">
            <v>60337086</v>
          </cell>
        </row>
        <row r="4703">
          <cell r="A4703" t="str">
            <v>BATANERO JOSE OVIDIO</v>
          </cell>
          <cell r="B4703">
            <v>80361895</v>
          </cell>
        </row>
        <row r="4704">
          <cell r="A4704" t="str">
            <v>BATERO RAMIREZ CEYSI LILIANA</v>
          </cell>
          <cell r="B4704">
            <v>31877861</v>
          </cell>
        </row>
        <row r="4705">
          <cell r="A4705" t="str">
            <v>BATIOJA MOSQUERA YUDY FERNANDA</v>
          </cell>
          <cell r="B4705">
            <v>59678388</v>
          </cell>
        </row>
        <row r="4706">
          <cell r="A4706" t="str">
            <v>BATISTA ARIZA ALEXANDER</v>
          </cell>
          <cell r="B4706">
            <v>73168437</v>
          </cell>
        </row>
        <row r="4707">
          <cell r="A4707" t="str">
            <v>BATISTA BELTRAN MARTHA ISABEL</v>
          </cell>
          <cell r="B4707">
            <v>33148067</v>
          </cell>
        </row>
        <row r="4708">
          <cell r="A4708" t="str">
            <v>BATISTA DE TABORDA EDIT MARIA</v>
          </cell>
          <cell r="B4708">
            <v>30768906</v>
          </cell>
        </row>
        <row r="4709">
          <cell r="A4709" t="str">
            <v>BATISTA NU¥EZ MARIA AUXILIADORA</v>
          </cell>
          <cell r="B4709">
            <v>45464053</v>
          </cell>
        </row>
        <row r="4710">
          <cell r="A4710" t="str">
            <v>BATISTA TERAN POLICARPO</v>
          </cell>
          <cell r="B4710">
            <v>9037199</v>
          </cell>
        </row>
        <row r="4711">
          <cell r="A4711" t="str">
            <v>BATISTA VANEGAS LUIS FRANCISCO</v>
          </cell>
          <cell r="B4711">
            <v>73150340</v>
          </cell>
        </row>
        <row r="4712">
          <cell r="A4712" t="str">
            <v>BATTA CAPERA NORALBA</v>
          </cell>
          <cell r="B4712">
            <v>38253986</v>
          </cell>
        </row>
        <row r="4713">
          <cell r="A4713" t="str">
            <v>BAUDILIO D REVELO HURTADO</v>
          </cell>
          <cell r="B4713">
            <v>6091834</v>
          </cell>
        </row>
        <row r="4714">
          <cell r="A4714" t="str">
            <v>BAUER DELGADO ERIKA</v>
          </cell>
          <cell r="B4714">
            <v>31947138</v>
          </cell>
        </row>
        <row r="4715">
          <cell r="A4715" t="str">
            <v>BAUER MORALES WALTER</v>
          </cell>
          <cell r="B4715">
            <v>16649430</v>
          </cell>
        </row>
        <row r="4716">
          <cell r="A4716" t="str">
            <v>BAUTISTA CONSUELO</v>
          </cell>
          <cell r="B4716">
            <v>52178645</v>
          </cell>
        </row>
        <row r="4717">
          <cell r="A4717" t="str">
            <v>BAUTISTA CORREA VICTOR MARIO</v>
          </cell>
          <cell r="B4717">
            <v>79565367</v>
          </cell>
        </row>
        <row r="4718">
          <cell r="A4718" t="str">
            <v>BAUTISTA CRUZ MAXIMILIANO</v>
          </cell>
          <cell r="B4718">
            <v>19085884</v>
          </cell>
        </row>
        <row r="4719">
          <cell r="A4719" t="str">
            <v>BAUTISTA CUADRADO YOHANA ALEJANDRA</v>
          </cell>
          <cell r="B4719">
            <v>52540939</v>
          </cell>
        </row>
        <row r="4720">
          <cell r="A4720" t="str">
            <v>BAUTISTA CUELLAR CUSTODIA</v>
          </cell>
          <cell r="B4720">
            <v>24178319</v>
          </cell>
        </row>
        <row r="4721">
          <cell r="A4721" t="str">
            <v>BAUTISTA DE RODRIGFABIOLA</v>
          </cell>
          <cell r="B4721">
            <v>41588838</v>
          </cell>
        </row>
        <row r="4722">
          <cell r="A4722" t="str">
            <v>BAUTISTA DE RUBIANO GLADYS MERCEDES</v>
          </cell>
          <cell r="B4722">
            <v>41727080</v>
          </cell>
        </row>
        <row r="4723">
          <cell r="A4723" t="str">
            <v>BAUTISTA FLOR ELISA</v>
          </cell>
          <cell r="B4723">
            <v>41660775</v>
          </cell>
        </row>
        <row r="4724">
          <cell r="A4724" t="str">
            <v>BAUTISTA FORERO MIGUEL ANGEL</v>
          </cell>
          <cell r="B4724">
            <v>79698171</v>
          </cell>
        </row>
        <row r="4725">
          <cell r="A4725" t="str">
            <v>BAUTISTA FORERO MIGUEL ANTONIO</v>
          </cell>
          <cell r="B4725">
            <v>4095871</v>
          </cell>
        </row>
        <row r="4726">
          <cell r="A4726" t="str">
            <v>BAUTISTA GAMBOA JOSE RODOLFO</v>
          </cell>
          <cell r="B4726">
            <v>17033751</v>
          </cell>
        </row>
        <row r="4727">
          <cell r="A4727" t="str">
            <v>BAUTISTA GARCIA LUZ MARINA</v>
          </cell>
          <cell r="B4727">
            <v>51590832</v>
          </cell>
        </row>
        <row r="4728">
          <cell r="A4728" t="str">
            <v>BAUTISTA JACINTO ESPERANZA</v>
          </cell>
          <cell r="B4728">
            <v>51950197</v>
          </cell>
        </row>
        <row r="4729">
          <cell r="A4729" t="str">
            <v>BAUTISTA JAIMES DORIS EVELIA</v>
          </cell>
          <cell r="B4729">
            <v>27878386</v>
          </cell>
        </row>
        <row r="4730">
          <cell r="A4730" t="str">
            <v>BAUTISTA JAIMES RAMIRO</v>
          </cell>
          <cell r="B4730">
            <v>13824393</v>
          </cell>
        </row>
        <row r="4731">
          <cell r="A4731" t="str">
            <v>BAUTISTA LAGUNA ELIZABETH</v>
          </cell>
          <cell r="B4731">
            <v>39560568</v>
          </cell>
        </row>
        <row r="4732">
          <cell r="A4732" t="str">
            <v>BAUTISTA LASPRILLA ALVARO OMAR</v>
          </cell>
          <cell r="B4732">
            <v>91071065</v>
          </cell>
        </row>
        <row r="4733">
          <cell r="A4733" t="str">
            <v>BAUTISTA LOPEZ VLADIMIR</v>
          </cell>
          <cell r="B4733">
            <v>88214472</v>
          </cell>
        </row>
        <row r="4734">
          <cell r="A4734" t="str">
            <v>BAUTISTA MENESES MARTHA CAROLINA</v>
          </cell>
          <cell r="B4734">
            <v>52102148</v>
          </cell>
        </row>
        <row r="4735">
          <cell r="A4735" t="str">
            <v>BAUTISTA NAVARRETE MARY GILLIANNY</v>
          </cell>
          <cell r="B4735">
            <v>52621209</v>
          </cell>
        </row>
        <row r="4736">
          <cell r="A4736" t="str">
            <v>BAUTISTA OCHOA MARIO ESTEBAN</v>
          </cell>
          <cell r="B4736">
            <v>13350856</v>
          </cell>
        </row>
        <row r="4737">
          <cell r="A4737" t="str">
            <v>BAUTISTA PEREA FRANCIA</v>
          </cell>
          <cell r="B4737">
            <v>31846116</v>
          </cell>
        </row>
        <row r="4738">
          <cell r="A4738" t="str">
            <v>BAUTISTA QUIJANO JORGE ARTURO</v>
          </cell>
          <cell r="B4738">
            <v>5585722</v>
          </cell>
        </row>
        <row r="4739">
          <cell r="A4739" t="str">
            <v>BAUTISTA RAMIREZ JHON ERIC</v>
          </cell>
          <cell r="B4739">
            <v>79617296</v>
          </cell>
        </row>
        <row r="4740">
          <cell r="A4740" t="str">
            <v>BAUTISTA RAMOS FLOR MARINA</v>
          </cell>
          <cell r="B4740">
            <v>20644534</v>
          </cell>
        </row>
        <row r="4741">
          <cell r="A4741" t="str">
            <v>BAUTISTA REYES MAGNOLIA ADRIANA</v>
          </cell>
          <cell r="B4741">
            <v>52259765</v>
          </cell>
        </row>
        <row r="4742">
          <cell r="A4742" t="str">
            <v>BAUTISTA RICO JOSE VICENTE</v>
          </cell>
          <cell r="B4742">
            <v>5440577</v>
          </cell>
        </row>
        <row r="4743">
          <cell r="A4743" t="str">
            <v>BAUTISTA ROJAS NELSY</v>
          </cell>
          <cell r="B4743">
            <v>29704721</v>
          </cell>
        </row>
        <row r="4744">
          <cell r="A4744" t="str">
            <v>BAUTISTA TOVAR CARMEN GLORIA</v>
          </cell>
          <cell r="B4744">
            <v>35459343</v>
          </cell>
        </row>
        <row r="4745">
          <cell r="A4745" t="str">
            <v>BAUTISTA TRIANA SANDRA LILIANA</v>
          </cell>
          <cell r="B4745">
            <v>52383394</v>
          </cell>
        </row>
        <row r="4746">
          <cell r="A4746" t="str">
            <v>BAYAN DE OVIEDO DORIS</v>
          </cell>
          <cell r="B4746">
            <v>31266455</v>
          </cell>
        </row>
        <row r="4747">
          <cell r="A4747" t="str">
            <v>BAYER MONTANO ANDRES FERNANDO</v>
          </cell>
          <cell r="B4747">
            <v>94460107</v>
          </cell>
        </row>
        <row r="4748">
          <cell r="A4748" t="str">
            <v>BAYONA ARIAS LUIS CARLOS</v>
          </cell>
          <cell r="B4748">
            <v>91479314</v>
          </cell>
        </row>
        <row r="4749">
          <cell r="A4749" t="str">
            <v>BAYONA B. MILTON</v>
          </cell>
          <cell r="B4749">
            <v>7305106</v>
          </cell>
        </row>
        <row r="4750">
          <cell r="A4750" t="str">
            <v>BAYONA CAMPOS JORGE ENRIQUE</v>
          </cell>
          <cell r="B4750">
            <v>19263005</v>
          </cell>
        </row>
        <row r="4751">
          <cell r="A4751" t="str">
            <v>BAYONA FRANCO GILBERTO</v>
          </cell>
          <cell r="B4751">
            <v>17166432</v>
          </cell>
        </row>
        <row r="4752">
          <cell r="A4752" t="str">
            <v>BAYONA IPUZ JUAN CARLOS</v>
          </cell>
          <cell r="B4752">
            <v>7708299</v>
          </cell>
        </row>
        <row r="4753">
          <cell r="A4753" t="str">
            <v>BAYONA MALDONADO JOAQUIN</v>
          </cell>
          <cell r="B4753">
            <v>71666826</v>
          </cell>
        </row>
        <row r="4754">
          <cell r="A4754" t="str">
            <v>BAYONA MARTINEZ ALDEMAR</v>
          </cell>
          <cell r="B4754">
            <v>16694447</v>
          </cell>
        </row>
        <row r="4755">
          <cell r="A4755" t="str">
            <v>BAYONA PINTO GLORIA AMPARO</v>
          </cell>
          <cell r="B4755">
            <v>37836884</v>
          </cell>
        </row>
        <row r="4756">
          <cell r="A4756" t="str">
            <v>BAYONA RAFAEL ORLANDO</v>
          </cell>
          <cell r="B4756">
            <v>79977037</v>
          </cell>
        </row>
        <row r="4757">
          <cell r="A4757" t="str">
            <v>BAYONA ROMERO JUAN CARLOS</v>
          </cell>
          <cell r="B4757">
            <v>79425774</v>
          </cell>
        </row>
        <row r="4758">
          <cell r="A4758" t="str">
            <v>BAYONA VARGAS JOSE MAURICIO</v>
          </cell>
          <cell r="B4758">
            <v>79158832</v>
          </cell>
        </row>
        <row r="4759">
          <cell r="A4759" t="str">
            <v>BAYTER POSADA OSCAR ALONSO</v>
          </cell>
          <cell r="B4759">
            <v>70050368</v>
          </cell>
        </row>
        <row r="4760">
          <cell r="A4760" t="str">
            <v>BAZA GUERRERO WILSON</v>
          </cell>
          <cell r="B4760">
            <v>91438187</v>
          </cell>
        </row>
        <row r="4761">
          <cell r="A4761" t="str">
            <v>BAZAN MURILLO MARIA CRISTINA</v>
          </cell>
          <cell r="B4761">
            <v>66740046</v>
          </cell>
        </row>
        <row r="4762">
          <cell r="A4762" t="str">
            <v>BAZANTE GUZMAN HECTOR FRANCISCO</v>
          </cell>
          <cell r="B4762">
            <v>76304052</v>
          </cell>
        </row>
        <row r="4763">
          <cell r="A4763" t="str">
            <v>BAZURTO BARRERA ENRIQUE</v>
          </cell>
          <cell r="B4763">
            <v>19493310</v>
          </cell>
        </row>
        <row r="4764">
          <cell r="A4764" t="str">
            <v>BEATRIZ BORRERO DE SCHNEIDER</v>
          </cell>
          <cell r="B4764">
            <v>38967939</v>
          </cell>
        </row>
        <row r="4765">
          <cell r="A4765" t="str">
            <v>BEATRIZ BOTERO DE BOTERO</v>
          </cell>
          <cell r="B4765">
            <v>38962924</v>
          </cell>
        </row>
        <row r="4766">
          <cell r="A4766" t="str">
            <v>BEATRIZ CALERO TORO</v>
          </cell>
          <cell r="B4766">
            <v>66903625</v>
          </cell>
        </row>
        <row r="4767">
          <cell r="A4767" t="str">
            <v>BEATRIZ E BARBOSA GUTIERREZ Y/O</v>
          </cell>
          <cell r="B4767">
            <v>31957561</v>
          </cell>
        </row>
        <row r="4768">
          <cell r="A4768" t="str">
            <v>BEATRIZ E BERNAL BUENO</v>
          </cell>
          <cell r="B4768">
            <v>31971990</v>
          </cell>
        </row>
        <row r="4769">
          <cell r="A4769" t="str">
            <v>BEATRIZ E GARCES B</v>
          </cell>
          <cell r="B4769">
            <v>31937065</v>
          </cell>
        </row>
        <row r="4770">
          <cell r="A4770" t="str">
            <v>BEATRIZ E MARTINEZ GUTIERREZ</v>
          </cell>
          <cell r="B4770">
            <v>66813130</v>
          </cell>
        </row>
        <row r="4771">
          <cell r="A4771" t="str">
            <v>BEATRIZ E VARELA DE GOMEZ</v>
          </cell>
          <cell r="B4771">
            <v>31239667</v>
          </cell>
        </row>
        <row r="4772">
          <cell r="A4772" t="str">
            <v>BEATRIZ ELENA JARAMILLO BURGOS</v>
          </cell>
          <cell r="B4772">
            <v>43725250</v>
          </cell>
        </row>
        <row r="4773">
          <cell r="A4773" t="str">
            <v>BEATRIZ ELENA JARAMILLO DE GARCIA</v>
          </cell>
          <cell r="B4773">
            <v>32487338</v>
          </cell>
        </row>
        <row r="4774">
          <cell r="A4774" t="str">
            <v>BEATRIZ ELENA MEJIA TOBON</v>
          </cell>
          <cell r="B4774">
            <v>42892694</v>
          </cell>
        </row>
        <row r="4775">
          <cell r="A4775" t="str">
            <v>BEATRIZ ELENA SERNA GOMEZ</v>
          </cell>
          <cell r="B4775">
            <v>31878173</v>
          </cell>
        </row>
        <row r="4776">
          <cell r="A4776" t="str">
            <v>BEATRIZ ELENA VALENCIA RENDON</v>
          </cell>
          <cell r="B4776">
            <v>43069969</v>
          </cell>
        </row>
        <row r="4777">
          <cell r="A4777" t="str">
            <v>BEATRIZ ELENA WHITE CORREA</v>
          </cell>
          <cell r="B4777">
            <v>42872171</v>
          </cell>
        </row>
        <row r="4778">
          <cell r="A4778" t="str">
            <v>BEATRIZ EUGENIA ALVAREZ BERNATE</v>
          </cell>
          <cell r="B4778">
            <v>21068947</v>
          </cell>
        </row>
        <row r="4779">
          <cell r="A4779" t="str">
            <v>BEATRIZ EUGENIA ANGARITA DE ARAUJO</v>
          </cell>
          <cell r="B4779">
            <v>41349214</v>
          </cell>
        </row>
        <row r="4780">
          <cell r="A4780" t="str">
            <v>BEATRIZ EUGENIA BORRERO CALERO</v>
          </cell>
          <cell r="B4780">
            <v>66951811</v>
          </cell>
        </row>
        <row r="4781">
          <cell r="A4781" t="str">
            <v>BEATRIZ EUGENIA GOMEZ CORTES</v>
          </cell>
          <cell r="B4781">
            <v>43577066</v>
          </cell>
        </row>
        <row r="4782">
          <cell r="A4782" t="str">
            <v>BEATRIZ EUGENIA GONZALEZ RENJIFO</v>
          </cell>
          <cell r="B4782">
            <v>31952848</v>
          </cell>
        </row>
        <row r="4783">
          <cell r="A4783" t="str">
            <v>BEATRIZ EUGENIA MAZORRA REINA</v>
          </cell>
          <cell r="B4783">
            <v>29940363</v>
          </cell>
        </row>
        <row r="4784">
          <cell r="A4784" t="str">
            <v>BEATRIZ EUGENIA MEJIA ARANGO</v>
          </cell>
          <cell r="B4784">
            <v>30278464</v>
          </cell>
        </row>
        <row r="4785">
          <cell r="A4785" t="str">
            <v>BEATRIZ EUGENIA RODRIGUEZ JULIAO</v>
          </cell>
          <cell r="B4785">
            <v>39682921</v>
          </cell>
        </row>
        <row r="4786">
          <cell r="A4786" t="str">
            <v>BEATRIZ EUGENIA ROJAS LOAIZA</v>
          </cell>
          <cell r="B4786">
            <v>38863903</v>
          </cell>
        </row>
        <row r="4787">
          <cell r="A4787" t="str">
            <v>BEATRIZ FERNANDEZ GARAY</v>
          </cell>
          <cell r="B4787">
            <v>20329368</v>
          </cell>
        </row>
        <row r="4788">
          <cell r="A4788" t="str">
            <v>BEATRIZ GARCIA MONTOYA</v>
          </cell>
          <cell r="B4788">
            <v>66832656</v>
          </cell>
        </row>
        <row r="4789">
          <cell r="A4789" t="str">
            <v>BEATRIZ GOMEZ</v>
          </cell>
          <cell r="B4789">
            <v>66828690</v>
          </cell>
        </row>
        <row r="4790">
          <cell r="A4790" t="str">
            <v>BEATRIZ GOMEZ GOMEZ</v>
          </cell>
          <cell r="B4790">
            <v>38946252</v>
          </cell>
        </row>
        <row r="4791">
          <cell r="A4791" t="str">
            <v>BEATRIZ GONZALEZ CASTILLO</v>
          </cell>
          <cell r="B4791">
            <v>31856488</v>
          </cell>
        </row>
        <row r="4792">
          <cell r="A4792" t="str">
            <v>BEATRIZ GUTIERREZ QUINTERO</v>
          </cell>
          <cell r="B4792">
            <v>41457213</v>
          </cell>
        </row>
        <row r="4793">
          <cell r="A4793" t="str">
            <v>BEATRIZ HELENA LOPERA AGUIRRE</v>
          </cell>
          <cell r="B4793">
            <v>32525105</v>
          </cell>
        </row>
        <row r="4794">
          <cell r="A4794" t="str">
            <v>BEATRIZ LUCIA HERRERA PUCCINI</v>
          </cell>
          <cell r="B4794">
            <v>29562903</v>
          </cell>
        </row>
        <row r="4795">
          <cell r="A4795" t="str">
            <v>BEATRIZ MARTINEZ CARBONELL</v>
          </cell>
          <cell r="B4795">
            <v>35469935</v>
          </cell>
        </row>
        <row r="4796">
          <cell r="A4796" t="str">
            <v>BEATRIZ OSORNO DE RESTREPO</v>
          </cell>
          <cell r="B4796">
            <v>21376817</v>
          </cell>
        </row>
        <row r="4797">
          <cell r="A4797" t="str">
            <v>BEATRIZ PADILLA DE MERIZALDE</v>
          </cell>
          <cell r="B4797">
            <v>31260837</v>
          </cell>
        </row>
        <row r="4798">
          <cell r="A4798" t="str">
            <v>BEATRIZ REYES BLANDON</v>
          </cell>
          <cell r="B4798">
            <v>35329505</v>
          </cell>
        </row>
        <row r="4799">
          <cell r="A4799" t="str">
            <v>BEATRIZ ROA CEBALLOS</v>
          </cell>
          <cell r="B4799">
            <v>41725973</v>
          </cell>
        </row>
        <row r="4800">
          <cell r="A4800" t="str">
            <v>BEATRIZ SEGURA DE POTDEVIN</v>
          </cell>
          <cell r="B4800">
            <v>29085540</v>
          </cell>
        </row>
        <row r="4801">
          <cell r="A4801" t="str">
            <v>BEATRIZ TIRADO ABAD</v>
          </cell>
          <cell r="B4801">
            <v>52403292</v>
          </cell>
        </row>
        <row r="4802">
          <cell r="A4802" t="str">
            <v>BEATRIZ TORO MERA</v>
          </cell>
          <cell r="B4802">
            <v>29100341</v>
          </cell>
        </row>
        <row r="4803">
          <cell r="A4803" t="str">
            <v>BECERRA ACEVEDO MARCO</v>
          </cell>
          <cell r="B4803">
            <v>16758817</v>
          </cell>
        </row>
        <row r="4804">
          <cell r="A4804" t="str">
            <v>BECERRA ALDANA FABIO</v>
          </cell>
          <cell r="B4804">
            <v>79537444</v>
          </cell>
        </row>
        <row r="4805">
          <cell r="A4805" t="str">
            <v>BECERRA AVELLA ANA TERESA</v>
          </cell>
          <cell r="B4805">
            <v>41357333</v>
          </cell>
        </row>
        <row r="4806">
          <cell r="A4806" t="str">
            <v>BECERRA BARANZA MARLEN</v>
          </cell>
          <cell r="B4806">
            <v>23271006</v>
          </cell>
        </row>
        <row r="4807">
          <cell r="A4807" t="str">
            <v>BECERRA BARRAGAN MARIA DEL PILAR</v>
          </cell>
          <cell r="B4807">
            <v>65743636</v>
          </cell>
        </row>
        <row r="4808">
          <cell r="A4808" t="str">
            <v>BECERRA BARRETO EDILBERTO</v>
          </cell>
          <cell r="B4808">
            <v>19237782</v>
          </cell>
        </row>
        <row r="4809">
          <cell r="A4809" t="str">
            <v>BECERRA BEDOYA GUSTAVO</v>
          </cell>
          <cell r="B4809">
            <v>13831572</v>
          </cell>
        </row>
        <row r="4810">
          <cell r="A4810" t="str">
            <v>BECERRA BENITEZ MONICA MARIA</v>
          </cell>
          <cell r="B4810">
            <v>39782690</v>
          </cell>
        </row>
        <row r="4811">
          <cell r="A4811" t="str">
            <v>BECERRA BERNAL LUIS ALFONSO</v>
          </cell>
          <cell r="B4811">
            <v>19420686</v>
          </cell>
        </row>
        <row r="4812">
          <cell r="A4812" t="str">
            <v>BECERRA BLANCO MARIA ESPERANZA</v>
          </cell>
          <cell r="B4812">
            <v>51671129</v>
          </cell>
        </row>
        <row r="4813">
          <cell r="A4813" t="str">
            <v>BECERRA CAICEDO YAMILETH</v>
          </cell>
          <cell r="B4813">
            <v>31473069</v>
          </cell>
        </row>
        <row r="4814">
          <cell r="A4814" t="str">
            <v>BECERRA CALDERON MARTA LUCIA</v>
          </cell>
          <cell r="B4814">
            <v>51723156</v>
          </cell>
        </row>
        <row r="4815">
          <cell r="A4815" t="str">
            <v>BECERRA CANO SANDRA MILENA</v>
          </cell>
          <cell r="B4815">
            <v>66959807</v>
          </cell>
        </row>
        <row r="4816">
          <cell r="A4816" t="str">
            <v>BECERRA CHAUZA CATALINA</v>
          </cell>
          <cell r="B4816">
            <v>29158861</v>
          </cell>
        </row>
        <row r="4817">
          <cell r="A4817" t="str">
            <v>BECERRA CONDE ZULY TERESA</v>
          </cell>
          <cell r="B4817">
            <v>60307906</v>
          </cell>
        </row>
        <row r="4818">
          <cell r="A4818" t="str">
            <v>BECERRA CORREA MELIDA</v>
          </cell>
          <cell r="B4818">
            <v>40772370</v>
          </cell>
        </row>
        <row r="4819">
          <cell r="A4819" t="str">
            <v>BECERRA CRUZ GUIDO FERNANDO</v>
          </cell>
          <cell r="B4819">
            <v>16670579</v>
          </cell>
        </row>
        <row r="4820">
          <cell r="A4820" t="str">
            <v>BECERRA DAZA FRANCY NERY</v>
          </cell>
          <cell r="B4820">
            <v>51930635</v>
          </cell>
        </row>
        <row r="4821">
          <cell r="A4821" t="str">
            <v>BECERRA DE GARCIA BETTY</v>
          </cell>
          <cell r="B4821">
            <v>31276884</v>
          </cell>
        </row>
        <row r="4822">
          <cell r="A4822" t="str">
            <v>BECERRA DE HIGUERA MYRIAM</v>
          </cell>
          <cell r="B4822">
            <v>37821267</v>
          </cell>
        </row>
        <row r="4823">
          <cell r="A4823" t="str">
            <v>BECERRA DELGADO JOSE EIDER</v>
          </cell>
          <cell r="B4823">
            <v>6068348</v>
          </cell>
        </row>
        <row r="4824">
          <cell r="A4824" t="str">
            <v>BECERRA ESCOBAR ARISTOBULO</v>
          </cell>
          <cell r="B4824">
            <v>16449858</v>
          </cell>
        </row>
        <row r="4825">
          <cell r="A4825" t="str">
            <v>BECERRA GONZALEZ DIEGO FERNANDO</v>
          </cell>
          <cell r="B4825">
            <v>94355859</v>
          </cell>
        </row>
        <row r="4826">
          <cell r="A4826" t="str">
            <v>BECERRA GONZALO DE JESUS</v>
          </cell>
          <cell r="B4826">
            <v>4536396</v>
          </cell>
        </row>
        <row r="4827">
          <cell r="A4827" t="str">
            <v>BECERRA GUERRERO AMELIA DEL PILAR</v>
          </cell>
          <cell r="B4827">
            <v>52422186</v>
          </cell>
        </row>
        <row r="4828">
          <cell r="A4828" t="str">
            <v>BECERRA JACOBO</v>
          </cell>
          <cell r="B4828">
            <v>18100343</v>
          </cell>
        </row>
        <row r="4829">
          <cell r="A4829" t="str">
            <v>BECERRA JIMENEZ CARMENZA DE J</v>
          </cell>
          <cell r="B4829">
            <v>31850984</v>
          </cell>
        </row>
        <row r="4830">
          <cell r="A4830" t="str">
            <v>BECERRA LARRAHONDODIEGO</v>
          </cell>
          <cell r="B4830">
            <v>16720710</v>
          </cell>
        </row>
        <row r="4831">
          <cell r="A4831" t="str">
            <v>BECERRA LEON MAGDA BIBIANA</v>
          </cell>
          <cell r="B4831">
            <v>52159201</v>
          </cell>
        </row>
        <row r="4832">
          <cell r="A4832" t="str">
            <v>BECERRA LUCERO JASMIN</v>
          </cell>
          <cell r="B4832">
            <v>52124469</v>
          </cell>
        </row>
        <row r="4833">
          <cell r="A4833" t="str">
            <v>BECERRA LUZ NENA</v>
          </cell>
          <cell r="B4833">
            <v>66886793</v>
          </cell>
        </row>
        <row r="4834">
          <cell r="A4834" t="str">
            <v>BECERRA MONTOYA LUZ STELLA</v>
          </cell>
          <cell r="B4834">
            <v>25057821</v>
          </cell>
        </row>
        <row r="4835">
          <cell r="A4835" t="str">
            <v>BECERRA MORA RUTH CECILIA</v>
          </cell>
          <cell r="B4835">
            <v>52212717</v>
          </cell>
        </row>
        <row r="4836">
          <cell r="A4836" t="str">
            <v>BECERRA NINO DARLY JOHANNA</v>
          </cell>
          <cell r="B4836">
            <v>52191878</v>
          </cell>
        </row>
        <row r="4837">
          <cell r="A4837" t="str">
            <v>BECERRA OSMA NANCY</v>
          </cell>
          <cell r="B4837">
            <v>37891609</v>
          </cell>
        </row>
        <row r="4838">
          <cell r="A4838" t="str">
            <v>BECERRA OSPINA MARIA LISBETH</v>
          </cell>
          <cell r="B4838">
            <v>31396452</v>
          </cell>
        </row>
        <row r="4839">
          <cell r="A4839" t="str">
            <v>BECERRA OSPINO GILBERTO SULEY</v>
          </cell>
          <cell r="B4839">
            <v>13508438</v>
          </cell>
        </row>
        <row r="4840">
          <cell r="A4840" t="str">
            <v>BECERRA PALADINES ANGELICA</v>
          </cell>
          <cell r="B4840">
            <v>29124540</v>
          </cell>
        </row>
        <row r="4841">
          <cell r="A4841" t="str">
            <v>BECERRA PARRA PEDRO MANUEL</v>
          </cell>
          <cell r="B4841">
            <v>2729173</v>
          </cell>
        </row>
        <row r="4842">
          <cell r="A4842" t="str">
            <v>BECERRA PENA MARTHA INES</v>
          </cell>
          <cell r="B4842">
            <v>51884773</v>
          </cell>
        </row>
        <row r="4843">
          <cell r="A4843" t="str">
            <v>BECERRA PEREZ JOSE</v>
          </cell>
          <cell r="B4843">
            <v>13346231</v>
          </cell>
        </row>
        <row r="4844">
          <cell r="A4844" t="str">
            <v>BECERRA POLOCHE ELIZABETH</v>
          </cell>
          <cell r="B4844">
            <v>35500324</v>
          </cell>
        </row>
        <row r="4845">
          <cell r="A4845" t="str">
            <v>BECERRA PULIDO HUMBERTO</v>
          </cell>
          <cell r="B4845">
            <v>4280185</v>
          </cell>
        </row>
        <row r="4846">
          <cell r="A4846" t="str">
            <v>BECERRA R ALEXANDER</v>
          </cell>
          <cell r="B4846">
            <v>79644844</v>
          </cell>
        </row>
        <row r="4847">
          <cell r="A4847" t="str">
            <v>BECERRA RABIA RICARDO</v>
          </cell>
          <cell r="B4847">
            <v>79805719</v>
          </cell>
        </row>
        <row r="4848">
          <cell r="A4848" t="str">
            <v>BECERRA RAMIREZ ESMERALDA MARIA</v>
          </cell>
          <cell r="B4848">
            <v>40916243</v>
          </cell>
        </row>
        <row r="4849">
          <cell r="A4849" t="str">
            <v>BECERRA RAMIREZ JOHN JAIRO</v>
          </cell>
          <cell r="B4849">
            <v>7536931</v>
          </cell>
        </row>
        <row r="4850">
          <cell r="A4850" t="str">
            <v>BECERRA RIANO REINAL DE JESUS</v>
          </cell>
          <cell r="B4850">
            <v>1047395</v>
          </cell>
        </row>
        <row r="4851">
          <cell r="A4851" t="str">
            <v>BECERRA RINCON LIBARDO IVAN</v>
          </cell>
          <cell r="B4851">
            <v>9529655</v>
          </cell>
        </row>
        <row r="4852">
          <cell r="A4852" t="str">
            <v>BECERRA RODRIGUEZ JOSE ANASTACIO</v>
          </cell>
          <cell r="B4852">
            <v>79356849</v>
          </cell>
        </row>
        <row r="4853">
          <cell r="A4853" t="str">
            <v>BECERRA ROJAS JAIRO HUMBERTO</v>
          </cell>
          <cell r="B4853">
            <v>7212350</v>
          </cell>
        </row>
        <row r="4854">
          <cell r="A4854" t="str">
            <v>BECERRA ROJAS MARIA GENNY</v>
          </cell>
          <cell r="B4854">
            <v>66771543</v>
          </cell>
        </row>
        <row r="4855">
          <cell r="A4855" t="str">
            <v>BECERRA ROJAS MARIA GRACE</v>
          </cell>
          <cell r="B4855">
            <v>31176632</v>
          </cell>
        </row>
        <row r="4856">
          <cell r="A4856" t="str">
            <v>BECERRA RUBIANO JOSE RICARDO</v>
          </cell>
          <cell r="B4856">
            <v>79570317</v>
          </cell>
        </row>
        <row r="4857">
          <cell r="A4857" t="str">
            <v>BECERRA SANCHEZ LUISA ASTRID</v>
          </cell>
          <cell r="B4857">
            <v>52110607</v>
          </cell>
        </row>
        <row r="4858">
          <cell r="A4858" t="str">
            <v>BECERRA SANCLEMENTE ADOLFO LEON</v>
          </cell>
          <cell r="B4858">
            <v>14873017</v>
          </cell>
        </row>
        <row r="4859">
          <cell r="A4859" t="str">
            <v>BECERRA SEPULVEDA DIOSELINA</v>
          </cell>
          <cell r="B4859">
            <v>52336287</v>
          </cell>
        </row>
        <row r="4860">
          <cell r="A4860" t="str">
            <v>BECERRA TERAN ONIS</v>
          </cell>
          <cell r="B4860">
            <v>54255957</v>
          </cell>
        </row>
        <row r="4861">
          <cell r="A4861" t="str">
            <v>BECERRA TOBITO CAMPO ELIAS</v>
          </cell>
          <cell r="B4861">
            <v>19246132</v>
          </cell>
        </row>
        <row r="4862">
          <cell r="A4862" t="str">
            <v>BECERRA TOBITO PEDRO ASUNCION</v>
          </cell>
          <cell r="B4862">
            <v>19072328</v>
          </cell>
        </row>
        <row r="4863">
          <cell r="A4863" t="str">
            <v>BECERRA VEGA JUAN</v>
          </cell>
          <cell r="B4863">
            <v>79255986</v>
          </cell>
        </row>
        <row r="4864">
          <cell r="A4864" t="str">
            <v>BECERRA VILLOTA ILEANA</v>
          </cell>
          <cell r="B4864">
            <v>38940159</v>
          </cell>
        </row>
        <row r="4865">
          <cell r="A4865" t="str">
            <v>BECERRA WHITE MARIBEL</v>
          </cell>
          <cell r="B4865">
            <v>66741385</v>
          </cell>
        </row>
        <row r="4866">
          <cell r="A4866" t="str">
            <v>BECERRA YAYA OLGA ALEXANDRA</v>
          </cell>
          <cell r="B4866">
            <v>20976385</v>
          </cell>
        </row>
        <row r="4867">
          <cell r="A4867" t="str">
            <v>BECERRA ZEA WILLIAM</v>
          </cell>
          <cell r="B4867">
            <v>79800399</v>
          </cell>
        </row>
        <row r="4868">
          <cell r="A4868" t="str">
            <v>BECHARA RAMIREZ JULIO</v>
          </cell>
          <cell r="B4868">
            <v>4791669</v>
          </cell>
        </row>
        <row r="4869">
          <cell r="A4869" t="str">
            <v>BECHARA WILLIAM</v>
          </cell>
          <cell r="B4869">
            <v>16492670</v>
          </cell>
        </row>
        <row r="4870">
          <cell r="A4870" t="str">
            <v>BEDON RAMIRO ANTONIO</v>
          </cell>
          <cell r="B4870">
            <v>2409920</v>
          </cell>
        </row>
        <row r="4871">
          <cell r="A4871" t="str">
            <v>BEDOYA ACEVEDO NORA</v>
          </cell>
          <cell r="B4871">
            <v>24623263</v>
          </cell>
        </row>
        <row r="4872">
          <cell r="A4872" t="str">
            <v>BEDOYA AGUDELO JHON FREDY</v>
          </cell>
          <cell r="B4872">
            <v>70288989</v>
          </cell>
        </row>
        <row r="4873">
          <cell r="A4873" t="str">
            <v>BEDOYA AGUDELO LUIS EDILBER</v>
          </cell>
          <cell r="B4873">
            <v>16600168</v>
          </cell>
        </row>
        <row r="4874">
          <cell r="A4874" t="str">
            <v>BEDOYA ALVAREZ ALVARO</v>
          </cell>
          <cell r="B4874">
            <v>10067376</v>
          </cell>
        </row>
        <row r="4875">
          <cell r="A4875" t="str">
            <v>BEDOYA ARANGO CARLOS IGNACIO</v>
          </cell>
          <cell r="B4875">
            <v>98553153</v>
          </cell>
        </row>
        <row r="4876">
          <cell r="A4876" t="str">
            <v>BEDOYA ARCE JOSE ADELMO</v>
          </cell>
          <cell r="B4876">
            <v>16445123</v>
          </cell>
        </row>
        <row r="4877">
          <cell r="A4877" t="str">
            <v>BEDOYA ARISTIZABAL GEIMAR ANTONIO</v>
          </cell>
          <cell r="B4877">
            <v>79630370</v>
          </cell>
        </row>
        <row r="4878">
          <cell r="A4878" t="str">
            <v>BEDOYA ARTURO MARGARITA MARIA</v>
          </cell>
          <cell r="B4878">
            <v>66927762</v>
          </cell>
        </row>
        <row r="4879">
          <cell r="A4879" t="str">
            <v>BEDOYA BALVIN JAIME DE JESUS</v>
          </cell>
          <cell r="B4879">
            <v>4577657</v>
          </cell>
        </row>
        <row r="4880">
          <cell r="A4880" t="str">
            <v>BEDOYA BELTRAN JAIRO</v>
          </cell>
          <cell r="B4880">
            <v>6007047</v>
          </cell>
        </row>
        <row r="4881">
          <cell r="A4881" t="str">
            <v>BEDOYA BOLIVAR JUAN CAMILO</v>
          </cell>
          <cell r="B4881">
            <v>71732656</v>
          </cell>
        </row>
        <row r="4882">
          <cell r="A4882" t="str">
            <v>BEDOYA CARDONA DOLMER</v>
          </cell>
          <cell r="B4882">
            <v>14949073</v>
          </cell>
        </row>
        <row r="4883">
          <cell r="A4883" t="str">
            <v>BEDOYA CARDONA GLADYS DEL SOCORRO</v>
          </cell>
          <cell r="B4883">
            <v>43052224</v>
          </cell>
        </row>
        <row r="4884">
          <cell r="A4884" t="str">
            <v>BEDOYA CARVAJAL CONRADO</v>
          </cell>
          <cell r="B4884">
            <v>15362826</v>
          </cell>
        </row>
        <row r="4885">
          <cell r="A4885" t="str">
            <v>BEDOYA CARVAJAL LUZ ALBA</v>
          </cell>
          <cell r="B4885">
            <v>38438813</v>
          </cell>
        </row>
        <row r="4886">
          <cell r="A4886" t="str">
            <v>BEDOYA CASTAÐO GUSTAVO</v>
          </cell>
          <cell r="B4886">
            <v>10084465</v>
          </cell>
        </row>
        <row r="4887">
          <cell r="A4887" t="str">
            <v>BEDOYA CLAVIJO JUAN ALBERTO</v>
          </cell>
          <cell r="B4887">
            <v>10136172</v>
          </cell>
        </row>
        <row r="4888">
          <cell r="A4888" t="str">
            <v>BEDOYA CONTRERAS CESAR AUGUSTO</v>
          </cell>
          <cell r="B4888">
            <v>79657539</v>
          </cell>
        </row>
        <row r="4889">
          <cell r="A4889" t="str">
            <v>BEDOYA CORONADO DANILO FANOR</v>
          </cell>
          <cell r="B4889">
            <v>2758713</v>
          </cell>
        </row>
        <row r="4890">
          <cell r="A4890" t="str">
            <v>BEDOYA CORREA BEATRIZ ELENA</v>
          </cell>
          <cell r="B4890">
            <v>32518754</v>
          </cell>
        </row>
        <row r="4891">
          <cell r="A4891" t="str">
            <v>BEDOYA CORREA MARIO DE JESUS</v>
          </cell>
          <cell r="B4891">
            <v>15375983</v>
          </cell>
        </row>
        <row r="4892">
          <cell r="A4892" t="str">
            <v>BEDOYA DE ACOSTA ALBA LUCIA</v>
          </cell>
          <cell r="B4892">
            <v>41322788</v>
          </cell>
        </row>
        <row r="4893">
          <cell r="A4893" t="str">
            <v>BEDOYA DE ALVARADO LUZ ELENA</v>
          </cell>
          <cell r="B4893">
            <v>41743018</v>
          </cell>
        </row>
        <row r="4894">
          <cell r="A4894" t="str">
            <v>BEDOYA DE BERMUDEZ MA GLADYS</v>
          </cell>
          <cell r="B4894">
            <v>31185257</v>
          </cell>
        </row>
        <row r="4895">
          <cell r="A4895" t="str">
            <v>BEDOYA DE CARVAJAL RUBIELA</v>
          </cell>
          <cell r="B4895">
            <v>29279758</v>
          </cell>
        </row>
        <row r="4896">
          <cell r="A4896" t="str">
            <v>BEDOYA DE MANRIQUE MARIA VIDALIA</v>
          </cell>
          <cell r="B4896">
            <v>31297473</v>
          </cell>
        </row>
        <row r="4897">
          <cell r="A4897" t="str">
            <v>BEDOYA DE MONTENEGGLORIA PATRICIA</v>
          </cell>
          <cell r="B4897">
            <v>41769496</v>
          </cell>
        </row>
        <row r="4898">
          <cell r="A4898" t="str">
            <v>BEDOYA DE REYES NANCY AMPARO</v>
          </cell>
          <cell r="B4898">
            <v>31883002</v>
          </cell>
        </row>
        <row r="4899">
          <cell r="A4899" t="str">
            <v>BEDOYA DELGADO MARIA DEL CARMEN</v>
          </cell>
          <cell r="B4899">
            <v>66764012</v>
          </cell>
        </row>
        <row r="4900">
          <cell r="A4900" t="str">
            <v>BEDOYA DIAZ ALEJANDRO</v>
          </cell>
          <cell r="B4900">
            <v>5883706</v>
          </cell>
        </row>
        <row r="4901">
          <cell r="A4901" t="str">
            <v>BEDOYA ESPINOZA GREGORIO ANTONIO</v>
          </cell>
          <cell r="B4901">
            <v>71605639</v>
          </cell>
        </row>
        <row r="4902">
          <cell r="A4902" t="str">
            <v>BEDOYA ESTRADA ALIRIO DE JESUS</v>
          </cell>
          <cell r="B4902">
            <v>70555270</v>
          </cell>
        </row>
        <row r="4903">
          <cell r="A4903" t="str">
            <v>BEDOYA FLOREZ TOMAS GUILLERMO</v>
          </cell>
          <cell r="B4903">
            <v>98526959</v>
          </cell>
        </row>
        <row r="4904">
          <cell r="A4904" t="str">
            <v>BEDOYA GALEANO JOHN JAIRO</v>
          </cell>
          <cell r="B4904">
            <v>70137278</v>
          </cell>
        </row>
        <row r="4905">
          <cell r="A4905" t="str">
            <v>BEDOYA GALLEGO HUBER</v>
          </cell>
          <cell r="B4905">
            <v>14446014</v>
          </cell>
        </row>
        <row r="4906">
          <cell r="A4906" t="str">
            <v>BEDOYA GALLEGO HUGO DE JESUS</v>
          </cell>
          <cell r="B4906">
            <v>16205408</v>
          </cell>
        </row>
        <row r="4907">
          <cell r="A4907" t="str">
            <v>BEDOYA GALVIZ GLORIA INES</v>
          </cell>
          <cell r="B4907">
            <v>30351885</v>
          </cell>
        </row>
        <row r="4908">
          <cell r="A4908" t="str">
            <v>BEDOYA GARCIA MARIA LUDIVIA</v>
          </cell>
          <cell r="B4908">
            <v>29924804</v>
          </cell>
        </row>
        <row r="4909">
          <cell r="A4909" t="str">
            <v>BEDOYA GLORIA</v>
          </cell>
          <cell r="B4909">
            <v>38862764</v>
          </cell>
        </row>
        <row r="4910">
          <cell r="A4910" t="str">
            <v>BEDOYA GOMEZ CARMEN EUGENIA</v>
          </cell>
          <cell r="B4910">
            <v>29765120</v>
          </cell>
        </row>
        <row r="4911">
          <cell r="A4911" t="str">
            <v>BEDOYA GOMEZ ESNEDA</v>
          </cell>
          <cell r="B4911">
            <v>38991609</v>
          </cell>
        </row>
        <row r="4912">
          <cell r="A4912" t="str">
            <v>BEDOYA GOMEZ FABIO</v>
          </cell>
          <cell r="B4912">
            <v>13851885</v>
          </cell>
        </row>
        <row r="4913">
          <cell r="A4913" t="str">
            <v>BEDOYA GOMEZ LUZ MARINA</v>
          </cell>
          <cell r="B4913">
            <v>66817937</v>
          </cell>
        </row>
        <row r="4914">
          <cell r="A4914" t="str">
            <v>BEDOYA GOMEZ WILLIAM</v>
          </cell>
          <cell r="B4914">
            <v>94415052</v>
          </cell>
        </row>
        <row r="4915">
          <cell r="A4915" t="str">
            <v>BEDOYA GONZALEZ MARIA CECILIA</v>
          </cell>
          <cell r="B4915">
            <v>42986693</v>
          </cell>
        </row>
        <row r="4916">
          <cell r="A4916" t="str">
            <v>BEDOYA GONZALEZ MIGUEL ANGEL</v>
          </cell>
          <cell r="B4916">
            <v>94373268</v>
          </cell>
        </row>
        <row r="4917">
          <cell r="A4917" t="str">
            <v>BEDOYA GORDILLO LIBIA PATRICIA</v>
          </cell>
          <cell r="B4917">
            <v>29739399</v>
          </cell>
        </row>
        <row r="4918">
          <cell r="A4918" t="str">
            <v>BEDOYA GRAJALES MIGUEL ANGEL</v>
          </cell>
          <cell r="B4918">
            <v>16716069</v>
          </cell>
        </row>
        <row r="4919">
          <cell r="A4919" t="str">
            <v>BEDOYA GUTIERREZ MARIA EULALIA</v>
          </cell>
          <cell r="B4919">
            <v>32318745</v>
          </cell>
        </row>
        <row r="4920">
          <cell r="A4920" t="str">
            <v>BEDOYA GUZMAN CLARA INES</v>
          </cell>
          <cell r="B4920">
            <v>34508192</v>
          </cell>
        </row>
        <row r="4921">
          <cell r="A4921" t="str">
            <v>BEDOYA HENAO JONAHATA</v>
          </cell>
          <cell r="B4921">
            <v>94534648</v>
          </cell>
        </row>
        <row r="4922">
          <cell r="A4922" t="str">
            <v>BEDOYA HERRERA ALEXANDRA MARIA</v>
          </cell>
          <cell r="B4922">
            <v>43836787</v>
          </cell>
        </row>
        <row r="4923">
          <cell r="A4923" t="str">
            <v>BEDOYA HILDA ISABEL</v>
          </cell>
          <cell r="B4923">
            <v>43798003</v>
          </cell>
        </row>
        <row r="4924">
          <cell r="A4924" t="str">
            <v>BEDOYA HURTADO ALBA NURY</v>
          </cell>
          <cell r="B4924">
            <v>21552305</v>
          </cell>
        </row>
        <row r="4925">
          <cell r="A4925" t="str">
            <v>BEDOYA HURTADO OLGA PATRICIA</v>
          </cell>
          <cell r="B4925">
            <v>31409307</v>
          </cell>
        </row>
        <row r="4926">
          <cell r="A4926" t="str">
            <v>BEDOYA JARAMILLO GUSTAVO</v>
          </cell>
          <cell r="B4926">
            <v>14876629</v>
          </cell>
        </row>
        <row r="4927">
          <cell r="A4927" t="str">
            <v>BEDOYA JARAMILLO GUSTAVO ADOLFO</v>
          </cell>
          <cell r="B4927">
            <v>75037926</v>
          </cell>
        </row>
        <row r="4928">
          <cell r="A4928" t="str">
            <v>BEDOYA LEONEL DE JESUS</v>
          </cell>
          <cell r="B4928">
            <v>71610849</v>
          </cell>
        </row>
        <row r="4929">
          <cell r="A4929" t="str">
            <v>BEDOYA LONDONO JULIAN FERNANDO</v>
          </cell>
          <cell r="B4929">
            <v>18504018</v>
          </cell>
        </row>
        <row r="4930">
          <cell r="A4930" t="str">
            <v>BEDOYA LONDONO LUZ STELLA</v>
          </cell>
          <cell r="B4930">
            <v>43807937</v>
          </cell>
        </row>
        <row r="4931">
          <cell r="A4931" t="str">
            <v>BEDOYA LONDONO ULDARICO</v>
          </cell>
          <cell r="B4931">
            <v>70555368</v>
          </cell>
        </row>
        <row r="4932">
          <cell r="A4932" t="str">
            <v>BEDOYA LUIS FERNANDO</v>
          </cell>
          <cell r="B4932">
            <v>16728514</v>
          </cell>
        </row>
        <row r="4933">
          <cell r="A4933" t="str">
            <v>BEDOYA MADRID MARITZA</v>
          </cell>
          <cell r="B4933">
            <v>66854637</v>
          </cell>
        </row>
        <row r="4934">
          <cell r="A4934" t="str">
            <v>BEDOYA MANZANO ANGELICA MARIA</v>
          </cell>
          <cell r="B4934">
            <v>29121889</v>
          </cell>
        </row>
        <row r="4935">
          <cell r="A4935" t="str">
            <v>BEDOYA MARTINEZ MARIBEL</v>
          </cell>
          <cell r="B4935">
            <v>30350423</v>
          </cell>
        </row>
        <row r="4936">
          <cell r="A4936" t="str">
            <v>BEDOYA MAYOR MARIA MABEL</v>
          </cell>
          <cell r="B4936">
            <v>65742857</v>
          </cell>
        </row>
        <row r="4937">
          <cell r="A4937" t="str">
            <v>BEDOYA MEDINA JAIME DIEGO</v>
          </cell>
          <cell r="B4937">
            <v>12953608</v>
          </cell>
        </row>
        <row r="4938">
          <cell r="A4938" t="str">
            <v>BEDOYA MONSALVE ADRIANA BALBANERA</v>
          </cell>
          <cell r="B4938">
            <v>43725680</v>
          </cell>
        </row>
        <row r="4939">
          <cell r="A4939" t="str">
            <v>BEDOYA MONTOYA ARLEY</v>
          </cell>
          <cell r="B4939">
            <v>10106077</v>
          </cell>
        </row>
        <row r="4940">
          <cell r="A4940" t="str">
            <v>BEDOYA MONTOYA BEATRIZ ELENA</v>
          </cell>
          <cell r="B4940">
            <v>42966201</v>
          </cell>
        </row>
        <row r="4941">
          <cell r="A4941" t="str">
            <v>BEDOYA MONTOYA JULIO CESAR</v>
          </cell>
          <cell r="B4941">
            <v>16343945</v>
          </cell>
        </row>
        <row r="4942">
          <cell r="A4942" t="str">
            <v>BEDOYA MONTOYA LUZ MARY</v>
          </cell>
          <cell r="B4942">
            <v>41894226</v>
          </cell>
        </row>
        <row r="4943">
          <cell r="A4943" t="str">
            <v>BEDOYA MORALES BEATRIZ EUGENIA</v>
          </cell>
          <cell r="B4943">
            <v>43663395</v>
          </cell>
        </row>
        <row r="4944">
          <cell r="A4944" t="str">
            <v>BEDOYA MORENO CARLOS MARIO</v>
          </cell>
          <cell r="B4944">
            <v>15384362</v>
          </cell>
        </row>
        <row r="4945">
          <cell r="A4945" t="str">
            <v>BEDOYA MORENO GABRIEL RICARDO</v>
          </cell>
          <cell r="B4945">
            <v>19494075</v>
          </cell>
        </row>
        <row r="4946">
          <cell r="A4946" t="str">
            <v>BEDOYA MUNOZ ALVARO</v>
          </cell>
          <cell r="B4946">
            <v>10261127</v>
          </cell>
        </row>
        <row r="4947">
          <cell r="A4947" t="str">
            <v>BEDOYA MUNOZ CONRADO ALBERTO</v>
          </cell>
          <cell r="B4947">
            <v>79516643</v>
          </cell>
        </row>
        <row r="4948">
          <cell r="A4948" t="str">
            <v>BEDOYA MUNOZ JUAN CAMILO</v>
          </cell>
          <cell r="B4948">
            <v>71764610</v>
          </cell>
        </row>
        <row r="4949">
          <cell r="A4949" t="str">
            <v>BEDOYA MUNOZ ROBER IGNACIO</v>
          </cell>
          <cell r="B4949">
            <v>78705053</v>
          </cell>
        </row>
        <row r="4950">
          <cell r="A4950" t="str">
            <v>BEDOYA MURIEL EDUARDO DE JESUS</v>
          </cell>
          <cell r="B4950">
            <v>396501</v>
          </cell>
        </row>
        <row r="4951">
          <cell r="A4951" t="str">
            <v>BEDOYA NANCY JANETH</v>
          </cell>
          <cell r="B4951">
            <v>66855548</v>
          </cell>
        </row>
        <row r="4952">
          <cell r="A4952" t="str">
            <v>BEDOYA NIETO JOSE LIDER</v>
          </cell>
          <cell r="B4952">
            <v>9856869</v>
          </cell>
        </row>
        <row r="4953">
          <cell r="A4953" t="str">
            <v>BEDOYA OQUENDO BERNARDO</v>
          </cell>
          <cell r="B4953">
            <v>3479941</v>
          </cell>
        </row>
        <row r="4954">
          <cell r="A4954" t="str">
            <v>BEDOYA OSPINA MARIA DEL SOCORRO</v>
          </cell>
          <cell r="B4954">
            <v>41900492</v>
          </cell>
        </row>
        <row r="4955">
          <cell r="A4955" t="str">
            <v>BEDOYA PARRA CIELO ROCIO</v>
          </cell>
          <cell r="B4955">
            <v>24578703</v>
          </cell>
        </row>
        <row r="4956">
          <cell r="A4956" t="str">
            <v>BEDOYA PARRA URIEL DE JESUS</v>
          </cell>
          <cell r="B4956">
            <v>16752619</v>
          </cell>
        </row>
        <row r="4957">
          <cell r="A4957" t="str">
            <v>BEDOYA PEREZ ANGEL MARIA</v>
          </cell>
          <cell r="B4957">
            <v>70074298</v>
          </cell>
        </row>
        <row r="4958">
          <cell r="A4958" t="str">
            <v>BEDOYA PEREZ JAVIER</v>
          </cell>
          <cell r="B4958">
            <v>16216676</v>
          </cell>
        </row>
        <row r="4959">
          <cell r="A4959" t="str">
            <v>BEDOYA PEREZ MONICA</v>
          </cell>
          <cell r="B4959">
            <v>29360503</v>
          </cell>
        </row>
        <row r="4960">
          <cell r="A4960" t="str">
            <v>BEDOYA PORRAS SERAFIN ANTONIO</v>
          </cell>
          <cell r="B4960">
            <v>10080458</v>
          </cell>
        </row>
        <row r="4961">
          <cell r="A4961" t="str">
            <v>BEDOYA PUERTA ROSA NYDIA</v>
          </cell>
          <cell r="B4961">
            <v>43664914</v>
          </cell>
        </row>
        <row r="4962">
          <cell r="A4962" t="str">
            <v>BEDOYA QUINTERO DAVID ANTONIO</v>
          </cell>
          <cell r="B4962">
            <v>14207967</v>
          </cell>
        </row>
        <row r="4963">
          <cell r="A4963" t="str">
            <v>BEDOYA RAFAEL</v>
          </cell>
          <cell r="B4963">
            <v>6560530</v>
          </cell>
        </row>
        <row r="4964">
          <cell r="A4964" t="str">
            <v>BEDOYA RAIGOZA NORMA ESPERANZA</v>
          </cell>
          <cell r="B4964">
            <v>66652862</v>
          </cell>
        </row>
        <row r="4965">
          <cell r="A4965" t="str">
            <v>BEDOYA RAMIREZ MARIA CIELO</v>
          </cell>
          <cell r="B4965">
            <v>25127966</v>
          </cell>
        </row>
        <row r="4966">
          <cell r="A4966" t="str">
            <v>BEDOYA REALPE ANA LUCIA</v>
          </cell>
          <cell r="B4966">
            <v>25633816</v>
          </cell>
        </row>
        <row r="4967">
          <cell r="A4967" t="str">
            <v>BEDOYA RENDON CARMEN ADELA</v>
          </cell>
          <cell r="B4967">
            <v>43684641</v>
          </cell>
        </row>
        <row r="4968">
          <cell r="A4968" t="str">
            <v>BEDOYA RESTREPO ANA JULIA</v>
          </cell>
          <cell r="B4968">
            <v>29142810</v>
          </cell>
        </row>
        <row r="4969">
          <cell r="A4969" t="str">
            <v>BEDOYA RINCON JUAN BAUTISTA</v>
          </cell>
          <cell r="B4969">
            <v>10073762</v>
          </cell>
        </row>
        <row r="4970">
          <cell r="A4970" t="str">
            <v>BEDOYA RIVERA ARELY ALEXANDER</v>
          </cell>
          <cell r="B4970">
            <v>71797215</v>
          </cell>
        </row>
        <row r="4971">
          <cell r="A4971" t="str">
            <v>BEDOYA RIVERA EDWIN AURELIO</v>
          </cell>
          <cell r="B4971">
            <v>71749421</v>
          </cell>
        </row>
        <row r="4972">
          <cell r="A4972" t="str">
            <v>BEDOYA RODRIGUEZ NOEL ANTONIO</v>
          </cell>
          <cell r="B4972">
            <v>18413539</v>
          </cell>
        </row>
        <row r="4973">
          <cell r="A4973" t="str">
            <v>BEDOYA ROMERO ANGELA MARIA</v>
          </cell>
          <cell r="B4973">
            <v>42684001</v>
          </cell>
        </row>
        <row r="4974">
          <cell r="A4974" t="str">
            <v>BEDOYA ROSALBA</v>
          </cell>
          <cell r="B4974">
            <v>31278776</v>
          </cell>
        </row>
        <row r="4975">
          <cell r="A4975" t="str">
            <v>BEDOYA SALDARRIAGA CARLOS ALBERTO</v>
          </cell>
          <cell r="B4975">
            <v>3488493</v>
          </cell>
        </row>
        <row r="4976">
          <cell r="A4976" t="str">
            <v>BEDOYA SALINAS GABY ESPERANZA</v>
          </cell>
          <cell r="B4976">
            <v>65716082</v>
          </cell>
        </row>
        <row r="4977">
          <cell r="A4977" t="str">
            <v>BEDOYA SALINAS MARTHA LUCIA</v>
          </cell>
          <cell r="B4977">
            <v>65713470</v>
          </cell>
        </row>
        <row r="4978">
          <cell r="A4978" t="str">
            <v>BEDOYA SANCHEZ HARRY</v>
          </cell>
          <cell r="B4978">
            <v>10006061</v>
          </cell>
        </row>
        <row r="4979">
          <cell r="A4979" t="str">
            <v>BEDOYA SANMARTIN JOHN EVARISTO</v>
          </cell>
          <cell r="B4979">
            <v>71053391</v>
          </cell>
        </row>
        <row r="4980">
          <cell r="A4980" t="str">
            <v>BEDOYA SANTANA JOSE MARIA</v>
          </cell>
          <cell r="B4980">
            <v>70114675</v>
          </cell>
        </row>
        <row r="4981">
          <cell r="A4981" t="str">
            <v>BEDOYA TORO CARMEN AMPARO</v>
          </cell>
          <cell r="B4981">
            <v>32534766</v>
          </cell>
        </row>
        <row r="4982">
          <cell r="A4982" t="str">
            <v>BEDOYA TUBERQUIA FRANCISCO A</v>
          </cell>
          <cell r="B4982">
            <v>70094847</v>
          </cell>
        </row>
        <row r="4983">
          <cell r="A4983" t="str">
            <v>BEDOYA VALDERRAMA JAVIER ALEXANDER</v>
          </cell>
          <cell r="B4983">
            <v>14898929</v>
          </cell>
        </row>
        <row r="4984">
          <cell r="A4984" t="str">
            <v>BEDOYA VALENCIA MARTHA ELENA</v>
          </cell>
          <cell r="B4984">
            <v>24806410</v>
          </cell>
        </row>
        <row r="4985">
          <cell r="A4985" t="str">
            <v>BEDOYA VALENCIA NELLY PATRICIA</v>
          </cell>
          <cell r="B4985">
            <v>66854509</v>
          </cell>
        </row>
        <row r="4986">
          <cell r="A4986" t="str">
            <v>BEDOYA VANEGAS LUIS GUILLERMO</v>
          </cell>
          <cell r="B4986">
            <v>71594469</v>
          </cell>
        </row>
        <row r="4987">
          <cell r="A4987" t="str">
            <v>BEDOYA VARGAS CLAUDIA PATRICIA</v>
          </cell>
          <cell r="B4987">
            <v>51948360</v>
          </cell>
        </row>
        <row r="4988">
          <cell r="A4988" t="str">
            <v>BEDOYA VASQUEZ SILVIA LILIANA</v>
          </cell>
          <cell r="B4988">
            <v>42894621</v>
          </cell>
        </row>
        <row r="4989">
          <cell r="A4989" t="str">
            <v>BEDOYA VDA DE RAMIREZ ANA ALICIA</v>
          </cell>
          <cell r="B4989">
            <v>29923654</v>
          </cell>
        </row>
        <row r="4990">
          <cell r="A4990" t="str">
            <v>BEDOYA VILLADA JORGE IVAN</v>
          </cell>
          <cell r="B4990">
            <v>71666951</v>
          </cell>
        </row>
        <row r="4991">
          <cell r="A4991" t="str">
            <v>BEDOYA VILLADIEGO RENE</v>
          </cell>
          <cell r="B4991">
            <v>73124441</v>
          </cell>
        </row>
        <row r="4992">
          <cell r="A4992" t="str">
            <v>BEDOYA VILLEGAS BEATRIZ ELENA</v>
          </cell>
          <cell r="B4992">
            <v>42979611</v>
          </cell>
        </row>
        <row r="4993">
          <cell r="A4993" t="str">
            <v>BEGUE VILLEGAS ESTEBAN</v>
          </cell>
          <cell r="B4993">
            <v>98565416</v>
          </cell>
        </row>
        <row r="4994">
          <cell r="A4994" t="str">
            <v>BEJAR ROA DEISY</v>
          </cell>
          <cell r="B4994">
            <v>51708056</v>
          </cell>
        </row>
        <row r="4995">
          <cell r="A4995" t="str">
            <v>BEJARANO AREVALO MARTHA IRENE</v>
          </cell>
          <cell r="B4995">
            <v>52019544</v>
          </cell>
        </row>
        <row r="4996">
          <cell r="A4996" t="str">
            <v>BEJARANO BEDON WERNER EDDIE</v>
          </cell>
          <cell r="B4996">
            <v>16491924</v>
          </cell>
        </row>
        <row r="4997">
          <cell r="A4997" t="str">
            <v>BEJARANO BEJARANO LORENZO</v>
          </cell>
          <cell r="B4997">
            <v>3560519</v>
          </cell>
        </row>
        <row r="4998">
          <cell r="A4998" t="str">
            <v>BEJARANO BEJARANO LUIS ALBERTO</v>
          </cell>
          <cell r="B4998">
            <v>19374155</v>
          </cell>
        </row>
        <row r="4999">
          <cell r="A4999" t="str">
            <v>BEJARANO BEJARANO LUIS CARLOS</v>
          </cell>
          <cell r="B4999">
            <v>17103922</v>
          </cell>
        </row>
        <row r="5000">
          <cell r="A5000" t="str">
            <v>BEJARANO BELLO NANCY ROCIO</v>
          </cell>
          <cell r="B5000">
            <v>52486683</v>
          </cell>
        </row>
        <row r="5001">
          <cell r="A5001" t="str">
            <v>BEJARANO BELTRAN BEATRIZ</v>
          </cell>
          <cell r="B5001">
            <v>41725566</v>
          </cell>
        </row>
        <row r="5002">
          <cell r="A5002" t="str">
            <v>BEJARANO BELTRAN NESTOR DAVID</v>
          </cell>
          <cell r="B5002">
            <v>3065143</v>
          </cell>
        </row>
        <row r="5003">
          <cell r="A5003" t="str">
            <v>BEJARANO BELTRAN ROBERTO DE JESUS</v>
          </cell>
          <cell r="B5003">
            <v>19110057</v>
          </cell>
        </row>
        <row r="5004">
          <cell r="A5004" t="str">
            <v>BEJARANO CABALLERO MARLENY</v>
          </cell>
          <cell r="B5004">
            <v>46645146</v>
          </cell>
        </row>
        <row r="5005">
          <cell r="A5005" t="str">
            <v>BEJARANO CALDERON JAIME ALEXANDER</v>
          </cell>
          <cell r="B5005">
            <v>16453973</v>
          </cell>
        </row>
        <row r="5006">
          <cell r="A5006" t="str">
            <v>BEJARANO CARRERO FELIX EDUARDO</v>
          </cell>
          <cell r="B5006">
            <v>94533792</v>
          </cell>
        </row>
        <row r="5007">
          <cell r="A5007" t="str">
            <v>BEJARANO CHITIVA JORGE HERNAN</v>
          </cell>
          <cell r="B5007">
            <v>19257480</v>
          </cell>
        </row>
        <row r="5008">
          <cell r="A5008" t="str">
            <v>BEJARANO CIELO ROCIO</v>
          </cell>
          <cell r="B5008">
            <v>40393657</v>
          </cell>
        </row>
        <row r="5009">
          <cell r="A5009" t="str">
            <v>BEJARANO COLORADO ANA BEATRIZ</v>
          </cell>
          <cell r="B5009">
            <v>41614672</v>
          </cell>
        </row>
        <row r="5010">
          <cell r="A5010" t="str">
            <v>BEJARANO CORONADO MARTHA LUCIA</v>
          </cell>
          <cell r="B5010">
            <v>31150162</v>
          </cell>
        </row>
        <row r="5011">
          <cell r="A5011" t="str">
            <v>BEJARANO DE DAZA NELLY</v>
          </cell>
          <cell r="B5011">
            <v>31835419</v>
          </cell>
        </row>
        <row r="5012">
          <cell r="A5012" t="str">
            <v>BEJARANO DE GIL AMANDA</v>
          </cell>
          <cell r="B5012">
            <v>31226572</v>
          </cell>
        </row>
        <row r="5013">
          <cell r="A5013" t="str">
            <v>BEJARANO DE NARVAEZ AURA JULIA</v>
          </cell>
          <cell r="B5013">
            <v>41100442</v>
          </cell>
        </row>
        <row r="5014">
          <cell r="A5014" t="str">
            <v>BEJARANO DE POTES ANA JULIA</v>
          </cell>
          <cell r="B5014">
            <v>31253512</v>
          </cell>
        </row>
        <row r="5015">
          <cell r="A5015" t="str">
            <v>BEJARANO DIAZ RICARDO ANDRES</v>
          </cell>
          <cell r="B5015">
            <v>80357737</v>
          </cell>
        </row>
        <row r="5016">
          <cell r="A5016" t="str">
            <v>BEJARANO DORALICE</v>
          </cell>
          <cell r="B5016">
            <v>38870462</v>
          </cell>
        </row>
        <row r="5017">
          <cell r="A5017" t="str">
            <v>BEJARANO ESGUERRA ANDRES</v>
          </cell>
          <cell r="B5017">
            <v>94495045</v>
          </cell>
        </row>
        <row r="5018">
          <cell r="A5018" t="str">
            <v>BEJARANO ESPINOSA CARLOS HERNANDO</v>
          </cell>
          <cell r="B5018">
            <v>16263042</v>
          </cell>
        </row>
        <row r="5019">
          <cell r="A5019" t="str">
            <v>BEJARANO GAMEZ OSCAR JAVIER</v>
          </cell>
          <cell r="B5019">
            <v>79820701</v>
          </cell>
        </row>
        <row r="5020">
          <cell r="A5020" t="str">
            <v>BEJARANO GARCIA LETICIA</v>
          </cell>
          <cell r="B5020">
            <v>66953335</v>
          </cell>
        </row>
        <row r="5021">
          <cell r="A5021" t="str">
            <v>BEJARANO GARCIA WALTER ANDRES</v>
          </cell>
          <cell r="B5021">
            <v>16939269</v>
          </cell>
        </row>
        <row r="5022">
          <cell r="A5022" t="str">
            <v>BEJARANO GOMEZ MYRIAM ELENA</v>
          </cell>
          <cell r="B5022">
            <v>20590310</v>
          </cell>
        </row>
        <row r="5023">
          <cell r="A5023" t="str">
            <v>BEJARANO GONZALEZ SAUL LEONONA</v>
          </cell>
          <cell r="B5023">
            <v>80181402</v>
          </cell>
        </row>
        <row r="5024">
          <cell r="A5024" t="str">
            <v>BEJARANO LEAL DIANA ESMERALDA</v>
          </cell>
          <cell r="B5024">
            <v>65822296</v>
          </cell>
        </row>
        <row r="5025">
          <cell r="A5025" t="str">
            <v>BEJARANO LONDONO FABIAN</v>
          </cell>
          <cell r="B5025">
            <v>6498772</v>
          </cell>
        </row>
        <row r="5026">
          <cell r="A5026" t="str">
            <v>BEJARANO LONDONO JORGE HUMBERTO</v>
          </cell>
          <cell r="B5026">
            <v>79976439</v>
          </cell>
        </row>
        <row r="5027">
          <cell r="A5027" t="str">
            <v>BEJARANO LORA GUSTAVO ADOLFO</v>
          </cell>
          <cell r="B5027">
            <v>16243504</v>
          </cell>
        </row>
        <row r="5028">
          <cell r="A5028" t="str">
            <v>BEJARANO MARIN JORGE ANDRES</v>
          </cell>
          <cell r="B5028">
            <v>94377635</v>
          </cell>
        </row>
        <row r="5029">
          <cell r="A5029" t="str">
            <v>BEJARANO MARIO</v>
          </cell>
          <cell r="B5029">
            <v>19396296</v>
          </cell>
        </row>
        <row r="5030">
          <cell r="A5030" t="str">
            <v>BEJARANO MONTEZUMA JESUS EUGENIO</v>
          </cell>
          <cell r="B5030">
            <v>16632874</v>
          </cell>
        </row>
        <row r="5031">
          <cell r="A5031" t="str">
            <v>BEJARANO MORALES EDWARD MILLER</v>
          </cell>
          <cell r="B5031">
            <v>79869831</v>
          </cell>
        </row>
        <row r="5032">
          <cell r="A5032" t="str">
            <v>BEJARANO MORENO EDILBERTO MARIA</v>
          </cell>
          <cell r="B5032">
            <v>17011229</v>
          </cell>
        </row>
        <row r="5033">
          <cell r="A5033" t="str">
            <v>BEJARANO MUÐOZ MIGUEL ANGEL</v>
          </cell>
          <cell r="B5033">
            <v>3170781</v>
          </cell>
        </row>
        <row r="5034">
          <cell r="A5034" t="str">
            <v>BEJARANO NIETO SANDRA MARIA</v>
          </cell>
          <cell r="B5034">
            <v>52106392</v>
          </cell>
        </row>
        <row r="5035">
          <cell r="A5035" t="str">
            <v>BEJARANO ORDONEZ GEOVANNY</v>
          </cell>
          <cell r="B5035">
            <v>10021640</v>
          </cell>
        </row>
        <row r="5036">
          <cell r="A5036" t="str">
            <v>BEJARANO OROZCO GERMAN HUMBERTO</v>
          </cell>
          <cell r="B5036">
            <v>14888812</v>
          </cell>
        </row>
        <row r="5037">
          <cell r="A5037" t="str">
            <v>BEJARANO OVALLE HERMINDA</v>
          </cell>
          <cell r="B5037">
            <v>35326584</v>
          </cell>
        </row>
        <row r="5038">
          <cell r="A5038" t="str">
            <v>BEJARANO PALACIOS JUAN LUIS</v>
          </cell>
          <cell r="B5038">
            <v>79424558</v>
          </cell>
        </row>
        <row r="5039">
          <cell r="A5039" t="str">
            <v>BEJARANO PARRA SILVIO</v>
          </cell>
          <cell r="B5039">
            <v>16252207</v>
          </cell>
        </row>
        <row r="5040">
          <cell r="A5040" t="str">
            <v>BEJARANO PINZON ROLANDO</v>
          </cell>
          <cell r="B5040">
            <v>16596725</v>
          </cell>
        </row>
        <row r="5041">
          <cell r="A5041" t="str">
            <v>BEJARANO QUINTERO JAVIER</v>
          </cell>
          <cell r="B5041">
            <v>16691991</v>
          </cell>
        </row>
        <row r="5042">
          <cell r="A5042" t="str">
            <v>BEJARANO RENGIFO JULIO CESAR</v>
          </cell>
          <cell r="B5042">
            <v>14886928</v>
          </cell>
        </row>
        <row r="5043">
          <cell r="A5043" t="str">
            <v>BEJARANO RIVERA HAROLD LEON</v>
          </cell>
          <cell r="B5043">
            <v>14883381</v>
          </cell>
        </row>
        <row r="5044">
          <cell r="A5044" t="str">
            <v>BEJARANO RIVERA JOSE MARINO</v>
          </cell>
          <cell r="B5044">
            <v>14936736</v>
          </cell>
        </row>
        <row r="5045">
          <cell r="A5045" t="str">
            <v>BEJARANO RODRIGUEZ FERNANDO</v>
          </cell>
          <cell r="B5045">
            <v>79146425</v>
          </cell>
        </row>
        <row r="5046">
          <cell r="A5046" t="str">
            <v>BEJARANO RODRIGUEZ ROSA ELENA</v>
          </cell>
          <cell r="B5046">
            <v>31495452</v>
          </cell>
        </row>
        <row r="5047">
          <cell r="A5047" t="str">
            <v>BEJARANO RODRIGUEZMARTHA CECILIA</v>
          </cell>
          <cell r="B5047">
            <v>25528591</v>
          </cell>
        </row>
        <row r="5048">
          <cell r="A5048" t="str">
            <v>BEJARANO ROMAN JOSE MANUEL</v>
          </cell>
          <cell r="B5048">
            <v>6490860</v>
          </cell>
        </row>
        <row r="5049">
          <cell r="A5049" t="str">
            <v>BEJARANO ROSAS JESUA MARIA</v>
          </cell>
          <cell r="B5049">
            <v>12954109</v>
          </cell>
        </row>
        <row r="5050">
          <cell r="A5050" t="str">
            <v>BEJARANO SAAVEDRA ISAURO</v>
          </cell>
          <cell r="B5050">
            <v>3050862</v>
          </cell>
        </row>
        <row r="5051">
          <cell r="A5051" t="str">
            <v>BEJARANO SAAVEDRA MYRIAM</v>
          </cell>
          <cell r="B5051">
            <v>29282688</v>
          </cell>
        </row>
        <row r="5052">
          <cell r="A5052" t="str">
            <v>BEJARANO SANCHEZ ANDRA LIZ</v>
          </cell>
          <cell r="B5052">
            <v>39812528</v>
          </cell>
        </row>
        <row r="5053">
          <cell r="A5053" t="str">
            <v>BEJARANO SORZA LUIS ANTONIO</v>
          </cell>
          <cell r="B5053">
            <v>19074289</v>
          </cell>
        </row>
        <row r="5054">
          <cell r="A5054" t="str">
            <v>BEJARANO TELLO MERY</v>
          </cell>
          <cell r="B5054">
            <v>24458317</v>
          </cell>
        </row>
        <row r="5055">
          <cell r="A5055" t="str">
            <v>BEJARANO TORRES ADRIANA</v>
          </cell>
          <cell r="B5055">
            <v>20828866</v>
          </cell>
        </row>
        <row r="5056">
          <cell r="A5056" t="str">
            <v>BEJARANO VICTOR CELIANO</v>
          </cell>
          <cell r="B5056">
            <v>6496416</v>
          </cell>
        </row>
        <row r="5057">
          <cell r="A5057" t="str">
            <v>BEJARANO ZAPATA MARIO HERNAN</v>
          </cell>
          <cell r="B5057">
            <v>16601482</v>
          </cell>
        </row>
        <row r="5058">
          <cell r="A5058" t="str">
            <v>BELALCAZAR ANGOLA ANA MILENA</v>
          </cell>
          <cell r="B5058">
            <v>66901936</v>
          </cell>
        </row>
        <row r="5059">
          <cell r="A5059" t="str">
            <v>BELALCAZAR BEATRIZ AMANDA</v>
          </cell>
          <cell r="B5059">
            <v>30714482</v>
          </cell>
        </row>
        <row r="5060">
          <cell r="A5060" t="str">
            <v>BELALCAZAR BETANCOURT ANGELICA MARIA</v>
          </cell>
          <cell r="B5060">
            <v>66781389</v>
          </cell>
        </row>
        <row r="5061">
          <cell r="A5061" t="str">
            <v>BELALCAZAR CAICEDO LEON HARVEY</v>
          </cell>
          <cell r="B5061">
            <v>13002636</v>
          </cell>
        </row>
        <row r="5062">
          <cell r="A5062" t="str">
            <v>BELALCAZAR CRUESO URIEL</v>
          </cell>
          <cell r="B5062">
            <v>10544795</v>
          </cell>
        </row>
        <row r="5063">
          <cell r="A5063" t="str">
            <v>BELALCAZAR DE L ESPERANZA</v>
          </cell>
          <cell r="B5063">
            <v>34506765</v>
          </cell>
        </row>
        <row r="5064">
          <cell r="A5064" t="str">
            <v>BELALCAZAR GAVIRIA AMPARO</v>
          </cell>
          <cell r="B5064">
            <v>31983230</v>
          </cell>
        </row>
        <row r="5065">
          <cell r="A5065" t="str">
            <v>BELALCAZAR JOSE ROBINSON</v>
          </cell>
          <cell r="B5065">
            <v>12913029</v>
          </cell>
        </row>
        <row r="5066">
          <cell r="A5066" t="str">
            <v>BELALCAZAR LOZANO JACQUELINE</v>
          </cell>
          <cell r="B5066">
            <v>66814811</v>
          </cell>
        </row>
        <row r="5067">
          <cell r="A5067" t="str">
            <v>BELALCAZAR MARTINEZ EFREN</v>
          </cell>
          <cell r="B5067">
            <v>16632642</v>
          </cell>
        </row>
        <row r="5068">
          <cell r="A5068" t="str">
            <v>BELALCAZAR VALENCIA WALTER WILSON</v>
          </cell>
          <cell r="B5068">
            <v>16750439</v>
          </cell>
        </row>
        <row r="5069">
          <cell r="A5069" t="str">
            <v>BELE/O VIEIRA WILLIAM ENRIQUE</v>
          </cell>
          <cell r="B5069">
            <v>5117977</v>
          </cell>
        </row>
        <row r="5070">
          <cell r="A5070" t="str">
            <v>BELEÐO   BELEÐO ELOY</v>
          </cell>
          <cell r="B5070">
            <v>17815142</v>
          </cell>
        </row>
        <row r="5071">
          <cell r="A5071" t="str">
            <v>BELENO BLANCO CARMEN ALICIA</v>
          </cell>
          <cell r="B5071">
            <v>32778894</v>
          </cell>
        </row>
        <row r="5072">
          <cell r="A5072" t="str">
            <v>BELENO CHAMORRO LUIS ENRIQUE</v>
          </cell>
          <cell r="B5072">
            <v>77142120</v>
          </cell>
        </row>
        <row r="5073">
          <cell r="A5073" t="str">
            <v>BELENO HOSTIA LAUDYS</v>
          </cell>
          <cell r="B5073">
            <v>63462218</v>
          </cell>
        </row>
        <row r="5074">
          <cell r="A5074" t="str">
            <v>BELENO NARVAEZ YADITH</v>
          </cell>
          <cell r="B5074">
            <v>37543454</v>
          </cell>
        </row>
        <row r="5075">
          <cell r="A5075" t="str">
            <v>BELEÑO RUIZ OVIDIO DE JESUS</v>
          </cell>
          <cell r="B5075">
            <v>91441478</v>
          </cell>
        </row>
        <row r="5076">
          <cell r="A5076" t="str">
            <v>BELFORD GALVEZ B</v>
          </cell>
          <cell r="B5076">
            <v>187931</v>
          </cell>
        </row>
        <row r="5077">
          <cell r="A5077" t="str">
            <v>BELLA NIDYA FAJARDO DE GARCIA</v>
          </cell>
          <cell r="B5077">
            <v>41704602</v>
          </cell>
        </row>
        <row r="5078">
          <cell r="A5078" t="str">
            <v>BELLANITA DE TRANSPORTES S A</v>
          </cell>
          <cell r="B5078">
            <v>800041628</v>
          </cell>
        </row>
        <row r="5079">
          <cell r="A5079" t="str">
            <v>BELLIDO GONZALEZ PIEDAD MARIA</v>
          </cell>
          <cell r="B5079">
            <v>45496206</v>
          </cell>
        </row>
        <row r="5080">
          <cell r="A5080" t="str">
            <v>BELLIDO HERRERAS MARIA EULALIA</v>
          </cell>
          <cell r="B5080">
            <v>41732060</v>
          </cell>
        </row>
        <row r="5081">
          <cell r="A5081" t="str">
            <v>BELLO AMAYA GLADYS</v>
          </cell>
          <cell r="B5081">
            <v>51853861</v>
          </cell>
        </row>
        <row r="5082">
          <cell r="A5082" t="str">
            <v>BELLO BARRAGAN ORLANDO</v>
          </cell>
          <cell r="B5082">
            <v>79241086</v>
          </cell>
        </row>
        <row r="5083">
          <cell r="A5083" t="str">
            <v>BELLO BELLO CLARA INES</v>
          </cell>
          <cell r="B5083">
            <v>39534458</v>
          </cell>
        </row>
        <row r="5084">
          <cell r="A5084" t="str">
            <v>BELLO CARLOS JULIO</v>
          </cell>
          <cell r="B5084">
            <v>19095014</v>
          </cell>
        </row>
        <row r="5085">
          <cell r="A5085" t="str">
            <v>BELLO CARO YUDY ELCY</v>
          </cell>
          <cell r="B5085">
            <v>51939054</v>
          </cell>
        </row>
        <row r="5086">
          <cell r="A5086" t="str">
            <v>BELLO CIFUENTES HENERELDO</v>
          </cell>
          <cell r="B5086">
            <v>3190208</v>
          </cell>
        </row>
        <row r="5087">
          <cell r="A5087" t="str">
            <v>BELLO ESCOBAR JORGE OMAR</v>
          </cell>
          <cell r="B5087">
            <v>79271607</v>
          </cell>
        </row>
        <row r="5088">
          <cell r="A5088" t="str">
            <v>BELLO FLOREZ CARMEN BEATRIZ</v>
          </cell>
          <cell r="B5088">
            <v>51718855</v>
          </cell>
        </row>
        <row r="5089">
          <cell r="A5089" t="str">
            <v>BELLO FORERO JAIME ORLANDO</v>
          </cell>
          <cell r="B5089">
            <v>19438944</v>
          </cell>
        </row>
        <row r="5090">
          <cell r="A5090" t="str">
            <v>BELLO FRESNEDA HERNANDO</v>
          </cell>
          <cell r="B5090">
            <v>79163604</v>
          </cell>
        </row>
        <row r="5091">
          <cell r="A5091" t="str">
            <v>BELLO GARNICA OSCAR ARTURO</v>
          </cell>
          <cell r="B5091">
            <v>11520113</v>
          </cell>
        </row>
        <row r="5092">
          <cell r="A5092" t="str">
            <v>BELLO GRACIA MARIA PRAXEDIA</v>
          </cell>
          <cell r="B5092">
            <v>51668063</v>
          </cell>
        </row>
        <row r="5093">
          <cell r="A5093" t="str">
            <v>BELLO GUATAQUI OCTAVIO</v>
          </cell>
          <cell r="B5093">
            <v>91325945</v>
          </cell>
        </row>
        <row r="5094">
          <cell r="A5094" t="str">
            <v>BELLO HERNANDEZ ALBERTO</v>
          </cell>
          <cell r="B5094">
            <v>73150746</v>
          </cell>
        </row>
        <row r="5095">
          <cell r="A5095" t="str">
            <v>BELLO HERRERA ANGEL DAVID</v>
          </cell>
          <cell r="B5095">
            <v>16688955</v>
          </cell>
        </row>
        <row r="5096">
          <cell r="A5096" t="str">
            <v>BELLO HERRERA OSCAR DANILO</v>
          </cell>
          <cell r="B5096">
            <v>79052819</v>
          </cell>
        </row>
        <row r="5097">
          <cell r="A5097" t="str">
            <v>BELLO MARGARITA</v>
          </cell>
          <cell r="B5097">
            <v>35490794</v>
          </cell>
        </row>
        <row r="5098">
          <cell r="A5098" t="str">
            <v>BELLO MENDOZA LUIS ERNESTO</v>
          </cell>
          <cell r="B5098">
            <v>6376748</v>
          </cell>
        </row>
        <row r="5099">
          <cell r="A5099" t="str">
            <v>BELLO MORA MANUEL FERNANDO</v>
          </cell>
          <cell r="B5099">
            <v>79804187</v>
          </cell>
        </row>
        <row r="5100">
          <cell r="A5100" t="str">
            <v>BELLO PINZON SANDRA LILIANA</v>
          </cell>
          <cell r="B5100">
            <v>35416954</v>
          </cell>
        </row>
        <row r="5101">
          <cell r="A5101" t="str">
            <v>BELLO PRIETO JANNETH</v>
          </cell>
          <cell r="B5101">
            <v>39522468</v>
          </cell>
        </row>
        <row r="5102">
          <cell r="A5102" t="str">
            <v>BELLO RODRIGUEZ LUIS ALFONSO</v>
          </cell>
          <cell r="B5102">
            <v>19434214</v>
          </cell>
        </row>
        <row r="5103">
          <cell r="A5103" t="str">
            <v>BELLO RODRIGUEZ MARGOTH</v>
          </cell>
          <cell r="B5103">
            <v>51665008</v>
          </cell>
        </row>
        <row r="5104">
          <cell r="A5104" t="str">
            <v>BELLO SARMIENTO FABIO ORLANDO</v>
          </cell>
          <cell r="B5104">
            <v>19489262</v>
          </cell>
        </row>
        <row r="5105">
          <cell r="A5105" t="str">
            <v>BELLO VALDES LUIS MIGUEL</v>
          </cell>
          <cell r="B5105">
            <v>16612512</v>
          </cell>
        </row>
        <row r="5106">
          <cell r="A5106" t="str">
            <v>BELLO VASQUEZ DIEGO</v>
          </cell>
          <cell r="B5106">
            <v>16718393</v>
          </cell>
        </row>
        <row r="5107">
          <cell r="A5107" t="str">
            <v>BELLO ZULUAGA KATHERINE</v>
          </cell>
          <cell r="B5107">
            <v>52451152</v>
          </cell>
        </row>
        <row r="5108">
          <cell r="A5108" t="str">
            <v>BELTRAN A. JAVIER FERNANDO</v>
          </cell>
          <cell r="B5108">
            <v>79491949</v>
          </cell>
        </row>
        <row r="5109">
          <cell r="A5109" t="str">
            <v>BELTRAN ABAUNZA MARCO ANTONIO</v>
          </cell>
          <cell r="B5109">
            <v>79443558</v>
          </cell>
        </row>
        <row r="5110">
          <cell r="A5110" t="str">
            <v>BELTRAN AGUDELO JOSE FEDERICO</v>
          </cell>
          <cell r="B5110">
            <v>10185830</v>
          </cell>
        </row>
        <row r="5111">
          <cell r="A5111" t="str">
            <v>BELTRAN ALFONSO MARIA A</v>
          </cell>
          <cell r="B5111">
            <v>51575622</v>
          </cell>
        </row>
        <row r="5112">
          <cell r="A5112" t="str">
            <v>BELTRAN ANA</v>
          </cell>
          <cell r="B5112">
            <v>63320564</v>
          </cell>
        </row>
        <row r="5113">
          <cell r="A5113" t="str">
            <v>BELTRAN ANGARITA LEONEL</v>
          </cell>
          <cell r="B5113">
            <v>16249462</v>
          </cell>
        </row>
        <row r="5114">
          <cell r="A5114" t="str">
            <v>BELTRAN AURORA</v>
          </cell>
          <cell r="B5114">
            <v>66851557</v>
          </cell>
        </row>
        <row r="5115">
          <cell r="A5115" t="str">
            <v>BELTRAN AVILA WILSON</v>
          </cell>
          <cell r="B5115">
            <v>14324328</v>
          </cell>
        </row>
        <row r="5116">
          <cell r="A5116" t="str">
            <v>BELTRAN BAEZ MARTHA ISABEL</v>
          </cell>
          <cell r="B5116">
            <v>41774363</v>
          </cell>
        </row>
        <row r="5117">
          <cell r="A5117" t="str">
            <v>BELTRAN BARATO LUIS ALBERTO</v>
          </cell>
          <cell r="B5117">
            <v>17194500</v>
          </cell>
        </row>
        <row r="5118">
          <cell r="A5118" t="str">
            <v>BELTRAN BARRERA GLORIA JANNETH</v>
          </cell>
          <cell r="B5118">
            <v>51882234</v>
          </cell>
        </row>
        <row r="5119">
          <cell r="A5119" t="str">
            <v>BELTRAN BARRETO CARLOS HERNANDO</v>
          </cell>
          <cell r="B5119">
            <v>17180500</v>
          </cell>
        </row>
        <row r="5120">
          <cell r="A5120" t="str">
            <v>BELTRAN BASTIDAS IVAN ARCENIO</v>
          </cell>
          <cell r="B5120">
            <v>16703339</v>
          </cell>
        </row>
        <row r="5121">
          <cell r="A5121" t="str">
            <v>BELTRAN BEJARANO CLAUDIA SUSANA</v>
          </cell>
          <cell r="B5121">
            <v>52588109</v>
          </cell>
        </row>
        <row r="5122">
          <cell r="A5122" t="str">
            <v>BELTRAN BELTRAN ANDRES ALFONSO</v>
          </cell>
          <cell r="B5122">
            <v>79645032</v>
          </cell>
        </row>
        <row r="5123">
          <cell r="A5123" t="str">
            <v>BELTRAN BELTRAN DIANA PATRICIA</v>
          </cell>
          <cell r="B5123">
            <v>52070826</v>
          </cell>
        </row>
        <row r="5124">
          <cell r="A5124" t="str">
            <v>BELTRAN BELTRAN JORGE EXCELINO</v>
          </cell>
          <cell r="B5124">
            <v>79296481</v>
          </cell>
        </row>
        <row r="5125">
          <cell r="A5125" t="str">
            <v>BELTRAN BELTRAN JOSE MAXIMINO</v>
          </cell>
          <cell r="B5125">
            <v>74240504</v>
          </cell>
        </row>
        <row r="5126">
          <cell r="A5126" t="str">
            <v>BELTRAN BELTRAN MARIA ANDY</v>
          </cell>
          <cell r="B5126">
            <v>41550914</v>
          </cell>
        </row>
        <row r="5127">
          <cell r="A5127" t="str">
            <v>BELTRAN BELTRAN MARIA LUCIA</v>
          </cell>
          <cell r="B5127">
            <v>41757719</v>
          </cell>
        </row>
        <row r="5128">
          <cell r="A5128" t="str">
            <v>BELTRAN BERNAL CARMEN CECILIA</v>
          </cell>
          <cell r="B5128">
            <v>41908007</v>
          </cell>
        </row>
        <row r="5129">
          <cell r="A5129" t="str">
            <v>BELTRAN BERNAL GLADYS</v>
          </cell>
          <cell r="B5129">
            <v>35521773</v>
          </cell>
        </row>
        <row r="5130">
          <cell r="A5130" t="str">
            <v>BELTRAN BETANCOURT BRIGIDA</v>
          </cell>
          <cell r="B5130">
            <v>51753123</v>
          </cell>
        </row>
        <row r="5131">
          <cell r="A5131" t="str">
            <v>BELTRAN BUSTOS EDNA MARGARITA</v>
          </cell>
          <cell r="B5131">
            <v>35524151</v>
          </cell>
        </row>
        <row r="5132">
          <cell r="A5132" t="str">
            <v>BELTRAN CALDERON CLAUDIA PATRICIA</v>
          </cell>
          <cell r="B5132">
            <v>63351633</v>
          </cell>
        </row>
        <row r="5133">
          <cell r="A5133" t="str">
            <v>BELTRAN CALDERON MARIA EUGENIA</v>
          </cell>
          <cell r="B5133">
            <v>63293734</v>
          </cell>
        </row>
        <row r="5134">
          <cell r="A5134" t="str">
            <v>BELTRAN CALERO JUAN CARLOS</v>
          </cell>
          <cell r="B5134">
            <v>79984929</v>
          </cell>
        </row>
        <row r="5135">
          <cell r="A5135" t="str">
            <v>BELTRAN CAMACHO CARMEN JULIA</v>
          </cell>
          <cell r="B5135">
            <v>28954243</v>
          </cell>
        </row>
        <row r="5136">
          <cell r="A5136" t="str">
            <v>BELTRAN CARDENAS NOHORA NUNILA</v>
          </cell>
          <cell r="B5136">
            <v>51652157</v>
          </cell>
        </row>
        <row r="5137">
          <cell r="A5137" t="str">
            <v>BELTRAN CARDONA ANA MARIA</v>
          </cell>
          <cell r="B5137">
            <v>42063852</v>
          </cell>
        </row>
        <row r="5138">
          <cell r="A5138" t="str">
            <v>BELTRAN CARDONA GLORIA PATRICIA</v>
          </cell>
          <cell r="B5138">
            <v>29329776</v>
          </cell>
        </row>
        <row r="5139">
          <cell r="A5139" t="str">
            <v>BELTRAN CARDOZO ALEXANDER</v>
          </cell>
          <cell r="B5139">
            <v>79623815</v>
          </cell>
        </row>
        <row r="5140">
          <cell r="A5140" t="str">
            <v>BELTRAN CELIS MARIA CONSUELO</v>
          </cell>
          <cell r="B5140">
            <v>52008907</v>
          </cell>
        </row>
        <row r="5141">
          <cell r="A5141" t="str">
            <v>BELTRAN CESPEDES ALVARO</v>
          </cell>
          <cell r="B5141">
            <v>79000238</v>
          </cell>
        </row>
        <row r="5142">
          <cell r="A5142" t="str">
            <v>BELTRAN CHACON ADRIANA</v>
          </cell>
          <cell r="B5142">
            <v>52419880</v>
          </cell>
        </row>
        <row r="5143">
          <cell r="A5143" t="str">
            <v>BELTRAN CHICA JULIAN ANTONIO</v>
          </cell>
          <cell r="B5143">
            <v>94432670</v>
          </cell>
        </row>
        <row r="5144">
          <cell r="A5144" t="str">
            <v>BELTRAN COTRINO GIOMAR</v>
          </cell>
          <cell r="B5144">
            <v>19313526</v>
          </cell>
        </row>
        <row r="5145">
          <cell r="A5145" t="str">
            <v>BELTRAN CUADROS WILLIAM</v>
          </cell>
          <cell r="B5145">
            <v>19497226</v>
          </cell>
        </row>
        <row r="5146">
          <cell r="A5146" t="str">
            <v>BELTRAN CUBILLOS WILSON FERNANDO</v>
          </cell>
          <cell r="B5146">
            <v>79608448</v>
          </cell>
        </row>
        <row r="5147">
          <cell r="A5147" t="str">
            <v>BELTRAN CUELLAR EDUARDO</v>
          </cell>
          <cell r="B5147">
            <v>19482811</v>
          </cell>
        </row>
        <row r="5148">
          <cell r="A5148" t="str">
            <v>BELTRAN DAZA EDUARDO</v>
          </cell>
          <cell r="B5148">
            <v>16822481</v>
          </cell>
        </row>
        <row r="5149">
          <cell r="A5149" t="str">
            <v>BELTRAN DE BARRIOSBLANCA RAQUEL</v>
          </cell>
          <cell r="B5149">
            <v>41630024</v>
          </cell>
        </row>
        <row r="5150">
          <cell r="A5150" t="str">
            <v>BELTRAN DE BEJARANO MARIA ANTONIA</v>
          </cell>
          <cell r="B5150">
            <v>20096077</v>
          </cell>
        </row>
        <row r="5151">
          <cell r="A5151" t="str">
            <v>BELTRAN DE BELTRAN DIOSELINA DEL CARMEN</v>
          </cell>
          <cell r="B5151">
            <v>20306691</v>
          </cell>
        </row>
        <row r="5152">
          <cell r="A5152" t="str">
            <v>BELTRAN DE FRANCO MARLENE</v>
          </cell>
          <cell r="B5152">
            <v>31875691</v>
          </cell>
        </row>
        <row r="5153">
          <cell r="A5153" t="str">
            <v>BELTRAN DE LOAIZA GLORIA EUCARIS</v>
          </cell>
          <cell r="B5153">
            <v>24571457</v>
          </cell>
        </row>
        <row r="5154">
          <cell r="A5154" t="str">
            <v>BELTRAN DE MARTINEZ MERCEDES</v>
          </cell>
          <cell r="B5154">
            <v>20271816</v>
          </cell>
        </row>
        <row r="5155">
          <cell r="A5155" t="str">
            <v>BELTRAN DE MENDEZ DORA MARIA</v>
          </cell>
          <cell r="B5155">
            <v>20322679</v>
          </cell>
        </row>
        <row r="5156">
          <cell r="A5156" t="str">
            <v>BELTRAN DE MONT BEATRIZ ELENA</v>
          </cell>
          <cell r="B5156">
            <v>43031601</v>
          </cell>
        </row>
        <row r="5157">
          <cell r="A5157" t="str">
            <v>BELTRAN DE OTALORA AMELIA</v>
          </cell>
          <cell r="B5157">
            <v>28531876</v>
          </cell>
        </row>
        <row r="5158">
          <cell r="A5158" t="str">
            <v>BELTRAN DIAZ MAURICIO</v>
          </cell>
          <cell r="B5158">
            <v>74280646</v>
          </cell>
        </row>
        <row r="5159">
          <cell r="A5159" t="str">
            <v>BELTRAN DUARTE MARIA SAGRARIO</v>
          </cell>
          <cell r="B5159">
            <v>52066806</v>
          </cell>
        </row>
        <row r="5160">
          <cell r="A5160" t="str">
            <v>BELTRAN DUQUE RICARDO H</v>
          </cell>
          <cell r="B5160">
            <v>79312541</v>
          </cell>
        </row>
        <row r="5161">
          <cell r="A5161" t="str">
            <v>BELTRAN ESCOBAR DORIS YEANETH</v>
          </cell>
          <cell r="B5161">
            <v>41733469</v>
          </cell>
        </row>
        <row r="5162">
          <cell r="A5162" t="str">
            <v>BELTRAN FERRO LUIS HERNANDO</v>
          </cell>
          <cell r="B5162">
            <v>17071956</v>
          </cell>
        </row>
        <row r="5163">
          <cell r="A5163" t="str">
            <v>BELTRAN FORERO YELLY</v>
          </cell>
          <cell r="B5163">
            <v>52325896</v>
          </cell>
        </row>
        <row r="5164">
          <cell r="A5164" t="str">
            <v>BELTRAN GARCIA MAURICIO</v>
          </cell>
          <cell r="B5164">
            <v>94373307</v>
          </cell>
        </row>
        <row r="5165">
          <cell r="A5165" t="str">
            <v>BELTRAN GARZON JOSE EDEN</v>
          </cell>
          <cell r="B5165">
            <v>79443369</v>
          </cell>
        </row>
        <row r="5166">
          <cell r="A5166" t="str">
            <v>BELTRAN GARZON JUAN CARLOS</v>
          </cell>
          <cell r="B5166">
            <v>79293347</v>
          </cell>
        </row>
        <row r="5167">
          <cell r="A5167" t="str">
            <v>BELTRAN GARZON OSCAR ALEJANDRO</v>
          </cell>
          <cell r="B5167">
            <v>79873433</v>
          </cell>
        </row>
        <row r="5168">
          <cell r="A5168" t="str">
            <v>BELTRAN GARZON ZEIDY ISABEL</v>
          </cell>
          <cell r="B5168">
            <v>51811382</v>
          </cell>
        </row>
        <row r="5169">
          <cell r="A5169" t="str">
            <v>BELTRAN GOMEZ FLORENTINO ARISTIDES</v>
          </cell>
          <cell r="B5169">
            <v>3032534</v>
          </cell>
        </row>
        <row r="5170">
          <cell r="A5170" t="str">
            <v>BELTRAN GONZALEZ GUSTAVO ADOLFO</v>
          </cell>
          <cell r="B5170">
            <v>94308457</v>
          </cell>
        </row>
        <row r="5171">
          <cell r="A5171" t="str">
            <v>BELTRAN GONZALEZ JUAN DE JESUS</v>
          </cell>
          <cell r="B5171">
            <v>19234171</v>
          </cell>
        </row>
        <row r="5172">
          <cell r="A5172" t="str">
            <v>BELTRAN GONZALEZ MARIA CLEMENCIA</v>
          </cell>
          <cell r="B5172">
            <v>52144504</v>
          </cell>
        </row>
        <row r="5173">
          <cell r="A5173" t="str">
            <v>BELTRAN GORDILLO WALTER ULIZES</v>
          </cell>
          <cell r="B5173">
            <v>16798093</v>
          </cell>
        </row>
        <row r="5174">
          <cell r="A5174" t="str">
            <v>BELTRAN GUERRA GISELA PATRICIA</v>
          </cell>
          <cell r="B5174">
            <v>51804792</v>
          </cell>
        </row>
        <row r="5175">
          <cell r="A5175" t="str">
            <v>BELTRAN GUILLEN MARY LUZ</v>
          </cell>
          <cell r="B5175">
            <v>52416877</v>
          </cell>
        </row>
        <row r="5176">
          <cell r="A5176" t="str">
            <v>BELTRAN HERNANDEZ NORBERTO</v>
          </cell>
          <cell r="B5176">
            <v>14435757</v>
          </cell>
        </row>
        <row r="5177">
          <cell r="A5177" t="str">
            <v>BELTRAN HORMAZA ANA ADELINA</v>
          </cell>
          <cell r="B5177">
            <v>20590123</v>
          </cell>
        </row>
        <row r="5178">
          <cell r="A5178" t="str">
            <v>BELTRAN HOYOS DELIO ALEJANDRO</v>
          </cell>
          <cell r="B5178">
            <v>79708343</v>
          </cell>
        </row>
        <row r="5179">
          <cell r="A5179" t="str">
            <v>BELTRAN HUERTAS SANDRA YOLIMA</v>
          </cell>
          <cell r="B5179">
            <v>51846652</v>
          </cell>
        </row>
        <row r="5180">
          <cell r="A5180" t="str">
            <v>BELTRAN IBARRA LUZ YEN</v>
          </cell>
          <cell r="B5180">
            <v>36282929</v>
          </cell>
        </row>
        <row r="5181">
          <cell r="A5181" t="str">
            <v>BELTRAN JOHN WALTER</v>
          </cell>
          <cell r="B5181">
            <v>80023739</v>
          </cell>
        </row>
        <row r="5182">
          <cell r="A5182" t="str">
            <v>BELTRAN LIEVANO FANNY</v>
          </cell>
          <cell r="B5182">
            <v>41779700</v>
          </cell>
        </row>
        <row r="5183">
          <cell r="A5183" t="str">
            <v>BELTRAN LINARES LUIS HERNANDO</v>
          </cell>
          <cell r="B5183">
            <v>79358430</v>
          </cell>
        </row>
        <row r="5184">
          <cell r="A5184" t="str">
            <v>BELTRAN LINARESOSCAR ANDRES</v>
          </cell>
          <cell r="B5184">
            <v>79995660</v>
          </cell>
        </row>
        <row r="5185">
          <cell r="A5185" t="str">
            <v>BELTRAN LOPEZ ROBERT EDUARDO</v>
          </cell>
          <cell r="B5185">
            <v>6816969</v>
          </cell>
        </row>
        <row r="5186">
          <cell r="A5186" t="str">
            <v>BELTRAN LOZANO EDILBERTO NICOLAS</v>
          </cell>
          <cell r="B5186">
            <v>19344370</v>
          </cell>
        </row>
        <row r="5187">
          <cell r="A5187" t="str">
            <v>BELTRAN LUQUE ESPERANZA</v>
          </cell>
          <cell r="B5187">
            <v>28495320</v>
          </cell>
        </row>
        <row r="5188">
          <cell r="A5188" t="str">
            <v>BELTRAN MARIA OTILIA</v>
          </cell>
          <cell r="B5188">
            <v>51748809</v>
          </cell>
        </row>
        <row r="5189">
          <cell r="A5189" t="str">
            <v>BELTRAN MARTHA CECILIA</v>
          </cell>
          <cell r="B5189">
            <v>39694033</v>
          </cell>
        </row>
        <row r="5190">
          <cell r="A5190" t="str">
            <v>BELTRAN MARTIN NESTOR ALFONSO</v>
          </cell>
          <cell r="B5190">
            <v>79462647</v>
          </cell>
        </row>
        <row r="5191">
          <cell r="A5191" t="str">
            <v>BELTRAN MARTINEZ ANGELA JOHANNA</v>
          </cell>
          <cell r="B5191">
            <v>52233809</v>
          </cell>
        </row>
        <row r="5192">
          <cell r="A5192" t="str">
            <v>BELTRAN MARTINEZ CARLOS HERNANDO</v>
          </cell>
          <cell r="B5192">
            <v>286030</v>
          </cell>
        </row>
        <row r="5193">
          <cell r="A5193" t="str">
            <v>BELTRAN MAYORGA MAURICIO</v>
          </cell>
          <cell r="B5193">
            <v>94530570</v>
          </cell>
        </row>
        <row r="5194">
          <cell r="A5194" t="str">
            <v>BELTRAN MAZABEL MARIA PATRICIA</v>
          </cell>
          <cell r="B5194">
            <v>51667754</v>
          </cell>
        </row>
        <row r="5195">
          <cell r="A5195" t="str">
            <v>BELTRAN MEDINA MILDRED MERCEDES</v>
          </cell>
          <cell r="B5195">
            <v>32865021</v>
          </cell>
        </row>
        <row r="5196">
          <cell r="A5196" t="str">
            <v>BELTRAN MEJIA MARLON JOSE</v>
          </cell>
          <cell r="B5196">
            <v>9149169</v>
          </cell>
        </row>
        <row r="5197">
          <cell r="A5197" t="str">
            <v>BELTRAN MENDOZA FABIO</v>
          </cell>
          <cell r="B5197">
            <v>16235528</v>
          </cell>
        </row>
        <row r="5198">
          <cell r="A5198" t="str">
            <v>BELTRAN MENDOZA PAOLA XIMENA</v>
          </cell>
          <cell r="B5198">
            <v>52249594</v>
          </cell>
        </row>
        <row r="5199">
          <cell r="A5199" t="str">
            <v>BELTRAN MENDOZA WORAMAYN</v>
          </cell>
          <cell r="B5199">
            <v>52397850</v>
          </cell>
        </row>
        <row r="5200">
          <cell r="A5200" t="str">
            <v>BELTRAN MISAEL</v>
          </cell>
          <cell r="B5200">
            <v>3175257</v>
          </cell>
        </row>
        <row r="5201">
          <cell r="A5201" t="str">
            <v>BELTRAN MOJICA LUZ MARY</v>
          </cell>
          <cell r="B5201">
            <v>51891136</v>
          </cell>
        </row>
        <row r="5202">
          <cell r="A5202" t="str">
            <v>BELTRAN MONTOYA JUAN GUILLERMO</v>
          </cell>
          <cell r="B5202">
            <v>15345859</v>
          </cell>
        </row>
        <row r="5203">
          <cell r="A5203" t="str">
            <v>BELTRAN MORA CESAR MAURICIO</v>
          </cell>
          <cell r="B5203">
            <v>16208767</v>
          </cell>
        </row>
        <row r="5204">
          <cell r="A5204" t="str">
            <v>BELTRAN MORALES SONIA P</v>
          </cell>
          <cell r="B5204">
            <v>31897400</v>
          </cell>
        </row>
        <row r="5205">
          <cell r="A5205" t="str">
            <v>BELTRAN MORENO ALIRIO</v>
          </cell>
          <cell r="B5205">
            <v>3005263</v>
          </cell>
        </row>
        <row r="5206">
          <cell r="A5206" t="str">
            <v>BELTRAN MORENO FREDY ARMANDO</v>
          </cell>
          <cell r="B5206">
            <v>80037245</v>
          </cell>
        </row>
        <row r="5207">
          <cell r="A5207" t="str">
            <v>BELTRAN MORENO JOSE RICARDO</v>
          </cell>
          <cell r="B5207">
            <v>79212402</v>
          </cell>
        </row>
        <row r="5208">
          <cell r="A5208" t="str">
            <v>BELTRAN MUNOZ JOSE CIRO</v>
          </cell>
          <cell r="B5208">
            <v>16590143</v>
          </cell>
        </row>
        <row r="5209">
          <cell r="A5209" t="str">
            <v>BELTRAN NIETO JORGE ENRIQUE</v>
          </cell>
          <cell r="B5209">
            <v>19062394</v>
          </cell>
        </row>
        <row r="5210">
          <cell r="A5210" t="str">
            <v>BELTRAN NILSO</v>
          </cell>
          <cell r="B5210">
            <v>19361939</v>
          </cell>
        </row>
        <row r="5211">
          <cell r="A5211" t="str">
            <v>BELTRAN OMAR ENRIQUE</v>
          </cell>
          <cell r="B5211">
            <v>79353880</v>
          </cell>
        </row>
        <row r="5212">
          <cell r="A5212" t="str">
            <v>BELTRAN OTALORA MARIA CRISTINA</v>
          </cell>
          <cell r="B5212">
            <v>51810624</v>
          </cell>
        </row>
        <row r="5213">
          <cell r="A5213" t="str">
            <v>BELTRAN PEDRO PABLO</v>
          </cell>
          <cell r="B5213">
            <v>19269521</v>
          </cell>
        </row>
        <row r="5214">
          <cell r="A5214" t="str">
            <v>BELTRAN PENUELA MARIA LEONOR</v>
          </cell>
          <cell r="B5214">
            <v>41595964</v>
          </cell>
        </row>
        <row r="5215">
          <cell r="A5215" t="str">
            <v>BELTRAN PEREZ CARLOS ENRIQUE</v>
          </cell>
          <cell r="B5215">
            <v>79278734</v>
          </cell>
        </row>
        <row r="5216">
          <cell r="A5216" t="str">
            <v>BELTRAN PEREZ LUZ ELVIRA</v>
          </cell>
          <cell r="B5216">
            <v>41792802</v>
          </cell>
        </row>
        <row r="5217">
          <cell r="A5217" t="str">
            <v>BELTRAN PIÐEROS OLGA STELLA</v>
          </cell>
          <cell r="B5217">
            <v>21180405</v>
          </cell>
        </row>
        <row r="5218">
          <cell r="A5218" t="str">
            <v>BELTRAN RAMIREZ FERNANDO</v>
          </cell>
          <cell r="B5218">
            <v>79363374</v>
          </cell>
        </row>
        <row r="5219">
          <cell r="A5219" t="str">
            <v>BELTRAN RAMIREZ MARIA MIREYA</v>
          </cell>
          <cell r="B5219">
            <v>24178770</v>
          </cell>
        </row>
        <row r="5220">
          <cell r="A5220" t="str">
            <v>BELTRAN REYES WISTON ALBERTO</v>
          </cell>
          <cell r="B5220">
            <v>79354034</v>
          </cell>
        </row>
        <row r="5221">
          <cell r="A5221" t="str">
            <v>BELTRAN RIDRIGUEZ JORGE HUMBERTO</v>
          </cell>
          <cell r="B5221">
            <v>19352768</v>
          </cell>
        </row>
        <row r="5222">
          <cell r="A5222" t="str">
            <v>BELTRAN RODRIGUEZ DIANA CONSUELO</v>
          </cell>
          <cell r="B5222">
            <v>52740240</v>
          </cell>
        </row>
        <row r="5223">
          <cell r="A5223" t="str">
            <v>BELTRAN RODRIGUEZ EDGAR YESID</v>
          </cell>
          <cell r="B5223">
            <v>79471830</v>
          </cell>
        </row>
        <row r="5224">
          <cell r="A5224" t="str">
            <v>BELTRAN RODRIGUEZ ELSA</v>
          </cell>
          <cell r="B5224">
            <v>41617594</v>
          </cell>
        </row>
        <row r="5225">
          <cell r="A5225" t="str">
            <v>BELTRAN RODRIGUEZ JACQUELINE</v>
          </cell>
          <cell r="B5225">
            <v>52106741</v>
          </cell>
        </row>
        <row r="5226">
          <cell r="A5226" t="str">
            <v>BELTRAN RODRIGUEZ JUAN MANUEL</v>
          </cell>
          <cell r="B5226">
            <v>19474064</v>
          </cell>
        </row>
        <row r="5227">
          <cell r="A5227" t="str">
            <v>BELTRAN ROJAS MARIA LUCINDA</v>
          </cell>
          <cell r="B5227">
            <v>51785119</v>
          </cell>
        </row>
        <row r="5228">
          <cell r="A5228" t="str">
            <v>BELTRAN ROMERO HECTOR JAIRO</v>
          </cell>
          <cell r="B5228">
            <v>16258302</v>
          </cell>
        </row>
        <row r="5229">
          <cell r="A5229" t="str">
            <v>BELTRAN ROMERO LAURA ANDREA</v>
          </cell>
          <cell r="B5229">
            <v>34567670</v>
          </cell>
        </row>
        <row r="5230">
          <cell r="A5230" t="str">
            <v>BELTRAN ROMERO MARTHA ROCIO</v>
          </cell>
          <cell r="B5230">
            <v>51735472</v>
          </cell>
        </row>
        <row r="5231">
          <cell r="A5231" t="str">
            <v>BELTRAN RUBIANO ANGEL GUILLERMO</v>
          </cell>
          <cell r="B5231">
            <v>4399987</v>
          </cell>
        </row>
        <row r="5232">
          <cell r="A5232" t="str">
            <v>BELTRAN SABOGAL CLAUDIA LUCIA</v>
          </cell>
          <cell r="B5232">
            <v>20357776</v>
          </cell>
        </row>
        <row r="5233">
          <cell r="A5233" t="str">
            <v>BELTRAN SALAZAR MAGDA XIMENA</v>
          </cell>
          <cell r="B5233">
            <v>43612392</v>
          </cell>
        </row>
        <row r="5234">
          <cell r="A5234" t="str">
            <v>BELTRAN SANCHEZ HOLDAN</v>
          </cell>
          <cell r="B5234">
            <v>10554388</v>
          </cell>
        </row>
        <row r="5235">
          <cell r="A5235" t="str">
            <v>BELTRAN SEPULVEDA JOSE LINO</v>
          </cell>
          <cell r="B5235">
            <v>17634675</v>
          </cell>
        </row>
        <row r="5236">
          <cell r="A5236" t="str">
            <v>BELTRAN SILVA MARTHA</v>
          </cell>
          <cell r="B5236">
            <v>37259262</v>
          </cell>
        </row>
        <row r="5237">
          <cell r="A5237" t="str">
            <v>BELTRAN TELLEZ ESTELA</v>
          </cell>
          <cell r="B5237">
            <v>35522817</v>
          </cell>
        </row>
        <row r="5238">
          <cell r="A5238" t="str">
            <v>BELTRAN TELLEZ JOSE ALDEMAR</v>
          </cell>
          <cell r="B5238">
            <v>79749344</v>
          </cell>
        </row>
        <row r="5239">
          <cell r="A5239" t="str">
            <v>BELTRAN TENJO LEOPOLDINA</v>
          </cell>
          <cell r="B5239">
            <v>35493246</v>
          </cell>
        </row>
        <row r="5240">
          <cell r="A5240" t="str">
            <v>BELTRAN TOVAR JAIRO</v>
          </cell>
          <cell r="B5240">
            <v>12091824</v>
          </cell>
        </row>
        <row r="5241">
          <cell r="A5241" t="str">
            <v>BELTRAN TURRIAGO MANUEL ALEXANDER</v>
          </cell>
          <cell r="B5241">
            <v>79971135</v>
          </cell>
        </row>
        <row r="5242">
          <cell r="A5242" t="str">
            <v>BELTRAN VALDERRAMA ORLANDO</v>
          </cell>
          <cell r="B5242">
            <v>79357933</v>
          </cell>
        </row>
        <row r="5243">
          <cell r="A5243" t="str">
            <v>BELTRAN VASQUEZ MARIA TEODORA</v>
          </cell>
          <cell r="B5243">
            <v>39721504</v>
          </cell>
        </row>
        <row r="5244">
          <cell r="A5244" t="str">
            <v>BELTRAN VENEGAS HECTOR AUGUSTO</v>
          </cell>
          <cell r="B5244">
            <v>6092238</v>
          </cell>
        </row>
        <row r="5245">
          <cell r="A5245" t="str">
            <v>BELTRAN VERGARA MARIA BEATRIZ</v>
          </cell>
          <cell r="B5245">
            <v>41724463</v>
          </cell>
        </row>
        <row r="5246">
          <cell r="A5246" t="str">
            <v>BENABIDEZ GOMEZ ANGELA</v>
          </cell>
          <cell r="B5246">
            <v>52516604</v>
          </cell>
        </row>
        <row r="5247">
          <cell r="A5247" t="str">
            <v>BENACHI IDROBO NELSON HUGO</v>
          </cell>
          <cell r="B5247">
            <v>16714113</v>
          </cell>
        </row>
        <row r="5248">
          <cell r="A5248" t="str">
            <v>BENARD BECERRA ROSA ISABEL</v>
          </cell>
          <cell r="B5248">
            <v>38958079</v>
          </cell>
        </row>
        <row r="5249">
          <cell r="A5249" t="str">
            <v>BENAVIADES CUADROS CARLOS NEFTALI</v>
          </cell>
          <cell r="B5249">
            <v>79593688</v>
          </cell>
        </row>
        <row r="5250">
          <cell r="A5250" t="str">
            <v>BENAVIDES ACOSTA JESUS PABLO</v>
          </cell>
          <cell r="B5250">
            <v>13073727</v>
          </cell>
        </row>
        <row r="5251">
          <cell r="A5251" t="str">
            <v>BENAVIDES ALFONSO CARLOS JAIME</v>
          </cell>
          <cell r="B5251">
            <v>17130665</v>
          </cell>
        </row>
        <row r="5252">
          <cell r="A5252" t="str">
            <v>BENAVIDES ALVARADO ALEXANDER OLIVERIO</v>
          </cell>
          <cell r="B5252">
            <v>79617347</v>
          </cell>
        </row>
        <row r="5253">
          <cell r="A5253" t="str">
            <v>BENAVIDES ALVARADO LUIS ALFONSO</v>
          </cell>
          <cell r="B5253">
            <v>12986154</v>
          </cell>
        </row>
        <row r="5254">
          <cell r="A5254" t="str">
            <v>BENAVIDES BATALLAS HERMES</v>
          </cell>
          <cell r="B5254">
            <v>87452996</v>
          </cell>
        </row>
        <row r="5255">
          <cell r="A5255" t="str">
            <v>BENAVIDES BELLO JAIME ANDRES</v>
          </cell>
          <cell r="B5255">
            <v>79685336</v>
          </cell>
        </row>
        <row r="5256">
          <cell r="A5256" t="str">
            <v>BENAVIDES BRAVO FABIO LEON</v>
          </cell>
          <cell r="B5256">
            <v>14980214</v>
          </cell>
        </row>
        <row r="5257">
          <cell r="A5257" t="str">
            <v>BENAVIDES BUCHELLI JAVIER DARIO</v>
          </cell>
          <cell r="B5257">
            <v>98362923</v>
          </cell>
        </row>
        <row r="5258">
          <cell r="A5258" t="str">
            <v>BENAVIDES CALVACHE HUGO ARLES</v>
          </cell>
          <cell r="B5258">
            <v>98429960</v>
          </cell>
        </row>
        <row r="5259">
          <cell r="A5259" t="str">
            <v>BENAVIDES CAMAYO OSWALDO</v>
          </cell>
          <cell r="B5259">
            <v>14993056</v>
          </cell>
        </row>
        <row r="5260">
          <cell r="A5260" t="str">
            <v>BENAVIDES CANTILLO JUAN PABLO</v>
          </cell>
          <cell r="B5260">
            <v>16838497</v>
          </cell>
        </row>
        <row r="5261">
          <cell r="A5261" t="str">
            <v>BENAVIDES CARDENAS LUIS EFRAIN</v>
          </cell>
          <cell r="B5261">
            <v>16941646</v>
          </cell>
        </row>
        <row r="5262">
          <cell r="A5262" t="str">
            <v>BENAVIDES CASTILLO JORGE ALFREDO</v>
          </cell>
          <cell r="B5262">
            <v>16343044</v>
          </cell>
        </row>
        <row r="5263">
          <cell r="A5263" t="str">
            <v>BENAVIDES CEBALLOSGLORIA EMERITA</v>
          </cell>
          <cell r="B5263">
            <v>51648854</v>
          </cell>
        </row>
        <row r="5264">
          <cell r="A5264" t="str">
            <v>BENAVIDES CELIS JOSE DEL CARMEN</v>
          </cell>
          <cell r="B5264">
            <v>5694563</v>
          </cell>
        </row>
        <row r="5265">
          <cell r="A5265" t="str">
            <v>BENAVIDES CERON LUIS ENEIDER</v>
          </cell>
          <cell r="B5265">
            <v>94361112</v>
          </cell>
        </row>
        <row r="5266">
          <cell r="A5266" t="str">
            <v>BENAVIDES CHAGUEZAC MARIA GLORIA</v>
          </cell>
          <cell r="B5266">
            <v>66875204</v>
          </cell>
        </row>
        <row r="5267">
          <cell r="A5267" t="str">
            <v>BENAVIDES CHAMORRO LUIS ADALBERTO</v>
          </cell>
          <cell r="B5267">
            <v>16738670</v>
          </cell>
        </row>
        <row r="5268">
          <cell r="A5268" t="str">
            <v>BENAVIDES CHILITO SIGIFREDO</v>
          </cell>
          <cell r="B5268">
            <v>4627776</v>
          </cell>
        </row>
        <row r="5269">
          <cell r="A5269" t="str">
            <v>BENAVIDES CHITIBO MARIA ADELAIDA</v>
          </cell>
          <cell r="B5269">
            <v>52347058</v>
          </cell>
        </row>
        <row r="5270">
          <cell r="A5270" t="str">
            <v>BENAVIDES CONTRERAS CARLOS JUL</v>
          </cell>
          <cell r="B5270">
            <v>11337061</v>
          </cell>
        </row>
        <row r="5271">
          <cell r="A5271" t="str">
            <v>BENAVIDES DE ARDILA MARIA EUGENIA</v>
          </cell>
          <cell r="B5271">
            <v>37940384</v>
          </cell>
        </row>
        <row r="5272">
          <cell r="A5272" t="str">
            <v>BENAVIDES DE GUTIEANA LUCIA DEL TRA</v>
          </cell>
          <cell r="B5272">
            <v>41670619</v>
          </cell>
        </row>
        <row r="5273">
          <cell r="A5273" t="str">
            <v>BENAVIDES DE PENA ANA CECILIA DEL C</v>
          </cell>
          <cell r="B5273">
            <v>41705313</v>
          </cell>
        </row>
        <row r="5274">
          <cell r="A5274" t="str">
            <v>BENAVIDES DELGADO EMILIO HERNAN</v>
          </cell>
          <cell r="B5274">
            <v>98345693</v>
          </cell>
        </row>
        <row r="5275">
          <cell r="A5275" t="str">
            <v>BENAVIDES DELGADO MARTHA</v>
          </cell>
          <cell r="B5275">
            <v>21068628</v>
          </cell>
        </row>
        <row r="5276">
          <cell r="A5276" t="str">
            <v>BENAVIDES DIAZ ILIA ELENA</v>
          </cell>
          <cell r="B5276">
            <v>41445356</v>
          </cell>
        </row>
        <row r="5277">
          <cell r="A5277" t="str">
            <v>BENAVIDES FARFAN ORLANDO</v>
          </cell>
          <cell r="B5277">
            <v>17325193</v>
          </cell>
        </row>
        <row r="5278">
          <cell r="A5278" t="str">
            <v>BENAVIDES GALINDO LUZ DARY</v>
          </cell>
          <cell r="B5278">
            <v>52068157</v>
          </cell>
        </row>
        <row r="5279">
          <cell r="A5279" t="str">
            <v>BENAVIDES GONZALES LUZ MERY</v>
          </cell>
          <cell r="B5279">
            <v>30708342</v>
          </cell>
        </row>
        <row r="5280">
          <cell r="A5280" t="str">
            <v>BENAVIDES GONZALEZ ELIZABETH</v>
          </cell>
          <cell r="B5280">
            <v>31202102</v>
          </cell>
        </row>
        <row r="5281">
          <cell r="A5281" t="str">
            <v>BENAVIDES GONZALEZ JAIRO ALBERTO</v>
          </cell>
          <cell r="B5281">
            <v>16676995</v>
          </cell>
        </row>
        <row r="5282">
          <cell r="A5282" t="str">
            <v>BENAVIDES GRIJALBA JOSE ARTEMIO</v>
          </cell>
          <cell r="B5282">
            <v>16652034</v>
          </cell>
        </row>
        <row r="5283">
          <cell r="A5283" t="str">
            <v>BENAVIDES GUERRERO EDUARDO DE PRAGA</v>
          </cell>
          <cell r="B5283">
            <v>5200583</v>
          </cell>
        </row>
        <row r="5284">
          <cell r="A5284" t="str">
            <v>BENAVIDES HERNANDEZ JULIO EDUARDO</v>
          </cell>
          <cell r="B5284">
            <v>13063273</v>
          </cell>
        </row>
        <row r="5285">
          <cell r="A5285" t="str">
            <v>BENAVIDES HERNANDEZ PAULO EMILIO</v>
          </cell>
          <cell r="B5285">
            <v>5236388</v>
          </cell>
        </row>
        <row r="5286">
          <cell r="A5286" t="str">
            <v>BENAVIDES HIGUERA YEFFERSON ANTONIO</v>
          </cell>
          <cell r="B5286">
            <v>80149445</v>
          </cell>
        </row>
        <row r="5287">
          <cell r="A5287" t="str">
            <v>BENAVIDES HOYOS FLOR ESTELA</v>
          </cell>
          <cell r="B5287">
            <v>30313154</v>
          </cell>
        </row>
        <row r="5288">
          <cell r="A5288" t="str">
            <v>BENAVIDES JAVIER</v>
          </cell>
          <cell r="B5288">
            <v>3021377</v>
          </cell>
        </row>
        <row r="5289">
          <cell r="A5289" t="str">
            <v>BENAVIDES JIMENEZ RAMIRO ANTONIO</v>
          </cell>
          <cell r="B5289">
            <v>8740610</v>
          </cell>
        </row>
        <row r="5290">
          <cell r="A5290" t="str">
            <v>BENAVIDES LOPEZ ANDREA</v>
          </cell>
          <cell r="B5290">
            <v>35195210</v>
          </cell>
        </row>
        <row r="5291">
          <cell r="A5291" t="str">
            <v>BENAVIDES LOSADA WILSON</v>
          </cell>
          <cell r="B5291">
            <v>16672987</v>
          </cell>
        </row>
        <row r="5292">
          <cell r="A5292" t="str">
            <v>BENAVIDES LOZANO JOSE ARBEY</v>
          </cell>
          <cell r="B5292">
            <v>79442270</v>
          </cell>
        </row>
        <row r="5293">
          <cell r="A5293" t="str">
            <v>BENAVIDES MEJIA MARIA ANGELICA</v>
          </cell>
          <cell r="B5293">
            <v>27159305</v>
          </cell>
        </row>
        <row r="5294">
          <cell r="A5294" t="str">
            <v>BENAVIDES MIRANDA WILLIAM</v>
          </cell>
          <cell r="B5294">
            <v>76330642</v>
          </cell>
        </row>
        <row r="5295">
          <cell r="A5295" t="str">
            <v>BENAVIDES MOLINA BEATRIZ</v>
          </cell>
          <cell r="B5295">
            <v>51851970</v>
          </cell>
        </row>
        <row r="5296">
          <cell r="A5296" t="str">
            <v>BENAVIDES MONCADA ZAYDA JOHANA</v>
          </cell>
          <cell r="B5296">
            <v>63512894</v>
          </cell>
        </row>
        <row r="5297">
          <cell r="A5297" t="str">
            <v>BENAVIDES MONTILLA LUZ DEL SOCORRO</v>
          </cell>
          <cell r="B5297">
            <v>41891812</v>
          </cell>
        </row>
        <row r="5298">
          <cell r="A5298" t="str">
            <v>BENAVIDES MU¥OZ YANETH DEL CARMEN</v>
          </cell>
          <cell r="B5298">
            <v>59666081</v>
          </cell>
        </row>
        <row r="5299">
          <cell r="A5299" t="str">
            <v>BENAVIDES N LUIS ALBERTO</v>
          </cell>
          <cell r="B5299">
            <v>16700223</v>
          </cell>
        </row>
        <row r="5300">
          <cell r="A5300" t="str">
            <v>BENAVIDES PAREDES OLGA LUCIA</v>
          </cell>
          <cell r="B5300">
            <v>51652054</v>
          </cell>
        </row>
        <row r="5301">
          <cell r="A5301" t="str">
            <v>BENAVIDES PORTILLO LUIS ARTURO</v>
          </cell>
          <cell r="B5301">
            <v>13059268</v>
          </cell>
        </row>
        <row r="5302">
          <cell r="A5302" t="str">
            <v>BENAVIDES POSADA HECTOR MANUEL</v>
          </cell>
          <cell r="B5302">
            <v>79278295</v>
          </cell>
        </row>
        <row r="5303">
          <cell r="A5303" t="str">
            <v>BENAVIDES PUERTO BERTHA</v>
          </cell>
          <cell r="B5303">
            <v>39701832</v>
          </cell>
        </row>
        <row r="5304">
          <cell r="A5304" t="str">
            <v>BENAVIDES PULIDO WILLIAM</v>
          </cell>
          <cell r="B5304">
            <v>79642111</v>
          </cell>
        </row>
        <row r="5305">
          <cell r="A5305" t="str">
            <v>BENAVIDES RAMIREZ MARIA ELCY</v>
          </cell>
          <cell r="B5305">
            <v>35328399</v>
          </cell>
        </row>
        <row r="5306">
          <cell r="A5306" t="str">
            <v>BENAVIDES RODRIGUEZ ALVARO IVAN</v>
          </cell>
          <cell r="B5306">
            <v>79903348</v>
          </cell>
        </row>
        <row r="5307">
          <cell r="A5307" t="str">
            <v>BENAVIDES RODRIGUEZ JESUS YOVANY</v>
          </cell>
          <cell r="B5307">
            <v>12993033</v>
          </cell>
        </row>
        <row r="5308">
          <cell r="A5308" t="str">
            <v>BENAVIDES RODRIGUEZ KAREN</v>
          </cell>
          <cell r="B5308">
            <v>31571260</v>
          </cell>
        </row>
        <row r="5309">
          <cell r="A5309" t="str">
            <v>BENAVIDES ROSERO OSCAR MAURICIO</v>
          </cell>
          <cell r="B5309">
            <v>72002182</v>
          </cell>
        </row>
        <row r="5310">
          <cell r="A5310" t="str">
            <v>BENAVIDES ROZO JULIO ALBERTO</v>
          </cell>
          <cell r="B5310">
            <v>19444732</v>
          </cell>
        </row>
        <row r="5311">
          <cell r="A5311" t="str">
            <v>BENAVIDES SALGUEROMARTHA CECILIA</v>
          </cell>
          <cell r="B5311">
            <v>41776954</v>
          </cell>
        </row>
        <row r="5312">
          <cell r="A5312" t="str">
            <v>BENAVIDES SEVILLA JOSE RICARDO</v>
          </cell>
          <cell r="B5312">
            <v>79641686</v>
          </cell>
        </row>
        <row r="5313">
          <cell r="A5313" t="str">
            <v>BENAVIDES SIERRA NUBIA MARLENE</v>
          </cell>
          <cell r="B5313">
            <v>41590033</v>
          </cell>
        </row>
        <row r="5314">
          <cell r="A5314" t="str">
            <v>BENAVIDES SOLANO GERARDO ARTURO</v>
          </cell>
          <cell r="B5314">
            <v>79630421</v>
          </cell>
        </row>
        <row r="5315">
          <cell r="A5315" t="str">
            <v>BENAVIDES SOSA JUDITH</v>
          </cell>
          <cell r="B5315">
            <v>39688534</v>
          </cell>
        </row>
        <row r="5316">
          <cell r="A5316" t="str">
            <v>BENAVIDES TIMANA MARTHA CECILIA</v>
          </cell>
          <cell r="B5316">
            <v>66932455</v>
          </cell>
        </row>
        <row r="5317">
          <cell r="A5317" t="str">
            <v>BENAVIDES TORRES HECTOR</v>
          </cell>
          <cell r="B5317">
            <v>79115361</v>
          </cell>
        </row>
        <row r="5318">
          <cell r="A5318" t="str">
            <v>BENAVIDES TORRES LUIS CARLOS</v>
          </cell>
          <cell r="B5318">
            <v>14977754</v>
          </cell>
        </row>
        <row r="5319">
          <cell r="A5319" t="str">
            <v>BENAVIDES URIBE NELSON DARIO</v>
          </cell>
          <cell r="B5319">
            <v>94320813</v>
          </cell>
        </row>
        <row r="5320">
          <cell r="A5320" t="str">
            <v>BENAVIDES VALENCIA ROBIRA</v>
          </cell>
          <cell r="B5320">
            <v>31938732</v>
          </cell>
        </row>
        <row r="5321">
          <cell r="A5321" t="str">
            <v>BENAVIDES VARGAS WILLAM FERLEY</v>
          </cell>
          <cell r="B5321">
            <v>79872316</v>
          </cell>
        </row>
        <row r="5322">
          <cell r="A5322" t="str">
            <v>BENAVIDES VELASCO ROSA TULIA</v>
          </cell>
          <cell r="B5322">
            <v>39712995</v>
          </cell>
        </row>
        <row r="5323">
          <cell r="A5323" t="str">
            <v>BENAVIDES VELASQUEZ SANDRA PATRICIA</v>
          </cell>
          <cell r="B5323">
            <v>52032730</v>
          </cell>
        </row>
        <row r="5324">
          <cell r="A5324" t="str">
            <v>BENAVIDES VENEGAS LYLIA DALILA</v>
          </cell>
          <cell r="B5324">
            <v>51802369</v>
          </cell>
        </row>
        <row r="5325">
          <cell r="A5325" t="str">
            <v>BENAVIDES VILLOTA OSCAR RAMIRO</v>
          </cell>
          <cell r="B5325">
            <v>6768249</v>
          </cell>
        </row>
        <row r="5326">
          <cell r="A5326" t="str">
            <v>BENAVIDES ZAMBRANO MARIA LIDA</v>
          </cell>
          <cell r="B5326">
            <v>30745216</v>
          </cell>
        </row>
        <row r="5327">
          <cell r="A5327" t="str">
            <v>BENAVIDEZ DE OSORIO ELSA LEONOR</v>
          </cell>
          <cell r="B5327">
            <v>38994607</v>
          </cell>
        </row>
        <row r="5328">
          <cell r="A5328" t="str">
            <v>BENAVIDEZ ERASO CARLOS ALBERTO</v>
          </cell>
          <cell r="B5328">
            <v>94454430</v>
          </cell>
        </row>
        <row r="5329">
          <cell r="A5329" t="str">
            <v>BENAVIDEZ GONZALEZ CARLOS ALBERTO</v>
          </cell>
          <cell r="B5329">
            <v>94253510</v>
          </cell>
        </row>
        <row r="5330">
          <cell r="A5330" t="str">
            <v>BENAVIDEZ LOPEZ JOSE</v>
          </cell>
          <cell r="B5330">
            <v>98386273</v>
          </cell>
        </row>
        <row r="5331">
          <cell r="A5331" t="str">
            <v>BENAVIDEZ MUNOZ JAVIER NOE</v>
          </cell>
          <cell r="B5331">
            <v>18390416</v>
          </cell>
        </row>
        <row r="5332">
          <cell r="A5332" t="str">
            <v>BENAVIDEZ OLMES</v>
          </cell>
          <cell r="B5332">
            <v>16799381</v>
          </cell>
        </row>
        <row r="5333">
          <cell r="A5333" t="str">
            <v>BENAVIDEZ ORDONEZ HERNAN</v>
          </cell>
          <cell r="B5333">
            <v>4755857</v>
          </cell>
        </row>
        <row r="5334">
          <cell r="A5334" t="str">
            <v>BENAVIDEZ PAEZ INES</v>
          </cell>
          <cell r="B5334">
            <v>41683280</v>
          </cell>
        </row>
        <row r="5335">
          <cell r="A5335" t="str">
            <v>BENAVIDEZ REYES CARMEN ROSA</v>
          </cell>
          <cell r="B5335">
            <v>66806988</v>
          </cell>
        </row>
        <row r="5336">
          <cell r="A5336" t="str">
            <v>BENAVIDEZ SANCHEZ EDITH BETTY ELIX</v>
          </cell>
          <cell r="B5336">
            <v>51873872</v>
          </cell>
        </row>
        <row r="5337">
          <cell r="A5337" t="str">
            <v>BENCARDINO CRUZ ADALBERTO</v>
          </cell>
          <cell r="B5337">
            <v>88245784</v>
          </cell>
        </row>
        <row r="5338">
          <cell r="A5338" t="str">
            <v>BENCARDINO LUNA TILCIA LILIANA</v>
          </cell>
          <cell r="B5338">
            <v>60381811</v>
          </cell>
        </row>
        <row r="5339">
          <cell r="A5339" t="str">
            <v>BENCHIMOL KAHANNOVIN JOSE</v>
          </cell>
          <cell r="B5339">
            <v>260897</v>
          </cell>
        </row>
        <row r="5340">
          <cell r="A5340" t="str">
            <v>BENDECK CHAMS CARLOS EDUARDO</v>
          </cell>
          <cell r="B5340">
            <v>72180558</v>
          </cell>
        </row>
        <row r="5341">
          <cell r="A5341" t="str">
            <v>BENDECK CHAMS JOSE MIGUEL</v>
          </cell>
          <cell r="B5341">
            <v>72125896</v>
          </cell>
        </row>
        <row r="5342">
          <cell r="A5342" t="str">
            <v>BENEFICENCIA DEL VALLE</v>
          </cell>
          <cell r="B5342">
            <v>890399027</v>
          </cell>
        </row>
        <row r="5343">
          <cell r="A5343" t="str">
            <v>BENINCORE BUENDIA FERRUCCIO EDUARDO</v>
          </cell>
          <cell r="B5343">
            <v>79423600</v>
          </cell>
        </row>
        <row r="5344">
          <cell r="A5344" t="str">
            <v>BENITES GONZALEZ DANIEL</v>
          </cell>
          <cell r="B5344">
            <v>351250</v>
          </cell>
        </row>
        <row r="5345">
          <cell r="A5345" t="str">
            <v>BENITES OSCAR ARMANDO</v>
          </cell>
          <cell r="B5345">
            <v>12911689</v>
          </cell>
        </row>
        <row r="5346">
          <cell r="A5346" t="str">
            <v>BENITEZ ALVAREZ CRUZ ESNEIDER</v>
          </cell>
          <cell r="B5346">
            <v>98534960</v>
          </cell>
        </row>
        <row r="5347">
          <cell r="A5347" t="str">
            <v>BENITEZ ANDRADE ELIZABETH</v>
          </cell>
          <cell r="B5347">
            <v>66928971</v>
          </cell>
        </row>
        <row r="5348">
          <cell r="A5348" t="str">
            <v>BENITEZ ANDRADE NACIANCENO</v>
          </cell>
          <cell r="B5348">
            <v>2480587</v>
          </cell>
        </row>
        <row r="5349">
          <cell r="A5349" t="str">
            <v>BENITEZ ARANGO GIOVANY</v>
          </cell>
          <cell r="B5349">
            <v>9994344</v>
          </cell>
        </row>
        <row r="5350">
          <cell r="A5350" t="str">
            <v>BENITEZ ASENETH</v>
          </cell>
          <cell r="B5350">
            <v>34525073</v>
          </cell>
        </row>
        <row r="5351">
          <cell r="A5351" t="str">
            <v>BENITEZ BANITTO ALONSO JOSE</v>
          </cell>
          <cell r="B5351">
            <v>72195371</v>
          </cell>
        </row>
        <row r="5352">
          <cell r="A5352" t="str">
            <v>BENITEZ BENAVIDES SANDRA DEL PILAR</v>
          </cell>
          <cell r="B5352">
            <v>59663235</v>
          </cell>
        </row>
        <row r="5353">
          <cell r="A5353" t="str">
            <v>BENITEZ BENAVIDES SANDRA DEL PILAR</v>
          </cell>
          <cell r="B5353">
            <v>59665235</v>
          </cell>
        </row>
        <row r="5354">
          <cell r="A5354" t="str">
            <v>BENITEZ BUITRAGO ALBA ACIBE</v>
          </cell>
          <cell r="B5354">
            <v>51662544</v>
          </cell>
        </row>
        <row r="5355">
          <cell r="A5355" t="str">
            <v>BENITEZ CABRERA MARIA ROSALBA</v>
          </cell>
          <cell r="B5355">
            <v>52583108</v>
          </cell>
        </row>
        <row r="5356">
          <cell r="A5356" t="str">
            <v>BENITEZ CALDERON EDELBERTO</v>
          </cell>
          <cell r="B5356">
            <v>16792183</v>
          </cell>
        </row>
        <row r="5357">
          <cell r="A5357" t="str">
            <v>BENITEZ CANO NOHRA CONSTANZA</v>
          </cell>
          <cell r="B5357">
            <v>66702498</v>
          </cell>
        </row>
        <row r="5358">
          <cell r="A5358" t="str">
            <v>BENITEZ CARDENAS ANGELA PATRICIA</v>
          </cell>
          <cell r="B5358">
            <v>52155369</v>
          </cell>
        </row>
        <row r="5359">
          <cell r="A5359" t="str">
            <v>BENITEZ CORDOBA LUIS HERNAN</v>
          </cell>
          <cell r="B5359">
            <v>16738386</v>
          </cell>
        </row>
        <row r="5360">
          <cell r="A5360" t="str">
            <v>BENITEZ CUELLAR LUZ MARINA</v>
          </cell>
          <cell r="B5360">
            <v>31271133</v>
          </cell>
        </row>
        <row r="5361">
          <cell r="A5361" t="str">
            <v>BENITEZ DE GARZON NORA</v>
          </cell>
          <cell r="B5361">
            <v>31189324</v>
          </cell>
        </row>
        <row r="5362">
          <cell r="A5362" t="str">
            <v>BENITEZ FERNANDEZ GUILLERMO</v>
          </cell>
          <cell r="B5362">
            <v>6813643</v>
          </cell>
        </row>
        <row r="5363">
          <cell r="A5363" t="str">
            <v>BENITEZ FONSECA JENARO</v>
          </cell>
          <cell r="B5363">
            <v>9516202</v>
          </cell>
        </row>
        <row r="5364">
          <cell r="A5364" t="str">
            <v>BENITEZ GALINDO CARLOS ALFONSO</v>
          </cell>
          <cell r="B5364">
            <v>19291900</v>
          </cell>
        </row>
        <row r="5365">
          <cell r="A5365" t="str">
            <v>BENITEZ GUEVARA JOSE</v>
          </cell>
          <cell r="B5365">
            <v>16490081</v>
          </cell>
        </row>
        <row r="5366">
          <cell r="A5366" t="str">
            <v>BENITEZ GUTIERREZ HECTOR F</v>
          </cell>
          <cell r="B5366">
            <v>16763264</v>
          </cell>
        </row>
        <row r="5367">
          <cell r="A5367" t="str">
            <v>BENITEZ HERNANDEZ GERMAN</v>
          </cell>
          <cell r="B5367">
            <v>16741377</v>
          </cell>
        </row>
        <row r="5368">
          <cell r="A5368" t="str">
            <v>BENITEZ HERNANDEZ JANETH</v>
          </cell>
          <cell r="B5368">
            <v>31980722</v>
          </cell>
        </row>
        <row r="5369">
          <cell r="A5369" t="str">
            <v>BENITEZ HERRERA EVERARDO DE JESUS</v>
          </cell>
          <cell r="B5369">
            <v>94415189</v>
          </cell>
        </row>
        <row r="5370">
          <cell r="A5370" t="str">
            <v>BENITEZ JIMENEZ RUPERTO</v>
          </cell>
          <cell r="B5370">
            <v>73577143</v>
          </cell>
        </row>
        <row r="5371">
          <cell r="A5371" t="str">
            <v>BENITEZ LONDOÐO AGOBARDO</v>
          </cell>
          <cell r="B5371">
            <v>4502416</v>
          </cell>
        </row>
        <row r="5372">
          <cell r="A5372" t="str">
            <v>BENITEZ LOPERA MARTHA EUGENIA</v>
          </cell>
          <cell r="B5372">
            <v>31911352</v>
          </cell>
        </row>
        <row r="5373">
          <cell r="A5373" t="str">
            <v>BENITEZ LOZANO CARLOS JULIO</v>
          </cell>
          <cell r="B5373">
            <v>16265930</v>
          </cell>
        </row>
        <row r="5374">
          <cell r="A5374" t="str">
            <v>BENITEZ LUZ EDITH</v>
          </cell>
          <cell r="B5374">
            <v>66750302</v>
          </cell>
        </row>
        <row r="5375">
          <cell r="A5375" t="str">
            <v>BENITEZ MADRONERO OLIVER</v>
          </cell>
          <cell r="B5375">
            <v>12906388</v>
          </cell>
        </row>
        <row r="5376">
          <cell r="A5376" t="str">
            <v>BENITEZ MILLAN HERIBERTO</v>
          </cell>
          <cell r="B5376">
            <v>16450350</v>
          </cell>
        </row>
        <row r="5377">
          <cell r="A5377" t="str">
            <v>BENITEZ MORELO ROBERTO CARLOS</v>
          </cell>
          <cell r="B5377">
            <v>78028289</v>
          </cell>
        </row>
        <row r="5378">
          <cell r="A5378" t="str">
            <v>BENITEZ OROZCO NANCY</v>
          </cell>
          <cell r="B5378">
            <v>34527949</v>
          </cell>
        </row>
        <row r="5379">
          <cell r="A5379" t="str">
            <v>BENITEZ PECHENE PIEDAD</v>
          </cell>
          <cell r="B5379">
            <v>31476518</v>
          </cell>
        </row>
        <row r="5380">
          <cell r="A5380" t="str">
            <v>BENITEZ PONTON FERNANDO</v>
          </cell>
          <cell r="B5380">
            <v>19050705</v>
          </cell>
        </row>
        <row r="5381">
          <cell r="A5381" t="str">
            <v>BENITEZ RAMIREZ ABACU</v>
          </cell>
          <cell r="B5381">
            <v>12269900</v>
          </cell>
        </row>
        <row r="5382">
          <cell r="A5382" t="str">
            <v>BENITEZ REGULO RICARDO</v>
          </cell>
          <cell r="B5382">
            <v>16448870</v>
          </cell>
        </row>
        <row r="5383">
          <cell r="A5383" t="str">
            <v>BENITEZ RENGIFO JESUS EUGENIO</v>
          </cell>
          <cell r="B5383">
            <v>94273045</v>
          </cell>
        </row>
        <row r="5384">
          <cell r="A5384" t="str">
            <v>BENITEZ RIOS STELLA</v>
          </cell>
          <cell r="B5384">
            <v>26876424</v>
          </cell>
        </row>
        <row r="5385">
          <cell r="A5385" t="str">
            <v>BENITEZ ROBLEDO JESUS DARIO</v>
          </cell>
          <cell r="B5385">
            <v>502127</v>
          </cell>
        </row>
        <row r="5386">
          <cell r="A5386" t="str">
            <v>BENITEZ RODRIGUEZ LLISELA</v>
          </cell>
          <cell r="B5386">
            <v>38466873</v>
          </cell>
        </row>
        <row r="5387">
          <cell r="A5387" t="str">
            <v>BENITEZ ROJAS ALEXANDER</v>
          </cell>
          <cell r="B5387">
            <v>16765925</v>
          </cell>
        </row>
        <row r="5388">
          <cell r="A5388" t="str">
            <v>BENITEZ ROSERO FLOR STELLA</v>
          </cell>
          <cell r="B5388">
            <v>31860613</v>
          </cell>
        </row>
        <row r="5389">
          <cell r="A5389" t="str">
            <v>BENITEZ RUIZ DAYSSY</v>
          </cell>
          <cell r="B5389">
            <v>29741403</v>
          </cell>
        </row>
        <row r="5390">
          <cell r="A5390" t="str">
            <v>BENITEZ SANCHEZ SANDRA BIBIANA</v>
          </cell>
          <cell r="B5390">
            <v>66882852</v>
          </cell>
        </row>
        <row r="5391">
          <cell r="A5391" t="str">
            <v>BENITEZ SANES ANA ROSA</v>
          </cell>
          <cell r="B5391">
            <v>63460073</v>
          </cell>
        </row>
        <row r="5392">
          <cell r="A5392" t="str">
            <v>BENITEZ SANTANA SALUSTIANO</v>
          </cell>
          <cell r="B5392">
            <v>91252106</v>
          </cell>
        </row>
        <row r="5393">
          <cell r="A5393" t="str">
            <v>BENITEZ SARMIENTO ELICEO</v>
          </cell>
          <cell r="B5393">
            <v>19299459</v>
          </cell>
        </row>
        <row r="5394">
          <cell r="A5394" t="str">
            <v>BENITEZ SEPULVEDA RUBEN DARIO</v>
          </cell>
          <cell r="B5394">
            <v>71711070</v>
          </cell>
        </row>
        <row r="5395">
          <cell r="A5395" t="str">
            <v>BENITEZ TORRES DALIDER</v>
          </cell>
          <cell r="B5395">
            <v>79672004</v>
          </cell>
        </row>
        <row r="5396">
          <cell r="A5396" t="str">
            <v>BENITEZ V JULIAN F</v>
          </cell>
          <cell r="B5396">
            <v>16688422</v>
          </cell>
        </row>
        <row r="5397">
          <cell r="A5397" t="str">
            <v>BENITO VILLEGAS MEJIA</v>
          </cell>
          <cell r="B5397">
            <v>19181052</v>
          </cell>
        </row>
        <row r="5398">
          <cell r="A5398" t="str">
            <v>BENITOREVOLLO BALSEIRO OSCAR LAUREANO</v>
          </cell>
          <cell r="B5398">
            <v>9040079</v>
          </cell>
        </row>
        <row r="5399">
          <cell r="A5399" t="str">
            <v>BENJAMIN ARCHILA FLOREZ</v>
          </cell>
          <cell r="B5399">
            <v>79487129</v>
          </cell>
        </row>
        <row r="5400">
          <cell r="A5400" t="str">
            <v>BENJAMIN ARDILA RINCON</v>
          </cell>
          <cell r="B5400">
            <v>91107422</v>
          </cell>
        </row>
        <row r="5401">
          <cell r="A5401" t="str">
            <v>BENJAMIN KORC FRAYJOF</v>
          </cell>
          <cell r="B5401">
            <v>2868610</v>
          </cell>
        </row>
        <row r="5402">
          <cell r="A5402" t="str">
            <v>BENJAMIN LOSADA POSADA</v>
          </cell>
          <cell r="B5402">
            <v>19291510</v>
          </cell>
        </row>
        <row r="5403">
          <cell r="A5403" t="str">
            <v>BENJAMIN MOLINA VERGARA</v>
          </cell>
          <cell r="B5403">
            <v>2920735</v>
          </cell>
        </row>
        <row r="5404">
          <cell r="A5404" t="str">
            <v>BENJAMIN NARVAEZ GALINDEZ</v>
          </cell>
          <cell r="B5404">
            <v>12227895</v>
          </cell>
        </row>
        <row r="5405">
          <cell r="A5405" t="str">
            <v>BENJUMEA ARCILA JORGE ALBEIRO</v>
          </cell>
          <cell r="B5405">
            <v>98523771</v>
          </cell>
        </row>
        <row r="5406">
          <cell r="A5406" t="str">
            <v>BENJUMEA BARRERA MARIA ISABEL</v>
          </cell>
          <cell r="B5406">
            <v>66809449</v>
          </cell>
        </row>
        <row r="5407">
          <cell r="A5407" t="str">
            <v>BENJUMEA BEDOYA SILVIA ELENA</v>
          </cell>
          <cell r="B5407">
            <v>21843385</v>
          </cell>
        </row>
        <row r="5408">
          <cell r="A5408" t="str">
            <v>BENJUMEA CANIZALEZ DIEGO FERNANDO</v>
          </cell>
          <cell r="B5408">
            <v>14837146</v>
          </cell>
        </row>
        <row r="5409">
          <cell r="A5409" t="str">
            <v>BENJUMEA CORTEZ RUBENS GEOVANNI</v>
          </cell>
          <cell r="B5409">
            <v>94447108</v>
          </cell>
        </row>
        <row r="5410">
          <cell r="A5410" t="str">
            <v>BENJUMEA GALLO BERNARDO AUGUSTO</v>
          </cell>
          <cell r="B5410">
            <v>3518028</v>
          </cell>
        </row>
        <row r="5411">
          <cell r="A5411" t="str">
            <v>BENJUMEA GARZON MARIO DE J</v>
          </cell>
          <cell r="B5411">
            <v>6783236</v>
          </cell>
        </row>
        <row r="5412">
          <cell r="A5412" t="str">
            <v>BENJUMEA LUZ ELENA</v>
          </cell>
          <cell r="B5412">
            <v>66904781</v>
          </cell>
        </row>
        <row r="5413">
          <cell r="A5413" t="str">
            <v>BENJUMEA MAURICIO</v>
          </cell>
          <cell r="B5413">
            <v>94499083</v>
          </cell>
        </row>
        <row r="5414">
          <cell r="A5414" t="str">
            <v>BENJUMEA MONTES CLAUDIA MARCELA</v>
          </cell>
          <cell r="B5414">
            <v>42101497</v>
          </cell>
        </row>
        <row r="5415">
          <cell r="A5415" t="str">
            <v>BENJUMEA OCAMPO MARIA MAGDALENA</v>
          </cell>
          <cell r="B5415">
            <v>24762338</v>
          </cell>
        </row>
        <row r="5416">
          <cell r="A5416" t="str">
            <v>BENJUMEA PULGARIN ORLANDO</v>
          </cell>
          <cell r="B5416">
            <v>10086396</v>
          </cell>
        </row>
        <row r="5417">
          <cell r="A5417" t="str">
            <v>BENJUMEA RAMIREZ RICARDO</v>
          </cell>
          <cell r="B5417">
            <v>10275368</v>
          </cell>
        </row>
        <row r="5418">
          <cell r="A5418" t="str">
            <v>BENJUMEA SALAMANCA GUILDER</v>
          </cell>
          <cell r="B5418">
            <v>16739086</v>
          </cell>
        </row>
        <row r="5419">
          <cell r="A5419" t="str">
            <v>BENJUMEA SARRIA HAROLD</v>
          </cell>
          <cell r="B5419">
            <v>16733834</v>
          </cell>
        </row>
        <row r="5420">
          <cell r="A5420" t="str">
            <v>BENJUMEA SERNA NORBETO</v>
          </cell>
          <cell r="B5420">
            <v>16365423</v>
          </cell>
        </row>
        <row r="5421">
          <cell r="A5421" t="str">
            <v>BENJUMEA TABARES MARTHA ISABEL</v>
          </cell>
          <cell r="B5421">
            <v>42125298</v>
          </cell>
        </row>
        <row r="5422">
          <cell r="A5422" t="str">
            <v>BENJUMEA ZULUAGA MARTHA FANNY</v>
          </cell>
          <cell r="B5422">
            <v>42993329</v>
          </cell>
        </row>
        <row r="5423">
          <cell r="A5423" t="str">
            <v>BENOIT SANCHEZ ROLANDO</v>
          </cell>
          <cell r="B5423">
            <v>70090521</v>
          </cell>
        </row>
        <row r="5424">
          <cell r="A5424" t="str">
            <v>BENT BENT GONZALO CORNELIO</v>
          </cell>
          <cell r="B5424">
            <v>15243519</v>
          </cell>
        </row>
        <row r="5425">
          <cell r="A5425" t="str">
            <v>BERARDO GUTIERREZ NIETO</v>
          </cell>
          <cell r="B5425">
            <v>9855803</v>
          </cell>
        </row>
        <row r="5426">
          <cell r="A5426" t="str">
            <v>BERBEO NOCUA CARLOS NEIL</v>
          </cell>
          <cell r="B5426">
            <v>91268578</v>
          </cell>
        </row>
        <row r="5427">
          <cell r="A5427" t="str">
            <v>BERBESI GALLEGO CLAUDIA PATRICIA</v>
          </cell>
          <cell r="B5427">
            <v>63352428</v>
          </cell>
        </row>
        <row r="5428">
          <cell r="A5428" t="str">
            <v>BERDECIA TOVAR ADELAYDA</v>
          </cell>
          <cell r="B5428">
            <v>31949539</v>
          </cell>
        </row>
        <row r="5429">
          <cell r="A5429" t="str">
            <v>BERDUGO LINERO BRUNILDA</v>
          </cell>
          <cell r="B5429">
            <v>49743295</v>
          </cell>
        </row>
        <row r="5430">
          <cell r="A5430" t="str">
            <v>BERDUGO LOPEZ ORLANDO</v>
          </cell>
          <cell r="B5430">
            <v>8352621</v>
          </cell>
        </row>
        <row r="5431">
          <cell r="A5431" t="str">
            <v>BERDUGO MERCADO MARLENE</v>
          </cell>
          <cell r="B5431">
            <v>22632406</v>
          </cell>
        </row>
        <row r="5432">
          <cell r="A5432" t="str">
            <v>BERDUGO SALAS JUAN CARLOS</v>
          </cell>
          <cell r="B5432">
            <v>73140800</v>
          </cell>
        </row>
        <row r="5433">
          <cell r="A5433" t="str">
            <v>BERGANO JARAMILLO NILGEN</v>
          </cell>
          <cell r="B5433">
            <v>31890234</v>
          </cell>
        </row>
        <row r="5434">
          <cell r="A5434" t="str">
            <v>BERGANO VIDAL CARLOS ANDRES</v>
          </cell>
          <cell r="B5434">
            <v>94489672</v>
          </cell>
        </row>
        <row r="5435">
          <cell r="A5435" t="str">
            <v>BERIO JARAMILLO UZ STELLA</v>
          </cell>
          <cell r="B5435">
            <v>42984266</v>
          </cell>
        </row>
        <row r="5436">
          <cell r="A5436" t="str">
            <v>BERMEJO ROJAS YONY FRED</v>
          </cell>
          <cell r="B5436">
            <v>92028111</v>
          </cell>
        </row>
        <row r="5437">
          <cell r="A5437" t="str">
            <v>BERMEO ABELLA YORGHY ALEXANDER</v>
          </cell>
          <cell r="B5437">
            <v>79729255</v>
          </cell>
        </row>
        <row r="5438">
          <cell r="A5438" t="str">
            <v>BERMEO BERMUDEZ ELIANA</v>
          </cell>
          <cell r="B5438">
            <v>52520494</v>
          </cell>
        </row>
        <row r="5439">
          <cell r="A5439" t="str">
            <v>BERMEO CASTRO DIANA MARIA</v>
          </cell>
          <cell r="B5439">
            <v>52845396</v>
          </cell>
        </row>
        <row r="5440">
          <cell r="A5440" t="str">
            <v>BERMEO CHAUX ELVER</v>
          </cell>
          <cell r="B5440">
            <v>12238990</v>
          </cell>
        </row>
        <row r="5441">
          <cell r="A5441" t="str">
            <v>BERMEO DUARTE MARIELA</v>
          </cell>
          <cell r="B5441">
            <v>26510026</v>
          </cell>
        </row>
        <row r="5442">
          <cell r="A5442" t="str">
            <v>BERMEO GALINDEZ JUAN CARLOS</v>
          </cell>
          <cell r="B5442">
            <v>16777364</v>
          </cell>
        </row>
        <row r="5443">
          <cell r="A5443" t="str">
            <v>BERMEO MURCIA HERNANDO</v>
          </cell>
          <cell r="B5443">
            <v>11188130</v>
          </cell>
        </row>
        <row r="5444">
          <cell r="A5444" t="str">
            <v>BERMEO MURCIA ILDA MARIA</v>
          </cell>
          <cell r="B5444">
            <v>36274069</v>
          </cell>
        </row>
        <row r="5445">
          <cell r="A5445" t="str">
            <v>BERMEO PALENCIA RODRIGO</v>
          </cell>
          <cell r="B5445">
            <v>16762510</v>
          </cell>
        </row>
        <row r="5446">
          <cell r="A5446" t="str">
            <v>BERMEO PEREZ JAVIER HUMBERTO</v>
          </cell>
          <cell r="B5446">
            <v>16678813</v>
          </cell>
        </row>
        <row r="5447">
          <cell r="A5447" t="str">
            <v>BERMEO POLANIA CLAUDIA FERNANDA</v>
          </cell>
          <cell r="B5447">
            <v>26425827</v>
          </cell>
        </row>
        <row r="5448">
          <cell r="A5448" t="str">
            <v>BERMEO SALAMANCA HERMANN HAROLD</v>
          </cell>
          <cell r="B5448">
            <v>79540206</v>
          </cell>
        </row>
        <row r="5449">
          <cell r="A5449" t="str">
            <v>BERMEO VASQUEZ JAMES HUMBERTO</v>
          </cell>
          <cell r="B5449">
            <v>76323254</v>
          </cell>
        </row>
        <row r="5450">
          <cell r="A5450" t="str">
            <v>BERMEO ZAMBRANO JULIA MARIA</v>
          </cell>
          <cell r="B5450">
            <v>51942377</v>
          </cell>
        </row>
        <row r="5451">
          <cell r="A5451" t="str">
            <v>BERMNUDEZ SANTAMARIA ANA ISABEL</v>
          </cell>
          <cell r="B5451">
            <v>39735894</v>
          </cell>
        </row>
        <row r="5452">
          <cell r="A5452" t="str">
            <v>BERMON JAIMES MARTHA AIDE</v>
          </cell>
          <cell r="B5452">
            <v>60250303</v>
          </cell>
        </row>
        <row r="5453">
          <cell r="A5453" t="str">
            <v>BERMONT BARRETO SANDRA YADIRA</v>
          </cell>
          <cell r="B5453">
            <v>60319901</v>
          </cell>
        </row>
        <row r="5454">
          <cell r="A5454" t="str">
            <v>BERMUDEZ ACEVEDO EDILMA JANNETH</v>
          </cell>
          <cell r="B5454">
            <v>52441496</v>
          </cell>
        </row>
        <row r="5455">
          <cell r="A5455" t="str">
            <v>BERMUDEZ AGUDELO JUAN JOSE</v>
          </cell>
          <cell r="B5455">
            <v>98477654</v>
          </cell>
        </row>
        <row r="5456">
          <cell r="A5456" t="str">
            <v>BERMUDEZ ANA ELVIA</v>
          </cell>
          <cell r="B5456">
            <v>20305607</v>
          </cell>
        </row>
        <row r="5457">
          <cell r="A5457" t="str">
            <v>BERMUDEZ ATEHORTUA MARIA LUISA</v>
          </cell>
          <cell r="B5457">
            <v>24330379</v>
          </cell>
        </row>
        <row r="5458">
          <cell r="A5458" t="str">
            <v>BERMUDEZ AVILA DORA CLEMENCIA</v>
          </cell>
          <cell r="B5458">
            <v>41691881</v>
          </cell>
        </row>
        <row r="5459">
          <cell r="A5459" t="str">
            <v>BERMUDEZ BAHAMON ASMED</v>
          </cell>
          <cell r="B5459">
            <v>14892252</v>
          </cell>
        </row>
        <row r="5460">
          <cell r="A5460" t="str">
            <v>BERMUDEZ BANGUERO HARVY</v>
          </cell>
          <cell r="B5460">
            <v>10740672</v>
          </cell>
        </row>
        <row r="5461">
          <cell r="A5461" t="str">
            <v>BERMUDEZ BERTY ROSA MICAELA</v>
          </cell>
          <cell r="B5461">
            <v>45443654</v>
          </cell>
        </row>
        <row r="5462">
          <cell r="A5462" t="str">
            <v>BERMUDEZ BETANCOURSONIA</v>
          </cell>
          <cell r="B5462">
            <v>52221055</v>
          </cell>
        </row>
        <row r="5463">
          <cell r="A5463" t="str">
            <v>BERMUDEZ BOLANOS REINALDO</v>
          </cell>
          <cell r="B5463">
            <v>16761858</v>
          </cell>
        </row>
        <row r="5464">
          <cell r="A5464" t="str">
            <v>BERMUDEZ BUITRON LUCIO</v>
          </cell>
          <cell r="B5464">
            <v>14970712</v>
          </cell>
        </row>
        <row r="5465">
          <cell r="A5465" t="str">
            <v>BERMUDEZ CALDERON ANA CRISTINA</v>
          </cell>
          <cell r="B5465">
            <v>35323058</v>
          </cell>
        </row>
        <row r="5466">
          <cell r="A5466" t="str">
            <v>BERMUDEZ CAMPUZANO MARTIN EMIGDIO</v>
          </cell>
          <cell r="B5466">
            <v>10144876</v>
          </cell>
        </row>
        <row r="5467">
          <cell r="A5467" t="str">
            <v>BERMUDEZ CARDENAS FLAXILA HELENA</v>
          </cell>
          <cell r="B5467">
            <v>52824193</v>
          </cell>
        </row>
        <row r="5468">
          <cell r="A5468" t="str">
            <v>BERMUDEZ CASTRO EDWAR ORLANDO</v>
          </cell>
          <cell r="B5468">
            <v>79539960</v>
          </cell>
        </row>
        <row r="5469">
          <cell r="A5469" t="str">
            <v>BERMUDEZ CORREA LUIS CARLOS</v>
          </cell>
          <cell r="B5469">
            <v>85451938</v>
          </cell>
        </row>
        <row r="5470">
          <cell r="A5470" t="str">
            <v>BERMUDEZ CORREAL RICARDO ERNESTO</v>
          </cell>
          <cell r="B5470">
            <v>79331539</v>
          </cell>
        </row>
        <row r="5471">
          <cell r="A5471" t="str">
            <v>BERMUDEZ CORTES LEONARO</v>
          </cell>
          <cell r="B5471">
            <v>79598904</v>
          </cell>
        </row>
        <row r="5472">
          <cell r="A5472" t="str">
            <v>BERMUDEZ CRUZ MARIA VIVIANA</v>
          </cell>
          <cell r="B5472">
            <v>41927943</v>
          </cell>
        </row>
        <row r="5473">
          <cell r="A5473" t="str">
            <v>BERMUDEZ CUERO MARIA OLGA</v>
          </cell>
          <cell r="B5473">
            <v>29995397</v>
          </cell>
        </row>
        <row r="5474">
          <cell r="A5474" t="str">
            <v>BERMUDEZ DAVID MARCO TULIO</v>
          </cell>
          <cell r="B5474">
            <v>94399148</v>
          </cell>
        </row>
        <row r="5475">
          <cell r="A5475" t="str">
            <v>BERMUDEZ DE COGOLLOS CECILIA</v>
          </cell>
          <cell r="B5475">
            <v>20330001</v>
          </cell>
        </row>
        <row r="5476">
          <cell r="A5476" t="str">
            <v>BERMUDEZ DE CORTES MARINA</v>
          </cell>
          <cell r="B5476">
            <v>20609271</v>
          </cell>
        </row>
        <row r="5477">
          <cell r="A5477" t="str">
            <v>BERMUDEZ DE MONTOYA ESPERANZA</v>
          </cell>
          <cell r="B5477">
            <v>38854511</v>
          </cell>
        </row>
        <row r="5478">
          <cell r="A5478" t="str">
            <v>BERMUDEZ DE RIVERA FLOR ALBA</v>
          </cell>
          <cell r="B5478">
            <v>40757437</v>
          </cell>
        </row>
        <row r="5479">
          <cell r="A5479" t="str">
            <v>BERMUDEZ DE TOLEDO ROSALBA</v>
          </cell>
          <cell r="B5479">
            <v>27957231</v>
          </cell>
        </row>
        <row r="5480">
          <cell r="A5480" t="str">
            <v>BERMUDEZ DEVIA LUZ MARIBEL</v>
          </cell>
          <cell r="B5480">
            <v>65771614</v>
          </cell>
        </row>
        <row r="5481">
          <cell r="A5481" t="str">
            <v>BERMUDEZ DIAZ GUSTAVO ADOLFO</v>
          </cell>
          <cell r="B5481">
            <v>94397012</v>
          </cell>
        </row>
        <row r="5482">
          <cell r="A5482" t="str">
            <v>BERMUDEZ ESTRADA ANGELICA</v>
          </cell>
          <cell r="B5482">
            <v>52453192</v>
          </cell>
        </row>
        <row r="5483">
          <cell r="A5483" t="str">
            <v>BERMUDEZ FERNANDEZJOHN JAIRO</v>
          </cell>
          <cell r="B5483">
            <v>94487402</v>
          </cell>
        </row>
        <row r="5484">
          <cell r="A5484" t="str">
            <v>BERMUDEZ FIERRO MARIA CRISTINA</v>
          </cell>
          <cell r="B5484">
            <v>51640953</v>
          </cell>
        </row>
        <row r="5485">
          <cell r="A5485" t="str">
            <v>BERMUDEZ FLOR ALBA</v>
          </cell>
          <cell r="B5485">
            <v>36156403</v>
          </cell>
        </row>
        <row r="5486">
          <cell r="A5486" t="str">
            <v>BERMUDEZ FLOREZ MARIA MATILDE</v>
          </cell>
          <cell r="B5486">
            <v>24411088</v>
          </cell>
        </row>
        <row r="5487">
          <cell r="A5487" t="str">
            <v>BERMUDEZ FURNIELES MERCEDES</v>
          </cell>
          <cell r="B5487">
            <v>37931007</v>
          </cell>
        </row>
        <row r="5488">
          <cell r="A5488" t="str">
            <v>BERMUDEZ GIRALDO RAMON</v>
          </cell>
          <cell r="B5488">
            <v>4590914</v>
          </cell>
        </row>
        <row r="5489">
          <cell r="A5489" t="str">
            <v>BERMUDEZ GOMEZ JOSE AQUILINO</v>
          </cell>
          <cell r="B5489">
            <v>6440189</v>
          </cell>
        </row>
        <row r="5490">
          <cell r="A5490" t="str">
            <v>BERMUDEZ GONZALEZ OSCAR</v>
          </cell>
          <cell r="B5490">
            <v>12137803</v>
          </cell>
        </row>
        <row r="5491">
          <cell r="A5491" t="str">
            <v>BERMUDEZ GUARNIZO ALEXANDER</v>
          </cell>
          <cell r="B5491">
            <v>94402656</v>
          </cell>
        </row>
        <row r="5492">
          <cell r="A5492" t="str">
            <v>BERMUDEZ GUERRERO YENNY MILENA</v>
          </cell>
          <cell r="B5492">
            <v>52309773</v>
          </cell>
        </row>
        <row r="5493">
          <cell r="A5493" t="str">
            <v>BERMUDEZ HERNANDEZ OSCAR ALFONSO</v>
          </cell>
          <cell r="B5493">
            <v>91263914</v>
          </cell>
        </row>
        <row r="5494">
          <cell r="A5494" t="str">
            <v>BERMUDEZ JACOME JAIRO ALFONSO</v>
          </cell>
          <cell r="B5494">
            <v>19358677</v>
          </cell>
        </row>
        <row r="5495">
          <cell r="A5495" t="str">
            <v>BERMUDEZ JARAMILLOMAXIMILIANO</v>
          </cell>
          <cell r="B5495">
            <v>14886866</v>
          </cell>
        </row>
        <row r="5496">
          <cell r="A5496" t="str">
            <v>BERMUDEZ JAVELA JULIETH JASBLEIDY</v>
          </cell>
          <cell r="B5496">
            <v>52087047</v>
          </cell>
        </row>
        <row r="5497">
          <cell r="A5497" t="str">
            <v>BERMUDEZ JIMENEZ FLOR MARINA</v>
          </cell>
          <cell r="B5497">
            <v>52081661</v>
          </cell>
        </row>
        <row r="5498">
          <cell r="A5498" t="str">
            <v>BERMUDEZ LEDESMA FRANCISCO DE PAULA</v>
          </cell>
          <cell r="B5498">
            <v>16447662</v>
          </cell>
        </row>
        <row r="5499">
          <cell r="A5499" t="str">
            <v>BERMUDEZ LEITON JAVIER</v>
          </cell>
          <cell r="B5499">
            <v>11436214</v>
          </cell>
        </row>
        <row r="5500">
          <cell r="A5500" t="str">
            <v>BERMUDEZ LEIVA DILAN</v>
          </cell>
          <cell r="B5500">
            <v>66860245</v>
          </cell>
        </row>
        <row r="5501">
          <cell r="A5501" t="str">
            <v>BERMUDEZ LOAIZA MARIA EUGENIA</v>
          </cell>
          <cell r="B5501">
            <v>32519840</v>
          </cell>
        </row>
        <row r="5502">
          <cell r="A5502" t="str">
            <v>BERMUDEZ LONDOÑO LUZ DIRIAN</v>
          </cell>
          <cell r="B5502">
            <v>36271674</v>
          </cell>
        </row>
        <row r="5503">
          <cell r="A5503" t="str">
            <v>BERMUDEZ MARQUEZ GUILLERMO</v>
          </cell>
          <cell r="B5503">
            <v>16362291</v>
          </cell>
        </row>
        <row r="5504">
          <cell r="A5504" t="str">
            <v>BERMUDEZ MARTINEZ JAIME ENRIQUE</v>
          </cell>
          <cell r="B5504">
            <v>11332075</v>
          </cell>
        </row>
        <row r="5505">
          <cell r="A5505" t="str">
            <v>BERMUDEZ MEDINA RAMONA LUCIA</v>
          </cell>
          <cell r="B5505">
            <v>51710186</v>
          </cell>
        </row>
        <row r="5506">
          <cell r="A5506" t="str">
            <v>BERMUDEZ MERCADO ROSIBETH</v>
          </cell>
          <cell r="B5506">
            <v>23137159</v>
          </cell>
        </row>
        <row r="5507">
          <cell r="A5507" t="str">
            <v>BERMUDEZ MERCEDES</v>
          </cell>
          <cell r="B5507">
            <v>41577300</v>
          </cell>
        </row>
        <row r="5508">
          <cell r="A5508" t="str">
            <v>BERMUDEZ MONTERO CLAUDIA PAOLA</v>
          </cell>
          <cell r="B5508">
            <v>49787604</v>
          </cell>
        </row>
        <row r="5509">
          <cell r="A5509" t="str">
            <v>BERMUDEZ MORENO NESTOR</v>
          </cell>
          <cell r="B5509">
            <v>79970269</v>
          </cell>
        </row>
        <row r="5510">
          <cell r="A5510" t="str">
            <v>BERMUDEZ MOSQUERA ALEXANDER</v>
          </cell>
          <cell r="B5510">
            <v>76284473</v>
          </cell>
        </row>
        <row r="5511">
          <cell r="A5511" t="str">
            <v>BERMUDEZ MURILLO ANA ISABEL</v>
          </cell>
          <cell r="B5511">
            <v>43099921</v>
          </cell>
        </row>
        <row r="5512">
          <cell r="A5512" t="str">
            <v>BERMUDEZ NARVAEZ JOSE MARIA</v>
          </cell>
          <cell r="B5512">
            <v>73572086</v>
          </cell>
        </row>
        <row r="5513">
          <cell r="A5513" t="str">
            <v>BERMUDEZ NI¥O YOLANDA</v>
          </cell>
          <cell r="B5513">
            <v>39626247</v>
          </cell>
        </row>
        <row r="5514">
          <cell r="A5514" t="str">
            <v>BERMUDEZ OROZCO ROSIRIS</v>
          </cell>
          <cell r="B5514">
            <v>32816525</v>
          </cell>
        </row>
        <row r="5515">
          <cell r="A5515" t="str">
            <v>BERMUDEZ OSPINA FABIO</v>
          </cell>
          <cell r="B5515">
            <v>94256225</v>
          </cell>
        </row>
        <row r="5516">
          <cell r="A5516" t="str">
            <v>BERMUDEZ PABON LEONEL DE JESUS</v>
          </cell>
          <cell r="B5516">
            <v>18400172</v>
          </cell>
        </row>
        <row r="5517">
          <cell r="A5517" t="str">
            <v>BERMUDEZ PALACIO FAUSTINO</v>
          </cell>
          <cell r="B5517">
            <v>6463929</v>
          </cell>
        </row>
        <row r="5518">
          <cell r="A5518" t="str">
            <v>BERMUDEZ PAREDES LUZ NELLY</v>
          </cell>
          <cell r="B5518">
            <v>36159654</v>
          </cell>
        </row>
        <row r="5519">
          <cell r="A5519" t="str">
            <v>BERMUDEZ PATI?O OFELIA</v>
          </cell>
          <cell r="B5519">
            <v>31223958</v>
          </cell>
        </row>
        <row r="5520">
          <cell r="A5520" t="str">
            <v>BERMUDEZ PELAEZ LINA MARIA</v>
          </cell>
          <cell r="B5520">
            <v>31794092</v>
          </cell>
        </row>
        <row r="5521">
          <cell r="A5521" t="str">
            <v>BERMUDEZ PEREZ DIEGO LEON</v>
          </cell>
          <cell r="B5521">
            <v>98552154</v>
          </cell>
        </row>
        <row r="5522">
          <cell r="A5522" t="str">
            <v>BERMUDEZ PINZON SAMUEL RICARDO</v>
          </cell>
          <cell r="B5522">
            <v>79837889</v>
          </cell>
        </row>
        <row r="5523">
          <cell r="A5523" t="str">
            <v>BERMUDEZ QUINTERO HERNAN EMILIO</v>
          </cell>
          <cell r="B5523">
            <v>16585326</v>
          </cell>
        </row>
        <row r="5524">
          <cell r="A5524" t="str">
            <v>BERMUDEZ RESTREPO JOHN HENRY</v>
          </cell>
          <cell r="B5524">
            <v>71653746</v>
          </cell>
        </row>
        <row r="5525">
          <cell r="A5525" t="str">
            <v>BERMUDEZ RESTREPO MARLON RODRIGO</v>
          </cell>
          <cell r="B5525">
            <v>14250172</v>
          </cell>
        </row>
        <row r="5526">
          <cell r="A5526" t="str">
            <v>BERMUDEZ REYES ADRIANA M</v>
          </cell>
          <cell r="B5526">
            <v>66732235</v>
          </cell>
        </row>
        <row r="5527">
          <cell r="A5527" t="str">
            <v>BERMUDEZ RICO JAIRO</v>
          </cell>
          <cell r="B5527">
            <v>17166599</v>
          </cell>
        </row>
        <row r="5528">
          <cell r="A5528" t="str">
            <v>BERMUDEZ RODRIGUEZCESAR JULIAN</v>
          </cell>
          <cell r="B5528">
            <v>79646506</v>
          </cell>
        </row>
        <row r="5529">
          <cell r="A5529" t="str">
            <v>BERMUDEZ RUEDA FLOR ANGELA</v>
          </cell>
          <cell r="B5529">
            <v>42755744</v>
          </cell>
        </row>
        <row r="5530">
          <cell r="A5530" t="str">
            <v>BERMUDEZ RUIZ JOHN JEMAY</v>
          </cell>
          <cell r="B5530">
            <v>89004873</v>
          </cell>
        </row>
        <row r="5531">
          <cell r="A5531" t="str">
            <v>BERMUDEZ RUIZ RUTH ADRIANA</v>
          </cell>
          <cell r="B5531">
            <v>43496613</v>
          </cell>
        </row>
        <row r="5532">
          <cell r="A5532" t="str">
            <v>BERMUDEZ SANCHEZ JUAN PABLO</v>
          </cell>
          <cell r="B5532">
            <v>10063998</v>
          </cell>
        </row>
        <row r="5533">
          <cell r="A5533" t="str">
            <v>BERMUDEZ SANCHEZ JULIO ROBERTO</v>
          </cell>
          <cell r="B5533">
            <v>2867790</v>
          </cell>
        </row>
        <row r="5534">
          <cell r="A5534" t="str">
            <v>BERMUDEZ SANCHEZ RIGOBERTO</v>
          </cell>
          <cell r="B5534">
            <v>12222838</v>
          </cell>
        </row>
        <row r="5535">
          <cell r="A5535" t="str">
            <v>BERMUDEZ SANCHEZ SAUL</v>
          </cell>
          <cell r="B5535">
            <v>11376450</v>
          </cell>
        </row>
        <row r="5536">
          <cell r="A5536" t="str">
            <v>BERMUDEZ SUAREZ GLORIA PATRICIA</v>
          </cell>
          <cell r="B5536">
            <v>29330602</v>
          </cell>
        </row>
        <row r="5537">
          <cell r="A5537" t="str">
            <v>BERMUDEZ SUAREZ LEON JAIRO</v>
          </cell>
          <cell r="B5537">
            <v>16669159</v>
          </cell>
        </row>
        <row r="5538">
          <cell r="A5538" t="str">
            <v>BERMUDEZ TAMAYO MARIA CAMILA</v>
          </cell>
          <cell r="B5538">
            <v>43221121</v>
          </cell>
        </row>
        <row r="5539">
          <cell r="A5539" t="str">
            <v>BERMUDEZ TAPASCO FABIO DE JESUS</v>
          </cell>
          <cell r="B5539">
            <v>6463125</v>
          </cell>
        </row>
        <row r="5540">
          <cell r="A5540" t="str">
            <v>BERMUDEZ TRUJILLO ELCIAS</v>
          </cell>
          <cell r="B5540">
            <v>8675413</v>
          </cell>
        </row>
        <row r="5541">
          <cell r="A5541" t="str">
            <v>BERMUDEZ TUNUBALA MARIA DEL CARMEN</v>
          </cell>
          <cell r="B5541">
            <v>25543521</v>
          </cell>
        </row>
        <row r="5542">
          <cell r="A5542" t="str">
            <v>BERMUDEZ VACA ANGELA MARIA</v>
          </cell>
          <cell r="B5542">
            <v>23422496</v>
          </cell>
        </row>
        <row r="5543">
          <cell r="A5543" t="str">
            <v>BERMUDEZ VANEGAS ARNULFO</v>
          </cell>
          <cell r="B5543">
            <v>79135921</v>
          </cell>
        </row>
        <row r="5544">
          <cell r="A5544" t="str">
            <v>BERMUDEZ VASQUEZ MANUEL ROGERIO</v>
          </cell>
          <cell r="B5544">
            <v>19137261</v>
          </cell>
        </row>
        <row r="5545">
          <cell r="A5545" t="str">
            <v>BERMUDEZ VELEZ GERARDO ANTONIO</v>
          </cell>
          <cell r="B5545">
            <v>15927223</v>
          </cell>
        </row>
        <row r="5546">
          <cell r="A5546" t="str">
            <v>BERMUDEZ VICTORIA EUGENIA</v>
          </cell>
          <cell r="B5546">
            <v>31168708</v>
          </cell>
        </row>
        <row r="5547">
          <cell r="A5547" t="str">
            <v>BERMUDEZ VILLADA ARQUIDIO DE JESUS</v>
          </cell>
          <cell r="B5547">
            <v>15335450</v>
          </cell>
        </row>
        <row r="5548">
          <cell r="A5548" t="str">
            <v>BERMUDEZ YINETH</v>
          </cell>
          <cell r="B5548">
            <v>31935152</v>
          </cell>
        </row>
        <row r="5549">
          <cell r="A5549" t="str">
            <v>BERMUDEZ ZAMBRANO HEIDY MARIA</v>
          </cell>
          <cell r="B5549">
            <v>37512529</v>
          </cell>
        </row>
        <row r="5550">
          <cell r="A5550" t="str">
            <v>BERNAL ABRIL MARIA INES</v>
          </cell>
          <cell r="B5550">
            <v>35513649</v>
          </cell>
        </row>
        <row r="5551">
          <cell r="A5551" t="str">
            <v>BERNAL ACEVEDO CARLOS ALBERTO</v>
          </cell>
          <cell r="B5551">
            <v>91273409</v>
          </cell>
        </row>
        <row r="5552">
          <cell r="A5552" t="str">
            <v>BERNAL AGUDELO FERNANDO</v>
          </cell>
          <cell r="B5552">
            <v>16694771</v>
          </cell>
        </row>
        <row r="5553">
          <cell r="A5553" t="str">
            <v>BERNAL AGUILAR SOLER</v>
          </cell>
          <cell r="B5553">
            <v>79771017</v>
          </cell>
        </row>
        <row r="5554">
          <cell r="A5554" t="str">
            <v>BERNAL ALFONSO GABRIEL</v>
          </cell>
          <cell r="B5554">
            <v>9078248</v>
          </cell>
        </row>
        <row r="5555">
          <cell r="A5555" t="str">
            <v>BERNAL ALVARADO GRISELA</v>
          </cell>
          <cell r="B5555">
            <v>60308249</v>
          </cell>
        </row>
        <row r="5556">
          <cell r="A5556" t="str">
            <v>BERNAL ALVAREZ TOMAS</v>
          </cell>
          <cell r="B5556">
            <v>71609725</v>
          </cell>
        </row>
        <row r="5557">
          <cell r="A5557" t="str">
            <v>BERNAL AMADOR ELIANA PATRICIA</v>
          </cell>
          <cell r="B5557">
            <v>32749803</v>
          </cell>
        </row>
        <row r="5558">
          <cell r="A5558" t="str">
            <v>BERNAL APONE MARIA MARTHA</v>
          </cell>
          <cell r="B5558">
            <v>41710767</v>
          </cell>
        </row>
        <row r="5559">
          <cell r="A5559" t="str">
            <v>BERNAL ARIAS GILBERTO</v>
          </cell>
          <cell r="B5559">
            <v>16547923</v>
          </cell>
        </row>
        <row r="5560">
          <cell r="A5560" t="str">
            <v>BERNAL ARIZA MARIA DERLY</v>
          </cell>
          <cell r="B5560">
            <v>41790441</v>
          </cell>
        </row>
        <row r="5561">
          <cell r="A5561" t="str">
            <v>BERNAL AVILA AQUILES</v>
          </cell>
          <cell r="B5561">
            <v>2995312</v>
          </cell>
        </row>
        <row r="5562">
          <cell r="A5562" t="str">
            <v>BERNAL AVILA GLORIA STELLA</v>
          </cell>
          <cell r="B5562">
            <v>39649344</v>
          </cell>
        </row>
        <row r="5563">
          <cell r="A5563" t="str">
            <v>BERNAL BELLON ANA CENETH</v>
          </cell>
          <cell r="B5563">
            <v>51828207</v>
          </cell>
        </row>
        <row r="5564">
          <cell r="A5564" t="str">
            <v>BERNAL BELLON GLORIA ESPERANZA</v>
          </cell>
          <cell r="B5564">
            <v>51944891</v>
          </cell>
        </row>
        <row r="5565">
          <cell r="A5565" t="str">
            <v>BERNAL BERNAL FRANCISCO HERNANDO</v>
          </cell>
          <cell r="B5565">
            <v>71633955</v>
          </cell>
        </row>
        <row r="5566">
          <cell r="A5566" t="str">
            <v>BERNAL BERNAL GLORIA STELLA</v>
          </cell>
          <cell r="B5566">
            <v>20369675</v>
          </cell>
        </row>
        <row r="5567">
          <cell r="A5567" t="str">
            <v>BERNAL BERNAL PATRICIA</v>
          </cell>
          <cell r="B5567">
            <v>39796743</v>
          </cell>
        </row>
        <row r="5568">
          <cell r="A5568" t="str">
            <v>BERNAL BETANCUR EDWARD</v>
          </cell>
          <cell r="B5568">
            <v>79701786</v>
          </cell>
        </row>
        <row r="5569">
          <cell r="A5569" t="str">
            <v>BERNAL BOTERO CARLOS ALBERTO</v>
          </cell>
          <cell r="B5569">
            <v>79485297</v>
          </cell>
        </row>
        <row r="5570">
          <cell r="A5570" t="str">
            <v>BERNAL BOTERO FABIO ANDRES</v>
          </cell>
          <cell r="B5570">
            <v>10128641</v>
          </cell>
        </row>
        <row r="5571">
          <cell r="A5571" t="str">
            <v>BERNAL BUITRAGO LYLLAN</v>
          </cell>
          <cell r="B5571">
            <v>52286596</v>
          </cell>
        </row>
        <row r="5572">
          <cell r="A5572" t="str">
            <v>BERNAL CAJAMARCA HECTOR</v>
          </cell>
          <cell r="B5572">
            <v>19216274</v>
          </cell>
        </row>
        <row r="5573">
          <cell r="A5573" t="str">
            <v>BERNAL CAMPOS ANA CARDE</v>
          </cell>
          <cell r="B5573">
            <v>38233698</v>
          </cell>
        </row>
        <row r="5574">
          <cell r="A5574" t="str">
            <v>BERNAL CANON MARIA EULALIA</v>
          </cell>
          <cell r="B5574">
            <v>51878552</v>
          </cell>
        </row>
        <row r="5575">
          <cell r="A5575" t="str">
            <v>BERNAL CASASBUENAS CARLOS ALBERTO</v>
          </cell>
          <cell r="B5575">
            <v>94413685</v>
          </cell>
        </row>
        <row r="5576">
          <cell r="A5576" t="str">
            <v>BERNAL CASTRO ALEJANDRO</v>
          </cell>
          <cell r="B5576">
            <v>79531873</v>
          </cell>
        </row>
        <row r="5577">
          <cell r="A5577" t="str">
            <v>BERNAL CIRO MARIA VICTORIA</v>
          </cell>
          <cell r="B5577">
            <v>31376234</v>
          </cell>
        </row>
        <row r="5578">
          <cell r="A5578" t="str">
            <v>BERNAL COLMENARES LUIS GUILLERMO</v>
          </cell>
          <cell r="B5578">
            <v>7214005</v>
          </cell>
        </row>
        <row r="5579">
          <cell r="A5579" t="str">
            <v>BERNAL CORTES LILIA</v>
          </cell>
          <cell r="B5579">
            <v>41485251</v>
          </cell>
        </row>
        <row r="5580">
          <cell r="A5580" t="str">
            <v>BERNAL DE CHAPARRO DORA ALBA</v>
          </cell>
          <cell r="B5580">
            <v>41716896</v>
          </cell>
        </row>
        <row r="5581">
          <cell r="A5581" t="str">
            <v>BERNAL DE FIGUEREDO LUISA</v>
          </cell>
          <cell r="B5581">
            <v>24229635</v>
          </cell>
        </row>
        <row r="5582">
          <cell r="A5582" t="str">
            <v>BERNAL DE GONZALEZ LIGIA INES</v>
          </cell>
          <cell r="B5582">
            <v>41376587</v>
          </cell>
        </row>
        <row r="5583">
          <cell r="A5583" t="str">
            <v>BERNAL DE LA HOZ ALBERTO JAVIER</v>
          </cell>
          <cell r="B5583">
            <v>79141559</v>
          </cell>
        </row>
        <row r="5584">
          <cell r="A5584" t="str">
            <v>BERNAL DE PALMA LUZ NELLY</v>
          </cell>
          <cell r="B5584">
            <v>59662802</v>
          </cell>
        </row>
        <row r="5585">
          <cell r="A5585" t="str">
            <v>BERNAL DE PARRA NOHRA</v>
          </cell>
          <cell r="B5585">
            <v>20052341</v>
          </cell>
        </row>
        <row r="5586">
          <cell r="A5586" t="str">
            <v>BERNAL DE PELAES CONSTANZA</v>
          </cell>
          <cell r="B5586">
            <v>29052763</v>
          </cell>
        </row>
        <row r="5587">
          <cell r="A5587" t="str">
            <v>BERNAL DIAZ MIGUEL ANGEL</v>
          </cell>
          <cell r="B5587">
            <v>19493938</v>
          </cell>
        </row>
        <row r="5588">
          <cell r="A5588" t="str">
            <v>BERNAL DIAZ ROSA DILMA</v>
          </cell>
          <cell r="B5588">
            <v>39644971</v>
          </cell>
        </row>
        <row r="5589">
          <cell r="A5589" t="str">
            <v>BERNAL DUQUE DIEGO</v>
          </cell>
          <cell r="B5589">
            <v>10223398</v>
          </cell>
        </row>
        <row r="5590">
          <cell r="A5590" t="str">
            <v>BERNAL FERNANDEZ JORGE GUILLERMO</v>
          </cell>
          <cell r="B5590">
            <v>19334948</v>
          </cell>
        </row>
        <row r="5591">
          <cell r="A5591" t="str">
            <v>BERNAL FLOREZ ERIKA JOANNA</v>
          </cell>
          <cell r="B5591">
            <v>32143581</v>
          </cell>
        </row>
        <row r="5592">
          <cell r="A5592" t="str">
            <v>BERNAL FRAILE ROSA JULIA</v>
          </cell>
          <cell r="B5592">
            <v>51957359</v>
          </cell>
        </row>
        <row r="5593">
          <cell r="A5593" t="str">
            <v>BERNAL GAITAN MARIA XIMENA</v>
          </cell>
          <cell r="B5593">
            <v>63483866</v>
          </cell>
        </row>
        <row r="5594">
          <cell r="A5594" t="str">
            <v>BERNAL GALOFRE LUIS FERNANDO</v>
          </cell>
          <cell r="B5594">
            <v>19487366</v>
          </cell>
        </row>
        <row r="5595">
          <cell r="A5595" t="str">
            <v>BERNAL GALVIS JULIO EDUARDO</v>
          </cell>
          <cell r="B5595">
            <v>11251172</v>
          </cell>
        </row>
        <row r="5596">
          <cell r="A5596" t="str">
            <v>BERNAL GAMA MARIO ENRIQUE</v>
          </cell>
          <cell r="B5596">
            <v>19369066</v>
          </cell>
        </row>
        <row r="5597">
          <cell r="A5597" t="str">
            <v>BERNAL GARCIA FERNANDO</v>
          </cell>
          <cell r="B5597">
            <v>79562602</v>
          </cell>
        </row>
        <row r="5598">
          <cell r="A5598" t="str">
            <v>BERNAL GARCIA GUSTAVO ADOLFO</v>
          </cell>
          <cell r="B5598">
            <v>79458456</v>
          </cell>
        </row>
        <row r="5599">
          <cell r="A5599" t="str">
            <v>BERNAL GARCIA LEON DE JESUS</v>
          </cell>
          <cell r="B5599">
            <v>9103685</v>
          </cell>
        </row>
        <row r="5600">
          <cell r="A5600" t="str">
            <v>BERNAL GARCIA VICTOR ALBERTO</v>
          </cell>
          <cell r="B5600">
            <v>79521627</v>
          </cell>
        </row>
        <row r="5601">
          <cell r="A5601" t="str">
            <v>BERNAL GARCIA WILLI ESMED</v>
          </cell>
          <cell r="B5601">
            <v>79183582</v>
          </cell>
        </row>
        <row r="5602">
          <cell r="A5602" t="str">
            <v>BERNAL GARZON MAURICIO</v>
          </cell>
          <cell r="B5602">
            <v>79500126</v>
          </cell>
        </row>
        <row r="5603">
          <cell r="A5603" t="str">
            <v>BERNAL GOMEZ NELSON ENRIQUE</v>
          </cell>
          <cell r="B5603">
            <v>79630350</v>
          </cell>
        </row>
        <row r="5604">
          <cell r="A5604" t="str">
            <v>BERNAL GONZALEZ ROSA LIGIA</v>
          </cell>
          <cell r="B5604">
            <v>51910689</v>
          </cell>
        </row>
        <row r="5605">
          <cell r="A5605" t="str">
            <v>BERNAL GOUZZY LUIS FERNANDO</v>
          </cell>
          <cell r="B5605">
            <v>8304656</v>
          </cell>
        </row>
        <row r="5606">
          <cell r="A5606" t="str">
            <v>BERNAL GUERRERO MARIA DEINNIS</v>
          </cell>
          <cell r="B5606">
            <v>39554878</v>
          </cell>
        </row>
        <row r="5607">
          <cell r="A5607" t="str">
            <v>BERNAL GUTIERREZ ADOLFO</v>
          </cell>
          <cell r="B5607">
            <v>8778597</v>
          </cell>
        </row>
        <row r="5608">
          <cell r="A5608" t="str">
            <v>BERNAL GUTIERREZ DIANA PAOLA</v>
          </cell>
          <cell r="B5608">
            <v>26425201</v>
          </cell>
        </row>
        <row r="5609">
          <cell r="A5609" t="str">
            <v>BERNAL HASSAN CAMILO ALFONSO</v>
          </cell>
          <cell r="B5609">
            <v>16450277</v>
          </cell>
        </row>
        <row r="5610">
          <cell r="A5610" t="str">
            <v>BERNAL HASSAN NESTOR EDUARDO</v>
          </cell>
          <cell r="B5610">
            <v>16704277</v>
          </cell>
        </row>
        <row r="5611">
          <cell r="A5611" t="str">
            <v>BERNAL HENAO ADOLFO DE JESUS</v>
          </cell>
          <cell r="B5611">
            <v>70067824</v>
          </cell>
        </row>
        <row r="5612">
          <cell r="A5612" t="str">
            <v>BERNAL HERNANDEZ ALVARO</v>
          </cell>
          <cell r="B5612">
            <v>79614354</v>
          </cell>
        </row>
        <row r="5613">
          <cell r="A5613" t="str">
            <v>BERNAL HERNANDEZ JUAN PABLO</v>
          </cell>
          <cell r="B5613">
            <v>6625366</v>
          </cell>
        </row>
        <row r="5614">
          <cell r="A5614" t="str">
            <v>BERNAL HERNANDEZ MARIA ELISA</v>
          </cell>
          <cell r="B5614">
            <v>39718398</v>
          </cell>
        </row>
        <row r="5615">
          <cell r="A5615" t="str">
            <v>BERNAL HITE GUSTAVO ANDRES</v>
          </cell>
          <cell r="B5615">
            <v>16461865</v>
          </cell>
        </row>
        <row r="5616">
          <cell r="A5616" t="str">
            <v>BERNAL JARAMILLO DANIEL AUGUSTO</v>
          </cell>
          <cell r="B5616">
            <v>79626564</v>
          </cell>
        </row>
        <row r="5617">
          <cell r="A5617" t="str">
            <v>BERNAL JARAMILLO MARTHA LUCIA</v>
          </cell>
          <cell r="B5617">
            <v>52328999</v>
          </cell>
        </row>
        <row r="5618">
          <cell r="A5618" t="str">
            <v>BERNAL JESUS GABRIEL</v>
          </cell>
          <cell r="B5618">
            <v>80360489</v>
          </cell>
        </row>
        <row r="5619">
          <cell r="A5619" t="str">
            <v>BERNAL JOSEFINA</v>
          </cell>
          <cell r="B5619">
            <v>41518354</v>
          </cell>
        </row>
        <row r="5620">
          <cell r="A5620" t="str">
            <v>BERNAL LEON EDITH VIVIANA</v>
          </cell>
          <cell r="B5620">
            <v>52427429</v>
          </cell>
        </row>
        <row r="5621">
          <cell r="A5621" t="str">
            <v>BERNAL LONDOÐO SILVIO ALFONSO</v>
          </cell>
          <cell r="B5621">
            <v>2904772</v>
          </cell>
        </row>
        <row r="5622">
          <cell r="A5622" t="str">
            <v>BERNAL LONDONO ANA LUCIA</v>
          </cell>
          <cell r="B5622">
            <v>42894196</v>
          </cell>
        </row>
        <row r="5623">
          <cell r="A5623" t="str">
            <v>BERNAL MADRIÑAN ALVARO ALONSO</v>
          </cell>
          <cell r="B5623">
            <v>80425416</v>
          </cell>
        </row>
        <row r="5624">
          <cell r="A5624" t="str">
            <v>BERNAL MARTINEZ CARLOS ARTURO</v>
          </cell>
          <cell r="B5624">
            <v>88231619</v>
          </cell>
        </row>
        <row r="5625">
          <cell r="A5625" t="str">
            <v>BERNAL MARTINEZ JORGE ANDRES</v>
          </cell>
          <cell r="B5625">
            <v>16748380</v>
          </cell>
        </row>
        <row r="5626">
          <cell r="A5626" t="str">
            <v>BERNAL MARTINEZ MARIA CONCEPCION</v>
          </cell>
          <cell r="B5626">
            <v>32740996</v>
          </cell>
        </row>
        <row r="5627">
          <cell r="A5627" t="str">
            <v>BERNAL MARTINEZ ROBERTO</v>
          </cell>
          <cell r="B5627">
            <v>79390790</v>
          </cell>
        </row>
        <row r="5628">
          <cell r="A5628" t="str">
            <v>BERNAL MEDINA GUILLERMO</v>
          </cell>
          <cell r="B5628">
            <v>3092976</v>
          </cell>
        </row>
        <row r="5629">
          <cell r="A5629" t="str">
            <v>BERNAL MEJIA PEDRO PABLO</v>
          </cell>
          <cell r="B5629">
            <v>3013146</v>
          </cell>
        </row>
        <row r="5630">
          <cell r="A5630" t="str">
            <v>BERNAL MENDOZA YANNETH</v>
          </cell>
          <cell r="B5630">
            <v>51582689</v>
          </cell>
        </row>
        <row r="5631">
          <cell r="A5631" t="str">
            <v>BERNAL MILA PEDRO ANTONIO</v>
          </cell>
          <cell r="B5631">
            <v>79805683</v>
          </cell>
        </row>
        <row r="5632">
          <cell r="A5632" t="str">
            <v>BERNAL MORALES ELIANA MARCELA</v>
          </cell>
          <cell r="B5632">
            <v>52104439</v>
          </cell>
        </row>
        <row r="5633">
          <cell r="A5633" t="str">
            <v>BERNAL MORENO LUIS HERNAN</v>
          </cell>
          <cell r="B5633">
            <v>14964593</v>
          </cell>
        </row>
        <row r="5634">
          <cell r="A5634" t="str">
            <v>BERNAL MORENO RAFAEL LEONARDO</v>
          </cell>
          <cell r="B5634">
            <v>3102991</v>
          </cell>
        </row>
        <row r="5635">
          <cell r="A5635" t="str">
            <v>BERNAL MUNOZ HUGO ERNESTO</v>
          </cell>
          <cell r="B5635">
            <v>13844199</v>
          </cell>
        </row>
        <row r="5636">
          <cell r="A5636" t="str">
            <v>BERNAL MUÑOZ LUZ YANETH</v>
          </cell>
          <cell r="B5636">
            <v>28788293</v>
          </cell>
        </row>
        <row r="5637">
          <cell r="A5637" t="str">
            <v>BERNAL NARANJO DIEGO</v>
          </cell>
          <cell r="B5637">
            <v>71582533</v>
          </cell>
        </row>
        <row r="5638">
          <cell r="A5638" t="str">
            <v>BERNAL NINO JOSE ALEXANDER</v>
          </cell>
          <cell r="B5638">
            <v>79767366</v>
          </cell>
        </row>
        <row r="5639">
          <cell r="A5639" t="str">
            <v>BERNAL OLARTE RAUL</v>
          </cell>
          <cell r="B5639">
            <v>91229549</v>
          </cell>
        </row>
        <row r="5640">
          <cell r="A5640" t="str">
            <v>BERNAL ORTEGA JUAN CARLOS</v>
          </cell>
          <cell r="B5640">
            <v>16764442</v>
          </cell>
        </row>
        <row r="5641">
          <cell r="A5641" t="str">
            <v>BERNAL OSORIO MARIA CRISTINA</v>
          </cell>
          <cell r="B5641">
            <v>52500602</v>
          </cell>
        </row>
        <row r="5642">
          <cell r="A5642" t="str">
            <v>BERNAL PACHON GLADYS</v>
          </cell>
          <cell r="B5642">
            <v>35327499</v>
          </cell>
        </row>
        <row r="5643">
          <cell r="A5643" t="str">
            <v>BERNAL PAJOY MARIA EMERITA</v>
          </cell>
          <cell r="B5643">
            <v>48652509</v>
          </cell>
        </row>
        <row r="5644">
          <cell r="A5644" t="str">
            <v>BERNAL PARRA JOSE ALEXANDER</v>
          </cell>
          <cell r="B5644">
            <v>80060101</v>
          </cell>
        </row>
        <row r="5645">
          <cell r="A5645" t="str">
            <v>BERNAL PARRA LUIS FELIPE</v>
          </cell>
          <cell r="B5645">
            <v>79186778</v>
          </cell>
        </row>
        <row r="5646">
          <cell r="A5646" t="str">
            <v>BERNAL PERALTA JORGE ALBETO</v>
          </cell>
          <cell r="B5646">
            <v>2230831</v>
          </cell>
        </row>
        <row r="5647">
          <cell r="A5647" t="str">
            <v>BERNAL PERDOMO GUSTAVO ENRIQUE</v>
          </cell>
          <cell r="B5647">
            <v>296340</v>
          </cell>
        </row>
        <row r="5648">
          <cell r="A5648" t="str">
            <v>BERNAL PEREZ JUAN AGUSTIN</v>
          </cell>
          <cell r="B5648">
            <v>79531499</v>
          </cell>
        </row>
        <row r="5649">
          <cell r="A5649" t="str">
            <v>BERNAL PINILLA JOSE ALFREDO</v>
          </cell>
          <cell r="B5649">
            <v>79324554</v>
          </cell>
        </row>
        <row r="5650">
          <cell r="A5650" t="str">
            <v>BERNAL PRADO JULIO VICENTE</v>
          </cell>
          <cell r="B5650">
            <v>6510807</v>
          </cell>
        </row>
        <row r="5651">
          <cell r="A5651" t="str">
            <v>BERNAL QUINTERO FERNANDO</v>
          </cell>
          <cell r="B5651">
            <v>16598702</v>
          </cell>
        </row>
        <row r="5652">
          <cell r="A5652" t="str">
            <v>BERNAL RAMIREZ JORGE ENRIQUE</v>
          </cell>
          <cell r="B5652">
            <v>19101476</v>
          </cell>
        </row>
        <row r="5653">
          <cell r="A5653" t="str">
            <v>BERNAL RAVE LIZED ELIANA</v>
          </cell>
          <cell r="B5653">
            <v>43868124</v>
          </cell>
        </row>
        <row r="5654">
          <cell r="A5654" t="str">
            <v>BERNAL RINCON CARLOS JULIO</v>
          </cell>
          <cell r="B5654">
            <v>17101095</v>
          </cell>
        </row>
        <row r="5655">
          <cell r="A5655" t="str">
            <v>BERNAL RIVERA OSCAR OMAR</v>
          </cell>
          <cell r="B5655">
            <v>88156406</v>
          </cell>
        </row>
        <row r="5656">
          <cell r="A5656" t="str">
            <v>BERNAL RODRIGUEZ JOSE LUBIN</v>
          </cell>
          <cell r="B5656">
            <v>6088462</v>
          </cell>
        </row>
        <row r="5657">
          <cell r="A5657" t="str">
            <v>BERNAL RODRIGUEZ MARTHA BIBIANA</v>
          </cell>
          <cell r="B5657">
            <v>51987965</v>
          </cell>
        </row>
        <row r="5658">
          <cell r="A5658" t="str">
            <v>BERNAL ROJAS MARTHA ESPERANZA</v>
          </cell>
          <cell r="B5658">
            <v>20796860</v>
          </cell>
        </row>
        <row r="5659">
          <cell r="A5659" t="str">
            <v>BERNAL RUIZ REINEL HUMBERTO</v>
          </cell>
          <cell r="B5659">
            <v>2630247</v>
          </cell>
        </row>
        <row r="5660">
          <cell r="A5660" t="str">
            <v>BERNAL SAAVEDRA CAMILO</v>
          </cell>
          <cell r="B5660">
            <v>6235722</v>
          </cell>
        </row>
        <row r="5661">
          <cell r="A5661" t="str">
            <v>BERNAL SALAMANCA JOSE JOAQUIN</v>
          </cell>
          <cell r="B5661">
            <v>19345395</v>
          </cell>
        </row>
        <row r="5662">
          <cell r="A5662" t="str">
            <v>BERNAL SANABRIA GUSTAVO ADOLFO</v>
          </cell>
          <cell r="B5662">
            <v>6747500</v>
          </cell>
        </row>
        <row r="5663">
          <cell r="A5663" t="str">
            <v>BERNAL SANCHEZ CONSUELO</v>
          </cell>
          <cell r="B5663">
            <v>41526424</v>
          </cell>
        </row>
        <row r="5664">
          <cell r="A5664" t="str">
            <v>BERNAL SANCHEZ GLORIA</v>
          </cell>
          <cell r="B5664">
            <v>31998491</v>
          </cell>
        </row>
        <row r="5665">
          <cell r="A5665" t="str">
            <v>BERNAL SANCHEZ JORGE ELIECER</v>
          </cell>
          <cell r="B5665">
            <v>17124032</v>
          </cell>
        </row>
        <row r="5666">
          <cell r="A5666" t="str">
            <v>BERNAL SILVA ANGEL MARIA</v>
          </cell>
          <cell r="B5666">
            <v>19143692</v>
          </cell>
        </row>
        <row r="5667">
          <cell r="A5667" t="str">
            <v>BERNAL SOTO ADRIANA</v>
          </cell>
          <cell r="B5667">
            <v>52193244</v>
          </cell>
        </row>
        <row r="5668">
          <cell r="A5668" t="str">
            <v>BERNAL TELLEZ LEONARDO</v>
          </cell>
          <cell r="B5668">
            <v>79793873</v>
          </cell>
        </row>
        <row r="5669">
          <cell r="A5669" t="str">
            <v>BERNAL TOBON ZORY LUZ</v>
          </cell>
          <cell r="B5669">
            <v>43472672</v>
          </cell>
        </row>
        <row r="5670">
          <cell r="A5670" t="str">
            <v>BERNAL TORO PIEDAD ROCIO</v>
          </cell>
          <cell r="B5670">
            <v>51900315</v>
          </cell>
        </row>
        <row r="5671">
          <cell r="A5671" t="str">
            <v>BERNAL TORRES CARLOS ALBERTO</v>
          </cell>
          <cell r="B5671">
            <v>11440661</v>
          </cell>
        </row>
        <row r="5672">
          <cell r="A5672" t="str">
            <v>BERNAL URUENA MARTHA ISABEL</v>
          </cell>
          <cell r="B5672">
            <v>51910103</v>
          </cell>
        </row>
        <row r="5673">
          <cell r="A5673" t="str">
            <v>BERNAL VACA VILMA MARTHA</v>
          </cell>
          <cell r="B5673">
            <v>35322317</v>
          </cell>
        </row>
        <row r="5674">
          <cell r="A5674" t="str">
            <v>BERNAL VARELA MILLER</v>
          </cell>
          <cell r="B5674">
            <v>17346706</v>
          </cell>
        </row>
        <row r="5675">
          <cell r="A5675" t="str">
            <v>BERNAL VARGAS MONICA ALEXANDRA</v>
          </cell>
          <cell r="B5675">
            <v>52364956</v>
          </cell>
        </row>
        <row r="5676">
          <cell r="A5676" t="str">
            <v>BERNAL VELANDIA WILLIAM</v>
          </cell>
          <cell r="B5676">
            <v>80020826</v>
          </cell>
        </row>
        <row r="5677">
          <cell r="A5677" t="str">
            <v>BERNAL ZAMBRANO ALEJANDRO ALFONSO</v>
          </cell>
          <cell r="B5677">
            <v>2880147</v>
          </cell>
        </row>
        <row r="5678">
          <cell r="A5678" t="str">
            <v>BERNAL ZAPATA ROSALBINA</v>
          </cell>
          <cell r="B5678">
            <v>52240185</v>
          </cell>
        </row>
        <row r="5679">
          <cell r="A5679" t="str">
            <v>BERNARD ALPHONSE</v>
          </cell>
          <cell r="B5679">
            <v>11332728</v>
          </cell>
        </row>
        <row r="5680">
          <cell r="A5680" t="str">
            <v>BERNARDO ALBERTO YEPES GOMEZ</v>
          </cell>
          <cell r="B5680">
            <v>80410342</v>
          </cell>
        </row>
        <row r="5681">
          <cell r="A5681" t="str">
            <v>BERNARDO ATEHORTUA ARANGO</v>
          </cell>
          <cell r="B5681">
            <v>79595193</v>
          </cell>
        </row>
        <row r="5682">
          <cell r="A5682" t="str">
            <v>BERNARDO AUGUSTO BENJUMEA GALLO Y CIA</v>
          </cell>
          <cell r="B5682">
            <v>800090019</v>
          </cell>
        </row>
        <row r="5683">
          <cell r="A5683" t="str">
            <v>BERNARDO CERON DE SOUSA</v>
          </cell>
          <cell r="B5683">
            <v>79140791</v>
          </cell>
        </row>
        <row r="5684">
          <cell r="A5684" t="str">
            <v>BERNARDO FIGUEROA CRUZ</v>
          </cell>
          <cell r="B5684">
            <v>16255650</v>
          </cell>
        </row>
        <row r="5685">
          <cell r="A5685" t="str">
            <v>BERNARDO GALLO ARISTIZABAL</v>
          </cell>
          <cell r="B5685">
            <v>19470946</v>
          </cell>
        </row>
        <row r="5686">
          <cell r="A5686" t="str">
            <v>BERNARDO GOMEZ GUEVARA</v>
          </cell>
          <cell r="B5686">
            <v>19269090</v>
          </cell>
        </row>
        <row r="5687">
          <cell r="A5687" t="str">
            <v>BERNARDO GUZMAN REYES</v>
          </cell>
          <cell r="B5687">
            <v>14933610</v>
          </cell>
        </row>
        <row r="5688">
          <cell r="A5688" t="str">
            <v>BERNARDO JOSE OSSA VELASCO</v>
          </cell>
          <cell r="B5688">
            <v>79143042</v>
          </cell>
        </row>
        <row r="5689">
          <cell r="A5689" t="str">
            <v>BERNARDO JOSE ZAPATA JIMENEZ</v>
          </cell>
          <cell r="B5689">
            <v>15425161</v>
          </cell>
        </row>
        <row r="5690">
          <cell r="A5690" t="str">
            <v>BERNARDO LONDONO MENDEZ</v>
          </cell>
          <cell r="B5690">
            <v>16701034</v>
          </cell>
        </row>
        <row r="5691">
          <cell r="A5691" t="str">
            <v>BERNARDO M ANGEL PINZON</v>
          </cell>
          <cell r="B5691">
            <v>14881028</v>
          </cell>
        </row>
        <row r="5692">
          <cell r="A5692" t="str">
            <v>BERNARDO MEJIA LOPEZ</v>
          </cell>
          <cell r="B5692">
            <v>10230851</v>
          </cell>
        </row>
        <row r="5693">
          <cell r="A5693" t="str">
            <v>BERNARDO SANTACRUZ MEDINA</v>
          </cell>
          <cell r="B5693">
            <v>6088187</v>
          </cell>
        </row>
        <row r="5694">
          <cell r="A5694" t="str">
            <v>BERNARDO VALENCIA ALZATE</v>
          </cell>
          <cell r="B5694">
            <v>71110102</v>
          </cell>
        </row>
        <row r="5695">
          <cell r="A5695" t="str">
            <v>BERNARDO VIVAS REINA</v>
          </cell>
          <cell r="B5695">
            <v>19064230</v>
          </cell>
        </row>
        <row r="5696">
          <cell r="A5696" t="str">
            <v>BERNATE DONOSO ALCIBIADES</v>
          </cell>
          <cell r="B5696">
            <v>5859577</v>
          </cell>
        </row>
        <row r="5697">
          <cell r="A5697" t="str">
            <v>BERNATE HERNANDEZ ANGELA PATRICIA</v>
          </cell>
          <cell r="B5697">
            <v>41917013</v>
          </cell>
        </row>
        <row r="5698">
          <cell r="A5698" t="str">
            <v>BERNATE JOSE ABEL</v>
          </cell>
          <cell r="B5698">
            <v>5866145</v>
          </cell>
        </row>
        <row r="5699">
          <cell r="A5699" t="str">
            <v>BERNATE LEON CLAUDIA PATRICIA</v>
          </cell>
          <cell r="B5699">
            <v>52215463</v>
          </cell>
        </row>
        <row r="5700">
          <cell r="A5700" t="str">
            <v>BERNATE MORENO MYRIAM SOFIA</v>
          </cell>
          <cell r="B5700">
            <v>65740325</v>
          </cell>
        </row>
        <row r="5701">
          <cell r="A5701" t="str">
            <v>BERNATTE VILLAMIZAR MARIA YOMAR</v>
          </cell>
          <cell r="B5701">
            <v>51867288</v>
          </cell>
        </row>
        <row r="5702">
          <cell r="A5702" t="str">
            <v>BERON CARDONA LILIANA</v>
          </cell>
          <cell r="B5702">
            <v>29304972</v>
          </cell>
        </row>
        <row r="5703">
          <cell r="A5703" t="str">
            <v>BERON SINISTERRA ANDRES FERNANDO</v>
          </cell>
          <cell r="B5703">
            <v>79780925</v>
          </cell>
        </row>
        <row r="5704">
          <cell r="A5704" t="str">
            <v>BERRIO ALZATE ORLANDA MARIA</v>
          </cell>
          <cell r="B5704">
            <v>22116349</v>
          </cell>
        </row>
        <row r="5705">
          <cell r="A5705" t="str">
            <v>BERRIO ANGEL CARLOS EDUARDO</v>
          </cell>
          <cell r="B5705">
            <v>14836526</v>
          </cell>
        </row>
        <row r="5706">
          <cell r="A5706" t="str">
            <v>BERRIO ARANGO ANGELA MARIA</v>
          </cell>
          <cell r="B5706">
            <v>43066060</v>
          </cell>
        </row>
        <row r="5707">
          <cell r="A5707" t="str">
            <v>BERRIO AREVALO JULIO DE JESUS</v>
          </cell>
          <cell r="B5707">
            <v>215842</v>
          </cell>
        </row>
        <row r="5708">
          <cell r="A5708" t="str">
            <v>BERRIO ARREDONDO SERGIO ANTONIO</v>
          </cell>
          <cell r="B5708">
            <v>70220371</v>
          </cell>
        </row>
        <row r="5709">
          <cell r="A5709" t="str">
            <v>BERRIO BARRERA MARIA GILMA</v>
          </cell>
          <cell r="B5709">
            <v>32301632</v>
          </cell>
        </row>
        <row r="5710">
          <cell r="A5710" t="str">
            <v>BERRIO BERRIO YOLANDA MARIA</v>
          </cell>
          <cell r="B5710">
            <v>45497958</v>
          </cell>
        </row>
        <row r="5711">
          <cell r="A5711" t="str">
            <v>BERRIO CARDENAS SANDRA PATRICIA</v>
          </cell>
          <cell r="B5711">
            <v>38876087</v>
          </cell>
        </row>
        <row r="5712">
          <cell r="A5712" t="str">
            <v>BERRIO DE CARMONA ESPERANZA</v>
          </cell>
          <cell r="B5712">
            <v>31302854</v>
          </cell>
        </row>
        <row r="5713">
          <cell r="A5713" t="str">
            <v>BERRIO FERNANDEZ LUZ PATRICIA</v>
          </cell>
          <cell r="B5713">
            <v>42961997</v>
          </cell>
        </row>
        <row r="5714">
          <cell r="A5714" t="str">
            <v>BERRIO GIRALDO JUAN DAVID</v>
          </cell>
          <cell r="B5714">
            <v>70567390</v>
          </cell>
        </row>
        <row r="5715">
          <cell r="A5715" t="str">
            <v>BERRIO GONZALEZ ALVARO</v>
          </cell>
          <cell r="B5715">
            <v>7541028</v>
          </cell>
        </row>
        <row r="5716">
          <cell r="A5716" t="str">
            <v>BERRIO GUZMAN DEYSI ESTHER</v>
          </cell>
          <cell r="B5716">
            <v>32629766</v>
          </cell>
        </row>
        <row r="5717">
          <cell r="A5717" t="str">
            <v>BERRIO GUZMAN ROCIO DEL SOCORRO</v>
          </cell>
          <cell r="B5717">
            <v>32642456</v>
          </cell>
        </row>
        <row r="5718">
          <cell r="A5718" t="str">
            <v>BERRIO HERNANDEZ MARIA DE JESU</v>
          </cell>
          <cell r="B5718">
            <v>24036867</v>
          </cell>
        </row>
        <row r="5719">
          <cell r="A5719" t="str">
            <v>BERRIO JOSE SAUL</v>
          </cell>
          <cell r="B5719">
            <v>98487417</v>
          </cell>
        </row>
        <row r="5720">
          <cell r="A5720" t="str">
            <v>BERRIO MORENO CARLOS FERNANDO</v>
          </cell>
          <cell r="B5720">
            <v>8350757</v>
          </cell>
        </row>
        <row r="5721">
          <cell r="A5721" t="str">
            <v>BERRIO PARRA EDUARDO</v>
          </cell>
          <cell r="B5721">
            <v>2841568</v>
          </cell>
        </row>
        <row r="5722">
          <cell r="A5722" t="str">
            <v>BERRIO PATO¥O JAIRO</v>
          </cell>
          <cell r="B5722">
            <v>77182770</v>
          </cell>
        </row>
        <row r="5723">
          <cell r="A5723" t="str">
            <v>BERRIO PUELLO ANTONIA MARIA</v>
          </cell>
          <cell r="B5723">
            <v>9047547</v>
          </cell>
        </row>
        <row r="5724">
          <cell r="A5724" t="str">
            <v>BERRIO PUELLO MARLON</v>
          </cell>
          <cell r="B5724">
            <v>73581659</v>
          </cell>
        </row>
        <row r="5725">
          <cell r="A5725" t="str">
            <v>BERRIO RAMIREZ -+*MYRIAM SUSANA</v>
          </cell>
          <cell r="B5725">
            <v>41657102</v>
          </cell>
        </row>
        <row r="5726">
          <cell r="A5726" t="str">
            <v>BERRIO RIOS ALEYDA CARMEN</v>
          </cell>
          <cell r="B5726">
            <v>42975235</v>
          </cell>
        </row>
        <row r="5727">
          <cell r="A5727" t="str">
            <v>BERRIO SILVA LEONARDO FEDERICO</v>
          </cell>
          <cell r="B5727">
            <v>10767231</v>
          </cell>
        </row>
        <row r="5728">
          <cell r="A5728" t="str">
            <v>BERRIO TAMAYO GUILLERMO</v>
          </cell>
          <cell r="B5728">
            <v>8408837</v>
          </cell>
        </row>
        <row r="5729">
          <cell r="A5729" t="str">
            <v>BERRIO VALENCIA GERMAN</v>
          </cell>
          <cell r="B5729">
            <v>19155656</v>
          </cell>
        </row>
        <row r="5730">
          <cell r="A5730" t="str">
            <v>BERRIO VIDAL ANGELA MARCELA</v>
          </cell>
          <cell r="B5730">
            <v>43078132</v>
          </cell>
        </row>
        <row r="5731">
          <cell r="A5731" t="str">
            <v>BERRIO Y CIA LTDA</v>
          </cell>
          <cell r="B5731">
            <v>891411198</v>
          </cell>
        </row>
        <row r="5732">
          <cell r="A5732" t="str">
            <v>BERRIO ZAPATA MONICA MARIA</v>
          </cell>
          <cell r="B5732">
            <v>43528146</v>
          </cell>
        </row>
        <row r="5733">
          <cell r="A5733" t="str">
            <v>BERROCAL ANAYA MARIA ROSA</v>
          </cell>
          <cell r="B5733">
            <v>50907803</v>
          </cell>
        </row>
        <row r="5734">
          <cell r="A5734" t="str">
            <v>BERRUECOS DUQUE JOHN ALEJANDRO</v>
          </cell>
          <cell r="B5734">
            <v>71782891</v>
          </cell>
        </row>
        <row r="5735">
          <cell r="A5735" t="str">
            <v>BERTEL ANGARITA VILMA ROSA</v>
          </cell>
          <cell r="B5735">
            <v>28297096</v>
          </cell>
        </row>
        <row r="5736">
          <cell r="A5736" t="str">
            <v>BERTHA BEATRIZ LEAL VILLARREAL</v>
          </cell>
          <cell r="B5736">
            <v>41794813</v>
          </cell>
        </row>
        <row r="5737">
          <cell r="A5737" t="str">
            <v>BERTHA CLEMENCIA CRIADO PACHECO</v>
          </cell>
          <cell r="B5737">
            <v>63329171</v>
          </cell>
        </row>
        <row r="5738">
          <cell r="A5738" t="str">
            <v>BERTHA HENAO DE ESCOBAR</v>
          </cell>
          <cell r="B5738">
            <v>38957415</v>
          </cell>
        </row>
        <row r="5739">
          <cell r="A5739" t="str">
            <v>BERTHA MONROY CAMACHO</v>
          </cell>
          <cell r="B5739">
            <v>20983824</v>
          </cell>
        </row>
        <row r="5740">
          <cell r="A5740" t="str">
            <v>BERTHA NELLY MONTOYA GIRALDO</v>
          </cell>
          <cell r="B5740">
            <v>43401599</v>
          </cell>
        </row>
        <row r="5741">
          <cell r="A5741" t="str">
            <v>BERTHA QUINTERO RESTREPO</v>
          </cell>
          <cell r="B5741">
            <v>29100967</v>
          </cell>
        </row>
        <row r="5742">
          <cell r="A5742" t="str">
            <v>BERTHA RUBIANO DE GRILLO</v>
          </cell>
          <cell r="B5742">
            <v>20083207</v>
          </cell>
        </row>
        <row r="5743">
          <cell r="A5743" t="str">
            <v>BERTI PEREZ SANDRA ISABEL</v>
          </cell>
          <cell r="B5743">
            <v>60367417</v>
          </cell>
        </row>
        <row r="5744">
          <cell r="A5744" t="str">
            <v>BERTIN TASCON ANGELA MARIA</v>
          </cell>
          <cell r="B5744">
            <v>38878877</v>
          </cell>
        </row>
        <row r="5745">
          <cell r="A5745" t="str">
            <v>BERTULFO BAQUERO</v>
          </cell>
          <cell r="B5745">
            <v>12136214</v>
          </cell>
        </row>
        <row r="5746">
          <cell r="A5746" t="str">
            <v>BERTULFO GOMEZ ORDONEZ</v>
          </cell>
          <cell r="B5746">
            <v>16762951</v>
          </cell>
        </row>
        <row r="5747">
          <cell r="A5747" t="str">
            <v>BEST RUBBER LTDA</v>
          </cell>
          <cell r="B5747">
            <v>860000151</v>
          </cell>
        </row>
        <row r="5748">
          <cell r="A5748" t="str">
            <v>BETA PRINT LTDA</v>
          </cell>
          <cell r="B5748">
            <v>800155299</v>
          </cell>
        </row>
        <row r="5749">
          <cell r="A5749" t="str">
            <v>BETANCOUR GUERRERO GRIMANEZA</v>
          </cell>
          <cell r="B5749">
            <v>59666276</v>
          </cell>
        </row>
        <row r="5750">
          <cell r="A5750" t="str">
            <v>BETANCOUR LONGAS ALBERTO</v>
          </cell>
          <cell r="B5750">
            <v>94510583</v>
          </cell>
        </row>
        <row r="5751">
          <cell r="A5751" t="str">
            <v>BETANCOUR VERNAZA OMAR ALFREDO</v>
          </cell>
          <cell r="B5751">
            <v>16217584</v>
          </cell>
        </row>
        <row r="5752">
          <cell r="A5752" t="str">
            <v>BETANCOURT A EVERARDO</v>
          </cell>
          <cell r="B5752">
            <v>16243136</v>
          </cell>
        </row>
        <row r="5753">
          <cell r="A5753" t="str">
            <v>BETANCOURT AGUDELO JORGE DE JESUS</v>
          </cell>
          <cell r="B5753">
            <v>14875877</v>
          </cell>
        </row>
        <row r="5754">
          <cell r="A5754" t="str">
            <v>BETANCOURT ANA BEIBA</v>
          </cell>
          <cell r="B5754">
            <v>20226059</v>
          </cell>
        </row>
        <row r="5755">
          <cell r="A5755" t="str">
            <v>BETANCOURT ARENAS JAQUELINE</v>
          </cell>
          <cell r="B5755">
            <v>31955916</v>
          </cell>
        </row>
        <row r="5756">
          <cell r="A5756" t="str">
            <v>BETANCOURT BARACALDO HUMBERTO</v>
          </cell>
          <cell r="B5756">
            <v>16780237</v>
          </cell>
        </row>
        <row r="5757">
          <cell r="A5757" t="str">
            <v>BETANCOURT BARONA MARIA CRISTINA</v>
          </cell>
          <cell r="B5757">
            <v>25364137</v>
          </cell>
        </row>
        <row r="5758">
          <cell r="A5758" t="str">
            <v>BETANCOURT BARONA SANDRA JULIETA</v>
          </cell>
          <cell r="B5758">
            <v>25731730</v>
          </cell>
        </row>
        <row r="5759">
          <cell r="A5759" t="str">
            <v>BETANCOURT BATERO LEYDER DE JESUS</v>
          </cell>
          <cell r="B5759">
            <v>16613547</v>
          </cell>
        </row>
        <row r="5760">
          <cell r="A5760" t="str">
            <v>BETANCOURT BECERRA JOHN HENRRY</v>
          </cell>
          <cell r="B5760">
            <v>80416592</v>
          </cell>
        </row>
        <row r="5761">
          <cell r="A5761" t="str">
            <v>BETANCOURT BETANCOJUAN CARLOS</v>
          </cell>
          <cell r="B5761">
            <v>79507357</v>
          </cell>
        </row>
        <row r="5762">
          <cell r="A5762" t="str">
            <v>BETANCOURT BETANCOURT MARTHA CECILIA</v>
          </cell>
          <cell r="B5762">
            <v>24605077</v>
          </cell>
        </row>
        <row r="5763">
          <cell r="A5763" t="str">
            <v>BETANCOURT CADAVID JORGE LUIS</v>
          </cell>
          <cell r="B5763">
            <v>71632378</v>
          </cell>
        </row>
        <row r="5764">
          <cell r="A5764" t="str">
            <v>BETANCOURT CARDENAS LUIS ENRIQUE</v>
          </cell>
          <cell r="B5764">
            <v>6183373</v>
          </cell>
        </row>
        <row r="5765">
          <cell r="A5765" t="str">
            <v>BETANCOURT CARDONA LUIS FRANCISCO</v>
          </cell>
          <cell r="B5765">
            <v>6286135</v>
          </cell>
        </row>
        <row r="5766">
          <cell r="A5766" t="str">
            <v>BETANCOURT DE MORENO ELSA MARIA</v>
          </cell>
          <cell r="B5766">
            <v>29992407</v>
          </cell>
        </row>
        <row r="5767">
          <cell r="A5767" t="str">
            <v>BETANCOURT DURAN RODRIGO</v>
          </cell>
          <cell r="B5767">
            <v>94251540</v>
          </cell>
        </row>
        <row r="5768">
          <cell r="A5768" t="str">
            <v>BETANCOURT ECHEVERRI HECTOR GONZALO</v>
          </cell>
          <cell r="B5768">
            <v>8343749</v>
          </cell>
        </row>
        <row r="5769">
          <cell r="A5769" t="str">
            <v>BETANCOURT FLOREZ DORIEN</v>
          </cell>
          <cell r="B5769">
            <v>31251221</v>
          </cell>
        </row>
        <row r="5770">
          <cell r="A5770" t="str">
            <v>BETANCOURT GARCIA LILIANA</v>
          </cell>
          <cell r="B5770">
            <v>31410479</v>
          </cell>
        </row>
        <row r="5771">
          <cell r="A5771" t="str">
            <v>BETANCOURT GAVIRIALUIS ARBEY</v>
          </cell>
          <cell r="B5771">
            <v>94311241</v>
          </cell>
        </row>
        <row r="5772">
          <cell r="A5772" t="str">
            <v>BETANCOURT GIRALDO ANA LUCIA</v>
          </cell>
          <cell r="B5772">
            <v>66720098</v>
          </cell>
        </row>
        <row r="5773">
          <cell r="A5773" t="str">
            <v>BETANCOURT LARA FABIO</v>
          </cell>
          <cell r="B5773">
            <v>19473184</v>
          </cell>
        </row>
        <row r="5774">
          <cell r="A5774" t="str">
            <v>BETANCOURT LONGAS JUAN GUILLERMO</v>
          </cell>
          <cell r="B5774">
            <v>16278224</v>
          </cell>
        </row>
        <row r="5775">
          <cell r="A5775" t="str">
            <v>BETANCOURT LOPEZ JORGE ARIEL</v>
          </cell>
          <cell r="B5775">
            <v>79367774</v>
          </cell>
        </row>
        <row r="5776">
          <cell r="A5776" t="str">
            <v>BETANCOURT LUGO XIMENA JANEL</v>
          </cell>
          <cell r="B5776">
            <v>29951916</v>
          </cell>
        </row>
        <row r="5777">
          <cell r="A5777" t="str">
            <v>BETANCOURT MANJARRES JOSE ARMA</v>
          </cell>
          <cell r="B5777">
            <v>19480699</v>
          </cell>
        </row>
        <row r="5778">
          <cell r="A5778" t="str">
            <v>BETANCOURT MARIN APOLINAR</v>
          </cell>
          <cell r="B5778">
            <v>10484118</v>
          </cell>
        </row>
        <row r="5779">
          <cell r="A5779" t="str">
            <v>BETANCOURT MARTINEGLORIA YANETH</v>
          </cell>
          <cell r="B5779">
            <v>52195585</v>
          </cell>
        </row>
        <row r="5780">
          <cell r="A5780" t="str">
            <v>BETANCOURT MORALES ON OSCAR</v>
          </cell>
          <cell r="B5780">
            <v>14435892</v>
          </cell>
        </row>
        <row r="5781">
          <cell r="A5781" t="str">
            <v>BETANCOURT NEIRA CIRO EDUARDO</v>
          </cell>
          <cell r="B5781">
            <v>93461494</v>
          </cell>
        </row>
        <row r="5782">
          <cell r="A5782" t="str">
            <v>BETANCOURT NUÑEZ DIANA PATRICIA</v>
          </cell>
          <cell r="B5782">
            <v>66930753</v>
          </cell>
        </row>
        <row r="5783">
          <cell r="A5783" t="str">
            <v>BETANCOURT OSORNO JAMILETH</v>
          </cell>
          <cell r="B5783">
            <v>66940297</v>
          </cell>
        </row>
        <row r="5784">
          <cell r="A5784" t="str">
            <v>BETANCOURT PEREZ LIBARDO</v>
          </cell>
          <cell r="B5784">
            <v>12135931</v>
          </cell>
        </row>
        <row r="5785">
          <cell r="A5785" t="str">
            <v>BETANCOURT PEREZ LUZ MARINA</v>
          </cell>
          <cell r="B5785">
            <v>52387884</v>
          </cell>
        </row>
        <row r="5786">
          <cell r="A5786" t="str">
            <v>BETANCOURT QUIÐONEZ ISIDRO DE LA CRUZ</v>
          </cell>
          <cell r="B5786">
            <v>16478922</v>
          </cell>
        </row>
        <row r="5787">
          <cell r="A5787" t="str">
            <v>BETANCOURT RAMIREZ ALVARO DE JESUS</v>
          </cell>
          <cell r="B5787">
            <v>7539731</v>
          </cell>
        </row>
        <row r="5788">
          <cell r="A5788" t="str">
            <v>BETANCOURT RICO FERNANDO ANTONIO</v>
          </cell>
          <cell r="B5788">
            <v>7536055</v>
          </cell>
        </row>
        <row r="5789">
          <cell r="A5789" t="str">
            <v>BETANCOURT RODRIGUEZ LUIS FERNANDO</v>
          </cell>
          <cell r="B5789">
            <v>16613507</v>
          </cell>
        </row>
        <row r="5790">
          <cell r="A5790" t="str">
            <v>BETANCOURT ROJAS IVAN ARNULFO</v>
          </cell>
          <cell r="B5790">
            <v>19499304</v>
          </cell>
        </row>
        <row r="5791">
          <cell r="A5791" t="str">
            <v>BETANCOURT SAAVEDRA RODRIGO</v>
          </cell>
          <cell r="B5791">
            <v>19233261</v>
          </cell>
        </row>
        <row r="5792">
          <cell r="A5792" t="str">
            <v>BETANCOURT SERNA OMAYRA</v>
          </cell>
          <cell r="B5792">
            <v>24497327</v>
          </cell>
        </row>
        <row r="5793">
          <cell r="A5793" t="str">
            <v>BETANCOURT SILVA JUSTO GERMAN</v>
          </cell>
          <cell r="B5793">
            <v>5963026</v>
          </cell>
        </row>
        <row r="5794">
          <cell r="A5794" t="str">
            <v>BETANCOURT SNACHEZ MARIO ALEXA</v>
          </cell>
          <cell r="B5794">
            <v>16783248</v>
          </cell>
        </row>
        <row r="5795">
          <cell r="A5795" t="str">
            <v>BETANCOURT SOTO ROBERTO CARLOS</v>
          </cell>
          <cell r="B5795">
            <v>79795962</v>
          </cell>
        </row>
        <row r="5796">
          <cell r="A5796" t="str">
            <v>BETANCOURT SUAREZ GUSTAVO ADOLFO</v>
          </cell>
          <cell r="B5796">
            <v>12239731</v>
          </cell>
        </row>
        <row r="5797">
          <cell r="A5797" t="str">
            <v>BETANCOURT TIRADO MAGDA ROCIO</v>
          </cell>
          <cell r="B5797">
            <v>31420834</v>
          </cell>
        </row>
        <row r="5798">
          <cell r="A5798" t="str">
            <v>BETANCOURT TOBON JORGE FERNANDO</v>
          </cell>
          <cell r="B5798">
            <v>71650240</v>
          </cell>
        </row>
        <row r="5799">
          <cell r="A5799" t="str">
            <v>BETANCOURT TORO ALBEIRO</v>
          </cell>
          <cell r="B5799">
            <v>6709313</v>
          </cell>
        </row>
        <row r="5800">
          <cell r="A5800" t="str">
            <v>BETANCOURT TORRES LADY ESTELLA</v>
          </cell>
          <cell r="B5800">
            <v>31408854</v>
          </cell>
        </row>
        <row r="5801">
          <cell r="A5801" t="str">
            <v>BETANCOURT VALENCIA ALVARO</v>
          </cell>
          <cell r="B5801">
            <v>10084554</v>
          </cell>
        </row>
        <row r="5802">
          <cell r="A5802" t="str">
            <v>BETANCOURTH BARACALDO LUZ MERY</v>
          </cell>
          <cell r="B5802">
            <v>31946091</v>
          </cell>
        </row>
        <row r="5803">
          <cell r="A5803" t="str">
            <v>BETANCOURTH C ALVARO</v>
          </cell>
          <cell r="B5803">
            <v>94225229</v>
          </cell>
        </row>
        <row r="5804">
          <cell r="A5804" t="str">
            <v>BETANCOURTH DIAZ FREYDEL</v>
          </cell>
          <cell r="B5804">
            <v>10287945</v>
          </cell>
        </row>
        <row r="5805">
          <cell r="A5805" t="str">
            <v>BETANCOURTH DURAN WILLIAM</v>
          </cell>
          <cell r="B5805">
            <v>16623808</v>
          </cell>
        </row>
        <row r="5806">
          <cell r="A5806" t="str">
            <v>BETANCOURTH ESTRADA MARLEY</v>
          </cell>
          <cell r="B5806">
            <v>24301510</v>
          </cell>
        </row>
        <row r="5807">
          <cell r="A5807" t="str">
            <v>BETANCOURTH JHON JAIRO</v>
          </cell>
          <cell r="B5807">
            <v>94371672</v>
          </cell>
        </row>
        <row r="5808">
          <cell r="A5808" t="str">
            <v>BETANCOURTH PARRA HECTOR</v>
          </cell>
          <cell r="B5808">
            <v>16711412</v>
          </cell>
        </row>
        <row r="5809">
          <cell r="A5809" t="str">
            <v>BETANCOURTH SINISTERRA ANA MIL</v>
          </cell>
          <cell r="B5809">
            <v>66814763</v>
          </cell>
        </row>
        <row r="5810">
          <cell r="A5810" t="str">
            <v>BETANCOURTH VALENCIA JUAN DIEGO</v>
          </cell>
          <cell r="B5810">
            <v>10282810</v>
          </cell>
        </row>
        <row r="5811">
          <cell r="A5811" t="str">
            <v>BETANCOURTH WRIGHT HUGO</v>
          </cell>
          <cell r="B5811">
            <v>6087537</v>
          </cell>
        </row>
        <row r="5812">
          <cell r="A5812" t="str">
            <v>BETANCUORTH MORALES WILSON ORLANDO</v>
          </cell>
          <cell r="B5812">
            <v>16773257</v>
          </cell>
        </row>
        <row r="5813">
          <cell r="A5813" t="str">
            <v>BETANCUR ARANGO ALONSO</v>
          </cell>
          <cell r="B5813">
            <v>15501898</v>
          </cell>
        </row>
        <row r="5814">
          <cell r="A5814" t="str">
            <v>BETANCUR ARANGO CLAUDIA ELENA</v>
          </cell>
          <cell r="B5814">
            <v>42777456</v>
          </cell>
        </row>
        <row r="5815">
          <cell r="A5815" t="str">
            <v>BETANCUR ARANGO JUAN CARLOS</v>
          </cell>
          <cell r="B5815">
            <v>98548182</v>
          </cell>
        </row>
        <row r="5816">
          <cell r="A5816" t="str">
            <v>BETANCUR ARANGO PEDRO ANTONIO</v>
          </cell>
          <cell r="B5816">
            <v>15500641</v>
          </cell>
        </row>
        <row r="5817">
          <cell r="A5817" t="str">
            <v>BETANCUR ARENAS JUAN CARLOS</v>
          </cell>
          <cell r="B5817">
            <v>98531678</v>
          </cell>
        </row>
        <row r="5818">
          <cell r="A5818" t="str">
            <v>BETANCUR ARREDONDO JORGE ABEL</v>
          </cell>
          <cell r="B5818">
            <v>70509203</v>
          </cell>
        </row>
        <row r="5819">
          <cell r="A5819" t="str">
            <v>BETANCUR ARROYAVE JAIME RAUL</v>
          </cell>
          <cell r="B5819">
            <v>4558891</v>
          </cell>
        </row>
        <row r="5820">
          <cell r="A5820" t="str">
            <v>BETANCUR BEATRIZ ELENA</v>
          </cell>
          <cell r="B5820">
            <v>43066734</v>
          </cell>
        </row>
        <row r="5821">
          <cell r="A5821" t="str">
            <v>BETANCUR BETANCUR ISABEL CRISTINA</v>
          </cell>
          <cell r="B5821">
            <v>43453858</v>
          </cell>
        </row>
        <row r="5822">
          <cell r="A5822" t="str">
            <v>BETANCUR CADAVID JESUS ALDEMAR</v>
          </cell>
          <cell r="B5822">
            <v>70753038</v>
          </cell>
        </row>
        <row r="5823">
          <cell r="A5823" t="str">
            <v>BETANCUR CALVO JOSE HELMER</v>
          </cell>
          <cell r="B5823">
            <v>6499930</v>
          </cell>
        </row>
        <row r="5824">
          <cell r="A5824" t="str">
            <v>BETANCUR CARDONA FABIO ANTONIO</v>
          </cell>
          <cell r="B5824">
            <v>10060508</v>
          </cell>
        </row>
        <row r="5825">
          <cell r="A5825" t="str">
            <v>BETANCUR CARDONA JUAN CARLOS</v>
          </cell>
          <cell r="B5825">
            <v>71627906</v>
          </cell>
        </row>
        <row r="5826">
          <cell r="A5826" t="str">
            <v>BETANCUR CASTANEDA CARLOS ALBERTO</v>
          </cell>
          <cell r="B5826">
            <v>71649270</v>
          </cell>
        </row>
        <row r="5827">
          <cell r="A5827" t="str">
            <v>BETANCUR CATAÑO DIEGO LEON</v>
          </cell>
          <cell r="B5827">
            <v>71668931</v>
          </cell>
        </row>
        <row r="5828">
          <cell r="A5828" t="str">
            <v>BETANCUR CHAVEZ LUIS FERNANDO</v>
          </cell>
          <cell r="B5828">
            <v>80411133</v>
          </cell>
        </row>
        <row r="5829">
          <cell r="A5829" t="str">
            <v>BETANCUR CIFUENTES ETELVINA</v>
          </cell>
          <cell r="B5829">
            <v>25610174</v>
          </cell>
        </row>
        <row r="5830">
          <cell r="A5830" t="str">
            <v>BETANCUR CORREA SERGIO ANDRES</v>
          </cell>
          <cell r="B5830">
            <v>71757708</v>
          </cell>
        </row>
        <row r="5831">
          <cell r="A5831" t="str">
            <v>BETANCUR DE DUQUE LUZ ELENA</v>
          </cell>
          <cell r="B5831">
            <v>43004272</v>
          </cell>
        </row>
        <row r="5832">
          <cell r="A5832" t="str">
            <v>BETANCUR DE VASCO MARIA EDILMA</v>
          </cell>
          <cell r="B5832">
            <v>21400442</v>
          </cell>
        </row>
        <row r="5833">
          <cell r="A5833" t="str">
            <v>BETANCUR DELGADO DARIO</v>
          </cell>
          <cell r="B5833">
            <v>3364188</v>
          </cell>
        </row>
        <row r="5834">
          <cell r="A5834" t="str">
            <v>BETANCUR ESTRADA RODRIGO DE J</v>
          </cell>
          <cell r="B5834">
            <v>70045209</v>
          </cell>
        </row>
        <row r="5835">
          <cell r="A5835" t="str">
            <v>BETANCUR GARCES HERNAN DARIO</v>
          </cell>
          <cell r="B5835">
            <v>8308221</v>
          </cell>
        </row>
        <row r="5836">
          <cell r="A5836" t="str">
            <v>BETANCUR GARCES SANTIAGO</v>
          </cell>
          <cell r="B5836">
            <v>71582178</v>
          </cell>
        </row>
        <row r="5837">
          <cell r="A5837" t="str">
            <v>BETANCUR GOMEZ AGUSTIN</v>
          </cell>
          <cell r="B5837">
            <v>10105288</v>
          </cell>
        </row>
        <row r="5838">
          <cell r="A5838" t="str">
            <v>BETANCUR GOMEZ JESUS ARMANDO</v>
          </cell>
          <cell r="B5838">
            <v>3435531</v>
          </cell>
        </row>
        <row r="5839">
          <cell r="A5839" t="str">
            <v>BETANCUR GONZALEZ FERNANDO DE JESUS</v>
          </cell>
          <cell r="B5839">
            <v>8397115</v>
          </cell>
        </row>
        <row r="5840">
          <cell r="A5840" t="str">
            <v>BETANCUR GONZALEZ JUAN CAMILO</v>
          </cell>
          <cell r="B5840">
            <v>71336275</v>
          </cell>
        </row>
        <row r="5841">
          <cell r="A5841" t="str">
            <v>BETANCUR GUSTAVO JOSE</v>
          </cell>
          <cell r="B5841">
            <v>91216200</v>
          </cell>
        </row>
        <row r="5842">
          <cell r="A5842" t="str">
            <v>BETANCUR HERNANDEZ MARIA LETICIA</v>
          </cell>
          <cell r="B5842">
            <v>32500697</v>
          </cell>
        </row>
        <row r="5843">
          <cell r="A5843" t="str">
            <v>BETANCUR HERNANDEZMARIA SANDRA</v>
          </cell>
          <cell r="B5843">
            <v>51793881</v>
          </cell>
        </row>
        <row r="5844">
          <cell r="A5844" t="str">
            <v>BETANCUR HOYOS SILVIA MARCELA</v>
          </cell>
          <cell r="B5844">
            <v>52150096</v>
          </cell>
        </row>
        <row r="5845">
          <cell r="A5845" t="str">
            <v>BETANCUR JIMENEZ CARLOS ALBERTO</v>
          </cell>
          <cell r="B5845">
            <v>8459560</v>
          </cell>
        </row>
        <row r="5846">
          <cell r="A5846" t="str">
            <v>BETANCUR JIMENEZ JUAN FERNANDO</v>
          </cell>
          <cell r="B5846">
            <v>71623696</v>
          </cell>
        </row>
        <row r="5847">
          <cell r="A5847" t="str">
            <v>BETANCUR LALINDE LUIS FERNANDO</v>
          </cell>
          <cell r="B5847">
            <v>98556559</v>
          </cell>
        </row>
        <row r="5848">
          <cell r="A5848" t="str">
            <v>BETANCUR LOAIZA PAULA ANDREA</v>
          </cell>
          <cell r="B5848">
            <v>43636404</v>
          </cell>
        </row>
        <row r="5849">
          <cell r="A5849" t="str">
            <v>BETANCUR LUJAN MARTA CECILIA</v>
          </cell>
          <cell r="B5849">
            <v>32311541</v>
          </cell>
        </row>
        <row r="5850">
          <cell r="A5850" t="str">
            <v>BETANCUR MEJIA JESUS ABEL</v>
          </cell>
          <cell r="B5850">
            <v>71420653</v>
          </cell>
        </row>
        <row r="5851">
          <cell r="A5851" t="str">
            <v>BETANCUR MEJIA JORGE HUMBERTO</v>
          </cell>
          <cell r="B5851">
            <v>8290786</v>
          </cell>
        </row>
        <row r="5852">
          <cell r="A5852" t="str">
            <v>BETANCUR MONTOYA GUSTAVO A</v>
          </cell>
          <cell r="B5852">
            <v>71587818</v>
          </cell>
        </row>
        <row r="5853">
          <cell r="A5853" t="str">
            <v>BETANCUR MORALES CESAR AUGUSTO</v>
          </cell>
          <cell r="B5853">
            <v>15442933</v>
          </cell>
        </row>
        <row r="5854">
          <cell r="A5854" t="str">
            <v>BETANCUR MUNETON EDUARDO LEON</v>
          </cell>
          <cell r="B5854">
            <v>8340391</v>
          </cell>
        </row>
        <row r="5855">
          <cell r="A5855" t="str">
            <v>BETANCUR NARANJO JOSE HORACIO</v>
          </cell>
          <cell r="B5855">
            <v>71717617</v>
          </cell>
        </row>
        <row r="5856">
          <cell r="A5856" t="str">
            <v>BETANCUR OSORIO DIEGO ALEJANDRO</v>
          </cell>
          <cell r="B5856">
            <v>98624011</v>
          </cell>
        </row>
        <row r="5857">
          <cell r="A5857" t="str">
            <v>BETANCUR P JAVIER ALBERTO</v>
          </cell>
          <cell r="B5857">
            <v>94370911</v>
          </cell>
        </row>
        <row r="5858">
          <cell r="A5858" t="str">
            <v>BETANCUR PAZ LINA MARCELA</v>
          </cell>
          <cell r="B5858">
            <v>43260368</v>
          </cell>
        </row>
        <row r="5859">
          <cell r="A5859" t="str">
            <v>BETANCUR PELAEZ NORELA</v>
          </cell>
          <cell r="B5859">
            <v>42675491</v>
          </cell>
        </row>
        <row r="5860">
          <cell r="A5860" t="str">
            <v>BETANCUR PENAGOS CLARA INES</v>
          </cell>
          <cell r="B5860">
            <v>42978273</v>
          </cell>
        </row>
        <row r="5861">
          <cell r="A5861" t="str">
            <v>BETANCUR PIEDRAHITA LUZ FABIOLA</v>
          </cell>
          <cell r="B5861">
            <v>43042782</v>
          </cell>
        </row>
        <row r="5862">
          <cell r="A5862" t="str">
            <v>BETANCUR PULGARIN SERGIO A.</v>
          </cell>
          <cell r="B5862">
            <v>98492908</v>
          </cell>
        </row>
        <row r="5863">
          <cell r="A5863" t="str">
            <v>BETANCUR RAMIREZ JUAN FERNANDO</v>
          </cell>
          <cell r="B5863">
            <v>70046964</v>
          </cell>
        </row>
        <row r="5864">
          <cell r="A5864" t="str">
            <v>BETANCUR RIOS FERNANDO DE JESUS</v>
          </cell>
          <cell r="B5864">
            <v>10123558</v>
          </cell>
        </row>
        <row r="5865">
          <cell r="A5865" t="str">
            <v>BETANCUR RODRIGUEZ GABRIEL FERNANDO</v>
          </cell>
          <cell r="B5865">
            <v>70558220</v>
          </cell>
        </row>
        <row r="5866">
          <cell r="A5866" t="str">
            <v>BETANCUR RODRIGUEZ OCTAVIO DE JESUS</v>
          </cell>
          <cell r="B5866">
            <v>78700844</v>
          </cell>
        </row>
        <row r="5867">
          <cell r="A5867" t="str">
            <v>BETANCUR ROJAS ADOLFO LEON</v>
          </cell>
          <cell r="B5867">
            <v>71640945</v>
          </cell>
        </row>
        <row r="5868">
          <cell r="A5868" t="str">
            <v>BETANCUR SALAZAR CARLOS EDUARDO</v>
          </cell>
          <cell r="B5868">
            <v>81112708502</v>
          </cell>
        </row>
        <row r="5869">
          <cell r="A5869" t="str">
            <v>BETANCUR SALAZAR JUVENAL</v>
          </cell>
          <cell r="B5869">
            <v>10111726</v>
          </cell>
        </row>
        <row r="5870">
          <cell r="A5870" t="str">
            <v>BETANCUR SANCHEZ GONZALO ANTONIO</v>
          </cell>
          <cell r="B5870">
            <v>8349514</v>
          </cell>
        </row>
        <row r="5871">
          <cell r="A5871" t="str">
            <v>BETANCUR SUAREZ ERIKA PATRICIA</v>
          </cell>
          <cell r="B5871">
            <v>43602917</v>
          </cell>
        </row>
        <row r="5872">
          <cell r="A5872" t="str">
            <v>BETANCUR TIRADO CARLOS MARIO</v>
          </cell>
          <cell r="B5872">
            <v>70072128</v>
          </cell>
        </row>
        <row r="5873">
          <cell r="A5873" t="str">
            <v>BETANCUR VALENCIA MONICA ALEXANDRA</v>
          </cell>
          <cell r="B5873">
            <v>43713957</v>
          </cell>
        </row>
        <row r="5874">
          <cell r="A5874" t="str">
            <v>BETANCUR VALENCIA REGINA</v>
          </cell>
          <cell r="B5874">
            <v>32521344</v>
          </cell>
        </row>
        <row r="5875">
          <cell r="A5875" t="str">
            <v>BETANCUR VASQUEZ MARIA ESPERANZA</v>
          </cell>
          <cell r="B5875">
            <v>32527638</v>
          </cell>
        </row>
        <row r="5876">
          <cell r="A5876" t="str">
            <v>BETANCUR VELASQUEZ JEREMIAS DE JESUS</v>
          </cell>
          <cell r="B5876">
            <v>8471948</v>
          </cell>
        </row>
        <row r="5877">
          <cell r="A5877" t="str">
            <v>BETANCUR VELEZ ENEIDA DEL SOCORRO</v>
          </cell>
          <cell r="B5877">
            <v>32559823</v>
          </cell>
        </row>
        <row r="5878">
          <cell r="A5878" t="str">
            <v>BETANCUR VERGARA ANDRES ALEJANDRO</v>
          </cell>
          <cell r="B5878">
            <v>98543196</v>
          </cell>
        </row>
        <row r="5879">
          <cell r="A5879" t="str">
            <v>BETANCUR YEPES JESUS MARIA</v>
          </cell>
          <cell r="B5879">
            <v>70976888</v>
          </cell>
        </row>
        <row r="5880">
          <cell r="A5880" t="str">
            <v>BETANCURT COLORADODIANA YAMILE</v>
          </cell>
          <cell r="B5880">
            <v>43708632</v>
          </cell>
        </row>
        <row r="5881">
          <cell r="A5881" t="str">
            <v>BETANCURT CUELLAR JORGE HENRY</v>
          </cell>
          <cell r="B5881">
            <v>10072626</v>
          </cell>
        </row>
        <row r="5882">
          <cell r="A5882" t="str">
            <v>BETANCURT PEREZ JHON HENRY</v>
          </cell>
          <cell r="B5882">
            <v>16226418</v>
          </cell>
        </row>
        <row r="5883">
          <cell r="A5883" t="str">
            <v>BETCY TASCON CORTES</v>
          </cell>
          <cell r="B5883">
            <v>31199396</v>
          </cell>
        </row>
        <row r="5884">
          <cell r="A5884" t="str">
            <v>BETENYANE CASTILLO INGRID</v>
          </cell>
          <cell r="B5884">
            <v>31963578</v>
          </cell>
        </row>
        <row r="5885">
          <cell r="A5885" t="str">
            <v>BETHSAIDA BURCKHARDT BEJARANO</v>
          </cell>
          <cell r="B5885">
            <v>31894284</v>
          </cell>
        </row>
        <row r="5886">
          <cell r="A5886" t="str">
            <v>BETTI BASTIDAS MAURO</v>
          </cell>
          <cell r="B5886">
            <v>70555170</v>
          </cell>
        </row>
        <row r="5887">
          <cell r="A5887" t="str">
            <v>BETTY AGUDELO</v>
          </cell>
          <cell r="B5887">
            <v>29771671</v>
          </cell>
        </row>
        <row r="5888">
          <cell r="A5888" t="str">
            <v>BETTY AYALA DE BELLINI</v>
          </cell>
          <cell r="B5888">
            <v>29037714</v>
          </cell>
        </row>
        <row r="5889">
          <cell r="A5889" t="str">
            <v>BETTY GOMEZ CONSTRUCTORES Y CIA LTDA</v>
          </cell>
          <cell r="B5889">
            <v>805002603</v>
          </cell>
        </row>
        <row r="5890">
          <cell r="A5890" t="str">
            <v>BETTY GOMEZ Y CIA S EN C</v>
          </cell>
          <cell r="B5890">
            <v>800160618</v>
          </cell>
        </row>
        <row r="5891">
          <cell r="A5891" t="str">
            <v>BETTY RAMIREZ DE ACOSTA</v>
          </cell>
          <cell r="B5891">
            <v>31295736</v>
          </cell>
        </row>
        <row r="5892">
          <cell r="A5892" t="str">
            <v>BEVAVIDES RAMIREZ EDWIN ALEJANDRO</v>
          </cell>
          <cell r="B5892">
            <v>80022735</v>
          </cell>
        </row>
        <row r="5893">
          <cell r="A5893" t="str">
            <v>BIANCA BARTUCCI KNOEPPCHEN</v>
          </cell>
          <cell r="B5893">
            <v>52420686</v>
          </cell>
        </row>
        <row r="5894">
          <cell r="A5894" t="str">
            <v>BILBAO BRAVO ALBERTO</v>
          </cell>
          <cell r="B5894">
            <v>12951462</v>
          </cell>
        </row>
        <row r="5895">
          <cell r="A5895" t="str">
            <v>BILBAO OJEDA MABEL CECILIA</v>
          </cell>
          <cell r="B5895">
            <v>22438632</v>
          </cell>
        </row>
        <row r="5896">
          <cell r="A5896" t="str">
            <v>BILBAO URUENA DOUGLASS</v>
          </cell>
          <cell r="B5896">
            <v>85453569</v>
          </cell>
        </row>
        <row r="5897">
          <cell r="A5897" t="str">
            <v>BILBAO VERGARA JUANA JOSEFA</v>
          </cell>
          <cell r="B5897">
            <v>32656274</v>
          </cell>
        </row>
        <row r="5898">
          <cell r="A5898" t="str">
            <v>BILLY HESHUSIUS BUITRAGO</v>
          </cell>
          <cell r="B5898">
            <v>80411147</v>
          </cell>
        </row>
        <row r="5899">
          <cell r="A5899" t="str">
            <v>BILLY LTDA</v>
          </cell>
          <cell r="B5899">
            <v>890321656</v>
          </cell>
        </row>
        <row r="5900">
          <cell r="A5900" t="str">
            <v>BINZ FARMACEUTICA LTDA</v>
          </cell>
          <cell r="B5900">
            <v>830028281</v>
          </cell>
        </row>
        <row r="5901">
          <cell r="A5901" t="str">
            <v>BIOCHEM FARMACEUTICA CBIANA LTDA</v>
          </cell>
          <cell r="B5901">
            <v>800032484</v>
          </cell>
        </row>
        <row r="5902">
          <cell r="A5902" t="str">
            <v>BIOLOGIA MOLECULAR LIMITADA</v>
          </cell>
          <cell r="B5902">
            <v>800198583</v>
          </cell>
        </row>
        <row r="5903">
          <cell r="A5903" t="str">
            <v>BIOQUIFAR PHARMACEUTICA S.A.</v>
          </cell>
          <cell r="B5903">
            <v>800156213</v>
          </cell>
        </row>
        <row r="5904">
          <cell r="A5904" t="str">
            <v>BIOTECNICA COLOMBIANA LTDA</v>
          </cell>
          <cell r="B5904">
            <v>800117238</v>
          </cell>
        </row>
        <row r="5905">
          <cell r="A5905" t="str">
            <v>BIOTRONITECH COLOMBIA SA</v>
          </cell>
          <cell r="B5905">
            <v>860506831</v>
          </cell>
        </row>
        <row r="5906">
          <cell r="A5906" t="str">
            <v>BITAR RODRIGUEZ EMELY</v>
          </cell>
          <cell r="B5906">
            <v>52329846</v>
          </cell>
        </row>
        <row r="5907">
          <cell r="A5907" t="str">
            <v>BITRAGO PARRA ALEXANDER</v>
          </cell>
          <cell r="B5907">
            <v>79701497</v>
          </cell>
        </row>
        <row r="5908">
          <cell r="A5908" t="str">
            <v>BIUTRAGO ZAMUDIO CENON</v>
          </cell>
          <cell r="B5908">
            <v>3001684</v>
          </cell>
        </row>
        <row r="5909">
          <cell r="A5909" t="str">
            <v>BIVIANA VILLEGAS NARANJO</v>
          </cell>
          <cell r="B5909">
            <v>31836224</v>
          </cell>
        </row>
        <row r="5910">
          <cell r="A5910" t="str">
            <v>BLACKBURN SUAZA OLGA LUCIA</v>
          </cell>
          <cell r="B5910">
            <v>65727831</v>
          </cell>
        </row>
        <row r="5911">
          <cell r="A5911" t="str">
            <v>BLAIR GOMEZ ANDRES</v>
          </cell>
          <cell r="B5911">
            <v>71653605</v>
          </cell>
        </row>
        <row r="5912">
          <cell r="A5912" t="str">
            <v>BLANC LUIS</v>
          </cell>
          <cell r="B5912">
            <v>257887</v>
          </cell>
        </row>
        <row r="5913">
          <cell r="A5913" t="str">
            <v>BLANCA AZUCENA PUYO GAITAN</v>
          </cell>
          <cell r="B5913">
            <v>20810874</v>
          </cell>
        </row>
        <row r="5914">
          <cell r="A5914" t="str">
            <v>BLANCA CECILIA ROJAS PRADILLA</v>
          </cell>
          <cell r="B5914">
            <v>41769836</v>
          </cell>
        </row>
        <row r="5915">
          <cell r="A5915" t="str">
            <v>BLANCA DORIS CARVAJAL VALENCIA</v>
          </cell>
          <cell r="B5915">
            <v>22173904</v>
          </cell>
        </row>
        <row r="5916">
          <cell r="A5916" t="str">
            <v>BLANCA E SALAZAR DE CARDONA</v>
          </cell>
          <cell r="B5916">
            <v>29082101</v>
          </cell>
        </row>
        <row r="5917">
          <cell r="A5917" t="str">
            <v>BLANCA GAITAN DE VILLATE</v>
          </cell>
          <cell r="B5917">
            <v>41373565</v>
          </cell>
        </row>
        <row r="5918">
          <cell r="A5918" t="str">
            <v>BLANCA GIRALDO HURTADO</v>
          </cell>
          <cell r="B5918">
            <v>31303232</v>
          </cell>
        </row>
        <row r="5919">
          <cell r="A5919" t="str">
            <v>BLANCA JENNETH CASAS GARCIA</v>
          </cell>
          <cell r="B5919">
            <v>43577886</v>
          </cell>
        </row>
        <row r="5920">
          <cell r="A5920" t="str">
            <v>BLANCA SOFIA VALLEJO DE TERRASSO</v>
          </cell>
          <cell r="B5920">
            <v>38974624</v>
          </cell>
        </row>
        <row r="5921">
          <cell r="A5921" t="str">
            <v>BLANCA STELLA RAMIREZGUTIERREZ</v>
          </cell>
          <cell r="B5921">
            <v>51574081</v>
          </cell>
        </row>
        <row r="5922">
          <cell r="A5922" t="str">
            <v>BLANCA VICTORIA GRANADOS PLAZA</v>
          </cell>
          <cell r="B5922">
            <v>31170549</v>
          </cell>
        </row>
        <row r="5923">
          <cell r="A5923" t="str">
            <v>BLANCO ALVARADO OSVALDO</v>
          </cell>
          <cell r="B5923">
            <v>7408028</v>
          </cell>
        </row>
        <row r="5924">
          <cell r="A5924" t="str">
            <v>BLANCO ARANGO LETICIA</v>
          </cell>
          <cell r="B5924">
            <v>35459033</v>
          </cell>
        </row>
        <row r="5925">
          <cell r="A5925" t="str">
            <v>BLANCO ARZUZA HUMBERTO ENRIQUE</v>
          </cell>
          <cell r="B5925">
            <v>821918</v>
          </cell>
        </row>
        <row r="5926">
          <cell r="A5926" t="str">
            <v>BLANCO AVILA ELIZABETH</v>
          </cell>
          <cell r="B5926">
            <v>51808888</v>
          </cell>
        </row>
        <row r="5927">
          <cell r="A5927" t="str">
            <v>BLANCO BAEZ JOSE PRESENTACION</v>
          </cell>
          <cell r="B5927">
            <v>19103953</v>
          </cell>
        </row>
        <row r="5928">
          <cell r="A5928" t="str">
            <v>BLANCO BARRAGAN DAGOBERTO</v>
          </cell>
          <cell r="B5928">
            <v>16758387</v>
          </cell>
        </row>
        <row r="5929">
          <cell r="A5929" t="str">
            <v>BLANCO BLANCO LIMBANIA</v>
          </cell>
          <cell r="B5929">
            <v>20262957</v>
          </cell>
        </row>
        <row r="5930">
          <cell r="A5930" t="str">
            <v>BLANCO CALDERON HECTOR ENRIQUE</v>
          </cell>
          <cell r="B5930">
            <v>91244159</v>
          </cell>
        </row>
        <row r="5931">
          <cell r="A5931" t="str">
            <v>BLANCO CARO ADALBERTO LUIS</v>
          </cell>
          <cell r="B5931">
            <v>73154620</v>
          </cell>
        </row>
        <row r="5932">
          <cell r="A5932" t="str">
            <v>BLANCO CEDENO ANDRES</v>
          </cell>
          <cell r="B5932">
            <v>94381375</v>
          </cell>
        </row>
        <row r="5933">
          <cell r="A5933" t="str">
            <v>BLANCO CHACON FRANCISCO</v>
          </cell>
          <cell r="B5933">
            <v>13474853</v>
          </cell>
        </row>
        <row r="5934">
          <cell r="A5934" t="str">
            <v>BLANCO CIFUENTES WILSON</v>
          </cell>
          <cell r="B5934">
            <v>79651082</v>
          </cell>
        </row>
        <row r="5935">
          <cell r="A5935" t="str">
            <v>BLANCO CORREDOR CECILIA ELENA</v>
          </cell>
          <cell r="B5935">
            <v>41441582</v>
          </cell>
        </row>
        <row r="5936">
          <cell r="A5936" t="str">
            <v>BLANCO DAGAND JAIME RUFINO</v>
          </cell>
          <cell r="B5936">
            <v>8722332</v>
          </cell>
        </row>
        <row r="5937">
          <cell r="A5937" t="str">
            <v>BLANCO DE CARDONA AMPARO</v>
          </cell>
          <cell r="B5937">
            <v>41302015</v>
          </cell>
        </row>
        <row r="5938">
          <cell r="A5938" t="str">
            <v>BLANCO DE MEZA SARA MARIA</v>
          </cell>
          <cell r="B5938">
            <v>40008084</v>
          </cell>
        </row>
        <row r="5939">
          <cell r="A5939" t="str">
            <v>BLANCO DE PAYAN HILDA MARIA</v>
          </cell>
          <cell r="B5939">
            <v>41328933</v>
          </cell>
        </row>
        <row r="5940">
          <cell r="A5940" t="str">
            <v>BLANCO DE SALGUERO LUZ MARINA</v>
          </cell>
          <cell r="B5940">
            <v>38230453</v>
          </cell>
        </row>
        <row r="5941">
          <cell r="A5941" t="str">
            <v>BLANCO DIAZ ALDRIN</v>
          </cell>
          <cell r="B5941">
            <v>73139440</v>
          </cell>
        </row>
        <row r="5942">
          <cell r="A5942" t="str">
            <v>BLANCO DIEGO CESAR</v>
          </cell>
          <cell r="B5942">
            <v>16608131</v>
          </cell>
        </row>
        <row r="5943">
          <cell r="A5943" t="str">
            <v>BLANCO ESPERANZA</v>
          </cell>
          <cell r="B5943">
            <v>41323879</v>
          </cell>
        </row>
        <row r="5944">
          <cell r="A5944" t="str">
            <v>BLANCO ESTEBAN MARIO</v>
          </cell>
          <cell r="B5944">
            <v>13832199</v>
          </cell>
        </row>
        <row r="5945">
          <cell r="A5945" t="str">
            <v>BLANCO FLOREZ SERGIO HUMBERTO</v>
          </cell>
          <cell r="B5945">
            <v>79279898</v>
          </cell>
        </row>
        <row r="5946">
          <cell r="A5946" t="str">
            <v>BLANCO FONSECA GLORIA ALEJANDR</v>
          </cell>
          <cell r="B5946">
            <v>52497347</v>
          </cell>
        </row>
        <row r="5947">
          <cell r="A5947" t="str">
            <v>BLANCO FONTALVO NESTOR CARLOS</v>
          </cell>
          <cell r="B5947">
            <v>9102429</v>
          </cell>
        </row>
        <row r="5948">
          <cell r="A5948" t="str">
            <v>BLANCO G JHON JAIRO</v>
          </cell>
          <cell r="B5948">
            <v>16640695</v>
          </cell>
        </row>
        <row r="5949">
          <cell r="A5949" t="str">
            <v>BLANCO GARCIA JAIME RICARDO</v>
          </cell>
          <cell r="B5949">
            <v>19463246</v>
          </cell>
        </row>
        <row r="5950">
          <cell r="A5950" t="str">
            <v>BLANCO GARZON CLAUDIA INES</v>
          </cell>
          <cell r="B5950">
            <v>52058348</v>
          </cell>
        </row>
        <row r="5951">
          <cell r="A5951" t="str">
            <v>BLANCO GOMEZ ARNULFO</v>
          </cell>
          <cell r="B5951">
            <v>16632295</v>
          </cell>
        </row>
        <row r="5952">
          <cell r="A5952" t="str">
            <v>BLANCO GUZMAN ANDRES MAURICIO</v>
          </cell>
          <cell r="B5952">
            <v>94447088</v>
          </cell>
        </row>
        <row r="5953">
          <cell r="A5953" t="str">
            <v>BLANCO HERNANDEZ MARIA ELENA</v>
          </cell>
          <cell r="B5953">
            <v>32751483</v>
          </cell>
        </row>
        <row r="5954">
          <cell r="A5954" t="str">
            <v>BLANCO HURTADO LUIS ALFREDO</v>
          </cell>
          <cell r="B5954">
            <v>16692536</v>
          </cell>
        </row>
        <row r="5955">
          <cell r="A5955" t="str">
            <v>BLANCO JOSE ABELARDO</v>
          </cell>
          <cell r="B5955">
            <v>5773752</v>
          </cell>
        </row>
        <row r="5956">
          <cell r="A5956" t="str">
            <v>BLANCO JULIO CESAR</v>
          </cell>
          <cell r="B5956">
            <v>16646083</v>
          </cell>
        </row>
        <row r="5957">
          <cell r="A5957" t="str">
            <v>BLANCO LOPEZ JAIME</v>
          </cell>
          <cell r="B5957">
            <v>77014874</v>
          </cell>
        </row>
        <row r="5958">
          <cell r="A5958" t="str">
            <v>BLANCO LOZANO ALEJANDRO</v>
          </cell>
          <cell r="B5958">
            <v>13806877</v>
          </cell>
        </row>
        <row r="5959">
          <cell r="A5959" t="str">
            <v>BLANCO LUIS WILLIAM</v>
          </cell>
          <cell r="B5959">
            <v>19367306</v>
          </cell>
        </row>
        <row r="5960">
          <cell r="A5960" t="str">
            <v>BLANCO MANTILLA HUGO</v>
          </cell>
          <cell r="B5960">
            <v>5552474</v>
          </cell>
        </row>
        <row r="5961">
          <cell r="A5961" t="str">
            <v>BLANCO MEDINA OSCAR FERNANDO</v>
          </cell>
          <cell r="B5961">
            <v>91272966</v>
          </cell>
        </row>
        <row r="5962">
          <cell r="A5962" t="str">
            <v>BLANCO MENDEZ CARLOS EDUARDO</v>
          </cell>
          <cell r="B5962">
            <v>17631046</v>
          </cell>
        </row>
        <row r="5963">
          <cell r="A5963" t="str">
            <v>BLANCO MENDOZA RAUL EMILIO</v>
          </cell>
          <cell r="B5963">
            <v>77171041</v>
          </cell>
        </row>
        <row r="5964">
          <cell r="A5964" t="str">
            <v>BLANCO MENESES AMPARO</v>
          </cell>
          <cell r="B5964">
            <v>65743359</v>
          </cell>
        </row>
        <row r="5965">
          <cell r="A5965" t="str">
            <v>BLANCO MIRIAN SOFIA</v>
          </cell>
          <cell r="B5965">
            <v>41768200</v>
          </cell>
        </row>
        <row r="5966">
          <cell r="A5966" t="str">
            <v>BLANCO MONROY CARLOS ALEXANDER</v>
          </cell>
          <cell r="B5966">
            <v>79688849</v>
          </cell>
        </row>
        <row r="5967">
          <cell r="A5967" t="str">
            <v>BLANCO MORCILLO LUIS GERARDO</v>
          </cell>
          <cell r="B5967">
            <v>16348117</v>
          </cell>
        </row>
        <row r="5968">
          <cell r="A5968" t="str">
            <v>BLANCO OSPINA JUAN FERNANDO</v>
          </cell>
          <cell r="B5968">
            <v>16833658</v>
          </cell>
        </row>
        <row r="5969">
          <cell r="A5969" t="str">
            <v>BLANCO PADILLA EDER JOSE</v>
          </cell>
          <cell r="B5969">
            <v>79588464</v>
          </cell>
        </row>
        <row r="5970">
          <cell r="A5970" t="str">
            <v>BLANCO PALACIOS BLANCA EUGENI</v>
          </cell>
          <cell r="B5970">
            <v>31240435</v>
          </cell>
        </row>
        <row r="5971">
          <cell r="A5971" t="str">
            <v>BLANCO PARRA BRIGITTE MILENA</v>
          </cell>
          <cell r="B5971">
            <v>52317075</v>
          </cell>
        </row>
        <row r="5972">
          <cell r="A5972" t="str">
            <v>BLANCO PINZON JOHN ALEXANDER</v>
          </cell>
          <cell r="B5972">
            <v>79762064</v>
          </cell>
        </row>
        <row r="5973">
          <cell r="A5973" t="str">
            <v>BLANCO PRADA RAQUEL CECILIA</v>
          </cell>
          <cell r="B5973">
            <v>60358269</v>
          </cell>
        </row>
        <row r="5974">
          <cell r="A5974" t="str">
            <v>BLANCO RODRIGUEZ JOSE JOAQUIN</v>
          </cell>
          <cell r="B5974">
            <v>14442809</v>
          </cell>
        </row>
        <row r="5975">
          <cell r="A5975" t="str">
            <v>BLANCO RODRIGUEZ LYDA</v>
          </cell>
          <cell r="B5975">
            <v>37546603</v>
          </cell>
        </row>
        <row r="5976">
          <cell r="A5976" t="str">
            <v>BLANCO RUEDA MARTHA LUZ</v>
          </cell>
          <cell r="B5976">
            <v>24658772</v>
          </cell>
        </row>
        <row r="5977">
          <cell r="A5977" t="str">
            <v>BLANCO SIERRA OSWALDO</v>
          </cell>
          <cell r="B5977">
            <v>79474660</v>
          </cell>
        </row>
        <row r="5978">
          <cell r="A5978" t="str">
            <v>BLANCO TARAZONA NANCY AIDEE</v>
          </cell>
          <cell r="B5978">
            <v>51873210</v>
          </cell>
        </row>
        <row r="5979">
          <cell r="A5979" t="str">
            <v>BLANCO TORRES JOSE DEL CARMEN</v>
          </cell>
          <cell r="B5979">
            <v>9056107</v>
          </cell>
        </row>
        <row r="5980">
          <cell r="A5980" t="str">
            <v>BLANCO TRIANA JIMMY ROLANDO</v>
          </cell>
          <cell r="B5980">
            <v>91490285</v>
          </cell>
        </row>
        <row r="5981">
          <cell r="A5981" t="str">
            <v>BLANCO VALDERRAMA RUBY ADELA</v>
          </cell>
          <cell r="B5981">
            <v>52023992</v>
          </cell>
        </row>
        <row r="5982">
          <cell r="A5982" t="str">
            <v>BLANCO VANEGAS JORGE ELIECER</v>
          </cell>
          <cell r="B5982">
            <v>85435818</v>
          </cell>
        </row>
        <row r="5983">
          <cell r="A5983" t="str">
            <v>BLANCO VARGAS ELIAS ANTONIO</v>
          </cell>
          <cell r="B5983">
            <v>72173513</v>
          </cell>
        </row>
        <row r="5984">
          <cell r="A5984" t="str">
            <v>BLANCO YEPES EZEQUIEL</v>
          </cell>
          <cell r="B5984">
            <v>72184107</v>
          </cell>
        </row>
        <row r="5985">
          <cell r="A5985" t="str">
            <v>BLANDON ARIAS MARIA ALEIDA</v>
          </cell>
          <cell r="B5985">
            <v>31496099</v>
          </cell>
        </row>
        <row r="5986">
          <cell r="A5986" t="str">
            <v>BLANDON BLANDON JESUS ALBERTO</v>
          </cell>
          <cell r="B5986">
            <v>19330286</v>
          </cell>
        </row>
        <row r="5987">
          <cell r="A5987" t="str">
            <v>BLANDON CANO FABER FERNEY</v>
          </cell>
          <cell r="B5987">
            <v>98671954</v>
          </cell>
        </row>
        <row r="5988">
          <cell r="A5988" t="str">
            <v>BLANDON CATANO GLORIA LILIANA</v>
          </cell>
          <cell r="B5988">
            <v>29463997</v>
          </cell>
        </row>
        <row r="5989">
          <cell r="A5989" t="str">
            <v>BLANDON DE RAMIREZ ROSALBA</v>
          </cell>
          <cell r="B5989">
            <v>24464503</v>
          </cell>
        </row>
        <row r="5990">
          <cell r="A5990" t="str">
            <v>BLANDON JIMENEZ CARLOS ANIBAL</v>
          </cell>
          <cell r="B5990">
            <v>7553950</v>
          </cell>
        </row>
        <row r="5991">
          <cell r="A5991" t="str">
            <v>BLANDON LEAL LUIS F</v>
          </cell>
          <cell r="B5991">
            <v>16615379</v>
          </cell>
        </row>
        <row r="5992">
          <cell r="A5992" t="str">
            <v>BLANDON LIBARDO</v>
          </cell>
          <cell r="B5992">
            <v>18506258</v>
          </cell>
        </row>
        <row r="5993">
          <cell r="A5993" t="str">
            <v>BLANDON LOAIZA BIBIANA MARIA</v>
          </cell>
          <cell r="B5993">
            <v>43592204</v>
          </cell>
        </row>
        <row r="5994">
          <cell r="A5994" t="str">
            <v>BLANDON LUIS DAGOBERTO</v>
          </cell>
          <cell r="B5994">
            <v>13009710</v>
          </cell>
        </row>
        <row r="5995">
          <cell r="A5995" t="str">
            <v>BLANDON MOLINA LUZ MERY</v>
          </cell>
          <cell r="B5995">
            <v>43024705</v>
          </cell>
        </row>
        <row r="5996">
          <cell r="A5996" t="str">
            <v>BLANDON TABORDA BERNARDO DE JESUS</v>
          </cell>
          <cell r="B5996">
            <v>42084127</v>
          </cell>
        </row>
        <row r="5997">
          <cell r="A5997" t="str">
            <v>BLANQUICET BARRAGAEDUARDO JOSE</v>
          </cell>
          <cell r="B5997">
            <v>91443231</v>
          </cell>
        </row>
        <row r="5998">
          <cell r="A5998" t="str">
            <v>BLANQUICET CARMONA MARCO</v>
          </cell>
          <cell r="B5998">
            <v>9056842</v>
          </cell>
        </row>
        <row r="5999">
          <cell r="A5999" t="str">
            <v>BLASCHKE MARIMON CESAR AUGUSTO</v>
          </cell>
          <cell r="B5999">
            <v>8693917</v>
          </cell>
        </row>
        <row r="6000">
          <cell r="A6000" t="str">
            <v>BLOOM ORTIZ JOSE LUIS</v>
          </cell>
          <cell r="B6000">
            <v>73561161</v>
          </cell>
        </row>
        <row r="6001">
          <cell r="A6001" t="str">
            <v>BLUM BELTRAN CARLOS ALBERTO</v>
          </cell>
          <cell r="B6001">
            <v>94523258</v>
          </cell>
        </row>
        <row r="6002">
          <cell r="A6002" t="str">
            <v>BMQ LTDA</v>
          </cell>
          <cell r="B6002">
            <v>805014281</v>
          </cell>
        </row>
        <row r="6003">
          <cell r="A6003" t="str">
            <v>BOADA BARON EXCELINA</v>
          </cell>
          <cell r="B6003">
            <v>41733368</v>
          </cell>
        </row>
        <row r="6004">
          <cell r="A6004" t="str">
            <v>BOADA ENCISO SANDRA MILENA</v>
          </cell>
          <cell r="B6004">
            <v>52706576</v>
          </cell>
        </row>
        <row r="6005">
          <cell r="A6005" t="str">
            <v>BOADA GARCIA LUIS FERNANDO</v>
          </cell>
          <cell r="B6005">
            <v>19437675</v>
          </cell>
        </row>
        <row r="6006">
          <cell r="A6006" t="str">
            <v>BOADA PACHECO JAIME ENRIQUE</v>
          </cell>
          <cell r="B6006">
            <v>80416732</v>
          </cell>
        </row>
        <row r="6007">
          <cell r="A6007" t="str">
            <v>BOADA PLAZAS JOSE ARMANDO</v>
          </cell>
          <cell r="B6007">
            <v>79414165</v>
          </cell>
        </row>
        <row r="6008">
          <cell r="A6008" t="str">
            <v>BOADA REY RICARDO</v>
          </cell>
          <cell r="B6008">
            <v>79153962</v>
          </cell>
        </row>
        <row r="6009">
          <cell r="A6009" t="str">
            <v>BOADA TORRES LEONARDO FABIO</v>
          </cell>
          <cell r="B6009">
            <v>13501927</v>
          </cell>
        </row>
        <row r="6010">
          <cell r="A6010" t="str">
            <v>BOBADILLA BOLIVAR GUILLERMO</v>
          </cell>
          <cell r="B6010">
            <v>6511250</v>
          </cell>
        </row>
        <row r="6011">
          <cell r="A6011" t="str">
            <v>BOBADILLA GUTIEREZPILAR DEL CARMEN</v>
          </cell>
          <cell r="B6011">
            <v>51784971</v>
          </cell>
        </row>
        <row r="6012">
          <cell r="A6012" t="str">
            <v>BOBADILLA JORGE ENRIQUE</v>
          </cell>
          <cell r="B6012">
            <v>79879676</v>
          </cell>
        </row>
        <row r="6013">
          <cell r="A6013" t="str">
            <v>BOBADILLA VILLAR GINERALDO</v>
          </cell>
          <cell r="B6013">
            <v>79961404</v>
          </cell>
        </row>
        <row r="6014">
          <cell r="A6014" t="str">
            <v>BOCANEGRA ANDRADE ALFONSO</v>
          </cell>
          <cell r="B6014">
            <v>93201648</v>
          </cell>
        </row>
        <row r="6015">
          <cell r="A6015" t="str">
            <v>BOCANEGRA ANDRADE GERMAN</v>
          </cell>
          <cell r="B6015">
            <v>5983894</v>
          </cell>
        </row>
        <row r="6016">
          <cell r="A6016" t="str">
            <v>BOCANEGRA ANDRADE JOSE GENTIL</v>
          </cell>
          <cell r="B6016">
            <v>93200462</v>
          </cell>
        </row>
        <row r="6017">
          <cell r="A6017" t="str">
            <v>BOCANEGRA ARANGO ADRIANA PATRICIA</v>
          </cell>
          <cell r="B6017">
            <v>66925080</v>
          </cell>
        </row>
        <row r="6018">
          <cell r="A6018" t="str">
            <v>BOCANEGRA ARANGO ANDRES ELIAS</v>
          </cell>
          <cell r="B6018">
            <v>94326763</v>
          </cell>
        </row>
        <row r="6019">
          <cell r="A6019" t="str">
            <v>BOCANEGRA AYALA DEYANIRA</v>
          </cell>
          <cell r="B6019">
            <v>25613563</v>
          </cell>
        </row>
        <row r="6020">
          <cell r="A6020" t="str">
            <v>BOCANEGRA CARDOZO DORA ELIANA</v>
          </cell>
          <cell r="B6020">
            <v>20543988</v>
          </cell>
        </row>
        <row r="6021">
          <cell r="A6021" t="str">
            <v>BOCANEGRA CARRILLODIEGO FERNANDO</v>
          </cell>
          <cell r="B6021">
            <v>79837684</v>
          </cell>
        </row>
        <row r="6022">
          <cell r="A6022" t="str">
            <v>BOCANEGRA CHAVEZ PAOLA ANDREA</v>
          </cell>
          <cell r="B6022">
            <v>29108792</v>
          </cell>
        </row>
        <row r="6023">
          <cell r="A6023" t="str">
            <v>BOCANEGRA DE CORAL JANETH</v>
          </cell>
          <cell r="B6023">
            <v>41581559</v>
          </cell>
        </row>
        <row r="6024">
          <cell r="A6024" t="str">
            <v>BOCANEGRA GUZMAN DIANA PATRICIA</v>
          </cell>
          <cell r="B6024">
            <v>38879038</v>
          </cell>
        </row>
        <row r="6025">
          <cell r="A6025" t="str">
            <v>BOCANEGRA HERNANDEZ SERVANDO</v>
          </cell>
          <cell r="B6025">
            <v>93202743</v>
          </cell>
        </row>
        <row r="6026">
          <cell r="A6026" t="str">
            <v>BOCANEGRA LEGRO NORMA CONSTANZA</v>
          </cell>
          <cell r="B6026">
            <v>66832936</v>
          </cell>
        </row>
        <row r="6027">
          <cell r="A6027" t="str">
            <v>BOCANEGRA LIZCANO JESUS ANTONIO</v>
          </cell>
          <cell r="B6027">
            <v>11323757</v>
          </cell>
        </row>
        <row r="6028">
          <cell r="A6028" t="str">
            <v>BOCANEGRA LOZANO JAIRO</v>
          </cell>
          <cell r="B6028">
            <v>5967314</v>
          </cell>
        </row>
        <row r="6029">
          <cell r="A6029" t="str">
            <v>BOCANEGRA OSORIO MARIA IDALIA</v>
          </cell>
          <cell r="B6029">
            <v>38863237</v>
          </cell>
        </row>
        <row r="6030">
          <cell r="A6030" t="str">
            <v>BOCANEGRA PESTANA RAMSES SEGUNDO</v>
          </cell>
          <cell r="B6030">
            <v>9141020</v>
          </cell>
        </row>
        <row r="6031">
          <cell r="A6031" t="str">
            <v>BOCANEGRA PINZON FREDY ORLANDO</v>
          </cell>
          <cell r="B6031">
            <v>79860231</v>
          </cell>
        </row>
        <row r="6032">
          <cell r="A6032" t="str">
            <v>BOCANEGRA RODRIGUEZ MARIA ERLIS</v>
          </cell>
          <cell r="B6032">
            <v>38261150</v>
          </cell>
        </row>
        <row r="6033">
          <cell r="A6033" t="str">
            <v>BOCANEGRA ROJAS MABEL</v>
          </cell>
          <cell r="B6033">
            <v>55176305</v>
          </cell>
        </row>
        <row r="6034">
          <cell r="A6034" t="str">
            <v>BOCANEGRA SANCHEZ ALVARO IVAN</v>
          </cell>
          <cell r="B6034">
            <v>3414352</v>
          </cell>
        </row>
        <row r="6035">
          <cell r="A6035" t="str">
            <v>BOCANEGRA VERGARA LINA MARIA</v>
          </cell>
          <cell r="B6035">
            <v>51936486</v>
          </cell>
        </row>
        <row r="6036">
          <cell r="A6036" t="str">
            <v>BODEGAS DE MOSELA LTDA</v>
          </cell>
          <cell r="B6036">
            <v>860516640</v>
          </cell>
        </row>
        <row r="6037">
          <cell r="A6037" t="str">
            <v>BOGOTA ORTIZ MYRIAM</v>
          </cell>
          <cell r="B6037">
            <v>51626080</v>
          </cell>
        </row>
        <row r="6038">
          <cell r="A6038" t="str">
            <v>BOGOTA RODRIGUEZ LEONARDO</v>
          </cell>
          <cell r="B6038">
            <v>79300626</v>
          </cell>
        </row>
        <row r="6039">
          <cell r="A6039" t="str">
            <v>BOGOTA SANCHEZ ANA CECILIA</v>
          </cell>
          <cell r="B6039">
            <v>41610452</v>
          </cell>
        </row>
        <row r="6040">
          <cell r="A6040" t="str">
            <v>BOHADA AVILA JORGE ELIECER</v>
          </cell>
          <cell r="B6040">
            <v>91517026</v>
          </cell>
        </row>
        <row r="6041">
          <cell r="A6041" t="str">
            <v>BOHADA BUSTOS HENRY</v>
          </cell>
          <cell r="B6041">
            <v>93354942</v>
          </cell>
        </row>
        <row r="6042">
          <cell r="A6042" t="str">
            <v>BOHADA ORTIZ HERNANDO</v>
          </cell>
          <cell r="B6042">
            <v>3983035</v>
          </cell>
        </row>
        <row r="6043">
          <cell r="A6043" t="str">
            <v>BOHADA PLAZAS DORIS</v>
          </cell>
          <cell r="B6043">
            <v>51939042</v>
          </cell>
        </row>
        <row r="6044">
          <cell r="A6044" t="str">
            <v>BOHERQUEZ CHAUX ADRIANA</v>
          </cell>
          <cell r="B6044">
            <v>66759099</v>
          </cell>
        </row>
        <row r="6045">
          <cell r="A6045" t="str">
            <v>BOHORQUE CARDENAS ERIN</v>
          </cell>
          <cell r="B6045">
            <v>9659722</v>
          </cell>
        </row>
        <row r="6046">
          <cell r="A6046" t="str">
            <v>BOHORQUES SILVA HUGO</v>
          </cell>
          <cell r="B6046">
            <v>16661392</v>
          </cell>
        </row>
        <row r="6047">
          <cell r="A6047" t="str">
            <v>BOHORQUEZ ALZATE MA</v>
          </cell>
          <cell r="B6047">
            <v>31890440</v>
          </cell>
        </row>
        <row r="6048">
          <cell r="A6048" t="str">
            <v>BOHORQUEZ ANTONIO</v>
          </cell>
          <cell r="B6048">
            <v>16610203</v>
          </cell>
        </row>
        <row r="6049">
          <cell r="A6049" t="str">
            <v>BOHORQUEZ ARIZA HERNANDO ENRIQUE</v>
          </cell>
          <cell r="B6049">
            <v>19259156</v>
          </cell>
        </row>
        <row r="6050">
          <cell r="A6050" t="str">
            <v>BOHORQUEZ BARRETO GLORIA ESPERANZA</v>
          </cell>
          <cell r="B6050">
            <v>51845720</v>
          </cell>
        </row>
        <row r="6051">
          <cell r="A6051" t="str">
            <v>BOHORQUEZ BERNAL EDUARDO</v>
          </cell>
          <cell r="B6051">
            <v>2846678</v>
          </cell>
        </row>
        <row r="6052">
          <cell r="A6052" t="str">
            <v>BOHORQUEZ BERNATE RIGOBERTO</v>
          </cell>
          <cell r="B6052">
            <v>10740721</v>
          </cell>
        </row>
        <row r="6053">
          <cell r="A6053" t="str">
            <v>BOHORQUEZ CANO MIRIAM IDALI</v>
          </cell>
          <cell r="B6053">
            <v>66814109</v>
          </cell>
        </row>
        <row r="6054">
          <cell r="A6054" t="str">
            <v>BOHORQUEZ CARDENAS ELER JOSE</v>
          </cell>
          <cell r="B6054">
            <v>88288789</v>
          </cell>
        </row>
        <row r="6055">
          <cell r="A6055" t="str">
            <v>BOHORQUEZ CARDENAS GUILLERMO</v>
          </cell>
          <cell r="B6055">
            <v>88222197</v>
          </cell>
        </row>
        <row r="6056">
          <cell r="A6056" t="str">
            <v>BOHORQUEZ CARVAJAL FABIO</v>
          </cell>
          <cell r="B6056">
            <v>6060649</v>
          </cell>
        </row>
        <row r="6057">
          <cell r="A6057" t="str">
            <v>BOHORQUEZ CASADIEGOS ALEXANDER</v>
          </cell>
          <cell r="B6057">
            <v>13503081</v>
          </cell>
        </row>
        <row r="6058">
          <cell r="A6058" t="str">
            <v>BOHORQUEZ CELIS YASMIN</v>
          </cell>
          <cell r="B6058">
            <v>52052899</v>
          </cell>
        </row>
        <row r="6059">
          <cell r="A6059" t="str">
            <v>BOHORQUEZ CHAVEZ NICOLAS FRANCISCO</v>
          </cell>
          <cell r="B6059">
            <v>6389444</v>
          </cell>
        </row>
        <row r="6060">
          <cell r="A6060" t="str">
            <v>BOHORQUEZ CORREA ELIZABETH</v>
          </cell>
          <cell r="B6060">
            <v>52171597</v>
          </cell>
        </row>
        <row r="6061">
          <cell r="A6061" t="str">
            <v>BOHORQUEZ CORREA OSCAR RENATO</v>
          </cell>
          <cell r="B6061">
            <v>8531589</v>
          </cell>
        </row>
        <row r="6062">
          <cell r="A6062" t="str">
            <v>BOHORQUEZ CULMA CARLOS HERNAN</v>
          </cell>
          <cell r="B6062">
            <v>7692932</v>
          </cell>
        </row>
        <row r="6063">
          <cell r="A6063" t="str">
            <v>BOHORQUEZ DE GOMEZ MARTHA HELENA</v>
          </cell>
          <cell r="B6063">
            <v>35491326</v>
          </cell>
        </row>
        <row r="6064">
          <cell r="A6064" t="str">
            <v>BOHORQUEZ DELGADO EDWIN RENALDO</v>
          </cell>
          <cell r="B6064">
            <v>78110474</v>
          </cell>
        </row>
        <row r="6065">
          <cell r="A6065" t="str">
            <v>BOHORQUEZ DELGADO REINALDO</v>
          </cell>
          <cell r="B6065">
            <v>13924724</v>
          </cell>
        </row>
        <row r="6066">
          <cell r="A6066" t="str">
            <v>BOHORQUEZ DUARTE JOSUE</v>
          </cell>
          <cell r="B6066">
            <v>5558866</v>
          </cell>
        </row>
        <row r="6067">
          <cell r="A6067" t="str">
            <v>BOHORQUEZ ESCOBAR LUZ ANGELICA</v>
          </cell>
          <cell r="B6067">
            <v>39684847</v>
          </cell>
        </row>
        <row r="6068">
          <cell r="A6068" t="str">
            <v>BOHORQUEZ ESTEBAN ADRIANA CONSTANZA</v>
          </cell>
          <cell r="B6068">
            <v>52346622</v>
          </cell>
        </row>
        <row r="6069">
          <cell r="A6069" t="str">
            <v>BOHORQUEZ FLOREZ NYDIA ELIANA</v>
          </cell>
          <cell r="B6069">
            <v>43581474</v>
          </cell>
        </row>
        <row r="6070">
          <cell r="A6070" t="str">
            <v>BOHORQUEZ FORERO MARTHA PILAR</v>
          </cell>
          <cell r="B6070">
            <v>51659347</v>
          </cell>
        </row>
        <row r="6071">
          <cell r="A6071" t="str">
            <v>BOHORQUEZ GARCIA MARIA INES</v>
          </cell>
          <cell r="B6071">
            <v>41643904</v>
          </cell>
        </row>
        <row r="6072">
          <cell r="A6072" t="str">
            <v>BOHORQUEZ GIRALDO JHON DAIRON</v>
          </cell>
          <cell r="B6072">
            <v>98490522</v>
          </cell>
        </row>
        <row r="6073">
          <cell r="A6073" t="str">
            <v>BOHORQUEZ GUTIERREZ RIGOBERTO</v>
          </cell>
          <cell r="B6073">
            <v>19224153</v>
          </cell>
        </row>
        <row r="6074">
          <cell r="A6074" t="str">
            <v>BOHORQUEZ HERRERA IDALI</v>
          </cell>
          <cell r="B6074">
            <v>51773298</v>
          </cell>
        </row>
        <row r="6075">
          <cell r="A6075" t="str">
            <v>BOHORQUEZ IDARRAGA NESTOR MAURICIO</v>
          </cell>
          <cell r="B6075">
            <v>75084027</v>
          </cell>
        </row>
        <row r="6076">
          <cell r="A6076" t="str">
            <v>BOHORQUEZ JOSE RICARDO</v>
          </cell>
          <cell r="B6076">
            <v>11305591</v>
          </cell>
        </row>
        <row r="6077">
          <cell r="A6077" t="str">
            <v>BOHORQUEZ LONDONO FRANCISCO ANTONIO</v>
          </cell>
          <cell r="B6077">
            <v>16786296</v>
          </cell>
        </row>
        <row r="6078">
          <cell r="A6078" t="str">
            <v>BOHORQUEZ MANJARREJORGE LUIS</v>
          </cell>
          <cell r="B6078">
            <v>10900381</v>
          </cell>
        </row>
        <row r="6079">
          <cell r="A6079" t="str">
            <v>BOHORQUEZ MARTINEZALEXANDER</v>
          </cell>
          <cell r="B6079">
            <v>79840955</v>
          </cell>
        </row>
        <row r="6080">
          <cell r="A6080" t="str">
            <v>BOHORQUEZ MELO LILIANA</v>
          </cell>
          <cell r="B6080">
            <v>65752467</v>
          </cell>
        </row>
        <row r="6081">
          <cell r="A6081" t="str">
            <v>BOHORQUEZ MENDEZ ISMAEL</v>
          </cell>
          <cell r="B6081">
            <v>91219353</v>
          </cell>
        </row>
        <row r="6082">
          <cell r="A6082" t="str">
            <v>BOHORQUEZ MONSALVE RUBEN DARIO</v>
          </cell>
          <cell r="B6082">
            <v>71725564</v>
          </cell>
        </row>
        <row r="6083">
          <cell r="A6083" t="str">
            <v>BOHORQUEZ MORENO GERMAN</v>
          </cell>
          <cell r="B6083">
            <v>79716237</v>
          </cell>
        </row>
        <row r="6084">
          <cell r="A6084" t="str">
            <v>BOHORQUEZ PALACIOS JUAN CARLOS</v>
          </cell>
          <cell r="B6084">
            <v>79044174</v>
          </cell>
        </row>
        <row r="6085">
          <cell r="A6085" t="str">
            <v>BOHORQUEZ PERDOMO VICTOR MANUEL</v>
          </cell>
          <cell r="B6085">
            <v>79401672</v>
          </cell>
        </row>
        <row r="6086">
          <cell r="A6086" t="str">
            <v>BOHORQUEZ PUERTA JUAN CARLOS</v>
          </cell>
          <cell r="B6086">
            <v>71698309</v>
          </cell>
        </row>
        <row r="6087">
          <cell r="A6087" t="str">
            <v>BOHORQUEZ PULIDO RICHARD VICENTE</v>
          </cell>
          <cell r="B6087">
            <v>79047195</v>
          </cell>
        </row>
        <row r="6088">
          <cell r="A6088" t="str">
            <v>BOHORQUEZ ROBAYO FERNANDO</v>
          </cell>
          <cell r="B6088">
            <v>80352944</v>
          </cell>
        </row>
        <row r="6089">
          <cell r="A6089" t="str">
            <v>BOHORQUEZ RODRIGUEZ ADRIANA PATRICIA</v>
          </cell>
          <cell r="B6089">
            <v>51826114</v>
          </cell>
        </row>
        <row r="6090">
          <cell r="A6090" t="str">
            <v>BOHORQUEZ RODRIGUEZ GLADYS</v>
          </cell>
          <cell r="B6090">
            <v>20685924</v>
          </cell>
        </row>
        <row r="6091">
          <cell r="A6091" t="str">
            <v>BOHORQUEZ SANCHEZ JORGE OMAR</v>
          </cell>
          <cell r="B6091">
            <v>13810479</v>
          </cell>
        </row>
        <row r="6092">
          <cell r="A6092" t="str">
            <v>BOHORQUEZ VALENCIA JORGE LEONEL</v>
          </cell>
          <cell r="B6092">
            <v>79429116</v>
          </cell>
        </row>
        <row r="6093">
          <cell r="A6093" t="str">
            <v>BOHORQUEZ VALENCIA LINA MARIA</v>
          </cell>
          <cell r="B6093">
            <v>42773737</v>
          </cell>
        </row>
        <row r="6094">
          <cell r="A6094" t="str">
            <v>BOISSON URIBE JORGE ADOLFO</v>
          </cell>
          <cell r="B6094">
            <v>8310043</v>
          </cell>
        </row>
        <row r="6095">
          <cell r="A6095" t="str">
            <v>BOJACA LUIS ALFREDO</v>
          </cell>
          <cell r="B6095">
            <v>79305090</v>
          </cell>
        </row>
        <row r="6096">
          <cell r="A6096" t="str">
            <v>BOJANINI BETANCUR JUAN FERNANDO</v>
          </cell>
          <cell r="B6096">
            <v>70509654</v>
          </cell>
        </row>
        <row r="6097">
          <cell r="A6097" t="str">
            <v>BOJORGE DIAZ MARIA ISABEL</v>
          </cell>
          <cell r="B6097">
            <v>31528910</v>
          </cell>
        </row>
        <row r="6098">
          <cell r="A6098" t="str">
            <v>BOLA/OS BOCANEGRA ALVARO JOSE</v>
          </cell>
          <cell r="B6098">
            <v>14650240</v>
          </cell>
        </row>
        <row r="6099">
          <cell r="A6099" t="str">
            <v>BOLA/OS FERIA JOHN MIGUEL</v>
          </cell>
          <cell r="B6099">
            <v>79506072</v>
          </cell>
        </row>
        <row r="6100">
          <cell r="A6100" t="str">
            <v>BOLA/OS GONZALEZ ENRIQUE MANUEL</v>
          </cell>
          <cell r="B6100">
            <v>16481552</v>
          </cell>
        </row>
        <row r="6101">
          <cell r="A6101" t="str">
            <v>BOLA/OS MOLINA IGNACIO</v>
          </cell>
          <cell r="B6101">
            <v>14268756</v>
          </cell>
        </row>
        <row r="6102">
          <cell r="A6102" t="str">
            <v>BOLA/OS PINO DAGOBERTO</v>
          </cell>
          <cell r="B6102">
            <v>16825849</v>
          </cell>
        </row>
        <row r="6103">
          <cell r="A6103" t="str">
            <v>BOLA/OS RAMIREZ HUGO ALBERTO</v>
          </cell>
          <cell r="B6103">
            <v>79347060</v>
          </cell>
        </row>
        <row r="6104">
          <cell r="A6104" t="str">
            <v>BOLA?OS HERNANDEZ HENRY ALEXAN</v>
          </cell>
          <cell r="B6104">
            <v>16772213</v>
          </cell>
        </row>
        <row r="6105">
          <cell r="A6105" t="str">
            <v>BOLA?OS HERNANDEZ LUZ MARINA</v>
          </cell>
          <cell r="B6105">
            <v>31627140</v>
          </cell>
        </row>
        <row r="6106">
          <cell r="A6106" t="str">
            <v>BOLA¥OS AGUDELO CARLOS ALBERTO</v>
          </cell>
          <cell r="B6106">
            <v>94367861</v>
          </cell>
        </row>
        <row r="6107">
          <cell r="A6107" t="str">
            <v>BOLA¥OS MONTENEGRO YON FREDY</v>
          </cell>
          <cell r="B6107">
            <v>12238698</v>
          </cell>
        </row>
        <row r="6108">
          <cell r="A6108" t="str">
            <v>BOLAÐOS GONZALEZ MAYERLIN</v>
          </cell>
          <cell r="B6108">
            <v>29124860</v>
          </cell>
        </row>
        <row r="6109">
          <cell r="A6109" t="str">
            <v>BOLANO DAZA LUIS FELIPE</v>
          </cell>
          <cell r="B6109">
            <v>5132829</v>
          </cell>
        </row>
        <row r="6110">
          <cell r="A6110" t="str">
            <v>BOLANO DE LA HOZ AMELIA ROSA</v>
          </cell>
          <cell r="B6110">
            <v>22671707</v>
          </cell>
        </row>
        <row r="6111">
          <cell r="A6111" t="str">
            <v>BOLANO HIGGINS ALVARO IVAN</v>
          </cell>
          <cell r="B6111">
            <v>72200858</v>
          </cell>
        </row>
        <row r="6112">
          <cell r="A6112" t="str">
            <v>BOLANO SAURITH MIGUEL ANGEL</v>
          </cell>
          <cell r="B6112">
            <v>77027266</v>
          </cell>
        </row>
        <row r="6113">
          <cell r="A6113" t="str">
            <v>BOLANOS ACHICANOY JULIO ORLANDO</v>
          </cell>
          <cell r="B6113">
            <v>12964010</v>
          </cell>
        </row>
        <row r="6114">
          <cell r="A6114" t="str">
            <v>BOLANOS ALVAREZ HENRY</v>
          </cell>
          <cell r="B6114">
            <v>16270096</v>
          </cell>
        </row>
        <row r="6115">
          <cell r="A6115" t="str">
            <v>BOLANOS ALVAREZ IRMA EMPERATRIZ</v>
          </cell>
          <cell r="B6115">
            <v>27296532</v>
          </cell>
        </row>
        <row r="6116">
          <cell r="A6116" t="str">
            <v>BOLANOS AMAYA GIOVANNI ORLANDO</v>
          </cell>
          <cell r="B6116">
            <v>80182431</v>
          </cell>
        </row>
        <row r="6117">
          <cell r="A6117" t="str">
            <v>BOLANOS ARAUJO GLORIA AMPARO</v>
          </cell>
          <cell r="B6117">
            <v>66836119</v>
          </cell>
        </row>
        <row r="6118">
          <cell r="A6118" t="str">
            <v>BOLANOS BOLANOS CARLOS MARINO</v>
          </cell>
          <cell r="B6118">
            <v>76315581</v>
          </cell>
        </row>
        <row r="6119">
          <cell r="A6119" t="str">
            <v>BOLANOS BOLANOS YOLANDA PATRICIA</v>
          </cell>
          <cell r="B6119">
            <v>35504199</v>
          </cell>
        </row>
        <row r="6120">
          <cell r="A6120" t="str">
            <v>BOLANOS CALDERON SANDRA JULIA</v>
          </cell>
          <cell r="B6120">
            <v>51869389</v>
          </cell>
        </row>
        <row r="6121">
          <cell r="A6121" t="str">
            <v>BOLANOS CAMAYO WILBER HERNAN</v>
          </cell>
          <cell r="B6121">
            <v>76310486</v>
          </cell>
        </row>
        <row r="6122">
          <cell r="A6122" t="str">
            <v>BOLANOS CASTRILLON LISANDRO</v>
          </cell>
          <cell r="B6122">
            <v>6197637</v>
          </cell>
        </row>
        <row r="6123">
          <cell r="A6123" t="str">
            <v>BOLANOS CESPEDES HUGO FERNEY</v>
          </cell>
          <cell r="B6123">
            <v>79875267</v>
          </cell>
        </row>
        <row r="6124">
          <cell r="A6124" t="str">
            <v>BOLANOS CHARRY SONIA</v>
          </cell>
          <cell r="B6124">
            <v>31991857</v>
          </cell>
        </row>
        <row r="6125">
          <cell r="A6125" t="str">
            <v>BOLANOS CORREA CARLOS EMILIO</v>
          </cell>
          <cell r="B6125">
            <v>16210644</v>
          </cell>
        </row>
        <row r="6126">
          <cell r="A6126" t="str">
            <v>BOLANOS CRUZ BLANCA LIBIA</v>
          </cell>
          <cell r="B6126">
            <v>31903980</v>
          </cell>
        </row>
        <row r="6127">
          <cell r="A6127" t="str">
            <v>BOLANOS CRUZ JESUS HERMES</v>
          </cell>
          <cell r="B6127">
            <v>16645889</v>
          </cell>
        </row>
        <row r="6128">
          <cell r="A6128" t="str">
            <v>BOLANOS DAZA FERNANDO</v>
          </cell>
          <cell r="B6128">
            <v>10546847</v>
          </cell>
        </row>
        <row r="6129">
          <cell r="A6129" t="str">
            <v>BOLANOS DIEGO</v>
          </cell>
          <cell r="B6129">
            <v>94431332</v>
          </cell>
        </row>
        <row r="6130">
          <cell r="A6130" t="str">
            <v>BOLANOS ERAZO MARIA ERFILIA</v>
          </cell>
          <cell r="B6130">
            <v>34400121</v>
          </cell>
        </row>
        <row r="6131">
          <cell r="A6131" t="str">
            <v>BOLANOS FIGUEROA OSCAR</v>
          </cell>
          <cell r="B6131">
            <v>16758573</v>
          </cell>
        </row>
        <row r="6132">
          <cell r="A6132" t="str">
            <v>BOLANOS GARCES ABRAHAM</v>
          </cell>
          <cell r="B6132">
            <v>16745635</v>
          </cell>
        </row>
        <row r="6133">
          <cell r="A6133" t="str">
            <v>BOLANOS GILBERTO</v>
          </cell>
          <cell r="B6133">
            <v>15810801</v>
          </cell>
        </row>
        <row r="6134">
          <cell r="A6134" t="str">
            <v>BOLANOS GUTIERREZ FERNANDO ANTONIO</v>
          </cell>
          <cell r="B6134">
            <v>16359926</v>
          </cell>
        </row>
        <row r="6135">
          <cell r="A6135" t="str">
            <v>BOLANOS GUTIERREZ VIANEY</v>
          </cell>
          <cell r="B6135">
            <v>66831255</v>
          </cell>
        </row>
        <row r="6136">
          <cell r="A6136" t="str">
            <v>BOLANOS GUZMAN MARANJELIN</v>
          </cell>
          <cell r="B6136">
            <v>34566944</v>
          </cell>
        </row>
        <row r="6137">
          <cell r="A6137" t="str">
            <v>BOLANOS HIDALGO OMAIRA LUCIA</v>
          </cell>
          <cell r="B6137">
            <v>27275906</v>
          </cell>
        </row>
        <row r="6138">
          <cell r="A6138" t="str">
            <v>BOLANOS HILDEBRANDO</v>
          </cell>
          <cell r="B6138">
            <v>4634558</v>
          </cell>
        </row>
        <row r="6139">
          <cell r="A6139" t="str">
            <v>BOLANOS IBARRA HUGO</v>
          </cell>
          <cell r="B6139">
            <v>16661782</v>
          </cell>
        </row>
        <row r="6140">
          <cell r="A6140" t="str">
            <v>BOLANOS MARMOLEJO MAURICIO</v>
          </cell>
          <cell r="B6140">
            <v>16729579</v>
          </cell>
        </row>
        <row r="6141">
          <cell r="A6141" t="str">
            <v>BOLANOS MARTINEZ OSCAR CENEN</v>
          </cell>
          <cell r="B6141">
            <v>5282086</v>
          </cell>
        </row>
        <row r="6142">
          <cell r="A6142" t="str">
            <v>BOLANOS MONTES RITER ANTONIO</v>
          </cell>
          <cell r="B6142">
            <v>16671628</v>
          </cell>
        </row>
        <row r="6143">
          <cell r="A6143" t="str">
            <v>BOLANOS MONTILLA LISDARDO</v>
          </cell>
          <cell r="B6143">
            <v>16655119</v>
          </cell>
        </row>
        <row r="6144">
          <cell r="A6144" t="str">
            <v>BOLANOS MUNOZ ALBERTO NABOR</v>
          </cell>
          <cell r="B6144">
            <v>4948123</v>
          </cell>
        </row>
        <row r="6145">
          <cell r="A6145" t="str">
            <v>BOLANOS MURICA ALEXANDER</v>
          </cell>
          <cell r="B6145">
            <v>94455549</v>
          </cell>
        </row>
        <row r="6146">
          <cell r="A6146" t="str">
            <v>BOLANOS NANEZ JAIRO HERNAN</v>
          </cell>
          <cell r="B6146">
            <v>10590390</v>
          </cell>
        </row>
        <row r="6147">
          <cell r="A6147" t="str">
            <v>BOLANOS NOGUERA ELBA NELLY</v>
          </cell>
          <cell r="B6147">
            <v>34533906</v>
          </cell>
        </row>
        <row r="6148">
          <cell r="A6148" t="str">
            <v>BOLANOS ORDONEZ BERNARDO</v>
          </cell>
          <cell r="B6148">
            <v>16786544</v>
          </cell>
        </row>
        <row r="6149">
          <cell r="A6149" t="str">
            <v>BOLANOS ORTEGA CARLOS HENRY</v>
          </cell>
          <cell r="B6149">
            <v>16620108</v>
          </cell>
        </row>
        <row r="6150">
          <cell r="A6150" t="str">
            <v>BOLANOS PASUY FERNANDO ANDRES</v>
          </cell>
          <cell r="B6150">
            <v>79796482</v>
          </cell>
        </row>
        <row r="6151">
          <cell r="A6151" t="str">
            <v>BOLANOS PATINO ARNULFO</v>
          </cell>
          <cell r="B6151">
            <v>12141931</v>
          </cell>
        </row>
        <row r="6152">
          <cell r="A6152" t="str">
            <v>BOLANOS PAYAN LEON ANGEL</v>
          </cell>
          <cell r="B6152">
            <v>15812249</v>
          </cell>
        </row>
        <row r="6153">
          <cell r="A6153" t="str">
            <v>BOLANOS PEREZ JOSE DEL CARMEN</v>
          </cell>
          <cell r="B6153">
            <v>16366583</v>
          </cell>
        </row>
        <row r="6154">
          <cell r="A6154" t="str">
            <v>BOLANOS POSSO MARCO POLO</v>
          </cell>
          <cell r="B6154">
            <v>13456385</v>
          </cell>
        </row>
        <row r="6155">
          <cell r="A6155" t="str">
            <v>BOLAÑOS QUISABONI MARTHA YOLANDA</v>
          </cell>
          <cell r="B6155">
            <v>55181517</v>
          </cell>
        </row>
        <row r="6156">
          <cell r="A6156" t="str">
            <v>BOLANOS SALAZAR LILIANA</v>
          </cell>
          <cell r="B6156">
            <v>34531467</v>
          </cell>
        </row>
        <row r="6157">
          <cell r="A6157" t="str">
            <v>BOLANOS SUAREZ CAROLINA</v>
          </cell>
          <cell r="B6157">
            <v>67010087</v>
          </cell>
        </row>
        <row r="6158">
          <cell r="A6158" t="str">
            <v>BOLANOS URBANO LUIS ALBERTO</v>
          </cell>
          <cell r="B6158">
            <v>16785021</v>
          </cell>
        </row>
        <row r="6159">
          <cell r="A6159" t="str">
            <v>BOLANOS ZAMBRANO ROMAN DARIO</v>
          </cell>
          <cell r="B6159">
            <v>80421291</v>
          </cell>
        </row>
        <row r="6160">
          <cell r="A6160" t="str">
            <v>BOLIVAR ACOSTA LUZ MARINA</v>
          </cell>
          <cell r="B6160">
            <v>51856715</v>
          </cell>
        </row>
        <row r="6161">
          <cell r="A6161" t="str">
            <v>BOLIVAR ALMARIO EDGAR</v>
          </cell>
          <cell r="B6161">
            <v>79553712</v>
          </cell>
        </row>
        <row r="6162">
          <cell r="A6162" t="str">
            <v>BOLIVAR ARCILA RODRIGO ALBERTO</v>
          </cell>
          <cell r="B6162">
            <v>15349338</v>
          </cell>
        </row>
        <row r="6163">
          <cell r="A6163" t="str">
            <v>BOLIVAR BOHORQUEZ GONZALO</v>
          </cell>
          <cell r="B6163">
            <v>79468169</v>
          </cell>
        </row>
        <row r="6164">
          <cell r="A6164" t="str">
            <v>BOLIVAR BRAVO DIEGO</v>
          </cell>
          <cell r="B6164">
            <v>16451111</v>
          </cell>
        </row>
        <row r="6165">
          <cell r="A6165" t="str">
            <v>BOLIVAR DE BAQUERO MYRIAM DE JESUS</v>
          </cell>
          <cell r="B6165">
            <v>38963994</v>
          </cell>
        </row>
        <row r="6166">
          <cell r="A6166" t="str">
            <v>BOLIVAR DE LOZANO MILJEN</v>
          </cell>
          <cell r="B6166">
            <v>31191742</v>
          </cell>
        </row>
        <row r="6167">
          <cell r="A6167" t="str">
            <v>BOLIVAR DE OSORIO MARIA OFIR</v>
          </cell>
          <cell r="B6167">
            <v>43061202</v>
          </cell>
        </row>
        <row r="6168">
          <cell r="A6168" t="str">
            <v>BOLIVAR DE RODRIGUEZ SARA</v>
          </cell>
          <cell r="B6168">
            <v>22318068</v>
          </cell>
        </row>
        <row r="6169">
          <cell r="A6169" t="str">
            <v>BOLIVAR DE URUETA ANNY ESTHER</v>
          </cell>
          <cell r="B6169">
            <v>22412646</v>
          </cell>
        </row>
        <row r="6170">
          <cell r="A6170" t="str">
            <v>BOLIVAR ERAZO CARLOS JAENS</v>
          </cell>
          <cell r="B6170">
            <v>94379129</v>
          </cell>
        </row>
        <row r="6171">
          <cell r="A6171" t="str">
            <v>BOLIVAR ESCOBAR GABRIEL HERNANDO</v>
          </cell>
          <cell r="B6171">
            <v>71774792</v>
          </cell>
        </row>
        <row r="6172">
          <cell r="A6172" t="str">
            <v>BOLIVAR ESCOBAR HAROLD ENRIQUE</v>
          </cell>
          <cell r="B6172">
            <v>85464830</v>
          </cell>
        </row>
        <row r="6173">
          <cell r="A6173" t="str">
            <v>BOLIVAR FARIAS JORGE ENRIQUE</v>
          </cell>
          <cell r="B6173">
            <v>19116215</v>
          </cell>
        </row>
        <row r="6174">
          <cell r="A6174" t="str">
            <v>BOLIVAR GARCIA AMALIA MARIA</v>
          </cell>
          <cell r="B6174">
            <v>43520919</v>
          </cell>
        </row>
        <row r="6175">
          <cell r="A6175" t="str">
            <v>BOLIVAR GODOY GLADYS HELENA</v>
          </cell>
          <cell r="B6175">
            <v>51704890</v>
          </cell>
        </row>
        <row r="6176">
          <cell r="A6176" t="str">
            <v>BOLIVAR GOMEZ</v>
          </cell>
          <cell r="B6176">
            <v>46369872</v>
          </cell>
        </row>
        <row r="6177">
          <cell r="A6177" t="str">
            <v>BOLIVAR GOMEZ DANIEL MARIA</v>
          </cell>
          <cell r="B6177">
            <v>8316520</v>
          </cell>
        </row>
        <row r="6178">
          <cell r="A6178" t="str">
            <v>BOLIVAR GOMEZ OMAIRA</v>
          </cell>
          <cell r="B6178">
            <v>43501267</v>
          </cell>
        </row>
        <row r="6179">
          <cell r="A6179" t="str">
            <v>BOLIVAR HERNANDEZ JUAN DE LA CRUZ</v>
          </cell>
          <cell r="B6179">
            <v>79104144</v>
          </cell>
        </row>
        <row r="6180">
          <cell r="A6180" t="str">
            <v>BOLIVAR JUAN CARLOS</v>
          </cell>
          <cell r="B6180">
            <v>16686636</v>
          </cell>
        </row>
        <row r="6181">
          <cell r="A6181" t="str">
            <v>BOLIVAR LOVERA RODRIGO</v>
          </cell>
          <cell r="B6181">
            <v>79970194</v>
          </cell>
        </row>
        <row r="6182">
          <cell r="A6182" t="str">
            <v>BOLIVAR LUJAN JHON FERNANDO</v>
          </cell>
          <cell r="B6182">
            <v>71694232</v>
          </cell>
        </row>
        <row r="6183">
          <cell r="A6183" t="str">
            <v>BOLIVAR MAÑOZCA MARTHA ISABEL</v>
          </cell>
          <cell r="B6183">
            <v>66802844</v>
          </cell>
        </row>
        <row r="6184">
          <cell r="A6184" t="str">
            <v>BOLIVAR MARIN LUZ MARY</v>
          </cell>
          <cell r="B6184">
            <v>42884326</v>
          </cell>
        </row>
        <row r="6185">
          <cell r="A6185" t="str">
            <v>BOLIVAR MONCADA NAY MANUEL</v>
          </cell>
          <cell r="B6185">
            <v>19301527</v>
          </cell>
        </row>
        <row r="6186">
          <cell r="A6186" t="str">
            <v>BOLIVAR MONTOYA MARGARITA MARI</v>
          </cell>
          <cell r="B6186">
            <v>21574072</v>
          </cell>
        </row>
        <row r="6187">
          <cell r="A6187" t="str">
            <v>BOLIVAR MURILLO WILMER</v>
          </cell>
          <cell r="B6187">
            <v>16452540</v>
          </cell>
        </row>
        <row r="6188">
          <cell r="A6188" t="str">
            <v>BOLIVAR ORJUELA DOLLYS</v>
          </cell>
          <cell r="B6188">
            <v>55151923</v>
          </cell>
        </row>
        <row r="6189">
          <cell r="A6189" t="str">
            <v>BOLIVAR OROZCO GLORIA PATRICIA</v>
          </cell>
          <cell r="B6189">
            <v>42977942</v>
          </cell>
        </row>
        <row r="6190">
          <cell r="A6190" t="str">
            <v>BOLIVAR OSPINA OLIVO FERNANDO</v>
          </cell>
          <cell r="B6190">
            <v>79687931</v>
          </cell>
        </row>
        <row r="6191">
          <cell r="A6191" t="str">
            <v>BOLIVAR PIEDRAHITAOSCAR</v>
          </cell>
          <cell r="B6191">
            <v>19369104</v>
          </cell>
        </row>
        <row r="6192">
          <cell r="A6192" t="str">
            <v>BOLIVAR PUERTA DIEGO LUIS</v>
          </cell>
          <cell r="B6192">
            <v>70566945</v>
          </cell>
        </row>
        <row r="6193">
          <cell r="A6193" t="str">
            <v>BOLIVAR PULGARIN CARLOS MARIO</v>
          </cell>
          <cell r="B6193">
            <v>98542880</v>
          </cell>
        </row>
        <row r="6194">
          <cell r="A6194" t="str">
            <v>BOLIVAR QUILINDO LILIANA</v>
          </cell>
          <cell r="B6194">
            <v>31580417</v>
          </cell>
        </row>
        <row r="6195">
          <cell r="A6195" t="str">
            <v>BOLIVAR REINA MILCIADES</v>
          </cell>
          <cell r="B6195">
            <v>79305364</v>
          </cell>
        </row>
        <row r="6196">
          <cell r="A6196" t="str">
            <v>BOLIVAR RUIZ FRANCISCO JOSE</v>
          </cell>
          <cell r="B6196">
            <v>6428420</v>
          </cell>
        </row>
        <row r="6197">
          <cell r="A6197" t="str">
            <v>BOLIVAR RUIZ MARIA PIEDAD</v>
          </cell>
          <cell r="B6197">
            <v>32409944</v>
          </cell>
        </row>
        <row r="6198">
          <cell r="A6198" t="str">
            <v>BOLIVAR SANDOVAL ANGELA PATRICIA</v>
          </cell>
          <cell r="B6198">
            <v>52228582</v>
          </cell>
        </row>
        <row r="6199">
          <cell r="A6199" t="str">
            <v>BOLIVAR SERNA HERIBERTO ANTONIO</v>
          </cell>
          <cell r="B6199">
            <v>7553371</v>
          </cell>
        </row>
        <row r="6200">
          <cell r="A6200" t="str">
            <v>BOLIVAR TORO CARLOS ALBERTO</v>
          </cell>
          <cell r="B6200">
            <v>71393682</v>
          </cell>
        </row>
        <row r="6201">
          <cell r="A6201" t="str">
            <v>BOLIVAR VALENCIA ALEJANDRO</v>
          </cell>
          <cell r="B6201">
            <v>16630064</v>
          </cell>
        </row>
        <row r="6202">
          <cell r="A6202" t="str">
            <v>BOLIVAR VANEGAS GEORGINA</v>
          </cell>
          <cell r="B6202">
            <v>26601241</v>
          </cell>
        </row>
        <row r="6203">
          <cell r="A6203" t="str">
            <v>BOLIVAR ZAPATA SANDRA PATRICIA</v>
          </cell>
          <cell r="B6203">
            <v>43793711</v>
          </cell>
        </row>
        <row r="6204">
          <cell r="A6204" t="str">
            <v>BOMBA JOSE HERNANDO</v>
          </cell>
          <cell r="B6204">
            <v>4645937</v>
          </cell>
        </row>
        <row r="6205">
          <cell r="A6205" t="str">
            <v>BOMBAS Y MOTORES LTDA</v>
          </cell>
          <cell r="B6205">
            <v>860063135</v>
          </cell>
        </row>
        <row r="6206">
          <cell r="A6206" t="str">
            <v>BONETH CONTRERAS LUZ DARY</v>
          </cell>
          <cell r="B6206">
            <v>36587821</v>
          </cell>
        </row>
        <row r="6207">
          <cell r="A6207" t="str">
            <v>BONETH G NUR HILDA</v>
          </cell>
          <cell r="B6207">
            <v>64476683</v>
          </cell>
        </row>
        <row r="6208">
          <cell r="A6208" t="str">
            <v>BONETH GONZALEZ YURIS YOJANA</v>
          </cell>
          <cell r="B6208">
            <v>64586984</v>
          </cell>
        </row>
        <row r="6209">
          <cell r="A6209" t="str">
            <v>BONIL GOMEZ LUIS CARLOS</v>
          </cell>
          <cell r="B6209">
            <v>79264974</v>
          </cell>
        </row>
        <row r="6210">
          <cell r="A6210" t="str">
            <v>BONILLA ACOSTA HUGO ALBERTO</v>
          </cell>
          <cell r="B6210">
            <v>80528030</v>
          </cell>
        </row>
        <row r="6211">
          <cell r="A6211" t="str">
            <v>BONILLA ACUNA ESPERANZA</v>
          </cell>
          <cell r="B6211">
            <v>31527039</v>
          </cell>
        </row>
        <row r="6212">
          <cell r="A6212" t="str">
            <v>BONILLA ALDANA JHON JAIRO</v>
          </cell>
          <cell r="B6212">
            <v>7687984</v>
          </cell>
        </row>
        <row r="6213">
          <cell r="A6213" t="str">
            <v>BONILLA ALEXANDER</v>
          </cell>
          <cell r="B6213">
            <v>16749708</v>
          </cell>
        </row>
        <row r="6214">
          <cell r="A6214" t="str">
            <v>BONILLA ALFONSO ISAIAS</v>
          </cell>
          <cell r="B6214">
            <v>83240813</v>
          </cell>
        </row>
        <row r="6215">
          <cell r="A6215" t="str">
            <v>BONILLA APONTE MARIA EUGENIA</v>
          </cell>
          <cell r="B6215">
            <v>51755260</v>
          </cell>
        </row>
        <row r="6216">
          <cell r="A6216" t="str">
            <v>BONILLA ARANZAZU LUIS ALFONSO</v>
          </cell>
          <cell r="B6216">
            <v>16268807</v>
          </cell>
        </row>
        <row r="6217">
          <cell r="A6217" t="str">
            <v>BONILLA ARBOLEDA MARIA EUGENIA</v>
          </cell>
          <cell r="B6217">
            <v>31252620</v>
          </cell>
        </row>
        <row r="6218">
          <cell r="A6218" t="str">
            <v>BONILLA BARBOSA RUBEN DARIO</v>
          </cell>
          <cell r="B6218">
            <v>93371017</v>
          </cell>
        </row>
        <row r="6219">
          <cell r="A6219" t="str">
            <v>BONILLA BARREIRO LUIS CARLOS</v>
          </cell>
          <cell r="B6219">
            <v>7704764</v>
          </cell>
        </row>
        <row r="6220">
          <cell r="A6220" t="str">
            <v>BONILLA BARRERO RAFAEL ARNOLDO</v>
          </cell>
          <cell r="B6220">
            <v>79381184</v>
          </cell>
        </row>
        <row r="6221">
          <cell r="A6221" t="str">
            <v>BONILLA BAUTISTA JOSE EDUARDO</v>
          </cell>
          <cell r="B6221">
            <v>16690247</v>
          </cell>
        </row>
        <row r="6222">
          <cell r="A6222" t="str">
            <v>BONILLA BECERRA OLGA SULAMI</v>
          </cell>
          <cell r="B6222">
            <v>31917944</v>
          </cell>
        </row>
        <row r="6223">
          <cell r="A6223" t="str">
            <v>BONILLA BEDOYA DUBERNEY</v>
          </cell>
          <cell r="B6223">
            <v>14891167</v>
          </cell>
        </row>
        <row r="6224">
          <cell r="A6224" t="str">
            <v>BONILLA BERNATE OTONIEL</v>
          </cell>
          <cell r="B6224">
            <v>11320977</v>
          </cell>
        </row>
        <row r="6225">
          <cell r="A6225" t="str">
            <v>BONILLA CABAL ROBERTO CARLOS</v>
          </cell>
          <cell r="B6225">
            <v>94414096</v>
          </cell>
        </row>
        <row r="6226">
          <cell r="A6226" t="str">
            <v>BONILLA CAMACHO JAIME</v>
          </cell>
          <cell r="B6226">
            <v>17056561</v>
          </cell>
        </row>
        <row r="6227">
          <cell r="A6227" t="str">
            <v>BONILLA CARDONA IVAN DARIO</v>
          </cell>
          <cell r="B6227">
            <v>98622056</v>
          </cell>
        </row>
        <row r="6228">
          <cell r="A6228" t="str">
            <v>BONILLA CARDONA JOSE TEODORO</v>
          </cell>
          <cell r="B6228">
            <v>98528301</v>
          </cell>
        </row>
        <row r="6229">
          <cell r="A6229" t="str">
            <v>BONILLA CARVAJAL OSCAR JULIAN</v>
          </cell>
          <cell r="B6229">
            <v>5992523</v>
          </cell>
        </row>
        <row r="6230">
          <cell r="A6230" t="str">
            <v>BONILLA CASANOVA NIDIA RUBY</v>
          </cell>
          <cell r="B6230">
            <v>36170661</v>
          </cell>
        </row>
        <row r="6231">
          <cell r="A6231" t="str">
            <v>BONILLA CORDERO MARIA EUGENIA</v>
          </cell>
          <cell r="B6231">
            <v>35514666</v>
          </cell>
        </row>
        <row r="6232">
          <cell r="A6232" t="str">
            <v>BONILLA CRUZ JORGE HERNAN</v>
          </cell>
          <cell r="B6232">
            <v>19402704</v>
          </cell>
        </row>
        <row r="6233">
          <cell r="A6233" t="str">
            <v>BONILLA DE SANDOVAL ESTELA JUDITH</v>
          </cell>
          <cell r="B6233">
            <v>248821</v>
          </cell>
        </row>
        <row r="6234">
          <cell r="A6234" t="str">
            <v>BONILLA DELGADO HECTOR GREGORIO</v>
          </cell>
          <cell r="B6234">
            <v>79736073</v>
          </cell>
        </row>
        <row r="6235">
          <cell r="A6235" t="str">
            <v>BONILLA DIAZ AULIO FRANCISCO</v>
          </cell>
          <cell r="B6235">
            <v>16478546</v>
          </cell>
        </row>
        <row r="6236">
          <cell r="A6236" t="str">
            <v>BONILLA ESCOBAR MARIA VICTORIA</v>
          </cell>
          <cell r="B6236">
            <v>38862881</v>
          </cell>
        </row>
        <row r="6237">
          <cell r="A6237" t="str">
            <v>BONILLA EVELY</v>
          </cell>
          <cell r="B6237">
            <v>66821092</v>
          </cell>
        </row>
        <row r="6238">
          <cell r="A6238" t="str">
            <v>BONILLA FAJARDO LUCY</v>
          </cell>
          <cell r="B6238">
            <v>51716038</v>
          </cell>
        </row>
        <row r="6239">
          <cell r="A6239" t="str">
            <v>BONILLA FERNANDEZ BOLIVIA</v>
          </cell>
          <cell r="B6239">
            <v>25378440</v>
          </cell>
        </row>
        <row r="6240">
          <cell r="A6240" t="str">
            <v>BONILLA FIGUEROA YANETH</v>
          </cell>
          <cell r="B6240">
            <v>52493167</v>
          </cell>
        </row>
        <row r="6241">
          <cell r="A6241" t="str">
            <v>BONILLA FLOREZ YOLANDA</v>
          </cell>
          <cell r="B6241">
            <v>34522885</v>
          </cell>
        </row>
        <row r="6242">
          <cell r="A6242" t="str">
            <v>BONILLA GARCIA DIEGO EMILIO</v>
          </cell>
          <cell r="B6242">
            <v>16284140</v>
          </cell>
        </row>
        <row r="6243">
          <cell r="A6243" t="str">
            <v>BONILLA GARCIA LUZ MARINA</v>
          </cell>
          <cell r="B6243">
            <v>31377715</v>
          </cell>
        </row>
        <row r="6244">
          <cell r="A6244" t="str">
            <v>BONILLA GARCIA VICTORIA EUGENIA</v>
          </cell>
          <cell r="B6244">
            <v>35468266</v>
          </cell>
        </row>
        <row r="6245">
          <cell r="A6245" t="str">
            <v>BONILLA GARCIA WILSON ALBERTO</v>
          </cell>
          <cell r="B6245">
            <v>16767977</v>
          </cell>
        </row>
        <row r="6246">
          <cell r="A6246" t="str">
            <v>BONILLA GODOY CHRISTIAN ROBERT</v>
          </cell>
          <cell r="B6246">
            <v>94496427</v>
          </cell>
        </row>
        <row r="6247">
          <cell r="A6247" t="str">
            <v>BONILLA GODOY OLGA LUCIA</v>
          </cell>
          <cell r="B6247">
            <v>38240515</v>
          </cell>
        </row>
        <row r="6248">
          <cell r="A6248" t="str">
            <v>BONILLA GONZALEZ CARLOS EDUARDO</v>
          </cell>
          <cell r="B6248">
            <v>16603656</v>
          </cell>
        </row>
        <row r="6249">
          <cell r="A6249" t="str">
            <v>BONILLA GUZMAN BLANCA RUBY</v>
          </cell>
          <cell r="B6249">
            <v>36166038</v>
          </cell>
        </row>
        <row r="6250">
          <cell r="A6250" t="str">
            <v>BONILLA HERIBERTO</v>
          </cell>
          <cell r="B6250">
            <v>16260893</v>
          </cell>
        </row>
        <row r="6251">
          <cell r="A6251" t="str">
            <v>BONILLA HERNANDEZ MARINA</v>
          </cell>
          <cell r="B6251">
            <v>41490325</v>
          </cell>
        </row>
        <row r="6252">
          <cell r="A6252" t="str">
            <v>BONILLA HERNANDO</v>
          </cell>
          <cell r="B6252">
            <v>19059607</v>
          </cell>
        </row>
        <row r="6253">
          <cell r="A6253" t="str">
            <v>BONILLA IBARRA ELIZABETH</v>
          </cell>
          <cell r="B6253">
            <v>66780185</v>
          </cell>
        </row>
        <row r="6254">
          <cell r="A6254" t="str">
            <v>BONILLA IZQUIERDO ZOBEIDA</v>
          </cell>
          <cell r="B6254">
            <v>31929430</v>
          </cell>
        </row>
        <row r="6255">
          <cell r="A6255" t="str">
            <v>BONILLA JHON JAIRO</v>
          </cell>
          <cell r="B6255">
            <v>16756771</v>
          </cell>
        </row>
        <row r="6256">
          <cell r="A6256" t="str">
            <v>BONILLA JOSE MAURICIO</v>
          </cell>
          <cell r="B6256">
            <v>79350228</v>
          </cell>
        </row>
        <row r="6257">
          <cell r="A6257" t="str">
            <v>BONILLA LINARES CARLOS ARTURO</v>
          </cell>
          <cell r="B6257">
            <v>10097488</v>
          </cell>
        </row>
        <row r="6258">
          <cell r="A6258" t="str">
            <v>BONILLA LONDONO DORIAN</v>
          </cell>
          <cell r="B6258">
            <v>66709063</v>
          </cell>
        </row>
        <row r="6259">
          <cell r="A6259" t="str">
            <v>BONILLA LOPEZ JOSE DOSMAN</v>
          </cell>
          <cell r="B6259">
            <v>10115619</v>
          </cell>
        </row>
        <row r="6260">
          <cell r="A6260" t="str">
            <v>BONILLA LOPEZ LUIS EDUARDO</v>
          </cell>
          <cell r="B6260">
            <v>16665921</v>
          </cell>
        </row>
        <row r="6261">
          <cell r="A6261" t="str">
            <v>BONILLA MARTINEZ HUMBERTO</v>
          </cell>
          <cell r="B6261">
            <v>94487358</v>
          </cell>
        </row>
        <row r="6262">
          <cell r="A6262" t="str">
            <v>BONILLA MEDINA CARLOS</v>
          </cell>
          <cell r="B6262">
            <v>5808329</v>
          </cell>
        </row>
        <row r="6263">
          <cell r="A6263" t="str">
            <v>BONILLA MENDEZ LIBARDO</v>
          </cell>
          <cell r="B6263">
            <v>94509189</v>
          </cell>
        </row>
        <row r="6264">
          <cell r="A6264" t="str">
            <v>BONILLA MOJICA JORGE ELIECER</v>
          </cell>
          <cell r="B6264">
            <v>194430</v>
          </cell>
        </row>
        <row r="6265">
          <cell r="A6265" t="str">
            <v>BONILLA MONROY LUCILA</v>
          </cell>
          <cell r="B6265">
            <v>63491231</v>
          </cell>
        </row>
        <row r="6266">
          <cell r="A6266" t="str">
            <v>BONILLA MORALES FERNANDO</v>
          </cell>
          <cell r="B6266">
            <v>8037082</v>
          </cell>
        </row>
        <row r="6267">
          <cell r="A6267" t="str">
            <v>BONILLA MORALES JHON JAIRO</v>
          </cell>
          <cell r="B6267">
            <v>94295599</v>
          </cell>
        </row>
        <row r="6268">
          <cell r="A6268" t="str">
            <v>BONILLA NIETO HUMBERTO</v>
          </cell>
          <cell r="B6268">
            <v>16703490</v>
          </cell>
        </row>
        <row r="6269">
          <cell r="A6269" t="str">
            <v>BONILLA OLAYA JOSE EBERT</v>
          </cell>
          <cell r="B6269">
            <v>80269115</v>
          </cell>
        </row>
        <row r="6270">
          <cell r="A6270" t="str">
            <v>BONILLA OROZCO LUIS ALBERTO</v>
          </cell>
          <cell r="B6270">
            <v>19489988</v>
          </cell>
        </row>
        <row r="6271">
          <cell r="A6271" t="str">
            <v>BONILLA ORTEGON HERNAN</v>
          </cell>
          <cell r="B6271">
            <v>11306062</v>
          </cell>
        </row>
        <row r="6272">
          <cell r="A6272" t="str">
            <v>BONILLA OSORIO MARIA INES</v>
          </cell>
          <cell r="B6272">
            <v>34052254</v>
          </cell>
        </row>
        <row r="6273">
          <cell r="A6273" t="str">
            <v>BONILLA PARDO GUIOMAR INES</v>
          </cell>
          <cell r="B6273">
            <v>51598644</v>
          </cell>
        </row>
        <row r="6274">
          <cell r="A6274" t="str">
            <v>BONILLA QUINTERO GUILLERMO ANTONIO</v>
          </cell>
          <cell r="B6274">
            <v>14961678</v>
          </cell>
        </row>
        <row r="6275">
          <cell r="A6275" t="str">
            <v>BONILLA QUINTERO NELSON</v>
          </cell>
          <cell r="B6275">
            <v>16482161</v>
          </cell>
        </row>
        <row r="6276">
          <cell r="A6276" t="str">
            <v>BONILLA RAMIREZ ARNULFO</v>
          </cell>
          <cell r="B6276">
            <v>91074814</v>
          </cell>
        </row>
        <row r="6277">
          <cell r="A6277" t="str">
            <v>BONILLA RAMIREZ SANDRA LUCIA</v>
          </cell>
          <cell r="B6277">
            <v>43550003</v>
          </cell>
        </row>
        <row r="6278">
          <cell r="A6278" t="str">
            <v>BONILLA REBOLLEDO MEDARDO ANTONIO</v>
          </cell>
          <cell r="B6278">
            <v>6158194</v>
          </cell>
        </row>
        <row r="6279">
          <cell r="A6279" t="str">
            <v>BONILLA RENDON LUIS ALBERTO</v>
          </cell>
          <cell r="B6279">
            <v>7512561</v>
          </cell>
        </row>
        <row r="6280">
          <cell r="A6280" t="str">
            <v>BONILLA RINCONES DINA LEONOR</v>
          </cell>
          <cell r="B6280">
            <v>26995752</v>
          </cell>
        </row>
        <row r="6281">
          <cell r="A6281" t="str">
            <v>BONILLA RODAS WILSON LEON</v>
          </cell>
          <cell r="B6281">
            <v>70877773</v>
          </cell>
        </row>
        <row r="6282">
          <cell r="A6282" t="str">
            <v>BONILLA RODRIGUEZ ANGELICA MARIA</v>
          </cell>
          <cell r="B6282">
            <v>52106816</v>
          </cell>
        </row>
        <row r="6283">
          <cell r="A6283" t="str">
            <v>BONILLA RODRIGUEZ MARIA NELLY</v>
          </cell>
          <cell r="B6283">
            <v>39536083</v>
          </cell>
        </row>
        <row r="6284">
          <cell r="A6284" t="str">
            <v>BONILLA RODRIGUEZ OSKAR MAURICIO</v>
          </cell>
          <cell r="B6284">
            <v>79057341</v>
          </cell>
        </row>
        <row r="6285">
          <cell r="A6285" t="str">
            <v>BONILLA RODRIGUEZ WILSON AICARDO</v>
          </cell>
          <cell r="B6285">
            <v>79210910</v>
          </cell>
        </row>
        <row r="6286">
          <cell r="A6286" t="str">
            <v>BONILLA ROJAS MARTHA LUCIA</v>
          </cell>
          <cell r="B6286">
            <v>29992462</v>
          </cell>
        </row>
        <row r="6287">
          <cell r="A6287" t="str">
            <v>BONILLA SALAMANCA DIANA MARCELA</v>
          </cell>
          <cell r="B6287">
            <v>52229870</v>
          </cell>
        </row>
        <row r="6288">
          <cell r="A6288" t="str">
            <v>BONILLA SINISTERRA HAROLD</v>
          </cell>
          <cell r="B6288">
            <v>16485635</v>
          </cell>
        </row>
        <row r="6289">
          <cell r="A6289" t="str">
            <v>BONILLA SOLIS CARLOS ARTURO</v>
          </cell>
          <cell r="B6289">
            <v>16493551</v>
          </cell>
        </row>
        <row r="6290">
          <cell r="A6290" t="str">
            <v>BONILLA VALERO SANTIAGO</v>
          </cell>
          <cell r="B6290">
            <v>220768</v>
          </cell>
        </row>
        <row r="6291">
          <cell r="A6291" t="str">
            <v>BONILLA VARGAS MARTHA LUCIA</v>
          </cell>
          <cell r="B6291">
            <v>31297795</v>
          </cell>
        </row>
        <row r="6292">
          <cell r="A6292" t="str">
            <v>BONILLA VICTORIA DIEGO JOSE</v>
          </cell>
          <cell r="B6292">
            <v>6085204</v>
          </cell>
        </row>
        <row r="6293">
          <cell r="A6293" t="str">
            <v>BONILLA ZAA BERNARDO</v>
          </cell>
          <cell r="B6293">
            <v>16651102</v>
          </cell>
        </row>
        <row r="6294">
          <cell r="A6294" t="str">
            <v>BONILLA ZAPATA LEONARDO FAVIO</v>
          </cell>
          <cell r="B6294">
            <v>10490901</v>
          </cell>
        </row>
        <row r="6295">
          <cell r="A6295" t="str">
            <v>BONNELO MORENO HECTOR</v>
          </cell>
          <cell r="B6295">
            <v>19309477</v>
          </cell>
        </row>
        <row r="6296">
          <cell r="A6296" t="str">
            <v>BONNET ARCINIEGAS MARIO</v>
          </cell>
          <cell r="B6296">
            <v>14240642</v>
          </cell>
        </row>
        <row r="6297">
          <cell r="A6297" t="str">
            <v>BONNETE CUARTAS LUZ ELENA</v>
          </cell>
          <cell r="B6297">
            <v>21959147</v>
          </cell>
        </row>
        <row r="6298">
          <cell r="A6298" t="str">
            <v>BONNETT ESPINAL JUAN CARLOS</v>
          </cell>
          <cell r="B6298">
            <v>71751983</v>
          </cell>
        </row>
        <row r="6299">
          <cell r="A6299" t="str">
            <v>BOOM DE MUNOZ EDELMIRA</v>
          </cell>
          <cell r="B6299">
            <v>42489710</v>
          </cell>
        </row>
        <row r="6300">
          <cell r="A6300" t="str">
            <v>BORBON SAAVEDRA SEVERO EDUARDO</v>
          </cell>
          <cell r="B6300">
            <v>6197725</v>
          </cell>
        </row>
        <row r="6301">
          <cell r="A6301" t="str">
            <v>BORBON TORRES FRANCO LEONEL</v>
          </cell>
          <cell r="B6301">
            <v>2998814</v>
          </cell>
        </row>
        <row r="6302">
          <cell r="A6302" t="str">
            <v>BORDA ARIAS BELISARIO</v>
          </cell>
          <cell r="B6302">
            <v>79521079</v>
          </cell>
        </row>
        <row r="6303">
          <cell r="A6303" t="str">
            <v>BORDA BARRERA MANUEL ENRIQUE</v>
          </cell>
          <cell r="B6303">
            <v>9530109</v>
          </cell>
        </row>
        <row r="6304">
          <cell r="A6304" t="str">
            <v>BORDA BUSTOS DANIEL ANDRES</v>
          </cell>
          <cell r="B6304">
            <v>79685751</v>
          </cell>
        </row>
        <row r="6305">
          <cell r="A6305" t="str">
            <v>BORDA CONTRERAS LEONARDO JAVIER</v>
          </cell>
          <cell r="B6305">
            <v>79721201</v>
          </cell>
        </row>
        <row r="6306">
          <cell r="A6306" t="str">
            <v>BORDA ESCOBAR DIANA PATRICIA</v>
          </cell>
          <cell r="B6306">
            <v>51978304</v>
          </cell>
        </row>
        <row r="6307">
          <cell r="A6307" t="str">
            <v>BORDA GONZALEZ MARY STELLA</v>
          </cell>
          <cell r="B6307">
            <v>33153873</v>
          </cell>
        </row>
        <row r="6308">
          <cell r="A6308" t="str">
            <v>BORDA MOLINA JOSE ALBERTO</v>
          </cell>
          <cell r="B6308">
            <v>19295906</v>
          </cell>
        </row>
        <row r="6309">
          <cell r="A6309" t="str">
            <v>BORDA MORA WILSON ARTURO</v>
          </cell>
          <cell r="B6309">
            <v>79891521</v>
          </cell>
        </row>
        <row r="6310">
          <cell r="A6310" t="str">
            <v>BORDA NOPE LUIS ALFONSO</v>
          </cell>
          <cell r="B6310">
            <v>79118464</v>
          </cell>
        </row>
        <row r="6311">
          <cell r="A6311" t="str">
            <v>BORDA PISTERNA WALTER LUIS</v>
          </cell>
          <cell r="B6311">
            <v>147885</v>
          </cell>
        </row>
        <row r="6312">
          <cell r="A6312" t="str">
            <v>BORDA SAENZ MARCELA</v>
          </cell>
          <cell r="B6312">
            <v>35459305</v>
          </cell>
        </row>
        <row r="6313">
          <cell r="A6313" t="str">
            <v>BORDA SANCHEZ ELVIA MARIA</v>
          </cell>
          <cell r="B6313">
            <v>40029324</v>
          </cell>
        </row>
        <row r="6314">
          <cell r="A6314" t="str">
            <v>BORDA SARMIENTO MARIA DE JESUS</v>
          </cell>
          <cell r="B6314">
            <v>31902504</v>
          </cell>
        </row>
        <row r="6315">
          <cell r="A6315" t="str">
            <v>BORDETH OSPINA MAVIS ELMIRA</v>
          </cell>
          <cell r="B6315">
            <v>42494803</v>
          </cell>
        </row>
        <row r="6316">
          <cell r="A6316" t="str">
            <v>BORELLI OROZCO JUSTO ALFREDO</v>
          </cell>
          <cell r="B6316">
            <v>73137237</v>
          </cell>
        </row>
        <row r="6317">
          <cell r="A6317" t="str">
            <v>BORJA AGUDELO ROSALBA</v>
          </cell>
          <cell r="B6317">
            <v>39669761</v>
          </cell>
        </row>
        <row r="6318">
          <cell r="A6318" t="str">
            <v>BORJA BELTRAN RICARDO ANDRES</v>
          </cell>
          <cell r="B6318">
            <v>16458388</v>
          </cell>
        </row>
        <row r="6319">
          <cell r="A6319" t="str">
            <v>BORJA CORDOBA FRANCISCO ANTONI</v>
          </cell>
          <cell r="B6319">
            <v>48460830</v>
          </cell>
        </row>
        <row r="6320">
          <cell r="A6320" t="str">
            <v>BORJA DUQUE LILIANA</v>
          </cell>
          <cell r="B6320">
            <v>31904274</v>
          </cell>
        </row>
        <row r="6321">
          <cell r="A6321" t="str">
            <v>BORJA GRANADOS ALBERTO</v>
          </cell>
          <cell r="B6321">
            <v>16637515</v>
          </cell>
        </row>
        <row r="6322">
          <cell r="A6322" t="str">
            <v>BORJA HINCAPIE JAIRO</v>
          </cell>
          <cell r="B6322">
            <v>14942623</v>
          </cell>
        </row>
        <row r="6323">
          <cell r="A6323" t="str">
            <v>BORJA LUIS ERNESTO</v>
          </cell>
          <cell r="B6323">
            <v>14236801</v>
          </cell>
        </row>
        <row r="6324">
          <cell r="A6324" t="str">
            <v>BORJA MENDOZA GUSTAVO JOSE</v>
          </cell>
          <cell r="B6324">
            <v>78709994</v>
          </cell>
        </row>
        <row r="6325">
          <cell r="A6325" t="str">
            <v>BORJA ORFILIO</v>
          </cell>
          <cell r="B6325">
            <v>12909812</v>
          </cell>
        </row>
        <row r="6326">
          <cell r="A6326" t="str">
            <v>BORJA PEREIRA JESUS GREGORIO</v>
          </cell>
          <cell r="B6326">
            <v>9288126</v>
          </cell>
        </row>
        <row r="6327">
          <cell r="A6327" t="str">
            <v>BORJA RAMIREZ LUZ ANGELA</v>
          </cell>
          <cell r="B6327">
            <v>31252416</v>
          </cell>
        </row>
        <row r="6328">
          <cell r="A6328" t="str">
            <v>BORJA SANCHEZ MARIA ISABEL</v>
          </cell>
          <cell r="B6328">
            <v>65751809</v>
          </cell>
        </row>
        <row r="6329">
          <cell r="A6329" t="str">
            <v>BORNACELLI SOLANO ALEXANDER ENRIQUE</v>
          </cell>
          <cell r="B6329">
            <v>8700812</v>
          </cell>
        </row>
        <row r="6330">
          <cell r="A6330" t="str">
            <v>BORNACHERA MENDOZA JOSE DEL CARMEN</v>
          </cell>
          <cell r="B6330">
            <v>73103350</v>
          </cell>
        </row>
        <row r="6331">
          <cell r="A6331" t="str">
            <v>BORRAS DURAN JAIME</v>
          </cell>
          <cell r="B6331">
            <v>94377960</v>
          </cell>
        </row>
        <row r="6332">
          <cell r="A6332" t="str">
            <v>BORRAS DURAN JHON CARLOS</v>
          </cell>
          <cell r="B6332">
            <v>94430742</v>
          </cell>
        </row>
        <row r="6333">
          <cell r="A6333" t="str">
            <v>BORRAS MONCAYO ROBERTO HERNANDO</v>
          </cell>
          <cell r="B6333">
            <v>16263678</v>
          </cell>
        </row>
        <row r="6334">
          <cell r="A6334" t="str">
            <v>BORRAS TRIANA MARIA NANCY</v>
          </cell>
          <cell r="B6334">
            <v>41709536</v>
          </cell>
        </row>
        <row r="6335">
          <cell r="A6335" t="str">
            <v>BORRE DE AMADOR LETICIA DEL CARMEN</v>
          </cell>
          <cell r="B6335">
            <v>23088616</v>
          </cell>
        </row>
        <row r="6336">
          <cell r="A6336" t="str">
            <v>BORRE POLO LUIS ALFONSO</v>
          </cell>
          <cell r="B6336">
            <v>73122033</v>
          </cell>
        </row>
        <row r="6337">
          <cell r="A6337" t="str">
            <v>BORRE RUIZ ANTONIO MARTIN</v>
          </cell>
          <cell r="B6337">
            <v>73119674</v>
          </cell>
        </row>
        <row r="6338">
          <cell r="A6338" t="str">
            <v>BORREGO GARCIA ALBER ENRIQUE</v>
          </cell>
          <cell r="B6338">
            <v>19395202</v>
          </cell>
        </row>
        <row r="6339">
          <cell r="A6339" t="str">
            <v>BORREGO VALLE EDWIN FELIPE</v>
          </cell>
          <cell r="B6339">
            <v>72158501</v>
          </cell>
        </row>
        <row r="6340">
          <cell r="A6340" t="str">
            <v>BORRERO ACOSTA MARIO</v>
          </cell>
          <cell r="B6340">
            <v>16546141</v>
          </cell>
        </row>
        <row r="6341">
          <cell r="A6341" t="str">
            <v>BORRERO ALVAREZ ZORAYDA</v>
          </cell>
          <cell r="B6341">
            <v>31830950</v>
          </cell>
        </row>
        <row r="6342">
          <cell r="A6342" t="str">
            <v>BORRERO BERMUDEZ HECTOR FABIO</v>
          </cell>
          <cell r="B6342">
            <v>70562171</v>
          </cell>
        </row>
        <row r="6343">
          <cell r="A6343" t="str">
            <v>BORRERO BETTY AIDEE</v>
          </cell>
          <cell r="B6343">
            <v>31218466</v>
          </cell>
        </row>
        <row r="6344">
          <cell r="A6344" t="str">
            <v>BORRERO BUENAVENTUBEATRIZ EUGE</v>
          </cell>
          <cell r="B6344">
            <v>51637812</v>
          </cell>
        </row>
        <row r="6345">
          <cell r="A6345" t="str">
            <v>BORRERO CANO RAFAEL</v>
          </cell>
          <cell r="B6345">
            <v>505165</v>
          </cell>
        </row>
        <row r="6346">
          <cell r="A6346" t="str">
            <v>BORRERO CLEVES JORGE EDUARDO</v>
          </cell>
          <cell r="B6346">
            <v>10001635</v>
          </cell>
        </row>
        <row r="6347">
          <cell r="A6347" t="str">
            <v>BORRERO DE MADRINAN CAROL</v>
          </cell>
          <cell r="B6347">
            <v>66819928</v>
          </cell>
        </row>
        <row r="6348">
          <cell r="A6348" t="str">
            <v>BORRERO DE URIBE BEATRIZ</v>
          </cell>
          <cell r="B6348">
            <v>31223001</v>
          </cell>
        </row>
        <row r="6349">
          <cell r="A6349" t="str">
            <v>BORRERO DELGADO ISABEL</v>
          </cell>
          <cell r="B6349">
            <v>42877809</v>
          </cell>
        </row>
        <row r="6350">
          <cell r="A6350" t="str">
            <v>BORRERO GOMEZ LUIS HERNANDO</v>
          </cell>
          <cell r="B6350">
            <v>13922260</v>
          </cell>
        </row>
        <row r="6351">
          <cell r="A6351" t="str">
            <v>BORRERO GONZALEZ MARIA HELENA</v>
          </cell>
          <cell r="B6351">
            <v>38984874</v>
          </cell>
        </row>
        <row r="6352">
          <cell r="A6352" t="str">
            <v>BORRERO GUTIERREZ OMAR</v>
          </cell>
          <cell r="B6352">
            <v>7466026</v>
          </cell>
        </row>
        <row r="6353">
          <cell r="A6353" t="str">
            <v>BORRERO LA ROCHE FERNANDO</v>
          </cell>
          <cell r="B6353">
            <v>16604051</v>
          </cell>
        </row>
        <row r="6354">
          <cell r="A6354" t="str">
            <v>BORRERO LIBREROS JORGE ENRIQUE</v>
          </cell>
          <cell r="B6354">
            <v>16757210</v>
          </cell>
        </row>
        <row r="6355">
          <cell r="A6355" t="str">
            <v>BORRERO LOPEZ PITTER FERNEY</v>
          </cell>
          <cell r="B6355">
            <v>19432921</v>
          </cell>
        </row>
        <row r="6356">
          <cell r="A6356" t="str">
            <v>BORRERO MARTINEZ MAURICIO</v>
          </cell>
          <cell r="B6356">
            <v>94453939</v>
          </cell>
        </row>
        <row r="6357">
          <cell r="A6357" t="str">
            <v>BORRERO MOLINA ANA MILENA</v>
          </cell>
          <cell r="B6357">
            <v>31176184</v>
          </cell>
        </row>
        <row r="6358">
          <cell r="A6358" t="str">
            <v>BORRERO MORENO JAVIER HERNANDO</v>
          </cell>
          <cell r="B6358">
            <v>16639017</v>
          </cell>
        </row>
        <row r="6359">
          <cell r="A6359" t="str">
            <v>BORRERO RENGIFO JAIME</v>
          </cell>
          <cell r="B6359">
            <v>14934901</v>
          </cell>
        </row>
        <row r="6360">
          <cell r="A6360" t="str">
            <v>BORRERO RESTREPO JOSE LUIS</v>
          </cell>
          <cell r="B6360">
            <v>6067340</v>
          </cell>
        </row>
        <row r="6361">
          <cell r="A6361" t="str">
            <v>BORRERO TAMAYO HECTOR FABIO</v>
          </cell>
          <cell r="B6361">
            <v>16342904</v>
          </cell>
        </row>
        <row r="6362">
          <cell r="A6362" t="str">
            <v>BORRERO TRILLERAS RODRIGO</v>
          </cell>
          <cell r="B6362">
            <v>16447055</v>
          </cell>
        </row>
        <row r="6363">
          <cell r="A6363" t="str">
            <v>BORRERO VASQUEZ HORACIO</v>
          </cell>
          <cell r="B6363">
            <v>16757789</v>
          </cell>
        </row>
        <row r="6364">
          <cell r="A6364" t="str">
            <v>BORRERO YOSHIDA CARLOS ALBERT0</v>
          </cell>
          <cell r="B6364">
            <v>19255907</v>
          </cell>
        </row>
        <row r="6365">
          <cell r="A6365" t="str">
            <v>BOSA DE BAQUERO MARIA DEL ROSARIO</v>
          </cell>
          <cell r="B6365">
            <v>35487535</v>
          </cell>
        </row>
        <row r="6366">
          <cell r="A6366" t="str">
            <v>BOSA RICAURTE HAROLD F</v>
          </cell>
          <cell r="B6366">
            <v>93377012</v>
          </cell>
        </row>
        <row r="6367">
          <cell r="A6367" t="str">
            <v>BOSCH NOGUERA YANNETH MILENA</v>
          </cell>
          <cell r="B6367">
            <v>52303757</v>
          </cell>
        </row>
        <row r="6368">
          <cell r="A6368" t="str">
            <v>BOSQUES Y AMBIENTES LTDA</v>
          </cell>
          <cell r="B6368">
            <v>800246167</v>
          </cell>
        </row>
        <row r="6369">
          <cell r="A6369" t="str">
            <v>BOTACHE JOSE HECTOR</v>
          </cell>
          <cell r="B6369">
            <v>10066758</v>
          </cell>
        </row>
        <row r="6370">
          <cell r="A6370" t="str">
            <v>BOTELLO AHUMADA MARTHA CECILIA</v>
          </cell>
          <cell r="B6370">
            <v>31937997</v>
          </cell>
        </row>
        <row r="6371">
          <cell r="A6371" t="str">
            <v>BOTELLO BETANCOURTMARIA DELFINA</v>
          </cell>
          <cell r="B6371">
            <v>41798198</v>
          </cell>
        </row>
        <row r="6372">
          <cell r="A6372" t="str">
            <v>BOTELLO CASTELLANOS LUIS HERNANDO</v>
          </cell>
          <cell r="B6372">
            <v>13824668</v>
          </cell>
        </row>
        <row r="6373">
          <cell r="A6373" t="str">
            <v>BOTELLO REYES HERLIN</v>
          </cell>
          <cell r="B6373">
            <v>91437689</v>
          </cell>
        </row>
        <row r="6374">
          <cell r="A6374" t="str">
            <v>BOTERO ALZATE MIGUEL ANGEL</v>
          </cell>
          <cell r="B6374">
            <v>91428541</v>
          </cell>
        </row>
        <row r="6375">
          <cell r="A6375" t="str">
            <v>BOTERO ARANGO JUAN DAVID</v>
          </cell>
          <cell r="B6375">
            <v>70039759</v>
          </cell>
        </row>
        <row r="6376">
          <cell r="A6376" t="str">
            <v>BOTERO BOTERO HENRY</v>
          </cell>
          <cell r="B6376">
            <v>18386005</v>
          </cell>
        </row>
        <row r="6377">
          <cell r="A6377" t="str">
            <v>BOTERO BUSTAMANTE ALEJANDRO</v>
          </cell>
          <cell r="B6377">
            <v>71735006</v>
          </cell>
        </row>
        <row r="6378">
          <cell r="A6378" t="str">
            <v>BOTERO CADAVID ALVARO JAVIER</v>
          </cell>
          <cell r="B6378">
            <v>19439209</v>
          </cell>
        </row>
        <row r="6379">
          <cell r="A6379" t="str">
            <v>BOTERO CADAVID MARIA CECILIA DEL SOCORRO</v>
          </cell>
          <cell r="B6379">
            <v>41650718</v>
          </cell>
        </row>
        <row r="6380">
          <cell r="A6380" t="str">
            <v>BOTERO CARDONA LUIS FERNANDO</v>
          </cell>
          <cell r="B6380">
            <v>8726209</v>
          </cell>
        </row>
        <row r="6381">
          <cell r="A6381" t="str">
            <v>BOTERO CARDONA LUZ MARINA</v>
          </cell>
          <cell r="B6381">
            <v>24483510</v>
          </cell>
        </row>
        <row r="6382">
          <cell r="A6382" t="str">
            <v>BOTERO CARRASQUILLA JUAN DIEGO</v>
          </cell>
          <cell r="B6382">
            <v>70075635</v>
          </cell>
        </row>
        <row r="6383">
          <cell r="A6383" t="str">
            <v>BOTERO CHALARCA OSCAR ELIAS</v>
          </cell>
          <cell r="B6383">
            <v>18500396</v>
          </cell>
        </row>
        <row r="6384">
          <cell r="A6384" t="str">
            <v>BOTERO COMBITA ESAU</v>
          </cell>
          <cell r="B6384">
            <v>93399587</v>
          </cell>
        </row>
        <row r="6385">
          <cell r="A6385" t="str">
            <v>BOTERO DE ARISTIZABAL MARTHA LIA</v>
          </cell>
          <cell r="B6385">
            <v>32491455</v>
          </cell>
        </row>
        <row r="6386">
          <cell r="A6386" t="str">
            <v>BOTERO DE AULESTIA MIRYAM</v>
          </cell>
          <cell r="B6386">
            <v>29382867</v>
          </cell>
        </row>
        <row r="6387">
          <cell r="A6387" t="str">
            <v>BOTERO DE MELGUIZO SONIA DE JESUS</v>
          </cell>
          <cell r="B6387">
            <v>32422767</v>
          </cell>
        </row>
        <row r="6388">
          <cell r="A6388" t="str">
            <v>BOTERO DUMIT VICTORIA ELENA</v>
          </cell>
          <cell r="B6388">
            <v>21273620</v>
          </cell>
        </row>
        <row r="6389">
          <cell r="A6389" t="str">
            <v>BOTERO DUQUE OLGA INES</v>
          </cell>
          <cell r="B6389">
            <v>24762659</v>
          </cell>
        </row>
        <row r="6390">
          <cell r="A6390" t="str">
            <v>BOTERO DUQUE SARA</v>
          </cell>
          <cell r="B6390">
            <v>32448390</v>
          </cell>
        </row>
        <row r="6391">
          <cell r="A6391" t="str">
            <v>BOTERO ESCALANTE LILIANA</v>
          </cell>
          <cell r="B6391">
            <v>30272615</v>
          </cell>
        </row>
        <row r="6392">
          <cell r="A6392" t="str">
            <v>BOTERO FERNANDEZ MARIO GERMAN</v>
          </cell>
          <cell r="B6392">
            <v>16353490</v>
          </cell>
        </row>
        <row r="6393">
          <cell r="A6393" t="str">
            <v>BOTERO FLOREZ MARIBEL</v>
          </cell>
          <cell r="B6393">
            <v>32647212</v>
          </cell>
        </row>
        <row r="6394">
          <cell r="A6394" t="str">
            <v>BOTERO GARCIA GABRIEL ANTONIO</v>
          </cell>
          <cell r="B6394">
            <v>70096348</v>
          </cell>
        </row>
        <row r="6395">
          <cell r="A6395" t="str">
            <v>BOTERO GOMEZ JOSE ALBERTO</v>
          </cell>
          <cell r="B6395">
            <v>70079781</v>
          </cell>
        </row>
        <row r="6396">
          <cell r="A6396" t="str">
            <v>BOTERO GOMEZ LUCELLY</v>
          </cell>
          <cell r="B6396">
            <v>32335771</v>
          </cell>
        </row>
        <row r="6397">
          <cell r="A6397" t="str">
            <v>BOTERO GOMEZ MAURICIO DEJESUS</v>
          </cell>
          <cell r="B6397">
            <v>93381818</v>
          </cell>
        </row>
        <row r="6398">
          <cell r="A6398" t="str">
            <v>BOTERO GOMEZ OSCAR HERNAN</v>
          </cell>
          <cell r="B6398">
            <v>11311190</v>
          </cell>
        </row>
        <row r="6399">
          <cell r="A6399" t="str">
            <v>BOTERO GOMEZ RODRIGO</v>
          </cell>
          <cell r="B6399">
            <v>70693845</v>
          </cell>
        </row>
        <row r="6400">
          <cell r="A6400" t="str">
            <v>BOTERO GONZALEZ ALONSO</v>
          </cell>
          <cell r="B6400">
            <v>4448984</v>
          </cell>
        </row>
        <row r="6401">
          <cell r="A6401" t="str">
            <v>BOTERO GUERRERO MARIA DEL CARMEN</v>
          </cell>
          <cell r="B6401">
            <v>66950351</v>
          </cell>
        </row>
        <row r="6402">
          <cell r="A6402" t="str">
            <v>BOTERO GUEVARA FABIO ENRIQUE</v>
          </cell>
          <cell r="B6402">
            <v>80409026</v>
          </cell>
        </row>
        <row r="6403">
          <cell r="A6403" t="str">
            <v>BOTERO GUTIERREZ JULIO CESAR</v>
          </cell>
          <cell r="B6403">
            <v>79406136</v>
          </cell>
        </row>
        <row r="6404">
          <cell r="A6404" t="str">
            <v>BOTERO HENAO LILIANA</v>
          </cell>
          <cell r="B6404">
            <v>31912338</v>
          </cell>
        </row>
        <row r="6405">
          <cell r="A6405" t="str">
            <v>BOTERO HENAO RUBEN DARIO</v>
          </cell>
          <cell r="B6405">
            <v>9855721</v>
          </cell>
        </row>
        <row r="6406">
          <cell r="A6406" t="str">
            <v>BOTERO HERNANDEZ JULIO MARTIN</v>
          </cell>
          <cell r="B6406">
            <v>71696074</v>
          </cell>
        </row>
        <row r="6407">
          <cell r="A6407" t="str">
            <v>BOTERO JARAMILLO LUZ MARIA</v>
          </cell>
          <cell r="B6407">
            <v>42899330</v>
          </cell>
        </row>
        <row r="6408">
          <cell r="A6408" t="str">
            <v>BOTERO JARAMILLO MARCELA</v>
          </cell>
          <cell r="B6408">
            <v>43513730</v>
          </cell>
        </row>
        <row r="6409">
          <cell r="A6409" t="str">
            <v>BOTERO LONDONO CARLOS IGNACIO</v>
          </cell>
          <cell r="B6409">
            <v>79487201</v>
          </cell>
        </row>
        <row r="6410">
          <cell r="A6410" t="str">
            <v>BOTERO LONDONO CARMEN TERESA</v>
          </cell>
          <cell r="B6410">
            <v>66757222</v>
          </cell>
        </row>
        <row r="6411">
          <cell r="A6411" t="str">
            <v>BOTERO LONDOÑO GABRIEL</v>
          </cell>
          <cell r="B6411">
            <v>7534178</v>
          </cell>
        </row>
        <row r="6412">
          <cell r="A6412" t="str">
            <v>BOTERO LOPEZ WILLIAM</v>
          </cell>
          <cell r="B6412">
            <v>16592778</v>
          </cell>
        </row>
        <row r="6413">
          <cell r="A6413" t="str">
            <v>BOTERO LOSADA SORAYA</v>
          </cell>
          <cell r="B6413">
            <v>42115554</v>
          </cell>
        </row>
        <row r="6414">
          <cell r="A6414" t="str">
            <v>BOTERO LOZANO MARIA LUISA LULU</v>
          </cell>
          <cell r="B6414">
            <v>24928597</v>
          </cell>
        </row>
        <row r="6415">
          <cell r="A6415" t="str">
            <v>BOTERO MARIN GABRIELA PAOLA</v>
          </cell>
          <cell r="B6415">
            <v>67010739</v>
          </cell>
        </row>
        <row r="6416">
          <cell r="A6416" t="str">
            <v>BOTERO MEJIA ADRIANA</v>
          </cell>
          <cell r="B6416">
            <v>51647743</v>
          </cell>
        </row>
        <row r="6417">
          <cell r="A6417" t="str">
            <v>BOTERO MEJIA MIREYA</v>
          </cell>
          <cell r="B6417">
            <v>63284873</v>
          </cell>
        </row>
        <row r="6418">
          <cell r="A6418" t="str">
            <v>BOTERO MEJIA OSCAR</v>
          </cell>
          <cell r="B6418">
            <v>16646991</v>
          </cell>
        </row>
        <row r="6419">
          <cell r="A6419" t="str">
            <v>BOTERO MORENO NELSON FERNANDO</v>
          </cell>
          <cell r="B6419">
            <v>98557607</v>
          </cell>
        </row>
        <row r="6420">
          <cell r="A6420" t="str">
            <v>BOTERO MU?OZ FERNANDO</v>
          </cell>
          <cell r="B6420">
            <v>94410048</v>
          </cell>
        </row>
        <row r="6421">
          <cell r="A6421" t="str">
            <v>BOTERO ORREGO JOSE</v>
          </cell>
          <cell r="B6421">
            <v>16725968</v>
          </cell>
        </row>
        <row r="6422">
          <cell r="A6422" t="str">
            <v>BOTERO OSORNO CLAUDIA MARCELA</v>
          </cell>
          <cell r="B6422">
            <v>43752759</v>
          </cell>
        </row>
        <row r="6423">
          <cell r="A6423" t="str">
            <v>BOTERO PALACIO CATALINA</v>
          </cell>
          <cell r="B6423">
            <v>43820975</v>
          </cell>
        </row>
        <row r="6424">
          <cell r="A6424" t="str">
            <v>BOTERO PATINO OMAR</v>
          </cell>
          <cell r="B6424">
            <v>17066381</v>
          </cell>
        </row>
        <row r="6425">
          <cell r="A6425" t="str">
            <v>BOTERO PINEDA HERNAN DARIO</v>
          </cell>
          <cell r="B6425">
            <v>70124245</v>
          </cell>
        </row>
        <row r="6426">
          <cell r="A6426" t="str">
            <v>BOTERO PUERTA GUILLERMO LEON</v>
          </cell>
          <cell r="B6426">
            <v>6238498</v>
          </cell>
        </row>
        <row r="6427">
          <cell r="A6427" t="str">
            <v>BOTERO QUINTERO LUIS FERNANDO</v>
          </cell>
          <cell r="B6427">
            <v>16625699</v>
          </cell>
        </row>
        <row r="6428">
          <cell r="A6428" t="str">
            <v>BOTERO RENGIFO ANA MARIA</v>
          </cell>
          <cell r="B6428">
            <v>43555804</v>
          </cell>
        </row>
        <row r="6429">
          <cell r="A6429" t="str">
            <v>BOTERO RESTREPO ANA CONSTANZA</v>
          </cell>
          <cell r="B6429">
            <v>32501105</v>
          </cell>
        </row>
        <row r="6430">
          <cell r="A6430" t="str">
            <v>BOTERO RESTREPO GUSTAVO ADOLFO</v>
          </cell>
          <cell r="B6430">
            <v>8458236</v>
          </cell>
        </row>
        <row r="6431">
          <cell r="A6431" t="str">
            <v>BOTERO RODRIGUEZ ALVARO RODRIGO</v>
          </cell>
          <cell r="B6431">
            <v>71585844</v>
          </cell>
        </row>
        <row r="6432">
          <cell r="A6432" t="str">
            <v>BOTERO SALAZAR EFRAIN ARTURO</v>
          </cell>
          <cell r="B6432">
            <v>70551754</v>
          </cell>
        </row>
        <row r="6433">
          <cell r="A6433" t="str">
            <v>BOTERO SALAZAR HECTOR FABIO</v>
          </cell>
          <cell r="B6433">
            <v>16357884</v>
          </cell>
        </row>
        <row r="6434">
          <cell r="A6434" t="str">
            <v>BOTERO SALCEDO MARIA I</v>
          </cell>
          <cell r="B6434">
            <v>66705356</v>
          </cell>
        </row>
        <row r="6435">
          <cell r="A6435" t="str">
            <v>BOTERO TABORDA RUTH IMELDA</v>
          </cell>
          <cell r="B6435">
            <v>21954051</v>
          </cell>
        </row>
        <row r="6436">
          <cell r="A6436" t="str">
            <v>BOTERO VALDES CARLOS MARIO</v>
          </cell>
          <cell r="B6436">
            <v>71693463</v>
          </cell>
        </row>
        <row r="6437">
          <cell r="A6437" t="str">
            <v>BOTERO VALDES RODRIGO</v>
          </cell>
          <cell r="B6437">
            <v>16650907</v>
          </cell>
        </row>
        <row r="6438">
          <cell r="A6438" t="str">
            <v>BOTERO VASQUEZ ARLEY ANTONIO</v>
          </cell>
          <cell r="B6438">
            <v>15505398</v>
          </cell>
        </row>
        <row r="6439">
          <cell r="A6439" t="str">
            <v>BOTERO ZULUAGA SAUL DE JESUS</v>
          </cell>
          <cell r="B6439">
            <v>8302775</v>
          </cell>
        </row>
        <row r="6440">
          <cell r="A6440" t="str">
            <v>BOTIA ALBARRACIN JORGE</v>
          </cell>
          <cell r="B6440">
            <v>19211551</v>
          </cell>
        </row>
        <row r="6441">
          <cell r="A6441" t="str">
            <v>BOTIA ARIAS VICTOR M.</v>
          </cell>
          <cell r="B6441">
            <v>3012729</v>
          </cell>
        </row>
        <row r="6442">
          <cell r="A6442" t="str">
            <v>BOTIA CASTILLO JAIRO</v>
          </cell>
          <cell r="B6442">
            <v>16654970</v>
          </cell>
        </row>
        <row r="6443">
          <cell r="A6443" t="str">
            <v>BOTIA CHAPARRO PASCUAL DE JESUS</v>
          </cell>
          <cell r="B6443">
            <v>17167353</v>
          </cell>
        </row>
        <row r="6444">
          <cell r="A6444" t="str">
            <v>BOTIA COGOLLO ALCIBIADES</v>
          </cell>
          <cell r="B6444">
            <v>146743</v>
          </cell>
        </row>
        <row r="6445">
          <cell r="A6445" t="str">
            <v>BOTIA GOMEZ JULIA SOFIA</v>
          </cell>
          <cell r="B6445">
            <v>24037177</v>
          </cell>
        </row>
        <row r="6446">
          <cell r="A6446" t="str">
            <v>BOTIA LORA SARA LUCIA</v>
          </cell>
          <cell r="B6446">
            <v>38235836</v>
          </cell>
        </row>
        <row r="6447">
          <cell r="A6447" t="str">
            <v>BOTIA NUNEZ ALFONSO</v>
          </cell>
          <cell r="B6447">
            <v>79632897</v>
          </cell>
        </row>
        <row r="6448">
          <cell r="A6448" t="str">
            <v>BOTIA NUNEZ MAURICIO</v>
          </cell>
          <cell r="B6448">
            <v>80365270</v>
          </cell>
        </row>
        <row r="6449">
          <cell r="A6449" t="str">
            <v>BOTIA PRIETO MARTHA JUDITH</v>
          </cell>
          <cell r="B6449">
            <v>52068244</v>
          </cell>
        </row>
        <row r="6450">
          <cell r="A6450" t="str">
            <v>BOTIA SILVA CLARA ADRIANA</v>
          </cell>
          <cell r="B6450">
            <v>46367868</v>
          </cell>
        </row>
        <row r="6451">
          <cell r="A6451" t="str">
            <v>BOTIA SILVA NESTOR RICARDO</v>
          </cell>
          <cell r="B6451">
            <v>19260343</v>
          </cell>
        </row>
        <row r="6452">
          <cell r="A6452" t="str">
            <v>BOTIA TARAZONA HERNANDO</v>
          </cell>
          <cell r="B6452">
            <v>16476300</v>
          </cell>
        </row>
        <row r="6453">
          <cell r="A6453" t="str">
            <v>BOTINA CHINCHA SERVIO TULIO</v>
          </cell>
          <cell r="B6453">
            <v>12979799</v>
          </cell>
        </row>
        <row r="6454">
          <cell r="A6454" t="str">
            <v>BOTINA GOMEZ MELGAR ALI</v>
          </cell>
          <cell r="B6454">
            <v>6092495</v>
          </cell>
        </row>
        <row r="6455">
          <cell r="A6455" t="str">
            <v>BOTINA JIMENEZ NADUA NADIMA</v>
          </cell>
          <cell r="B6455">
            <v>59817485</v>
          </cell>
        </row>
        <row r="6456">
          <cell r="A6456" t="str">
            <v>BOTINA LUIS HUMBERTO</v>
          </cell>
          <cell r="B6456">
            <v>12990195</v>
          </cell>
        </row>
        <row r="6457">
          <cell r="A6457" t="str">
            <v>BOTINA PAZ LOURDES AMANDA</v>
          </cell>
          <cell r="B6457">
            <v>27091719</v>
          </cell>
        </row>
        <row r="6458">
          <cell r="A6458" t="str">
            <v>BOTINA PEDRO WILSON</v>
          </cell>
          <cell r="B6458">
            <v>98397420</v>
          </cell>
        </row>
        <row r="6459">
          <cell r="A6459" t="str">
            <v>BOUHARB CURE RICHARD FELIPE</v>
          </cell>
          <cell r="B6459">
            <v>94308611</v>
          </cell>
        </row>
        <row r="6460">
          <cell r="A6460" t="str">
            <v>BOVEA BARRIOS MYRIAM ESTHER</v>
          </cell>
          <cell r="B6460">
            <v>49738598</v>
          </cell>
        </row>
        <row r="6461">
          <cell r="A6461" t="str">
            <v>BOWERS TORO ROSA AMALIA</v>
          </cell>
          <cell r="B6461">
            <v>38859367</v>
          </cell>
        </row>
        <row r="6462">
          <cell r="A6462" t="str">
            <v>BOYA PRECIADO MANUEL ANGEL</v>
          </cell>
          <cell r="B6462">
            <v>12917796</v>
          </cell>
        </row>
        <row r="6463">
          <cell r="A6463" t="str">
            <v>BOYACA SICHACA LUZ ALCIRA</v>
          </cell>
          <cell r="B6463">
            <v>39798896</v>
          </cell>
        </row>
        <row r="6464">
          <cell r="A6464" t="str">
            <v>BRACHO MENDOZA JACKELINE</v>
          </cell>
          <cell r="B6464">
            <v>49760155</v>
          </cell>
        </row>
        <row r="6465">
          <cell r="A6465" t="str">
            <v>BRACHO PEREIRA ALEJANDRO ALCIDES</v>
          </cell>
          <cell r="B6465">
            <v>73555042</v>
          </cell>
        </row>
        <row r="6466">
          <cell r="A6466" t="str">
            <v>BRACHO VALCAZAR AMEL JOSE</v>
          </cell>
          <cell r="B6466">
            <v>12722573</v>
          </cell>
        </row>
        <row r="6467">
          <cell r="A6467" t="str">
            <v>BRAN HERRERA RUBEN DARIO</v>
          </cell>
          <cell r="B6467">
            <v>98488183</v>
          </cell>
        </row>
        <row r="6468">
          <cell r="A6468" t="str">
            <v>BRAND C HUGO FERNANDO</v>
          </cell>
          <cell r="B6468">
            <v>16794732</v>
          </cell>
        </row>
        <row r="6469">
          <cell r="A6469" t="str">
            <v>BRAND DE ACERO FANNY</v>
          </cell>
          <cell r="B6469">
            <v>31131056</v>
          </cell>
        </row>
        <row r="6470">
          <cell r="A6470" t="str">
            <v>BRAND DOMINGUEZ ALEXANDER</v>
          </cell>
          <cell r="B6470">
            <v>94312983</v>
          </cell>
        </row>
        <row r="6471">
          <cell r="A6471" t="str">
            <v>BRAND G RAMIRO</v>
          </cell>
          <cell r="B6471">
            <v>16273009</v>
          </cell>
        </row>
        <row r="6472">
          <cell r="A6472" t="str">
            <v>BRAND MARTINEZ COLOMBIA</v>
          </cell>
          <cell r="B6472">
            <v>38970923</v>
          </cell>
        </row>
        <row r="6473">
          <cell r="A6473" t="str">
            <v>BRAND MARTINEZ DELCY Y</v>
          </cell>
          <cell r="B6473">
            <v>31851066</v>
          </cell>
        </row>
        <row r="6474">
          <cell r="A6474" t="str">
            <v>BRAND MARTINEZ MARIA AURORA</v>
          </cell>
          <cell r="B6474">
            <v>31365036</v>
          </cell>
        </row>
        <row r="6475">
          <cell r="A6475" t="str">
            <v>BRAND MONSALVE OTONIEL DE JESUS</v>
          </cell>
          <cell r="B6475">
            <v>16450055</v>
          </cell>
        </row>
        <row r="6476">
          <cell r="A6476" t="str">
            <v>BRAND NAVAS RAFAEL ANTONIO</v>
          </cell>
          <cell r="B6476">
            <v>79104567</v>
          </cell>
        </row>
        <row r="6477">
          <cell r="A6477" t="str">
            <v>BRAND PARDO HERNAN DARIO</v>
          </cell>
          <cell r="B6477">
            <v>71972532</v>
          </cell>
        </row>
        <row r="6478">
          <cell r="A6478" t="str">
            <v>BRAND PENA ROSALBA</v>
          </cell>
          <cell r="B6478">
            <v>31207675</v>
          </cell>
        </row>
        <row r="6479">
          <cell r="A6479" t="str">
            <v>BRAND QUINTERO RODOLFO</v>
          </cell>
          <cell r="B6479">
            <v>16688143</v>
          </cell>
        </row>
        <row r="6480">
          <cell r="A6480" t="str">
            <v>BRAND TORRES OCTAVIO</v>
          </cell>
          <cell r="B6480">
            <v>94399557</v>
          </cell>
        </row>
        <row r="6481">
          <cell r="A6481" t="str">
            <v>BRAND TRUJILLO LUIS EDUARDO</v>
          </cell>
          <cell r="B6481">
            <v>16666124</v>
          </cell>
        </row>
        <row r="6482">
          <cell r="A6482" t="str">
            <v>BRANDO GARCIA RENZO</v>
          </cell>
          <cell r="B6482">
            <v>11188612</v>
          </cell>
        </row>
        <row r="6483">
          <cell r="A6483" t="str">
            <v>BRAUSIN BRAUSIN LUZ MARINA</v>
          </cell>
          <cell r="B6483">
            <v>35464306</v>
          </cell>
        </row>
        <row r="6484">
          <cell r="A6484" t="str">
            <v>BRAUSIN JOSE MANUEL</v>
          </cell>
          <cell r="B6484">
            <v>19110220</v>
          </cell>
        </row>
        <row r="6485">
          <cell r="A6485" t="str">
            <v>BRAVO ADRIANA</v>
          </cell>
          <cell r="B6485">
            <v>66986260</v>
          </cell>
        </row>
        <row r="6486">
          <cell r="A6486" t="str">
            <v>BRAVO ARANGO JUAN FELIPE</v>
          </cell>
          <cell r="B6486">
            <v>98541452</v>
          </cell>
        </row>
        <row r="6487">
          <cell r="A6487" t="str">
            <v>BRAVO ATILANO JOSE NATALIO</v>
          </cell>
          <cell r="B6487">
            <v>78019901</v>
          </cell>
        </row>
        <row r="6488">
          <cell r="A6488" t="str">
            <v>BRAVO BENAVIDES RODRIGO RAUL</v>
          </cell>
          <cell r="B6488">
            <v>5274935</v>
          </cell>
        </row>
        <row r="6489">
          <cell r="A6489" t="str">
            <v>BRAVO CONDE MERCY</v>
          </cell>
          <cell r="B6489">
            <v>36066899</v>
          </cell>
        </row>
        <row r="6490">
          <cell r="A6490" t="str">
            <v>BRAVO CRUZ DIEGO</v>
          </cell>
          <cell r="B6490">
            <v>16672114</v>
          </cell>
        </row>
        <row r="6491">
          <cell r="A6491" t="str">
            <v>BRAVO DE BENJUMEA LAURA MARIA</v>
          </cell>
          <cell r="B6491">
            <v>27001754</v>
          </cell>
        </row>
        <row r="6492">
          <cell r="A6492" t="str">
            <v>BRAVO DE HURTADO JESUS AMALIA</v>
          </cell>
          <cell r="B6492">
            <v>38225967</v>
          </cell>
        </row>
        <row r="6493">
          <cell r="A6493" t="str">
            <v>Bravo de Martinez Myriam del R</v>
          </cell>
          <cell r="B6493">
            <v>31282640</v>
          </cell>
        </row>
        <row r="6494">
          <cell r="A6494" t="str">
            <v>BRAVO DIAZ IVAN</v>
          </cell>
          <cell r="B6494">
            <v>3324095</v>
          </cell>
        </row>
        <row r="6495">
          <cell r="A6495" t="str">
            <v>BRAVO GARCIA INGRID FARIDE</v>
          </cell>
          <cell r="B6495">
            <v>31572609</v>
          </cell>
        </row>
        <row r="6496">
          <cell r="A6496" t="str">
            <v>BRAVO GARCIA JOHN JAIRO</v>
          </cell>
          <cell r="B6496">
            <v>79622688</v>
          </cell>
        </row>
        <row r="6497">
          <cell r="A6497" t="str">
            <v>BRAVO GUARIN FANNY</v>
          </cell>
          <cell r="B6497">
            <v>29414286</v>
          </cell>
        </row>
        <row r="6498">
          <cell r="A6498" t="str">
            <v>BRAVO GUERRERO ADRIAN ALBERTO</v>
          </cell>
          <cell r="B6498">
            <v>76312862</v>
          </cell>
        </row>
        <row r="6499">
          <cell r="A6499" t="str">
            <v>BRAVO HERRERA MARILUZ</v>
          </cell>
          <cell r="B6499">
            <v>66922529</v>
          </cell>
        </row>
        <row r="6500">
          <cell r="A6500" t="str">
            <v>BRAVO JARAMILLO LUIS NORBERTO</v>
          </cell>
          <cell r="B6500">
            <v>14977125</v>
          </cell>
        </row>
        <row r="6501">
          <cell r="A6501" t="str">
            <v>BRAVO LARRAÐAGA RICHARD ALEXANDER</v>
          </cell>
          <cell r="B6501">
            <v>12969088</v>
          </cell>
        </row>
        <row r="6502">
          <cell r="A6502" t="str">
            <v>BRAVO LATORRE CARMINA</v>
          </cell>
          <cell r="B6502">
            <v>39695080</v>
          </cell>
        </row>
        <row r="6503">
          <cell r="A6503" t="str">
            <v>BRAVO LOPEZ MARIA E</v>
          </cell>
          <cell r="B6503">
            <v>31943048</v>
          </cell>
        </row>
        <row r="6504">
          <cell r="A6504" t="str">
            <v>BRAVO LUNA HUMBERTO</v>
          </cell>
          <cell r="B6504">
            <v>6184056</v>
          </cell>
        </row>
        <row r="6505">
          <cell r="A6505" t="str">
            <v>BRAVO MALAMBO LUIS FERNANDO</v>
          </cell>
          <cell r="B6505">
            <v>16789957</v>
          </cell>
        </row>
        <row r="6506">
          <cell r="A6506" t="str">
            <v>BRAVO MARTA LUCIA</v>
          </cell>
          <cell r="B6506">
            <v>34536142</v>
          </cell>
        </row>
        <row r="6507">
          <cell r="A6507" t="str">
            <v>BRAVO MENDOZA YOLANDA</v>
          </cell>
          <cell r="B6507">
            <v>29972507</v>
          </cell>
        </row>
        <row r="6508">
          <cell r="A6508" t="str">
            <v>BRAVO MIGUEL ALEXANDER</v>
          </cell>
          <cell r="B6508">
            <v>16284925</v>
          </cell>
        </row>
        <row r="6509">
          <cell r="A6509" t="str">
            <v>BRAVO MUNOZ EMIRO</v>
          </cell>
          <cell r="B6509">
            <v>10536176</v>
          </cell>
        </row>
        <row r="6510">
          <cell r="A6510" t="str">
            <v>BRAVO MUNOZ JHON K</v>
          </cell>
          <cell r="B6510">
            <v>94456555</v>
          </cell>
        </row>
        <row r="6511">
          <cell r="A6511" t="str">
            <v>BRAVO OCHOA ANTONIO</v>
          </cell>
          <cell r="B6511">
            <v>14944419</v>
          </cell>
        </row>
        <row r="6512">
          <cell r="A6512" t="str">
            <v>BRAVO PACHECO LUIS FELIPE</v>
          </cell>
          <cell r="B6512">
            <v>79334742</v>
          </cell>
        </row>
        <row r="6513">
          <cell r="A6513" t="str">
            <v>BRAVO PADILLA HAROLDO FERNANDO</v>
          </cell>
          <cell r="B6513">
            <v>79511406</v>
          </cell>
        </row>
        <row r="6514">
          <cell r="A6514" t="str">
            <v>BRAVO PANTOJA GERMAN FERNANDO</v>
          </cell>
          <cell r="B6514">
            <v>98385741</v>
          </cell>
        </row>
        <row r="6515">
          <cell r="A6515" t="str">
            <v>BRAVO PORRAS LUIS ALFONSO</v>
          </cell>
          <cell r="B6515">
            <v>6386126</v>
          </cell>
        </row>
        <row r="6516">
          <cell r="A6516" t="str">
            <v>BRAVO POSADA ANA ALEXANDRA</v>
          </cell>
          <cell r="B6516">
            <v>26054403</v>
          </cell>
        </row>
        <row r="6517">
          <cell r="A6517" t="str">
            <v>BRAVO RAMIREZ MARIA YANETH</v>
          </cell>
          <cell r="B6517">
            <v>43571451</v>
          </cell>
        </row>
        <row r="6518">
          <cell r="A6518" t="str">
            <v>BRAVO RESTREPO MARIA ELENA</v>
          </cell>
          <cell r="B6518">
            <v>31930213</v>
          </cell>
        </row>
        <row r="6519">
          <cell r="A6519" t="str">
            <v>BRAVO RINCON MARIA ELENA</v>
          </cell>
          <cell r="B6519">
            <v>38258049</v>
          </cell>
        </row>
        <row r="6520">
          <cell r="A6520" t="str">
            <v>BRAVO RUIZ JANETH</v>
          </cell>
          <cell r="B6520">
            <v>31859847</v>
          </cell>
        </row>
        <row r="6521">
          <cell r="A6521" t="str">
            <v>BRAVO RUIZ SONIA</v>
          </cell>
          <cell r="B6521">
            <v>31224699</v>
          </cell>
        </row>
        <row r="6522">
          <cell r="A6522" t="str">
            <v>BRAVO SANCHEZ PEDRO JULIO</v>
          </cell>
          <cell r="B6522">
            <v>11294148</v>
          </cell>
        </row>
        <row r="6523">
          <cell r="A6523" t="str">
            <v>BRAVO SINISTERRA LUIS FERNANDO</v>
          </cell>
          <cell r="B6523">
            <v>98430824</v>
          </cell>
        </row>
        <row r="6524">
          <cell r="A6524" t="str">
            <v>BRAVO SOLARTE MARIA EUGENIA</v>
          </cell>
          <cell r="B6524">
            <v>30707405</v>
          </cell>
        </row>
        <row r="6525">
          <cell r="A6525" t="str">
            <v>BRAVO TOVAR ELIZABETH</v>
          </cell>
          <cell r="B6525">
            <v>30731266</v>
          </cell>
        </row>
        <row r="6526">
          <cell r="A6526" t="str">
            <v>BRAVO VALENCIA CARLOS ELIAS</v>
          </cell>
          <cell r="B6526">
            <v>16768215</v>
          </cell>
        </row>
        <row r="6527">
          <cell r="A6527" t="str">
            <v>BRAVO VELASQUEZ CLAUDINA DE JESUS</v>
          </cell>
          <cell r="B6527">
            <v>43083857</v>
          </cell>
        </row>
        <row r="6528">
          <cell r="A6528" t="str">
            <v>BRAVO VELEZ DIANA PATRICIA</v>
          </cell>
          <cell r="B6528">
            <v>66981906</v>
          </cell>
        </row>
        <row r="6529">
          <cell r="A6529" t="str">
            <v>BRAVO VELEZ JORGE IVAN</v>
          </cell>
          <cell r="B6529">
            <v>13004895</v>
          </cell>
        </row>
        <row r="6530">
          <cell r="A6530" t="str">
            <v>BRAVO VINUEZA CARLOS</v>
          </cell>
          <cell r="B6530">
            <v>9074112</v>
          </cell>
        </row>
        <row r="6531">
          <cell r="A6531" t="str">
            <v>BRAVO ZAMBRANO PATRICIA</v>
          </cell>
          <cell r="B6531">
            <v>51922267</v>
          </cell>
        </row>
        <row r="6532">
          <cell r="A6532" t="str">
            <v>BRI/EZ MORENO MIGUEL ANGEL</v>
          </cell>
          <cell r="B6532">
            <v>79842663</v>
          </cell>
        </row>
        <row r="6533">
          <cell r="A6533" t="str">
            <v>BRI¥EZ DIAZ RAFAEL ALBERTO</v>
          </cell>
          <cell r="B6533">
            <v>11313752</v>
          </cell>
        </row>
        <row r="6534">
          <cell r="A6534" t="str">
            <v>BRIAN DON LEVI LESMES CASTILLO</v>
          </cell>
          <cell r="B6534">
            <v>18260911</v>
          </cell>
        </row>
        <row r="6535">
          <cell r="A6535" t="str">
            <v>BRICE/O DE MU/OZ MERCEDES</v>
          </cell>
          <cell r="B6535">
            <v>31271694</v>
          </cell>
        </row>
        <row r="6536">
          <cell r="A6536" t="str">
            <v>BRICEN VARGAS HERNANDO</v>
          </cell>
          <cell r="B6536">
            <v>17086692</v>
          </cell>
        </row>
        <row r="6537">
          <cell r="A6537" t="str">
            <v>BRICENO MONTOYA CESAR AUGUSTO</v>
          </cell>
          <cell r="B6537">
            <v>88199526</v>
          </cell>
        </row>
        <row r="6538">
          <cell r="A6538" t="str">
            <v>BRICENO MORENO FERMIN ALBERTO</v>
          </cell>
          <cell r="B6538">
            <v>13259126</v>
          </cell>
        </row>
        <row r="6539">
          <cell r="A6539" t="str">
            <v>BRICENO ROMERO ARTURO</v>
          </cell>
          <cell r="B6539">
            <v>16670889</v>
          </cell>
        </row>
        <row r="6540">
          <cell r="A6540" t="str">
            <v>BRICENO SUAREZ JAIME</v>
          </cell>
          <cell r="B6540">
            <v>19114546</v>
          </cell>
        </row>
        <row r="6541">
          <cell r="A6541" t="str">
            <v>BRIEVA ACOSTA ELMER ENRIQUE</v>
          </cell>
          <cell r="B6541">
            <v>17857121</v>
          </cell>
        </row>
        <row r="6542">
          <cell r="A6542" t="str">
            <v>BRIEVA RODRIGUEZ ZENIA DEL SOCORRO</v>
          </cell>
          <cell r="B6542">
            <v>23071392</v>
          </cell>
        </row>
        <row r="6543">
          <cell r="A6543" t="str">
            <v>BRIJALBA LLANOS RODOLFO</v>
          </cell>
          <cell r="B6543">
            <v>4423329</v>
          </cell>
        </row>
        <row r="6544">
          <cell r="A6544" t="str">
            <v>BRILLADORA CALIMA LTDA</v>
          </cell>
          <cell r="B6544">
            <v>890311634</v>
          </cell>
        </row>
        <row r="6545">
          <cell r="A6545" t="str">
            <v>BRILLADORA ESMERALDA LTDA</v>
          </cell>
          <cell r="B6545">
            <v>890316931</v>
          </cell>
        </row>
        <row r="6546">
          <cell r="A6546" t="str">
            <v>BRILLADORA PERLA DE LOS ANDES LIMITADA</v>
          </cell>
          <cell r="B6546">
            <v>800252277</v>
          </cell>
        </row>
        <row r="6547">
          <cell r="A6547" t="str">
            <v>BRILLASEO S.A.</v>
          </cell>
          <cell r="B6547">
            <v>890327601</v>
          </cell>
        </row>
        <row r="6548">
          <cell r="A6548" t="str">
            <v>BRIÑAS CARDONA IDER LILIA</v>
          </cell>
          <cell r="B6548">
            <v>31201954</v>
          </cell>
        </row>
        <row r="6549">
          <cell r="A6549" t="str">
            <v>BRINEZ BARRAGAN MARIA ANTONIA</v>
          </cell>
          <cell r="B6549">
            <v>51811353</v>
          </cell>
        </row>
        <row r="6550">
          <cell r="A6550" t="str">
            <v>BRINEZ GUZMAN HUMBERTO</v>
          </cell>
          <cell r="B6550">
            <v>93379960</v>
          </cell>
        </row>
        <row r="6551">
          <cell r="A6551" t="str">
            <v>BRINEZ GUZMAN YOLANDA</v>
          </cell>
          <cell r="B6551">
            <v>28915104</v>
          </cell>
        </row>
        <row r="6552">
          <cell r="A6552" t="str">
            <v>BRINEZ JIMENEZ ALBERTO JOSE</v>
          </cell>
          <cell r="B6552">
            <v>9135481</v>
          </cell>
        </row>
        <row r="6553">
          <cell r="A6553" t="str">
            <v>BRINEZ NINO MARTHA LUCIA</v>
          </cell>
          <cell r="B6553">
            <v>36275610</v>
          </cell>
        </row>
        <row r="6554">
          <cell r="A6554" t="str">
            <v>BRINEZ QUIMBAYO MOISES</v>
          </cell>
          <cell r="B6554">
            <v>93120292</v>
          </cell>
        </row>
        <row r="6555">
          <cell r="A6555" t="str">
            <v>BRINEZ ROJAS JOSE MARTIN</v>
          </cell>
          <cell r="B6555">
            <v>93083787</v>
          </cell>
        </row>
        <row r="6556">
          <cell r="A6556" t="str">
            <v>BRINEZ SANCHEZ GABRIEL</v>
          </cell>
          <cell r="B6556">
            <v>16738501</v>
          </cell>
        </row>
        <row r="6557">
          <cell r="A6557" t="str">
            <v>BRION COLLAZOS OSWALDO</v>
          </cell>
          <cell r="B6557">
            <v>16584132</v>
          </cell>
        </row>
        <row r="6558">
          <cell r="A6558" t="str">
            <v>BRITO BRITO NIMIA AURORA</v>
          </cell>
          <cell r="B6558">
            <v>40787735</v>
          </cell>
        </row>
        <row r="6559">
          <cell r="A6559" t="str">
            <v>BRITO RODRIGUEZ LEDIS BEATRIZ</v>
          </cell>
          <cell r="B6559">
            <v>56073725</v>
          </cell>
        </row>
        <row r="6560">
          <cell r="A6560" t="str">
            <v>BRITO RUIZ FERNANDO</v>
          </cell>
          <cell r="B6560">
            <v>10079597</v>
          </cell>
        </row>
        <row r="6561">
          <cell r="A6561" t="str">
            <v>BRITTO BRITTO JHON JAIVER</v>
          </cell>
          <cell r="B6561">
            <v>10025264</v>
          </cell>
        </row>
        <row r="6562">
          <cell r="A6562" t="str">
            <v>BRITTO GAMEZ YENIS</v>
          </cell>
          <cell r="B6562">
            <v>56055039</v>
          </cell>
        </row>
        <row r="6563">
          <cell r="A6563" t="str">
            <v>BRITTO MARIN LUZ MYRIAM</v>
          </cell>
          <cell r="B6563">
            <v>24475050</v>
          </cell>
        </row>
        <row r="6564">
          <cell r="A6564" t="str">
            <v>BRITTO MEJIA ARMANDO DE JESUS</v>
          </cell>
          <cell r="B6564">
            <v>77034518</v>
          </cell>
        </row>
        <row r="6565">
          <cell r="A6565" t="str">
            <v>BRITTO RIVERO JANETH JAZMIN</v>
          </cell>
          <cell r="B6565">
            <v>51732966</v>
          </cell>
        </row>
        <row r="6566">
          <cell r="A6566" t="str">
            <v>BROME DE RIASCOS AMELIA</v>
          </cell>
          <cell r="B6566">
            <v>31372494</v>
          </cell>
        </row>
        <row r="6567">
          <cell r="A6567" t="str">
            <v>BROWN RODRIGUEZ STEPHANIE ANDREA</v>
          </cell>
          <cell r="B6567">
            <v>42896226</v>
          </cell>
        </row>
        <row r="6568">
          <cell r="A6568" t="str">
            <v>BRUGES CONEO NILSON</v>
          </cell>
          <cell r="B6568">
            <v>73156554</v>
          </cell>
        </row>
        <row r="6569">
          <cell r="A6569" t="str">
            <v>BRYON SANCHEZ CESAR MANUEL</v>
          </cell>
          <cell r="B6569">
            <v>14964605</v>
          </cell>
        </row>
        <row r="6570">
          <cell r="A6570" t="str">
            <v>BUCCELLA CAMACHO ANGELO</v>
          </cell>
          <cell r="B6570">
            <v>16699916</v>
          </cell>
        </row>
        <row r="6571">
          <cell r="A6571" t="str">
            <v>BUCHELI BOLANOS LUIS HERNANDO</v>
          </cell>
          <cell r="B6571">
            <v>13058531</v>
          </cell>
        </row>
        <row r="6572">
          <cell r="A6572" t="str">
            <v>BUCHELI DAVID MILTON JAVIER</v>
          </cell>
          <cell r="B6572">
            <v>16771374</v>
          </cell>
        </row>
        <row r="6573">
          <cell r="A6573" t="str">
            <v>BUCHELI ESPINOSA NORA CECILIA</v>
          </cell>
          <cell r="B6573">
            <v>25842840</v>
          </cell>
        </row>
        <row r="6574">
          <cell r="A6574" t="str">
            <v>BUELVAS ARRIETA ARLIN MARIELA</v>
          </cell>
          <cell r="B6574">
            <v>34992889</v>
          </cell>
        </row>
        <row r="6575">
          <cell r="A6575" t="str">
            <v>BUELVAS BUSTAMANTE LIBARDO ANIBAL</v>
          </cell>
          <cell r="B6575">
            <v>6874892</v>
          </cell>
        </row>
        <row r="6576">
          <cell r="A6576" t="str">
            <v>BUELVAS CETAREZ ABELARDO</v>
          </cell>
          <cell r="B6576">
            <v>19495181</v>
          </cell>
        </row>
        <row r="6577">
          <cell r="A6577" t="str">
            <v>BUELVAS OTERO MARINA ENRIQUETA</v>
          </cell>
          <cell r="B6577">
            <v>33147556</v>
          </cell>
        </row>
        <row r="6578">
          <cell r="A6578" t="str">
            <v>BUENAHORA URIBE MARIA LUISA</v>
          </cell>
          <cell r="B6578">
            <v>41510820</v>
          </cell>
        </row>
        <row r="6579">
          <cell r="A6579" t="str">
            <v>BUENAHORA VARGAS GERMAN JAVIER</v>
          </cell>
          <cell r="B6579">
            <v>91462854</v>
          </cell>
        </row>
        <row r="6580">
          <cell r="A6580" t="str">
            <v>BUENAVENTURA BORRERO ANDREA</v>
          </cell>
          <cell r="B6580">
            <v>31951038</v>
          </cell>
        </row>
        <row r="6581">
          <cell r="A6581" t="str">
            <v>BUENAVENTURA BUENAVENTURA JANNETH P</v>
          </cell>
          <cell r="B6581">
            <v>51809018</v>
          </cell>
        </row>
        <row r="6582">
          <cell r="A6582" t="str">
            <v>BUENAVENTURA GRIJALBA DELGADO</v>
          </cell>
          <cell r="B6582">
            <v>14231848</v>
          </cell>
        </row>
        <row r="6583">
          <cell r="A6583" t="str">
            <v>BUENAVENTURA GUTIERREZ MARIA</v>
          </cell>
          <cell r="B6583">
            <v>31963521</v>
          </cell>
        </row>
        <row r="6584">
          <cell r="A6584" t="str">
            <v>BUENAVENTURA MUNOZ ZAPATA</v>
          </cell>
          <cell r="B6584">
            <v>6196502</v>
          </cell>
        </row>
        <row r="6585">
          <cell r="A6585" t="str">
            <v>BUENAVER M PAOLA MELVA</v>
          </cell>
          <cell r="B6585">
            <v>66840606</v>
          </cell>
        </row>
        <row r="6586">
          <cell r="A6586" t="str">
            <v>BUENDIA CALDERON JAIME ALBERTO</v>
          </cell>
          <cell r="B6586">
            <v>94382097</v>
          </cell>
        </row>
        <row r="6587">
          <cell r="A6587" t="str">
            <v>BUENDIA GARCIA GINA PATRICIA</v>
          </cell>
          <cell r="B6587">
            <v>32759877</v>
          </cell>
        </row>
        <row r="6588">
          <cell r="A6588" t="str">
            <v>BUENDIA RODRIGUEZ JESUS JOHANN</v>
          </cell>
          <cell r="B6588">
            <v>79513661</v>
          </cell>
        </row>
        <row r="6589">
          <cell r="A6589" t="str">
            <v>BUENDIA TORRES GLADYS MARCELA</v>
          </cell>
          <cell r="B6589">
            <v>39785432</v>
          </cell>
        </row>
        <row r="6590">
          <cell r="A6590" t="str">
            <v>BUENHOMBRE SUAREZ FERNANDO</v>
          </cell>
          <cell r="B6590">
            <v>79121683</v>
          </cell>
        </row>
        <row r="6591">
          <cell r="A6591" t="str">
            <v>BUENO CABRERA EMERSON</v>
          </cell>
          <cell r="B6591">
            <v>94517449</v>
          </cell>
        </row>
        <row r="6592">
          <cell r="A6592" t="str">
            <v>BUENO CRUZ MARCO TULIO</v>
          </cell>
          <cell r="B6592">
            <v>79569237</v>
          </cell>
        </row>
        <row r="6593">
          <cell r="A6593" t="str">
            <v>BUENO DE AYALA YOLANDA</v>
          </cell>
          <cell r="B6593">
            <v>29769770</v>
          </cell>
        </row>
        <row r="6594">
          <cell r="A6594" t="str">
            <v>BUENO DE GUERRERO CONSUELO</v>
          </cell>
          <cell r="B6594">
            <v>38978275</v>
          </cell>
        </row>
        <row r="6595">
          <cell r="A6595" t="str">
            <v>BUENO DE HENAO YOLANDA</v>
          </cell>
          <cell r="B6595">
            <v>24567977</v>
          </cell>
        </row>
        <row r="6596">
          <cell r="A6596" t="str">
            <v>BUENO DE MARTINEZ ESTHER DE JESUS</v>
          </cell>
          <cell r="B6596">
            <v>41312734</v>
          </cell>
        </row>
        <row r="6597">
          <cell r="A6597" t="str">
            <v>BUENO GAVIRIA NELSON</v>
          </cell>
          <cell r="B6597">
            <v>17312700</v>
          </cell>
        </row>
        <row r="6598">
          <cell r="A6598" t="str">
            <v>BUENO GOMEZ JUAN CARLOS</v>
          </cell>
          <cell r="B6598">
            <v>16664470</v>
          </cell>
        </row>
        <row r="6599">
          <cell r="A6599" t="str">
            <v>BUENO GOMEZ JULIO HERMAN</v>
          </cell>
          <cell r="B6599">
            <v>19312324</v>
          </cell>
        </row>
        <row r="6600">
          <cell r="A6600" t="str">
            <v>BUENO GONZALEZ ORLANDO DE JESUS</v>
          </cell>
          <cell r="B6600">
            <v>18410353</v>
          </cell>
        </row>
        <row r="6601">
          <cell r="A6601" t="str">
            <v>BUENO LENIS SANDRA PATRICIA</v>
          </cell>
          <cell r="B6601">
            <v>66849337</v>
          </cell>
        </row>
        <row r="6602">
          <cell r="A6602" t="str">
            <v>BUENO MARIN JAIRO ANDRES</v>
          </cell>
          <cell r="B6602">
            <v>94491530</v>
          </cell>
        </row>
        <row r="6603">
          <cell r="A6603" t="str">
            <v>BUENO MARTINEZ JOSE GERLEY</v>
          </cell>
          <cell r="B6603">
            <v>14998247</v>
          </cell>
        </row>
        <row r="6604">
          <cell r="A6604" t="str">
            <v>BUENO MELO EDGAR EDUARDO</v>
          </cell>
          <cell r="B6604">
            <v>98541910</v>
          </cell>
        </row>
        <row r="6605">
          <cell r="A6605" t="str">
            <v>BUENO MONTOYA ADRIANA</v>
          </cell>
          <cell r="B6605">
            <v>66813145</v>
          </cell>
        </row>
        <row r="6606">
          <cell r="A6606" t="str">
            <v>BUENO MORENO MARIA ELENA</v>
          </cell>
          <cell r="B6606">
            <v>66920848</v>
          </cell>
        </row>
        <row r="6607">
          <cell r="A6607" t="str">
            <v>BUENO NEIRA JOSE</v>
          </cell>
          <cell r="B6607">
            <v>14875854</v>
          </cell>
        </row>
        <row r="6608">
          <cell r="A6608" t="str">
            <v>BUENO NIDIA MARINA</v>
          </cell>
          <cell r="B6608">
            <v>31831570</v>
          </cell>
        </row>
        <row r="6609">
          <cell r="A6609" t="str">
            <v>BUENO ORTIZ JHEIMY PAOLA</v>
          </cell>
          <cell r="B6609">
            <v>29665491</v>
          </cell>
        </row>
        <row r="6610">
          <cell r="A6610" t="str">
            <v>BUENO POLO MARTHA LUCIA</v>
          </cell>
          <cell r="B6610">
            <v>39639592</v>
          </cell>
        </row>
        <row r="6611">
          <cell r="A6611" t="str">
            <v>BUENO RAMIREZ DIANA EUGENIA</v>
          </cell>
          <cell r="B6611">
            <v>31961018</v>
          </cell>
        </row>
        <row r="6612">
          <cell r="A6612" t="str">
            <v>BUENO SANTOS JORGE ELBERTO</v>
          </cell>
          <cell r="B6612">
            <v>19172661</v>
          </cell>
        </row>
        <row r="6613">
          <cell r="A6613" t="str">
            <v>BUENO VALENCIA HERNAN</v>
          </cell>
          <cell r="B6613">
            <v>132541</v>
          </cell>
        </row>
        <row r="6614">
          <cell r="A6614" t="str">
            <v>BUENO VASQUEZ JAIR</v>
          </cell>
          <cell r="B6614">
            <v>16646620</v>
          </cell>
        </row>
        <row r="6615">
          <cell r="A6615" t="str">
            <v>BUENO ZUNIGA ALVARO</v>
          </cell>
          <cell r="B6615">
            <v>14962969</v>
          </cell>
        </row>
        <row r="6616">
          <cell r="A6616" t="str">
            <v>BUILES BENJUMEA JHON DE JESUS</v>
          </cell>
          <cell r="B6616">
            <v>70086371</v>
          </cell>
        </row>
        <row r="6617">
          <cell r="A6617" t="str">
            <v>BUILES BENJUMEA LUZ PIEDAD</v>
          </cell>
          <cell r="B6617">
            <v>42756886</v>
          </cell>
        </row>
        <row r="6618">
          <cell r="A6618" t="str">
            <v>BUILES BRAND JORGE ANTONIO</v>
          </cell>
          <cell r="B6618">
            <v>10132927</v>
          </cell>
        </row>
        <row r="6619">
          <cell r="A6619" t="str">
            <v>BUILES CARDONA RICHARD ALEXANDER</v>
          </cell>
          <cell r="B6619">
            <v>71711632</v>
          </cell>
        </row>
        <row r="6620">
          <cell r="A6620" t="str">
            <v>BUILES CASTRO SILVIA ELENA</v>
          </cell>
          <cell r="B6620">
            <v>43496610</v>
          </cell>
        </row>
        <row r="6621">
          <cell r="A6621" t="str">
            <v>BUILES CORREA EVELIO</v>
          </cell>
          <cell r="B6621">
            <v>10080773</v>
          </cell>
        </row>
        <row r="6622">
          <cell r="A6622" t="str">
            <v>BUILES CORREA GUILLERMO LEON</v>
          </cell>
          <cell r="B6622">
            <v>10111492</v>
          </cell>
        </row>
        <row r="6623">
          <cell r="A6623" t="str">
            <v>BUILES CORREA LUIS EDUARDO</v>
          </cell>
          <cell r="B6623">
            <v>8266198</v>
          </cell>
        </row>
        <row r="6624">
          <cell r="A6624" t="str">
            <v>BUILES OCHOA LUIS GUILLERMO</v>
          </cell>
          <cell r="B6624">
            <v>98487366</v>
          </cell>
        </row>
        <row r="6625">
          <cell r="A6625" t="str">
            <v>BUILES RESTREPO ANA MARIA</v>
          </cell>
          <cell r="B6625">
            <v>42894566</v>
          </cell>
        </row>
        <row r="6626">
          <cell r="A6626" t="str">
            <v>BUILES RESTREPO GILDARDO</v>
          </cell>
          <cell r="B6626">
            <v>10078119</v>
          </cell>
        </row>
        <row r="6627">
          <cell r="A6627" t="str">
            <v>BUITARGO MORA NUBIA HEYDITH</v>
          </cell>
          <cell r="B6627">
            <v>39574328</v>
          </cell>
        </row>
        <row r="6628">
          <cell r="A6628" t="str">
            <v>BUITRAGO ALBA/IL AIZA</v>
          </cell>
          <cell r="B6628">
            <v>32769067</v>
          </cell>
        </row>
        <row r="6629">
          <cell r="A6629" t="str">
            <v>BUITRAGO ALVAREZ SANDRA PATRICIA</v>
          </cell>
          <cell r="B6629">
            <v>43751946</v>
          </cell>
        </row>
        <row r="6630">
          <cell r="A6630" t="str">
            <v>BUITRAGO ARANGO JOSE HERNANDO</v>
          </cell>
          <cell r="B6630">
            <v>93292309</v>
          </cell>
        </row>
        <row r="6631">
          <cell r="A6631" t="str">
            <v>BUITRAGO ARIAS HECTOR GERMAN</v>
          </cell>
          <cell r="B6631">
            <v>79442457</v>
          </cell>
        </row>
        <row r="6632">
          <cell r="A6632" t="str">
            <v>BUITRAGO AROCA FORTUNATO</v>
          </cell>
          <cell r="B6632">
            <v>16695486</v>
          </cell>
        </row>
        <row r="6633">
          <cell r="A6633" t="str">
            <v>BUITRAGO AUSIQUE REINALDO</v>
          </cell>
          <cell r="B6633">
            <v>3178835</v>
          </cell>
        </row>
        <row r="6634">
          <cell r="A6634" t="str">
            <v>BUITRAGO AVILA ADBON</v>
          </cell>
          <cell r="B6634">
            <v>3181188</v>
          </cell>
        </row>
        <row r="6635">
          <cell r="A6635" t="str">
            <v>BUITRAGO BAQUERO ALEXANDER</v>
          </cell>
          <cell r="B6635">
            <v>80055030</v>
          </cell>
        </row>
        <row r="6636">
          <cell r="A6636" t="str">
            <v>BUITRAGO BARRERA JACQUELINE</v>
          </cell>
          <cell r="B6636">
            <v>51890610</v>
          </cell>
        </row>
        <row r="6637">
          <cell r="A6637" t="str">
            <v>BUITRAGO BEDOYA JOSE WILLIAM</v>
          </cell>
          <cell r="B6637">
            <v>94504550</v>
          </cell>
        </row>
        <row r="6638">
          <cell r="A6638" t="str">
            <v>BUITRAGO BELLO RUTH ANAVELA</v>
          </cell>
          <cell r="B6638">
            <v>51715464</v>
          </cell>
        </row>
        <row r="6639">
          <cell r="A6639" t="str">
            <v>BUITRAGO BENITEZ JORGE ALBERTO</v>
          </cell>
          <cell r="B6639">
            <v>16365934</v>
          </cell>
        </row>
        <row r="6640">
          <cell r="A6640" t="str">
            <v>BUITRAGO BRICE/O WILLIAM HERNAN</v>
          </cell>
          <cell r="B6640">
            <v>79537383</v>
          </cell>
        </row>
        <row r="6641">
          <cell r="A6641" t="str">
            <v>BUITRAGO BUITRAGO JOSE ANGEL</v>
          </cell>
          <cell r="B6641">
            <v>1049948</v>
          </cell>
        </row>
        <row r="6642">
          <cell r="A6642" t="str">
            <v>BUITRAGO CARDENAS GUSTAVO ADOLFO</v>
          </cell>
          <cell r="B6642">
            <v>14795258</v>
          </cell>
        </row>
        <row r="6643">
          <cell r="A6643" t="str">
            <v>BUITRAGO CARDENAS MANUEL ROBERTO</v>
          </cell>
          <cell r="B6643">
            <v>79308270</v>
          </cell>
        </row>
        <row r="6644">
          <cell r="A6644" t="str">
            <v>BUITRAGO CARDONA ANA MARTHA</v>
          </cell>
          <cell r="B6644">
            <v>32496765</v>
          </cell>
        </row>
        <row r="6645">
          <cell r="A6645" t="str">
            <v>BUITRAGO CARVAJAL MARIA YANETH</v>
          </cell>
          <cell r="B6645">
            <v>66820024</v>
          </cell>
        </row>
        <row r="6646">
          <cell r="A6646" t="str">
            <v>BUITRAGO CIRO TERESITA DEL S</v>
          </cell>
          <cell r="B6646">
            <v>43475923</v>
          </cell>
        </row>
        <row r="6647">
          <cell r="A6647" t="str">
            <v>BUITRAGO CONTRERAS DARIO HERIBERTO</v>
          </cell>
          <cell r="B6647">
            <v>3265915</v>
          </cell>
        </row>
        <row r="6648">
          <cell r="A6648" t="str">
            <v>BUITRAGO CORTEZ LUZ ELENA</v>
          </cell>
          <cell r="B6648">
            <v>52147339</v>
          </cell>
        </row>
        <row r="6649">
          <cell r="A6649" t="str">
            <v>BUITRAGO CRUZ CARMEN DORIS</v>
          </cell>
          <cell r="B6649">
            <v>51880625</v>
          </cell>
        </row>
        <row r="6650">
          <cell r="A6650" t="str">
            <v>BUITRAGO DE ANGULO MARTHA CECILIA</v>
          </cell>
          <cell r="B6650">
            <v>22305075</v>
          </cell>
        </row>
        <row r="6651">
          <cell r="A6651" t="str">
            <v>BUITRAGO DE ARIAS LILIAN</v>
          </cell>
          <cell r="B6651">
            <v>31468959</v>
          </cell>
        </row>
        <row r="6652">
          <cell r="A6652" t="str">
            <v>BUITRAGO DE GALVEZ ROSA HILDA</v>
          </cell>
          <cell r="B6652">
            <v>29922193</v>
          </cell>
        </row>
        <row r="6653">
          <cell r="A6653" t="str">
            <v>BUITRAGO DE LA PE¥A ANGELA PATRICIA</v>
          </cell>
          <cell r="B6653">
            <v>39570772</v>
          </cell>
        </row>
        <row r="6654">
          <cell r="A6654" t="str">
            <v>BUITRAGO DE MOYA LUZ MERY</v>
          </cell>
          <cell r="B6654">
            <v>34523145</v>
          </cell>
        </row>
        <row r="6655">
          <cell r="A6655" t="str">
            <v>BUITRAGO DE VELEZ MARLENY</v>
          </cell>
          <cell r="B6655">
            <v>38984334</v>
          </cell>
        </row>
        <row r="6656">
          <cell r="A6656" t="str">
            <v>BUITRAGO DE WILCHEROSA HELENA</v>
          </cell>
          <cell r="B6656">
            <v>41431929</v>
          </cell>
        </row>
        <row r="6657">
          <cell r="A6657" t="str">
            <v>BUITRAGO DIAZ GONZALO</v>
          </cell>
          <cell r="B6657">
            <v>93082113</v>
          </cell>
        </row>
        <row r="6658">
          <cell r="A6658" t="str">
            <v>BUITRAGO DUQUE JESUS ALBERTO</v>
          </cell>
          <cell r="B6658">
            <v>18507670</v>
          </cell>
        </row>
        <row r="6659">
          <cell r="A6659" t="str">
            <v>BUITRAGO DUQUE JORGE ARTURO</v>
          </cell>
          <cell r="B6659">
            <v>79644282</v>
          </cell>
        </row>
        <row r="6660">
          <cell r="A6660" t="str">
            <v>BUITRAGO ESCOBAR LUIS MAURICIO</v>
          </cell>
          <cell r="B6660">
            <v>79420836</v>
          </cell>
        </row>
        <row r="6661">
          <cell r="A6661" t="str">
            <v>BUITRAGO ESPEJO HILDA NOHEMA</v>
          </cell>
          <cell r="B6661">
            <v>46351469</v>
          </cell>
        </row>
        <row r="6662">
          <cell r="A6662" t="str">
            <v>BUITRAGO ESPINOSA JUAN CARLOS</v>
          </cell>
          <cell r="B6662">
            <v>71732664</v>
          </cell>
        </row>
        <row r="6663">
          <cell r="A6663" t="str">
            <v>BUITRAGO FERREIRA IVAN MAURICIO</v>
          </cell>
          <cell r="B6663">
            <v>79486977</v>
          </cell>
        </row>
        <row r="6664">
          <cell r="A6664" t="str">
            <v>BUITRAGO FLECHAS HENRY GEOVANNY</v>
          </cell>
          <cell r="B6664">
            <v>79273380</v>
          </cell>
        </row>
        <row r="6665">
          <cell r="A6665" t="str">
            <v>BUITRAGO FRANCO LEON JAIRO</v>
          </cell>
          <cell r="B6665">
            <v>71555042</v>
          </cell>
        </row>
        <row r="6666">
          <cell r="A6666" t="str">
            <v>BUITRAGO FRNACO LUIS ALBERTO</v>
          </cell>
          <cell r="B6666">
            <v>15303361</v>
          </cell>
        </row>
        <row r="6667">
          <cell r="A6667" t="str">
            <v>BUITRAGO GALINDO MARIELA</v>
          </cell>
          <cell r="B6667">
            <v>51934524</v>
          </cell>
        </row>
        <row r="6668">
          <cell r="A6668" t="str">
            <v>BUITRAGO GARCIA CLAUDIA YOJANA</v>
          </cell>
          <cell r="B6668">
            <v>52303750</v>
          </cell>
        </row>
        <row r="6669">
          <cell r="A6669" t="str">
            <v>BUITRAGO GARCIA FERNEY ALONSO</v>
          </cell>
          <cell r="B6669">
            <v>16682068</v>
          </cell>
        </row>
        <row r="6670">
          <cell r="A6670" t="str">
            <v>BUITRAGO GARCIA JORGE ELIECER</v>
          </cell>
          <cell r="B6670">
            <v>79669029</v>
          </cell>
        </row>
        <row r="6671">
          <cell r="A6671" t="str">
            <v>BUITRAGO GELVEZ HENRY ALFONSO</v>
          </cell>
          <cell r="B6671">
            <v>13456810</v>
          </cell>
        </row>
        <row r="6672">
          <cell r="A6672" t="str">
            <v>BUITRAGO GIRALDO CARLOS HUGO</v>
          </cell>
          <cell r="B6672">
            <v>10267422</v>
          </cell>
        </row>
        <row r="6673">
          <cell r="A6673" t="str">
            <v>BUITRAGO GOMEZ LILIANA</v>
          </cell>
          <cell r="B6673">
            <v>24485800</v>
          </cell>
        </row>
        <row r="6674">
          <cell r="A6674" t="str">
            <v>BUITRAGO GONZALEZ PAOLA ANDREA</v>
          </cell>
          <cell r="B6674">
            <v>66774134</v>
          </cell>
        </row>
        <row r="6675">
          <cell r="A6675" t="str">
            <v>BUITRAGO GRANADA MELBA</v>
          </cell>
          <cell r="B6675">
            <v>34510525</v>
          </cell>
        </row>
        <row r="6676">
          <cell r="A6676" t="str">
            <v>BUITRAGO GUERRA LACIDES</v>
          </cell>
          <cell r="B6676">
            <v>11383542</v>
          </cell>
        </row>
        <row r="6677">
          <cell r="A6677" t="str">
            <v>BUITRAGO GUERRERO CLAUDIA YOLANDA</v>
          </cell>
          <cell r="B6677">
            <v>23652671</v>
          </cell>
        </row>
        <row r="6678">
          <cell r="A6678" t="str">
            <v>BUITRAGO GUSTAVO</v>
          </cell>
          <cell r="B6678">
            <v>13466375</v>
          </cell>
        </row>
        <row r="6679">
          <cell r="A6679" t="str">
            <v>BUITRAGO GUTIERREZ CRISTOVAL TOMAS</v>
          </cell>
          <cell r="B6679">
            <v>19240009</v>
          </cell>
        </row>
        <row r="6680">
          <cell r="A6680" t="str">
            <v>BUITRAGO HERNANDEZ HENRY AURELIO</v>
          </cell>
          <cell r="B6680">
            <v>11186581</v>
          </cell>
        </row>
        <row r="6681">
          <cell r="A6681" t="str">
            <v>BUITRAGO HERNANDEZCLAUDIA PATRICIA</v>
          </cell>
          <cell r="B6681">
            <v>66916777</v>
          </cell>
        </row>
        <row r="6682">
          <cell r="A6682" t="str">
            <v>BUITRAGO HIDALGO GLORIA ILSA</v>
          </cell>
          <cell r="B6682">
            <v>41760105</v>
          </cell>
        </row>
        <row r="6683">
          <cell r="A6683" t="str">
            <v>BUITRAGO HURTADO GUILLERMO</v>
          </cell>
          <cell r="B6683">
            <v>19110518</v>
          </cell>
        </row>
        <row r="6684">
          <cell r="A6684" t="str">
            <v>BUITRAGO JIMENEZ LUZ MERY</v>
          </cell>
          <cell r="B6684">
            <v>66675323</v>
          </cell>
        </row>
        <row r="6685">
          <cell r="A6685" t="str">
            <v>BUITRAGO JULIO CRISTIAN</v>
          </cell>
          <cell r="B6685">
            <v>87940810</v>
          </cell>
        </row>
        <row r="6686">
          <cell r="A6686" t="str">
            <v>BUITRAGO LUIS ALIRIO</v>
          </cell>
          <cell r="B6686">
            <v>19241699</v>
          </cell>
        </row>
        <row r="6687">
          <cell r="A6687" t="str">
            <v>BUITRAGO LUIS CARLOS</v>
          </cell>
          <cell r="B6687">
            <v>19052521</v>
          </cell>
        </row>
        <row r="6688">
          <cell r="A6688" t="str">
            <v>BUITRAGO M PIEDAD DEL S</v>
          </cell>
          <cell r="B6688">
            <v>32492595</v>
          </cell>
        </row>
        <row r="6689">
          <cell r="A6689" t="str">
            <v>BUITRAGO MARTINEZ CESAR ORLANDO</v>
          </cell>
          <cell r="B6689">
            <v>16251606</v>
          </cell>
        </row>
        <row r="6690">
          <cell r="A6690" t="str">
            <v>BUITRAGO MARTINEZ MOISES</v>
          </cell>
          <cell r="B6690">
            <v>4188335</v>
          </cell>
        </row>
        <row r="6691">
          <cell r="A6691" t="str">
            <v>BUITRAGO MARTINEZ SILVERIO</v>
          </cell>
          <cell r="B6691">
            <v>19301983</v>
          </cell>
        </row>
        <row r="6692">
          <cell r="A6692" t="str">
            <v>BUITRAGO MEJIA FERNANDO</v>
          </cell>
          <cell r="B6692">
            <v>93374689</v>
          </cell>
        </row>
        <row r="6693">
          <cell r="A6693" t="str">
            <v>BUITRAGO MOLINA LILIANA PATRICIA</v>
          </cell>
          <cell r="B6693">
            <v>43903696</v>
          </cell>
        </row>
        <row r="6694">
          <cell r="A6694" t="str">
            <v>BUITRAGO MONDRAGON ADOLFO</v>
          </cell>
          <cell r="B6694">
            <v>94225159</v>
          </cell>
        </row>
        <row r="6695">
          <cell r="A6695" t="str">
            <v>BUITRAGO NARANJO JAMES HERNAN</v>
          </cell>
          <cell r="B6695">
            <v>7522975</v>
          </cell>
        </row>
        <row r="6696">
          <cell r="A6696" t="str">
            <v>BUITRAGO NINO JORGE HERNANDO</v>
          </cell>
          <cell r="B6696">
            <v>7308790</v>
          </cell>
        </row>
        <row r="6697">
          <cell r="A6697" t="str">
            <v>BUITRAGO ORDONEZ EMILSEN</v>
          </cell>
          <cell r="B6697">
            <v>31200781</v>
          </cell>
        </row>
        <row r="6698">
          <cell r="A6698" t="str">
            <v>BUITRAGO OSORIO LILIANA</v>
          </cell>
          <cell r="B6698">
            <v>52504163</v>
          </cell>
        </row>
        <row r="6699">
          <cell r="A6699" t="str">
            <v>BUITRAGO PARRA LUZ HELENA</v>
          </cell>
          <cell r="B6699">
            <v>41887409</v>
          </cell>
        </row>
        <row r="6700">
          <cell r="A6700" t="str">
            <v>BUITRAGO PATARROYOLUIS ERNESTO</v>
          </cell>
          <cell r="B6700">
            <v>79866582</v>
          </cell>
        </row>
        <row r="6701">
          <cell r="A6701" t="str">
            <v>BUITRAGO PINEDA LUIS FELIPE</v>
          </cell>
          <cell r="B6701">
            <v>71730269</v>
          </cell>
        </row>
        <row r="6702">
          <cell r="A6702" t="str">
            <v>BUITRAGO PINEROS JAYDER ALBERTO</v>
          </cell>
          <cell r="B6702">
            <v>79268643</v>
          </cell>
        </row>
        <row r="6703">
          <cell r="A6703" t="str">
            <v>BUITRAGO PINEROS LESBY ASTRID</v>
          </cell>
          <cell r="B6703">
            <v>51634683</v>
          </cell>
        </row>
        <row r="6704">
          <cell r="A6704" t="str">
            <v>BUITRAGO RAMIREZ JOHN HENRY</v>
          </cell>
          <cell r="B6704">
            <v>15907050</v>
          </cell>
        </row>
        <row r="6705">
          <cell r="A6705" t="str">
            <v>BUITRAGO REYES LUZ DARI</v>
          </cell>
          <cell r="B6705">
            <v>52442875</v>
          </cell>
        </row>
        <row r="6706">
          <cell r="A6706" t="str">
            <v>BUITRAGO RIASCOS PAULA ANDREA</v>
          </cell>
          <cell r="B6706">
            <v>29104954</v>
          </cell>
        </row>
        <row r="6707">
          <cell r="A6707" t="str">
            <v>BUITRAGO RODRIGUEZ BLANCA JENNY</v>
          </cell>
          <cell r="B6707">
            <v>51986390</v>
          </cell>
        </row>
        <row r="6708">
          <cell r="A6708" t="str">
            <v>BUITRAGO RODRIGUEZJOSE DERIAN</v>
          </cell>
          <cell r="B6708">
            <v>16718199</v>
          </cell>
        </row>
        <row r="6709">
          <cell r="A6709" t="str">
            <v>BUITRAGO RODRIGUEZMARIA ISABEL</v>
          </cell>
          <cell r="B6709">
            <v>20729876</v>
          </cell>
        </row>
        <row r="6710">
          <cell r="A6710" t="str">
            <v>BUITRAGO RUIZ JOHN JAIRO</v>
          </cell>
          <cell r="B6710">
            <v>94381698</v>
          </cell>
        </row>
        <row r="6711">
          <cell r="A6711" t="str">
            <v>BUITRAGO SAAVEDRA ELBERTO</v>
          </cell>
          <cell r="B6711">
            <v>80436600</v>
          </cell>
        </row>
        <row r="6712">
          <cell r="A6712" t="str">
            <v>BUITRAGO SALAZAR FERNANDO</v>
          </cell>
          <cell r="B6712">
            <v>7550793</v>
          </cell>
        </row>
        <row r="6713">
          <cell r="A6713" t="str">
            <v>BUITRAGO SALAZAR INDIRA</v>
          </cell>
          <cell r="B6713">
            <v>51913674</v>
          </cell>
        </row>
        <row r="6714">
          <cell r="A6714" t="str">
            <v>BUITRAGO SALCEDO AIDA</v>
          </cell>
          <cell r="B6714">
            <v>38853662</v>
          </cell>
        </row>
        <row r="6715">
          <cell r="A6715" t="str">
            <v>BUITRAGO SARMIENTO LUCY ESPERANZA</v>
          </cell>
          <cell r="B6715">
            <v>39749733</v>
          </cell>
        </row>
        <row r="6716">
          <cell r="A6716" t="str">
            <v>BUITRAGO SARMIENTOCAMILO ALFREDO</v>
          </cell>
          <cell r="B6716">
            <v>80472068</v>
          </cell>
        </row>
        <row r="6717">
          <cell r="A6717" t="str">
            <v>BUITRAGO SEPULVEDA HUGO JAVIER</v>
          </cell>
          <cell r="B6717">
            <v>18388255</v>
          </cell>
        </row>
        <row r="6718">
          <cell r="A6718" t="str">
            <v>BUITRAGO SILVA MARCELINO</v>
          </cell>
          <cell r="B6718">
            <v>13451896</v>
          </cell>
        </row>
        <row r="6719">
          <cell r="A6719" t="str">
            <v>BUITRAGO SOLARTE CLAUDIA PATRICIA</v>
          </cell>
          <cell r="B6719">
            <v>52031939</v>
          </cell>
        </row>
        <row r="6720">
          <cell r="A6720" t="str">
            <v>BUITRAGO SUAREZ JAVIER MAURICIO</v>
          </cell>
          <cell r="B6720">
            <v>79544231</v>
          </cell>
        </row>
        <row r="6721">
          <cell r="A6721" t="str">
            <v>BUITRAGO TORRES CARLOS ANDRES</v>
          </cell>
          <cell r="B6721">
            <v>79724519</v>
          </cell>
        </row>
        <row r="6722">
          <cell r="A6722" t="str">
            <v>BUITRAGO URBANO LUIS ERNESTO</v>
          </cell>
          <cell r="B6722">
            <v>79052855</v>
          </cell>
        </row>
        <row r="6723">
          <cell r="A6723" t="str">
            <v>BUITRAGO VELANDIA LUIS ALBERTO</v>
          </cell>
          <cell r="B6723">
            <v>6746132</v>
          </cell>
        </row>
        <row r="6724">
          <cell r="A6724" t="str">
            <v>BUITRAGO VILLA ANA MARIA</v>
          </cell>
          <cell r="B6724">
            <v>52414948</v>
          </cell>
        </row>
        <row r="6725">
          <cell r="A6725" t="str">
            <v>BUITRAGO VIRVIESCACLARA INES</v>
          </cell>
          <cell r="B6725">
            <v>52105251</v>
          </cell>
        </row>
        <row r="6726">
          <cell r="A6726" t="str">
            <v>BUITRAGO VIVAS VICTOR</v>
          </cell>
          <cell r="B6726">
            <v>7212984</v>
          </cell>
        </row>
        <row r="6727">
          <cell r="A6727" t="str">
            <v>BUITRON SAPUYES OLGA BEATRIZ</v>
          </cell>
          <cell r="B6727">
            <v>31535844</v>
          </cell>
        </row>
        <row r="6728">
          <cell r="A6728" t="str">
            <v>BULA BLANCO MARIO ENRIQUE</v>
          </cell>
          <cell r="B6728">
            <v>7482593</v>
          </cell>
        </row>
        <row r="6729">
          <cell r="A6729" t="str">
            <v>BULA DE PLATA RUTH MARIA</v>
          </cell>
          <cell r="B6729">
            <v>22332240</v>
          </cell>
        </row>
        <row r="6730">
          <cell r="A6730" t="str">
            <v>BULA MIRANDA JULIO ALBERTO</v>
          </cell>
          <cell r="B6730">
            <v>79556019</v>
          </cell>
        </row>
        <row r="6731">
          <cell r="A6731" t="str">
            <v>BULA REYES LIBIA ISABEL</v>
          </cell>
          <cell r="B6731">
            <v>51550510</v>
          </cell>
        </row>
        <row r="6732">
          <cell r="A6732" t="str">
            <v>BULLA CASTELLANOS BIBIANA MARITHZA</v>
          </cell>
          <cell r="B6732">
            <v>52357521</v>
          </cell>
        </row>
        <row r="6733">
          <cell r="A6733" t="str">
            <v>BULLA DE PACHON BLANCO LILLIA</v>
          </cell>
          <cell r="B6733">
            <v>28547164</v>
          </cell>
        </row>
        <row r="6734">
          <cell r="A6734" t="str">
            <v>BULLA LOPEZ LUZ MARINA</v>
          </cell>
          <cell r="B6734">
            <v>52077421</v>
          </cell>
        </row>
        <row r="6735">
          <cell r="A6735" t="str">
            <v>BULLA OCASION LUIS FERNANDO</v>
          </cell>
          <cell r="B6735">
            <v>79719617</v>
          </cell>
        </row>
        <row r="6736">
          <cell r="A6736" t="str">
            <v>BULLA SABOGAL CONSUELO</v>
          </cell>
          <cell r="B6736">
            <v>51753923</v>
          </cell>
        </row>
        <row r="6737">
          <cell r="A6737" t="str">
            <v>BULLA TORO JAIRO</v>
          </cell>
          <cell r="B6737">
            <v>16711261</v>
          </cell>
        </row>
        <row r="6738">
          <cell r="A6738" t="str">
            <v>BULLA TORO LUCY</v>
          </cell>
          <cell r="B6738">
            <v>31889968</v>
          </cell>
        </row>
        <row r="6739">
          <cell r="A6739" t="str">
            <v>BURAYE COLMENARES ELIAS</v>
          </cell>
          <cell r="B6739">
            <v>14971454</v>
          </cell>
        </row>
        <row r="6740">
          <cell r="A6740" t="str">
            <v>BURBANO BENAVIDES CARLOS CHARSON</v>
          </cell>
          <cell r="B6740">
            <v>71771074</v>
          </cell>
        </row>
        <row r="6741">
          <cell r="A6741" t="str">
            <v>BURBANO BURBANO EUCLIDES OSWALDO</v>
          </cell>
          <cell r="B6741">
            <v>87490691</v>
          </cell>
        </row>
        <row r="6742">
          <cell r="A6742" t="str">
            <v>BURBANO BURBANO RICARDO</v>
          </cell>
          <cell r="B6742">
            <v>98399447</v>
          </cell>
        </row>
        <row r="6743">
          <cell r="A6743" t="str">
            <v>BURBANO CABRERA LUZ HELENA</v>
          </cell>
          <cell r="B6743">
            <v>31153771</v>
          </cell>
        </row>
        <row r="6744">
          <cell r="A6744" t="str">
            <v>BURBANO CARLOS ALBERTO</v>
          </cell>
          <cell r="B6744">
            <v>16727899</v>
          </cell>
        </row>
        <row r="6745">
          <cell r="A6745" t="str">
            <v>BURBANO DELGADO MARISOL</v>
          </cell>
          <cell r="B6745">
            <v>31979047</v>
          </cell>
        </row>
        <row r="6746">
          <cell r="A6746" t="str">
            <v>BURBANO DIAZ NANCY</v>
          </cell>
          <cell r="B6746">
            <v>31956959</v>
          </cell>
        </row>
        <row r="6747">
          <cell r="A6747" t="str">
            <v>BURBANO EDGAR ALBERTO</v>
          </cell>
          <cell r="B6747">
            <v>12166736</v>
          </cell>
        </row>
        <row r="6748">
          <cell r="A6748" t="str">
            <v>BURBANO FRANCISCO JAVIER</v>
          </cell>
          <cell r="B6748">
            <v>10691334</v>
          </cell>
        </row>
        <row r="6749">
          <cell r="A6749" t="str">
            <v>BURBANO GABEB DARIO</v>
          </cell>
          <cell r="B6749">
            <v>16700123</v>
          </cell>
        </row>
        <row r="6750">
          <cell r="A6750" t="str">
            <v>BURBANO GALVIZ MARIO JAVIER</v>
          </cell>
          <cell r="B6750">
            <v>98381651</v>
          </cell>
        </row>
        <row r="6751">
          <cell r="A6751" t="str">
            <v>BURBANO HENRY HUMBERTO</v>
          </cell>
          <cell r="B6751">
            <v>4934933</v>
          </cell>
        </row>
        <row r="6752">
          <cell r="A6752" t="str">
            <v>BURBANO HERRERA VICTOR OLIMPO</v>
          </cell>
          <cell r="B6752">
            <v>12907920</v>
          </cell>
        </row>
        <row r="6753">
          <cell r="A6753" t="str">
            <v>BURBANO HOYOS MARINO</v>
          </cell>
          <cell r="B6753">
            <v>2549501</v>
          </cell>
        </row>
        <row r="6754">
          <cell r="A6754" t="str">
            <v>BURBANO LARA ALFREDO ERNESTO</v>
          </cell>
          <cell r="B6754">
            <v>16368871</v>
          </cell>
        </row>
        <row r="6755">
          <cell r="A6755" t="str">
            <v>BURBANO LOAIZA LUIS EDUARDO</v>
          </cell>
          <cell r="B6755">
            <v>16582310</v>
          </cell>
        </row>
        <row r="6756">
          <cell r="A6756" t="str">
            <v>BURBANO LOPEZ RAUL ANIBAL</v>
          </cell>
          <cell r="B6756">
            <v>13003271</v>
          </cell>
        </row>
        <row r="6757">
          <cell r="A6757" t="str">
            <v>BURBANO MELLIZO VOLTAIRE</v>
          </cell>
          <cell r="B6757">
            <v>1426086</v>
          </cell>
        </row>
        <row r="6758">
          <cell r="A6758" t="str">
            <v>BURBANO MONARK MARTHA LUCIA</v>
          </cell>
          <cell r="B6758">
            <v>31977127</v>
          </cell>
        </row>
        <row r="6759">
          <cell r="A6759" t="str">
            <v>BURBANO MOSQUERA GUILLERMO ANTONIO</v>
          </cell>
          <cell r="B6759">
            <v>10541081</v>
          </cell>
        </row>
        <row r="6760">
          <cell r="A6760" t="str">
            <v>BURBANO MUNOZ JAVIER ANTONIO</v>
          </cell>
          <cell r="B6760">
            <v>10520897</v>
          </cell>
        </row>
        <row r="6761">
          <cell r="A6761" t="str">
            <v>BURBANO NAMIAN PEDRO LUIS</v>
          </cell>
          <cell r="B6761">
            <v>4696940</v>
          </cell>
        </row>
        <row r="6762">
          <cell r="A6762" t="str">
            <v>BURBANO ORTEGA CARLOS ALBERTO</v>
          </cell>
          <cell r="B6762">
            <v>76333796</v>
          </cell>
        </row>
        <row r="6763">
          <cell r="A6763" t="str">
            <v>BURBANO P ARNULFO</v>
          </cell>
          <cell r="B6763">
            <v>16674411</v>
          </cell>
        </row>
        <row r="6764">
          <cell r="A6764" t="str">
            <v>BURBANO PULGARIN EUCLIDES</v>
          </cell>
          <cell r="B6764">
            <v>12236645</v>
          </cell>
        </row>
        <row r="6765">
          <cell r="A6765" t="str">
            <v>BURBANO RECALDE MARIO FERNANDO</v>
          </cell>
          <cell r="B6765">
            <v>98395705</v>
          </cell>
        </row>
        <row r="6766">
          <cell r="A6766" t="str">
            <v>BURBANO REVELO LIBARDO</v>
          </cell>
          <cell r="B6766">
            <v>17183530</v>
          </cell>
        </row>
        <row r="6767">
          <cell r="A6767" t="str">
            <v>BURBANO REYES ROSARIO</v>
          </cell>
          <cell r="B6767">
            <v>31970997</v>
          </cell>
        </row>
        <row r="6768">
          <cell r="A6768" t="str">
            <v>BURBANO SARMIENTO JOSE MAURICIO</v>
          </cell>
          <cell r="B6768">
            <v>79448336</v>
          </cell>
        </row>
        <row r="6769">
          <cell r="A6769" t="str">
            <v>BURBANO-TORRES TANCLERIS</v>
          </cell>
          <cell r="B6769">
            <v>10530426</v>
          </cell>
        </row>
        <row r="6770">
          <cell r="A6770" t="str">
            <v>BURGOS ALARCON VICTOR HUGO</v>
          </cell>
          <cell r="B6770">
            <v>17111605</v>
          </cell>
        </row>
        <row r="6771">
          <cell r="A6771" t="str">
            <v>BURGOS ALTAMIRANDA HUGO ALEJANDRO</v>
          </cell>
          <cell r="B6771">
            <v>8783511</v>
          </cell>
        </row>
        <row r="6772">
          <cell r="A6772" t="str">
            <v>BURGOS APONTE LIXY GENETT</v>
          </cell>
          <cell r="B6772">
            <v>52783845</v>
          </cell>
        </row>
        <row r="6773">
          <cell r="A6773" t="str">
            <v>BURGOS ARCOS GLORIA AMPARO</v>
          </cell>
          <cell r="B6773">
            <v>30720347</v>
          </cell>
        </row>
        <row r="6774">
          <cell r="A6774" t="str">
            <v>BURGOS BUITRAGO OMAR FLORENCIO</v>
          </cell>
          <cell r="B6774">
            <v>79420880</v>
          </cell>
        </row>
        <row r="6775">
          <cell r="A6775" t="str">
            <v>BURGOS BURGOS SEGUNDO ALCIDES</v>
          </cell>
          <cell r="B6775">
            <v>5662941</v>
          </cell>
        </row>
        <row r="6776">
          <cell r="A6776" t="str">
            <v>BURGOS CHAVERRA GLORIA INES</v>
          </cell>
          <cell r="B6776">
            <v>31490397</v>
          </cell>
        </row>
        <row r="6777">
          <cell r="A6777" t="str">
            <v>BURGOS CORRALES JUAN VICENTE</v>
          </cell>
          <cell r="B6777">
            <v>9075153</v>
          </cell>
        </row>
        <row r="6778">
          <cell r="A6778" t="str">
            <v>BURGOS DE DAZA LIDIA MARIA</v>
          </cell>
          <cell r="B6778">
            <v>42487489</v>
          </cell>
        </row>
        <row r="6779">
          <cell r="A6779" t="str">
            <v>BURGOS DE DIAZ MARIA INES</v>
          </cell>
          <cell r="B6779">
            <v>36165968</v>
          </cell>
        </row>
        <row r="6780">
          <cell r="A6780" t="str">
            <v>BURGOS GALEANO LUZMILA</v>
          </cell>
          <cell r="B6780">
            <v>34982713</v>
          </cell>
        </row>
        <row r="6781">
          <cell r="A6781" t="str">
            <v>BURGOS JIMENEZ LUZ DARIS</v>
          </cell>
          <cell r="B6781">
            <v>59661462</v>
          </cell>
        </row>
        <row r="6782">
          <cell r="A6782" t="str">
            <v>BURGOS LOPEZ SEGUNDO DIOGENES</v>
          </cell>
          <cell r="B6782">
            <v>5264543</v>
          </cell>
        </row>
        <row r="6783">
          <cell r="A6783" t="str">
            <v>BURGOS MARIN JAMES</v>
          </cell>
          <cell r="B6783">
            <v>4385652</v>
          </cell>
        </row>
        <row r="6784">
          <cell r="A6784" t="str">
            <v>BURGOS MARIN JOHN JAIR</v>
          </cell>
          <cell r="B6784">
            <v>94390140</v>
          </cell>
        </row>
        <row r="6785">
          <cell r="A6785" t="str">
            <v>BURGOS MORENO MIGUEL HUMBERTO</v>
          </cell>
          <cell r="B6785">
            <v>19069903</v>
          </cell>
        </row>
        <row r="6786">
          <cell r="A6786" t="str">
            <v>BURGOS OLARTE ISABEL</v>
          </cell>
          <cell r="B6786">
            <v>39724055</v>
          </cell>
        </row>
        <row r="6787">
          <cell r="A6787" t="str">
            <v>BURGOS PARRA CARLOS JULIO</v>
          </cell>
          <cell r="B6787">
            <v>11309185</v>
          </cell>
        </row>
        <row r="6788">
          <cell r="A6788" t="str">
            <v>BURGOS SIERRA JAVIER ARMANDO</v>
          </cell>
          <cell r="B6788">
            <v>7512351</v>
          </cell>
        </row>
        <row r="6789">
          <cell r="A6789" t="str">
            <v>BURGOS SILVA GUSTAVO</v>
          </cell>
          <cell r="B6789">
            <v>79124205</v>
          </cell>
        </row>
        <row r="6790">
          <cell r="A6790" t="str">
            <v>BURGOS SOSSA JUAN GUILLERMO</v>
          </cell>
          <cell r="B6790">
            <v>71692412</v>
          </cell>
        </row>
        <row r="6791">
          <cell r="A6791" t="str">
            <v>BURGOS SUAREZ ANDREA</v>
          </cell>
          <cell r="B6791">
            <v>52274732</v>
          </cell>
        </row>
        <row r="6792">
          <cell r="A6792" t="str">
            <v>BURGOS TOSCANO PAHOLA CECILIA</v>
          </cell>
          <cell r="B6792">
            <v>30659793</v>
          </cell>
        </row>
        <row r="6793">
          <cell r="A6793" t="str">
            <v>BURGUESS PAREDES EIRKA MASSIEL</v>
          </cell>
          <cell r="B6793">
            <v>66733244</v>
          </cell>
        </row>
        <row r="6794">
          <cell r="A6794" t="str">
            <v>BURITICA ARDILA MIRIAM</v>
          </cell>
          <cell r="B6794">
            <v>36380356</v>
          </cell>
        </row>
        <row r="6795">
          <cell r="A6795" t="str">
            <v>BURITICA CESPEDES DIEGO ALFONSO</v>
          </cell>
          <cell r="B6795">
            <v>17126516</v>
          </cell>
        </row>
        <row r="6796">
          <cell r="A6796" t="str">
            <v>BURITICA GAVIRIA RUBBY MARIA</v>
          </cell>
          <cell r="B6796">
            <v>24446891</v>
          </cell>
        </row>
        <row r="6797">
          <cell r="A6797" t="str">
            <v>BURITICA GOMEZ GUSTAVO ADOLFO</v>
          </cell>
          <cell r="B6797">
            <v>18387674</v>
          </cell>
        </row>
        <row r="6798">
          <cell r="A6798" t="str">
            <v>BURITICA ORTIZ MARTHA CECILIA</v>
          </cell>
          <cell r="B6798">
            <v>31413522</v>
          </cell>
        </row>
        <row r="6799">
          <cell r="A6799" t="str">
            <v>BURITICA RAMIREZ JHON FREDY</v>
          </cell>
          <cell r="B6799">
            <v>6253408</v>
          </cell>
        </row>
        <row r="6800">
          <cell r="A6800" t="str">
            <v>BURITICA RINCON GUILLERMO DE JESU</v>
          </cell>
          <cell r="B6800">
            <v>6218058</v>
          </cell>
        </row>
        <row r="6801">
          <cell r="A6801" t="str">
            <v>BURITICA RODRIGUEZ FERNEL</v>
          </cell>
          <cell r="B6801">
            <v>10024893</v>
          </cell>
        </row>
        <row r="6802">
          <cell r="A6802" t="str">
            <v>BURITICA ROMAN    EVER DE JESU</v>
          </cell>
          <cell r="B6802">
            <v>16640026</v>
          </cell>
        </row>
        <row r="6803">
          <cell r="A6803" t="str">
            <v>BUS CAR Y CIA LTDA</v>
          </cell>
          <cell r="B6803">
            <v>811025596</v>
          </cell>
        </row>
        <row r="6804">
          <cell r="A6804" t="str">
            <v>BUSTACARA LIZARAZOARAMINTA</v>
          </cell>
          <cell r="B6804">
            <v>41647325</v>
          </cell>
        </row>
        <row r="6805">
          <cell r="A6805" t="str">
            <v>BUSTACARA ZAMORA LUIS DANIEL</v>
          </cell>
          <cell r="B6805">
            <v>79330881</v>
          </cell>
        </row>
        <row r="6806">
          <cell r="A6806" t="str">
            <v>BUSTAMANTE AGUILAR LUIS ADOLFO</v>
          </cell>
          <cell r="B6806">
            <v>8282826</v>
          </cell>
        </row>
        <row r="6807">
          <cell r="A6807" t="str">
            <v>BUSTAMANTE ALVAREZ LUZ DORIS</v>
          </cell>
          <cell r="B6807">
            <v>43742087</v>
          </cell>
        </row>
        <row r="6808">
          <cell r="A6808" t="str">
            <v>BUSTAMANTE ARIAS LUCIA</v>
          </cell>
          <cell r="B6808">
            <v>29810838</v>
          </cell>
        </row>
        <row r="6809">
          <cell r="A6809" t="str">
            <v>BUSTAMANTE ARIAS MARIA ELENA</v>
          </cell>
          <cell r="B6809">
            <v>31276914</v>
          </cell>
        </row>
        <row r="6810">
          <cell r="A6810" t="str">
            <v>BUSTAMANTE AVILA ZULMA</v>
          </cell>
          <cell r="B6810">
            <v>51995299</v>
          </cell>
        </row>
        <row r="6811">
          <cell r="A6811" t="str">
            <v>BUSTAMANTE BERMUDEZ MARIA DE JESUS</v>
          </cell>
          <cell r="B6811">
            <v>31206259</v>
          </cell>
        </row>
        <row r="6812">
          <cell r="A6812" t="str">
            <v>BUSTAMANTE CADAVIDMARIA DOLLY</v>
          </cell>
          <cell r="B6812">
            <v>38995315</v>
          </cell>
        </row>
        <row r="6813">
          <cell r="A6813" t="str">
            <v>BUSTAMANTE CAICEDO SANDRA PATRICIA</v>
          </cell>
          <cell r="B6813">
            <v>66938617</v>
          </cell>
        </row>
        <row r="6814">
          <cell r="A6814" t="str">
            <v>BUSTAMANTE CARMONA GLORIA ESTELLA</v>
          </cell>
          <cell r="B6814">
            <v>39205538</v>
          </cell>
        </row>
        <row r="6815">
          <cell r="A6815" t="str">
            <v>BUSTAMANTE CASTILLO MYRIAM</v>
          </cell>
          <cell r="B6815">
            <v>38252289</v>
          </cell>
        </row>
        <row r="6816">
          <cell r="A6816" t="str">
            <v>BUSTAMANTE CASTRILDIOSELINA</v>
          </cell>
          <cell r="B6816">
            <v>43096686</v>
          </cell>
        </row>
        <row r="6817">
          <cell r="A6817" t="str">
            <v>BUSTAMANTE COLIMBA LUZ MAGALI</v>
          </cell>
          <cell r="B6817">
            <v>29665962</v>
          </cell>
        </row>
        <row r="6818">
          <cell r="A6818" t="str">
            <v>BUSTAMANTE CORREA BERNARDO</v>
          </cell>
          <cell r="B6818">
            <v>8295849</v>
          </cell>
        </row>
        <row r="6819">
          <cell r="A6819" t="str">
            <v>BUSTAMANTE DE B MARIA LIG</v>
          </cell>
          <cell r="B6819">
            <v>21295037</v>
          </cell>
        </row>
        <row r="6820">
          <cell r="A6820" t="str">
            <v>BUSTAMANTE DE CONCHA ISABEL DE LOS DOLOR</v>
          </cell>
          <cell r="B6820">
            <v>29842261</v>
          </cell>
        </row>
        <row r="6821">
          <cell r="A6821" t="str">
            <v>BUSTAMANTE DE PINTO ANA LUCIA</v>
          </cell>
          <cell r="B6821">
            <v>41384865</v>
          </cell>
        </row>
        <row r="6822">
          <cell r="A6822" t="str">
            <v>BUSTAMANTE DE POLO VISITACION</v>
          </cell>
          <cell r="B6822">
            <v>29204150</v>
          </cell>
        </row>
        <row r="6823">
          <cell r="A6823" t="str">
            <v>BUSTAMANTE ECHEVERRI JUAN DIEGO</v>
          </cell>
          <cell r="B6823">
            <v>70565213</v>
          </cell>
        </row>
        <row r="6824">
          <cell r="A6824" t="str">
            <v>BUSTAMANTE ESCOBAR BEATRIZ</v>
          </cell>
          <cell r="B6824">
            <v>31302680</v>
          </cell>
        </row>
        <row r="6825">
          <cell r="A6825" t="str">
            <v>BUSTAMANTE ESTRADAOSWALDO</v>
          </cell>
          <cell r="B6825">
            <v>71681886</v>
          </cell>
        </row>
        <row r="6826">
          <cell r="A6826" t="str">
            <v>BUSTAMANTE GARCIA MARIO DE JESUS</v>
          </cell>
          <cell r="B6826">
            <v>3620528</v>
          </cell>
        </row>
        <row r="6827">
          <cell r="A6827" t="str">
            <v>BUSTAMANTE GIRALDOJUAN DE DIOS</v>
          </cell>
          <cell r="B6827">
            <v>4587032</v>
          </cell>
        </row>
        <row r="6828">
          <cell r="A6828" t="str">
            <v>BUSTAMANTE HENAO MARIA NORA</v>
          </cell>
          <cell r="B6828">
            <v>32397142</v>
          </cell>
        </row>
        <row r="6829">
          <cell r="A6829" t="str">
            <v>BUSTAMANTE JIMENEZBEATRIZ ELENA</v>
          </cell>
          <cell r="B6829">
            <v>43552294</v>
          </cell>
        </row>
        <row r="6830">
          <cell r="A6830" t="str">
            <v>BUSTAMANTE JIMENEZSONIA</v>
          </cell>
          <cell r="B6830">
            <v>31266851</v>
          </cell>
        </row>
        <row r="6831">
          <cell r="A6831" t="str">
            <v>BUSTAMANTE LONDONO ALONSO JAVIER</v>
          </cell>
          <cell r="B6831">
            <v>10183697</v>
          </cell>
        </row>
        <row r="6832">
          <cell r="A6832" t="str">
            <v>BUSTAMANTE MANTILLA ANA MARIA DEL CARMEN</v>
          </cell>
          <cell r="B6832">
            <v>45436801</v>
          </cell>
        </row>
        <row r="6833">
          <cell r="A6833" t="str">
            <v>BUSTAMANTE MARTINEZ MARIA MERCEDES</v>
          </cell>
          <cell r="B6833">
            <v>45515542</v>
          </cell>
        </row>
        <row r="6834">
          <cell r="A6834" t="str">
            <v>BUSTAMANTE MEJIA JUAN MARIO</v>
          </cell>
          <cell r="B6834">
            <v>71695045</v>
          </cell>
        </row>
        <row r="6835">
          <cell r="A6835" t="str">
            <v>BUSTAMANTE NAVAS DIANIRA</v>
          </cell>
          <cell r="B6835">
            <v>60284700</v>
          </cell>
        </row>
        <row r="6836">
          <cell r="A6836" t="str">
            <v>BUSTAMANTE OSSA SAUL DE JESUS</v>
          </cell>
          <cell r="B6836">
            <v>6790851</v>
          </cell>
        </row>
        <row r="6837">
          <cell r="A6837" t="str">
            <v>BUSTAMANTE PALOMINJORGE IVAN</v>
          </cell>
          <cell r="B6837">
            <v>94452386</v>
          </cell>
        </row>
        <row r="6838">
          <cell r="A6838" t="str">
            <v>BUSTAMANTE PEREZ RAFAEL ENRIQUE</v>
          </cell>
          <cell r="B6838">
            <v>9308773</v>
          </cell>
        </row>
        <row r="6839">
          <cell r="A6839" t="str">
            <v>BUSTAMANTE PIEDRAHITA ANTONIO</v>
          </cell>
          <cell r="B6839">
            <v>3314022</v>
          </cell>
        </row>
        <row r="6840">
          <cell r="A6840" t="str">
            <v>BUSTAMANTE PIEDRAHITA FRANCISCO JAVIER</v>
          </cell>
          <cell r="B6840">
            <v>3406311</v>
          </cell>
        </row>
        <row r="6841">
          <cell r="A6841" t="str">
            <v>BUSTAMANTE QUICENO DANIEL</v>
          </cell>
          <cell r="B6841">
            <v>3404131</v>
          </cell>
        </row>
        <row r="6842">
          <cell r="A6842" t="str">
            <v>BUSTAMANTE RAMIREZ MARIA AMPARO</v>
          </cell>
          <cell r="B6842">
            <v>42988388</v>
          </cell>
        </row>
        <row r="6843">
          <cell r="A6843" t="str">
            <v>BUSTAMANTE RIVERA CESAR MIRO</v>
          </cell>
          <cell r="B6843">
            <v>8249610</v>
          </cell>
        </row>
        <row r="6844">
          <cell r="A6844" t="str">
            <v>BUSTAMANTE SALAZAR ALINA MARCELA</v>
          </cell>
          <cell r="B6844">
            <v>43598144</v>
          </cell>
        </row>
        <row r="6845">
          <cell r="A6845" t="str">
            <v>BUSTAMANTE SALAZAR LUZ DILIA</v>
          </cell>
          <cell r="B6845">
            <v>42760740</v>
          </cell>
        </row>
        <row r="6846">
          <cell r="A6846" t="str">
            <v>BUSTAMANTE TRUJILLO JAIRO</v>
          </cell>
          <cell r="B6846">
            <v>10286851</v>
          </cell>
        </row>
        <row r="6847">
          <cell r="A6847" t="str">
            <v>BUSTAMANTE VARGAS DAVID ALEJANDRO</v>
          </cell>
          <cell r="B6847">
            <v>98667453</v>
          </cell>
        </row>
        <row r="6848">
          <cell r="A6848" t="str">
            <v>BUSTAMANTE VELEZ MARIA PATRICIA</v>
          </cell>
          <cell r="B6848">
            <v>43079766</v>
          </cell>
        </row>
        <row r="6849">
          <cell r="A6849" t="str">
            <v>BUSTAMENTE QUIROGAJULIO RICARDO</v>
          </cell>
          <cell r="B6849">
            <v>79636194</v>
          </cell>
        </row>
        <row r="6850">
          <cell r="A6850" t="str">
            <v>BUSTAMENTE QUIROZ SANDRA LILIANA</v>
          </cell>
          <cell r="B6850">
            <v>66742788</v>
          </cell>
        </row>
        <row r="6851">
          <cell r="A6851" t="str">
            <v>BUSTAMENTE RODRRIGJANETH</v>
          </cell>
          <cell r="B6851">
            <v>51660318</v>
          </cell>
        </row>
        <row r="6852">
          <cell r="A6852" t="str">
            <v>BUSTILLO CABRERA MARIA AUGUSTO</v>
          </cell>
          <cell r="B6852">
            <v>19304956</v>
          </cell>
        </row>
        <row r="6853">
          <cell r="A6853" t="str">
            <v>BUSTILLO VERGARA HAYDEE</v>
          </cell>
          <cell r="B6853">
            <v>33155111</v>
          </cell>
        </row>
        <row r="6854">
          <cell r="A6854" t="str">
            <v>BUSTINZA OLARTE YAZMIN ALEJANDRIN</v>
          </cell>
          <cell r="B6854">
            <v>52561050</v>
          </cell>
        </row>
        <row r="6855">
          <cell r="A6855" t="str">
            <v>BUSTOS CABRERA GERARDO ENRIQUE</v>
          </cell>
          <cell r="B6855">
            <v>13017529</v>
          </cell>
        </row>
        <row r="6856">
          <cell r="A6856" t="str">
            <v>BUSTOS CALDAS EDGAR ARTURO</v>
          </cell>
          <cell r="B6856">
            <v>79465381</v>
          </cell>
        </row>
        <row r="6857">
          <cell r="A6857" t="str">
            <v>BUSTOS CASTILLO LUZ MYRIAN</v>
          </cell>
          <cell r="B6857">
            <v>41669508</v>
          </cell>
        </row>
        <row r="6858">
          <cell r="A6858" t="str">
            <v>BUSTOS CASTRO ELIZABETH</v>
          </cell>
          <cell r="B6858">
            <v>51591757</v>
          </cell>
        </row>
        <row r="6859">
          <cell r="A6859" t="str">
            <v>BUSTOS CASTRO JAIME</v>
          </cell>
          <cell r="B6859">
            <v>13882377</v>
          </cell>
        </row>
        <row r="6860">
          <cell r="A6860" t="str">
            <v>BUSTOS CHAVES PEDRO JOSE</v>
          </cell>
          <cell r="B6860">
            <v>79150693</v>
          </cell>
        </row>
        <row r="6861">
          <cell r="A6861" t="str">
            <v>BUSTOS CORREA NELSON EDUARDO</v>
          </cell>
          <cell r="B6861">
            <v>79713207</v>
          </cell>
        </row>
        <row r="6862">
          <cell r="A6862" t="str">
            <v>BUSTOS CRUZ ROSA ELENA</v>
          </cell>
          <cell r="B6862">
            <v>52165397</v>
          </cell>
        </row>
        <row r="6863">
          <cell r="A6863" t="str">
            <v>BUSTOS DE GOMEZ BARBARA</v>
          </cell>
          <cell r="B6863">
            <v>51604743</v>
          </cell>
        </row>
        <row r="6864">
          <cell r="A6864" t="str">
            <v>BUSTOS DE TRUJILLO MARIA DEL CARMEN</v>
          </cell>
          <cell r="B6864">
            <v>36154327</v>
          </cell>
        </row>
        <row r="6865">
          <cell r="A6865" t="str">
            <v>BUSTOS DELGADO JOSE DANILO</v>
          </cell>
          <cell r="B6865">
            <v>4775411</v>
          </cell>
        </row>
        <row r="6866">
          <cell r="A6866" t="str">
            <v>BUSTOS ESPINEL LUIS HERNANDO</v>
          </cell>
          <cell r="B6866">
            <v>3266697</v>
          </cell>
        </row>
        <row r="6867">
          <cell r="A6867" t="str">
            <v>BUSTOS EXIMIREY</v>
          </cell>
          <cell r="B6867">
            <v>52826358</v>
          </cell>
        </row>
        <row r="6868">
          <cell r="A6868" t="str">
            <v>BUSTOS FAJARDO MYRIAM ANGELA</v>
          </cell>
          <cell r="B6868">
            <v>51595398</v>
          </cell>
        </row>
        <row r="6869">
          <cell r="A6869" t="str">
            <v>BUSTOS FORERO OSCAR FERNANDO</v>
          </cell>
          <cell r="B6869">
            <v>79054365</v>
          </cell>
        </row>
        <row r="6870">
          <cell r="A6870" t="str">
            <v>BUSTOS GOMEZ ADELA</v>
          </cell>
          <cell r="B6870">
            <v>28739948</v>
          </cell>
        </row>
        <row r="6871">
          <cell r="A6871" t="str">
            <v>BUSTOS GOMEZ NANCY</v>
          </cell>
          <cell r="B6871">
            <v>29477900</v>
          </cell>
        </row>
        <row r="6872">
          <cell r="A6872" t="str">
            <v>BUSTOS GONZALEZ ALBA EFIGENIA</v>
          </cell>
          <cell r="B6872">
            <v>66903018</v>
          </cell>
        </row>
        <row r="6873">
          <cell r="A6873" t="str">
            <v>BUSTOS GONZALEZ CARLOS ARTURO</v>
          </cell>
          <cell r="B6873">
            <v>7277763</v>
          </cell>
        </row>
        <row r="6874">
          <cell r="A6874" t="str">
            <v>BUSTOS GUTIERREZ GINETH</v>
          </cell>
          <cell r="B6874">
            <v>26558588</v>
          </cell>
        </row>
        <row r="6875">
          <cell r="A6875" t="str">
            <v>BUSTOS ISAZA ANDRES FELIPE</v>
          </cell>
          <cell r="B6875">
            <v>94402693</v>
          </cell>
        </row>
        <row r="6876">
          <cell r="A6876" t="str">
            <v>BUSTOS LOPEZ JAVIER ALEXIS</v>
          </cell>
          <cell r="B6876">
            <v>80011895</v>
          </cell>
        </row>
        <row r="6877">
          <cell r="A6877" t="str">
            <v>BUSTOS MANRIQUE FLORALBA</v>
          </cell>
          <cell r="B6877">
            <v>31953741</v>
          </cell>
        </row>
        <row r="6878">
          <cell r="A6878" t="str">
            <v>BUSTOS MARIN CARLOS JAIR</v>
          </cell>
          <cell r="B6878">
            <v>94389013</v>
          </cell>
        </row>
        <row r="6879">
          <cell r="A6879" t="str">
            <v>BUSTOS MARTINE GIOVANNI MOISES</v>
          </cell>
          <cell r="B6879">
            <v>72185895</v>
          </cell>
        </row>
        <row r="6880">
          <cell r="A6880" t="str">
            <v>BUSTOS MARTINEZ ALVARO</v>
          </cell>
          <cell r="B6880">
            <v>79315162</v>
          </cell>
        </row>
        <row r="6881">
          <cell r="A6881" t="str">
            <v>BUSTOS MENESES CARLOS ARTURO</v>
          </cell>
          <cell r="B6881">
            <v>16459243</v>
          </cell>
        </row>
        <row r="6882">
          <cell r="A6882" t="str">
            <v>BUSTOS MIRANDA EDGAR ENRIQUE</v>
          </cell>
          <cell r="B6882">
            <v>11383606</v>
          </cell>
        </row>
        <row r="6883">
          <cell r="A6883" t="str">
            <v>BUSTOS MUNOZ CARLOS ANDRES</v>
          </cell>
          <cell r="B6883">
            <v>94351041</v>
          </cell>
        </row>
        <row r="6884">
          <cell r="A6884" t="str">
            <v>BUSTOS PARDO ANDREA</v>
          </cell>
          <cell r="B6884">
            <v>52526932</v>
          </cell>
        </row>
        <row r="6885">
          <cell r="A6885" t="str">
            <v>BUSTOS PATIÑO HENRY</v>
          </cell>
          <cell r="B6885">
            <v>16655630</v>
          </cell>
        </row>
        <row r="6886">
          <cell r="A6886" t="str">
            <v>BUSTOS PITA WILSON</v>
          </cell>
          <cell r="B6886">
            <v>79268311</v>
          </cell>
        </row>
        <row r="6887">
          <cell r="A6887" t="str">
            <v>BUSTOS RAMIREZ CRISTOBAL</v>
          </cell>
          <cell r="B6887">
            <v>8734351</v>
          </cell>
        </row>
        <row r="6888">
          <cell r="A6888" t="str">
            <v>BUSTOS SERRANO BEATRIZ</v>
          </cell>
          <cell r="B6888">
            <v>52553376</v>
          </cell>
        </row>
        <row r="6889">
          <cell r="A6889" t="str">
            <v>BUSTOS SERRATO JANETH</v>
          </cell>
          <cell r="B6889">
            <v>51830716</v>
          </cell>
        </row>
        <row r="6890">
          <cell r="A6890" t="str">
            <v>BUSTOS VEGA LUIS EDUARDO</v>
          </cell>
          <cell r="B6890">
            <v>79058820</v>
          </cell>
        </row>
        <row r="6891">
          <cell r="A6891" t="str">
            <v>BUULLA FERNANDEZ JOSE JOAQUIN</v>
          </cell>
          <cell r="B6891">
            <v>80427195</v>
          </cell>
        </row>
        <row r="6892">
          <cell r="A6892" t="str">
            <v>BYRON H SUAREZ MARIN</v>
          </cell>
          <cell r="B6892">
            <v>19419947</v>
          </cell>
        </row>
        <row r="6893">
          <cell r="A6893" t="str">
            <v>C A A INGENIEROS LTDA</v>
          </cell>
          <cell r="B6893">
            <v>800232125</v>
          </cell>
        </row>
        <row r="6894">
          <cell r="A6894" t="str">
            <v>C F S A CORREDORES DE VALORES</v>
          </cell>
          <cell r="B6894">
            <v>860451724</v>
          </cell>
        </row>
        <row r="6895">
          <cell r="A6895" t="str">
            <v>C I ALMAVIVA COMERCIALIZADORA INTERNACIO</v>
          </cell>
          <cell r="B6895">
            <v>800233052</v>
          </cell>
        </row>
        <row r="6896">
          <cell r="A6896" t="str">
            <v>C I FLORAFRESH LTDA</v>
          </cell>
          <cell r="B6896">
            <v>800166546</v>
          </cell>
        </row>
        <row r="6897">
          <cell r="A6897" t="str">
            <v>C I FLORES JENESANO LTDA</v>
          </cell>
          <cell r="B6897">
            <v>830000419</v>
          </cell>
        </row>
        <row r="6898">
          <cell r="A6898" t="str">
            <v>C Y M COMUNICACIONES LTDA</v>
          </cell>
          <cell r="B6898">
            <v>816003218</v>
          </cell>
        </row>
        <row r="6899">
          <cell r="A6899" t="str">
            <v>C.I. COCON LTDA</v>
          </cell>
          <cell r="B6899">
            <v>800052401</v>
          </cell>
        </row>
        <row r="6900">
          <cell r="A6900" t="str">
            <v>C.I. SPATARO NAPOLI COMERCA LTDA</v>
          </cell>
          <cell r="B6900">
            <v>890312535</v>
          </cell>
        </row>
        <row r="6901">
          <cell r="A6901" t="str">
            <v>CA/AR SUAREZ DIEGO H</v>
          </cell>
          <cell r="B6901">
            <v>94518142</v>
          </cell>
        </row>
        <row r="6902">
          <cell r="A6902" t="str">
            <v>CA/AS ACEVEDO DIEGO ALBERTO</v>
          </cell>
          <cell r="B6902">
            <v>98639578</v>
          </cell>
        </row>
        <row r="6903">
          <cell r="A6903" t="str">
            <v>CA/AS BECERRA ALBEIRO ANTONIO</v>
          </cell>
          <cell r="B6903">
            <v>88288949</v>
          </cell>
        </row>
        <row r="6904">
          <cell r="A6904" t="str">
            <v>CA/AS CATA/O DIANA ANDREA</v>
          </cell>
          <cell r="B6904">
            <v>43902112</v>
          </cell>
        </row>
        <row r="6905">
          <cell r="A6905" t="str">
            <v>CA/AVERAL BETANCURCARLOS OLMES</v>
          </cell>
          <cell r="B6905">
            <v>16759700</v>
          </cell>
        </row>
        <row r="6906">
          <cell r="A6906" t="str">
            <v>CA/IZALEZ GARCIA ADOLFO</v>
          </cell>
          <cell r="B6906">
            <v>16261584</v>
          </cell>
        </row>
        <row r="6907">
          <cell r="A6907" t="str">
            <v>CA/IZARES NAVARRO ALAIS RAMONA</v>
          </cell>
          <cell r="B6907">
            <v>51823678</v>
          </cell>
        </row>
        <row r="6908">
          <cell r="A6908" t="str">
            <v>CA/OLA CA/OLA MARIA EDILMA</v>
          </cell>
          <cell r="B6908">
            <v>42977354</v>
          </cell>
        </row>
        <row r="6909">
          <cell r="A6909" t="str">
            <v>CA/ON JUAN ROBERTO</v>
          </cell>
          <cell r="B6909">
            <v>80351747</v>
          </cell>
        </row>
        <row r="6910">
          <cell r="A6910" t="str">
            <v>CA¥AR LULIGO ALIRIO JOSE</v>
          </cell>
          <cell r="B6910">
            <v>10543732</v>
          </cell>
        </row>
        <row r="6911">
          <cell r="A6911" t="str">
            <v>CA¥AS MORENO OSCAR JOSE</v>
          </cell>
          <cell r="B6911">
            <v>13493591</v>
          </cell>
        </row>
        <row r="6912">
          <cell r="A6912" t="str">
            <v>CA¥ON SOSSA JOSE ENRIQUE</v>
          </cell>
          <cell r="B6912">
            <v>7538042</v>
          </cell>
        </row>
        <row r="6913">
          <cell r="A6913" t="str">
            <v>CAAMANO MORATTO ARTURO</v>
          </cell>
          <cell r="B6913">
            <v>91436324</v>
          </cell>
        </row>
        <row r="6914">
          <cell r="A6914" t="str">
            <v>CABAL BELLINI JOSE FERNANDO</v>
          </cell>
          <cell r="B6914">
            <v>9440424</v>
          </cell>
        </row>
        <row r="6915">
          <cell r="A6915" t="str">
            <v>CABAL CABAL GERARDO</v>
          </cell>
          <cell r="B6915">
            <v>14880963</v>
          </cell>
        </row>
        <row r="6916">
          <cell r="A6916" t="str">
            <v>CABAL CAICEDO ALVARO</v>
          </cell>
          <cell r="B6916">
            <v>6381561</v>
          </cell>
        </row>
        <row r="6917">
          <cell r="A6917" t="str">
            <v>CABAL DE SALCEDP MERY LOURDES</v>
          </cell>
          <cell r="B6917">
            <v>31246233</v>
          </cell>
        </row>
        <row r="6918">
          <cell r="A6918" t="str">
            <v>CABAL GONGORA ORLANDO</v>
          </cell>
          <cell r="B6918">
            <v>16772872</v>
          </cell>
        </row>
        <row r="6919">
          <cell r="A6919" t="str">
            <v>CABAL GONZALEZ GILBERTO</v>
          </cell>
          <cell r="B6919">
            <v>2670804</v>
          </cell>
        </row>
        <row r="6920">
          <cell r="A6920" t="str">
            <v>CABAL GUTIERREZ LUIS ALFREDO</v>
          </cell>
          <cell r="B6920">
            <v>6428767</v>
          </cell>
        </row>
        <row r="6921">
          <cell r="A6921" t="str">
            <v>CABAL HOYOS GUSTAVO ADOLFO</v>
          </cell>
          <cell r="B6921">
            <v>16589910</v>
          </cell>
        </row>
        <row r="6922">
          <cell r="A6922" t="str">
            <v>CABAL LUZ MYRIAM</v>
          </cell>
          <cell r="B6922">
            <v>29283307</v>
          </cell>
        </row>
        <row r="6923">
          <cell r="A6923" t="str">
            <v>CABAL M BEATRIZ ELENA</v>
          </cell>
          <cell r="B6923">
            <v>66978982</v>
          </cell>
        </row>
        <row r="6924">
          <cell r="A6924" t="str">
            <v>CABAL MONDRAGON ARMANDO</v>
          </cell>
          <cell r="B6924">
            <v>16253294</v>
          </cell>
        </row>
        <row r="6925">
          <cell r="A6925" t="str">
            <v>CABAL ORDONEZ JHON JAIRO</v>
          </cell>
          <cell r="B6925">
            <v>16458170</v>
          </cell>
        </row>
        <row r="6926">
          <cell r="A6926" t="str">
            <v>CABAL RENDON EFRAIN</v>
          </cell>
          <cell r="B6926">
            <v>10488087</v>
          </cell>
        </row>
        <row r="6927">
          <cell r="A6927" t="str">
            <v>CABALLERO APARICIO ALFREDO ENRIQUE</v>
          </cell>
          <cell r="B6927">
            <v>7437800</v>
          </cell>
        </row>
        <row r="6928">
          <cell r="A6928" t="str">
            <v>CABALLERO CABALLERO ABEL</v>
          </cell>
          <cell r="B6928">
            <v>19305576</v>
          </cell>
        </row>
        <row r="6929">
          <cell r="A6929" t="str">
            <v>CABALLERO CABARCAS VERONICA</v>
          </cell>
          <cell r="B6929">
            <v>30776359</v>
          </cell>
        </row>
        <row r="6930">
          <cell r="A6930" t="str">
            <v>CABALLERO CAMACHO OSCAR MAURICIO</v>
          </cell>
          <cell r="B6930">
            <v>13747670</v>
          </cell>
        </row>
        <row r="6931">
          <cell r="A6931" t="str">
            <v>CABALLERO CORREA CARMEN LUCIA</v>
          </cell>
          <cell r="B6931">
            <v>43012064</v>
          </cell>
        </row>
        <row r="6932">
          <cell r="A6932" t="str">
            <v>CABALLERO DE GRANADOS FANNY</v>
          </cell>
          <cell r="B6932">
            <v>31258249</v>
          </cell>
        </row>
        <row r="6933">
          <cell r="A6933" t="str">
            <v>CABALLERO DE SANCHEZ AMPARO</v>
          </cell>
          <cell r="B6933">
            <v>41606010</v>
          </cell>
        </row>
        <row r="6934">
          <cell r="A6934" t="str">
            <v>CABALLERO ESPINOSAMAGALI PATRICIA</v>
          </cell>
          <cell r="B6934">
            <v>52124438</v>
          </cell>
        </row>
        <row r="6935">
          <cell r="A6935" t="str">
            <v>CABALLERO JESUS EDUARDO</v>
          </cell>
          <cell r="B6935">
            <v>2242509</v>
          </cell>
        </row>
        <row r="6936">
          <cell r="A6936" t="str">
            <v>CABALLERO JIMENEZ JACQUELINE</v>
          </cell>
          <cell r="B6936">
            <v>51705526</v>
          </cell>
        </row>
        <row r="6937">
          <cell r="A6937" t="str">
            <v>CABALLERO LINA MARCELA</v>
          </cell>
          <cell r="B6937">
            <v>52493889</v>
          </cell>
        </row>
        <row r="6938">
          <cell r="A6938" t="str">
            <v>CABALLERO LOAIZA DEIGO ALFONSO</v>
          </cell>
          <cell r="B6938">
            <v>16696173</v>
          </cell>
        </row>
        <row r="6939">
          <cell r="A6939" t="str">
            <v>CABALLERO MELO JOSE DARIO</v>
          </cell>
          <cell r="B6939">
            <v>17106983</v>
          </cell>
        </row>
        <row r="6940">
          <cell r="A6940" t="str">
            <v>CABALLERO MORA LUZ MILA</v>
          </cell>
          <cell r="B6940">
            <v>63460099</v>
          </cell>
        </row>
        <row r="6941">
          <cell r="A6941" t="str">
            <v>CABALLERO ORDONE FERNANDO LEON</v>
          </cell>
          <cell r="B6941">
            <v>7433564</v>
          </cell>
        </row>
        <row r="6942">
          <cell r="A6942" t="str">
            <v>CABALLERO ORDUZ LIGIA MARIA</v>
          </cell>
          <cell r="B6942">
            <v>28009224</v>
          </cell>
        </row>
        <row r="6943">
          <cell r="A6943" t="str">
            <v>CABALLERO PINILLA ANDREA CAROLINA</v>
          </cell>
          <cell r="B6943">
            <v>52702094</v>
          </cell>
        </row>
        <row r="6944">
          <cell r="A6944" t="str">
            <v>CABALLERO PORTILLA LUIS ORLANDO</v>
          </cell>
          <cell r="B6944">
            <v>91237546</v>
          </cell>
        </row>
        <row r="6945">
          <cell r="A6945" t="str">
            <v>CABALLERO REYES FLOR CONSUELO</v>
          </cell>
          <cell r="B6945">
            <v>20795172</v>
          </cell>
        </row>
        <row r="6946">
          <cell r="A6946" t="str">
            <v>CABALLERO RIVERA YANETH ROCIO</v>
          </cell>
          <cell r="B6946">
            <v>66972395</v>
          </cell>
        </row>
        <row r="6947">
          <cell r="A6947" t="str">
            <v>CABALLERO RODRIGUEZ HECTOR ALFONSO</v>
          </cell>
          <cell r="B6947">
            <v>5393663</v>
          </cell>
        </row>
        <row r="6948">
          <cell r="A6948" t="str">
            <v>CABALLERO RUBEN DARIO</v>
          </cell>
          <cell r="B6948">
            <v>10110339</v>
          </cell>
        </row>
        <row r="6949">
          <cell r="A6949" t="str">
            <v>CABALLOS FAJARDO YOBAN FERNANDO</v>
          </cell>
          <cell r="B6949">
            <v>16891314</v>
          </cell>
        </row>
        <row r="6950">
          <cell r="A6950" t="str">
            <v>CABANA GOMEZ LIDA SADYS</v>
          </cell>
          <cell r="B6950">
            <v>37577056</v>
          </cell>
        </row>
        <row r="6951">
          <cell r="A6951" t="str">
            <v>CABANILLAS BALCAZAR LELIA E</v>
          </cell>
          <cell r="B6951">
            <v>34532247</v>
          </cell>
        </row>
        <row r="6952">
          <cell r="A6952" t="str">
            <v>CABARCAS GOMEZ EDGARDO</v>
          </cell>
          <cell r="B6952">
            <v>8745330</v>
          </cell>
        </row>
        <row r="6953">
          <cell r="A6953" t="str">
            <v>CABARCAS HERRERA ANTONIO</v>
          </cell>
          <cell r="B6953">
            <v>7473022</v>
          </cell>
        </row>
        <row r="6954">
          <cell r="A6954" t="str">
            <v>CABARCAS MACHACON MIGUEL ANTONIO</v>
          </cell>
          <cell r="B6954">
            <v>9065088</v>
          </cell>
        </row>
        <row r="6955">
          <cell r="A6955" t="str">
            <v>CABARCAS MARMOL ORLANDO ARTURO</v>
          </cell>
          <cell r="B6955">
            <v>73101123</v>
          </cell>
        </row>
        <row r="6956">
          <cell r="A6956" t="str">
            <v>CABARCAS MU¥IZ JOISE</v>
          </cell>
          <cell r="B6956">
            <v>45461649</v>
          </cell>
        </row>
        <row r="6957">
          <cell r="A6957" t="str">
            <v>CABARCAS PUA MARTA BEATRIZ</v>
          </cell>
          <cell r="B6957">
            <v>32827375</v>
          </cell>
        </row>
        <row r="6958">
          <cell r="A6958" t="str">
            <v>CABARCAS REYES EDWIN ANTONIO</v>
          </cell>
          <cell r="B6958">
            <v>73139718</v>
          </cell>
        </row>
        <row r="6959">
          <cell r="A6959" t="str">
            <v>CABARCAS TABORDA FABIAN DE JESUS</v>
          </cell>
          <cell r="B6959">
            <v>9287330</v>
          </cell>
        </row>
        <row r="6960">
          <cell r="A6960" t="str">
            <v>CABAS DUICA ALIX MARIA</v>
          </cell>
          <cell r="B6960">
            <v>41698756</v>
          </cell>
        </row>
        <row r="6961">
          <cell r="A6961" t="str">
            <v>CABAS ORTIZ JUAN CARLOS</v>
          </cell>
          <cell r="B6961">
            <v>16766000</v>
          </cell>
        </row>
        <row r="6962">
          <cell r="A6962" t="str">
            <v>CABEZA DIAZ MARICELA</v>
          </cell>
          <cell r="B6962">
            <v>33335166</v>
          </cell>
        </row>
        <row r="6963">
          <cell r="A6963" t="str">
            <v>CABEZA SNATACRUZ LUIS FERNANDO</v>
          </cell>
          <cell r="B6963">
            <v>12994881</v>
          </cell>
        </row>
        <row r="6964">
          <cell r="A6964" t="str">
            <v>CABEZA TOLOZA CONSUELO</v>
          </cell>
          <cell r="B6964">
            <v>60279353</v>
          </cell>
        </row>
        <row r="6965">
          <cell r="A6965" t="str">
            <v>CABEZA VANEGAS JAIME ALFONSO</v>
          </cell>
          <cell r="B6965">
            <v>9261049</v>
          </cell>
        </row>
        <row r="6966">
          <cell r="A6966" t="str">
            <v>CABEZAS ANGULO MARIA FLORELIA</v>
          </cell>
          <cell r="B6966">
            <v>59670407</v>
          </cell>
        </row>
        <row r="6967">
          <cell r="A6967" t="str">
            <v>CABEZAS ANGULO WILFRIDO</v>
          </cell>
          <cell r="B6967">
            <v>12913848</v>
          </cell>
        </row>
        <row r="6968">
          <cell r="A6968" t="str">
            <v>CABEZAS ARIZALA JOEL DARMINTON</v>
          </cell>
          <cell r="B6968">
            <v>13055315</v>
          </cell>
        </row>
        <row r="6969">
          <cell r="A6969" t="str">
            <v>CABEZAS BASTIDAS MARIANO EVANGELISTA</v>
          </cell>
          <cell r="B6969">
            <v>87430921</v>
          </cell>
        </row>
        <row r="6970">
          <cell r="A6970" t="str">
            <v>CABEZAS BENAVIDES NEIDA ESPERA</v>
          </cell>
          <cell r="B6970">
            <v>48604044</v>
          </cell>
        </row>
        <row r="6971">
          <cell r="A6971" t="str">
            <v>CABEZAS BENITEZ FRANCISCO EZEQUIEL</v>
          </cell>
          <cell r="B6971">
            <v>17197966</v>
          </cell>
        </row>
        <row r="6972">
          <cell r="A6972" t="str">
            <v>CABEZAS BOLIVAR REMBERTO</v>
          </cell>
          <cell r="B6972">
            <v>94378176</v>
          </cell>
        </row>
        <row r="6973">
          <cell r="A6973" t="str">
            <v>CABEZAS CORTES EDWAR JESUS</v>
          </cell>
          <cell r="B6973">
            <v>87433828</v>
          </cell>
        </row>
        <row r="6974">
          <cell r="A6974" t="str">
            <v>CABEZAS CORTES MARIA DEL ROSARIO</v>
          </cell>
          <cell r="B6974">
            <v>27122930</v>
          </cell>
        </row>
        <row r="6975">
          <cell r="A6975" t="str">
            <v>CABEZAS DE CORTES GENNY DALILA</v>
          </cell>
          <cell r="B6975">
            <v>27122097</v>
          </cell>
        </row>
        <row r="6976">
          <cell r="A6976" t="str">
            <v>CABEZAS DE ROJAS VIRGINIA</v>
          </cell>
          <cell r="B6976">
            <v>41797644</v>
          </cell>
        </row>
        <row r="6977">
          <cell r="A6977" t="str">
            <v>CABEZAS DELGADO MARIA MILENA</v>
          </cell>
          <cell r="B6977">
            <v>66653168</v>
          </cell>
        </row>
        <row r="6978">
          <cell r="A6978" t="str">
            <v>CABEZAS GRUESO SIGFRIDO</v>
          </cell>
          <cell r="B6978">
            <v>5365453</v>
          </cell>
        </row>
        <row r="6979">
          <cell r="A6979" t="str">
            <v>CABEZAS JIMENEZ MIGUEL ANGEL</v>
          </cell>
          <cell r="B6979">
            <v>79290063</v>
          </cell>
        </row>
        <row r="6980">
          <cell r="A6980" t="str">
            <v>CABEZAS JUAN CARLOS</v>
          </cell>
          <cell r="B6980">
            <v>94398185</v>
          </cell>
        </row>
        <row r="6981">
          <cell r="A6981" t="str">
            <v>CABEZAS MARTINEZ ALEJANDRA</v>
          </cell>
          <cell r="B6981">
            <v>31576153</v>
          </cell>
        </row>
        <row r="6982">
          <cell r="A6982" t="str">
            <v>CABEZAS MONTERO ROBINSON</v>
          </cell>
          <cell r="B6982">
            <v>94374481</v>
          </cell>
        </row>
        <row r="6983">
          <cell r="A6983" t="str">
            <v>CABEZAS NEIBA VITALIA</v>
          </cell>
          <cell r="B6983">
            <v>31944945</v>
          </cell>
        </row>
        <row r="6984">
          <cell r="A6984" t="str">
            <v>CABEZAS OLGA LUCIA</v>
          </cell>
          <cell r="B6984">
            <v>51907889</v>
          </cell>
        </row>
        <row r="6985">
          <cell r="A6985" t="str">
            <v>CABEZAS ORTIZ OMAR ALFREDO</v>
          </cell>
          <cell r="B6985">
            <v>5299380</v>
          </cell>
        </row>
        <row r="6986">
          <cell r="A6986" t="str">
            <v>CABEZAS ORTIZ SEGUNDA LUCIA</v>
          </cell>
          <cell r="B6986">
            <v>59661816</v>
          </cell>
        </row>
        <row r="6987">
          <cell r="A6987" t="str">
            <v>CABEZAS SANTACRUZ HECTOR FABIO</v>
          </cell>
          <cell r="B6987">
            <v>6114216</v>
          </cell>
        </row>
        <row r="6988">
          <cell r="A6988" t="str">
            <v>CABEZAS SEGUNDO HUMBERTO</v>
          </cell>
          <cell r="B6988">
            <v>14944015</v>
          </cell>
        </row>
        <row r="6989">
          <cell r="A6989" t="str">
            <v>CABLES DE ENERGIA Y TELECOMUNICACIONES</v>
          </cell>
          <cell r="B6989">
            <v>890300431</v>
          </cell>
        </row>
        <row r="6990">
          <cell r="A6990" t="str">
            <v>CABLES Y ENCHUFES LTDA</v>
          </cell>
          <cell r="B6990">
            <v>860532520</v>
          </cell>
        </row>
        <row r="6991">
          <cell r="A6991" t="str">
            <v>CABO DE JARAMILLO EMILIA</v>
          </cell>
          <cell r="B6991">
            <v>20226244</v>
          </cell>
        </row>
        <row r="6992">
          <cell r="A6992" t="str">
            <v>CABRA ORTIZ JOSE ARCADIO</v>
          </cell>
          <cell r="B6992">
            <v>4877052</v>
          </cell>
        </row>
        <row r="6993">
          <cell r="A6993" t="str">
            <v>CABRA SUAREZ JHON ELVER</v>
          </cell>
          <cell r="B6993">
            <v>79851690</v>
          </cell>
        </row>
        <row r="6994">
          <cell r="A6994" t="str">
            <v>CABRA VARGAS MARIA DEL PILAR</v>
          </cell>
          <cell r="B6994">
            <v>51644210</v>
          </cell>
        </row>
        <row r="6995">
          <cell r="A6995" t="str">
            <v>CABRALES AYA ALEXANDER</v>
          </cell>
          <cell r="B6995">
            <v>7697754</v>
          </cell>
        </row>
        <row r="6996">
          <cell r="A6996" t="str">
            <v>CABRALES DELGADO EYMARD ALFONSO</v>
          </cell>
          <cell r="B6996">
            <v>88279659</v>
          </cell>
        </row>
        <row r="6997">
          <cell r="A6997" t="str">
            <v>CABRALES GUERRA LUIS FERNANDO</v>
          </cell>
          <cell r="B6997">
            <v>78690425</v>
          </cell>
        </row>
        <row r="6998">
          <cell r="A6998" t="str">
            <v>CABRALES OTERO EDELBERTO</v>
          </cell>
          <cell r="B6998">
            <v>6616303</v>
          </cell>
        </row>
        <row r="6999">
          <cell r="A6999" t="str">
            <v>CABRERA ARANA REBECA EUGENIA</v>
          </cell>
          <cell r="B6999">
            <v>29992124</v>
          </cell>
        </row>
        <row r="7000">
          <cell r="A7000" t="str">
            <v>CABRERA BAUTISTA ANDRES</v>
          </cell>
          <cell r="B7000">
            <v>12273136</v>
          </cell>
        </row>
        <row r="7001">
          <cell r="A7001" t="str">
            <v>CABRERA BETANCOURTH HENRY LIBARDO</v>
          </cell>
          <cell r="B7001">
            <v>12990423</v>
          </cell>
        </row>
        <row r="7002">
          <cell r="A7002" t="str">
            <v>CABRERA BORDA ADRIANA SOLEDAD</v>
          </cell>
          <cell r="B7002">
            <v>39782254</v>
          </cell>
        </row>
        <row r="7003">
          <cell r="A7003" t="str">
            <v>CABRERA CABRERA MARIA VICTORIA</v>
          </cell>
          <cell r="B7003">
            <v>36278656</v>
          </cell>
        </row>
        <row r="7004">
          <cell r="A7004" t="str">
            <v>CABRERA CALDERON GLORIA INES</v>
          </cell>
          <cell r="B7004">
            <v>36180371</v>
          </cell>
        </row>
        <row r="7005">
          <cell r="A7005" t="str">
            <v>CABRERA CARDOZO ALDRY</v>
          </cell>
          <cell r="B7005">
            <v>16770440</v>
          </cell>
        </row>
        <row r="7006">
          <cell r="A7006" t="str">
            <v>CABRERA CHILEWITT LUCILA</v>
          </cell>
          <cell r="B7006">
            <v>38865975</v>
          </cell>
        </row>
        <row r="7007">
          <cell r="A7007" t="str">
            <v>CABRERA CLAUDIA PATRICIA</v>
          </cell>
          <cell r="B7007">
            <v>66995242</v>
          </cell>
        </row>
        <row r="7008">
          <cell r="A7008" t="str">
            <v>CABRERA CORDOBA CARLOS</v>
          </cell>
          <cell r="B7008">
            <v>73091834</v>
          </cell>
        </row>
        <row r="7009">
          <cell r="A7009" t="str">
            <v>CABRERA CUERVO OSCAR MAURICIO</v>
          </cell>
          <cell r="B7009">
            <v>80020709</v>
          </cell>
        </row>
        <row r="7010">
          <cell r="A7010" t="str">
            <v>CABRERA DE CAÐAS MARTHA ELENA</v>
          </cell>
          <cell r="B7010">
            <v>29620470</v>
          </cell>
        </row>
        <row r="7011">
          <cell r="A7011" t="str">
            <v>CABRERA DE RAMIREZ IRMA MARIA</v>
          </cell>
          <cell r="B7011">
            <v>27072130</v>
          </cell>
        </row>
        <row r="7012">
          <cell r="A7012" t="str">
            <v>CABRERA DE SILVA MARIA LILIANA</v>
          </cell>
          <cell r="B7012">
            <v>29770913</v>
          </cell>
        </row>
        <row r="7013">
          <cell r="A7013" t="str">
            <v>CABRERA DE TERRONT LUZ STELLA</v>
          </cell>
          <cell r="B7013">
            <v>41334272</v>
          </cell>
        </row>
        <row r="7014">
          <cell r="A7014" t="str">
            <v>CABRERA DIAZ HECTOR FABIO</v>
          </cell>
          <cell r="B7014">
            <v>16548628</v>
          </cell>
        </row>
        <row r="7015">
          <cell r="A7015" t="str">
            <v>CABRERA DIAZ OSCAR ANTONIO</v>
          </cell>
          <cell r="B7015">
            <v>72248820</v>
          </cell>
        </row>
        <row r="7016">
          <cell r="A7016" t="str">
            <v>CABRERA EDUARDO EFRAIN</v>
          </cell>
          <cell r="B7016">
            <v>5199892</v>
          </cell>
        </row>
        <row r="7017">
          <cell r="A7017" t="str">
            <v>CABRERA EDUARDO VICENTE</v>
          </cell>
          <cell r="B7017">
            <v>12969487</v>
          </cell>
        </row>
        <row r="7018">
          <cell r="A7018" t="str">
            <v>CABRERA ENRIQUEZ PEDRO RAMIRO</v>
          </cell>
          <cell r="B7018">
            <v>12951789</v>
          </cell>
        </row>
        <row r="7019">
          <cell r="A7019" t="str">
            <v>CABRERA FERNANDEZ ARTURO</v>
          </cell>
          <cell r="B7019">
            <v>12110935</v>
          </cell>
        </row>
        <row r="7020">
          <cell r="A7020" t="str">
            <v>CABRERA GALVIS ALVARO</v>
          </cell>
          <cell r="B7020">
            <v>19078929</v>
          </cell>
        </row>
        <row r="7021">
          <cell r="A7021" t="str">
            <v>CABRERA GARZON MARIA BELSY</v>
          </cell>
          <cell r="B7021">
            <v>25394748</v>
          </cell>
        </row>
        <row r="7022">
          <cell r="A7022" t="str">
            <v>CABRERA GIRALDO MARTHA ADRIANA</v>
          </cell>
          <cell r="B7022">
            <v>39757460</v>
          </cell>
        </row>
        <row r="7023">
          <cell r="A7023" t="str">
            <v>CABRERA GOMEZ GINNA XIMENA</v>
          </cell>
          <cell r="B7023">
            <v>59796298</v>
          </cell>
        </row>
        <row r="7024">
          <cell r="A7024" t="str">
            <v>CABRERA GUAQUEZ MARINA</v>
          </cell>
          <cell r="B7024">
            <v>36998128</v>
          </cell>
        </row>
        <row r="7025">
          <cell r="A7025" t="str">
            <v>CABRERA HERNANDEZ JOHANN DICK</v>
          </cell>
          <cell r="B7025">
            <v>80048355</v>
          </cell>
        </row>
        <row r="7026">
          <cell r="A7026" t="str">
            <v>CABRERA IBANEZ CIELO</v>
          </cell>
          <cell r="B7026">
            <v>51914546</v>
          </cell>
        </row>
        <row r="7027">
          <cell r="A7027" t="str">
            <v>CABRERA JIMENEZ GUILLERMO</v>
          </cell>
          <cell r="B7027">
            <v>12122990</v>
          </cell>
        </row>
        <row r="7028">
          <cell r="A7028" t="str">
            <v>CABRERA JIMENEZ LUIS ANTONIO</v>
          </cell>
          <cell r="B7028">
            <v>87570674</v>
          </cell>
        </row>
        <row r="7029">
          <cell r="A7029" t="str">
            <v>CABRERA LASSO JOHN JAIME</v>
          </cell>
          <cell r="B7029">
            <v>12136618</v>
          </cell>
        </row>
        <row r="7030">
          <cell r="A7030" t="str">
            <v>CABRERA LOZADA JOSE EIVER</v>
          </cell>
          <cell r="B7030">
            <v>83218818</v>
          </cell>
        </row>
        <row r="7031">
          <cell r="A7031" t="str">
            <v>CABRERA LOZANO ARIEL AUGUSTO</v>
          </cell>
          <cell r="B7031">
            <v>79736118</v>
          </cell>
        </row>
        <row r="7032">
          <cell r="A7032" t="str">
            <v>CABRERA LOZANO LUIS ALFONSO</v>
          </cell>
          <cell r="B7032">
            <v>14705312</v>
          </cell>
        </row>
        <row r="7033">
          <cell r="A7033" t="str">
            <v>CABRERA LUCY DEL CARMEN</v>
          </cell>
          <cell r="B7033">
            <v>31889938</v>
          </cell>
        </row>
        <row r="7034">
          <cell r="A7034" t="str">
            <v>CABRERA MARI DORIS CECILIA</v>
          </cell>
          <cell r="B7034">
            <v>39669774</v>
          </cell>
        </row>
        <row r="7035">
          <cell r="A7035" t="str">
            <v>CABRERA MARIA DEL CARMEN</v>
          </cell>
          <cell r="B7035">
            <v>66714140</v>
          </cell>
        </row>
        <row r="7036">
          <cell r="A7036" t="str">
            <v>CABRERA MARTINEZ MARIA CAROLA</v>
          </cell>
          <cell r="B7036">
            <v>36377917</v>
          </cell>
        </row>
        <row r="7037">
          <cell r="A7037" t="str">
            <v>CABRERA MAYORAL SULLY ENIR</v>
          </cell>
          <cell r="B7037">
            <v>54250621</v>
          </cell>
        </row>
        <row r="7038">
          <cell r="A7038" t="str">
            <v>CABRERA MOMPOTES OCTAVIO</v>
          </cell>
          <cell r="B7038">
            <v>12269176</v>
          </cell>
        </row>
        <row r="7039">
          <cell r="A7039" t="str">
            <v>CABRERA MONCAYO CRMEN LUCIA</v>
          </cell>
          <cell r="B7039">
            <v>30331390</v>
          </cell>
        </row>
        <row r="7040">
          <cell r="A7040" t="str">
            <v>CABRERA MORENO MARIELA</v>
          </cell>
          <cell r="B7040">
            <v>41316027</v>
          </cell>
        </row>
        <row r="7041">
          <cell r="A7041" t="str">
            <v>CABRERA NARVAEZ JAVIER HERNAN</v>
          </cell>
          <cell r="B7041">
            <v>12996946</v>
          </cell>
        </row>
        <row r="7042">
          <cell r="A7042" t="str">
            <v>CABRERA NUNEZ CLAUDIA XIMENA</v>
          </cell>
          <cell r="B7042">
            <v>31156131</v>
          </cell>
        </row>
        <row r="7043">
          <cell r="A7043" t="str">
            <v>CABRERA OCAMPO VICTOR HUGO</v>
          </cell>
          <cell r="B7043">
            <v>94325866</v>
          </cell>
        </row>
        <row r="7044">
          <cell r="A7044" t="str">
            <v>CABRERA OLAYA LUZ MYRIAM</v>
          </cell>
          <cell r="B7044">
            <v>52010889</v>
          </cell>
        </row>
        <row r="7045">
          <cell r="A7045" t="str">
            <v>CABRERA PASCUAS CLAUDIA JIMENA</v>
          </cell>
          <cell r="B7045">
            <v>55176206</v>
          </cell>
        </row>
        <row r="7046">
          <cell r="A7046" t="str">
            <v>CABRERA PEREZ ARACELY</v>
          </cell>
          <cell r="B7046">
            <v>26575007</v>
          </cell>
        </row>
        <row r="7047">
          <cell r="A7047" t="str">
            <v>CABRERA PEREZ ARISMENDI</v>
          </cell>
          <cell r="B7047">
            <v>83239183</v>
          </cell>
        </row>
        <row r="7048">
          <cell r="A7048" t="str">
            <v>CABRERA PEREZ MIGUEL ANGEL</v>
          </cell>
          <cell r="B7048">
            <v>83238855</v>
          </cell>
        </row>
        <row r="7049">
          <cell r="A7049" t="str">
            <v>CABRERA PLAZA CESAR</v>
          </cell>
          <cell r="B7049">
            <v>16782406</v>
          </cell>
        </row>
        <row r="7050">
          <cell r="A7050" t="str">
            <v>CABRERA REALPE JULIO CESAR</v>
          </cell>
          <cell r="B7050">
            <v>5199881</v>
          </cell>
        </row>
        <row r="7051">
          <cell r="A7051" t="str">
            <v>CABRERA ROBLES MARIA DEL ROSAR</v>
          </cell>
          <cell r="B7051">
            <v>66904448</v>
          </cell>
        </row>
        <row r="7052">
          <cell r="A7052" t="str">
            <v>CABRERA RODRIGUEZ CLAUDIA VIVIANA</v>
          </cell>
          <cell r="B7052">
            <v>66833937</v>
          </cell>
        </row>
        <row r="7053">
          <cell r="A7053" t="str">
            <v>CABRERA ROSAS CARLOS GUILLERMO</v>
          </cell>
          <cell r="B7053">
            <v>16791052</v>
          </cell>
        </row>
        <row r="7054">
          <cell r="A7054" t="str">
            <v>CABRERA SAAVEDRA MAURICIO ALBERTO</v>
          </cell>
          <cell r="B7054">
            <v>79318947</v>
          </cell>
        </row>
        <row r="7055">
          <cell r="A7055" t="str">
            <v>CABRERA SICACHA OSCAR</v>
          </cell>
          <cell r="B7055">
            <v>19398193</v>
          </cell>
        </row>
        <row r="7056">
          <cell r="A7056" t="str">
            <v>CABRERA SONS MISAEL</v>
          </cell>
          <cell r="B7056">
            <v>4920164</v>
          </cell>
        </row>
        <row r="7057">
          <cell r="A7057" t="str">
            <v>CABRERA SOSA GLORIA STELLA</v>
          </cell>
          <cell r="B7057">
            <v>21410316</v>
          </cell>
        </row>
        <row r="7058">
          <cell r="A7058" t="str">
            <v>CABRERA STELLA SENCION</v>
          </cell>
          <cell r="B7058">
            <v>27486252</v>
          </cell>
        </row>
        <row r="7059">
          <cell r="A7059" t="str">
            <v>CABRERA TACAN SEGUNDO EFREN</v>
          </cell>
          <cell r="B7059">
            <v>98073167</v>
          </cell>
        </row>
        <row r="7060">
          <cell r="A7060" t="str">
            <v>CABRERA TAMAYO EDINSON</v>
          </cell>
          <cell r="B7060">
            <v>16756592</v>
          </cell>
        </row>
        <row r="7061">
          <cell r="A7061" t="str">
            <v>CABRERA TORRES INGRID ISABEL</v>
          </cell>
          <cell r="B7061">
            <v>33218919</v>
          </cell>
        </row>
        <row r="7062">
          <cell r="A7062" t="str">
            <v>CABRERA TORRES KENNETH ROY</v>
          </cell>
          <cell r="B7062">
            <v>71684893</v>
          </cell>
        </row>
        <row r="7063">
          <cell r="A7063" t="str">
            <v>CABRERA TOVAR GIOVANNI HORACIO</v>
          </cell>
          <cell r="B7063">
            <v>79593668</v>
          </cell>
        </row>
        <row r="7064">
          <cell r="A7064" t="str">
            <v>CABRERA TOVAR WALTER AMERICO</v>
          </cell>
          <cell r="B7064">
            <v>16672978</v>
          </cell>
        </row>
        <row r="7065">
          <cell r="A7065" t="str">
            <v>CABRERA URRUTIA JUAN CARLOS</v>
          </cell>
          <cell r="B7065">
            <v>76308781</v>
          </cell>
        </row>
        <row r="7066">
          <cell r="A7066" t="str">
            <v>CABRERA UTRIA YADIRA</v>
          </cell>
          <cell r="B7066">
            <v>33147347</v>
          </cell>
        </row>
        <row r="7067">
          <cell r="A7067" t="str">
            <v>CABRERA VARGAS CARLOS ARTURO</v>
          </cell>
          <cell r="B7067">
            <v>9525638</v>
          </cell>
        </row>
        <row r="7068">
          <cell r="A7068" t="str">
            <v>CABUYA CANCHON PEDRO</v>
          </cell>
          <cell r="B7068">
            <v>91300613</v>
          </cell>
        </row>
        <row r="7069">
          <cell r="A7069" t="str">
            <v>CABUYA RAMIREZ RUTH JAIDIBY</v>
          </cell>
          <cell r="B7069">
            <v>52212210</v>
          </cell>
        </row>
        <row r="7070">
          <cell r="A7070" t="str">
            <v>CABUYALES OCORO JOSE WILMAR</v>
          </cell>
          <cell r="B7070">
            <v>94298712</v>
          </cell>
        </row>
        <row r="7071">
          <cell r="A7071" t="str">
            <v>CACAO DE DELGADO LEONOR</v>
          </cell>
          <cell r="B7071">
            <v>240002</v>
          </cell>
        </row>
        <row r="7072">
          <cell r="A7072" t="str">
            <v>CACEDA TAPIA KAREN DEL ROSARIO</v>
          </cell>
          <cell r="B7072">
            <v>266614</v>
          </cell>
        </row>
        <row r="7073">
          <cell r="A7073" t="str">
            <v>CACERES BLANDON LUDY ZULENNY</v>
          </cell>
          <cell r="B7073">
            <v>67016190</v>
          </cell>
        </row>
        <row r="7074">
          <cell r="A7074" t="str">
            <v>CACERES CALERO DIEGO FERNANDO</v>
          </cell>
          <cell r="B7074">
            <v>16678977</v>
          </cell>
        </row>
        <row r="7075">
          <cell r="A7075" t="str">
            <v>CACERES DE QUEVEDO LAURA RAMONA</v>
          </cell>
          <cell r="B7075">
            <v>41360670</v>
          </cell>
        </row>
        <row r="7076">
          <cell r="A7076" t="str">
            <v>CACERES ESCORCIA CLAUDIA LETICIA</v>
          </cell>
          <cell r="B7076">
            <v>55163493</v>
          </cell>
        </row>
        <row r="7077">
          <cell r="A7077" t="str">
            <v>CACERES JARAMILLO HUGO</v>
          </cell>
          <cell r="B7077">
            <v>2632308</v>
          </cell>
        </row>
        <row r="7078">
          <cell r="A7078" t="str">
            <v>CACERES MARTINEZ MARLENY</v>
          </cell>
          <cell r="B7078">
            <v>24715385</v>
          </cell>
        </row>
        <row r="7079">
          <cell r="A7079" t="str">
            <v>CACERES MERCHAN ERVIN</v>
          </cell>
          <cell r="B7079">
            <v>88288676</v>
          </cell>
        </row>
        <row r="7080">
          <cell r="A7080" t="str">
            <v>CACERES OSORIO CAROLINA BELEN</v>
          </cell>
          <cell r="B7080">
            <v>60370561</v>
          </cell>
        </row>
        <row r="7081">
          <cell r="A7081" t="str">
            <v>CACERES PABON ELIAS</v>
          </cell>
          <cell r="B7081">
            <v>5557643</v>
          </cell>
        </row>
        <row r="7082">
          <cell r="A7082" t="str">
            <v>CACERES PEÐARANDA LUIS BELTRAN</v>
          </cell>
          <cell r="B7082">
            <v>3560278</v>
          </cell>
        </row>
        <row r="7083">
          <cell r="A7083" t="str">
            <v>CACERES RAMIREZ SARA INES</v>
          </cell>
          <cell r="B7083">
            <v>41728150</v>
          </cell>
        </row>
        <row r="7084">
          <cell r="A7084" t="str">
            <v>CACERES RODRIGUEZ EDILFREDO</v>
          </cell>
          <cell r="B7084">
            <v>17106579</v>
          </cell>
        </row>
        <row r="7085">
          <cell r="A7085" t="str">
            <v>CACERES ROMERO PABLO ENRIQUE</v>
          </cell>
          <cell r="B7085">
            <v>19282529</v>
          </cell>
        </row>
        <row r="7086">
          <cell r="A7086" t="str">
            <v>CACERES RUBEN</v>
          </cell>
          <cell r="B7086">
            <v>91218747</v>
          </cell>
        </row>
        <row r="7087">
          <cell r="A7087" t="str">
            <v>CACERES SIMBAQUEBALUZ AMPARO</v>
          </cell>
          <cell r="B7087">
            <v>41782615</v>
          </cell>
        </row>
        <row r="7088">
          <cell r="A7088" t="str">
            <v>CACERES SOTO JORGE FERNANDO</v>
          </cell>
          <cell r="B7088">
            <v>79505149</v>
          </cell>
        </row>
        <row r="7089">
          <cell r="A7089" t="str">
            <v>CACERES TRILLOS ELSI JANETH</v>
          </cell>
          <cell r="B7089">
            <v>35479897</v>
          </cell>
        </row>
        <row r="7090">
          <cell r="A7090" t="str">
            <v>CACERES VEGA ANYE MARISOL</v>
          </cell>
          <cell r="B7090">
            <v>51905241</v>
          </cell>
        </row>
        <row r="7091">
          <cell r="A7091" t="str">
            <v>CACEREZ COMBA ALEJANDRO</v>
          </cell>
          <cell r="B7091">
            <v>3158511</v>
          </cell>
        </row>
        <row r="7092">
          <cell r="A7092" t="str">
            <v>CACEREZ VELEZ MARIA ELENA</v>
          </cell>
          <cell r="B7092">
            <v>66723559</v>
          </cell>
        </row>
        <row r="7093">
          <cell r="A7093" t="str">
            <v>CACHAY MARIA SOLANYER</v>
          </cell>
          <cell r="B7093">
            <v>52093751</v>
          </cell>
        </row>
        <row r="7094">
          <cell r="A7094" t="str">
            <v>CACHAYA RAMIREZ NORFA</v>
          </cell>
          <cell r="B7094">
            <v>55162859</v>
          </cell>
        </row>
        <row r="7095">
          <cell r="A7095" t="str">
            <v>CACHIMBO ZUNIGA FLOR STELLA</v>
          </cell>
          <cell r="B7095">
            <v>31474463</v>
          </cell>
        </row>
        <row r="7096">
          <cell r="A7096" t="str">
            <v>CADAVID ALVEAR MARIA ISABEL</v>
          </cell>
          <cell r="B7096">
            <v>66845420</v>
          </cell>
        </row>
        <row r="7097">
          <cell r="A7097" t="str">
            <v>CADAVID ALZATE LUZ MARINA</v>
          </cell>
          <cell r="B7097">
            <v>42682289</v>
          </cell>
        </row>
        <row r="7098">
          <cell r="A7098" t="str">
            <v>CADAVID ANGEL MARIA EUGENIA</v>
          </cell>
          <cell r="B7098">
            <v>31218891</v>
          </cell>
        </row>
        <row r="7099">
          <cell r="A7099" t="str">
            <v>CADAVID ARANGO GLORIA ELENA</v>
          </cell>
          <cell r="B7099">
            <v>39432497</v>
          </cell>
        </row>
        <row r="7100">
          <cell r="A7100" t="str">
            <v>CADAVID ARBELAEZ OSCAR</v>
          </cell>
          <cell r="B7100">
            <v>16362306</v>
          </cell>
        </row>
        <row r="7101">
          <cell r="A7101" t="str">
            <v>CADAVID BONILLA BERNARDO DE JESUS</v>
          </cell>
          <cell r="B7101">
            <v>16705034</v>
          </cell>
        </row>
        <row r="7102">
          <cell r="A7102" t="str">
            <v>CADAVID CANO SONIA FANNY</v>
          </cell>
          <cell r="B7102">
            <v>32544823</v>
          </cell>
        </row>
        <row r="7103">
          <cell r="A7103" t="str">
            <v>CADAVID CIFUENTES JUAN GUILLERMO</v>
          </cell>
          <cell r="B7103">
            <v>9727015</v>
          </cell>
        </row>
        <row r="7104">
          <cell r="A7104" t="str">
            <v>CADAVID DE LOPEZ MARIA LUCILA</v>
          </cell>
          <cell r="B7104">
            <v>38980118</v>
          </cell>
        </row>
        <row r="7105">
          <cell r="A7105" t="str">
            <v>CADAVID DE OCHOA ESPERANZA</v>
          </cell>
          <cell r="B7105">
            <v>38234129</v>
          </cell>
        </row>
        <row r="7106">
          <cell r="A7106" t="str">
            <v>CADAVID DEL VALLE LUIS HORACIO</v>
          </cell>
          <cell r="B7106">
            <v>8316450</v>
          </cell>
        </row>
        <row r="7107">
          <cell r="A7107" t="str">
            <v>CADAVID DIAZ BEATRIZ</v>
          </cell>
          <cell r="B7107">
            <v>31852353</v>
          </cell>
        </row>
        <row r="7108">
          <cell r="A7108" t="str">
            <v>CADAVID DIAZ GLORIA CECILIA</v>
          </cell>
          <cell r="B7108">
            <v>31885037</v>
          </cell>
        </row>
        <row r="7109">
          <cell r="A7109" t="str">
            <v>CADAVID ECHEVERRI LUIS ALFONSO</v>
          </cell>
          <cell r="B7109">
            <v>8243566</v>
          </cell>
        </row>
        <row r="7110">
          <cell r="A7110" t="str">
            <v>CADAVID ESCOBAR LUZ MARINA</v>
          </cell>
          <cell r="B7110">
            <v>51860264</v>
          </cell>
        </row>
        <row r="7111">
          <cell r="A7111" t="str">
            <v>CADAVID ESTRADA MARTA ELENA</v>
          </cell>
          <cell r="B7111">
            <v>24362663</v>
          </cell>
        </row>
        <row r="7112">
          <cell r="A7112" t="str">
            <v>CADAVID FRANCISCO JAVIER</v>
          </cell>
          <cell r="B7112">
            <v>98490150</v>
          </cell>
        </row>
        <row r="7113">
          <cell r="A7113" t="str">
            <v>CADAVID GALLEGO EDGAR ALEXANDER</v>
          </cell>
          <cell r="B7113">
            <v>72193072</v>
          </cell>
        </row>
        <row r="7114">
          <cell r="A7114" t="str">
            <v>CADAVID GARCIA LUCIA DE LA ROSA</v>
          </cell>
          <cell r="B7114">
            <v>31396479</v>
          </cell>
        </row>
        <row r="7115">
          <cell r="A7115" t="str">
            <v>CADAVID GAVIRIA ALICIA DE JESUS</v>
          </cell>
          <cell r="B7115">
            <v>32464043</v>
          </cell>
        </row>
        <row r="7116">
          <cell r="A7116" t="str">
            <v>CADAVID GOMEZ MARIA JOSE</v>
          </cell>
          <cell r="B7116">
            <v>51939023</v>
          </cell>
        </row>
        <row r="7117">
          <cell r="A7117" t="str">
            <v>CADAVID GOMEZ OSCAR HUMBERTO</v>
          </cell>
          <cell r="B7117">
            <v>16702402</v>
          </cell>
        </row>
        <row r="7118">
          <cell r="A7118" t="str">
            <v>CADAVID GRANADA FABIO HERNAN</v>
          </cell>
          <cell r="B7118">
            <v>14241595</v>
          </cell>
        </row>
        <row r="7119">
          <cell r="A7119" t="str">
            <v>CADAVID GUTIERREZ CARLOS ALBERTO</v>
          </cell>
          <cell r="B7119">
            <v>10265677</v>
          </cell>
        </row>
        <row r="7120">
          <cell r="A7120" t="str">
            <v>CADAVID HERNANDEZ OLGA INES</v>
          </cell>
          <cell r="B7120">
            <v>32540427</v>
          </cell>
        </row>
        <row r="7121">
          <cell r="A7121" t="str">
            <v>CADAVID HURTADO EDWIN</v>
          </cell>
          <cell r="B7121">
            <v>71724426</v>
          </cell>
        </row>
        <row r="7122">
          <cell r="A7122" t="str">
            <v>CADAVID JARAMILLO OMAR AUGUSTO</v>
          </cell>
          <cell r="B7122">
            <v>70321775</v>
          </cell>
        </row>
        <row r="7123">
          <cell r="A7123" t="str">
            <v>CADAVID LOPERA HENRY</v>
          </cell>
          <cell r="B7123">
            <v>8150785</v>
          </cell>
        </row>
        <row r="7124">
          <cell r="A7124" t="str">
            <v>CADAVID LORZA ALEJANDRA JANETH</v>
          </cell>
          <cell r="B7124">
            <v>38871998</v>
          </cell>
        </row>
        <row r="7125">
          <cell r="A7125" t="str">
            <v>CADAVID MADRIGAL MONICA SULMA</v>
          </cell>
          <cell r="B7125">
            <v>43562136</v>
          </cell>
        </row>
        <row r="7126">
          <cell r="A7126" t="str">
            <v>CADAVID ORTIZ YOLIMA DEL S</v>
          </cell>
          <cell r="B7126">
            <v>43576861</v>
          </cell>
        </row>
        <row r="7127">
          <cell r="A7127" t="str">
            <v>CADAVID OSCAR EDUARDO</v>
          </cell>
          <cell r="B7127">
            <v>16286146</v>
          </cell>
        </row>
        <row r="7128">
          <cell r="A7128" t="str">
            <v>CADAVID PALACIOS MYRLENI</v>
          </cell>
          <cell r="B7128">
            <v>31389236</v>
          </cell>
        </row>
        <row r="7129">
          <cell r="A7129" t="str">
            <v>CADAVID RAMIREZ JUAN FERNANDO</v>
          </cell>
          <cell r="B7129">
            <v>98534938</v>
          </cell>
        </row>
        <row r="7130">
          <cell r="A7130" t="str">
            <v>CADAVID RESTREPO MONICA MARIA</v>
          </cell>
          <cell r="B7130">
            <v>42887873</v>
          </cell>
        </row>
        <row r="7131">
          <cell r="A7131" t="str">
            <v>CADAVID RICO NOHRA PATRICIA</v>
          </cell>
          <cell r="B7131">
            <v>51608031</v>
          </cell>
        </row>
        <row r="7132">
          <cell r="A7132" t="str">
            <v>CADAVID RICO RODRIGO DE JESUS</v>
          </cell>
          <cell r="B7132">
            <v>70077018</v>
          </cell>
        </row>
        <row r="7133">
          <cell r="A7133" t="str">
            <v>CADAVID RIOS LUZ CLEMENCIA</v>
          </cell>
          <cell r="B7133">
            <v>42897977</v>
          </cell>
        </row>
        <row r="7134">
          <cell r="A7134" t="str">
            <v>CADAVID ROMERO JORGE HERNAN</v>
          </cell>
          <cell r="B7134">
            <v>14899204</v>
          </cell>
        </row>
        <row r="7135">
          <cell r="A7135" t="str">
            <v>CADAVID SEPULVEDA NELLY YAMILET</v>
          </cell>
          <cell r="B7135">
            <v>43064772</v>
          </cell>
        </row>
        <row r="7136">
          <cell r="A7136" t="str">
            <v>CADAVID SIERRA JOSE DARIO</v>
          </cell>
          <cell r="B7136">
            <v>8241750</v>
          </cell>
        </row>
        <row r="7137">
          <cell r="A7137" t="str">
            <v>CADAVID URIBE ISABEL CRISTINA</v>
          </cell>
          <cell r="B7137">
            <v>42892195</v>
          </cell>
        </row>
        <row r="7138">
          <cell r="A7138" t="str">
            <v>CADAVID VELASQUEZ CONSUELO</v>
          </cell>
          <cell r="B7138">
            <v>38869293</v>
          </cell>
        </row>
        <row r="7139">
          <cell r="A7139" t="str">
            <v>CADAVID VELEZ ANTONIO JAVIER</v>
          </cell>
          <cell r="B7139">
            <v>10234203</v>
          </cell>
        </row>
        <row r="7140">
          <cell r="A7140" t="str">
            <v>CADAVID VIDARTE FERNANDO</v>
          </cell>
          <cell r="B7140">
            <v>16259248</v>
          </cell>
        </row>
        <row r="7141">
          <cell r="A7141" t="str">
            <v>CADAVID VILLEGAS LUZ MERCEDES</v>
          </cell>
          <cell r="B7141">
            <v>32414010</v>
          </cell>
        </row>
        <row r="7142">
          <cell r="A7142" t="str">
            <v>CADAVID ZAPATA NANCY ESTELLA</v>
          </cell>
          <cell r="B7142">
            <v>43817515</v>
          </cell>
        </row>
        <row r="7143">
          <cell r="A7143" t="str">
            <v>CADENA ADRIANA</v>
          </cell>
          <cell r="B7143">
            <v>52163676</v>
          </cell>
        </row>
        <row r="7144">
          <cell r="A7144" t="str">
            <v>CADENA ARDILA NELSON</v>
          </cell>
          <cell r="B7144">
            <v>79345071</v>
          </cell>
        </row>
        <row r="7145">
          <cell r="A7145" t="str">
            <v>CADENA ARIZA JOHANA VANESSA</v>
          </cell>
          <cell r="B7145">
            <v>37615454</v>
          </cell>
        </row>
        <row r="7146">
          <cell r="A7146" t="str">
            <v>CADENA BADILLO MANUEL</v>
          </cell>
          <cell r="B7146">
            <v>13890051</v>
          </cell>
        </row>
        <row r="7147">
          <cell r="A7147" t="str">
            <v>CADENA BARON RUTH ALICIA</v>
          </cell>
          <cell r="B7147">
            <v>52055091</v>
          </cell>
        </row>
        <row r="7148">
          <cell r="A7148" t="str">
            <v>CADENA CASTELBLANCO JORGE ARMANDO</v>
          </cell>
          <cell r="B7148">
            <v>7163978</v>
          </cell>
        </row>
        <row r="7149">
          <cell r="A7149" t="str">
            <v>CADENA CEDIEL SENON</v>
          </cell>
          <cell r="B7149">
            <v>91430923</v>
          </cell>
        </row>
        <row r="7150">
          <cell r="A7150" t="str">
            <v>CADENA CLAROS SILVIA LILIANA</v>
          </cell>
          <cell r="B7150">
            <v>36307872</v>
          </cell>
        </row>
        <row r="7151">
          <cell r="A7151" t="str">
            <v>CADENA CRUZ BEATRIZ</v>
          </cell>
          <cell r="B7151">
            <v>39687692</v>
          </cell>
        </row>
        <row r="7152">
          <cell r="A7152" t="str">
            <v>CADENA DE LA CRUZ JOSE VICENTE</v>
          </cell>
          <cell r="B7152">
            <v>16704247</v>
          </cell>
        </row>
        <row r="7153">
          <cell r="A7153" t="str">
            <v>CADENA DE LA CRUZ PABLO ENRIQU</v>
          </cell>
          <cell r="B7153">
            <v>16732998</v>
          </cell>
        </row>
        <row r="7154">
          <cell r="A7154" t="str">
            <v>CADENA DIAZ GUILLERMO</v>
          </cell>
          <cell r="B7154">
            <v>2323625</v>
          </cell>
        </row>
        <row r="7155">
          <cell r="A7155" t="str">
            <v>CADENA GARCIA CARLOS ALBERTO</v>
          </cell>
          <cell r="B7155">
            <v>16352418</v>
          </cell>
        </row>
        <row r="7156">
          <cell r="A7156" t="str">
            <v>CADENA GARCIA EDGAR HORACIO</v>
          </cell>
          <cell r="B7156">
            <v>91216616</v>
          </cell>
        </row>
        <row r="7157">
          <cell r="A7157" t="str">
            <v>CADENA HOYOS JORGE NELSON</v>
          </cell>
          <cell r="B7157">
            <v>7559568</v>
          </cell>
        </row>
        <row r="7158">
          <cell r="A7158" t="str">
            <v>CADENA L. WILLIAM E.</v>
          </cell>
          <cell r="B7158">
            <v>19303396</v>
          </cell>
        </row>
        <row r="7159">
          <cell r="A7159" t="str">
            <v>CADENA LOZANO RAUL</v>
          </cell>
          <cell r="B7159">
            <v>14234852</v>
          </cell>
        </row>
        <row r="7160">
          <cell r="A7160" t="str">
            <v>CADENA MIGUEL ANGEL</v>
          </cell>
          <cell r="B7160">
            <v>12093107</v>
          </cell>
        </row>
        <row r="7161">
          <cell r="A7161" t="str">
            <v>CADENA MORA YAIRCINIO</v>
          </cell>
          <cell r="B7161">
            <v>11224461</v>
          </cell>
        </row>
        <row r="7162">
          <cell r="A7162" t="str">
            <v>CADENA MORALES MARISOL VIVIANA</v>
          </cell>
          <cell r="B7162">
            <v>52322843</v>
          </cell>
        </row>
        <row r="7163">
          <cell r="A7163" t="str">
            <v>CADENA OTERO BEATRIZ</v>
          </cell>
          <cell r="B7163">
            <v>63325659</v>
          </cell>
        </row>
        <row r="7164">
          <cell r="A7164" t="str">
            <v>CADENA PALACIO OSCAR</v>
          </cell>
          <cell r="B7164">
            <v>7529419</v>
          </cell>
        </row>
        <row r="7165">
          <cell r="A7165" t="str">
            <v>CADENA PLAZAS LILIANA</v>
          </cell>
          <cell r="B7165">
            <v>40771993</v>
          </cell>
        </row>
        <row r="7166">
          <cell r="A7166" t="str">
            <v>CADENA RESTREPO ELIZABETH</v>
          </cell>
          <cell r="B7166">
            <v>41916875</v>
          </cell>
        </row>
        <row r="7167">
          <cell r="A7167" t="str">
            <v>CADENA RIOS ALFREDO</v>
          </cell>
          <cell r="B7167">
            <v>13812641</v>
          </cell>
        </row>
        <row r="7168">
          <cell r="A7168" t="str">
            <v>CADENA RIOS LUIS HUMBERTO</v>
          </cell>
          <cell r="B7168">
            <v>19294156</v>
          </cell>
        </row>
        <row r="7169">
          <cell r="A7169" t="str">
            <v>CADENA RODIGUEZ JUAN DIEGO</v>
          </cell>
          <cell r="B7169">
            <v>79642121</v>
          </cell>
        </row>
        <row r="7170">
          <cell r="A7170" t="str">
            <v>CADENA RODRIGUEZ LIBARDO</v>
          </cell>
          <cell r="B7170">
            <v>77027043</v>
          </cell>
        </row>
        <row r="7171">
          <cell r="A7171" t="str">
            <v>CADENA ROSALBA DEL CARMEN</v>
          </cell>
          <cell r="B7171">
            <v>30709555</v>
          </cell>
        </row>
        <row r="7172">
          <cell r="A7172" t="str">
            <v>CADENA RUBIANO NESTOR ARTURO</v>
          </cell>
          <cell r="B7172">
            <v>80505100</v>
          </cell>
        </row>
        <row r="7173">
          <cell r="A7173" t="str">
            <v>CADENA SANCHEZ JORGE ARTURO</v>
          </cell>
          <cell r="B7173">
            <v>19378217</v>
          </cell>
        </row>
        <row r="7174">
          <cell r="A7174" t="str">
            <v>CADENA SILVA ALEXANDRA YAMILE</v>
          </cell>
          <cell r="B7174">
            <v>35509676</v>
          </cell>
        </row>
        <row r="7175">
          <cell r="A7175" t="str">
            <v>CADENA VELASCO ANA RUBI</v>
          </cell>
          <cell r="B7175">
            <v>31973517</v>
          </cell>
        </row>
        <row r="7176">
          <cell r="A7176" t="str">
            <v>CADENA VERASTEGUI ALVARO HELI</v>
          </cell>
          <cell r="B7176">
            <v>79333522</v>
          </cell>
        </row>
        <row r="7177">
          <cell r="A7177" t="str">
            <v>CADENA ZAMBRANO FABIOLA DEL CARME</v>
          </cell>
          <cell r="B7177">
            <v>51828724</v>
          </cell>
        </row>
        <row r="7178">
          <cell r="A7178" t="str">
            <v>CAÐIZARES DE CONTRERAS LUZ HORTENSIA</v>
          </cell>
          <cell r="B7178">
            <v>20288444</v>
          </cell>
        </row>
        <row r="7179">
          <cell r="A7179" t="str">
            <v>CAFE Y COMPAÑIA SA</v>
          </cell>
          <cell r="B7179">
            <v>891410182</v>
          </cell>
        </row>
        <row r="7180">
          <cell r="A7180" t="str">
            <v>CAGUA DE PINEDA DORALBA</v>
          </cell>
          <cell r="B7180">
            <v>41574403</v>
          </cell>
        </row>
        <row r="7181">
          <cell r="A7181" t="str">
            <v>CAGUA FORERO GERMAN ALONSO</v>
          </cell>
          <cell r="B7181">
            <v>80505844</v>
          </cell>
        </row>
        <row r="7182">
          <cell r="A7182" t="str">
            <v>CAGUA MOLINA JOSE JOAQUIN</v>
          </cell>
          <cell r="B7182">
            <v>17037817</v>
          </cell>
        </row>
        <row r="7183">
          <cell r="A7183" t="str">
            <v>CAGUA ORTEGA GUSTAVO</v>
          </cell>
          <cell r="B7183">
            <v>80240013</v>
          </cell>
        </row>
        <row r="7184">
          <cell r="A7184" t="str">
            <v>CAHUANA HERRERA JACKELINE DEL SOCORRO</v>
          </cell>
          <cell r="B7184">
            <v>22432967</v>
          </cell>
        </row>
        <row r="7185">
          <cell r="A7185" t="str">
            <v>CAHUCHA VELASQUEZ YANTEH ROCIO</v>
          </cell>
          <cell r="B7185">
            <v>52108712</v>
          </cell>
        </row>
        <row r="7186">
          <cell r="A7186" t="str">
            <v>CAICEDO AGUIRRE JUAN CARLOS</v>
          </cell>
          <cell r="B7186">
            <v>7546964</v>
          </cell>
        </row>
        <row r="7187">
          <cell r="A7187" t="str">
            <v>CAICEDO ALVAREZ AURA ROSA</v>
          </cell>
          <cell r="B7187">
            <v>25587941</v>
          </cell>
        </row>
        <row r="7188">
          <cell r="A7188" t="str">
            <v>CAICEDO ALVAREZ CARLOS ALBERTO</v>
          </cell>
          <cell r="B7188">
            <v>16273502</v>
          </cell>
        </row>
        <row r="7189">
          <cell r="A7189" t="str">
            <v>CAICEDO ALVAREZ DANELLY</v>
          </cell>
          <cell r="B7189">
            <v>31168233</v>
          </cell>
        </row>
        <row r="7190">
          <cell r="A7190" t="str">
            <v>CAICEDO ALVAREZ MIGUEL ANGEL</v>
          </cell>
          <cell r="B7190">
            <v>6212312</v>
          </cell>
        </row>
        <row r="7191">
          <cell r="A7191" t="str">
            <v>CAICEDO AMAYA NANCY PATRICIA</v>
          </cell>
          <cell r="B7191">
            <v>51838710</v>
          </cell>
        </row>
        <row r="7192">
          <cell r="A7192" t="str">
            <v>CAICEDO AMBUILA MIGUEL</v>
          </cell>
          <cell r="B7192">
            <v>4655022</v>
          </cell>
        </row>
        <row r="7193">
          <cell r="A7193" t="str">
            <v>CAICEDO ANGEL JAIME HERNAN</v>
          </cell>
          <cell r="B7193">
            <v>6566071</v>
          </cell>
        </row>
        <row r="7194">
          <cell r="A7194" t="str">
            <v>CAICEDO ARBOLEDA MIGUEL</v>
          </cell>
          <cell r="B7194">
            <v>76265137</v>
          </cell>
        </row>
        <row r="7195">
          <cell r="A7195" t="str">
            <v>CAICEDO AREVALO LUIS FERNANDO</v>
          </cell>
          <cell r="B7195">
            <v>79873266</v>
          </cell>
        </row>
        <row r="7196">
          <cell r="A7196" t="str">
            <v>CAICEDO AREVALO NANCY DEL CARMEN</v>
          </cell>
          <cell r="B7196">
            <v>59667122</v>
          </cell>
        </row>
        <row r="7197">
          <cell r="A7197" t="str">
            <v>CAICEDO ARIZALA OLGA LUCIA</v>
          </cell>
          <cell r="B7197">
            <v>38999140</v>
          </cell>
        </row>
        <row r="7198">
          <cell r="A7198" t="str">
            <v>CAICEDO ARREDONDO FRANCIA ESPERANZA</v>
          </cell>
          <cell r="B7198">
            <v>66988400</v>
          </cell>
        </row>
        <row r="7199">
          <cell r="A7199" t="str">
            <v>CAICEDO ARZAYUS EUGENIO HBTO</v>
          </cell>
          <cell r="B7199">
            <v>6197033</v>
          </cell>
        </row>
        <row r="7200">
          <cell r="A7200" t="str">
            <v>CAICEDO BENITEZ NILSON</v>
          </cell>
          <cell r="B7200">
            <v>11800043</v>
          </cell>
        </row>
        <row r="7201">
          <cell r="A7201" t="str">
            <v>CAICEDO BOLA/OS MARIA ELENA</v>
          </cell>
          <cell r="B7201">
            <v>31968046</v>
          </cell>
        </row>
        <row r="7202">
          <cell r="A7202" t="str">
            <v>CAICEDO BONILLA HAROLD</v>
          </cell>
          <cell r="B7202">
            <v>16758249</v>
          </cell>
        </row>
        <row r="7203">
          <cell r="A7203" t="str">
            <v>CAICEDO BRAVO FELIX</v>
          </cell>
          <cell r="B7203">
            <v>16466592</v>
          </cell>
        </row>
        <row r="7204">
          <cell r="A7204" t="str">
            <v>CAICEDO BUENO BEATRIZ EUGENIA</v>
          </cell>
          <cell r="B7204">
            <v>31471903</v>
          </cell>
        </row>
        <row r="7205">
          <cell r="A7205" t="str">
            <v>CAICEDO BUITRAGO SANDRA PATRICIA</v>
          </cell>
          <cell r="B7205">
            <v>52205143</v>
          </cell>
        </row>
        <row r="7206">
          <cell r="A7206" t="str">
            <v>CAICEDO CABRERA VICENTE ARMANDO</v>
          </cell>
          <cell r="B7206">
            <v>12989666</v>
          </cell>
        </row>
        <row r="7207">
          <cell r="A7207" t="str">
            <v>CAICEDO CAICEDO YANENCI</v>
          </cell>
          <cell r="B7207">
            <v>48650152</v>
          </cell>
        </row>
        <row r="7208">
          <cell r="A7208" t="str">
            <v>CAICEDO CAMARGO BLANCA ENEIDA</v>
          </cell>
          <cell r="B7208">
            <v>27786285</v>
          </cell>
        </row>
        <row r="7209">
          <cell r="A7209" t="str">
            <v>CAICEDO CANDELO AGRIPINA</v>
          </cell>
          <cell r="B7209">
            <v>31298906</v>
          </cell>
        </row>
        <row r="7210">
          <cell r="A7210" t="str">
            <v>CAICEDO CARMENZA</v>
          </cell>
          <cell r="B7210">
            <v>41753809</v>
          </cell>
        </row>
        <row r="7211">
          <cell r="A7211" t="str">
            <v>CAICEDO CASTILLO SARA</v>
          </cell>
          <cell r="B7211">
            <v>31536703</v>
          </cell>
        </row>
        <row r="7212">
          <cell r="A7212" t="str">
            <v>CAICEDO CASTRO BLANCA RUTH</v>
          </cell>
          <cell r="B7212">
            <v>40390747</v>
          </cell>
        </row>
        <row r="7213">
          <cell r="A7213" t="str">
            <v>CAICEDO CASTRO JAIRO</v>
          </cell>
          <cell r="B7213">
            <v>6307194</v>
          </cell>
        </row>
        <row r="7214">
          <cell r="A7214" t="str">
            <v>CAICEDO CASTRO JOSE ARTURO</v>
          </cell>
          <cell r="B7214">
            <v>19094700</v>
          </cell>
        </row>
        <row r="7215">
          <cell r="A7215" t="str">
            <v>CAICEDO CASTRO SANDRA BIBIANA</v>
          </cell>
          <cell r="B7215">
            <v>31964555</v>
          </cell>
        </row>
        <row r="7216">
          <cell r="A7216" t="str">
            <v>CAICEDO CEREZO EDISON</v>
          </cell>
          <cell r="B7216">
            <v>16484361</v>
          </cell>
        </row>
        <row r="7217">
          <cell r="A7217" t="str">
            <v>CAICEDO CHAPARRO CARLOS ALBERTO</v>
          </cell>
          <cell r="B7217">
            <v>91495280</v>
          </cell>
        </row>
        <row r="7218">
          <cell r="A7218" t="str">
            <v>CAICEDO CHAPARRO CARLOS ENRIQUE</v>
          </cell>
          <cell r="B7218">
            <v>6201604</v>
          </cell>
        </row>
        <row r="7219">
          <cell r="A7219" t="str">
            <v>CAICEDO CHAPARRO MARTHA STELLA</v>
          </cell>
          <cell r="B7219">
            <v>29307442</v>
          </cell>
        </row>
        <row r="7220">
          <cell r="A7220" t="str">
            <v>CAICEDO CHIRIBOGA DIANA PATRICIA</v>
          </cell>
          <cell r="B7220">
            <v>66728979</v>
          </cell>
        </row>
        <row r="7221">
          <cell r="A7221" t="str">
            <v>CAICEDO CONTRERAS LEONARDO ERIK</v>
          </cell>
          <cell r="B7221">
            <v>79649924</v>
          </cell>
        </row>
        <row r="7222">
          <cell r="A7222" t="str">
            <v>CAICEDO CORTES ALBERTO</v>
          </cell>
          <cell r="B7222">
            <v>16760055</v>
          </cell>
        </row>
        <row r="7223">
          <cell r="A7223" t="str">
            <v>CAICEDO CRUZ CARLOS OCTAVIO</v>
          </cell>
          <cell r="B7223">
            <v>94299774</v>
          </cell>
        </row>
        <row r="7224">
          <cell r="A7224" t="str">
            <v>CAICEDO DE CAMACHO CARMEN</v>
          </cell>
          <cell r="B7224">
            <v>41381338</v>
          </cell>
        </row>
        <row r="7225">
          <cell r="A7225" t="str">
            <v>CAICEDO DE OLIVEROS AMANDA</v>
          </cell>
          <cell r="B7225">
            <v>41337254</v>
          </cell>
        </row>
        <row r="7226">
          <cell r="A7226" t="str">
            <v>CAICEDO DE ORTIZ ISABEL</v>
          </cell>
          <cell r="B7226">
            <v>29067449</v>
          </cell>
        </row>
        <row r="7227">
          <cell r="A7227" t="str">
            <v>CAICEDO DE PEREZ ROSE MARY</v>
          </cell>
          <cell r="B7227">
            <v>27498820</v>
          </cell>
        </row>
        <row r="7228">
          <cell r="A7228" t="str">
            <v>CAICEDO DE RAMIREZ STELLA</v>
          </cell>
          <cell r="B7228">
            <v>29075590</v>
          </cell>
        </row>
        <row r="7229">
          <cell r="A7229" t="str">
            <v>CAICEDO DE VARGAS CLARA HILDA</v>
          </cell>
          <cell r="B7229">
            <v>41615077</v>
          </cell>
        </row>
        <row r="7230">
          <cell r="A7230" t="str">
            <v>CAICEDO DELGADO LUIS MARIO</v>
          </cell>
          <cell r="B7230">
            <v>16273496</v>
          </cell>
        </row>
        <row r="7231">
          <cell r="A7231" t="str">
            <v>CAICEDO ECHEVERRY MAURICIO ALFREDO</v>
          </cell>
          <cell r="B7231">
            <v>94329507</v>
          </cell>
        </row>
        <row r="7232">
          <cell r="A7232" t="str">
            <v>CAICEDO ERAZO ELDAR MARCIAL</v>
          </cell>
          <cell r="B7232">
            <v>98339706</v>
          </cell>
        </row>
        <row r="7233">
          <cell r="A7233" t="str">
            <v>CAICEDO ESCOBAR BEATRIZ</v>
          </cell>
          <cell r="B7233">
            <v>31233897</v>
          </cell>
        </row>
        <row r="7234">
          <cell r="A7234" t="str">
            <v>CAICEDO ESCOBAR MARINA</v>
          </cell>
          <cell r="B7234">
            <v>31862711</v>
          </cell>
        </row>
        <row r="7235">
          <cell r="A7235" t="str">
            <v>CAICEDO ESPINOSA ADRIANA MARIA</v>
          </cell>
          <cell r="B7235">
            <v>31942144</v>
          </cell>
        </row>
        <row r="7236">
          <cell r="A7236" t="str">
            <v>CAICEDO ESTRADA HECTOR FABIO</v>
          </cell>
          <cell r="B7236">
            <v>14991477</v>
          </cell>
        </row>
        <row r="7237">
          <cell r="A7237" t="str">
            <v>CAICEDO ESTUPI/AN CARDENIO</v>
          </cell>
          <cell r="B7237">
            <v>87190410</v>
          </cell>
        </row>
        <row r="7238">
          <cell r="A7238" t="str">
            <v>CAICEDO FAVIO ERNESTO</v>
          </cell>
          <cell r="B7238">
            <v>5213637</v>
          </cell>
        </row>
        <row r="7239">
          <cell r="A7239" t="str">
            <v>CAICEDO FIGUEROA GUSTAVO ADOLFO</v>
          </cell>
          <cell r="B7239">
            <v>16604440</v>
          </cell>
        </row>
        <row r="7240">
          <cell r="A7240" t="str">
            <v>CAICEDO GARCIA LUIS CARLOS</v>
          </cell>
          <cell r="B7240">
            <v>16582521</v>
          </cell>
        </row>
        <row r="7241">
          <cell r="A7241" t="str">
            <v>CAICEDO GARCIA MARIA LEONOR</v>
          </cell>
          <cell r="B7241">
            <v>31888721</v>
          </cell>
        </row>
        <row r="7242">
          <cell r="A7242" t="str">
            <v>CAICEDO GARCIA NILSON ALIRIO</v>
          </cell>
          <cell r="B7242">
            <v>94317713</v>
          </cell>
        </row>
        <row r="7243">
          <cell r="A7243" t="str">
            <v>CAICEDO GONZALEZ CARLOS ANDRES</v>
          </cell>
          <cell r="B7243">
            <v>3928944</v>
          </cell>
        </row>
        <row r="7244">
          <cell r="A7244" t="str">
            <v>CAICEDO GONZALEZ MARTHA CECILIA</v>
          </cell>
          <cell r="B7244">
            <v>29185518</v>
          </cell>
        </row>
        <row r="7245">
          <cell r="A7245" t="str">
            <v>CAICEDO GUTIERREZ JAIME</v>
          </cell>
          <cell r="B7245">
            <v>16201297</v>
          </cell>
        </row>
        <row r="7246">
          <cell r="A7246" t="str">
            <v>CAICEDO GUZMAN FREDDY</v>
          </cell>
          <cell r="B7246">
            <v>16588489</v>
          </cell>
        </row>
        <row r="7247">
          <cell r="A7247" t="str">
            <v>CAICEDO HERNANDEZ JESUS ANTONIO</v>
          </cell>
          <cell r="B7247">
            <v>16357569</v>
          </cell>
        </row>
        <row r="7248">
          <cell r="A7248" t="str">
            <v>CAICEDO HERNANDEZ PIEDAD</v>
          </cell>
          <cell r="B7248">
            <v>66749221</v>
          </cell>
        </row>
        <row r="7249">
          <cell r="A7249" t="str">
            <v>CAICEDO HURTADO ARTURO</v>
          </cell>
          <cell r="B7249">
            <v>16471830</v>
          </cell>
        </row>
        <row r="7250">
          <cell r="A7250" t="str">
            <v>CAICEDO HURTADO ISIDRO</v>
          </cell>
          <cell r="B7250">
            <v>16776141</v>
          </cell>
        </row>
        <row r="7251">
          <cell r="A7251" t="str">
            <v>CAICEDO IMBACHI ROBERT WILLIAM</v>
          </cell>
          <cell r="B7251">
            <v>76222525</v>
          </cell>
        </row>
        <row r="7252">
          <cell r="A7252" t="str">
            <v>CAICEDO JAIME</v>
          </cell>
          <cell r="B7252">
            <v>14945748</v>
          </cell>
        </row>
        <row r="7253">
          <cell r="A7253" t="str">
            <v>CAICEDO JOSE JAIME</v>
          </cell>
          <cell r="B7253">
            <v>76010093</v>
          </cell>
        </row>
        <row r="7254">
          <cell r="A7254" t="str">
            <v>CAICEDO LADINO ALEXANDER</v>
          </cell>
          <cell r="B7254">
            <v>93130231</v>
          </cell>
        </row>
        <row r="7255">
          <cell r="A7255" t="str">
            <v>CAICEDO LANDAZABAL OLGA LUCIA</v>
          </cell>
          <cell r="B7255">
            <v>38854630</v>
          </cell>
        </row>
        <row r="7256">
          <cell r="A7256" t="str">
            <v>CAICEDO LONDONO ANDRES FERNANDO</v>
          </cell>
          <cell r="B7256">
            <v>94501069</v>
          </cell>
        </row>
        <row r="7257">
          <cell r="A7257" t="str">
            <v>CAICEDO LOPEZ JHON HERMES</v>
          </cell>
          <cell r="B7257">
            <v>94446367</v>
          </cell>
        </row>
        <row r="7258">
          <cell r="A7258" t="str">
            <v>CAICEDO LOPEZ ROSA ELENA</v>
          </cell>
          <cell r="B7258">
            <v>31897877</v>
          </cell>
        </row>
        <row r="7259">
          <cell r="A7259" t="str">
            <v>CAICEDO LOSADA MARGARITA ROSA</v>
          </cell>
          <cell r="B7259">
            <v>34543510</v>
          </cell>
        </row>
        <row r="7260">
          <cell r="A7260" t="str">
            <v>CAICEDO LOZADA WILLIAM</v>
          </cell>
          <cell r="B7260">
            <v>16709775</v>
          </cell>
        </row>
        <row r="7261">
          <cell r="A7261" t="str">
            <v>CAICEDO MADRINAN MARINO HUMBERTO</v>
          </cell>
          <cell r="B7261">
            <v>14970428</v>
          </cell>
        </row>
        <row r="7262">
          <cell r="A7262" t="str">
            <v>CAICEDO MANCILLA SANDRA</v>
          </cell>
          <cell r="B7262">
            <v>66746713</v>
          </cell>
        </row>
        <row r="7263">
          <cell r="A7263" t="str">
            <v>CAICEDO MARIA STELLA</v>
          </cell>
          <cell r="B7263">
            <v>29872472</v>
          </cell>
        </row>
        <row r="7264">
          <cell r="A7264" t="str">
            <v>CAICEDO MARTELO ELKIN</v>
          </cell>
          <cell r="B7264">
            <v>73145371</v>
          </cell>
        </row>
        <row r="7265">
          <cell r="A7265" t="str">
            <v>CAICEDO MARTINEZ ARMANDO</v>
          </cell>
          <cell r="B7265">
            <v>16681266</v>
          </cell>
        </row>
        <row r="7266">
          <cell r="A7266" t="str">
            <v>CAICEDO MARTINEZ CLAUDIA XIMENA</v>
          </cell>
          <cell r="B7266">
            <v>38878892</v>
          </cell>
        </row>
        <row r="7267">
          <cell r="A7267" t="str">
            <v>CAICEDO MARTINEZ ELIECER</v>
          </cell>
          <cell r="B7267">
            <v>6211960</v>
          </cell>
        </row>
        <row r="7268">
          <cell r="A7268" t="str">
            <v>CAICEDO MARTINEZ MERCEDES</v>
          </cell>
          <cell r="B7268">
            <v>38944510</v>
          </cell>
        </row>
        <row r="7269">
          <cell r="A7269" t="str">
            <v>CAICEDO MARTINEZ STEEVENSON</v>
          </cell>
          <cell r="B7269">
            <v>94313641</v>
          </cell>
        </row>
        <row r="7270">
          <cell r="A7270" t="str">
            <v>CAICEDO MEDINA WALTER</v>
          </cell>
          <cell r="B7270">
            <v>1906451</v>
          </cell>
        </row>
        <row r="7271">
          <cell r="A7271" t="str">
            <v>CAICEDO MEJIA MARIA DEL PILAR</v>
          </cell>
          <cell r="B7271">
            <v>66852963</v>
          </cell>
        </row>
        <row r="7272">
          <cell r="A7272" t="str">
            <v>CAICEDO MONTANO ALVARO BELISARIO</v>
          </cell>
          <cell r="B7272">
            <v>16488857</v>
          </cell>
        </row>
        <row r="7273">
          <cell r="A7273" t="str">
            <v>CAICEDO MONTANO OFREY</v>
          </cell>
          <cell r="B7273">
            <v>12796473</v>
          </cell>
        </row>
        <row r="7274">
          <cell r="A7274" t="str">
            <v>CAICEDO MONTERO MANUEL MARIA</v>
          </cell>
          <cell r="B7274">
            <v>19363572</v>
          </cell>
        </row>
        <row r="7275">
          <cell r="A7275" t="str">
            <v>CAICEDO MORENO CAROLINA</v>
          </cell>
          <cell r="B7275">
            <v>29120498</v>
          </cell>
        </row>
        <row r="7276">
          <cell r="A7276" t="str">
            <v>CAICEDO MORENO ELIODORO</v>
          </cell>
          <cell r="B7276">
            <v>10159926</v>
          </cell>
        </row>
        <row r="7277">
          <cell r="A7277" t="str">
            <v>CAICEDO MOSQUERA LUZ MIRA</v>
          </cell>
          <cell r="B7277">
            <v>38437840</v>
          </cell>
        </row>
        <row r="7278">
          <cell r="A7278" t="str">
            <v>CAICEDO MUNOZ CESAR AUGUSTO</v>
          </cell>
          <cell r="B7278">
            <v>94428898</v>
          </cell>
        </row>
        <row r="7279">
          <cell r="A7279" t="str">
            <v>CAICEDO NAVIA CARLOS AUGUSTO</v>
          </cell>
          <cell r="B7279">
            <v>4634774</v>
          </cell>
        </row>
        <row r="7280">
          <cell r="A7280" t="str">
            <v>CAICEDO NORMA</v>
          </cell>
          <cell r="B7280">
            <v>29486156</v>
          </cell>
        </row>
        <row r="7281">
          <cell r="A7281" t="str">
            <v>CAICEDO OBREGON JESUS EFREN</v>
          </cell>
          <cell r="B7281">
            <v>16503886</v>
          </cell>
        </row>
        <row r="7282">
          <cell r="A7282" t="str">
            <v>CAICEDO ORDONEZ LILIANA PATRICIA</v>
          </cell>
          <cell r="B7282">
            <v>66993264</v>
          </cell>
        </row>
        <row r="7283">
          <cell r="A7283" t="str">
            <v>CAICEDO OSORIO ONEIDA</v>
          </cell>
          <cell r="B7283">
            <v>38901258</v>
          </cell>
        </row>
        <row r="7284">
          <cell r="A7284" t="str">
            <v>CAICEDO OSPINA JAMES</v>
          </cell>
          <cell r="B7284">
            <v>94314617</v>
          </cell>
        </row>
        <row r="7285">
          <cell r="A7285" t="str">
            <v>CAICEDO OSPINA PEGGI</v>
          </cell>
          <cell r="B7285">
            <v>66774429</v>
          </cell>
        </row>
        <row r="7286">
          <cell r="A7286" t="str">
            <v>CAICEDO PAEZ PEDRO PABLO</v>
          </cell>
          <cell r="B7286">
            <v>19055786</v>
          </cell>
        </row>
        <row r="7287">
          <cell r="A7287" t="str">
            <v>CAICEDO PATINO JUAN CARLOS</v>
          </cell>
          <cell r="B7287">
            <v>79778266</v>
          </cell>
        </row>
        <row r="7288">
          <cell r="A7288" t="str">
            <v>CAICEDO PAZ LEILA GIOVANNA</v>
          </cell>
          <cell r="B7288">
            <v>37014140</v>
          </cell>
        </row>
        <row r="7289">
          <cell r="A7289" t="str">
            <v>CAICEDO PEDROZA LUZ MARINA</v>
          </cell>
          <cell r="B7289">
            <v>31851911</v>
          </cell>
        </row>
        <row r="7290">
          <cell r="A7290" t="str">
            <v>CAICEDO PEINADO MARITZA</v>
          </cell>
          <cell r="B7290">
            <v>49659437</v>
          </cell>
        </row>
        <row r="7291">
          <cell r="A7291" t="str">
            <v>CAICEDO PEÑA FRANCIA HELENA</v>
          </cell>
          <cell r="B7291">
            <v>31862665</v>
          </cell>
        </row>
        <row r="7292">
          <cell r="A7292" t="str">
            <v>CAICEDO POSSO GUSTAVO ADOLFO</v>
          </cell>
          <cell r="B7292">
            <v>16227835</v>
          </cell>
        </row>
        <row r="7293">
          <cell r="A7293" t="str">
            <v>CAICEDO POSSO MILENA</v>
          </cell>
          <cell r="B7293">
            <v>29995792</v>
          </cell>
        </row>
        <row r="7294">
          <cell r="A7294" t="str">
            <v>CAICEDO RADA FRANK</v>
          </cell>
          <cell r="B7294">
            <v>16750054</v>
          </cell>
        </row>
        <row r="7295">
          <cell r="A7295" t="str">
            <v>CAICEDO RAMOS FLORENCIA</v>
          </cell>
          <cell r="B7295">
            <v>31221443</v>
          </cell>
        </row>
        <row r="7296">
          <cell r="A7296" t="str">
            <v>CAICEDO REBOLLEDO MARIA STELLA</v>
          </cell>
          <cell r="B7296">
            <v>34602230</v>
          </cell>
        </row>
        <row r="7297">
          <cell r="A7297" t="str">
            <v>CAICEDO REYES LISANDRO</v>
          </cell>
          <cell r="B7297">
            <v>93115446</v>
          </cell>
        </row>
        <row r="7298">
          <cell r="A7298" t="str">
            <v>CAICEDO RIVERA LILIANA</v>
          </cell>
          <cell r="B7298">
            <v>31933155</v>
          </cell>
        </row>
        <row r="7299">
          <cell r="A7299" t="str">
            <v>CAICEDO RODALLEGA JOSE ALCIBIADES</v>
          </cell>
          <cell r="B7299">
            <v>18416062</v>
          </cell>
        </row>
        <row r="7300">
          <cell r="A7300" t="str">
            <v>CAICEDO RODRIGUEZ MILENA ALICIA</v>
          </cell>
          <cell r="B7300">
            <v>65828630</v>
          </cell>
        </row>
        <row r="7301">
          <cell r="A7301" t="str">
            <v>CAICEDO RODRIGUEZ SANTIAGO</v>
          </cell>
          <cell r="B7301">
            <v>74355232</v>
          </cell>
        </row>
        <row r="7302">
          <cell r="A7302" t="str">
            <v>CAICEDO ROSADA DEIBER GONZALO</v>
          </cell>
          <cell r="B7302">
            <v>94497774</v>
          </cell>
        </row>
        <row r="7303">
          <cell r="A7303" t="str">
            <v>CAICEDO RUBIANO GABRIEL</v>
          </cell>
          <cell r="B7303">
            <v>17185123</v>
          </cell>
        </row>
        <row r="7304">
          <cell r="A7304" t="str">
            <v>CAICEDO RUIZ FREDDY</v>
          </cell>
          <cell r="B7304">
            <v>16785742</v>
          </cell>
        </row>
        <row r="7305">
          <cell r="A7305" t="str">
            <v>CAICEDO SALAZAR MIRIAM</v>
          </cell>
          <cell r="B7305">
            <v>29992982</v>
          </cell>
        </row>
        <row r="7306">
          <cell r="A7306" t="str">
            <v>CAICEDO SANCHEZ MARIA DEL ROSARIO</v>
          </cell>
          <cell r="B7306">
            <v>29995640</v>
          </cell>
        </row>
        <row r="7307">
          <cell r="A7307" t="str">
            <v>CAICEDO SANCHEZPATRICIA</v>
          </cell>
          <cell r="B7307">
            <v>29476808</v>
          </cell>
        </row>
        <row r="7308">
          <cell r="A7308" t="str">
            <v>CAICEDO SANDRA MILENA</v>
          </cell>
          <cell r="B7308">
            <v>66723963</v>
          </cell>
        </row>
        <row r="7309">
          <cell r="A7309" t="str">
            <v>CAICEDO SILVA MARIA HELENA</v>
          </cell>
          <cell r="B7309">
            <v>51982831</v>
          </cell>
        </row>
        <row r="7310">
          <cell r="A7310" t="str">
            <v>CAICEDO SOLANO JAIME</v>
          </cell>
          <cell r="B7310">
            <v>91235246</v>
          </cell>
        </row>
        <row r="7311">
          <cell r="A7311" t="str">
            <v>CAICEDO SOTO GUSTAVO ADOLFO</v>
          </cell>
          <cell r="B7311">
            <v>2993216</v>
          </cell>
        </row>
        <row r="7312">
          <cell r="A7312" t="str">
            <v>CAICEDO TAPIERO MARTHA CECILIA</v>
          </cell>
          <cell r="B7312">
            <v>38246454</v>
          </cell>
        </row>
        <row r="7313">
          <cell r="A7313" t="str">
            <v>CAICEDO TORRES EDGAR</v>
          </cell>
          <cell r="B7313">
            <v>88161961</v>
          </cell>
        </row>
        <row r="7314">
          <cell r="A7314" t="str">
            <v>CAICEDO TORRES WILLIAM</v>
          </cell>
          <cell r="B7314">
            <v>91204007</v>
          </cell>
        </row>
        <row r="7315">
          <cell r="A7315" t="str">
            <v>CAICEDO TROCHEZ JUAN CARLOS</v>
          </cell>
          <cell r="B7315">
            <v>76311057</v>
          </cell>
        </row>
        <row r="7316">
          <cell r="A7316" t="str">
            <v>CAICEDO TRUJILLO YOLIMA</v>
          </cell>
          <cell r="B7316">
            <v>66862440</v>
          </cell>
        </row>
        <row r="7317">
          <cell r="A7317" t="str">
            <v>CAICEDO VALBUENA YOLANDA EMILCE</v>
          </cell>
          <cell r="B7317">
            <v>39767566</v>
          </cell>
        </row>
        <row r="7318">
          <cell r="A7318" t="str">
            <v>CAICEDO VALENCIA CARLOS ENRIQUE</v>
          </cell>
          <cell r="B7318">
            <v>73110536</v>
          </cell>
        </row>
        <row r="7319">
          <cell r="A7319" t="str">
            <v>CAICEDO VALENCIA GUSTAVO</v>
          </cell>
          <cell r="B7319">
            <v>16476385</v>
          </cell>
        </row>
        <row r="7320">
          <cell r="A7320" t="str">
            <v>CAICEDO VARGAS EDGAR</v>
          </cell>
          <cell r="B7320">
            <v>73094973</v>
          </cell>
        </row>
        <row r="7321">
          <cell r="A7321" t="str">
            <v>CAICEDO VARGAS LUCIA</v>
          </cell>
          <cell r="B7321">
            <v>31371425</v>
          </cell>
        </row>
        <row r="7322">
          <cell r="A7322" t="str">
            <v>CAICEDO VASQUEZ GLORIA MILENA</v>
          </cell>
          <cell r="B7322">
            <v>31894846</v>
          </cell>
        </row>
        <row r="7323">
          <cell r="A7323" t="str">
            <v>CAICEDO VIDAL DENISSE</v>
          </cell>
          <cell r="B7323">
            <v>52158066</v>
          </cell>
        </row>
        <row r="7324">
          <cell r="A7324" t="str">
            <v>CAICEDO VILLALOBOS ALBERTO</v>
          </cell>
          <cell r="B7324">
            <v>10101784</v>
          </cell>
        </row>
        <row r="7325">
          <cell r="A7325" t="str">
            <v>CAICEDO ZULUAGA DUBIANA</v>
          </cell>
          <cell r="B7325">
            <v>52109209</v>
          </cell>
        </row>
        <row r="7326">
          <cell r="A7326" t="str">
            <v>CAIEDES VARGAS ALBA LUCIA</v>
          </cell>
          <cell r="B7326">
            <v>41300952</v>
          </cell>
        </row>
        <row r="7327">
          <cell r="A7327" t="str">
            <v>CAIRASCO HERNANDEZYAMILTH</v>
          </cell>
          <cell r="B7327">
            <v>66984591</v>
          </cell>
        </row>
        <row r="7328">
          <cell r="A7328" t="str">
            <v>CAITA CASTRO CARLOS ALFONSO</v>
          </cell>
          <cell r="B7328">
            <v>79641386</v>
          </cell>
        </row>
        <row r="7329">
          <cell r="A7329" t="str">
            <v>CAIZA ASTAIZA SEGUNDO BRAULIO</v>
          </cell>
          <cell r="B7329">
            <v>5247147</v>
          </cell>
        </row>
        <row r="7330">
          <cell r="A7330" t="str">
            <v>CAJA DE COMPENSACION FAMILIAR DE FENALCO</v>
          </cell>
          <cell r="B7330">
            <v>860006606</v>
          </cell>
        </row>
        <row r="7331">
          <cell r="A7331" t="str">
            <v>CAJAMARCA ALFONSO FABIO ERNESTO</v>
          </cell>
          <cell r="B7331">
            <v>79799306</v>
          </cell>
        </row>
        <row r="7332">
          <cell r="A7332" t="str">
            <v>CAJAMARCA CIFUENTES INOCENCIO</v>
          </cell>
          <cell r="B7332">
            <v>19490733</v>
          </cell>
        </row>
        <row r="7333">
          <cell r="A7333" t="str">
            <v>CAJAMARCA RAMIREZ MARIA HELENA</v>
          </cell>
          <cell r="B7333">
            <v>51684480</v>
          </cell>
        </row>
        <row r="7334">
          <cell r="A7334" t="str">
            <v>CAJAMARCA RINCON MARIA INES</v>
          </cell>
          <cell r="B7334">
            <v>41609089</v>
          </cell>
        </row>
        <row r="7335">
          <cell r="A7335" t="str">
            <v>CAJAMARCA RODRIGUESONIA ESPERANZA</v>
          </cell>
          <cell r="B7335">
            <v>52311303</v>
          </cell>
        </row>
        <row r="7336">
          <cell r="A7336" t="str">
            <v>CAJAMARCA RODRIGUEZ FABIO IVAN</v>
          </cell>
          <cell r="B7336">
            <v>79285399</v>
          </cell>
        </row>
        <row r="7337">
          <cell r="A7337" t="str">
            <v>CAJAS DAZA NASLY ANTONIA</v>
          </cell>
          <cell r="B7337">
            <v>25310887</v>
          </cell>
        </row>
        <row r="7338">
          <cell r="A7338" t="str">
            <v>CAJAS RUIZ DEXI YOLANDA</v>
          </cell>
          <cell r="B7338">
            <v>34564697</v>
          </cell>
        </row>
        <row r="7339">
          <cell r="A7339" t="str">
            <v>CAJIAO AVILA HAROLD</v>
          </cell>
          <cell r="B7339">
            <v>16257432</v>
          </cell>
        </row>
        <row r="7340">
          <cell r="A7340" t="str">
            <v>CAJIAO JURI GLORIA STELLA</v>
          </cell>
          <cell r="B7340">
            <v>66834555</v>
          </cell>
        </row>
        <row r="7341">
          <cell r="A7341" t="str">
            <v>CAJIAO PABON FERNANDO DEL ROSARIO</v>
          </cell>
          <cell r="B7341">
            <v>19055859</v>
          </cell>
        </row>
        <row r="7342">
          <cell r="A7342" t="str">
            <v>CAJIBIOY PIAMBA MARTHA CECILIA</v>
          </cell>
          <cell r="B7342">
            <v>26566810</v>
          </cell>
        </row>
        <row r="7343">
          <cell r="A7343" t="str">
            <v>CAL HNOS Y CIA LTDA ASERRIOS SAN JOSE</v>
          </cell>
          <cell r="B7343">
            <v>860053810</v>
          </cell>
        </row>
        <row r="7344">
          <cell r="A7344" t="str">
            <v>CALA TAMBO MARTHA ELENA</v>
          </cell>
          <cell r="B7344">
            <v>31871804</v>
          </cell>
        </row>
        <row r="7345">
          <cell r="A7345" t="str">
            <v>CALA TRUJILLO ALEXANDER</v>
          </cell>
          <cell r="B7345">
            <v>14891393</v>
          </cell>
        </row>
        <row r="7346">
          <cell r="A7346" t="str">
            <v>CALAD CALDERON ALEXANDRA L</v>
          </cell>
          <cell r="B7346">
            <v>29784842</v>
          </cell>
        </row>
        <row r="7347">
          <cell r="A7347" t="str">
            <v>CALAD HENAO RUBEN DARIO</v>
          </cell>
          <cell r="B7347">
            <v>71680174</v>
          </cell>
        </row>
        <row r="7348">
          <cell r="A7348" t="str">
            <v>CALAMBAS CALAMBAS LILIA ESPERANZA</v>
          </cell>
          <cell r="B7348">
            <v>34531283</v>
          </cell>
        </row>
        <row r="7349">
          <cell r="A7349" t="str">
            <v>CALAMBAS ROJAS RODRIGO HERNANDO</v>
          </cell>
          <cell r="B7349">
            <v>94522565</v>
          </cell>
        </row>
        <row r="7350">
          <cell r="A7350" t="str">
            <v>CALAMBAS TASAMA ALEYDA</v>
          </cell>
          <cell r="B7350">
            <v>66998474</v>
          </cell>
        </row>
        <row r="7351">
          <cell r="A7351" t="str">
            <v>CALAMBAS VICTOR</v>
          </cell>
          <cell r="B7351">
            <v>76309062</v>
          </cell>
        </row>
        <row r="7352">
          <cell r="A7352" t="str">
            <v>Calanche RodriguezNestor Enrique</v>
          </cell>
          <cell r="B7352">
            <v>72230689</v>
          </cell>
        </row>
        <row r="7353">
          <cell r="A7353" t="str">
            <v>CALCETERO ANZOLA NESTOR</v>
          </cell>
          <cell r="B7353">
            <v>17340140</v>
          </cell>
        </row>
        <row r="7354">
          <cell r="A7354" t="str">
            <v>CALCETERO GOMEZ ROSARIO</v>
          </cell>
          <cell r="B7354">
            <v>52066058</v>
          </cell>
        </row>
        <row r="7355">
          <cell r="A7355" t="str">
            <v>CALDAS CAMELO CECILIA</v>
          </cell>
          <cell r="B7355">
            <v>41583434</v>
          </cell>
        </row>
        <row r="7356">
          <cell r="A7356" t="str">
            <v>CALDAS CONVERS SANTIAGO</v>
          </cell>
          <cell r="B7356">
            <v>16766527</v>
          </cell>
        </row>
        <row r="7357">
          <cell r="A7357" t="str">
            <v>CALDAS DE PINEROS MARIA NOHELIA</v>
          </cell>
          <cell r="B7357">
            <v>35319139</v>
          </cell>
        </row>
        <row r="7358">
          <cell r="A7358" t="str">
            <v>CALDAS HOYOS YOLANDA</v>
          </cell>
          <cell r="B7358">
            <v>38858434</v>
          </cell>
        </row>
        <row r="7359">
          <cell r="A7359" t="str">
            <v>CALDAS IGLESIA S DIEGO</v>
          </cell>
          <cell r="B7359">
            <v>16820643</v>
          </cell>
        </row>
        <row r="7360">
          <cell r="A7360" t="str">
            <v>CALDAS JARRIN MARIO</v>
          </cell>
          <cell r="B7360">
            <v>13003922</v>
          </cell>
        </row>
        <row r="7361">
          <cell r="A7361" t="str">
            <v>CALDAS ORTIZ NURYS STELLA</v>
          </cell>
          <cell r="B7361">
            <v>59669895</v>
          </cell>
        </row>
        <row r="7362">
          <cell r="A7362" t="str">
            <v>CALDAS PALACIOS PEDRO YESID</v>
          </cell>
          <cell r="B7362">
            <v>79442129</v>
          </cell>
        </row>
        <row r="7363">
          <cell r="A7363" t="str">
            <v>CALDAS PINZON LUZ MARY</v>
          </cell>
          <cell r="B7363">
            <v>52324504</v>
          </cell>
        </row>
        <row r="7364">
          <cell r="A7364" t="str">
            <v>CALDAS VALENCIA LUZ NIDIA</v>
          </cell>
          <cell r="B7364">
            <v>30302480</v>
          </cell>
        </row>
        <row r="7365">
          <cell r="A7365" t="str">
            <v>CALDERON ACEVEDO VICTORIA EUGENIA</v>
          </cell>
          <cell r="B7365">
            <v>29307422</v>
          </cell>
        </row>
        <row r="7366">
          <cell r="A7366" t="str">
            <v>CALDERON ALMANZA SANDRA</v>
          </cell>
          <cell r="B7366">
            <v>39567880</v>
          </cell>
        </row>
        <row r="7367">
          <cell r="A7367" t="str">
            <v>CALDERON ALONSO</v>
          </cell>
          <cell r="B7367">
            <v>2534106</v>
          </cell>
        </row>
        <row r="7368">
          <cell r="A7368" t="str">
            <v>CALDERON ALVARADO JUAN PABLO</v>
          </cell>
          <cell r="B7368">
            <v>79789192</v>
          </cell>
        </row>
        <row r="7369">
          <cell r="A7369" t="str">
            <v>CALDERON BARRAGAN DIANA PATRICIA</v>
          </cell>
          <cell r="B7369">
            <v>20927233</v>
          </cell>
        </row>
        <row r="7370">
          <cell r="A7370" t="str">
            <v>CALDERON BELTRAN YOLANDA</v>
          </cell>
          <cell r="B7370">
            <v>26406578</v>
          </cell>
        </row>
        <row r="7371">
          <cell r="A7371" t="str">
            <v>CALDERON BENTO JORGE</v>
          </cell>
          <cell r="B7371">
            <v>2971269</v>
          </cell>
        </row>
        <row r="7372">
          <cell r="A7372" t="str">
            <v>CALDERON BERMUDEZ SANDRA PATRICIA</v>
          </cell>
          <cell r="B7372">
            <v>52540029</v>
          </cell>
        </row>
        <row r="7373">
          <cell r="A7373" t="str">
            <v>CALDERON CABRERA ALFONSO ELIAS</v>
          </cell>
          <cell r="B7373">
            <v>8237557</v>
          </cell>
        </row>
        <row r="7374">
          <cell r="A7374" t="str">
            <v>CALDERON CANO CLAUDIA MARIA</v>
          </cell>
          <cell r="B7374">
            <v>65792900</v>
          </cell>
        </row>
        <row r="7375">
          <cell r="A7375" t="str">
            <v>CALDERON CANO SANDRA MILENA</v>
          </cell>
          <cell r="B7375">
            <v>28995427</v>
          </cell>
        </row>
        <row r="7376">
          <cell r="A7376" t="str">
            <v>CALDERON CARDENAS MARLENY</v>
          </cell>
          <cell r="B7376">
            <v>52208811</v>
          </cell>
        </row>
        <row r="7377">
          <cell r="A7377" t="str">
            <v>CALDERON CARVAJAL JORGE</v>
          </cell>
          <cell r="B7377">
            <v>16606375</v>
          </cell>
        </row>
        <row r="7378">
          <cell r="A7378" t="str">
            <v>CALDERON CARVAJAL JOSE DE LOS SANTOS</v>
          </cell>
          <cell r="B7378">
            <v>19301938</v>
          </cell>
        </row>
        <row r="7379">
          <cell r="A7379" t="str">
            <v>CALDERON CARVAJAL YOLANDA</v>
          </cell>
          <cell r="B7379">
            <v>66847607</v>
          </cell>
        </row>
        <row r="7380">
          <cell r="A7380" t="str">
            <v>CALDERON CASTILLO MANUEL GERARDO</v>
          </cell>
          <cell r="B7380">
            <v>5297268</v>
          </cell>
        </row>
        <row r="7381">
          <cell r="A7381" t="str">
            <v>CALDERON CASTRO CARLOS ALBERTO</v>
          </cell>
          <cell r="B7381">
            <v>73082943</v>
          </cell>
        </row>
        <row r="7382">
          <cell r="A7382" t="str">
            <v>CALDERON CAYCEDO GUILLERMO</v>
          </cell>
          <cell r="B7382">
            <v>29040</v>
          </cell>
        </row>
        <row r="7383">
          <cell r="A7383" t="str">
            <v>CALDERON CRUZ MONICA</v>
          </cell>
          <cell r="B7383">
            <v>39154108</v>
          </cell>
        </row>
        <row r="7384">
          <cell r="A7384" t="str">
            <v>CALDERON CUBILLOS GUILLERMO</v>
          </cell>
          <cell r="B7384">
            <v>17089280</v>
          </cell>
        </row>
        <row r="7385">
          <cell r="A7385" t="str">
            <v>CALDERON CUBILLOS VICKY</v>
          </cell>
          <cell r="B7385">
            <v>39561834</v>
          </cell>
        </row>
        <row r="7386">
          <cell r="A7386" t="str">
            <v>CALDERON CUELLAR JULIANA</v>
          </cell>
          <cell r="B7386">
            <v>31845155</v>
          </cell>
        </row>
        <row r="7387">
          <cell r="A7387" t="str">
            <v>CALDERON CUELLAR NELSON AUGUSTO</v>
          </cell>
          <cell r="B7387">
            <v>12118180</v>
          </cell>
        </row>
        <row r="7388">
          <cell r="A7388" t="str">
            <v>CALDERON CUJIA OMAR ENRIQUE</v>
          </cell>
          <cell r="B7388">
            <v>5163484</v>
          </cell>
        </row>
        <row r="7389">
          <cell r="A7389" t="str">
            <v>CALDERON DE ACOSTAGUILLERMINA</v>
          </cell>
          <cell r="B7389">
            <v>51694321</v>
          </cell>
        </row>
        <row r="7390">
          <cell r="A7390" t="str">
            <v>CALDERON DE BERNATE EVA INES</v>
          </cell>
          <cell r="B7390">
            <v>20136169</v>
          </cell>
        </row>
        <row r="7391">
          <cell r="A7391" t="str">
            <v>CALDERON DE DAZA FLOR ANGELA</v>
          </cell>
          <cell r="B7391">
            <v>41556076</v>
          </cell>
        </row>
        <row r="7392">
          <cell r="A7392" t="str">
            <v>CALDERON DE GOMEZ MARIA ELENA</v>
          </cell>
          <cell r="B7392">
            <v>31300177</v>
          </cell>
        </row>
        <row r="7393">
          <cell r="A7393" t="str">
            <v>CALDERON DE PENUELA MARTHA LUCIA</v>
          </cell>
          <cell r="B7393">
            <v>41467908</v>
          </cell>
        </row>
        <row r="7394">
          <cell r="A7394" t="str">
            <v>CALDERON DELGADO MYRIAM</v>
          </cell>
          <cell r="B7394">
            <v>65729149</v>
          </cell>
        </row>
        <row r="7395">
          <cell r="A7395" t="str">
            <v>CALDERON FORERO ALFREDO</v>
          </cell>
          <cell r="B7395">
            <v>19077234</v>
          </cell>
        </row>
        <row r="7396">
          <cell r="A7396" t="str">
            <v>CALDERON FORERO JORGE DANILO</v>
          </cell>
          <cell r="B7396">
            <v>2515186</v>
          </cell>
        </row>
        <row r="7397">
          <cell r="A7397" t="str">
            <v>CALDERON GACHARNA JIMMY</v>
          </cell>
          <cell r="B7397">
            <v>79334410</v>
          </cell>
        </row>
        <row r="7398">
          <cell r="A7398" t="str">
            <v>CALDERON GALINDO FRANCISCO</v>
          </cell>
          <cell r="B7398">
            <v>12131120</v>
          </cell>
        </row>
        <row r="7399">
          <cell r="A7399" t="str">
            <v>CALDERON GALLEGO JAVIER ALONSO</v>
          </cell>
          <cell r="B7399">
            <v>6265273</v>
          </cell>
        </row>
        <row r="7400">
          <cell r="A7400" t="str">
            <v>CALDERON GARAVITOLUIS ARIEL</v>
          </cell>
          <cell r="B7400">
            <v>17411351</v>
          </cell>
        </row>
        <row r="7401">
          <cell r="A7401" t="str">
            <v>CALDERON GARCIA HAROLD</v>
          </cell>
          <cell r="B7401">
            <v>16774095</v>
          </cell>
        </row>
        <row r="7402">
          <cell r="A7402" t="str">
            <v>CALDERON GARCIA MARIA JIMENA</v>
          </cell>
          <cell r="B7402">
            <v>66810576</v>
          </cell>
        </row>
        <row r="7403">
          <cell r="A7403" t="str">
            <v>CALDERON GIRALDO PAULA ANDREA</v>
          </cell>
          <cell r="B7403">
            <v>43587991</v>
          </cell>
        </row>
        <row r="7404">
          <cell r="A7404" t="str">
            <v>CALDERON GOMEZ GLORIA HELENA</v>
          </cell>
          <cell r="B7404">
            <v>39695658</v>
          </cell>
        </row>
        <row r="7405">
          <cell r="A7405" t="str">
            <v>CALDERON GOMEZ MARTHA LUCIA</v>
          </cell>
          <cell r="B7405">
            <v>39705663</v>
          </cell>
        </row>
        <row r="7406">
          <cell r="A7406" t="str">
            <v>CALDERON GONGORA LUIS ALFONSO</v>
          </cell>
          <cell r="B7406">
            <v>5920486</v>
          </cell>
        </row>
        <row r="7407">
          <cell r="A7407" t="str">
            <v>CALDERON GONZALEZ ANGELA MARIA</v>
          </cell>
          <cell r="B7407">
            <v>51640344</v>
          </cell>
        </row>
        <row r="7408">
          <cell r="A7408" t="str">
            <v>CALDERON GONZALEZ MARIA FERNANDA</v>
          </cell>
          <cell r="B7408">
            <v>38872744</v>
          </cell>
        </row>
        <row r="7409">
          <cell r="A7409" t="str">
            <v>CALDERON GUAUTA MARIA EUGENIA</v>
          </cell>
          <cell r="B7409">
            <v>41617417</v>
          </cell>
        </row>
        <row r="7410">
          <cell r="A7410" t="str">
            <v>CALDERON II Y CIA LTDA</v>
          </cell>
          <cell r="B7410">
            <v>800166699</v>
          </cell>
        </row>
        <row r="7411">
          <cell r="A7411" t="str">
            <v>CALDERON JAMAICA JAIRO FERNANDO</v>
          </cell>
          <cell r="B7411">
            <v>19186976</v>
          </cell>
        </row>
        <row r="7412">
          <cell r="A7412" t="str">
            <v>CALDERON JARAMILLO CARLOS ANDRES</v>
          </cell>
          <cell r="B7412">
            <v>71622500</v>
          </cell>
        </row>
        <row r="7413">
          <cell r="A7413" t="str">
            <v>CALDERON JARAMILLO JOSE LUIS</v>
          </cell>
          <cell r="B7413">
            <v>70125293</v>
          </cell>
        </row>
        <row r="7414">
          <cell r="A7414" t="str">
            <v>CALDERON JARAMILLO MARTHA ELENA</v>
          </cell>
          <cell r="B7414">
            <v>51590901</v>
          </cell>
        </row>
        <row r="7415">
          <cell r="A7415" t="str">
            <v>CALDERON JIMENEZ MARIA DEL PILAR</v>
          </cell>
          <cell r="B7415">
            <v>31170002</v>
          </cell>
        </row>
        <row r="7416">
          <cell r="A7416" t="str">
            <v>CALDERON JOSE ALFREDO</v>
          </cell>
          <cell r="B7416">
            <v>16785397</v>
          </cell>
        </row>
        <row r="7417">
          <cell r="A7417" t="str">
            <v>CALDERON JOSE DE LA CRUZ</v>
          </cell>
          <cell r="B7417">
            <v>19191916</v>
          </cell>
        </row>
        <row r="7418">
          <cell r="A7418" t="str">
            <v>CALDERON LASSO CARMEN</v>
          </cell>
          <cell r="B7418">
            <v>26417596</v>
          </cell>
        </row>
        <row r="7419">
          <cell r="A7419" t="str">
            <v>CALDERON LEAL SONIA LILIANA</v>
          </cell>
          <cell r="B7419">
            <v>52392631</v>
          </cell>
        </row>
        <row r="7420">
          <cell r="A7420" t="str">
            <v>CALDERON LEMUS LUIS FABIAN</v>
          </cell>
          <cell r="B7420">
            <v>16760318</v>
          </cell>
        </row>
        <row r="7421">
          <cell r="A7421" t="str">
            <v>CALDERON LOPEZ MARIA DEL CONSUELO</v>
          </cell>
          <cell r="B7421">
            <v>31906893</v>
          </cell>
        </row>
        <row r="7422">
          <cell r="A7422" t="str">
            <v>CALDERON LOZANO EDWIN JAVIER</v>
          </cell>
          <cell r="B7422">
            <v>7704437</v>
          </cell>
        </row>
        <row r="7423">
          <cell r="A7423" t="str">
            <v>CALDERON LUZ MIRIAM</v>
          </cell>
          <cell r="B7423">
            <v>21109742</v>
          </cell>
        </row>
        <row r="7424">
          <cell r="A7424" t="str">
            <v>CALDERON MANTILLA CAMILO ALBERTO</v>
          </cell>
          <cell r="B7424">
            <v>73161743</v>
          </cell>
        </row>
        <row r="7425">
          <cell r="A7425" t="str">
            <v>CALDERON MARIA NELCY</v>
          </cell>
          <cell r="B7425">
            <v>32442697</v>
          </cell>
        </row>
        <row r="7426">
          <cell r="A7426" t="str">
            <v>CALDERON MARIN JHON MAURICIO</v>
          </cell>
          <cell r="B7426">
            <v>94366680</v>
          </cell>
        </row>
        <row r="7427">
          <cell r="A7427" t="str">
            <v>CALDERON MATALLANA ANA MARIA</v>
          </cell>
          <cell r="B7427">
            <v>52268384</v>
          </cell>
        </row>
        <row r="7428">
          <cell r="A7428" t="str">
            <v>CALDERON MATEUS HENRY ARMANDO</v>
          </cell>
          <cell r="B7428">
            <v>79511733</v>
          </cell>
        </row>
        <row r="7429">
          <cell r="A7429" t="str">
            <v>CALDERON MATIZ HERCILIA</v>
          </cell>
          <cell r="B7429">
            <v>20714578</v>
          </cell>
        </row>
        <row r="7430">
          <cell r="A7430" t="str">
            <v>CALDERON MEDINA VIVIANA</v>
          </cell>
          <cell r="B7430">
            <v>66843773</v>
          </cell>
        </row>
        <row r="7431">
          <cell r="A7431" t="str">
            <v>CALDERON MEJIA LUIS CARLOS</v>
          </cell>
          <cell r="B7431">
            <v>9058807</v>
          </cell>
        </row>
        <row r="7432">
          <cell r="A7432" t="str">
            <v>CALDERON MOLINA NELSON</v>
          </cell>
          <cell r="B7432">
            <v>94529810</v>
          </cell>
        </row>
        <row r="7433">
          <cell r="A7433" t="str">
            <v>CALDERON MU¥OZ NANCY</v>
          </cell>
          <cell r="B7433">
            <v>39557944</v>
          </cell>
        </row>
        <row r="7434">
          <cell r="A7434" t="str">
            <v>CALDERON NAVARRO LUIS IGNACIO</v>
          </cell>
          <cell r="B7434">
            <v>438245</v>
          </cell>
        </row>
        <row r="7435">
          <cell r="A7435" t="str">
            <v>CALDERON NEISA JAIME</v>
          </cell>
          <cell r="B7435">
            <v>79362358</v>
          </cell>
        </row>
        <row r="7436">
          <cell r="A7436" t="str">
            <v>CALDERON NIETO PILAR</v>
          </cell>
          <cell r="B7436">
            <v>41520245</v>
          </cell>
        </row>
        <row r="7437">
          <cell r="A7437" t="str">
            <v>CALDERON OLAECHEA</v>
          </cell>
          <cell r="B7437">
            <v>41706415</v>
          </cell>
        </row>
        <row r="7438">
          <cell r="A7438" t="str">
            <v>CALDERON ORTEGA ANGELO HERNAN</v>
          </cell>
          <cell r="B7438">
            <v>16733674</v>
          </cell>
        </row>
        <row r="7439">
          <cell r="A7439" t="str">
            <v>CALDERON OSPINA FERNANDO ANTONIO</v>
          </cell>
          <cell r="B7439">
            <v>16685094</v>
          </cell>
        </row>
        <row r="7440">
          <cell r="A7440" t="str">
            <v>CALDERON OSPINA HENRY</v>
          </cell>
          <cell r="B7440">
            <v>19264624</v>
          </cell>
        </row>
        <row r="7441">
          <cell r="A7441" t="str">
            <v>CALDERON PENAGOS LIBARDO</v>
          </cell>
          <cell r="B7441">
            <v>19167105</v>
          </cell>
        </row>
        <row r="7442">
          <cell r="A7442" t="str">
            <v>CALDERON PINZON JOSE GONZALO</v>
          </cell>
          <cell r="B7442">
            <v>10176273</v>
          </cell>
        </row>
        <row r="7443">
          <cell r="A7443" t="str">
            <v>CALDERON PLAZAS JOSELITO</v>
          </cell>
          <cell r="B7443">
            <v>12118749</v>
          </cell>
        </row>
        <row r="7444">
          <cell r="A7444" t="str">
            <v>CALDERON PUENTES CARLOS ENRIQUE</v>
          </cell>
          <cell r="B7444">
            <v>135805</v>
          </cell>
        </row>
        <row r="7445">
          <cell r="A7445" t="str">
            <v>CALDERON RAMIREZ FRAN MAURICIO</v>
          </cell>
          <cell r="B7445">
            <v>93403807</v>
          </cell>
        </row>
        <row r="7446">
          <cell r="A7446" t="str">
            <v>CALDERON RAMOS CLEMENTE</v>
          </cell>
          <cell r="B7446">
            <v>16650586</v>
          </cell>
        </row>
        <row r="7447">
          <cell r="A7447" t="str">
            <v>CALDERON RAMOS JOSE HUMBERTO</v>
          </cell>
          <cell r="B7447">
            <v>16608009</v>
          </cell>
        </row>
        <row r="7448">
          <cell r="A7448" t="str">
            <v>CALDERON REDONDO JOSE ANTONIO</v>
          </cell>
          <cell r="B7448">
            <v>13879983</v>
          </cell>
        </row>
        <row r="7449">
          <cell r="A7449" t="str">
            <v>CALDERON RENZA JULIA</v>
          </cell>
          <cell r="B7449">
            <v>31285394</v>
          </cell>
        </row>
        <row r="7450">
          <cell r="A7450" t="str">
            <v>CALDERON REPIZO MARIA STELLA</v>
          </cell>
          <cell r="B7450">
            <v>31473201</v>
          </cell>
        </row>
        <row r="7451">
          <cell r="A7451" t="str">
            <v>CALDERON REY MARCELINO</v>
          </cell>
          <cell r="B7451">
            <v>13460188</v>
          </cell>
        </row>
        <row r="7452">
          <cell r="A7452" t="str">
            <v>CALDERON REY ROSA BIBIANA</v>
          </cell>
          <cell r="B7452">
            <v>51728701</v>
          </cell>
        </row>
        <row r="7453">
          <cell r="A7453" t="str">
            <v>CALDERON RIVERA JENNY</v>
          </cell>
          <cell r="B7453">
            <v>52317779</v>
          </cell>
        </row>
        <row r="7454">
          <cell r="A7454" t="str">
            <v>CALDERON ROBY MARIBEL</v>
          </cell>
          <cell r="B7454">
            <v>30736248</v>
          </cell>
        </row>
        <row r="7455">
          <cell r="A7455" t="str">
            <v>CALDERON RODRIGUEZ JOSE JAVIER</v>
          </cell>
          <cell r="B7455">
            <v>3230070</v>
          </cell>
        </row>
        <row r="7456">
          <cell r="A7456" t="str">
            <v>CALDERON RODRIGUEZ NOHORA LILI</v>
          </cell>
          <cell r="B7456">
            <v>52174884</v>
          </cell>
        </row>
        <row r="7457">
          <cell r="A7457" t="str">
            <v>CALDERON RODRIGUEZCARLOS ALBERTO</v>
          </cell>
          <cell r="B7457">
            <v>79462907</v>
          </cell>
        </row>
        <row r="7458">
          <cell r="A7458" t="str">
            <v>CALDERON RODRIGUEZMARTHA</v>
          </cell>
          <cell r="B7458">
            <v>39704626</v>
          </cell>
        </row>
        <row r="7459">
          <cell r="A7459" t="str">
            <v>CALDERON ROJAS DIANA MARCELA</v>
          </cell>
          <cell r="B7459">
            <v>52533316</v>
          </cell>
        </row>
        <row r="7460">
          <cell r="A7460" t="str">
            <v>CALDERON ROSA</v>
          </cell>
          <cell r="B7460">
            <v>31833205</v>
          </cell>
        </row>
        <row r="7461">
          <cell r="A7461" t="str">
            <v>CALDERON ROZO FREDY ALEXANDER</v>
          </cell>
          <cell r="B7461">
            <v>80240810</v>
          </cell>
        </row>
        <row r="7462">
          <cell r="A7462" t="str">
            <v>CALDERON SANCHEZ SADY ALBERTO</v>
          </cell>
          <cell r="B7462">
            <v>80365952</v>
          </cell>
        </row>
        <row r="7463">
          <cell r="A7463" t="str">
            <v>CALDERON SANCHEZ VILMA STELLA</v>
          </cell>
          <cell r="B7463">
            <v>40393861</v>
          </cell>
        </row>
        <row r="7464">
          <cell r="A7464" t="str">
            <v>CALDERON SIERRA LUIS ANDRES</v>
          </cell>
          <cell r="B7464">
            <v>79728699</v>
          </cell>
        </row>
        <row r="7465">
          <cell r="A7465" t="str">
            <v>CALDERON SILVA EDGAR YESID</v>
          </cell>
          <cell r="B7465">
            <v>79457102</v>
          </cell>
        </row>
        <row r="7466">
          <cell r="A7466" t="str">
            <v>CALDERON SOTELO JULIO CESAR</v>
          </cell>
          <cell r="B7466">
            <v>79810363</v>
          </cell>
        </row>
        <row r="7467">
          <cell r="A7467" t="str">
            <v>CALDERON TORRES CARLOS AUGUSTO</v>
          </cell>
          <cell r="B7467">
            <v>12963375</v>
          </cell>
        </row>
        <row r="7468">
          <cell r="A7468" t="str">
            <v>CALDERON TORRES LIGIA DEL CARMEN</v>
          </cell>
          <cell r="B7468">
            <v>30701210</v>
          </cell>
        </row>
        <row r="7469">
          <cell r="A7469" t="str">
            <v>CALDERON TOVAR MARIA ANGELICA</v>
          </cell>
          <cell r="B7469">
            <v>39571474</v>
          </cell>
        </row>
        <row r="7470">
          <cell r="A7470" t="str">
            <v>CALDERON TRIANA PATRICIA</v>
          </cell>
          <cell r="B7470">
            <v>39651641</v>
          </cell>
        </row>
        <row r="7471">
          <cell r="A7471" t="str">
            <v>CALDERON TRIVINO ELIZABETH</v>
          </cell>
          <cell r="B7471">
            <v>66812030</v>
          </cell>
        </row>
        <row r="7472">
          <cell r="A7472" t="str">
            <v>CALDERON URREGO JUAN DE JESUS</v>
          </cell>
          <cell r="B7472">
            <v>19320752</v>
          </cell>
        </row>
        <row r="7473">
          <cell r="A7473" t="str">
            <v>CALDERON VELASQUEZ NELLY</v>
          </cell>
          <cell r="B7473">
            <v>31271776</v>
          </cell>
        </row>
        <row r="7474">
          <cell r="A7474" t="str">
            <v>CALDERON VILLAMIZAR MARTA YANETT</v>
          </cell>
          <cell r="B7474">
            <v>60335711</v>
          </cell>
        </row>
        <row r="7475">
          <cell r="A7475" t="str">
            <v>CALDERON VILLEGAS ZAIDA HELENA</v>
          </cell>
          <cell r="B7475">
            <v>42491011</v>
          </cell>
        </row>
        <row r="7476">
          <cell r="A7476" t="str">
            <v>CALDERON YANGUAS PAOLA ANDREA</v>
          </cell>
          <cell r="B7476">
            <v>66919734</v>
          </cell>
        </row>
        <row r="7477">
          <cell r="A7477" t="str">
            <v>CALDERON YEPES ANA DEICY</v>
          </cell>
          <cell r="B7477">
            <v>26566160</v>
          </cell>
        </row>
        <row r="7478">
          <cell r="A7478" t="str">
            <v>CALDERON YEPEZ DIEGO HERNAN</v>
          </cell>
          <cell r="B7478">
            <v>87714109</v>
          </cell>
        </row>
        <row r="7479">
          <cell r="A7479" t="str">
            <v>CALDON GOMEZ NELSON FREDI</v>
          </cell>
          <cell r="B7479">
            <v>76316173</v>
          </cell>
        </row>
        <row r="7480">
          <cell r="A7480" t="str">
            <v>CALDONO VALENCIA MARIA MELANIA</v>
          </cell>
          <cell r="B7480">
            <v>31978777</v>
          </cell>
        </row>
        <row r="7481">
          <cell r="A7481" t="str">
            <v>CALERO AGUDELO HOLMES</v>
          </cell>
          <cell r="B7481">
            <v>94459274</v>
          </cell>
        </row>
        <row r="7482">
          <cell r="A7482" t="str">
            <v>CALERO BLUM CARLOS J</v>
          </cell>
          <cell r="B7482">
            <v>16712407</v>
          </cell>
        </row>
        <row r="7483">
          <cell r="A7483" t="str">
            <v>CALERO CABAL ANGELA MARIA</v>
          </cell>
          <cell r="B7483">
            <v>67021000</v>
          </cell>
        </row>
        <row r="7484">
          <cell r="A7484" t="str">
            <v>CALERO CASTANEDA BEATRIZ EUGENIA</v>
          </cell>
          <cell r="B7484">
            <v>31290235</v>
          </cell>
        </row>
        <row r="7485">
          <cell r="A7485" t="str">
            <v>CALERO COBO FANNY</v>
          </cell>
          <cell r="B7485">
            <v>32494463</v>
          </cell>
        </row>
        <row r="7486">
          <cell r="A7486" t="str">
            <v>CALERO DIAZ WILLIAM</v>
          </cell>
          <cell r="B7486">
            <v>16683904</v>
          </cell>
        </row>
        <row r="7487">
          <cell r="A7487" t="str">
            <v>CALERO DOMINGUEZ CARLOS EFREN</v>
          </cell>
          <cell r="B7487">
            <v>14650254</v>
          </cell>
        </row>
        <row r="7488">
          <cell r="A7488" t="str">
            <v>CALERO FLOREZ MARIA ESPERANZA</v>
          </cell>
          <cell r="B7488">
            <v>31193426</v>
          </cell>
        </row>
        <row r="7489">
          <cell r="A7489" t="str">
            <v>CALERO HOLMES</v>
          </cell>
          <cell r="B7489">
            <v>14745007</v>
          </cell>
        </row>
        <row r="7490">
          <cell r="A7490" t="str">
            <v>CALERO IRMA TULIA</v>
          </cell>
          <cell r="B7490">
            <v>31962416</v>
          </cell>
        </row>
        <row r="7491">
          <cell r="A7491" t="str">
            <v>CALERO LENIS JAMES ANTONIO</v>
          </cell>
          <cell r="B7491">
            <v>16679529</v>
          </cell>
        </row>
        <row r="7492">
          <cell r="A7492" t="str">
            <v>CALERO LONDONO SANDRA</v>
          </cell>
          <cell r="B7492">
            <v>31947345</v>
          </cell>
        </row>
        <row r="7493">
          <cell r="A7493" t="str">
            <v>CALERO LOURIDO EDUARDO</v>
          </cell>
          <cell r="B7493">
            <v>16781114</v>
          </cell>
        </row>
        <row r="7494">
          <cell r="A7494" t="str">
            <v>CALERO MARIN ROSE MARY</v>
          </cell>
          <cell r="B7494">
            <v>42115580</v>
          </cell>
        </row>
        <row r="7495">
          <cell r="A7495" t="str">
            <v>CALERO SALAZAR EDUARDO</v>
          </cell>
          <cell r="B7495">
            <v>16671081</v>
          </cell>
        </row>
        <row r="7496">
          <cell r="A7496" t="str">
            <v>CALERO SALAZAR LILIANA MARIA</v>
          </cell>
          <cell r="B7496">
            <v>31236629</v>
          </cell>
        </row>
        <row r="7497">
          <cell r="A7497" t="str">
            <v>CALERO SALCEDO CARLOS ALBERTO</v>
          </cell>
          <cell r="B7497">
            <v>73137725</v>
          </cell>
        </row>
        <row r="7498">
          <cell r="A7498" t="str">
            <v>CALERO SANCHEZ PILAR ROCIO</v>
          </cell>
          <cell r="B7498">
            <v>66781355</v>
          </cell>
        </row>
        <row r="7499">
          <cell r="A7499" t="str">
            <v>CALES Y DERIVADOS CALCAREOS RIO CLARO</v>
          </cell>
          <cell r="B7499">
            <v>890927624</v>
          </cell>
        </row>
        <row r="7500">
          <cell r="A7500" t="str">
            <v>CALI BEEPER LIMITADA</v>
          </cell>
          <cell r="B7500">
            <v>805012188</v>
          </cell>
        </row>
        <row r="7501">
          <cell r="A7501" t="str">
            <v>CALIXTO LAVERDE JUAN ALEJANDRO</v>
          </cell>
          <cell r="B7501">
            <v>79129326</v>
          </cell>
        </row>
        <row r="7502">
          <cell r="A7502" t="str">
            <v>CALIXTO PORRAS JOSE RICARDO</v>
          </cell>
          <cell r="B7502">
            <v>91265273</v>
          </cell>
        </row>
        <row r="7503">
          <cell r="A7503" t="str">
            <v>CALIZ BONILLA CARLOS ARTURO</v>
          </cell>
          <cell r="B7503">
            <v>8674528</v>
          </cell>
        </row>
        <row r="7504">
          <cell r="A7504" t="str">
            <v>CALLE ANGEL GLORIA ALICIA</v>
          </cell>
          <cell r="B7504">
            <v>66971183</v>
          </cell>
        </row>
        <row r="7505">
          <cell r="A7505" t="str">
            <v>CALLE BEDOYA JUAN RAFAEL</v>
          </cell>
          <cell r="B7505">
            <v>6790478</v>
          </cell>
        </row>
        <row r="7506">
          <cell r="A7506" t="str">
            <v>CALLE BORJA RICARDO CARLOS</v>
          </cell>
          <cell r="B7506">
            <v>72192525</v>
          </cell>
        </row>
        <row r="7507">
          <cell r="A7507" t="str">
            <v>CALLE CARDENAS CARLOS ALBERTO</v>
          </cell>
          <cell r="B7507">
            <v>17319580</v>
          </cell>
        </row>
        <row r="7508">
          <cell r="A7508" t="str">
            <v>CALLE CARMONA MARIA NELLY</v>
          </cell>
          <cell r="B7508">
            <v>25760841</v>
          </cell>
        </row>
        <row r="7509">
          <cell r="A7509" t="str">
            <v>CALLE CASTILLO PIEDAD</v>
          </cell>
          <cell r="B7509">
            <v>66822882</v>
          </cell>
        </row>
        <row r="7510">
          <cell r="A7510" t="str">
            <v>CALLE CIFUENTES CARLOS EDUARDO</v>
          </cell>
          <cell r="B7510">
            <v>19091738</v>
          </cell>
        </row>
        <row r="7511">
          <cell r="A7511" t="str">
            <v>CALLE CORREA ELIZABET CRISTINA</v>
          </cell>
          <cell r="B7511">
            <v>43802479</v>
          </cell>
        </row>
        <row r="7512">
          <cell r="A7512" t="str">
            <v>CALLE ECHEVERRI PEDRO JAVIER</v>
          </cell>
          <cell r="B7512">
            <v>70518650</v>
          </cell>
        </row>
        <row r="7513">
          <cell r="A7513" t="str">
            <v>CALLE GALLEGO JOHN ALBERTO</v>
          </cell>
          <cell r="B7513">
            <v>98519387</v>
          </cell>
        </row>
        <row r="7514">
          <cell r="A7514" t="str">
            <v>CALLE GALLO RAFAEL DARIO</v>
          </cell>
          <cell r="B7514">
            <v>70577072</v>
          </cell>
        </row>
        <row r="7515">
          <cell r="A7515" t="str">
            <v>CALLE GOMEZ DANIEL FELIPE</v>
          </cell>
          <cell r="B7515">
            <v>3438841</v>
          </cell>
        </row>
        <row r="7516">
          <cell r="A7516" t="str">
            <v>CALLE HECTOR DE JESUS</v>
          </cell>
          <cell r="B7516">
            <v>8311182</v>
          </cell>
        </row>
        <row r="7517">
          <cell r="A7517" t="str">
            <v>CALLE HERRERA NOREIDA</v>
          </cell>
          <cell r="B7517">
            <v>31399286</v>
          </cell>
        </row>
        <row r="7518">
          <cell r="A7518" t="str">
            <v>CALLE JARAMILLO MQARTA ELENA</v>
          </cell>
          <cell r="B7518">
            <v>32334941</v>
          </cell>
        </row>
        <row r="7519">
          <cell r="A7519" t="str">
            <v>CALLE JURADO ISABEL CRISTINA</v>
          </cell>
          <cell r="B7519">
            <v>31320557</v>
          </cell>
        </row>
        <row r="7520">
          <cell r="A7520" t="str">
            <v>CALLE LOMBANA JUAN DAVID</v>
          </cell>
          <cell r="B7520">
            <v>71639510</v>
          </cell>
        </row>
        <row r="7521">
          <cell r="A7521" t="str">
            <v>CALLE MADRID CARLOS ALFONSO</v>
          </cell>
          <cell r="B7521">
            <v>16495714</v>
          </cell>
        </row>
        <row r="7522">
          <cell r="A7522" t="str">
            <v>CALLE MOLINA GERMAN</v>
          </cell>
          <cell r="B7522">
            <v>8222679</v>
          </cell>
        </row>
        <row r="7523">
          <cell r="A7523" t="str">
            <v>CALLE MONTOYA LINA MARIA</v>
          </cell>
          <cell r="B7523">
            <v>43613787</v>
          </cell>
        </row>
        <row r="7524">
          <cell r="A7524" t="str">
            <v>CALLE ORTIZ MARGARITA MARIA</v>
          </cell>
          <cell r="B7524">
            <v>43674541</v>
          </cell>
        </row>
        <row r="7525">
          <cell r="A7525" t="str">
            <v>CALLE PINEDA CATALINA</v>
          </cell>
          <cell r="B7525">
            <v>43627574</v>
          </cell>
        </row>
        <row r="7526">
          <cell r="A7526" t="str">
            <v>CALLE QUINTERO CLAUDIA PATRICIA</v>
          </cell>
          <cell r="B7526">
            <v>42878822</v>
          </cell>
        </row>
        <row r="7527">
          <cell r="A7527" t="str">
            <v>CALLE RESTREPO GUSTAVO</v>
          </cell>
          <cell r="B7527">
            <v>8228005</v>
          </cell>
        </row>
        <row r="7528">
          <cell r="A7528" t="str">
            <v>CALLE ROJAS CARLOS HERNAN</v>
          </cell>
          <cell r="B7528">
            <v>71733521</v>
          </cell>
        </row>
        <row r="7529">
          <cell r="A7529" t="str">
            <v>CALLE SILVA DIANA PATRICIA</v>
          </cell>
          <cell r="B7529">
            <v>42793278</v>
          </cell>
        </row>
        <row r="7530">
          <cell r="A7530" t="str">
            <v>CALLE TOBON BEATRIZ EUGENIA DEL CARMEN</v>
          </cell>
          <cell r="B7530">
            <v>51733057</v>
          </cell>
        </row>
        <row r="7531">
          <cell r="A7531" t="str">
            <v>CALLE VALENCIA ORLEIMA ASTRID</v>
          </cell>
          <cell r="B7531">
            <v>43557444</v>
          </cell>
        </row>
        <row r="7532">
          <cell r="A7532" t="str">
            <v>CALLE VELASCO CAROLINA</v>
          </cell>
          <cell r="B7532">
            <v>27087473</v>
          </cell>
        </row>
        <row r="7533">
          <cell r="A7533" t="str">
            <v>CALLE VELEZ MARIA HELENA</v>
          </cell>
          <cell r="B7533">
            <v>42874135</v>
          </cell>
        </row>
        <row r="7534">
          <cell r="A7534" t="str">
            <v>CALLEJAS BLANDON LUZ ELIANA</v>
          </cell>
          <cell r="B7534">
            <v>43843551</v>
          </cell>
        </row>
        <row r="7535">
          <cell r="A7535" t="str">
            <v>CALLEJAS GARCIA BAYRON</v>
          </cell>
          <cell r="B7535">
            <v>71660525</v>
          </cell>
        </row>
        <row r="7536">
          <cell r="A7536" t="str">
            <v>CALLEJAS GOMEZ JORGE ALBEIRO</v>
          </cell>
          <cell r="B7536">
            <v>19483436</v>
          </cell>
        </row>
        <row r="7537">
          <cell r="A7537" t="str">
            <v>CALLEJAS GOMEZ RUBEN DARIO</v>
          </cell>
          <cell r="B7537">
            <v>70567142</v>
          </cell>
        </row>
        <row r="7538">
          <cell r="A7538" t="str">
            <v>CALLEJAS HERNANDEZ GLORIA CECI</v>
          </cell>
          <cell r="B7538">
            <v>43153439</v>
          </cell>
        </row>
        <row r="7539">
          <cell r="A7539" t="str">
            <v>CALLEJAS HERNANDEZ LINA MARIA</v>
          </cell>
          <cell r="B7539">
            <v>65761284</v>
          </cell>
        </row>
        <row r="7540">
          <cell r="A7540" t="str">
            <v>CALLEJAS JOVEN CECILIA</v>
          </cell>
          <cell r="B7540">
            <v>36440918</v>
          </cell>
        </row>
        <row r="7541">
          <cell r="A7541" t="str">
            <v>CALLEJAS LUIS ENRIQUE</v>
          </cell>
          <cell r="B7541">
            <v>15361704</v>
          </cell>
        </row>
        <row r="7542">
          <cell r="A7542" t="str">
            <v>CALLEJAS RESTREPO MARIA DEL PILAR</v>
          </cell>
          <cell r="B7542">
            <v>38256983</v>
          </cell>
        </row>
        <row r="7543">
          <cell r="A7543" t="str">
            <v>CALLEJAS SOTO YUDY ALEJANDRA</v>
          </cell>
          <cell r="B7543">
            <v>41949772</v>
          </cell>
        </row>
        <row r="7544">
          <cell r="A7544" t="str">
            <v>CALONGE GONZALEZ MERY LILIANA</v>
          </cell>
          <cell r="B7544">
            <v>66945116</v>
          </cell>
        </row>
        <row r="7545">
          <cell r="A7545" t="str">
            <v>CALPA OLIVA GUILLERMO HERNANDO</v>
          </cell>
          <cell r="B7545">
            <v>5202898</v>
          </cell>
        </row>
        <row r="7546">
          <cell r="A7546" t="str">
            <v>CALVACHE ALVAREZ JOSE GILBERTO</v>
          </cell>
          <cell r="B7546">
            <v>5192186</v>
          </cell>
        </row>
        <row r="7547">
          <cell r="A7547" t="str">
            <v>CALVACHE ARGOTE LIBIA</v>
          </cell>
          <cell r="B7547">
            <v>25268689</v>
          </cell>
        </row>
        <row r="7548">
          <cell r="A7548" t="str">
            <v>CALVACHE BENAVIDES LILIANA DELSOCORR</v>
          </cell>
          <cell r="B7548">
            <v>30736092</v>
          </cell>
        </row>
        <row r="7549">
          <cell r="A7549" t="str">
            <v>CALVACHE BURBANO EMMA LUCIA</v>
          </cell>
          <cell r="B7549">
            <v>59832355</v>
          </cell>
        </row>
        <row r="7550">
          <cell r="A7550" t="str">
            <v>CALVACHE GONZALEZ TAMARA ROSA</v>
          </cell>
          <cell r="B7550">
            <v>66768795</v>
          </cell>
        </row>
        <row r="7551">
          <cell r="A7551" t="str">
            <v>CALVACHE LOPEZ IDELFONSO</v>
          </cell>
          <cell r="B7551">
            <v>93117596</v>
          </cell>
        </row>
        <row r="7552">
          <cell r="A7552" t="str">
            <v>CALVACHE SOLANO DIANA PATRICIA</v>
          </cell>
          <cell r="B7552">
            <v>52415547</v>
          </cell>
        </row>
        <row r="7553">
          <cell r="A7553" t="str">
            <v>CALVACHI ZAMBRANO ALBA JACKELINE</v>
          </cell>
          <cell r="B7553">
            <v>30726987</v>
          </cell>
        </row>
        <row r="7554">
          <cell r="A7554" t="str">
            <v>CALVANO CHAVARRO OSVALDO ENRIQUE</v>
          </cell>
          <cell r="B7554">
            <v>18002405</v>
          </cell>
        </row>
        <row r="7555">
          <cell r="A7555" t="str">
            <v>CALVETE GIRALDO JAVIER MAURICIO</v>
          </cell>
          <cell r="B7555">
            <v>91471974</v>
          </cell>
        </row>
        <row r="7556">
          <cell r="A7556" t="str">
            <v>CALVO CALVO LUIS JAIME</v>
          </cell>
          <cell r="B7556">
            <v>19347199</v>
          </cell>
        </row>
        <row r="7557">
          <cell r="A7557" t="str">
            <v>CALVO CASTA/O JOSE OMAR</v>
          </cell>
          <cell r="B7557">
            <v>14986091</v>
          </cell>
        </row>
        <row r="7558">
          <cell r="A7558" t="str">
            <v>CALVO FIGUEROA MAURICIO GERMAN</v>
          </cell>
          <cell r="B7558">
            <v>6501785</v>
          </cell>
        </row>
        <row r="7559">
          <cell r="A7559" t="str">
            <v>CALVO HURTADO LUIS ALBERTO</v>
          </cell>
          <cell r="B7559">
            <v>16740666</v>
          </cell>
        </row>
        <row r="7560">
          <cell r="A7560" t="str">
            <v>CALVO LADINO JORGE HERNANDO</v>
          </cell>
          <cell r="B7560">
            <v>71672562</v>
          </cell>
        </row>
        <row r="7561">
          <cell r="A7561" t="str">
            <v>CALVO LARGO ROSA NELLY</v>
          </cell>
          <cell r="B7561">
            <v>38974309</v>
          </cell>
        </row>
        <row r="7562">
          <cell r="A7562" t="str">
            <v>CALVO MONTOYA ALVARO</v>
          </cell>
          <cell r="B7562">
            <v>10129658</v>
          </cell>
        </row>
        <row r="7563">
          <cell r="A7563" t="str">
            <v>CALVO MONTOYA DARIO DE JESUS</v>
          </cell>
          <cell r="B7563">
            <v>16240769</v>
          </cell>
        </row>
        <row r="7564">
          <cell r="A7564" t="str">
            <v>CALVO RUBIO AIDEE MARITZA</v>
          </cell>
          <cell r="B7564">
            <v>31901012</v>
          </cell>
        </row>
        <row r="7565">
          <cell r="A7565" t="str">
            <v>CALVO SARABIA DANIEL HERNANDO</v>
          </cell>
          <cell r="B7565">
            <v>18922903</v>
          </cell>
        </row>
        <row r="7566">
          <cell r="A7566" t="str">
            <v>CALVO SILVA OSCAR WILLIAM</v>
          </cell>
          <cell r="B7566">
            <v>3080067</v>
          </cell>
        </row>
        <row r="7567">
          <cell r="A7567" t="str">
            <v>CALVO VARGAS ANGELA MARIA</v>
          </cell>
          <cell r="B7567">
            <v>35472104</v>
          </cell>
        </row>
        <row r="7568">
          <cell r="A7568" t="str">
            <v>CALVO VILLALOBOS MARCIAL ENRIQUE</v>
          </cell>
          <cell r="B7568">
            <v>73582734</v>
          </cell>
        </row>
        <row r="7569">
          <cell r="A7569" t="str">
            <v>CALVO VINASCO JORGE ISAAC</v>
          </cell>
          <cell r="B7569">
            <v>4537318</v>
          </cell>
        </row>
        <row r="7570">
          <cell r="A7570" t="str">
            <v>CALZADA QUIÑONES GONZALO</v>
          </cell>
          <cell r="B7570">
            <v>12905232</v>
          </cell>
        </row>
        <row r="7571">
          <cell r="A7571" t="str">
            <v>CALZADO FRANTELLO LTDA</v>
          </cell>
          <cell r="B7571">
            <v>800226422</v>
          </cell>
        </row>
        <row r="7572">
          <cell r="A7572" t="str">
            <v>CAMACHO ACERO IVAN</v>
          </cell>
          <cell r="B7572">
            <v>19453132</v>
          </cell>
        </row>
        <row r="7573">
          <cell r="A7573" t="str">
            <v>CAMACHO ARCINIEGASDIEGO FERNANDO</v>
          </cell>
          <cell r="B7573">
            <v>79602872</v>
          </cell>
        </row>
        <row r="7574">
          <cell r="A7574" t="str">
            <v>CAMACHO AVILA AMIRA</v>
          </cell>
          <cell r="B7574">
            <v>31472326</v>
          </cell>
        </row>
        <row r="7575">
          <cell r="A7575" t="str">
            <v>CAMACHO AYALA MARTHA CECILIA</v>
          </cell>
          <cell r="B7575">
            <v>66900679</v>
          </cell>
        </row>
        <row r="7576">
          <cell r="A7576" t="str">
            <v>CAMACHO AZA CIELO YINETH</v>
          </cell>
          <cell r="B7576">
            <v>51705545</v>
          </cell>
        </row>
        <row r="7577">
          <cell r="A7577" t="str">
            <v>CAMACHO BALBRINK ERNESTO HERBERT</v>
          </cell>
          <cell r="B7577">
            <v>79520680</v>
          </cell>
        </row>
        <row r="7578">
          <cell r="A7578" t="str">
            <v>CAMACHO BARRIOS EDGAR ALEXANDER</v>
          </cell>
          <cell r="B7578">
            <v>73152102</v>
          </cell>
        </row>
        <row r="7579">
          <cell r="A7579" t="str">
            <v>CAMACHO BASTIDAS JORGE ENRIQUE</v>
          </cell>
          <cell r="B7579">
            <v>12277985</v>
          </cell>
        </row>
        <row r="7580">
          <cell r="A7580" t="str">
            <v>CAMACHO BOLIVAR LUIS CARLOS</v>
          </cell>
          <cell r="B7580">
            <v>79369786</v>
          </cell>
        </row>
        <row r="7581">
          <cell r="A7581" t="str">
            <v>CAMACHO BOLIVAR MAYITO</v>
          </cell>
          <cell r="B7581">
            <v>22430162</v>
          </cell>
        </row>
        <row r="7582">
          <cell r="A7582" t="str">
            <v>CAMACHO BOTERO MARIA CLAUDIA</v>
          </cell>
          <cell r="B7582">
            <v>20951208</v>
          </cell>
        </row>
        <row r="7583">
          <cell r="A7583" t="str">
            <v>CAMACHO BRICEIDA</v>
          </cell>
          <cell r="B7583">
            <v>23266706</v>
          </cell>
        </row>
        <row r="7584">
          <cell r="A7584" t="str">
            <v>CAMACHO CAICEDO ALVARO</v>
          </cell>
          <cell r="B7584">
            <v>14432105</v>
          </cell>
        </row>
        <row r="7585">
          <cell r="A7585" t="str">
            <v>CAMACHO CAMELO CLAUDIA PATRICIA</v>
          </cell>
          <cell r="B7585">
            <v>51959515</v>
          </cell>
        </row>
        <row r="7586">
          <cell r="A7586" t="str">
            <v>CAMACHO CAMPOS LUIS ALBERTO</v>
          </cell>
          <cell r="B7586">
            <v>79672661</v>
          </cell>
        </row>
        <row r="7587">
          <cell r="A7587" t="str">
            <v>CAMACHO CANO CARLOS HERNAN</v>
          </cell>
          <cell r="B7587">
            <v>16796377</v>
          </cell>
        </row>
        <row r="7588">
          <cell r="A7588" t="str">
            <v>CAMACHO CASTILLO WILDER GIOVANNI</v>
          </cell>
          <cell r="B7588">
            <v>79803731</v>
          </cell>
        </row>
        <row r="7589">
          <cell r="A7589" t="str">
            <v>CAMACHO CORTES ANGELA ATULEYA</v>
          </cell>
          <cell r="B7589">
            <v>38262562</v>
          </cell>
        </row>
        <row r="7590">
          <cell r="A7590" t="str">
            <v>CAMACHO CORTES VICTOR ALFREDO</v>
          </cell>
          <cell r="B7590">
            <v>12911418</v>
          </cell>
        </row>
        <row r="7591">
          <cell r="A7591" t="str">
            <v>CAMACHO CUBILLOS SEBASTIAN</v>
          </cell>
          <cell r="B7591">
            <v>79967134</v>
          </cell>
        </row>
        <row r="7592">
          <cell r="A7592" t="str">
            <v>CAMACHO DE CUARTAS ANA JUDITH</v>
          </cell>
          <cell r="B7592">
            <v>29325210</v>
          </cell>
        </row>
        <row r="7593">
          <cell r="A7593" t="str">
            <v>CAMACHO DE JARAMILPATRICIA</v>
          </cell>
          <cell r="B7593">
            <v>24480151</v>
          </cell>
        </row>
        <row r="7594">
          <cell r="A7594" t="str">
            <v>CAMACHO DE MACHADO ANNY REMIGIA</v>
          </cell>
          <cell r="B7594">
            <v>26735341</v>
          </cell>
        </row>
        <row r="7595">
          <cell r="A7595" t="str">
            <v>CAMACHO DE VITONCO FIDELINA</v>
          </cell>
          <cell r="B7595">
            <v>25266806</v>
          </cell>
        </row>
        <row r="7596">
          <cell r="A7596" t="str">
            <v>CAMACHO DELGADO LUZ MARINA</v>
          </cell>
          <cell r="B7596">
            <v>28479279</v>
          </cell>
        </row>
        <row r="7597">
          <cell r="A7597" t="str">
            <v>CAMACHO DIAZ MARIA DEL PILAR</v>
          </cell>
          <cell r="B7597">
            <v>52366666</v>
          </cell>
        </row>
        <row r="7598">
          <cell r="A7598" t="str">
            <v>CAMACHO ESCAMILLA CARLOS</v>
          </cell>
          <cell r="B7598">
            <v>5772701</v>
          </cell>
        </row>
        <row r="7599">
          <cell r="A7599" t="str">
            <v>CAMACHO FONSECA GERMAN</v>
          </cell>
          <cell r="B7599">
            <v>17045435</v>
          </cell>
        </row>
        <row r="7600">
          <cell r="A7600" t="str">
            <v>CAMACHO GAITAN MARTA LILIANA</v>
          </cell>
          <cell r="B7600">
            <v>52347269</v>
          </cell>
        </row>
        <row r="7601">
          <cell r="A7601" t="str">
            <v>CAMACHO GALVIS JOSE DEL CARMEN</v>
          </cell>
          <cell r="B7601">
            <v>6750895</v>
          </cell>
        </row>
        <row r="7602">
          <cell r="A7602" t="str">
            <v>CAMACHO HERRERA RAMIRO</v>
          </cell>
          <cell r="B7602">
            <v>19169579</v>
          </cell>
        </row>
        <row r="7603">
          <cell r="A7603" t="str">
            <v>CAMACHO HUMBERTO</v>
          </cell>
          <cell r="B7603">
            <v>19364801</v>
          </cell>
        </row>
        <row r="7604">
          <cell r="A7604" t="str">
            <v>CAMACHO JOSE ALEXANDER</v>
          </cell>
          <cell r="B7604">
            <v>11365817</v>
          </cell>
        </row>
        <row r="7605">
          <cell r="A7605" t="str">
            <v>CAMACHO LADINO MARIA ELENA</v>
          </cell>
          <cell r="B7605">
            <v>31939611</v>
          </cell>
        </row>
        <row r="7606">
          <cell r="A7606" t="str">
            <v>CAMACHO LOZANO YESID MAURICIO</v>
          </cell>
          <cell r="B7606">
            <v>91498515</v>
          </cell>
        </row>
        <row r="7607">
          <cell r="A7607" t="str">
            <v>CAMACHO LUGO JHON FREDY</v>
          </cell>
          <cell r="B7607">
            <v>7697333</v>
          </cell>
        </row>
        <row r="7608">
          <cell r="A7608" t="str">
            <v>CAMACHO M JESUS A</v>
          </cell>
          <cell r="B7608">
            <v>16682466</v>
          </cell>
        </row>
        <row r="7609">
          <cell r="A7609" t="str">
            <v>CAMACHO MANUEL ALFREDO</v>
          </cell>
          <cell r="B7609">
            <v>79325526</v>
          </cell>
        </row>
        <row r="7610">
          <cell r="A7610" t="str">
            <v>CAMACHO MARIA ZORAIDA</v>
          </cell>
          <cell r="B7610">
            <v>31830732</v>
          </cell>
        </row>
        <row r="7611">
          <cell r="A7611" t="str">
            <v>CAMACHO MARISOL</v>
          </cell>
          <cell r="B7611">
            <v>55158589</v>
          </cell>
        </row>
        <row r="7612">
          <cell r="A7612" t="str">
            <v>CAMACHO MARTINEZ MARIA DEL CARMEN</v>
          </cell>
          <cell r="B7612">
            <v>31299640</v>
          </cell>
        </row>
        <row r="7613">
          <cell r="A7613" t="str">
            <v>CAMACHO MARULANDA PABLO EMILIO</v>
          </cell>
          <cell r="B7613">
            <v>16621370</v>
          </cell>
        </row>
        <row r="7614">
          <cell r="A7614" t="str">
            <v>CAMACHO MATEUS CARMELITA</v>
          </cell>
          <cell r="B7614">
            <v>36274325</v>
          </cell>
        </row>
        <row r="7615">
          <cell r="A7615" t="str">
            <v>CAMACHO MEDINA JIMENO</v>
          </cell>
          <cell r="B7615">
            <v>19110149</v>
          </cell>
        </row>
        <row r="7616">
          <cell r="A7616" t="str">
            <v>CAMACHO MEDINA TEOFILO</v>
          </cell>
          <cell r="B7616">
            <v>7490417</v>
          </cell>
        </row>
        <row r="7617">
          <cell r="A7617" t="str">
            <v>CAMACHO MIRANDA JOSE LUIS</v>
          </cell>
          <cell r="B7617">
            <v>91269608</v>
          </cell>
        </row>
        <row r="7618">
          <cell r="A7618" t="str">
            <v>CAMACHO MONEDERO JORGE JAMES</v>
          </cell>
          <cell r="B7618">
            <v>16605422</v>
          </cell>
        </row>
        <row r="7619">
          <cell r="A7619" t="str">
            <v>CAMACHO MORENO LUIS EFREN</v>
          </cell>
          <cell r="B7619">
            <v>79262078</v>
          </cell>
        </row>
        <row r="7620">
          <cell r="A7620" t="str">
            <v>CAMACHO MOSQUERA MOISES DUPERLY</v>
          </cell>
          <cell r="B7620">
            <v>16218845</v>
          </cell>
        </row>
        <row r="7621">
          <cell r="A7621" t="str">
            <v>CAMACHO OLARTE FABIAN ADOLFO</v>
          </cell>
          <cell r="B7621">
            <v>79640780</v>
          </cell>
        </row>
        <row r="7622">
          <cell r="A7622" t="str">
            <v>CAMACHO OLAYA MARTHA YANETH</v>
          </cell>
          <cell r="B7622">
            <v>39665541</v>
          </cell>
        </row>
        <row r="7623">
          <cell r="A7623" t="str">
            <v>CAMACHO ORTIZ WILLIAM ENRIQUE</v>
          </cell>
          <cell r="B7623">
            <v>79620799</v>
          </cell>
        </row>
        <row r="7624">
          <cell r="A7624" t="str">
            <v>CAMACHO OSPINA ANGELA MALLERLYNG</v>
          </cell>
          <cell r="B7624">
            <v>52198351</v>
          </cell>
        </row>
        <row r="7625">
          <cell r="A7625" t="str">
            <v>CAMACHO PAME ANA DEIBA</v>
          </cell>
          <cell r="B7625">
            <v>25291728</v>
          </cell>
        </row>
        <row r="7626">
          <cell r="A7626" t="str">
            <v>CAMACHO PEREZ SILVANO</v>
          </cell>
          <cell r="B7626">
            <v>79956694</v>
          </cell>
        </row>
        <row r="7627">
          <cell r="A7627" t="str">
            <v>CAMACHO PEREZ YANETH</v>
          </cell>
          <cell r="B7627">
            <v>51783008</v>
          </cell>
        </row>
        <row r="7628">
          <cell r="A7628" t="str">
            <v>CAMACHO POVEDA EDDY ROCIO</v>
          </cell>
          <cell r="B7628">
            <v>41699553</v>
          </cell>
        </row>
        <row r="7629">
          <cell r="A7629" t="str">
            <v>CAMACHO PUENTES HARVERY GONZALO</v>
          </cell>
          <cell r="B7629">
            <v>91151355</v>
          </cell>
        </row>
        <row r="7630">
          <cell r="A7630" t="str">
            <v>CAMACHO QUINTERO ELIZABETH</v>
          </cell>
          <cell r="B7630">
            <v>35327652</v>
          </cell>
        </row>
        <row r="7631">
          <cell r="A7631" t="str">
            <v>CAMACHO RAMIREZ JHON JAIRO</v>
          </cell>
          <cell r="B7631">
            <v>79919178</v>
          </cell>
        </row>
        <row r="7632">
          <cell r="A7632" t="str">
            <v>CAMACHO REINA WILSON</v>
          </cell>
          <cell r="B7632">
            <v>16672012</v>
          </cell>
        </row>
        <row r="7633">
          <cell r="A7633" t="str">
            <v>CAMACHO RENGIFO MARIA VIVIANA</v>
          </cell>
          <cell r="B7633">
            <v>66856724</v>
          </cell>
        </row>
        <row r="7634">
          <cell r="A7634" t="str">
            <v>CAMACHO REYES JAIME ANDRES</v>
          </cell>
          <cell r="B7634">
            <v>79778433</v>
          </cell>
        </row>
        <row r="7635">
          <cell r="A7635" t="str">
            <v>CAMACHO REYES JAIRO</v>
          </cell>
          <cell r="B7635">
            <v>19229326</v>
          </cell>
        </row>
        <row r="7636">
          <cell r="A7636" t="str">
            <v>CAMACHO RIVERA ARIEL RAMIRO</v>
          </cell>
          <cell r="B7636">
            <v>76309882</v>
          </cell>
        </row>
        <row r="7637">
          <cell r="A7637" t="str">
            <v>CAMACHO ROA OMAR ORLINTO</v>
          </cell>
          <cell r="B7637">
            <v>80386498</v>
          </cell>
        </row>
        <row r="7638">
          <cell r="A7638" t="str">
            <v>CAMACHO ROBAYO RUBIELA</v>
          </cell>
          <cell r="B7638">
            <v>55056436</v>
          </cell>
        </row>
        <row r="7639">
          <cell r="A7639" t="str">
            <v>CAMACHO RODRIGUEZ PEDRO IGNASIO</v>
          </cell>
          <cell r="B7639">
            <v>17146228</v>
          </cell>
        </row>
        <row r="7640">
          <cell r="A7640" t="str">
            <v>CAMACHO ROMERO ANA FELICIA</v>
          </cell>
          <cell r="B7640">
            <v>26942216</v>
          </cell>
        </row>
        <row r="7641">
          <cell r="A7641" t="str">
            <v>CAMACHO RUIZ ERNESTO</v>
          </cell>
          <cell r="B7641">
            <v>5702405</v>
          </cell>
        </row>
        <row r="7642">
          <cell r="A7642" t="str">
            <v>CAMACHO RUSSI GUSTAVO ALFONSO</v>
          </cell>
          <cell r="B7642">
            <v>79522184</v>
          </cell>
        </row>
        <row r="7643">
          <cell r="A7643" t="str">
            <v>CAMACHO SALAZAR LUZ NEYI</v>
          </cell>
          <cell r="B7643">
            <v>52017061</v>
          </cell>
        </row>
        <row r="7644">
          <cell r="A7644" t="str">
            <v>CAMACHO SANCHEZ KARIN ROSMARY</v>
          </cell>
          <cell r="B7644">
            <v>60410857</v>
          </cell>
        </row>
        <row r="7645">
          <cell r="A7645" t="str">
            <v>CAMACHO SOLANO CECILIA</v>
          </cell>
          <cell r="B7645">
            <v>49552943</v>
          </cell>
        </row>
        <row r="7646">
          <cell r="A7646" t="str">
            <v>CAMACHO SUAREZ DIANA MARITZA</v>
          </cell>
          <cell r="B7646">
            <v>52077616</v>
          </cell>
        </row>
        <row r="7647">
          <cell r="A7647" t="str">
            <v>CAMACHO SUAREZ ROSENDO</v>
          </cell>
          <cell r="B7647">
            <v>16631192</v>
          </cell>
        </row>
        <row r="7648">
          <cell r="A7648" t="str">
            <v>CAMACHO TAPIERO GILMA</v>
          </cell>
          <cell r="B7648">
            <v>20617647</v>
          </cell>
        </row>
        <row r="7649">
          <cell r="A7649" t="str">
            <v>CAMACHO USECHE CARLOS DARIO</v>
          </cell>
          <cell r="B7649">
            <v>13371786</v>
          </cell>
        </row>
        <row r="7650">
          <cell r="A7650" t="str">
            <v>CAMACHO VALENCIA ELIZABETH</v>
          </cell>
          <cell r="B7650">
            <v>66735496</v>
          </cell>
        </row>
        <row r="7651">
          <cell r="A7651" t="str">
            <v>CAMACHO VALENCIA HUGO</v>
          </cell>
          <cell r="B7651">
            <v>16486384</v>
          </cell>
        </row>
        <row r="7652">
          <cell r="A7652" t="str">
            <v>CAMACHO VAN DEN BERCHE LIGIA</v>
          </cell>
          <cell r="B7652">
            <v>52114609</v>
          </cell>
        </row>
        <row r="7653">
          <cell r="A7653" t="str">
            <v>CAMACHO VASCO IVAN</v>
          </cell>
          <cell r="B7653">
            <v>80320961</v>
          </cell>
        </row>
        <row r="7654">
          <cell r="A7654" t="str">
            <v>CAMACHO VEGA LUCILA</v>
          </cell>
          <cell r="B7654">
            <v>37820096</v>
          </cell>
        </row>
        <row r="7655">
          <cell r="A7655" t="str">
            <v>CAMACHO ZAMBRANO HELDA</v>
          </cell>
          <cell r="B7655">
            <v>27947950</v>
          </cell>
        </row>
        <row r="7656">
          <cell r="A7656" t="str">
            <v>CAMARGO AGUILAR GERARD</v>
          </cell>
          <cell r="B7656">
            <v>80178941</v>
          </cell>
        </row>
        <row r="7657">
          <cell r="A7657" t="str">
            <v>CAMARGO ALVARADO ZULMA PATRICIA</v>
          </cell>
          <cell r="B7657">
            <v>41933369</v>
          </cell>
        </row>
        <row r="7658">
          <cell r="A7658" t="str">
            <v>CAMARGO ARENAS SAUL ERNESTO</v>
          </cell>
          <cell r="B7658">
            <v>79917608</v>
          </cell>
        </row>
        <row r="7659">
          <cell r="A7659" t="str">
            <v>CAMARGO BARBOSA LIGIA DEL PILAR</v>
          </cell>
          <cell r="B7659">
            <v>52051308</v>
          </cell>
        </row>
        <row r="7660">
          <cell r="A7660" t="str">
            <v>CAMARGO BAUTISTA FABIAN</v>
          </cell>
          <cell r="B7660">
            <v>79135098</v>
          </cell>
        </row>
        <row r="7661">
          <cell r="A7661" t="str">
            <v>CAMARGO BAUTISTA MARIA FRANCISCA</v>
          </cell>
          <cell r="B7661">
            <v>51973224</v>
          </cell>
        </row>
        <row r="7662">
          <cell r="A7662" t="str">
            <v>CAMARGO BELTRAN ALEJANDRO</v>
          </cell>
          <cell r="B7662">
            <v>16793258</v>
          </cell>
        </row>
        <row r="7663">
          <cell r="A7663" t="str">
            <v>CAMARGO BELTRAN JORGE HERNANDO</v>
          </cell>
          <cell r="B7663">
            <v>19473032</v>
          </cell>
        </row>
        <row r="7664">
          <cell r="A7664" t="str">
            <v>CAMARGO BOSSA SERGIO DE LOS SANTOS</v>
          </cell>
          <cell r="B7664">
            <v>19389930</v>
          </cell>
        </row>
        <row r="7665">
          <cell r="A7665" t="str">
            <v>CAMARGO BURBANO CARLOS HERMAN</v>
          </cell>
          <cell r="B7665">
            <v>94427500</v>
          </cell>
        </row>
        <row r="7666">
          <cell r="A7666" t="str">
            <v>CAMARGO CANTILLO MIRLEDYS</v>
          </cell>
          <cell r="B7666">
            <v>52770967</v>
          </cell>
        </row>
        <row r="7667">
          <cell r="A7667" t="str">
            <v>CAMARGO CANTOR ZULMA EDITH</v>
          </cell>
          <cell r="B7667">
            <v>52170560</v>
          </cell>
        </row>
        <row r="7668">
          <cell r="A7668" t="str">
            <v>CAMARGO CARDONA BLANCA DORIS</v>
          </cell>
          <cell r="B7668">
            <v>30286913</v>
          </cell>
        </row>
        <row r="7669">
          <cell r="A7669" t="str">
            <v>CAMARGO CASTRO ANA CENAIDA</v>
          </cell>
          <cell r="B7669">
            <v>35522072</v>
          </cell>
        </row>
        <row r="7670">
          <cell r="A7670" t="str">
            <v>CAMARGO CHAPARRO NELSON LEONARDO</v>
          </cell>
          <cell r="B7670">
            <v>79856987</v>
          </cell>
        </row>
        <row r="7671">
          <cell r="A7671" t="str">
            <v>CAMARGO CORTESANO EFREN JOSE</v>
          </cell>
          <cell r="B7671">
            <v>12541857</v>
          </cell>
        </row>
        <row r="7672">
          <cell r="A7672" t="str">
            <v>CAMARGO CORZO ABELARDO</v>
          </cell>
          <cell r="B7672">
            <v>2175504</v>
          </cell>
        </row>
        <row r="7673">
          <cell r="A7673" t="str">
            <v>CAMARGO CUERVO LUZ STELLA</v>
          </cell>
          <cell r="B7673">
            <v>35412200</v>
          </cell>
        </row>
        <row r="7674">
          <cell r="A7674" t="str">
            <v>CAMARGO DE AMAYA ELDA CECILIA</v>
          </cell>
          <cell r="B7674">
            <v>32514205</v>
          </cell>
        </row>
        <row r="7675">
          <cell r="A7675" t="str">
            <v>CAMARGO DE DIAZ MERCEDES DEL S</v>
          </cell>
          <cell r="B7675">
            <v>21295554</v>
          </cell>
        </row>
        <row r="7676">
          <cell r="A7676" t="str">
            <v>CAMARGO DE LA HOZ JOSE DE JESUS</v>
          </cell>
          <cell r="B7676">
            <v>72139088</v>
          </cell>
        </row>
        <row r="7677">
          <cell r="A7677" t="str">
            <v>CAMARGO DE R MERCEDES BEATRIZ</v>
          </cell>
          <cell r="B7677">
            <v>26708525</v>
          </cell>
        </row>
        <row r="7678">
          <cell r="A7678" t="str">
            <v>CAMARGO DELGADO JORGE IVAN</v>
          </cell>
          <cell r="B7678">
            <v>17199146</v>
          </cell>
        </row>
        <row r="7679">
          <cell r="A7679" t="str">
            <v>CAMARGO DORA EUGENIA</v>
          </cell>
          <cell r="B7679">
            <v>51954923</v>
          </cell>
        </row>
        <row r="7680">
          <cell r="A7680" t="str">
            <v>CAMARGO DUARTE CARMENZA</v>
          </cell>
          <cell r="B7680">
            <v>41752909</v>
          </cell>
        </row>
        <row r="7681">
          <cell r="A7681" t="str">
            <v>CAMARGO GARCIA JORGE IVAN</v>
          </cell>
          <cell r="B7681">
            <v>18396196</v>
          </cell>
        </row>
        <row r="7682">
          <cell r="A7682" t="str">
            <v>CAMARGO GARCIA RICARDO</v>
          </cell>
          <cell r="B7682">
            <v>79513599</v>
          </cell>
        </row>
        <row r="7683">
          <cell r="A7683" t="str">
            <v>CAMARGO JIMENEZ JAVIER</v>
          </cell>
          <cell r="B7683">
            <v>79603225</v>
          </cell>
        </row>
        <row r="7684">
          <cell r="A7684" t="str">
            <v>CAMARGO JIMENEZ JULIAN HERIBERTO</v>
          </cell>
          <cell r="B7684">
            <v>77010859</v>
          </cell>
        </row>
        <row r="7685">
          <cell r="A7685" t="str">
            <v>CAMARGO LARA IVAN MAURICIO</v>
          </cell>
          <cell r="B7685">
            <v>80416726</v>
          </cell>
        </row>
        <row r="7686">
          <cell r="A7686" t="str">
            <v>CAMARGO LOZANO RICARDO</v>
          </cell>
          <cell r="B7686">
            <v>142386</v>
          </cell>
        </row>
        <row r="7687">
          <cell r="A7687" t="str">
            <v>CAMARGO LUNA JULIO CESAR</v>
          </cell>
          <cell r="B7687">
            <v>79508261</v>
          </cell>
        </row>
        <row r="7688">
          <cell r="A7688" t="str">
            <v>CAMARGO LUQUE FABIAN RODRIGO</v>
          </cell>
          <cell r="B7688">
            <v>79702018</v>
          </cell>
        </row>
        <row r="7689">
          <cell r="A7689" t="str">
            <v>CAMARGO MENDOZA WILLIAM FERNANDO</v>
          </cell>
          <cell r="B7689">
            <v>79885283</v>
          </cell>
        </row>
        <row r="7690">
          <cell r="A7690" t="str">
            <v>CAMARGO MONTANA HECTOR MAURICIO</v>
          </cell>
          <cell r="B7690">
            <v>79408738</v>
          </cell>
        </row>
        <row r="7691">
          <cell r="A7691" t="str">
            <v>CAMARGO MORENO RICARDO</v>
          </cell>
          <cell r="B7691">
            <v>72168243</v>
          </cell>
        </row>
        <row r="7692">
          <cell r="A7692" t="str">
            <v>CAMARGO MOYA DANIEL ROBERT</v>
          </cell>
          <cell r="B7692">
            <v>7225707</v>
          </cell>
        </row>
        <row r="7693">
          <cell r="A7693" t="str">
            <v>CAMARGO NEVA SAUL</v>
          </cell>
          <cell r="B7693">
            <v>79231435</v>
          </cell>
        </row>
        <row r="7694">
          <cell r="A7694" t="str">
            <v>CAMARGO OVALLE SILVIA PATRICIA</v>
          </cell>
          <cell r="B7694">
            <v>41686348</v>
          </cell>
        </row>
        <row r="7695">
          <cell r="A7695" t="str">
            <v>CAMARGO QUINTERO DARLIN YAZMIN</v>
          </cell>
          <cell r="B7695">
            <v>52020253</v>
          </cell>
        </row>
        <row r="7696">
          <cell r="A7696" t="str">
            <v>CAMARGO QUIROZ JULIO CESAR</v>
          </cell>
          <cell r="B7696">
            <v>79880696</v>
          </cell>
        </row>
        <row r="7697">
          <cell r="A7697" t="str">
            <v>CAMARGO RACHE CARLOS</v>
          </cell>
          <cell r="B7697">
            <v>74333067</v>
          </cell>
        </row>
        <row r="7698">
          <cell r="A7698" t="str">
            <v>CAMARGO RAMIREZ CARLOS JULIO</v>
          </cell>
          <cell r="B7698">
            <v>91252963</v>
          </cell>
        </row>
        <row r="7699">
          <cell r="A7699" t="str">
            <v>CAMARGO RIASCOS LUCIA DEL CARMEN</v>
          </cell>
          <cell r="B7699">
            <v>34541227</v>
          </cell>
        </row>
        <row r="7700">
          <cell r="A7700" t="str">
            <v>CAMARGO RIVERA LUIS CARLOS</v>
          </cell>
          <cell r="B7700">
            <v>79372561</v>
          </cell>
        </row>
        <row r="7701">
          <cell r="A7701" t="str">
            <v>CAMARGO RUEDA NHORA YANETH</v>
          </cell>
          <cell r="B7701">
            <v>39536585</v>
          </cell>
        </row>
        <row r="7702">
          <cell r="A7702" t="str">
            <v>CAMARGO SALAZAR ANA LUCIA</v>
          </cell>
          <cell r="B7702">
            <v>41931939</v>
          </cell>
        </row>
        <row r="7703">
          <cell r="A7703" t="str">
            <v>CAMARGO SIERRA JANNETH</v>
          </cell>
          <cell r="B7703">
            <v>52127048</v>
          </cell>
        </row>
        <row r="7704">
          <cell r="A7704" t="str">
            <v>CAMARGO SILVA GERMAN</v>
          </cell>
          <cell r="B7704">
            <v>79364106</v>
          </cell>
        </row>
        <row r="7705">
          <cell r="A7705" t="str">
            <v>CAMARGO VALCARCEL GERMAN EDUARDO</v>
          </cell>
          <cell r="B7705">
            <v>79489976</v>
          </cell>
        </row>
        <row r="7706">
          <cell r="A7706" t="str">
            <v>CAMARGO VANEGAS FERNANDO</v>
          </cell>
          <cell r="B7706">
            <v>93338446</v>
          </cell>
        </row>
        <row r="7707">
          <cell r="A7707" t="str">
            <v>CAMARGO VARGAS CARLOS EDUARDO</v>
          </cell>
          <cell r="B7707">
            <v>19418308</v>
          </cell>
        </row>
        <row r="7708">
          <cell r="A7708" t="str">
            <v>CAMARGO VARGAS DIEGO</v>
          </cell>
          <cell r="B7708">
            <v>17034770</v>
          </cell>
        </row>
        <row r="7709">
          <cell r="A7709" t="str">
            <v>CAMARGO VILLALBA GLORIA EUGENIA</v>
          </cell>
          <cell r="B7709">
            <v>63270271</v>
          </cell>
        </row>
        <row r="7710">
          <cell r="A7710" t="str">
            <v>CAMARGO ZORRO LEONEL</v>
          </cell>
          <cell r="B7710">
            <v>79386996</v>
          </cell>
        </row>
        <row r="7711">
          <cell r="A7711" t="str">
            <v>CAMAYO COTAZO JUAN ANGEL</v>
          </cell>
          <cell r="B7711">
            <v>4640553</v>
          </cell>
        </row>
        <row r="7712">
          <cell r="A7712" t="str">
            <v>CAMAYO ELIZABETH</v>
          </cell>
          <cell r="B7712">
            <v>31283543</v>
          </cell>
        </row>
        <row r="7713">
          <cell r="A7713" t="str">
            <v>CAMAYO GORRO CLAUDIA IRENE</v>
          </cell>
          <cell r="B7713">
            <v>29111461</v>
          </cell>
        </row>
        <row r="7714">
          <cell r="A7714" t="str">
            <v>CAMAYO IDARRAGA HAROLD H</v>
          </cell>
          <cell r="B7714">
            <v>16745317</v>
          </cell>
        </row>
        <row r="7715">
          <cell r="A7715" t="str">
            <v>CAMAYO JARAMILLO YESID ANDRES</v>
          </cell>
          <cell r="B7715">
            <v>76318306</v>
          </cell>
        </row>
        <row r="7716">
          <cell r="A7716" t="str">
            <v>CAMAYO LUIS ALFONSO</v>
          </cell>
          <cell r="B7716">
            <v>76315384</v>
          </cell>
        </row>
        <row r="7717">
          <cell r="A7717" t="str">
            <v>CAMAYO MESA OSCAR DELBER</v>
          </cell>
          <cell r="B7717">
            <v>76309500</v>
          </cell>
        </row>
        <row r="7718">
          <cell r="A7718" t="str">
            <v>CAMAYO URIBE NELLY MERCEDES</v>
          </cell>
          <cell r="B7718">
            <v>41538499</v>
          </cell>
        </row>
        <row r="7719">
          <cell r="A7719" t="str">
            <v>CAMAYO VARGAS EMIR</v>
          </cell>
          <cell r="B7719">
            <v>76315894</v>
          </cell>
        </row>
        <row r="7720">
          <cell r="A7720" t="str">
            <v>CAMBINDO CUERO ORLANDO</v>
          </cell>
          <cell r="B7720">
            <v>16757303</v>
          </cell>
        </row>
        <row r="7721">
          <cell r="A7721" t="str">
            <v>CAMBINDO DE SANCHEZ OLIVA</v>
          </cell>
          <cell r="B7721">
            <v>29575203</v>
          </cell>
        </row>
        <row r="7722">
          <cell r="A7722" t="str">
            <v>CAMBINDO LARRAHONDGENER</v>
          </cell>
          <cell r="B7722">
            <v>16744579</v>
          </cell>
        </row>
        <row r="7723">
          <cell r="A7723" t="str">
            <v>CAMBINDO MEJIA GLORIA INES</v>
          </cell>
          <cell r="B7723">
            <v>31995992</v>
          </cell>
        </row>
        <row r="7724">
          <cell r="A7724" t="str">
            <v>CAMBINO RIVERA FABIOLA</v>
          </cell>
          <cell r="B7724">
            <v>66780162</v>
          </cell>
        </row>
        <row r="7725">
          <cell r="A7725" t="str">
            <v>CAMELO DE UNAS AMPARO</v>
          </cell>
          <cell r="B7725">
            <v>31302668</v>
          </cell>
        </row>
        <row r="7726">
          <cell r="A7726" t="str">
            <v>CAMELO FORERO LUIS HERNESTO</v>
          </cell>
          <cell r="B7726">
            <v>79148666</v>
          </cell>
        </row>
        <row r="7727">
          <cell r="A7727" t="str">
            <v>CAMELO MARIA SANDRA</v>
          </cell>
          <cell r="B7727">
            <v>65497837</v>
          </cell>
        </row>
        <row r="7728">
          <cell r="A7728" t="str">
            <v>CAMELO MAYOR MARIA SIRLENY</v>
          </cell>
          <cell r="B7728">
            <v>66675402</v>
          </cell>
        </row>
        <row r="7729">
          <cell r="A7729" t="str">
            <v>CAMELO NELLY</v>
          </cell>
          <cell r="B7729">
            <v>51750266</v>
          </cell>
        </row>
        <row r="7730">
          <cell r="A7730" t="str">
            <v>CAMELO PAEZ HENRY</v>
          </cell>
          <cell r="B7730">
            <v>79719352</v>
          </cell>
        </row>
        <row r="7731">
          <cell r="A7731" t="str">
            <v>CAMELO ROA ABEL</v>
          </cell>
          <cell r="B7731">
            <v>19067243</v>
          </cell>
        </row>
        <row r="7732">
          <cell r="A7732" t="str">
            <v>CAMELO RODRIGUEZ AMANDA</v>
          </cell>
          <cell r="B7732">
            <v>51550290</v>
          </cell>
        </row>
        <row r="7733">
          <cell r="A7733" t="str">
            <v>CAMELO ROMERO OSCAR DAVID</v>
          </cell>
          <cell r="B7733">
            <v>80239586</v>
          </cell>
        </row>
        <row r="7734">
          <cell r="A7734" t="str">
            <v>CAMELO RUEDO ANGELA YANETH</v>
          </cell>
          <cell r="B7734">
            <v>52175733</v>
          </cell>
        </row>
        <row r="7735">
          <cell r="A7735" t="str">
            <v>CAMELO TORRES OCTAVIO</v>
          </cell>
          <cell r="B7735">
            <v>5396987</v>
          </cell>
        </row>
        <row r="7736">
          <cell r="A7736" t="str">
            <v>CAMELO TRIANA MARIA VICTORIA</v>
          </cell>
          <cell r="B7736">
            <v>38870983</v>
          </cell>
        </row>
        <row r="7737">
          <cell r="A7737" t="str">
            <v>CAMELO VASQUEZ MYRIAM</v>
          </cell>
          <cell r="B7737">
            <v>41886582</v>
          </cell>
        </row>
        <row r="7738">
          <cell r="A7738" t="str">
            <v>CAMELO WILLIAM</v>
          </cell>
          <cell r="B7738">
            <v>79638460</v>
          </cell>
        </row>
        <row r="7739">
          <cell r="A7739" t="str">
            <v>CAMELO YEPEZ JOANNY</v>
          </cell>
          <cell r="B7739">
            <v>52047671</v>
          </cell>
        </row>
        <row r="7740">
          <cell r="A7740" t="str">
            <v>CAMERO CARRILLO EDGARDO RAFAEL</v>
          </cell>
          <cell r="B7740">
            <v>8571281</v>
          </cell>
        </row>
        <row r="7741">
          <cell r="A7741" t="str">
            <v>CAMERO CASALLAS JOSE LEONIDAS</v>
          </cell>
          <cell r="B7741">
            <v>19321309</v>
          </cell>
        </row>
        <row r="7742">
          <cell r="A7742" t="str">
            <v>CAMILA HERRERA UMANA</v>
          </cell>
          <cell r="B7742">
            <v>51728264</v>
          </cell>
        </row>
        <row r="7743">
          <cell r="A7743" t="str">
            <v>CAMILA ORTIZ K.</v>
          </cell>
          <cell r="B7743">
            <v>41649820</v>
          </cell>
        </row>
        <row r="7744">
          <cell r="A7744" t="str">
            <v>CAMILO ALBERTO ALBORNOZ MENDOZA</v>
          </cell>
          <cell r="B7744">
            <v>17135920</v>
          </cell>
        </row>
        <row r="7745">
          <cell r="A7745" t="str">
            <v>CAMILO ALBERTO LLERAS MEJIA</v>
          </cell>
          <cell r="B7745">
            <v>79491125</v>
          </cell>
        </row>
        <row r="7746">
          <cell r="A7746" t="str">
            <v>CAMILO ANGEL URIBE</v>
          </cell>
          <cell r="B7746">
            <v>79488373</v>
          </cell>
        </row>
        <row r="7747">
          <cell r="A7747" t="str">
            <v>CAMILO AUGUSTO PAIVA BUENO</v>
          </cell>
          <cell r="B7747">
            <v>18394641</v>
          </cell>
        </row>
        <row r="7748">
          <cell r="A7748" t="str">
            <v>CAMILO BOHORQUEZ FERNANDEZ</v>
          </cell>
          <cell r="B7748">
            <v>19195161</v>
          </cell>
        </row>
        <row r="7749">
          <cell r="A7749" t="str">
            <v>CAMILO CAICEDO GLADIS</v>
          </cell>
          <cell r="B7749">
            <v>66772510</v>
          </cell>
        </row>
        <row r="7750">
          <cell r="A7750" t="str">
            <v>CAMILO CAICEDO ROSA ELMIRA</v>
          </cell>
          <cell r="B7750">
            <v>25425425</v>
          </cell>
        </row>
        <row r="7751">
          <cell r="A7751" t="str">
            <v>CAMILO CRUZ ARCINIEGAS</v>
          </cell>
          <cell r="B7751">
            <v>16765228</v>
          </cell>
        </row>
        <row r="7752">
          <cell r="A7752" t="str">
            <v>CAMILO EDUARDO RODRIGUEZ ACOSTA</v>
          </cell>
          <cell r="B7752">
            <v>19354433</v>
          </cell>
        </row>
        <row r="7753">
          <cell r="A7753" t="str">
            <v>CAMILO ENRIQUE SARMIENTO MEJIA</v>
          </cell>
          <cell r="B7753">
            <v>17322397</v>
          </cell>
        </row>
        <row r="7754">
          <cell r="A7754" t="str">
            <v>CAMILO ESCOVAR PLATA</v>
          </cell>
          <cell r="B7754">
            <v>19313710</v>
          </cell>
        </row>
        <row r="7755">
          <cell r="A7755" t="str">
            <v>CAMILO GIRALDO GIRALDO</v>
          </cell>
          <cell r="B7755">
            <v>19301908</v>
          </cell>
        </row>
        <row r="7756">
          <cell r="A7756" t="str">
            <v>CAMILO GOMEZ OLIVERO ANCIZAR</v>
          </cell>
          <cell r="B7756">
            <v>12134658</v>
          </cell>
        </row>
        <row r="7757">
          <cell r="A7757" t="str">
            <v>CAMILO H VARGAS FERNANDEZ</v>
          </cell>
          <cell r="B7757">
            <v>10545923</v>
          </cell>
        </row>
        <row r="7758">
          <cell r="A7758" t="str">
            <v>CAMILO JARAMILLO M S A</v>
          </cell>
          <cell r="B7758">
            <v>890923200</v>
          </cell>
        </row>
        <row r="7759">
          <cell r="A7759" t="str">
            <v>CAMILO JOSE PERAZA VENGOECHEA</v>
          </cell>
          <cell r="B7759">
            <v>19434182</v>
          </cell>
        </row>
        <row r="7760">
          <cell r="A7760" t="str">
            <v>CAMILO RAMIREZ MARIA ESTELA</v>
          </cell>
          <cell r="B7760">
            <v>31853696</v>
          </cell>
        </row>
        <row r="7761">
          <cell r="A7761" t="str">
            <v>CAMILO SENDOYA OQUENDO</v>
          </cell>
          <cell r="B7761">
            <v>79598475</v>
          </cell>
        </row>
        <row r="7762">
          <cell r="A7762" t="str">
            <v>CAMILO VILLAVECES ATUESTA Y CIA LTDA</v>
          </cell>
          <cell r="B7762">
            <v>860077758</v>
          </cell>
        </row>
        <row r="7763">
          <cell r="A7763" t="str">
            <v>CAMINOS S.A.</v>
          </cell>
          <cell r="B7763">
            <v>816003186</v>
          </cell>
        </row>
        <row r="7764">
          <cell r="A7764" t="str">
            <v>CAMPAÐA BASTIDAS SIXTO ENRIQUE</v>
          </cell>
          <cell r="B7764">
            <v>98392398</v>
          </cell>
        </row>
        <row r="7765">
          <cell r="A7765" t="str">
            <v>CAMPANA MEDICIS EMMA</v>
          </cell>
          <cell r="B7765">
            <v>27397938</v>
          </cell>
        </row>
        <row r="7766">
          <cell r="A7766" t="str">
            <v>CAMPAZ         TABORDA PAULA A</v>
          </cell>
          <cell r="B7766">
            <v>43220788</v>
          </cell>
        </row>
        <row r="7767">
          <cell r="A7767" t="str">
            <v>CAMPAZ CORTES LUIS ENRIQUE</v>
          </cell>
          <cell r="B7767">
            <v>16700241</v>
          </cell>
        </row>
        <row r="7768">
          <cell r="A7768" t="str">
            <v>CAMPAZ MORENO CYNTHIA</v>
          </cell>
          <cell r="B7768">
            <v>66938872</v>
          </cell>
        </row>
        <row r="7769">
          <cell r="A7769" t="str">
            <v>CAMPAZ MORENO NESTOR ENRIQUE</v>
          </cell>
          <cell r="B7769">
            <v>73158107</v>
          </cell>
        </row>
        <row r="7770">
          <cell r="A7770" t="str">
            <v>CAMPAZ QUINTERO CESAR TULIO</v>
          </cell>
          <cell r="B7770">
            <v>16480266</v>
          </cell>
        </row>
        <row r="7771">
          <cell r="A7771" t="str">
            <v>CAMPAZ RODRIGUEZ MARIA INES</v>
          </cell>
          <cell r="B7771">
            <v>29362282</v>
          </cell>
        </row>
        <row r="7772">
          <cell r="A7772" t="str">
            <v>CAMPAZ SEGURA BENIGNO RUBEN</v>
          </cell>
          <cell r="B7772">
            <v>5367511</v>
          </cell>
        </row>
        <row r="7773">
          <cell r="A7773" t="str">
            <v>CAMPEROS OCHOA CARMEN ELIANA</v>
          </cell>
          <cell r="B7773">
            <v>60316390</v>
          </cell>
        </row>
        <row r="7774">
          <cell r="A7774" t="str">
            <v>CAMPILLO DIAZ CLAUDIA MELISA</v>
          </cell>
          <cell r="B7774">
            <v>63460289</v>
          </cell>
        </row>
        <row r="7775">
          <cell r="A7775" t="str">
            <v>CAMPILLO VELASQUEZ MAURICIO</v>
          </cell>
          <cell r="B7775">
            <v>98584448</v>
          </cell>
        </row>
        <row r="7776">
          <cell r="A7776" t="str">
            <v>CAMPINO AGUIRRE URIEL</v>
          </cell>
          <cell r="B7776">
            <v>10022318</v>
          </cell>
        </row>
        <row r="7777">
          <cell r="A7777" t="str">
            <v>CAMPINO GONGORA ANGEL</v>
          </cell>
          <cell r="B7777">
            <v>16510680</v>
          </cell>
        </row>
        <row r="7778">
          <cell r="A7778" t="str">
            <v>CAMPINO HERNANDEZ OMAR ALBERTO</v>
          </cell>
          <cell r="B7778">
            <v>98521855</v>
          </cell>
        </row>
        <row r="7779">
          <cell r="A7779" t="str">
            <v>CAMPIÑO RIVAS MARIA DEL PILAR</v>
          </cell>
          <cell r="B7779">
            <v>66741958</v>
          </cell>
        </row>
        <row r="7780">
          <cell r="A7780" t="str">
            <v>CAMPIÑO ROMERO MARLEN</v>
          </cell>
          <cell r="B7780">
            <v>66703413</v>
          </cell>
        </row>
        <row r="7781">
          <cell r="A7781" t="str">
            <v>CAMPINO RUBIO LUZ MARINA</v>
          </cell>
          <cell r="B7781">
            <v>66813108</v>
          </cell>
        </row>
        <row r="7782">
          <cell r="A7782" t="str">
            <v>CAMPINO SOTELO FREDY AICARDO</v>
          </cell>
          <cell r="B7782">
            <v>79863716</v>
          </cell>
        </row>
        <row r="7783">
          <cell r="A7783" t="str">
            <v>CAMPO AVENDANO EVERLAN</v>
          </cell>
          <cell r="B7783">
            <v>94410603</v>
          </cell>
        </row>
        <row r="7784">
          <cell r="A7784" t="str">
            <v>CAMPO BALBIN ANGELA PATRICIA</v>
          </cell>
          <cell r="B7784">
            <v>43733815</v>
          </cell>
        </row>
        <row r="7785">
          <cell r="A7785" t="str">
            <v>CAMPO CASTILLO JACKELINE</v>
          </cell>
          <cell r="B7785">
            <v>66981163</v>
          </cell>
        </row>
        <row r="7786">
          <cell r="A7786" t="str">
            <v>CAMPO CHARRIS RUBEN DARIO</v>
          </cell>
          <cell r="B7786">
            <v>12608649</v>
          </cell>
        </row>
        <row r="7787">
          <cell r="A7787" t="str">
            <v>CAMPO CHAVEZ PATRICIO</v>
          </cell>
          <cell r="B7787">
            <v>16606893</v>
          </cell>
        </row>
        <row r="7788">
          <cell r="A7788" t="str">
            <v>CAMPO CRIALES EDGAR</v>
          </cell>
          <cell r="B7788">
            <v>10544867</v>
          </cell>
        </row>
        <row r="7789">
          <cell r="A7789" t="str">
            <v>CAMPO DE ABADIA LEYDA MARIA</v>
          </cell>
          <cell r="B7789">
            <v>38999622</v>
          </cell>
        </row>
        <row r="7790">
          <cell r="A7790" t="str">
            <v>CAMPO DE RODRIGUEZ MARTHA JUDITH</v>
          </cell>
          <cell r="B7790">
            <v>33122839</v>
          </cell>
        </row>
        <row r="7791">
          <cell r="A7791" t="str">
            <v>CAMPO DE VALLECILLAURA TERESA</v>
          </cell>
          <cell r="B7791">
            <v>25265565</v>
          </cell>
        </row>
        <row r="7792">
          <cell r="A7792" t="str">
            <v>CAMPO DIEGO FERNANDO</v>
          </cell>
          <cell r="B7792">
            <v>16277660</v>
          </cell>
        </row>
        <row r="7793">
          <cell r="A7793" t="str">
            <v>CAMPO ECHEVERRY GABRIEL</v>
          </cell>
          <cell r="B7793">
            <v>14953729</v>
          </cell>
        </row>
        <row r="7794">
          <cell r="A7794" t="str">
            <v>CAMPO EFREN</v>
          </cell>
          <cell r="B7794">
            <v>14960363</v>
          </cell>
        </row>
        <row r="7795">
          <cell r="A7795" t="str">
            <v>CAMPO ELIAS CARDENAS DIAZ</v>
          </cell>
          <cell r="B7795">
            <v>14207348</v>
          </cell>
        </row>
        <row r="7796">
          <cell r="A7796" t="str">
            <v>CAMPO ESPINOSA HUGO HERNAN</v>
          </cell>
          <cell r="B7796">
            <v>7555306</v>
          </cell>
        </row>
        <row r="7797">
          <cell r="A7797" t="str">
            <v>CAMPO ESTRADA PABLO EMILIO</v>
          </cell>
          <cell r="B7797">
            <v>85450893</v>
          </cell>
        </row>
        <row r="7798">
          <cell r="A7798" t="str">
            <v>CAMPO FRANCISCO ANTONIO</v>
          </cell>
          <cell r="B7798">
            <v>5589267</v>
          </cell>
        </row>
        <row r="7799">
          <cell r="A7799" t="str">
            <v>CAMPO GUASPA HELIBERTO</v>
          </cell>
          <cell r="B7799">
            <v>16689019</v>
          </cell>
        </row>
        <row r="7800">
          <cell r="A7800" t="str">
            <v>CAMPO IMITOLA SERGIO MANUEL</v>
          </cell>
          <cell r="B7800">
            <v>73575590</v>
          </cell>
        </row>
        <row r="7801">
          <cell r="A7801" t="str">
            <v>CAMPO JIMENEZ MARIA INES</v>
          </cell>
          <cell r="B7801">
            <v>31898289</v>
          </cell>
        </row>
        <row r="7802">
          <cell r="A7802" t="str">
            <v>CAMPO JOSE OSWALDO</v>
          </cell>
          <cell r="B7802">
            <v>76314378</v>
          </cell>
        </row>
        <row r="7803">
          <cell r="A7803" t="str">
            <v>CAMPO LOPEZ ARIK</v>
          </cell>
          <cell r="B7803">
            <v>94491117</v>
          </cell>
        </row>
        <row r="7804">
          <cell r="A7804" t="str">
            <v>CAMPO LUCUMI FLORELBA</v>
          </cell>
          <cell r="B7804">
            <v>48656771</v>
          </cell>
        </row>
        <row r="7805">
          <cell r="A7805" t="str">
            <v>CAMPO LUCUMI GRACILIANO</v>
          </cell>
          <cell r="B7805">
            <v>76270208</v>
          </cell>
        </row>
        <row r="7806">
          <cell r="A7806" t="str">
            <v>CAMPO MARIA ESTELIA</v>
          </cell>
          <cell r="B7806">
            <v>66906287</v>
          </cell>
        </row>
        <row r="7807">
          <cell r="A7807" t="str">
            <v>CAMPO MEDINA WILSON PAUL</v>
          </cell>
          <cell r="B7807">
            <v>94451114</v>
          </cell>
        </row>
        <row r="7808">
          <cell r="A7808" t="str">
            <v>CAMPO MELO MARIA DEL SOCORRO</v>
          </cell>
          <cell r="B7808">
            <v>3886275</v>
          </cell>
        </row>
        <row r="7809">
          <cell r="A7809" t="str">
            <v>CAMPO MELO MARIA DEL SOCORRO</v>
          </cell>
          <cell r="B7809">
            <v>38862759</v>
          </cell>
        </row>
        <row r="7810">
          <cell r="A7810" t="str">
            <v>CAMPO MENDOZA ORLANDO ADOLFO</v>
          </cell>
          <cell r="B7810">
            <v>4742631</v>
          </cell>
        </row>
        <row r="7811">
          <cell r="A7811" t="str">
            <v>CAMPO MONTEALEGRE FERNANDO</v>
          </cell>
          <cell r="B7811">
            <v>16732486</v>
          </cell>
        </row>
        <row r="7812">
          <cell r="A7812" t="str">
            <v>CAMPO MORENO RALPTH JADNAEL</v>
          </cell>
          <cell r="B7812">
            <v>79433085</v>
          </cell>
        </row>
        <row r="7813">
          <cell r="A7813" t="str">
            <v>CAMPO MUNOZ EUCARIS</v>
          </cell>
          <cell r="B7813">
            <v>31990217</v>
          </cell>
        </row>
        <row r="7814">
          <cell r="A7814" t="str">
            <v>CAMPO NARVAEZ GERARDO EUFEMIO</v>
          </cell>
          <cell r="B7814">
            <v>4718326</v>
          </cell>
        </row>
        <row r="7815">
          <cell r="A7815" t="str">
            <v>CAMPO NARVAEZ JOSE MANUEL</v>
          </cell>
          <cell r="B7815">
            <v>4751181</v>
          </cell>
        </row>
        <row r="7816">
          <cell r="A7816" t="str">
            <v>CAMPO NARVAEZ MARITZA</v>
          </cell>
          <cell r="B7816">
            <v>66811464</v>
          </cell>
        </row>
        <row r="7817">
          <cell r="A7817" t="str">
            <v>CAMPO OROZCO FREDY ENRIQUE</v>
          </cell>
          <cell r="B7817">
            <v>94503036</v>
          </cell>
        </row>
        <row r="7818">
          <cell r="A7818" t="str">
            <v>CAMPO ORTIZ ULDA YENNY</v>
          </cell>
          <cell r="B7818">
            <v>29539079</v>
          </cell>
        </row>
        <row r="7819">
          <cell r="A7819" t="str">
            <v>CAMPO PLAZA DIEGO ANTONIO</v>
          </cell>
          <cell r="B7819">
            <v>16281023</v>
          </cell>
        </row>
        <row r="7820">
          <cell r="A7820" t="str">
            <v>CAMPO QUISACUE MARY CRUZ</v>
          </cell>
          <cell r="B7820">
            <v>52081157</v>
          </cell>
        </row>
        <row r="7821">
          <cell r="A7821" t="str">
            <v>CAMPO RIVERA SILVIO</v>
          </cell>
          <cell r="B7821">
            <v>10516935</v>
          </cell>
        </row>
        <row r="7822">
          <cell r="A7822" t="str">
            <v>CAMPO SALVINO CLAUDIA LORENA</v>
          </cell>
          <cell r="B7822">
            <v>51697908</v>
          </cell>
        </row>
        <row r="7823">
          <cell r="A7823" t="str">
            <v>CAMPO SOTO YENNY PATRICIA</v>
          </cell>
          <cell r="B7823">
            <v>51997405</v>
          </cell>
        </row>
        <row r="7824">
          <cell r="A7824" t="str">
            <v>CAMPO SUAREZ MARIA TERESA</v>
          </cell>
          <cell r="B7824">
            <v>51876176</v>
          </cell>
        </row>
        <row r="7825">
          <cell r="A7825" t="str">
            <v>CAMPO SUAZA DAIRO</v>
          </cell>
          <cell r="B7825">
            <v>16278158</v>
          </cell>
        </row>
        <row r="7826">
          <cell r="A7826" t="str">
            <v>CAMPO TORIJANO CARLOS ALBERTO</v>
          </cell>
          <cell r="B7826">
            <v>16248785</v>
          </cell>
        </row>
        <row r="7827">
          <cell r="A7827" t="str">
            <v>CAMPO TORRES SEGUNDO RAMON</v>
          </cell>
          <cell r="B7827">
            <v>2862017</v>
          </cell>
        </row>
        <row r="7828">
          <cell r="A7828" t="str">
            <v>CAMPO TUNDENO DEISYY MARIA</v>
          </cell>
          <cell r="B7828">
            <v>49689780</v>
          </cell>
        </row>
        <row r="7829">
          <cell r="A7829" t="str">
            <v>CAMPO VALENCIA MARIA FLORINDA</v>
          </cell>
          <cell r="B7829">
            <v>25544049</v>
          </cell>
        </row>
        <row r="7830">
          <cell r="A7830" t="str">
            <v>CAMPO VARELA FRANCISCO ANTONIO</v>
          </cell>
          <cell r="B7830">
            <v>6437672</v>
          </cell>
        </row>
        <row r="7831">
          <cell r="A7831" t="str">
            <v>CAMPO VARGAS ELSA</v>
          </cell>
          <cell r="B7831">
            <v>51578422</v>
          </cell>
        </row>
        <row r="7832">
          <cell r="A7832" t="str">
            <v>CAMPO VASQUEZ ALBEIRO</v>
          </cell>
          <cell r="B7832">
            <v>14735281</v>
          </cell>
        </row>
        <row r="7833">
          <cell r="A7833" t="str">
            <v>CAMPO VELASCO PATRICIA EUGENIA</v>
          </cell>
          <cell r="B7833">
            <v>34546549</v>
          </cell>
        </row>
        <row r="7834">
          <cell r="A7834" t="str">
            <v>CAMPO VIDAL LIDA EUCARIS</v>
          </cell>
          <cell r="B7834">
            <v>34536395</v>
          </cell>
        </row>
        <row r="7835">
          <cell r="A7835" t="str">
            <v>CAMPO VIVES JUAN PABLO</v>
          </cell>
          <cell r="B7835">
            <v>12559499</v>
          </cell>
        </row>
        <row r="7836">
          <cell r="A7836" t="str">
            <v>CAMPOS BARRERA ELENA</v>
          </cell>
          <cell r="B7836">
            <v>55157081</v>
          </cell>
        </row>
        <row r="7837">
          <cell r="A7837" t="str">
            <v>CAMPOS BONILLA JOSE JERSEY</v>
          </cell>
          <cell r="B7837">
            <v>19339801</v>
          </cell>
        </row>
        <row r="7838">
          <cell r="A7838" t="str">
            <v>CAMPOS BUITRAGO HERNAN</v>
          </cell>
          <cell r="B7838">
            <v>79470541</v>
          </cell>
        </row>
        <row r="7839">
          <cell r="A7839" t="str">
            <v>CAMPOS CARDONA DIDIER</v>
          </cell>
          <cell r="B7839">
            <v>19411049</v>
          </cell>
        </row>
        <row r="7840">
          <cell r="A7840" t="str">
            <v>CAMPOS CASTIBLANCO JORGE ELIECER</v>
          </cell>
          <cell r="B7840">
            <v>19099825</v>
          </cell>
        </row>
        <row r="7841">
          <cell r="A7841" t="str">
            <v>CAMPOS CHARRY RAMIRO</v>
          </cell>
          <cell r="B7841">
            <v>16650727</v>
          </cell>
        </row>
        <row r="7842">
          <cell r="A7842" t="str">
            <v>CAMPOS CORTES SANDRA ISABEL</v>
          </cell>
          <cell r="B7842">
            <v>66916450</v>
          </cell>
        </row>
        <row r="7843">
          <cell r="A7843" t="str">
            <v>CAMPOS CUELLAR FABIO</v>
          </cell>
          <cell r="B7843">
            <v>4887513</v>
          </cell>
        </row>
        <row r="7844">
          <cell r="A7844" t="str">
            <v>CAMPOS DE PAJARITOOLGA</v>
          </cell>
          <cell r="B7844">
            <v>41663819</v>
          </cell>
        </row>
        <row r="7845">
          <cell r="A7845" t="str">
            <v>CAMPOS ECHEVERRY GUSTAVO</v>
          </cell>
          <cell r="B7845">
            <v>10009115</v>
          </cell>
        </row>
        <row r="7846">
          <cell r="A7846" t="str">
            <v>CAMPOS GARCIA SANDRA AMPARO</v>
          </cell>
          <cell r="B7846">
            <v>52326396</v>
          </cell>
        </row>
        <row r="7847">
          <cell r="A7847" t="str">
            <v>CAMPOS GOENAGA ROBERTO JOSE</v>
          </cell>
          <cell r="B7847">
            <v>73087651</v>
          </cell>
        </row>
        <row r="7848">
          <cell r="A7848" t="str">
            <v>CAMPOS GOMEZ EDGARD HUMBERTO</v>
          </cell>
          <cell r="B7848">
            <v>16732885</v>
          </cell>
        </row>
        <row r="7849">
          <cell r="A7849" t="str">
            <v>CAMPOS GRIJALBA OSCAR ENRIQUE</v>
          </cell>
          <cell r="B7849">
            <v>80418266</v>
          </cell>
        </row>
        <row r="7850">
          <cell r="A7850" t="str">
            <v>CAMPOS MENDOZA CLIMACO</v>
          </cell>
          <cell r="B7850">
            <v>14212340</v>
          </cell>
        </row>
        <row r="7851">
          <cell r="A7851" t="str">
            <v>CAMPOS MUNOZ FRANCISCO</v>
          </cell>
          <cell r="B7851">
            <v>10518962</v>
          </cell>
        </row>
        <row r="7852">
          <cell r="A7852" t="str">
            <v>CAMPOS OVIEDO DIEGO ARIEL</v>
          </cell>
          <cell r="B7852">
            <v>79472969</v>
          </cell>
        </row>
        <row r="7853">
          <cell r="A7853" t="str">
            <v>CAMPOS PEINADO HILDOMAR</v>
          </cell>
          <cell r="B7853">
            <v>91323052</v>
          </cell>
        </row>
        <row r="7854">
          <cell r="A7854" t="str">
            <v>CAMPOS POLANIA MIRYAM</v>
          </cell>
          <cell r="B7854">
            <v>38991897</v>
          </cell>
        </row>
        <row r="7855">
          <cell r="A7855" t="str">
            <v>CAMPOS POSADA MARIA MAGDALENA</v>
          </cell>
          <cell r="B7855">
            <v>38257560</v>
          </cell>
        </row>
        <row r="7856">
          <cell r="A7856" t="str">
            <v>CAMPOS ROA JEIMY PAOLA</v>
          </cell>
          <cell r="B7856">
            <v>52468911</v>
          </cell>
        </row>
        <row r="7857">
          <cell r="A7857" t="str">
            <v>CAMPOS ROSARIO MARISOL</v>
          </cell>
          <cell r="B7857">
            <v>51999119</v>
          </cell>
        </row>
        <row r="7858">
          <cell r="A7858" t="str">
            <v>CAMPOS SAENZ JOSE ARTURO</v>
          </cell>
          <cell r="B7858">
            <v>317995</v>
          </cell>
        </row>
        <row r="7859">
          <cell r="A7859" t="str">
            <v>CAMPOS SANCHEZ CARLOS HELI</v>
          </cell>
          <cell r="B7859">
            <v>19327665</v>
          </cell>
        </row>
        <row r="7860">
          <cell r="A7860" t="str">
            <v>CAMPOS SANCHEZ LUZ ANGELA</v>
          </cell>
          <cell r="B7860">
            <v>39646527</v>
          </cell>
        </row>
        <row r="7861">
          <cell r="A7861" t="str">
            <v>CAMPOS SARMIENTO SANTIAGO</v>
          </cell>
          <cell r="B7861">
            <v>79485179</v>
          </cell>
        </row>
        <row r="7862">
          <cell r="A7862" t="str">
            <v>CAMPOS SEGURA OLGA MARIA</v>
          </cell>
          <cell r="B7862">
            <v>41721783</v>
          </cell>
        </row>
        <row r="7863">
          <cell r="A7863" t="str">
            <v>CAMPOS TORRES RICARDO</v>
          </cell>
          <cell r="B7863">
            <v>79528929</v>
          </cell>
        </row>
        <row r="7864">
          <cell r="A7864" t="str">
            <v>CAMPOS TRIANA MERCEDES</v>
          </cell>
          <cell r="B7864">
            <v>20828509</v>
          </cell>
        </row>
        <row r="7865">
          <cell r="A7865" t="str">
            <v>CAMPOS TRUJILLO JAIME ENRIQUE</v>
          </cell>
          <cell r="B7865">
            <v>79406414</v>
          </cell>
        </row>
        <row r="7866">
          <cell r="A7866" t="str">
            <v>CAMPOS TRUJILLO WERLY MARTIN</v>
          </cell>
          <cell r="B7866">
            <v>11318285</v>
          </cell>
        </row>
        <row r="7867">
          <cell r="A7867" t="str">
            <v>CAMPOS VARGAS MARIA EVELIA</v>
          </cell>
          <cell r="B7867">
            <v>28678894</v>
          </cell>
        </row>
        <row r="7868">
          <cell r="A7868" t="str">
            <v>CAMPOS VASQUEZ ARISTOBULO</v>
          </cell>
          <cell r="B7868">
            <v>3160948</v>
          </cell>
        </row>
        <row r="7869">
          <cell r="A7869" t="str">
            <v>CAMPUZANO DE SANCHEZ ANA JOAQUINA</v>
          </cell>
          <cell r="B7869">
            <v>40759676</v>
          </cell>
        </row>
        <row r="7870">
          <cell r="A7870" t="str">
            <v>CAMPUZANO ELEJALDE CARLOS IGNACIO</v>
          </cell>
          <cell r="B7870">
            <v>98559227</v>
          </cell>
        </row>
        <row r="7871">
          <cell r="A7871" t="str">
            <v>CAMPUZANO GONZALEZMARTHA ELVIRA</v>
          </cell>
          <cell r="B7871">
            <v>35457735</v>
          </cell>
        </row>
        <row r="7872">
          <cell r="A7872" t="str">
            <v>CAMPUZANO MATERON MARIA ALEJANDRA</v>
          </cell>
          <cell r="B7872">
            <v>81061700250</v>
          </cell>
        </row>
        <row r="7873">
          <cell r="A7873" t="str">
            <v>CAMPUZANO ORDOÐEZ ARMANDO</v>
          </cell>
          <cell r="B7873">
            <v>122079</v>
          </cell>
        </row>
        <row r="7874">
          <cell r="A7874" t="str">
            <v>CAMPUZANO SALDARRIAGA ANDRES</v>
          </cell>
          <cell r="B7874">
            <v>71697457</v>
          </cell>
        </row>
        <row r="7875">
          <cell r="A7875" t="str">
            <v>CAMPUZANO VELASQUEZ SANDRA MILENA</v>
          </cell>
          <cell r="B7875">
            <v>33815279</v>
          </cell>
        </row>
        <row r="7876">
          <cell r="A7876" t="str">
            <v>CANACUAN GALLEGO SERGIO ANCIZAR</v>
          </cell>
          <cell r="B7876">
            <v>14883570</v>
          </cell>
        </row>
        <row r="7877">
          <cell r="A7877" t="str">
            <v>CANAL CARDENAS RAUL</v>
          </cell>
          <cell r="B7877">
            <v>17126551</v>
          </cell>
        </row>
        <row r="7878">
          <cell r="A7878" t="str">
            <v>CANAL GARCIA GUIDO RAFAEL</v>
          </cell>
          <cell r="B7878">
            <v>16584038</v>
          </cell>
        </row>
        <row r="7879">
          <cell r="A7879" t="str">
            <v>CANAL ISANOA MARIA ELENA</v>
          </cell>
          <cell r="B7879">
            <v>34542355</v>
          </cell>
        </row>
        <row r="7880">
          <cell r="A7880" t="str">
            <v>CANAL NORBERTO</v>
          </cell>
          <cell r="B7880">
            <v>6496194</v>
          </cell>
        </row>
        <row r="7881">
          <cell r="A7881" t="str">
            <v>CANAL VARGAS RICARDO EMILIO</v>
          </cell>
          <cell r="B7881">
            <v>6266475</v>
          </cell>
        </row>
        <row r="7882">
          <cell r="A7882" t="str">
            <v>CANALES HEMELBERG LUIS ALEJANDRO</v>
          </cell>
          <cell r="B7882">
            <v>79485547</v>
          </cell>
        </row>
        <row r="7883">
          <cell r="A7883" t="str">
            <v>CANALES HEMELBERG YESID ALBERTO</v>
          </cell>
          <cell r="B7883">
            <v>79454370</v>
          </cell>
        </row>
        <row r="7884">
          <cell r="A7884" t="str">
            <v>CANAR HOOVER</v>
          </cell>
          <cell r="B7884">
            <v>94312046</v>
          </cell>
        </row>
        <row r="7885">
          <cell r="A7885" t="str">
            <v>CANAR LOPEZ YENKENER</v>
          </cell>
          <cell r="B7885">
            <v>76297046</v>
          </cell>
        </row>
        <row r="7886">
          <cell r="A7886" t="str">
            <v>CAÑAR VIVAS LESLIE</v>
          </cell>
          <cell r="B7886">
            <v>29660561</v>
          </cell>
        </row>
        <row r="7887">
          <cell r="A7887" t="str">
            <v>CANAS CARDONA WILMAR DE JESUS</v>
          </cell>
          <cell r="B7887">
            <v>9921062</v>
          </cell>
        </row>
        <row r="7888">
          <cell r="A7888" t="str">
            <v>CANAS CASTRILLON GERARDO ANTONIO</v>
          </cell>
          <cell r="B7888">
            <v>2505908</v>
          </cell>
        </row>
        <row r="7889">
          <cell r="A7889" t="str">
            <v>CANAS DE ARANGO LUZCELLI</v>
          </cell>
          <cell r="B7889">
            <v>32427691</v>
          </cell>
        </row>
        <row r="7890">
          <cell r="A7890" t="str">
            <v>CANAS MONSALVE ENRIQUE</v>
          </cell>
          <cell r="B7890">
            <v>14877514</v>
          </cell>
        </row>
        <row r="7891">
          <cell r="A7891" t="str">
            <v>CANAS OSPINA JULIO CESAR</v>
          </cell>
          <cell r="B7891">
            <v>98565151</v>
          </cell>
        </row>
        <row r="7892">
          <cell r="A7892" t="str">
            <v>CANAS QUIROZ CONSUELO DEL CARMEN</v>
          </cell>
          <cell r="B7892">
            <v>57426041</v>
          </cell>
        </row>
        <row r="7893">
          <cell r="A7893" t="str">
            <v>CANAS RICO DANILO</v>
          </cell>
          <cell r="B7893">
            <v>79817553</v>
          </cell>
        </row>
        <row r="7894">
          <cell r="A7894" t="str">
            <v>CANAS SIERRA CONSUELO</v>
          </cell>
          <cell r="B7894">
            <v>43444141</v>
          </cell>
        </row>
        <row r="7895">
          <cell r="A7895" t="str">
            <v>CAÑAS SOTO CLAUDIA LORENA</v>
          </cell>
          <cell r="B7895">
            <v>29888245</v>
          </cell>
        </row>
        <row r="7896">
          <cell r="A7896" t="str">
            <v>CANAS TAPASCO CAMPO ELIAS</v>
          </cell>
          <cell r="B7896">
            <v>15914005</v>
          </cell>
        </row>
        <row r="7897">
          <cell r="A7897" t="str">
            <v>CANAS TURMEQUE LIBIA DEL SOCORRO</v>
          </cell>
          <cell r="B7897">
            <v>32319127</v>
          </cell>
        </row>
        <row r="7898">
          <cell r="A7898" t="str">
            <v>CANAS URIBE JUAN GUILLERMO</v>
          </cell>
          <cell r="B7898">
            <v>19331092</v>
          </cell>
        </row>
        <row r="7899">
          <cell r="A7899" t="str">
            <v>CANAS VARGAS LEONEYIS</v>
          </cell>
          <cell r="B7899">
            <v>49733057</v>
          </cell>
        </row>
        <row r="7900">
          <cell r="A7900" t="str">
            <v>CANAVAL ALBA JOSE ALBEIRO</v>
          </cell>
          <cell r="B7900">
            <v>9810068</v>
          </cell>
        </row>
        <row r="7901">
          <cell r="A7901" t="str">
            <v>CANAVERA GIRALDO MARIA DEL PILAR</v>
          </cell>
          <cell r="B7901">
            <v>64556891</v>
          </cell>
        </row>
        <row r="7902">
          <cell r="A7902" t="str">
            <v>CANAVERAL CIRO JESUS ANTONIO</v>
          </cell>
          <cell r="B7902">
            <v>6560138</v>
          </cell>
        </row>
        <row r="7903">
          <cell r="A7903" t="str">
            <v>CANAVERAL IBARRA JHOMAR E</v>
          </cell>
          <cell r="B7903">
            <v>71734893</v>
          </cell>
        </row>
        <row r="7904">
          <cell r="A7904" t="str">
            <v>CANAVERAL LOAIZA JOAQUIN MANUEL</v>
          </cell>
          <cell r="B7904">
            <v>71934931</v>
          </cell>
        </row>
        <row r="7905">
          <cell r="A7905" t="str">
            <v>CANAVERAL SIERRA MARIA CONSUELO</v>
          </cell>
          <cell r="B7905">
            <v>29621156</v>
          </cell>
        </row>
        <row r="7906">
          <cell r="A7906" t="str">
            <v>CANCEDO ESCOBAR CARLOS HERNAN</v>
          </cell>
          <cell r="B7906">
            <v>19413375</v>
          </cell>
        </row>
        <row r="7907">
          <cell r="A7907" t="str">
            <v>CANCELADO MORENO ILVA CARMENZA</v>
          </cell>
          <cell r="B7907">
            <v>52367583</v>
          </cell>
        </row>
        <row r="7908">
          <cell r="A7908" t="str">
            <v>CANCHALA CHAMORRO FRANCISCO ALFONSO</v>
          </cell>
          <cell r="B7908">
            <v>5309538</v>
          </cell>
        </row>
        <row r="7909">
          <cell r="A7909" t="str">
            <v>CANCHON AREVALO GERMAN ALFONSO</v>
          </cell>
          <cell r="B7909">
            <v>79251507</v>
          </cell>
        </row>
        <row r="7910">
          <cell r="A7910" t="str">
            <v>CANCIMANSE MOLANO DEICY DORANNY</v>
          </cell>
          <cell r="B7910">
            <v>48600401</v>
          </cell>
        </row>
        <row r="7911">
          <cell r="A7911" t="str">
            <v>CANDAMIL GOMEZ DORA LUZ</v>
          </cell>
          <cell r="B7911">
            <v>24366246</v>
          </cell>
        </row>
        <row r="7912">
          <cell r="A7912" t="str">
            <v>CANDELA BELLO CARLOS ALBERTO</v>
          </cell>
          <cell r="B7912">
            <v>79601636</v>
          </cell>
        </row>
        <row r="7913">
          <cell r="A7913" t="str">
            <v>CANDELA LOURIDO CONSUELO</v>
          </cell>
          <cell r="B7913">
            <v>34513036</v>
          </cell>
        </row>
        <row r="7914">
          <cell r="A7914" t="str">
            <v>CANDELA PILLYMUE DAGOBERTO</v>
          </cell>
          <cell r="B7914">
            <v>16796882</v>
          </cell>
        </row>
        <row r="7915">
          <cell r="A7915" t="str">
            <v>CANDELO ANGULO MARCOS</v>
          </cell>
          <cell r="B7915">
            <v>16477084</v>
          </cell>
        </row>
        <row r="7916">
          <cell r="A7916" t="str">
            <v>CANDELO BRAVO HENRY</v>
          </cell>
          <cell r="B7916">
            <v>16469552</v>
          </cell>
        </row>
        <row r="7917">
          <cell r="A7917" t="str">
            <v>CANDELO GARCIA NAYIBI</v>
          </cell>
          <cell r="B7917">
            <v>31834948</v>
          </cell>
        </row>
        <row r="7918">
          <cell r="A7918" t="str">
            <v>CANDELO OSORIO RAMON ELIAS</v>
          </cell>
          <cell r="B7918">
            <v>4712886</v>
          </cell>
        </row>
        <row r="7919">
          <cell r="A7919" t="str">
            <v>CANDIA MANRIQUE ELSA YANETH</v>
          </cell>
          <cell r="B7919">
            <v>51955587</v>
          </cell>
        </row>
        <row r="7920">
          <cell r="A7920" t="str">
            <v>CANDO BETANCOURT FABIAN</v>
          </cell>
          <cell r="B7920">
            <v>16273495</v>
          </cell>
        </row>
        <row r="7921">
          <cell r="A7921" t="str">
            <v>CANENCIO PEREZ CARLOS ENRIQUE</v>
          </cell>
          <cell r="B7921">
            <v>17639130</v>
          </cell>
        </row>
        <row r="7922">
          <cell r="A7922" t="str">
            <v>CANENCIO SANCHEZ FREDY</v>
          </cell>
          <cell r="B7922">
            <v>10538757</v>
          </cell>
        </row>
        <row r="7923">
          <cell r="A7923" t="str">
            <v>CANGREJO HIDALGO GIOVANNY</v>
          </cell>
          <cell r="B7923">
            <v>79737500</v>
          </cell>
        </row>
        <row r="7924">
          <cell r="A7924" t="str">
            <v>CANGREJO RUGELES ALDEMAR</v>
          </cell>
          <cell r="B7924">
            <v>7703000</v>
          </cell>
        </row>
        <row r="7925">
          <cell r="A7925" t="str">
            <v>CANIZALES MONTOYA GLORIA INES</v>
          </cell>
          <cell r="B7925">
            <v>42059681</v>
          </cell>
        </row>
        <row r="7926">
          <cell r="A7926" t="str">
            <v>CANIZALES QUINTEROJULIAN EDINSON</v>
          </cell>
          <cell r="B7926">
            <v>16781860</v>
          </cell>
        </row>
        <row r="7927">
          <cell r="A7927" t="str">
            <v>CANIZALEZ CEBALLOS DIEGO FERNANDO</v>
          </cell>
          <cell r="B7927">
            <v>94379829</v>
          </cell>
        </row>
        <row r="7928">
          <cell r="A7928" t="str">
            <v>CANO AGUDELO ESLEIVAN ELIECER</v>
          </cell>
          <cell r="B7928">
            <v>71755977</v>
          </cell>
        </row>
        <row r="7929">
          <cell r="A7929" t="str">
            <v>CANO AGUDELO LUZ DORA</v>
          </cell>
          <cell r="B7929">
            <v>43068898</v>
          </cell>
        </row>
        <row r="7930">
          <cell r="A7930" t="str">
            <v>CANO ALVAREZ CLAUDIA PATRICIA</v>
          </cell>
          <cell r="B7930">
            <v>42764614</v>
          </cell>
        </row>
        <row r="7931">
          <cell r="A7931" t="str">
            <v>CANO ALVAREZ MARIA TERESA</v>
          </cell>
          <cell r="B7931">
            <v>43023098</v>
          </cell>
        </row>
        <row r="7932">
          <cell r="A7932" t="str">
            <v>CANO ALVAREZ PAULA ANDREA</v>
          </cell>
          <cell r="B7932">
            <v>43553922</v>
          </cell>
        </row>
        <row r="7933">
          <cell r="A7933" t="str">
            <v>CANO ARBELAEZ LINA MARIA</v>
          </cell>
          <cell r="B7933">
            <v>43600229</v>
          </cell>
        </row>
        <row r="7934">
          <cell r="A7934" t="str">
            <v>CANO ARIAS LUZ MARIA</v>
          </cell>
          <cell r="B7934">
            <v>31267780</v>
          </cell>
        </row>
        <row r="7935">
          <cell r="A7935" t="str">
            <v>CANO ARIZA CLAUDIA PILAR</v>
          </cell>
          <cell r="B7935">
            <v>51713218</v>
          </cell>
        </row>
        <row r="7936">
          <cell r="A7936" t="str">
            <v>CANO BARANDICA CILIA INES</v>
          </cell>
          <cell r="B7936">
            <v>66651673</v>
          </cell>
        </row>
        <row r="7937">
          <cell r="A7937" t="str">
            <v>CANO BARRIENTOS MANUEL SALVADOR</v>
          </cell>
          <cell r="B7937">
            <v>71592746</v>
          </cell>
        </row>
        <row r="7938">
          <cell r="A7938" t="str">
            <v>CANO BARRIOS ETILVIA</v>
          </cell>
          <cell r="B7938">
            <v>39152632</v>
          </cell>
        </row>
        <row r="7939">
          <cell r="A7939" t="str">
            <v>CANO BEDOYA MONICA ANDREA</v>
          </cell>
          <cell r="B7939">
            <v>42121572</v>
          </cell>
        </row>
        <row r="7940">
          <cell r="A7940" t="str">
            <v>CANO BURGOS JAVIER RODRIGO</v>
          </cell>
          <cell r="B7940">
            <v>71627425</v>
          </cell>
        </row>
        <row r="7941">
          <cell r="A7941" t="str">
            <v>CANO CADAVID ALVARO SANTIAGO</v>
          </cell>
          <cell r="B7941">
            <v>98495890</v>
          </cell>
        </row>
        <row r="7942">
          <cell r="A7942" t="str">
            <v>CANO CADAVID GLADYS AMPARO</v>
          </cell>
          <cell r="B7942">
            <v>43430960</v>
          </cell>
        </row>
        <row r="7943">
          <cell r="A7943" t="str">
            <v>CANO CADAVID HERNAN HUMBERTO</v>
          </cell>
          <cell r="B7943">
            <v>8403361</v>
          </cell>
        </row>
        <row r="7944">
          <cell r="A7944" t="str">
            <v>CANO CADAVID JAVIER ANTONIO</v>
          </cell>
          <cell r="B7944">
            <v>98574818</v>
          </cell>
        </row>
        <row r="7945">
          <cell r="A7945" t="str">
            <v>CANO CADAVID JORGE AUGUSTO DE J</v>
          </cell>
          <cell r="B7945">
            <v>8398801</v>
          </cell>
        </row>
        <row r="7946">
          <cell r="A7946" t="str">
            <v>CANO CALDERON DIANA CONSTANZA</v>
          </cell>
          <cell r="B7946">
            <v>52057002</v>
          </cell>
        </row>
        <row r="7947">
          <cell r="A7947" t="str">
            <v>CANO CAMARGO ANATOLIO</v>
          </cell>
          <cell r="B7947">
            <v>7165700</v>
          </cell>
        </row>
        <row r="7948">
          <cell r="A7948" t="str">
            <v>CANO CANO GILBERTO ALONSO</v>
          </cell>
          <cell r="B7948">
            <v>71525767</v>
          </cell>
        </row>
        <row r="7949">
          <cell r="A7949" t="str">
            <v>CANO CARDONA DAVID ALEXANDER</v>
          </cell>
          <cell r="B7949">
            <v>98657654</v>
          </cell>
        </row>
        <row r="7950">
          <cell r="A7950" t="str">
            <v>CANO CARDONA RAMIRO ANDRES</v>
          </cell>
          <cell r="B7950">
            <v>71797605</v>
          </cell>
        </row>
        <row r="7951">
          <cell r="A7951" t="str">
            <v>CANO CARVAJAL NELSON EDUARDO</v>
          </cell>
          <cell r="B7951">
            <v>79812517</v>
          </cell>
        </row>
        <row r="7952">
          <cell r="A7952" t="str">
            <v>CANO CARVAJAL PATRICIA CRISTINA</v>
          </cell>
          <cell r="B7952">
            <v>31889898</v>
          </cell>
        </row>
        <row r="7953">
          <cell r="A7953" t="str">
            <v>CANO COLORADO RAMIRO DE J</v>
          </cell>
          <cell r="B7953">
            <v>70107405</v>
          </cell>
        </row>
        <row r="7954">
          <cell r="A7954" t="str">
            <v>CANO CORREA GLORIA EDILCE</v>
          </cell>
          <cell r="B7954">
            <v>31409363</v>
          </cell>
        </row>
        <row r="7955">
          <cell r="A7955" t="str">
            <v>CANO CORREA GLORIA EUGENIA</v>
          </cell>
          <cell r="B7955">
            <v>21409965</v>
          </cell>
        </row>
        <row r="7956">
          <cell r="A7956" t="str">
            <v>CANO CUEVAS DIEGO FERNANDO</v>
          </cell>
          <cell r="B7956">
            <v>91016935</v>
          </cell>
        </row>
        <row r="7957">
          <cell r="A7957" t="str">
            <v>CANO DE ARANDA MARIA DEL C</v>
          </cell>
          <cell r="B7957">
            <v>38710117</v>
          </cell>
        </row>
        <row r="7958">
          <cell r="A7958" t="str">
            <v>CANO DE CANO NUBIA</v>
          </cell>
          <cell r="B7958">
            <v>31470779</v>
          </cell>
        </row>
        <row r="7959">
          <cell r="A7959" t="str">
            <v>CANO DE REYES CRUZ ELENA</v>
          </cell>
          <cell r="B7959">
            <v>32396441</v>
          </cell>
        </row>
        <row r="7960">
          <cell r="A7960" t="str">
            <v>CANO DOMINGUEZ IVONNE ASTRID</v>
          </cell>
          <cell r="B7960">
            <v>39691480</v>
          </cell>
        </row>
        <row r="7961">
          <cell r="A7961" t="str">
            <v>CANO ESCOBAR SERGIO HERNAN</v>
          </cell>
          <cell r="B7961">
            <v>98578638</v>
          </cell>
        </row>
        <row r="7962">
          <cell r="A7962" t="str">
            <v>CANO FERNANDEZ CESAR DE JESUS</v>
          </cell>
          <cell r="B7962">
            <v>70109222</v>
          </cell>
        </row>
        <row r="7963">
          <cell r="A7963" t="str">
            <v>CANO GARCIA DIEGO</v>
          </cell>
          <cell r="B7963">
            <v>16734509</v>
          </cell>
        </row>
        <row r="7964">
          <cell r="A7964" t="str">
            <v>CANO GARCIA DIEGO ISAIAS</v>
          </cell>
          <cell r="B7964">
            <v>98574790</v>
          </cell>
        </row>
        <row r="7965">
          <cell r="A7965" t="str">
            <v>CANO GARCIA EDITH</v>
          </cell>
          <cell r="B7965">
            <v>31857620</v>
          </cell>
        </row>
        <row r="7966">
          <cell r="A7966" t="str">
            <v>CANO GARCIA YOLANDA</v>
          </cell>
          <cell r="B7966">
            <v>66887199</v>
          </cell>
        </row>
        <row r="7967">
          <cell r="A7967" t="str">
            <v>CANO GAVILAN DARIO DE JESUS</v>
          </cell>
          <cell r="B7967">
            <v>98545610</v>
          </cell>
        </row>
        <row r="7968">
          <cell r="A7968" t="str">
            <v>CANO GAVIRIA PEDRO NEL</v>
          </cell>
          <cell r="B7968">
            <v>8388441</v>
          </cell>
        </row>
        <row r="7969">
          <cell r="A7969" t="str">
            <v>CANO GIRALDO DANNER JURDAIN</v>
          </cell>
          <cell r="B7969">
            <v>71781458</v>
          </cell>
        </row>
        <row r="7970">
          <cell r="A7970" t="str">
            <v>CANO GOMEZ DIEGO DE JESUS</v>
          </cell>
          <cell r="B7970">
            <v>16359967</v>
          </cell>
        </row>
        <row r="7971">
          <cell r="A7971" t="str">
            <v>CANO GOMEZ JOHN FRANK DE JESUS</v>
          </cell>
          <cell r="B7971">
            <v>71668982</v>
          </cell>
        </row>
        <row r="7972">
          <cell r="A7972" t="str">
            <v>CANO GUITARRERO JORGE HERNANDO</v>
          </cell>
          <cell r="B7972">
            <v>2988350</v>
          </cell>
        </row>
        <row r="7973">
          <cell r="A7973" t="str">
            <v>CANO HENAO ADRIANA</v>
          </cell>
          <cell r="B7973">
            <v>42069297</v>
          </cell>
        </row>
        <row r="7974">
          <cell r="A7974" t="str">
            <v>CANO JARAMILLO ALEJANDRO</v>
          </cell>
          <cell r="B7974">
            <v>10136864</v>
          </cell>
        </row>
        <row r="7975">
          <cell r="A7975" t="str">
            <v>CANO JARAMILLO JOSE FERNANDO</v>
          </cell>
          <cell r="B7975">
            <v>10258185</v>
          </cell>
        </row>
        <row r="7976">
          <cell r="A7976" t="str">
            <v>CANO JOSE YESID</v>
          </cell>
          <cell r="B7976">
            <v>12132705</v>
          </cell>
        </row>
        <row r="7977">
          <cell r="A7977" t="str">
            <v>CANO LAVERDE CESAR AUGUSTO</v>
          </cell>
          <cell r="B7977">
            <v>10123487</v>
          </cell>
        </row>
        <row r="7978">
          <cell r="A7978" t="str">
            <v>CANO LONDONO GUSTAVO ADOLFO</v>
          </cell>
          <cell r="B7978">
            <v>70324599</v>
          </cell>
        </row>
        <row r="7979">
          <cell r="A7979" t="str">
            <v>CANO LONDONO HUGO BERTO</v>
          </cell>
          <cell r="B7979">
            <v>70109697</v>
          </cell>
        </row>
        <row r="7980">
          <cell r="A7980" t="str">
            <v>CANO LOPERA MIRIAM CECILIA</v>
          </cell>
          <cell r="B7980">
            <v>43021141</v>
          </cell>
        </row>
        <row r="7981">
          <cell r="A7981" t="str">
            <v>CANO LOPEZ DIEGO MAURICIO</v>
          </cell>
          <cell r="B7981">
            <v>71526051</v>
          </cell>
        </row>
        <row r="7982">
          <cell r="A7982" t="str">
            <v>CANO LOZANO ASTRID</v>
          </cell>
          <cell r="B7982">
            <v>31160483</v>
          </cell>
        </row>
        <row r="7983">
          <cell r="A7983" t="str">
            <v>CANO MARIN ASTRID LORENA</v>
          </cell>
          <cell r="B7983">
            <v>39200981</v>
          </cell>
        </row>
        <row r="7984">
          <cell r="A7984" t="str">
            <v>CANO MARIN RAFAEL ALEXANDER</v>
          </cell>
          <cell r="B7984">
            <v>71141945</v>
          </cell>
        </row>
        <row r="7985">
          <cell r="A7985" t="str">
            <v>CANO MARTINEZ EMMA AURORA</v>
          </cell>
          <cell r="B7985">
            <v>43548397</v>
          </cell>
        </row>
        <row r="7986">
          <cell r="A7986" t="str">
            <v>CANO MARTINEZ WILLIAM</v>
          </cell>
          <cell r="B7986">
            <v>94190951</v>
          </cell>
        </row>
        <row r="7987">
          <cell r="A7987" t="str">
            <v>CANO MEJIA MARIO ALBERTO</v>
          </cell>
          <cell r="B7987">
            <v>70563607</v>
          </cell>
        </row>
        <row r="7988">
          <cell r="A7988" t="str">
            <v>CANO MERA LUZ STELLA</v>
          </cell>
          <cell r="B7988">
            <v>66864251</v>
          </cell>
        </row>
        <row r="7989">
          <cell r="A7989" t="str">
            <v>CANO MIRA DUBAN AUGUSTO</v>
          </cell>
          <cell r="B7989">
            <v>8011941</v>
          </cell>
        </row>
        <row r="7990">
          <cell r="A7990" t="str">
            <v>CANO MIRA IVAN DARIO</v>
          </cell>
          <cell r="B7990">
            <v>70557433</v>
          </cell>
        </row>
        <row r="7991">
          <cell r="A7991" t="str">
            <v>CANO MONSALVE JOHN ALBERTO</v>
          </cell>
          <cell r="B7991">
            <v>71628810</v>
          </cell>
        </row>
        <row r="7992">
          <cell r="A7992" t="str">
            <v>CANO MONTOYA CLAUDIA ELENA</v>
          </cell>
          <cell r="B7992">
            <v>66959275</v>
          </cell>
        </row>
        <row r="7993">
          <cell r="A7993" t="str">
            <v>CANO MONTOYA DIEGO FERNANDO</v>
          </cell>
          <cell r="B7993">
            <v>16756104</v>
          </cell>
        </row>
        <row r="7994">
          <cell r="A7994" t="str">
            <v>CANO MONTOYA ROY WILLIAM</v>
          </cell>
          <cell r="B7994">
            <v>16718021</v>
          </cell>
        </row>
        <row r="7995">
          <cell r="A7995" t="str">
            <v>CANO MUNOZ ALVARO DE JESUS</v>
          </cell>
          <cell r="B7995">
            <v>8387931</v>
          </cell>
        </row>
        <row r="7996">
          <cell r="A7996" t="str">
            <v>CANO NARANJO VICTOR ANTONIO</v>
          </cell>
          <cell r="B7996">
            <v>98552631</v>
          </cell>
        </row>
        <row r="7997">
          <cell r="A7997" t="str">
            <v>CANO NAVARRO LUIS BERNARDO</v>
          </cell>
          <cell r="B7997">
            <v>79247706</v>
          </cell>
        </row>
        <row r="7998">
          <cell r="A7998" t="str">
            <v>CANO NIETO LUIS ALFREDO</v>
          </cell>
          <cell r="B7998">
            <v>79453994</v>
          </cell>
        </row>
        <row r="7999">
          <cell r="A7999" t="str">
            <v>CANO OROZCO LUIS ALFONSO</v>
          </cell>
          <cell r="B7999">
            <v>70036363</v>
          </cell>
        </row>
        <row r="8000">
          <cell r="A8000" t="str">
            <v>CANO ORTIZ LUIS ORLANDO</v>
          </cell>
          <cell r="B8000">
            <v>71734772</v>
          </cell>
        </row>
        <row r="8001">
          <cell r="A8001" t="str">
            <v>CANO PALOMINO SUSANA</v>
          </cell>
          <cell r="B8001">
            <v>31276599</v>
          </cell>
        </row>
        <row r="8002">
          <cell r="A8002" t="str">
            <v>CANO PEDRAZA FREDY ORLANDO</v>
          </cell>
          <cell r="B8002">
            <v>79876469</v>
          </cell>
        </row>
        <row r="8003">
          <cell r="A8003" t="str">
            <v>CANO PERDOMO FERNANDO</v>
          </cell>
          <cell r="B8003">
            <v>7699273</v>
          </cell>
        </row>
        <row r="8004">
          <cell r="A8004" t="str">
            <v>CANO PIEDAD DEL SOCORRO</v>
          </cell>
          <cell r="B8004">
            <v>43091813</v>
          </cell>
        </row>
        <row r="8005">
          <cell r="A8005" t="str">
            <v>CANO POSADA JUAN FELIPE</v>
          </cell>
          <cell r="B8005">
            <v>8286035</v>
          </cell>
        </row>
        <row r="8006">
          <cell r="A8006" t="str">
            <v>CANO PUERTA JAVIER ALONSO</v>
          </cell>
          <cell r="B8006">
            <v>70126172</v>
          </cell>
        </row>
        <row r="8007">
          <cell r="A8007" t="str">
            <v>CANO PULICO PEDRO PABLO</v>
          </cell>
          <cell r="B8007">
            <v>17121748</v>
          </cell>
        </row>
        <row r="8008">
          <cell r="A8008" t="str">
            <v>CANO QUESADA HUMBERTO</v>
          </cell>
          <cell r="B8008">
            <v>12228786</v>
          </cell>
        </row>
        <row r="8009">
          <cell r="A8009" t="str">
            <v>CANO QUINTERO NESTOR RAUL</v>
          </cell>
          <cell r="B8009">
            <v>71631306</v>
          </cell>
        </row>
        <row r="8010">
          <cell r="A8010" t="str">
            <v>CANO RAMIREZ EDUIN GABRIEL</v>
          </cell>
          <cell r="B8010">
            <v>15458701</v>
          </cell>
        </row>
        <row r="8011">
          <cell r="A8011" t="str">
            <v>CANO RAMIREZ FRANCO LEON</v>
          </cell>
          <cell r="B8011">
            <v>98590710</v>
          </cell>
        </row>
        <row r="8012">
          <cell r="A8012" t="str">
            <v>CANO RENDON OLGA PATRICIA</v>
          </cell>
          <cell r="B8012">
            <v>31475449</v>
          </cell>
        </row>
        <row r="8013">
          <cell r="A8013" t="str">
            <v>CANO RESTREPO LUZ ELENA</v>
          </cell>
          <cell r="B8013">
            <v>32502623</v>
          </cell>
        </row>
        <row r="8014">
          <cell r="A8014" t="str">
            <v>CANO RODRIGUEZ MARTIN</v>
          </cell>
          <cell r="B8014">
            <v>5813272</v>
          </cell>
        </row>
        <row r="8015">
          <cell r="A8015" t="str">
            <v>CANO SALAZAR ADIELA</v>
          </cell>
          <cell r="B8015">
            <v>42063162</v>
          </cell>
        </row>
        <row r="8016">
          <cell r="A8016" t="str">
            <v>CANO SALINAS ORLANDO DE JESUS</v>
          </cell>
          <cell r="B8016">
            <v>71525524</v>
          </cell>
        </row>
        <row r="8017">
          <cell r="A8017" t="str">
            <v>CANO SALINAS SERGIO ARGIRO</v>
          </cell>
          <cell r="B8017">
            <v>98527102</v>
          </cell>
        </row>
        <row r="8018">
          <cell r="A8018" t="str">
            <v>CANO SANDOVAL JULIO ANTONIO</v>
          </cell>
          <cell r="B8018">
            <v>16247301</v>
          </cell>
        </row>
        <row r="8019">
          <cell r="A8019" t="str">
            <v>CANO SANDOVAL NANCY</v>
          </cell>
          <cell r="B8019">
            <v>31150571</v>
          </cell>
        </row>
        <row r="8020">
          <cell r="A8020" t="str">
            <v>CANO SOLORZANO FABIO ANDRES</v>
          </cell>
          <cell r="B8020">
            <v>98659524</v>
          </cell>
        </row>
        <row r="8021">
          <cell r="A8021" t="str">
            <v>CANO SUAREZ VICTOR JULIO</v>
          </cell>
          <cell r="B8021">
            <v>79507371</v>
          </cell>
        </row>
        <row r="8022">
          <cell r="A8022" t="str">
            <v>CANO TABORDA NATALIA ANDREA</v>
          </cell>
          <cell r="B8022">
            <v>32205198</v>
          </cell>
        </row>
        <row r="8023">
          <cell r="A8023" t="str">
            <v>CANO TORO ANA ISABEL</v>
          </cell>
          <cell r="B8023">
            <v>43056024</v>
          </cell>
        </row>
        <row r="8024">
          <cell r="A8024" t="str">
            <v>CANO UMANA MIGUEL FRANCISCO</v>
          </cell>
          <cell r="B8024">
            <v>79230990</v>
          </cell>
        </row>
        <row r="8025">
          <cell r="A8025" t="str">
            <v>CANO URREGO JUAN ANTONIO</v>
          </cell>
          <cell r="B8025">
            <v>19416709</v>
          </cell>
        </row>
        <row r="8026">
          <cell r="A8026" t="str">
            <v>CANO URREGO PEDRO LUIS</v>
          </cell>
          <cell r="B8026">
            <v>3178731</v>
          </cell>
        </row>
        <row r="8027">
          <cell r="A8027" t="str">
            <v>CANO VARGAS JOSE ENRIQUE</v>
          </cell>
          <cell r="B8027">
            <v>70124012</v>
          </cell>
        </row>
        <row r="8028">
          <cell r="A8028" t="str">
            <v>CANO VELEZ JHON JAIRO</v>
          </cell>
          <cell r="B8028">
            <v>98519657</v>
          </cell>
        </row>
        <row r="8029">
          <cell r="A8029" t="str">
            <v>CANO VELEZ LUIS HERNAN</v>
          </cell>
          <cell r="B8029">
            <v>15335470</v>
          </cell>
        </row>
        <row r="8030">
          <cell r="A8030" t="str">
            <v>CANO VERGARA JOSE GILDARDO</v>
          </cell>
          <cell r="B8030">
            <v>70504679</v>
          </cell>
        </row>
        <row r="8031">
          <cell r="A8031" t="str">
            <v>CANO ZAPATA DORIS</v>
          </cell>
          <cell r="B8031">
            <v>31196327</v>
          </cell>
        </row>
        <row r="8032">
          <cell r="A8032" t="str">
            <v>CANO ZAPATA JOHN JAIME</v>
          </cell>
          <cell r="B8032">
            <v>16368975</v>
          </cell>
        </row>
        <row r="8033">
          <cell r="A8033" t="str">
            <v>CANO ZAPATA ROMAN ALBERTO</v>
          </cell>
          <cell r="B8033">
            <v>71641918</v>
          </cell>
        </row>
        <row r="8034">
          <cell r="A8034" t="str">
            <v>CANOA VILLALOBOS LUIS ERNESTO</v>
          </cell>
          <cell r="B8034">
            <v>19121502</v>
          </cell>
        </row>
        <row r="8035">
          <cell r="A8035" t="str">
            <v>CANOLA DE CANO PIEDAD ELENA</v>
          </cell>
          <cell r="B8035">
            <v>21851426</v>
          </cell>
        </row>
        <row r="8036">
          <cell r="A8036" t="str">
            <v>CANON BETANCOURT LAURA YRINA</v>
          </cell>
          <cell r="B8036">
            <v>52375339</v>
          </cell>
        </row>
        <row r="8037">
          <cell r="A8037" t="str">
            <v>CANON BULLA SILVIA</v>
          </cell>
          <cell r="B8037">
            <v>52271900</v>
          </cell>
        </row>
        <row r="8038">
          <cell r="A8038" t="str">
            <v>CANON CANON JOSE VENANCIO</v>
          </cell>
          <cell r="B8038">
            <v>1013475</v>
          </cell>
        </row>
        <row r="8039">
          <cell r="A8039" t="str">
            <v>CANON CARAVANTE SONIA PATRICIA</v>
          </cell>
          <cell r="B8039">
            <v>52030241</v>
          </cell>
        </row>
        <row r="8040">
          <cell r="A8040" t="str">
            <v>CAÑON EDILBERTO</v>
          </cell>
          <cell r="B8040">
            <v>17120302</v>
          </cell>
        </row>
        <row r="8041">
          <cell r="A8041" t="str">
            <v>CANON GARCIA ALVARO</v>
          </cell>
          <cell r="B8041">
            <v>3094055</v>
          </cell>
        </row>
        <row r="8042">
          <cell r="A8042" t="str">
            <v>CANON GARZON MONICA LUCIA</v>
          </cell>
          <cell r="B8042">
            <v>39787916</v>
          </cell>
        </row>
        <row r="8043">
          <cell r="A8043" t="str">
            <v>CANON JORGE ARMANDO</v>
          </cell>
          <cell r="B8043">
            <v>19222694</v>
          </cell>
        </row>
        <row r="8044">
          <cell r="A8044" t="str">
            <v>CANON MARTINEZ JAIME EDUARDO</v>
          </cell>
          <cell r="B8044">
            <v>79469295</v>
          </cell>
        </row>
        <row r="8045">
          <cell r="A8045" t="str">
            <v>CANON MERCADO HUMBERTO ENRIQUE</v>
          </cell>
          <cell r="B8045">
            <v>79519046</v>
          </cell>
        </row>
        <row r="8046">
          <cell r="A8046" t="str">
            <v>CANON MOYA LUCY</v>
          </cell>
          <cell r="B8046">
            <v>41422480</v>
          </cell>
        </row>
        <row r="8047">
          <cell r="A8047" t="str">
            <v>CANON PAEZ GLADYS AURORA</v>
          </cell>
          <cell r="B8047">
            <v>39737057</v>
          </cell>
        </row>
        <row r="8048">
          <cell r="A8048" t="str">
            <v>CANON PEDRAZA CARLOS JULIO</v>
          </cell>
          <cell r="B8048">
            <v>3019282</v>
          </cell>
        </row>
        <row r="8049">
          <cell r="A8049" t="str">
            <v>CANON SANCHEZ BLANCA MERY</v>
          </cell>
          <cell r="B8049">
            <v>41662384</v>
          </cell>
        </row>
        <row r="8050">
          <cell r="A8050" t="str">
            <v>CANON TORRES GISELLE</v>
          </cell>
          <cell r="B8050">
            <v>35467222</v>
          </cell>
        </row>
        <row r="8051">
          <cell r="A8051" t="str">
            <v>CANO-VALDERRAMA ELCY</v>
          </cell>
          <cell r="B8051">
            <v>55167880</v>
          </cell>
        </row>
        <row r="8052">
          <cell r="A8052" t="str">
            <v>CANTE GUZMAN CARLOS JULIO</v>
          </cell>
          <cell r="B8052">
            <v>19141626</v>
          </cell>
        </row>
        <row r="8053">
          <cell r="A8053" t="str">
            <v>CANTERO RIVERA YISELLY FABIOLA</v>
          </cell>
          <cell r="B8053">
            <v>52300465</v>
          </cell>
        </row>
        <row r="8054">
          <cell r="A8054" t="str">
            <v>CANTILLO ARAUJO CRISTIAN</v>
          </cell>
          <cell r="B8054">
            <v>72128799</v>
          </cell>
        </row>
        <row r="8055">
          <cell r="A8055" t="str">
            <v>CANTILLO BLANQUICET CARMEN</v>
          </cell>
          <cell r="B8055">
            <v>33151763</v>
          </cell>
        </row>
        <row r="8056">
          <cell r="A8056" t="str">
            <v>CANTILLO CASTRO JEAN CARLOS</v>
          </cell>
          <cell r="B8056">
            <v>15173239</v>
          </cell>
        </row>
        <row r="8057">
          <cell r="A8057" t="str">
            <v>CANTILLO ECHAVARRIA FABIOLA</v>
          </cell>
          <cell r="B8057">
            <v>37919365</v>
          </cell>
        </row>
        <row r="8058">
          <cell r="A8058" t="str">
            <v>CANTILLO GOMEZ KATIA AUXILIADORA</v>
          </cell>
          <cell r="B8058">
            <v>22459716</v>
          </cell>
        </row>
        <row r="8059">
          <cell r="A8059" t="str">
            <v>CANTILLO JOSE TOBIAS</v>
          </cell>
          <cell r="B8059">
            <v>6305194</v>
          </cell>
        </row>
        <row r="8060">
          <cell r="A8060" t="str">
            <v>CANTILLO MONDRAGON LUIS ALFONSO</v>
          </cell>
          <cell r="B8060">
            <v>14979476</v>
          </cell>
        </row>
        <row r="8061">
          <cell r="A8061" t="str">
            <v>CANTILLO MORA JOSE DE JESUS</v>
          </cell>
          <cell r="B8061">
            <v>72140916</v>
          </cell>
        </row>
        <row r="8062">
          <cell r="A8062" t="str">
            <v>CANTILLO PACHECO MONICA PATRICIA</v>
          </cell>
          <cell r="B8062">
            <v>32776172</v>
          </cell>
        </row>
        <row r="8063">
          <cell r="A8063" t="str">
            <v>CANTILLO PASION LEONEL ALBERTO</v>
          </cell>
          <cell r="B8063">
            <v>72160502</v>
          </cell>
        </row>
        <row r="8064">
          <cell r="A8064" t="str">
            <v>CANTILLO SANABRIA LINA SHIRLEY</v>
          </cell>
          <cell r="B8064">
            <v>49775943</v>
          </cell>
        </row>
        <row r="8065">
          <cell r="A8065" t="str">
            <v>CANTILLO TAMAYO CARLOS ROMULO</v>
          </cell>
          <cell r="B8065">
            <v>16634948</v>
          </cell>
        </row>
        <row r="8066">
          <cell r="A8066" t="str">
            <v>CANTILLO TAMAYO EDGAR</v>
          </cell>
          <cell r="B8066">
            <v>16669064</v>
          </cell>
        </row>
        <row r="8067">
          <cell r="A8067" t="str">
            <v>CANTIZADO LONDONO SANTIAGO ALEJANDRO</v>
          </cell>
          <cell r="B8067">
            <v>15376007</v>
          </cell>
        </row>
        <row r="8068">
          <cell r="A8068" t="str">
            <v>CANTONI OREJUELA DUMAR ADIEL</v>
          </cell>
          <cell r="B8068">
            <v>94426006</v>
          </cell>
        </row>
        <row r="8069">
          <cell r="A8069" t="str">
            <v>CANTOR BELLO MELQUICEDEC</v>
          </cell>
          <cell r="B8069">
            <v>19371269</v>
          </cell>
        </row>
        <row r="8070">
          <cell r="A8070" t="str">
            <v>CANTOR CAMARGO HECTOR</v>
          </cell>
          <cell r="B8070">
            <v>4190929</v>
          </cell>
        </row>
        <row r="8071">
          <cell r="A8071" t="str">
            <v>CANTOR CASTIBLANCOELDA</v>
          </cell>
          <cell r="B8071">
            <v>21018163</v>
          </cell>
        </row>
        <row r="8072">
          <cell r="A8072" t="str">
            <v>CANTOR DE GARZON MARIA HELENA</v>
          </cell>
          <cell r="B8072">
            <v>20124139</v>
          </cell>
        </row>
        <row r="8073">
          <cell r="A8073" t="str">
            <v>CANTOR DE HERRERA LIGIA RUTH</v>
          </cell>
          <cell r="B8073">
            <v>41323945</v>
          </cell>
        </row>
        <row r="8074">
          <cell r="A8074" t="str">
            <v>CANTOR HERRERA SIGISBALDO</v>
          </cell>
          <cell r="B8074">
            <v>3208681</v>
          </cell>
        </row>
        <row r="8075">
          <cell r="A8075" t="str">
            <v>CANTOR HOLGUIN OSCAR JAVIER</v>
          </cell>
          <cell r="B8075">
            <v>14895592</v>
          </cell>
        </row>
        <row r="8076">
          <cell r="A8076" t="str">
            <v>CANTOR LUZ MARINA</v>
          </cell>
          <cell r="B8076">
            <v>39630623</v>
          </cell>
        </row>
        <row r="8077">
          <cell r="A8077" t="str">
            <v>CANTOR MARTINEZ CLAUDIA LILIANA</v>
          </cell>
          <cell r="B8077">
            <v>39669585</v>
          </cell>
        </row>
        <row r="8078">
          <cell r="A8078" t="str">
            <v>CANTOR NANCY ELENA</v>
          </cell>
          <cell r="B8078">
            <v>51777303</v>
          </cell>
        </row>
        <row r="8079">
          <cell r="A8079" t="str">
            <v>CANTOR PEREA TERESA</v>
          </cell>
          <cell r="B8079">
            <v>38944665</v>
          </cell>
        </row>
        <row r="8080">
          <cell r="A8080" t="str">
            <v>CANTOR QUIROGA RAFAEL EDUARDO</v>
          </cell>
          <cell r="B8080">
            <v>80383987</v>
          </cell>
        </row>
        <row r="8081">
          <cell r="A8081" t="str">
            <v>CANTOR REYES CESAR GIOVANNI</v>
          </cell>
          <cell r="B8081">
            <v>80491902</v>
          </cell>
        </row>
        <row r="8082">
          <cell r="A8082" t="str">
            <v>CANTOR ROJAS MYRIAM JANETH</v>
          </cell>
          <cell r="B8082">
            <v>51870444</v>
          </cell>
        </row>
        <row r="8083">
          <cell r="A8083" t="str">
            <v>CANTOR ROMERO NESTOR FERNANDO</v>
          </cell>
          <cell r="B8083">
            <v>16770507</v>
          </cell>
        </row>
        <row r="8084">
          <cell r="A8084" t="str">
            <v>CANTOR SIERRA NORBERTO</v>
          </cell>
          <cell r="B8084">
            <v>94190201</v>
          </cell>
        </row>
        <row r="8085">
          <cell r="A8085" t="str">
            <v>CANTOR SIERRA SANDRA PATRICIA</v>
          </cell>
          <cell r="B8085">
            <v>52256594</v>
          </cell>
        </row>
        <row r="8086">
          <cell r="A8086" t="str">
            <v>CANTOR TAUTA FLOR LIGIA</v>
          </cell>
          <cell r="B8086">
            <v>41322706</v>
          </cell>
        </row>
        <row r="8087">
          <cell r="A8087" t="str">
            <v>CAPACHO DIAZ BLANCA MARGARITA</v>
          </cell>
          <cell r="B8087">
            <v>60324256</v>
          </cell>
        </row>
        <row r="8088">
          <cell r="A8088" t="str">
            <v>CAPACHO POLO MAYELIN</v>
          </cell>
          <cell r="B8088">
            <v>63321613</v>
          </cell>
        </row>
        <row r="8089">
          <cell r="A8089" t="str">
            <v>CAPACHO SILVA MARIA VICTORIA</v>
          </cell>
          <cell r="B8089">
            <v>39693576</v>
          </cell>
        </row>
        <row r="8090">
          <cell r="A8090" t="str">
            <v>CAPACHO VELASQUEZ MARIA LUZ COLOMBI</v>
          </cell>
          <cell r="B8090">
            <v>32510179</v>
          </cell>
        </row>
        <row r="8091">
          <cell r="A8091" t="str">
            <v>CAPDEVILLA CABALLERO RAFAEL</v>
          </cell>
          <cell r="B8091">
            <v>19209266</v>
          </cell>
        </row>
        <row r="8092">
          <cell r="A8092" t="str">
            <v>CAPERA CASAS GERMAN</v>
          </cell>
          <cell r="B8092">
            <v>79638865</v>
          </cell>
        </row>
        <row r="8093">
          <cell r="A8093" t="str">
            <v>CAPERA CASIERRA HUGO FERNEY</v>
          </cell>
          <cell r="B8093">
            <v>16207545</v>
          </cell>
        </row>
        <row r="8094">
          <cell r="A8094" t="str">
            <v>CAPERA DE LOPEZ LIMBANIA</v>
          </cell>
          <cell r="B8094">
            <v>20145575</v>
          </cell>
        </row>
        <row r="8095">
          <cell r="A8095" t="str">
            <v>CAPERA PERDOMO YANETH</v>
          </cell>
          <cell r="B8095">
            <v>55150897</v>
          </cell>
        </row>
        <row r="8096">
          <cell r="A8096" t="str">
            <v>CAPERA TAPIA CARLOS HERNAN</v>
          </cell>
          <cell r="B8096">
            <v>5969543</v>
          </cell>
        </row>
        <row r="8097">
          <cell r="A8097" t="str">
            <v>CAPERA TAPIERO FERNANDO</v>
          </cell>
          <cell r="B8097">
            <v>14249317</v>
          </cell>
        </row>
        <row r="8098">
          <cell r="A8098" t="str">
            <v>CAPMARTIN RETAT EDMUNDO JULIAN</v>
          </cell>
          <cell r="B8098">
            <v>17145507</v>
          </cell>
        </row>
        <row r="8099">
          <cell r="A8099" t="str">
            <v>CAPOTE CASTA/O TITO GREGORIO</v>
          </cell>
          <cell r="B8099">
            <v>94457899</v>
          </cell>
        </row>
        <row r="8100">
          <cell r="A8100" t="str">
            <v>CAPOTE CHA DORIS ELISA</v>
          </cell>
          <cell r="B8100">
            <v>31834049</v>
          </cell>
        </row>
        <row r="8101">
          <cell r="A8101" t="str">
            <v>CAPOTE HOYOS JOSE LEIDER</v>
          </cell>
          <cell r="B8101">
            <v>6464948</v>
          </cell>
        </row>
        <row r="8102">
          <cell r="A8102" t="str">
            <v>CAPOTE IPIALES LEONEL</v>
          </cell>
          <cell r="B8102">
            <v>76330222</v>
          </cell>
        </row>
        <row r="8103">
          <cell r="A8103" t="str">
            <v>CAPOTE MANUEL CRUZ</v>
          </cell>
          <cell r="B8103">
            <v>16749939</v>
          </cell>
        </row>
        <row r="8104">
          <cell r="A8104" t="str">
            <v>CAPOTE MEDINA LUIS ALBEIRO</v>
          </cell>
          <cell r="B8104">
            <v>4717769</v>
          </cell>
        </row>
        <row r="8105">
          <cell r="A8105" t="str">
            <v>CAPOTE SARRIA DIEGO FERNANDO</v>
          </cell>
          <cell r="B8105">
            <v>16941344</v>
          </cell>
        </row>
        <row r="8106">
          <cell r="A8106" t="str">
            <v>CAPOTE VIDAL ANA MILENA</v>
          </cell>
          <cell r="B8106">
            <v>66903991</v>
          </cell>
        </row>
        <row r="8107">
          <cell r="A8107" t="str">
            <v>CAPPA CA¥AVERAL ANGELA ADELAYDA</v>
          </cell>
          <cell r="B8107">
            <v>31531238</v>
          </cell>
        </row>
        <row r="8108">
          <cell r="A8108" t="str">
            <v>CAPURRO PENA LUZ MARINA</v>
          </cell>
          <cell r="B8108">
            <v>66976699</v>
          </cell>
        </row>
        <row r="8109">
          <cell r="A8109" t="str">
            <v>CAQUIMBOC DIAZ BLANCA NURY</v>
          </cell>
          <cell r="B8109">
            <v>26535000</v>
          </cell>
        </row>
        <row r="8110">
          <cell r="A8110" t="str">
            <v>CARABALI BARRERA MARIA DEL CARMEN</v>
          </cell>
          <cell r="B8110">
            <v>31530796</v>
          </cell>
        </row>
        <row r="8111">
          <cell r="A8111" t="str">
            <v>CARABALI CAICEDO GERMAN</v>
          </cell>
          <cell r="B8111">
            <v>10690703</v>
          </cell>
        </row>
        <row r="8112">
          <cell r="A8112" t="str">
            <v>CARABALI CARABALI WILMER</v>
          </cell>
          <cell r="B8112">
            <v>76270916</v>
          </cell>
        </row>
        <row r="8113">
          <cell r="A8113" t="str">
            <v>CARABALI CARACAS AURA</v>
          </cell>
          <cell r="B8113">
            <v>34390192</v>
          </cell>
        </row>
        <row r="8114">
          <cell r="A8114" t="str">
            <v>CARABALI CASTRO FRANCISCO KELLIS</v>
          </cell>
          <cell r="B8114">
            <v>12904794</v>
          </cell>
        </row>
        <row r="8115">
          <cell r="A8115" t="str">
            <v>CARABALI CASTRO HENNY FRANCIA</v>
          </cell>
          <cell r="B8115">
            <v>27498462</v>
          </cell>
        </row>
        <row r="8116">
          <cell r="A8116" t="str">
            <v>CARABALI DORIA STELLA</v>
          </cell>
          <cell r="B8116">
            <v>34603321</v>
          </cell>
        </row>
        <row r="8117">
          <cell r="A8117" t="str">
            <v>CARABALI FREDY</v>
          </cell>
          <cell r="B8117">
            <v>16828533</v>
          </cell>
        </row>
        <row r="8118">
          <cell r="A8118" t="str">
            <v>CARABALI GALLEGO JORGE E</v>
          </cell>
          <cell r="B8118">
            <v>76041433</v>
          </cell>
        </row>
        <row r="8119">
          <cell r="A8119" t="str">
            <v>CARABALI GONZALEZ FABIO</v>
          </cell>
          <cell r="B8119">
            <v>10555427</v>
          </cell>
        </row>
        <row r="8120">
          <cell r="A8120" t="str">
            <v>CARABALI LARRAHONDO ARCADIO</v>
          </cell>
          <cell r="B8120">
            <v>14439288</v>
          </cell>
        </row>
        <row r="8121">
          <cell r="A8121" t="str">
            <v>CARABALI LOBOA NELSON</v>
          </cell>
          <cell r="B8121">
            <v>76289022</v>
          </cell>
        </row>
        <row r="8122">
          <cell r="A8122" t="str">
            <v>CARABALI LUIS ERMAN</v>
          </cell>
          <cell r="B8122">
            <v>10556336</v>
          </cell>
        </row>
        <row r="8123">
          <cell r="A8123" t="str">
            <v>CARABALI MINOTA INES</v>
          </cell>
          <cell r="B8123">
            <v>60342612</v>
          </cell>
        </row>
        <row r="8124">
          <cell r="A8124" t="str">
            <v>CARABALI MOSQUERA TEODORO</v>
          </cell>
          <cell r="B8124">
            <v>12906894</v>
          </cell>
        </row>
        <row r="8125">
          <cell r="A8125" t="str">
            <v>CARABALI PRADO JORGE OLIVER</v>
          </cell>
          <cell r="B8125">
            <v>16831164</v>
          </cell>
        </row>
        <row r="8126">
          <cell r="A8126" t="str">
            <v>CARABALI RIVAS LUIS</v>
          </cell>
          <cell r="B8126">
            <v>10490080</v>
          </cell>
        </row>
        <row r="8127">
          <cell r="A8127" t="str">
            <v>CARABALI SEGOVIA LUZ MILA</v>
          </cell>
          <cell r="B8127">
            <v>34508541</v>
          </cell>
        </row>
        <row r="8128">
          <cell r="A8128" t="str">
            <v>CARABALI SNACHEZ OSCAR G</v>
          </cell>
          <cell r="B8128">
            <v>6086077</v>
          </cell>
        </row>
        <row r="8129">
          <cell r="A8129" t="str">
            <v>CARABALI VASQUEZ ROBERTO</v>
          </cell>
          <cell r="B8129">
            <v>16684553</v>
          </cell>
        </row>
        <row r="8130">
          <cell r="A8130" t="str">
            <v>CARABALI VILLA RODULFO</v>
          </cell>
          <cell r="B8130">
            <v>94323550</v>
          </cell>
        </row>
        <row r="8131">
          <cell r="A8131" t="str">
            <v>CARABALLO BOLANOS INGRID</v>
          </cell>
          <cell r="B8131">
            <v>66852545</v>
          </cell>
        </row>
        <row r="8132">
          <cell r="A8132" t="str">
            <v>CARABALLO DE AVILA ELOY MANUEL</v>
          </cell>
          <cell r="B8132">
            <v>9076805</v>
          </cell>
        </row>
        <row r="8133">
          <cell r="A8133" t="str">
            <v>CARABALLO GONZALEZJORGE ISAAC</v>
          </cell>
          <cell r="B8133">
            <v>79865090</v>
          </cell>
        </row>
        <row r="8134">
          <cell r="A8134" t="str">
            <v>CARABALLO OROZCO PEDRO CLAVER</v>
          </cell>
          <cell r="B8134">
            <v>73119747</v>
          </cell>
        </row>
        <row r="8135">
          <cell r="A8135" t="str">
            <v>CARACAS LUCUMI ADIELA</v>
          </cell>
          <cell r="B8135">
            <v>34511106</v>
          </cell>
        </row>
        <row r="8136">
          <cell r="A8136" t="str">
            <v>CARACAS MARIA LUCENY</v>
          </cell>
          <cell r="B8136">
            <v>66975092</v>
          </cell>
        </row>
        <row r="8137">
          <cell r="A8137" t="str">
            <v>CARACAS MONTAÑO MYRIAM</v>
          </cell>
          <cell r="B8137">
            <v>38863780</v>
          </cell>
        </row>
        <row r="8138">
          <cell r="A8138" t="str">
            <v>CARACAS PAULINO JUAN</v>
          </cell>
          <cell r="B8138">
            <v>11790166</v>
          </cell>
        </row>
        <row r="8139">
          <cell r="A8139" t="str">
            <v>CARAVALLO PALACIO MARIBEL</v>
          </cell>
          <cell r="B8139">
            <v>43549238</v>
          </cell>
        </row>
        <row r="8140">
          <cell r="A8140" t="str">
            <v>CARAZO LAMBIS NICANOR</v>
          </cell>
          <cell r="B8140">
            <v>73076033</v>
          </cell>
        </row>
        <row r="8141">
          <cell r="A8141" t="str">
            <v>CARAZO SALAS JUAN ALBERTO</v>
          </cell>
          <cell r="B8141">
            <v>73109438</v>
          </cell>
        </row>
        <row r="8142">
          <cell r="A8142" t="str">
            <v>CARBALLO VILLALBA NAHUN</v>
          </cell>
          <cell r="B8142">
            <v>18918774</v>
          </cell>
        </row>
        <row r="8143">
          <cell r="A8143" t="str">
            <v>CARBONELL J. MARINA</v>
          </cell>
          <cell r="B8143">
            <v>31134518</v>
          </cell>
        </row>
        <row r="8144">
          <cell r="A8144" t="str">
            <v>CARBONELL MARIN HENRY</v>
          </cell>
          <cell r="B8144">
            <v>16252332</v>
          </cell>
        </row>
        <row r="8145">
          <cell r="A8145" t="str">
            <v>CARBONELL MERCADO JORGE ELIECER</v>
          </cell>
          <cell r="B8145">
            <v>2048151</v>
          </cell>
        </row>
        <row r="8146">
          <cell r="A8146" t="str">
            <v>CARBONELL RUBIO BEATRIZ EUGENIA</v>
          </cell>
          <cell r="B8146">
            <v>41934354</v>
          </cell>
        </row>
        <row r="8147">
          <cell r="A8147" t="str">
            <v>CARBONERAS ELIZONDO LTDA</v>
          </cell>
          <cell r="B8147">
            <v>890318423</v>
          </cell>
        </row>
        <row r="8148">
          <cell r="A8148" t="str">
            <v>CARCAMO GOMEZ OSCAR ELIECER</v>
          </cell>
          <cell r="B8148">
            <v>8371848</v>
          </cell>
        </row>
        <row r="8149">
          <cell r="A8149" t="str">
            <v>CARCAMO MARQUEZ GLADYS MERCEDES</v>
          </cell>
          <cell r="B8149">
            <v>21637909</v>
          </cell>
        </row>
        <row r="8150">
          <cell r="A8150" t="str">
            <v>CARDENAS ACOSTA JULIO CESAR</v>
          </cell>
          <cell r="B8150">
            <v>79646282</v>
          </cell>
        </row>
        <row r="8151">
          <cell r="A8151" t="str">
            <v>CARDENAS ACOSTA YOLIDA DEL SOCORRO</v>
          </cell>
          <cell r="B8151">
            <v>29995641</v>
          </cell>
        </row>
        <row r="8152">
          <cell r="A8152" t="str">
            <v>CARDENAS ALBARRACIN LUIS EDUARDO</v>
          </cell>
          <cell r="B8152">
            <v>4053112</v>
          </cell>
        </row>
        <row r="8153">
          <cell r="A8153" t="str">
            <v>CARDENAS ALEIDA</v>
          </cell>
          <cell r="B8153">
            <v>41746829</v>
          </cell>
        </row>
        <row r="8154">
          <cell r="A8154" t="str">
            <v>CARDENAS ALEXANDER</v>
          </cell>
          <cell r="B8154">
            <v>94318569</v>
          </cell>
        </row>
        <row r="8155">
          <cell r="A8155" t="str">
            <v>CARDENAS ALZATE DORANCE ANTONIO</v>
          </cell>
          <cell r="B8155">
            <v>94473873</v>
          </cell>
        </row>
        <row r="8156">
          <cell r="A8156" t="str">
            <v>CARDENAS ALZATE LILIANA AMPARO</v>
          </cell>
          <cell r="B8156">
            <v>43801995</v>
          </cell>
        </row>
        <row r="8157">
          <cell r="A8157" t="str">
            <v>CARDENAS AMADO MARIA EUGENIA</v>
          </cell>
          <cell r="B8157">
            <v>23270501</v>
          </cell>
        </row>
        <row r="8158">
          <cell r="A8158" t="str">
            <v>CARDENAS AMPIQUE PABLO ANTONIO</v>
          </cell>
          <cell r="B8158">
            <v>19072981</v>
          </cell>
        </row>
        <row r="8159">
          <cell r="A8159" t="str">
            <v>CARDENAS ARDILA OLIMPO DE J</v>
          </cell>
          <cell r="B8159">
            <v>98586796</v>
          </cell>
        </row>
        <row r="8160">
          <cell r="A8160" t="str">
            <v>CARDENAS ARROYO SANTIAGO</v>
          </cell>
          <cell r="B8160">
            <v>17108641</v>
          </cell>
        </row>
        <row r="8161">
          <cell r="A8161" t="str">
            <v>CARDENAS BAJONERO CARMEN CECILIA</v>
          </cell>
          <cell r="B8161">
            <v>20408865</v>
          </cell>
        </row>
        <row r="8162">
          <cell r="A8162" t="str">
            <v>CARDENAS BARRIO BLANCA INES</v>
          </cell>
          <cell r="B8162">
            <v>41645227</v>
          </cell>
        </row>
        <row r="8163">
          <cell r="A8163" t="str">
            <v>CARDENAS BEJARANO JOSE IDELFONSO</v>
          </cell>
          <cell r="B8163">
            <v>3032993</v>
          </cell>
        </row>
        <row r="8164">
          <cell r="A8164" t="str">
            <v>CARDENAS BERMUDEZ DALIA MILENA</v>
          </cell>
          <cell r="B8164">
            <v>52216988</v>
          </cell>
        </row>
        <row r="8165">
          <cell r="A8165" t="str">
            <v>CARDENAS BOTERO   HASBLEIDY</v>
          </cell>
          <cell r="B8165">
            <v>52346040</v>
          </cell>
        </row>
        <row r="8166">
          <cell r="A8166" t="str">
            <v>CARDENAS BOTERO RODRIGO</v>
          </cell>
          <cell r="B8166">
            <v>98548052</v>
          </cell>
        </row>
        <row r="8167">
          <cell r="A8167" t="str">
            <v>CARDENAS BOTERO STELLA MARIA</v>
          </cell>
          <cell r="B8167">
            <v>43736428</v>
          </cell>
        </row>
        <row r="8168">
          <cell r="A8168" t="str">
            <v>CARDENAS BRAVO Y CIA LTDA</v>
          </cell>
          <cell r="B8168">
            <v>800241187</v>
          </cell>
        </row>
        <row r="8169">
          <cell r="A8169" t="str">
            <v>CARDENAS BUENO ADRIANA</v>
          </cell>
          <cell r="B8169">
            <v>51897384</v>
          </cell>
        </row>
        <row r="8170">
          <cell r="A8170" t="str">
            <v>CARDENAS CALDERON LIGIA ESTHER</v>
          </cell>
          <cell r="B8170">
            <v>32398033</v>
          </cell>
        </row>
        <row r="8171">
          <cell r="A8171" t="str">
            <v>CARDENAS CARDENAS JOSE GERMAN</v>
          </cell>
          <cell r="B8171">
            <v>8740419</v>
          </cell>
        </row>
        <row r="8172">
          <cell r="A8172" t="str">
            <v>CARDENAS CARDENAS LEOPOLDO</v>
          </cell>
          <cell r="B8172">
            <v>3096264</v>
          </cell>
        </row>
        <row r="8173">
          <cell r="A8173" t="str">
            <v>CARDENAS CASTA¥EDA ADELA</v>
          </cell>
          <cell r="B8173">
            <v>66718176</v>
          </cell>
        </row>
        <row r="8174">
          <cell r="A8174" t="str">
            <v>CARDENAS CASTRO JAVIER</v>
          </cell>
          <cell r="B8174">
            <v>79379085</v>
          </cell>
        </row>
        <row r="8175">
          <cell r="A8175" t="str">
            <v>CARDENAS CHANTRE OMAR ALBERTO</v>
          </cell>
          <cell r="B8175">
            <v>63153850</v>
          </cell>
        </row>
        <row r="8176">
          <cell r="A8176" t="str">
            <v>CARDENAS CIPAGAUTA ROBERTO</v>
          </cell>
          <cell r="B8176">
            <v>19455370</v>
          </cell>
        </row>
        <row r="8177">
          <cell r="A8177" t="str">
            <v>CARDENAS COLLAZOS NANCY</v>
          </cell>
          <cell r="B8177">
            <v>26823566</v>
          </cell>
        </row>
        <row r="8178">
          <cell r="A8178" t="str">
            <v>CARDENAS COLLAZOS WILLIAM DE JESUS</v>
          </cell>
          <cell r="B8178">
            <v>16484184</v>
          </cell>
        </row>
        <row r="8179">
          <cell r="A8179" t="str">
            <v>CARDENAS CONTRERAS CIRO ALFONSO</v>
          </cell>
          <cell r="B8179">
            <v>13245048</v>
          </cell>
        </row>
        <row r="8180">
          <cell r="A8180" t="str">
            <v>CARDENAS CRISTANCHGONZALO</v>
          </cell>
          <cell r="B8180">
            <v>19165171</v>
          </cell>
        </row>
        <row r="8181">
          <cell r="A8181" t="str">
            <v>CARDENAS CUERVO LUIS FERNANDO</v>
          </cell>
          <cell r="B8181">
            <v>79613470</v>
          </cell>
        </row>
        <row r="8182">
          <cell r="A8182" t="str">
            <v>CARDENAS DE CARDENAS ELBA CECILIA</v>
          </cell>
          <cell r="B8182">
            <v>41544877</v>
          </cell>
        </row>
        <row r="8183">
          <cell r="A8183" t="str">
            <v>CARDENAS DE CASTRO GLADYS</v>
          </cell>
          <cell r="B8183">
            <v>31225136</v>
          </cell>
        </row>
        <row r="8184">
          <cell r="A8184" t="str">
            <v>CARDENAS DE DOMINGUEZ MARIA</v>
          </cell>
          <cell r="B8184">
            <v>29897696</v>
          </cell>
        </row>
        <row r="8185">
          <cell r="A8185" t="str">
            <v>CARDENAS DE LONDONO MARIA ESTELIA</v>
          </cell>
          <cell r="B8185">
            <v>24477604</v>
          </cell>
        </row>
        <row r="8186">
          <cell r="A8186" t="str">
            <v>CARDENAS DE MAYA MARINA</v>
          </cell>
          <cell r="B8186">
            <v>32444893</v>
          </cell>
        </row>
        <row r="8187">
          <cell r="A8187" t="str">
            <v>CARDENAS DE RENDONBERTHA</v>
          </cell>
          <cell r="B8187">
            <v>32465722</v>
          </cell>
        </row>
        <row r="8188">
          <cell r="A8188" t="str">
            <v>CARDENAS DELGADO JORGE ANDRES</v>
          </cell>
          <cell r="B8188">
            <v>93392366</v>
          </cell>
        </row>
        <row r="8189">
          <cell r="A8189" t="str">
            <v>CARDENAS DIAZ MARIA CATALINA</v>
          </cell>
          <cell r="B8189">
            <v>35532914</v>
          </cell>
        </row>
        <row r="8190">
          <cell r="A8190" t="str">
            <v>CARDENAS DIAZ TIBERIO</v>
          </cell>
          <cell r="B8190">
            <v>17192126</v>
          </cell>
        </row>
        <row r="8191">
          <cell r="A8191" t="str">
            <v>CARDENAS ECHEVERRY LUIS FERNANDO</v>
          </cell>
          <cell r="B8191">
            <v>7538431</v>
          </cell>
        </row>
        <row r="8192">
          <cell r="A8192" t="str">
            <v>CARDENAS ELSSY</v>
          </cell>
          <cell r="B8192">
            <v>31260682</v>
          </cell>
        </row>
        <row r="8193">
          <cell r="A8193" t="str">
            <v>CARDENAS ESPITIA BENILDO</v>
          </cell>
          <cell r="B8193">
            <v>19490954</v>
          </cell>
        </row>
        <row r="8194">
          <cell r="A8194" t="str">
            <v>CARDENAS ESPITIA SILVERIO</v>
          </cell>
          <cell r="B8194">
            <v>4106175</v>
          </cell>
        </row>
        <row r="8195">
          <cell r="A8195" t="str">
            <v>CARDENAS G ALONSO</v>
          </cell>
          <cell r="B8195">
            <v>16638134</v>
          </cell>
        </row>
        <row r="8196">
          <cell r="A8196" t="str">
            <v>CARDENAS GARCIA ALEC OSWALDO</v>
          </cell>
          <cell r="B8196">
            <v>13481028</v>
          </cell>
        </row>
        <row r="8197">
          <cell r="A8197" t="str">
            <v>CARDENAS GARCIA LUIS FERNANDO</v>
          </cell>
          <cell r="B8197">
            <v>80269482</v>
          </cell>
        </row>
        <row r="8198">
          <cell r="A8198" t="str">
            <v>CARDENAS GARCIA RICARDO ALBERTO</v>
          </cell>
          <cell r="B8198">
            <v>19276022</v>
          </cell>
        </row>
        <row r="8199">
          <cell r="A8199" t="str">
            <v>CARDENAS GARCIA SERAFIN</v>
          </cell>
          <cell r="B8199">
            <v>91280700</v>
          </cell>
        </row>
        <row r="8200">
          <cell r="A8200" t="str">
            <v>CARDENAS GARZON ANA MARIA</v>
          </cell>
          <cell r="B8200">
            <v>20572679</v>
          </cell>
        </row>
        <row r="8201">
          <cell r="A8201" t="str">
            <v>CARDENAS GARZON ARMANDO</v>
          </cell>
          <cell r="B8201">
            <v>4884550</v>
          </cell>
        </row>
        <row r="8202">
          <cell r="A8202" t="str">
            <v>CARDENAS GIRALDO LUIS GONZAGA</v>
          </cell>
          <cell r="B8202">
            <v>2513954</v>
          </cell>
        </row>
        <row r="8203">
          <cell r="A8203" t="str">
            <v>CARDENAS GOMEZ CARLOS ALBERTO</v>
          </cell>
          <cell r="B8203">
            <v>79690940</v>
          </cell>
        </row>
        <row r="8204">
          <cell r="A8204" t="str">
            <v>CARDENAS GOMEZ MARTHA LUCIA</v>
          </cell>
          <cell r="B8204">
            <v>63281148</v>
          </cell>
        </row>
        <row r="8205">
          <cell r="A8205" t="str">
            <v>CARDENAS GONZALEZ ALBERTO</v>
          </cell>
          <cell r="B8205">
            <v>70092167</v>
          </cell>
        </row>
        <row r="8206">
          <cell r="A8206" t="str">
            <v>CARDENAS GONZALEZ ANA YOLANDA</v>
          </cell>
          <cell r="B8206">
            <v>52556027</v>
          </cell>
        </row>
        <row r="8207">
          <cell r="A8207" t="str">
            <v>CARDENAS GONZALEZ JULIO ROMULO</v>
          </cell>
          <cell r="B8207">
            <v>14870197</v>
          </cell>
        </row>
        <row r="8208">
          <cell r="A8208" t="str">
            <v>CARDENAS GUTIERREZALBA NELLY</v>
          </cell>
          <cell r="B8208">
            <v>51699142</v>
          </cell>
        </row>
        <row r="8209">
          <cell r="A8209" t="str">
            <v>CARDENAS GUTIERREZJUAN HERNAN</v>
          </cell>
          <cell r="B8209">
            <v>71602800</v>
          </cell>
        </row>
        <row r="8210">
          <cell r="A8210" t="str">
            <v>CARDENAS HENAO ELIZABETH</v>
          </cell>
          <cell r="B8210">
            <v>38855223</v>
          </cell>
        </row>
        <row r="8211">
          <cell r="A8211" t="str">
            <v>CARDENAS HENAO REINALDO</v>
          </cell>
          <cell r="B8211">
            <v>10121556</v>
          </cell>
        </row>
        <row r="8212">
          <cell r="A8212" t="str">
            <v>CARDENAS HENAO ROSA MARIA</v>
          </cell>
          <cell r="B8212">
            <v>42051177</v>
          </cell>
        </row>
        <row r="8213">
          <cell r="A8213" t="str">
            <v>CARDENAS HEREDIA ALFONSO MARIA</v>
          </cell>
          <cell r="B8213">
            <v>79239859</v>
          </cell>
        </row>
        <row r="8214">
          <cell r="A8214" t="str">
            <v>CARDENAS HERNANDEZ BORIS RICARDO</v>
          </cell>
          <cell r="B8214">
            <v>71772985</v>
          </cell>
        </row>
        <row r="8215">
          <cell r="A8215" t="str">
            <v>CARDENAS HERNANDEZ JUAN CARLOS</v>
          </cell>
          <cell r="B8215">
            <v>16743670</v>
          </cell>
        </row>
        <row r="8216">
          <cell r="A8216" t="str">
            <v>CARDENAS JAIME</v>
          </cell>
          <cell r="B8216">
            <v>19053096</v>
          </cell>
        </row>
        <row r="8217">
          <cell r="A8217" t="str">
            <v>CARDENAS JARAMILLO MARIA ROSALINA</v>
          </cell>
          <cell r="B8217">
            <v>32301232</v>
          </cell>
        </row>
        <row r="8218">
          <cell r="A8218" t="str">
            <v>CARDENAS JIMENEZ CARLOS ANDRES</v>
          </cell>
          <cell r="B8218">
            <v>80017824</v>
          </cell>
        </row>
        <row r="8219">
          <cell r="A8219" t="str">
            <v>CARDENAS LARREA LUIZ MARINA</v>
          </cell>
          <cell r="B8219">
            <v>22186663</v>
          </cell>
        </row>
        <row r="8220">
          <cell r="A8220" t="str">
            <v>CARDENAS LARREA WILLIAM DE J.</v>
          </cell>
          <cell r="B8220">
            <v>70109552</v>
          </cell>
        </row>
        <row r="8221">
          <cell r="A8221" t="str">
            <v>CARDENAS LEDESMA LUIS NORBERTO</v>
          </cell>
          <cell r="B8221">
            <v>6133283</v>
          </cell>
        </row>
        <row r="8222">
          <cell r="A8222" t="str">
            <v>CARDENAS LEON BERTHA STELLA</v>
          </cell>
          <cell r="B8222">
            <v>51630368</v>
          </cell>
        </row>
        <row r="8223">
          <cell r="A8223" t="str">
            <v>CARDENAS LONDO?O ALVARO</v>
          </cell>
          <cell r="B8223">
            <v>16668256</v>
          </cell>
        </row>
        <row r="8224">
          <cell r="A8224" t="str">
            <v>CARDENAS LONDONO BERTHA</v>
          </cell>
          <cell r="B8224">
            <v>41413748</v>
          </cell>
        </row>
        <row r="8225">
          <cell r="A8225" t="str">
            <v>CARDENAS LOPEZ GERMAN ARTURO</v>
          </cell>
          <cell r="B8225">
            <v>10247681</v>
          </cell>
        </row>
        <row r="8226">
          <cell r="A8226" t="str">
            <v>CARDENAS LOSADA YINETH</v>
          </cell>
          <cell r="B8226">
            <v>51878520</v>
          </cell>
        </row>
        <row r="8227">
          <cell r="A8227" t="str">
            <v>CARDENAS LOZADA PABLO EMILIO</v>
          </cell>
          <cell r="B8227">
            <v>12109186</v>
          </cell>
        </row>
        <row r="8228">
          <cell r="A8228" t="str">
            <v>CARDENAS LUNA RUBIELA</v>
          </cell>
          <cell r="B8228">
            <v>51788759</v>
          </cell>
        </row>
        <row r="8229">
          <cell r="A8229" t="str">
            <v>CARDENAS MARQUEZ URIEL</v>
          </cell>
          <cell r="B8229">
            <v>93365618</v>
          </cell>
        </row>
        <row r="8230">
          <cell r="A8230" t="str">
            <v>CARDENAS MARTHA CECILIA</v>
          </cell>
          <cell r="B8230">
            <v>35502319</v>
          </cell>
        </row>
        <row r="8231">
          <cell r="A8231" t="str">
            <v>CARDENAS MARTHA SOLANGELA</v>
          </cell>
          <cell r="B8231">
            <v>39721193</v>
          </cell>
        </row>
        <row r="8232">
          <cell r="A8232" t="str">
            <v>CARDENAS MARTINEZ GABRIEL</v>
          </cell>
          <cell r="B8232">
            <v>14204160</v>
          </cell>
        </row>
        <row r="8233">
          <cell r="A8233" t="str">
            <v>CARDENAS MARTINEZ SANDRA YANIRA</v>
          </cell>
          <cell r="B8233">
            <v>52327521</v>
          </cell>
        </row>
        <row r="8234">
          <cell r="A8234" t="str">
            <v>CARDENAS MARULANDAHERNAN</v>
          </cell>
          <cell r="B8234">
            <v>6185763</v>
          </cell>
        </row>
        <row r="8235">
          <cell r="A8235" t="str">
            <v>CARDENAS MEDINA SANDRA PATRICIA</v>
          </cell>
          <cell r="B8235">
            <v>66902633</v>
          </cell>
        </row>
        <row r="8236">
          <cell r="A8236" t="str">
            <v>CARDENAS MENJURA MYRIAM LUCIA</v>
          </cell>
          <cell r="B8236">
            <v>51914080</v>
          </cell>
        </row>
        <row r="8237">
          <cell r="A8237" t="str">
            <v>CARDENAS MONTERO JUAN CARLOS</v>
          </cell>
          <cell r="B8237">
            <v>10180140</v>
          </cell>
        </row>
        <row r="8238">
          <cell r="A8238" t="str">
            <v>CARDENAS MORANTES JAVIER</v>
          </cell>
          <cell r="B8238">
            <v>6023561</v>
          </cell>
        </row>
        <row r="8239">
          <cell r="A8239" t="str">
            <v>CARDENAS MORENO LUIS CARLOS</v>
          </cell>
          <cell r="B8239">
            <v>19430317</v>
          </cell>
        </row>
        <row r="8240">
          <cell r="A8240" t="str">
            <v>CARDENAS MORENO SIERVO</v>
          </cell>
          <cell r="B8240">
            <v>79308462</v>
          </cell>
        </row>
        <row r="8241">
          <cell r="A8241" t="str">
            <v>CARDENAS MOSQUERA MIGUEL ANTONIO</v>
          </cell>
          <cell r="B8241">
            <v>16685495</v>
          </cell>
        </row>
        <row r="8242">
          <cell r="A8242" t="str">
            <v>CARDENAS NAVAS ALBERTO</v>
          </cell>
          <cell r="B8242">
            <v>79512832</v>
          </cell>
        </row>
        <row r="8243">
          <cell r="A8243" t="str">
            <v>CARDENAS OCHOA AMPARO</v>
          </cell>
          <cell r="B8243">
            <v>41441181</v>
          </cell>
        </row>
        <row r="8244">
          <cell r="A8244" t="str">
            <v>CARDENAS ORTEGA HUGO RAFAEL</v>
          </cell>
          <cell r="B8244">
            <v>19459587</v>
          </cell>
        </row>
        <row r="8245">
          <cell r="A8245" t="str">
            <v>CARDENAS OSORIO JORGE AUGUSTO</v>
          </cell>
          <cell r="B8245">
            <v>10255514</v>
          </cell>
        </row>
        <row r="8246">
          <cell r="A8246" t="str">
            <v>CARDENAS OSPINA JUAN CARLOS</v>
          </cell>
          <cell r="B8246">
            <v>7535518</v>
          </cell>
        </row>
        <row r="8247">
          <cell r="A8247" t="str">
            <v>CARDENAS PAEZ ELIZABETH</v>
          </cell>
          <cell r="B8247">
            <v>51922925</v>
          </cell>
        </row>
        <row r="8248">
          <cell r="A8248" t="str">
            <v>CARDENAS PENA OTILIA</v>
          </cell>
          <cell r="B8248">
            <v>27804218</v>
          </cell>
        </row>
        <row r="8249">
          <cell r="A8249" t="str">
            <v>CARDENAS PEREZ CLAUDIA MARIA</v>
          </cell>
          <cell r="B8249">
            <v>43813201</v>
          </cell>
        </row>
        <row r="8250">
          <cell r="A8250" t="str">
            <v>CARDENAS PEREZ GUILLERMO</v>
          </cell>
          <cell r="B8250">
            <v>19122101</v>
          </cell>
        </row>
        <row r="8251">
          <cell r="A8251" t="str">
            <v>CARDENAS PEREZ LIGIA OTILIA</v>
          </cell>
          <cell r="B8251">
            <v>40028009</v>
          </cell>
        </row>
        <row r="8252">
          <cell r="A8252" t="str">
            <v>CARDENAS PINEDA GLORIA INES</v>
          </cell>
          <cell r="B8252">
            <v>43094206</v>
          </cell>
        </row>
        <row r="8253">
          <cell r="A8253" t="str">
            <v>CARDENAS PINEROS PEDRO ANTONIO</v>
          </cell>
          <cell r="B8253">
            <v>79120090</v>
          </cell>
        </row>
        <row r="8254">
          <cell r="A8254" t="str">
            <v>CARDENAS PINZON FERNANDO ADOLFO</v>
          </cell>
          <cell r="B8254">
            <v>79127840</v>
          </cell>
        </row>
        <row r="8255">
          <cell r="A8255" t="str">
            <v>CARDENAS QUINTERO ARACELLY</v>
          </cell>
          <cell r="B8255">
            <v>41891315</v>
          </cell>
        </row>
        <row r="8256">
          <cell r="A8256" t="str">
            <v>CARDENAS RAMIREZ DIANA CRISTINA</v>
          </cell>
          <cell r="B8256">
            <v>28566524</v>
          </cell>
        </row>
        <row r="8257">
          <cell r="A8257" t="str">
            <v>CARDENAS RAMIREZ HECTOR MAURICIO</v>
          </cell>
          <cell r="B8257">
            <v>79442467</v>
          </cell>
        </row>
        <row r="8258">
          <cell r="A8258" t="str">
            <v>CARDENAS RAMIREZ ROBERTO</v>
          </cell>
          <cell r="B8258">
            <v>72178045</v>
          </cell>
        </row>
        <row r="8259">
          <cell r="A8259" t="str">
            <v>CARDENAS RANGEL JOSE ALEXANDER</v>
          </cell>
          <cell r="B8259">
            <v>79057100</v>
          </cell>
        </row>
        <row r="8260">
          <cell r="A8260" t="str">
            <v>CARDENAS RENDON LINA MARIA</v>
          </cell>
          <cell r="B8260">
            <v>43817593</v>
          </cell>
        </row>
        <row r="8261">
          <cell r="A8261" t="str">
            <v>CARDENAS RENGIFO HERMAN HERNANDO</v>
          </cell>
          <cell r="B8261">
            <v>6182925</v>
          </cell>
        </row>
        <row r="8262">
          <cell r="A8262" t="str">
            <v>CARDENAS REYES OMAR ERNESTO</v>
          </cell>
          <cell r="B8262">
            <v>80377082</v>
          </cell>
        </row>
        <row r="8263">
          <cell r="A8263" t="str">
            <v>CARDENAS RIASCOS PARMENIDES</v>
          </cell>
          <cell r="B8263">
            <v>14448436</v>
          </cell>
        </row>
        <row r="8264">
          <cell r="A8264" t="str">
            <v>CARDENAS RICARDO</v>
          </cell>
          <cell r="B8264">
            <v>4925796</v>
          </cell>
        </row>
        <row r="8265">
          <cell r="A8265" t="str">
            <v>CARDENAS RINCON EDGAR GUSTAVO</v>
          </cell>
          <cell r="B8265">
            <v>6001036</v>
          </cell>
        </row>
        <row r="8266">
          <cell r="A8266" t="str">
            <v>CARDENAS RINCON HENRY LEONEL</v>
          </cell>
          <cell r="B8266">
            <v>79203185</v>
          </cell>
        </row>
        <row r="8267">
          <cell r="A8267" t="str">
            <v>CARDENAS RINCON MARIA BIALLYS</v>
          </cell>
          <cell r="B8267">
            <v>28927821</v>
          </cell>
        </row>
        <row r="8268">
          <cell r="A8268" t="str">
            <v>CARDENAS RODRIGUEZ BETTY</v>
          </cell>
          <cell r="B8268">
            <v>38254123</v>
          </cell>
        </row>
        <row r="8269">
          <cell r="A8269" t="str">
            <v>CARDENAS RODRIGUEZ JORGE ENRIQUE</v>
          </cell>
          <cell r="B8269">
            <v>3024027</v>
          </cell>
        </row>
        <row r="8270">
          <cell r="A8270" t="str">
            <v>CARDENAS RODRIGUEZCESAR AUGUSTO</v>
          </cell>
          <cell r="B8270">
            <v>98584220</v>
          </cell>
        </row>
        <row r="8271">
          <cell r="A8271" t="str">
            <v>CARDENAS ROJAS DIANA PILAR</v>
          </cell>
          <cell r="B8271">
            <v>52228501</v>
          </cell>
        </row>
        <row r="8272">
          <cell r="A8272" t="str">
            <v>CARDENAS ROJAS MAURICIO</v>
          </cell>
          <cell r="B8272">
            <v>5832404</v>
          </cell>
        </row>
        <row r="8273">
          <cell r="A8273" t="str">
            <v>CARDENAS ROMAN STELLA</v>
          </cell>
          <cell r="B8273">
            <v>66854249</v>
          </cell>
        </row>
        <row r="8274">
          <cell r="A8274" t="str">
            <v>CARDENAS RUEDA MARGARITA VICTORIA</v>
          </cell>
          <cell r="B8274">
            <v>51776291</v>
          </cell>
        </row>
        <row r="8275">
          <cell r="A8275" t="str">
            <v>CARDENAS RUIZ ORQUIDEA ESTRELLITA</v>
          </cell>
          <cell r="B8275">
            <v>51796839</v>
          </cell>
        </row>
        <row r="8276">
          <cell r="A8276" t="str">
            <v>CARDENAS SALINAS MARTHA CECILIA</v>
          </cell>
          <cell r="B8276">
            <v>31525449</v>
          </cell>
        </row>
        <row r="8277">
          <cell r="A8277" t="str">
            <v>CARDENAS SANCHEZ CRISTOBAL</v>
          </cell>
          <cell r="B8277">
            <v>2272348</v>
          </cell>
        </row>
        <row r="8278">
          <cell r="A8278" t="str">
            <v>CARDENAS SANCHEZ GLADYS LUCERO</v>
          </cell>
          <cell r="B8278">
            <v>51838890</v>
          </cell>
        </row>
        <row r="8279">
          <cell r="A8279" t="str">
            <v>CARDENAS SANCHEZ GUSTAVO</v>
          </cell>
          <cell r="B8279">
            <v>19118041</v>
          </cell>
        </row>
        <row r="8280">
          <cell r="A8280" t="str">
            <v>CARDENAS SANCHEZ INGRIT ROCIO</v>
          </cell>
          <cell r="B8280">
            <v>52440304</v>
          </cell>
        </row>
        <row r="8281">
          <cell r="A8281" t="str">
            <v>CARDENAS SARASTY CATALINA</v>
          </cell>
          <cell r="B8281">
            <v>42134313</v>
          </cell>
        </row>
        <row r="8282">
          <cell r="A8282" t="str">
            <v>CARDENAS SILVA MARTHA LILIANA</v>
          </cell>
          <cell r="B8282">
            <v>63511507</v>
          </cell>
        </row>
        <row r="8283">
          <cell r="A8283" t="str">
            <v>CARDENAS SOTO JOSE RAMON</v>
          </cell>
          <cell r="B8283">
            <v>16201940</v>
          </cell>
        </row>
        <row r="8284">
          <cell r="A8284" t="str">
            <v>CARDENAS SUAREZ JOSE ANTONIO</v>
          </cell>
          <cell r="B8284">
            <v>6035942</v>
          </cell>
        </row>
        <row r="8285">
          <cell r="A8285" t="str">
            <v>CARDENAS T JAIME</v>
          </cell>
          <cell r="B8285">
            <v>16691111</v>
          </cell>
        </row>
        <row r="8286">
          <cell r="A8286" t="str">
            <v>CARDENAS TIGREROS MIGUEL JOSE</v>
          </cell>
          <cell r="B8286">
            <v>14949845</v>
          </cell>
        </row>
        <row r="8287">
          <cell r="A8287" t="str">
            <v>CARDENAS TOBO LEONARDO ALBERTO</v>
          </cell>
          <cell r="B8287">
            <v>79728838</v>
          </cell>
        </row>
        <row r="8288">
          <cell r="A8288" t="str">
            <v>CARDENAS TOBON CIA LTDA TALLERES MERCURY</v>
          </cell>
          <cell r="B8288">
            <v>800129072</v>
          </cell>
        </row>
        <row r="8289">
          <cell r="A8289" t="str">
            <v>CARDENAS TORRES JAMES ARBEY</v>
          </cell>
          <cell r="B8289">
            <v>94530748</v>
          </cell>
        </row>
        <row r="8290">
          <cell r="A8290" t="str">
            <v>CARDENAS TORRES JOSE MAURICIO</v>
          </cell>
          <cell r="B8290">
            <v>79486666</v>
          </cell>
        </row>
        <row r="8291">
          <cell r="A8291" t="str">
            <v>CARDENAS TRILLERAS ARGENIS</v>
          </cell>
          <cell r="B8291">
            <v>40372264</v>
          </cell>
        </row>
        <row r="8292">
          <cell r="A8292" t="str">
            <v>CARDENAS URUENA LUIS FERNANDO</v>
          </cell>
          <cell r="B8292">
            <v>10112307</v>
          </cell>
        </row>
        <row r="8293">
          <cell r="A8293" t="str">
            <v>CARDENAS VALENCIA ALVARO</v>
          </cell>
          <cell r="B8293">
            <v>19356347</v>
          </cell>
        </row>
        <row r="8294">
          <cell r="A8294" t="str">
            <v>CARDENAS VALENZUELA FEDERICO</v>
          </cell>
          <cell r="B8294">
            <v>16487536</v>
          </cell>
        </row>
        <row r="8295">
          <cell r="A8295" t="str">
            <v>CARDENAS VALLEJO BERTHA LUCIA</v>
          </cell>
          <cell r="B8295">
            <v>31956811</v>
          </cell>
        </row>
        <row r="8296">
          <cell r="A8296" t="str">
            <v>CARDENAS VALLEJO LUZ AMPARO</v>
          </cell>
          <cell r="B8296">
            <v>31933642</v>
          </cell>
        </row>
        <row r="8297">
          <cell r="A8297" t="str">
            <v>CARDENAS VARON MARISOL</v>
          </cell>
          <cell r="B8297">
            <v>39752357</v>
          </cell>
        </row>
        <row r="8298">
          <cell r="A8298" t="str">
            <v>CARDENAS VELANDIA MARIA CRISTINA</v>
          </cell>
          <cell r="B8298">
            <v>46369949</v>
          </cell>
        </row>
        <row r="8299">
          <cell r="A8299" t="str">
            <v>CARDENAS VELOZA JOHN WILSON</v>
          </cell>
          <cell r="B8299">
            <v>79831669</v>
          </cell>
        </row>
        <row r="8300">
          <cell r="A8300" t="str">
            <v>CARDENAS VILLA HECTOR WILLIAM</v>
          </cell>
          <cell r="B8300">
            <v>16678532</v>
          </cell>
        </row>
        <row r="8301">
          <cell r="A8301" t="str">
            <v>CARDENAS WILLIAM</v>
          </cell>
          <cell r="B8301">
            <v>19487162</v>
          </cell>
        </row>
        <row r="8302">
          <cell r="A8302" t="str">
            <v>CARDEÑO CASTRO CARLOS ALBERTO</v>
          </cell>
          <cell r="B8302">
            <v>98588089</v>
          </cell>
        </row>
        <row r="8303">
          <cell r="A8303" t="str">
            <v>CARDEÑO OLIVARES JOSE OMAR</v>
          </cell>
          <cell r="B8303">
            <v>2773683</v>
          </cell>
        </row>
        <row r="8304">
          <cell r="A8304" t="str">
            <v>CARDIOLOGICAS LTDA</v>
          </cell>
          <cell r="B8304">
            <v>800113386</v>
          </cell>
        </row>
        <row r="8305">
          <cell r="A8305" t="str">
            <v>CARDONA AGUDELO GUSTAVO ADOLFO</v>
          </cell>
          <cell r="B8305">
            <v>71743694</v>
          </cell>
        </row>
        <row r="8306">
          <cell r="A8306" t="str">
            <v>CARDONA AGUILAR JORGE ANDRES</v>
          </cell>
          <cell r="B8306">
            <v>71774353</v>
          </cell>
        </row>
        <row r="8307">
          <cell r="A8307" t="str">
            <v>CARDONA AGUIRRE JHON JAIRO</v>
          </cell>
          <cell r="B8307">
            <v>89002282</v>
          </cell>
        </row>
        <row r="8308">
          <cell r="A8308" t="str">
            <v>CARDONA AGUIRRE JOSE EDGAR</v>
          </cell>
          <cell r="B8308">
            <v>15899698</v>
          </cell>
        </row>
        <row r="8309">
          <cell r="A8309" t="str">
            <v>CARDONA AGUIRRE LINDELIA</v>
          </cell>
          <cell r="B8309">
            <v>41722638</v>
          </cell>
        </row>
        <row r="8310">
          <cell r="A8310" t="str">
            <v>CARDONA AGUIRRE MARTHA LILIANA</v>
          </cell>
          <cell r="B8310">
            <v>34567073</v>
          </cell>
        </row>
        <row r="8311">
          <cell r="A8311" t="str">
            <v>CARDONA ALBIS FERNANDO</v>
          </cell>
          <cell r="B8311">
            <v>16360887</v>
          </cell>
        </row>
        <row r="8312">
          <cell r="A8312" t="str">
            <v>CARDONA ALVAREZ ALVARO ALFONSO</v>
          </cell>
          <cell r="B8312">
            <v>14994513</v>
          </cell>
        </row>
        <row r="8313">
          <cell r="A8313" t="str">
            <v>CARDONA ALVAREZ MARIA EUSIRIS</v>
          </cell>
          <cell r="B8313">
            <v>29950863</v>
          </cell>
        </row>
        <row r="8314">
          <cell r="A8314" t="str">
            <v>CARDONA ALZATE DIEGO FERNANDO</v>
          </cell>
          <cell r="B8314">
            <v>16825100</v>
          </cell>
        </row>
        <row r="8315">
          <cell r="A8315" t="str">
            <v>CARDONA AMARILES EDGAR HERNANDO</v>
          </cell>
          <cell r="B8315">
            <v>71655150</v>
          </cell>
        </row>
        <row r="8316">
          <cell r="A8316" t="str">
            <v>CARDONA ANA ELVIA</v>
          </cell>
          <cell r="B8316">
            <v>22010250</v>
          </cell>
        </row>
        <row r="8317">
          <cell r="A8317" t="str">
            <v>CARDONA ANGEL NORA ELENA</v>
          </cell>
          <cell r="B8317">
            <v>43161374</v>
          </cell>
        </row>
        <row r="8318">
          <cell r="A8318" t="str">
            <v>CARDONA ANZOLA DIANA MARIA</v>
          </cell>
          <cell r="B8318">
            <v>42897939</v>
          </cell>
        </row>
        <row r="8319">
          <cell r="A8319" t="str">
            <v>CARDONA ARANGO ABEL ANTONIO</v>
          </cell>
          <cell r="B8319">
            <v>12129550</v>
          </cell>
        </row>
        <row r="8320">
          <cell r="A8320" t="str">
            <v>CARDONA ARANGO CESAR AUGUSTO</v>
          </cell>
          <cell r="B8320">
            <v>79929486</v>
          </cell>
        </row>
        <row r="8321">
          <cell r="A8321" t="str">
            <v>CARDONA ARENAS HECTOR JAVIER</v>
          </cell>
          <cell r="B8321">
            <v>8273019</v>
          </cell>
        </row>
        <row r="8322">
          <cell r="A8322" t="str">
            <v>CARDONA ARISTIZABAL SANDRA MILENA</v>
          </cell>
          <cell r="B8322">
            <v>31418503</v>
          </cell>
        </row>
        <row r="8323">
          <cell r="A8323" t="str">
            <v>CARDONA AVILA YORLADIS</v>
          </cell>
          <cell r="B8323">
            <v>40391410</v>
          </cell>
        </row>
        <row r="8324">
          <cell r="A8324" t="str">
            <v>CARDONA BARRIOS HELMER JOSE</v>
          </cell>
          <cell r="B8324">
            <v>9287983</v>
          </cell>
        </row>
        <row r="8325">
          <cell r="A8325" t="str">
            <v>CARDONA BEDOYA MARIO BERNARDO</v>
          </cell>
          <cell r="B8325">
            <v>16607637</v>
          </cell>
        </row>
        <row r="8326">
          <cell r="A8326" t="str">
            <v>CARDONA BEDOYA OSCAR DE JESUS</v>
          </cell>
          <cell r="B8326">
            <v>3456531</v>
          </cell>
        </row>
        <row r="8327">
          <cell r="A8327" t="str">
            <v>CARDONA BEDOYA YOMAIRA</v>
          </cell>
          <cell r="B8327">
            <v>43566237</v>
          </cell>
        </row>
        <row r="8328">
          <cell r="A8328" t="str">
            <v>CARDONA BERNAL JHOVANA</v>
          </cell>
          <cell r="B8328">
            <v>66657831</v>
          </cell>
        </row>
        <row r="8329">
          <cell r="A8329" t="str">
            <v>CARDONA BETANCUR CAMILO ALBERTO</v>
          </cell>
          <cell r="B8329">
            <v>10269685</v>
          </cell>
        </row>
        <row r="8330">
          <cell r="A8330" t="str">
            <v>CARDONA BETANCUR CARLOS MARIO</v>
          </cell>
          <cell r="B8330">
            <v>71575101</v>
          </cell>
        </row>
        <row r="8331">
          <cell r="A8331" t="str">
            <v>CARDONA BLANCA ROSA</v>
          </cell>
          <cell r="B8331">
            <v>25127006</v>
          </cell>
        </row>
        <row r="8332">
          <cell r="A8332" t="str">
            <v>CARDONA BLANDON JOSE GUSTAVO</v>
          </cell>
          <cell r="B8332">
            <v>6496127</v>
          </cell>
        </row>
        <row r="8333">
          <cell r="A8333" t="str">
            <v>CARDONA BOHORQUEZ JOSE ANGEL</v>
          </cell>
          <cell r="B8333">
            <v>16455583</v>
          </cell>
        </row>
        <row r="8334">
          <cell r="A8334" t="str">
            <v>CARDONA BORJA NELIDA DEL R</v>
          </cell>
          <cell r="B8334">
            <v>43597058</v>
          </cell>
        </row>
        <row r="8335">
          <cell r="A8335" t="str">
            <v>CARDONA BORJA YUDI MABEL</v>
          </cell>
          <cell r="B8335">
            <v>43109202</v>
          </cell>
        </row>
        <row r="8336">
          <cell r="A8336" t="str">
            <v>CARDONA CACERES NORMA ALICIA</v>
          </cell>
          <cell r="B8336">
            <v>31869129</v>
          </cell>
        </row>
        <row r="8337">
          <cell r="A8337" t="str">
            <v>CARDONA CARDONA ANA RITA</v>
          </cell>
          <cell r="B8337">
            <v>29108330</v>
          </cell>
        </row>
        <row r="8338">
          <cell r="A8338" t="str">
            <v>CARDONA CARDONA HECTOR IVAN</v>
          </cell>
          <cell r="B8338">
            <v>8301809</v>
          </cell>
        </row>
        <row r="8339">
          <cell r="A8339" t="str">
            <v>CARDONA CARDONA LUZ</v>
          </cell>
          <cell r="B8339">
            <v>43537361</v>
          </cell>
        </row>
        <row r="8340">
          <cell r="A8340" t="str">
            <v>CARDONA CARDONA LUZ ADRIANA</v>
          </cell>
          <cell r="B8340">
            <v>43081805</v>
          </cell>
        </row>
        <row r="8341">
          <cell r="A8341" t="str">
            <v>CARDONA CARMONA ASTRID ELIANA</v>
          </cell>
          <cell r="B8341">
            <v>43606116</v>
          </cell>
        </row>
        <row r="8342">
          <cell r="A8342" t="str">
            <v>CARDONA CARVAJAL OMAIRA</v>
          </cell>
          <cell r="B8342">
            <v>38854844</v>
          </cell>
        </row>
        <row r="8343">
          <cell r="A8343" t="str">
            <v>CARDONA CASTAÑO EDILSON</v>
          </cell>
          <cell r="B8343">
            <v>16721598</v>
          </cell>
        </row>
        <row r="8344">
          <cell r="A8344" t="str">
            <v>CARDONA CASTILLO JOSE GUSTAVO</v>
          </cell>
          <cell r="B8344">
            <v>7545722</v>
          </cell>
        </row>
        <row r="8345">
          <cell r="A8345" t="str">
            <v>CARDONA CASTRO ALBA INES</v>
          </cell>
          <cell r="B8345">
            <v>25016123</v>
          </cell>
        </row>
        <row r="8346">
          <cell r="A8346" t="str">
            <v>CARDONA CASTRO HUGO</v>
          </cell>
          <cell r="B8346">
            <v>10062397</v>
          </cell>
        </row>
        <row r="8347">
          <cell r="A8347" t="str">
            <v>CARDONA CORREA CLAUDIA MILENA</v>
          </cell>
          <cell r="B8347">
            <v>25166419</v>
          </cell>
        </row>
        <row r="8348">
          <cell r="A8348" t="str">
            <v>CARDONA CORREA JAMES ARMANDO</v>
          </cell>
          <cell r="B8348">
            <v>16277595</v>
          </cell>
        </row>
        <row r="8349">
          <cell r="A8349" t="str">
            <v>CARDONA CORREA JOSE ARLEY</v>
          </cell>
          <cell r="B8349">
            <v>1256308</v>
          </cell>
        </row>
        <row r="8350">
          <cell r="A8350" t="str">
            <v>CARDONA CORREA LIGIA AMPARO</v>
          </cell>
          <cell r="B8350">
            <v>32538653</v>
          </cell>
        </row>
        <row r="8351">
          <cell r="A8351" t="str">
            <v>CARDONA CORREA STELLA</v>
          </cell>
          <cell r="B8351">
            <v>31922571</v>
          </cell>
        </row>
        <row r="8352">
          <cell r="A8352" t="str">
            <v>CARDONA CORREDOR FRANCY MELODY</v>
          </cell>
          <cell r="B8352">
            <v>63485577</v>
          </cell>
        </row>
        <row r="8353">
          <cell r="A8353" t="str">
            <v>CARDONA CORREDOR PATRICIA EUGE</v>
          </cell>
          <cell r="B8353">
            <v>52220101</v>
          </cell>
        </row>
        <row r="8354">
          <cell r="A8354" t="str">
            <v>CARDONA CORTES LUZ DARY</v>
          </cell>
          <cell r="B8354">
            <v>65729008</v>
          </cell>
        </row>
        <row r="8355">
          <cell r="A8355" t="str">
            <v>CARDONA CORTES RODRIGO ANDRES</v>
          </cell>
          <cell r="B8355">
            <v>70663081</v>
          </cell>
        </row>
        <row r="8356">
          <cell r="A8356" t="str">
            <v>CARDONA CRUZ NOHORA LIGIA</v>
          </cell>
          <cell r="B8356">
            <v>31407939</v>
          </cell>
        </row>
        <row r="8357">
          <cell r="A8357" t="str">
            <v>CARDONA DARAVINA JORGE ENRIQUE</v>
          </cell>
          <cell r="B8357">
            <v>94396564</v>
          </cell>
        </row>
        <row r="8358">
          <cell r="A8358" t="str">
            <v>CARDONA DAVILA OSCAR</v>
          </cell>
          <cell r="B8358">
            <v>91244067</v>
          </cell>
        </row>
        <row r="8359">
          <cell r="A8359" t="str">
            <v>CARDONA DE CASTILLCANDIDA ROSA</v>
          </cell>
          <cell r="B8359">
            <v>29810474</v>
          </cell>
        </row>
        <row r="8360">
          <cell r="A8360" t="str">
            <v>CARDONA DE CASTRO ALBA ROSA</v>
          </cell>
          <cell r="B8360">
            <v>29378623</v>
          </cell>
        </row>
        <row r="8361">
          <cell r="A8361" t="str">
            <v>CARDONA DE ELVIRA JULIA</v>
          </cell>
          <cell r="B8361">
            <v>38950356</v>
          </cell>
        </row>
        <row r="8362">
          <cell r="A8362" t="str">
            <v>CARDONA DE LOMBANA DIOSELINA</v>
          </cell>
          <cell r="B8362">
            <v>29269091</v>
          </cell>
        </row>
        <row r="8363">
          <cell r="A8363" t="str">
            <v>CARDONA DE VALENCIA CARMEN ELISA</v>
          </cell>
          <cell r="B8363">
            <v>32344220</v>
          </cell>
        </row>
        <row r="8364">
          <cell r="A8364" t="str">
            <v>CARDONA DE VEGA GLORIA LUCIA</v>
          </cell>
          <cell r="B8364">
            <v>24804256</v>
          </cell>
        </row>
        <row r="8365">
          <cell r="A8365" t="str">
            <v>CARDONA DEL RIO HENRY</v>
          </cell>
          <cell r="B8365">
            <v>19428594</v>
          </cell>
        </row>
        <row r="8366">
          <cell r="A8366" t="str">
            <v>CARDONA DEVIA ESTEBAN</v>
          </cell>
          <cell r="B8366">
            <v>10162657</v>
          </cell>
        </row>
        <row r="8367">
          <cell r="A8367" t="str">
            <v>CARDONA DIAZ JOSE WALTER</v>
          </cell>
          <cell r="B8367">
            <v>16717454</v>
          </cell>
        </row>
        <row r="8368">
          <cell r="A8368" t="str">
            <v>CARDONA DIAZ MARTHA CECILIA</v>
          </cell>
          <cell r="B8368">
            <v>66817552</v>
          </cell>
        </row>
        <row r="8369">
          <cell r="A8369" t="str">
            <v>CARDONA DIAZ PABLO EMILIO</v>
          </cell>
          <cell r="B8369">
            <v>91444699</v>
          </cell>
        </row>
        <row r="8370">
          <cell r="A8370" t="str">
            <v>CARDONA DORADO MARTA LILIANA</v>
          </cell>
          <cell r="B8370">
            <v>66850925</v>
          </cell>
        </row>
        <row r="8371">
          <cell r="A8371" t="str">
            <v>CARDONA ECHEVERRY GILDARDO</v>
          </cell>
          <cell r="B8371">
            <v>6442363</v>
          </cell>
        </row>
        <row r="8372">
          <cell r="A8372" t="str">
            <v>CARDONA ECHEVERRY JOSE RODRIGO</v>
          </cell>
          <cell r="B8372">
            <v>98549469</v>
          </cell>
        </row>
        <row r="8373">
          <cell r="A8373" t="str">
            <v>CARDONA ESCOBAR MAURICIO JOSE</v>
          </cell>
          <cell r="B8373">
            <v>8271149</v>
          </cell>
        </row>
        <row r="8374">
          <cell r="A8374" t="str">
            <v>CARDONA ESTRADA JUAN FELIPE</v>
          </cell>
          <cell r="B8374">
            <v>71774892</v>
          </cell>
        </row>
        <row r="8375">
          <cell r="A8375" t="str">
            <v>CARDONA FERNANDEZ PEDRO NEL</v>
          </cell>
          <cell r="B8375">
            <v>7562293</v>
          </cell>
        </row>
        <row r="8376">
          <cell r="A8376" t="str">
            <v>CARDONA FORERO JOHN JAIRO</v>
          </cell>
          <cell r="B8376">
            <v>10180952</v>
          </cell>
        </row>
        <row r="8377">
          <cell r="A8377" t="str">
            <v>CARDONA FRANCO LILIANA ISABEL</v>
          </cell>
          <cell r="B8377">
            <v>30272031</v>
          </cell>
        </row>
        <row r="8378">
          <cell r="A8378" t="str">
            <v>CARDONA GALEANO ISABEL CRISTINA</v>
          </cell>
          <cell r="B8378">
            <v>43168119</v>
          </cell>
        </row>
        <row r="8379">
          <cell r="A8379" t="str">
            <v>CARDONA GALLEGO ELKIN ARLEY</v>
          </cell>
          <cell r="B8379">
            <v>98580154</v>
          </cell>
        </row>
        <row r="8380">
          <cell r="A8380" t="str">
            <v>CARDONA GARCIA ANGELA MARIA</v>
          </cell>
          <cell r="B8380">
            <v>42881459</v>
          </cell>
        </row>
        <row r="8381">
          <cell r="A8381" t="str">
            <v>CARDONA GARCIA CLAUDIA MARIA</v>
          </cell>
          <cell r="B8381">
            <v>42889930</v>
          </cell>
        </row>
        <row r="8382">
          <cell r="A8382" t="str">
            <v>CARDONA GARCIA JAIME</v>
          </cell>
          <cell r="B8382">
            <v>17142292</v>
          </cell>
        </row>
        <row r="8383">
          <cell r="A8383" t="str">
            <v>CARDONA GARCIA JAVIER</v>
          </cell>
          <cell r="B8383">
            <v>10226511</v>
          </cell>
        </row>
        <row r="8384">
          <cell r="A8384" t="str">
            <v>CARDONA GARCIA LUZ AMPARO</v>
          </cell>
          <cell r="B8384">
            <v>66734246</v>
          </cell>
        </row>
        <row r="8385">
          <cell r="A8385" t="str">
            <v>CARDONA GARCIA MARIA YOLANDA</v>
          </cell>
          <cell r="B8385">
            <v>24471594</v>
          </cell>
        </row>
        <row r="8386">
          <cell r="A8386" t="str">
            <v>CARDONA GARCIA OCTAVIO</v>
          </cell>
          <cell r="B8386">
            <v>6497632</v>
          </cell>
        </row>
        <row r="8387">
          <cell r="A8387" t="str">
            <v>CARDONA GIL FERNANDO MAURICIO</v>
          </cell>
          <cell r="B8387">
            <v>70513778</v>
          </cell>
        </row>
        <row r="8388">
          <cell r="A8388" t="str">
            <v>CARDONA GIL JADISSON DE JESUS</v>
          </cell>
          <cell r="B8388">
            <v>71633988</v>
          </cell>
        </row>
        <row r="8389">
          <cell r="A8389" t="str">
            <v>CARDONA GIRALDO ANY JOHANA</v>
          </cell>
          <cell r="B8389">
            <v>66705345</v>
          </cell>
        </row>
        <row r="8390">
          <cell r="A8390" t="str">
            <v>CARDONA GIRALDO AUDREY</v>
          </cell>
          <cell r="B8390">
            <v>41905263</v>
          </cell>
        </row>
        <row r="8391">
          <cell r="A8391" t="str">
            <v>CARDONA GIRALDO CHARLES WILSON</v>
          </cell>
          <cell r="B8391">
            <v>94509172</v>
          </cell>
        </row>
        <row r="8392">
          <cell r="A8392" t="str">
            <v>CARDONA GIRALDO FABIAN DAVID</v>
          </cell>
          <cell r="B8392">
            <v>71792157</v>
          </cell>
        </row>
        <row r="8393">
          <cell r="A8393" t="str">
            <v>CARDONA GIRALDO GLORIA LUCIA</v>
          </cell>
          <cell r="B8393">
            <v>42001745</v>
          </cell>
        </row>
        <row r="8394">
          <cell r="A8394" t="str">
            <v>CARDONA GIRALDO HERNANDO</v>
          </cell>
          <cell r="B8394">
            <v>94411153</v>
          </cell>
        </row>
        <row r="8395">
          <cell r="A8395" t="str">
            <v>CARDONA GOMEZ JULIANA ANDREA</v>
          </cell>
          <cell r="B8395">
            <v>31576129</v>
          </cell>
        </row>
        <row r="8396">
          <cell r="A8396" t="str">
            <v>CARDONA GOMEZ LUZ MARINA</v>
          </cell>
          <cell r="B8396">
            <v>42820556</v>
          </cell>
        </row>
        <row r="8397">
          <cell r="A8397" t="str">
            <v>CARDONA GONZALEZ JOSE FERNANDO</v>
          </cell>
          <cell r="B8397">
            <v>98489679</v>
          </cell>
        </row>
        <row r="8398">
          <cell r="A8398" t="str">
            <v>CARDONA GONZALEZ JOSE LUIS</v>
          </cell>
          <cell r="B8398">
            <v>16693905</v>
          </cell>
        </row>
        <row r="8399">
          <cell r="A8399" t="str">
            <v>CARDONA GONZALEZ MARIA INES</v>
          </cell>
          <cell r="B8399">
            <v>31262607</v>
          </cell>
        </row>
        <row r="8400">
          <cell r="A8400" t="str">
            <v>CARDONA GONZALEZ PEDRO</v>
          </cell>
          <cell r="B8400">
            <v>17161087</v>
          </cell>
        </row>
        <row r="8401">
          <cell r="A8401" t="str">
            <v>CARDONA GRAJALES JAIRO ALONSO</v>
          </cell>
          <cell r="B8401">
            <v>16780424</v>
          </cell>
        </row>
        <row r="8402">
          <cell r="A8402" t="str">
            <v>CARDONA GRAJALEZ PAOLA ANDREA</v>
          </cell>
          <cell r="B8402">
            <v>66984424</v>
          </cell>
        </row>
        <row r="8403">
          <cell r="A8403" t="str">
            <v>CARDONA GRANADA EDICSON</v>
          </cell>
          <cell r="B8403">
            <v>71777469</v>
          </cell>
        </row>
        <row r="8404">
          <cell r="A8404" t="str">
            <v>CARDONA GRISALES PAULA ANDREA</v>
          </cell>
          <cell r="B8404">
            <v>41932472</v>
          </cell>
        </row>
        <row r="8405">
          <cell r="A8405" t="str">
            <v>CARDONA GUTIERREZ ALBERTO ANTONIO</v>
          </cell>
          <cell r="B8405">
            <v>6094476</v>
          </cell>
        </row>
        <row r="8406">
          <cell r="A8406" t="str">
            <v>CARDONA GUTIERREZ JOHN FREDY</v>
          </cell>
          <cell r="B8406">
            <v>70563484</v>
          </cell>
        </row>
        <row r="8407">
          <cell r="A8407" t="str">
            <v>CARDONA GUZMAN SERGIO ANDRES</v>
          </cell>
          <cell r="B8407">
            <v>71702150</v>
          </cell>
        </row>
        <row r="8408">
          <cell r="A8408" t="str">
            <v>CARDONA HERRERA PAOLA YANETH</v>
          </cell>
          <cell r="B8408">
            <v>29874860</v>
          </cell>
        </row>
        <row r="8409">
          <cell r="A8409" t="str">
            <v>CARDONA HOLGUIN OSCAR HERNANDO</v>
          </cell>
          <cell r="B8409">
            <v>15306245</v>
          </cell>
        </row>
        <row r="8410">
          <cell r="A8410" t="str">
            <v>CARDONA HURTADO JAVIER</v>
          </cell>
          <cell r="B8410">
            <v>16356169</v>
          </cell>
        </row>
        <row r="8411">
          <cell r="A8411" t="str">
            <v>CARDONA JARAMILLO JOSE HERNAN</v>
          </cell>
          <cell r="B8411">
            <v>8407002</v>
          </cell>
        </row>
        <row r="8412">
          <cell r="A8412" t="str">
            <v>CARDONA JARAMILLO LUZ MARINA</v>
          </cell>
          <cell r="B8412">
            <v>25127637</v>
          </cell>
        </row>
        <row r="8413">
          <cell r="A8413" t="str">
            <v>CARDONA JARAMILLO MAURICIO</v>
          </cell>
          <cell r="B8413">
            <v>10029182</v>
          </cell>
        </row>
        <row r="8414">
          <cell r="A8414" t="str">
            <v>CARDONA JIMENEZ CESAR AUGUSTO</v>
          </cell>
          <cell r="B8414">
            <v>79921266</v>
          </cell>
        </row>
        <row r="8415">
          <cell r="A8415" t="str">
            <v>CARDONA JIMENEZ JAIME ARTURO</v>
          </cell>
          <cell r="B8415">
            <v>10143317</v>
          </cell>
        </row>
        <row r="8416">
          <cell r="A8416" t="str">
            <v>CARDONA JIMENEZ JAIRO LEON</v>
          </cell>
          <cell r="B8416">
            <v>2774390</v>
          </cell>
        </row>
        <row r="8417">
          <cell r="A8417" t="str">
            <v>CARDONA JIMENEZ NOELIA DE JESUS</v>
          </cell>
          <cell r="B8417">
            <v>31212824</v>
          </cell>
        </row>
        <row r="8418">
          <cell r="A8418" t="str">
            <v>CARDONA LIGIA</v>
          </cell>
          <cell r="B8418">
            <v>20603357</v>
          </cell>
        </row>
        <row r="8419">
          <cell r="A8419" t="str">
            <v>CARDONA LOAIZA MARIA MAGOLA</v>
          </cell>
          <cell r="B8419">
            <v>25154700</v>
          </cell>
        </row>
        <row r="8420">
          <cell r="A8420" t="str">
            <v>CARDONA LONDONO AIDA MARINA</v>
          </cell>
          <cell r="B8420">
            <v>24474245</v>
          </cell>
        </row>
        <row r="8421">
          <cell r="A8421" t="str">
            <v>CARDONA LONDONO HILDA YANETH</v>
          </cell>
          <cell r="B8421">
            <v>43640969</v>
          </cell>
        </row>
        <row r="8422">
          <cell r="A8422" t="str">
            <v>CARDONA LONDONO LUZ STELLA</v>
          </cell>
          <cell r="B8422">
            <v>31404432</v>
          </cell>
        </row>
        <row r="8423">
          <cell r="A8423" t="str">
            <v>CARDONA LOPEZ DIANA PATRICIA</v>
          </cell>
          <cell r="B8423">
            <v>43676299</v>
          </cell>
        </row>
        <row r="8424">
          <cell r="A8424" t="str">
            <v>CARDONA LOPEZ FERNANDO</v>
          </cell>
          <cell r="B8424">
            <v>16740697</v>
          </cell>
        </row>
        <row r="8425">
          <cell r="A8425" t="str">
            <v>CARDONA LOPEZ JAVIER RODRIGO</v>
          </cell>
          <cell r="B8425">
            <v>91449927</v>
          </cell>
        </row>
        <row r="8426">
          <cell r="A8426" t="str">
            <v>CARDONA LOPEZ LILY</v>
          </cell>
          <cell r="B8426">
            <v>21574144</v>
          </cell>
        </row>
        <row r="8427">
          <cell r="A8427" t="str">
            <v>CARDONA LOPEZ LUIS EDGAR</v>
          </cell>
          <cell r="B8427">
            <v>16679939</v>
          </cell>
        </row>
        <row r="8428">
          <cell r="A8428" t="str">
            <v>CARDONA LOPEZ MARINO</v>
          </cell>
          <cell r="B8428">
            <v>9858518</v>
          </cell>
        </row>
        <row r="8429">
          <cell r="A8429" t="str">
            <v>CARDONA LORZA HECTOR FABIO</v>
          </cell>
          <cell r="B8429">
            <v>16599949</v>
          </cell>
        </row>
        <row r="8430">
          <cell r="A8430" t="str">
            <v>CARDONA MACIA GLADYS CECILIA</v>
          </cell>
          <cell r="B8430">
            <v>39443756</v>
          </cell>
        </row>
        <row r="8431">
          <cell r="A8431" t="str">
            <v>CARDONA MARIA DABEIBA</v>
          </cell>
          <cell r="B8431">
            <v>31238154</v>
          </cell>
        </row>
        <row r="8432">
          <cell r="A8432" t="str">
            <v>CARDONA MARQUEZ FANNY</v>
          </cell>
          <cell r="B8432">
            <v>51774270</v>
          </cell>
        </row>
        <row r="8433">
          <cell r="A8433" t="str">
            <v>CARDONA MARTINEZ EVELIO DE JESUS</v>
          </cell>
          <cell r="B8433">
            <v>71707726</v>
          </cell>
        </row>
        <row r="8434">
          <cell r="A8434" t="str">
            <v>CARDONA MARTINEZ NELLY DE JESUS</v>
          </cell>
          <cell r="B8434">
            <v>43738841</v>
          </cell>
        </row>
        <row r="8435">
          <cell r="A8435" t="str">
            <v>CARDONA MEDINA GERARDO</v>
          </cell>
          <cell r="B8435">
            <v>4575595</v>
          </cell>
        </row>
        <row r="8436">
          <cell r="A8436" t="str">
            <v>CARDONA MEDINA MARIA JIMENA</v>
          </cell>
          <cell r="B8436">
            <v>52587289</v>
          </cell>
        </row>
        <row r="8437">
          <cell r="A8437" t="str">
            <v>CARDONA MEDINA MARTHA LUCIA</v>
          </cell>
          <cell r="B8437">
            <v>24620799</v>
          </cell>
        </row>
        <row r="8438">
          <cell r="A8438" t="str">
            <v>CARDONA MEJIA JOSE LIBERTO</v>
          </cell>
          <cell r="B8438">
            <v>4500738</v>
          </cell>
        </row>
        <row r="8439">
          <cell r="A8439" t="str">
            <v>CARDONA MEJIA JOSEFINA</v>
          </cell>
          <cell r="B8439">
            <v>21272899</v>
          </cell>
        </row>
        <row r="8440">
          <cell r="A8440" t="str">
            <v>CARDONA MEJIA LUIS EDUARDO</v>
          </cell>
          <cell r="B8440">
            <v>15333860</v>
          </cell>
        </row>
        <row r="8441">
          <cell r="A8441" t="str">
            <v>CARDONA MESA RODRIGO ANTONIO</v>
          </cell>
          <cell r="B8441">
            <v>535503</v>
          </cell>
        </row>
        <row r="8442">
          <cell r="A8442" t="str">
            <v>CARDONA MESA Y LIMITADA</v>
          </cell>
          <cell r="B8442">
            <v>890928421</v>
          </cell>
        </row>
        <row r="8443">
          <cell r="A8443" t="str">
            <v>CARDONA MILLAN JAIRO JESUS</v>
          </cell>
          <cell r="B8443">
            <v>6147589</v>
          </cell>
        </row>
        <row r="8444">
          <cell r="A8444" t="str">
            <v>CARDONA MOLINA CARLOS FERNANDO</v>
          </cell>
          <cell r="B8444">
            <v>16265511</v>
          </cell>
        </row>
        <row r="8445">
          <cell r="A8445" t="str">
            <v>CARDONA MOLINA OSWALDO</v>
          </cell>
          <cell r="B8445">
            <v>79339396</v>
          </cell>
        </row>
        <row r="8446">
          <cell r="A8446" t="str">
            <v>CARDONA MONTES ELKIN DARIO</v>
          </cell>
          <cell r="B8446">
            <v>70729097</v>
          </cell>
        </row>
        <row r="8447">
          <cell r="A8447" t="str">
            <v>CARDONA MONTOYA ADRIANA ISABEL</v>
          </cell>
          <cell r="B8447">
            <v>43062185</v>
          </cell>
        </row>
        <row r="8448">
          <cell r="A8448" t="str">
            <v>CARDONA MONTOYA GUSTAVO ADOLFO</v>
          </cell>
          <cell r="B8448">
            <v>98546726</v>
          </cell>
        </row>
        <row r="8449">
          <cell r="A8449" t="str">
            <v>CARDONA MONTOYA HOLMES RAFAEL</v>
          </cell>
          <cell r="B8449">
            <v>16589986</v>
          </cell>
        </row>
        <row r="8450">
          <cell r="A8450" t="str">
            <v>CARDONA MONTOYA JOSE ALBENIS</v>
          </cell>
          <cell r="B8450">
            <v>16259229</v>
          </cell>
        </row>
        <row r="8451">
          <cell r="A8451" t="str">
            <v>CARDONA MU/OZ JAZMIN UBIELY</v>
          </cell>
          <cell r="B8451">
            <v>43639321</v>
          </cell>
        </row>
        <row r="8452">
          <cell r="A8452" t="str">
            <v>CARDONA MUNOZ JOSE REINALDO</v>
          </cell>
          <cell r="B8452">
            <v>14876821</v>
          </cell>
        </row>
        <row r="8453">
          <cell r="A8453" t="str">
            <v>CARDONA MUÑOZ MELBA DEL CARMEN</v>
          </cell>
          <cell r="B8453">
            <v>31467453</v>
          </cell>
        </row>
        <row r="8454">
          <cell r="A8454" t="str">
            <v>CARDONA MURILLO JOSE ARPIDO</v>
          </cell>
          <cell r="B8454">
            <v>79148583</v>
          </cell>
        </row>
        <row r="8455">
          <cell r="A8455" t="str">
            <v>CARDONA NIETO JAIME</v>
          </cell>
          <cell r="B8455">
            <v>19306726</v>
          </cell>
        </row>
        <row r="8456">
          <cell r="A8456" t="str">
            <v>CARDONA NORENA GUILLERMO LEON</v>
          </cell>
          <cell r="B8456">
            <v>8318656</v>
          </cell>
        </row>
        <row r="8457">
          <cell r="A8457" t="str">
            <v>CARDONA NOSSA JAMES</v>
          </cell>
          <cell r="B8457">
            <v>16735272</v>
          </cell>
        </row>
        <row r="8458">
          <cell r="A8458" t="str">
            <v>CARDONA OCAMPO ISABEL CRISTINA</v>
          </cell>
          <cell r="B8458">
            <v>42053946</v>
          </cell>
        </row>
        <row r="8459">
          <cell r="A8459" t="str">
            <v>CARDONA OCHOA SERGIO AUGUSTO</v>
          </cell>
          <cell r="B8459">
            <v>98523215</v>
          </cell>
        </row>
        <row r="8460">
          <cell r="A8460" t="str">
            <v>CARDONA OLAYA SANDRA PATRICIA</v>
          </cell>
          <cell r="B8460">
            <v>38874957</v>
          </cell>
        </row>
        <row r="8461">
          <cell r="A8461" t="str">
            <v>CARDONA ORTIZ ANA DE JESUS</v>
          </cell>
          <cell r="B8461">
            <v>31855318</v>
          </cell>
        </row>
        <row r="8462">
          <cell r="A8462" t="str">
            <v>CARDONA OSORIO JHON JAIRO</v>
          </cell>
          <cell r="B8462">
            <v>79204416</v>
          </cell>
        </row>
        <row r="8463">
          <cell r="A8463" t="str">
            <v>CARDONA OSPINA LUZ FANNY</v>
          </cell>
          <cell r="B8463">
            <v>42775273</v>
          </cell>
        </row>
        <row r="8464">
          <cell r="A8464" t="str">
            <v>CARDONA OSSA CLAUDIA EMPERATRIZ</v>
          </cell>
          <cell r="B8464">
            <v>43817895</v>
          </cell>
        </row>
        <row r="8465">
          <cell r="A8465" t="str">
            <v>CARDONA PALACIO JUAN CARLOS</v>
          </cell>
          <cell r="B8465">
            <v>71662946</v>
          </cell>
        </row>
        <row r="8466">
          <cell r="A8466" t="str">
            <v>CARDONA PARRA CARLOS EDUARDO</v>
          </cell>
          <cell r="B8466">
            <v>7552135</v>
          </cell>
        </row>
        <row r="8467">
          <cell r="A8467" t="str">
            <v>CARDONA PARRA JOSE ARIEL</v>
          </cell>
          <cell r="B8467">
            <v>17021425</v>
          </cell>
        </row>
        <row r="8468">
          <cell r="A8468" t="str">
            <v>CARDONA PATINO BERNARDO DE JESUS</v>
          </cell>
          <cell r="B8468">
            <v>4556295</v>
          </cell>
        </row>
        <row r="8469">
          <cell r="A8469" t="str">
            <v>CARDONA PATINO CARLOS ALBERTO</v>
          </cell>
          <cell r="B8469">
            <v>16207140</v>
          </cell>
        </row>
        <row r="8470">
          <cell r="A8470" t="str">
            <v>CARDONA PATINO NANCY HELENA</v>
          </cell>
          <cell r="B8470">
            <v>31413747</v>
          </cell>
        </row>
        <row r="8471">
          <cell r="A8471" t="str">
            <v>CARDONA PAZ JENNY</v>
          </cell>
          <cell r="B8471">
            <v>31475622</v>
          </cell>
        </row>
        <row r="8472">
          <cell r="A8472" t="str">
            <v>CARDONA PEMBERTY VIVIANA ANDREA</v>
          </cell>
          <cell r="B8472">
            <v>43107725</v>
          </cell>
        </row>
        <row r="8473">
          <cell r="A8473" t="str">
            <v>CARDONA PEREZ LUCELLY</v>
          </cell>
          <cell r="B8473">
            <v>24589667</v>
          </cell>
        </row>
        <row r="8474">
          <cell r="A8474" t="str">
            <v>CARDONA PUERTA ALEXANDER</v>
          </cell>
          <cell r="B8474">
            <v>16735721</v>
          </cell>
        </row>
        <row r="8475">
          <cell r="A8475" t="str">
            <v>CARDONA QUIJANO GUILLERMO</v>
          </cell>
          <cell r="B8475">
            <v>98380661</v>
          </cell>
        </row>
        <row r="8476">
          <cell r="A8476" t="str">
            <v>CARDONA QUINTERO YAMILETH</v>
          </cell>
          <cell r="B8476">
            <v>66918319</v>
          </cell>
        </row>
        <row r="8477">
          <cell r="A8477" t="str">
            <v>CARDONA RAMIREZ AYDEE</v>
          </cell>
          <cell r="B8477">
            <v>29500398</v>
          </cell>
        </row>
        <row r="8478">
          <cell r="A8478" t="str">
            <v>CARDONA RAMIREZ JORGE MARIO</v>
          </cell>
          <cell r="B8478">
            <v>17668153</v>
          </cell>
        </row>
        <row r="8479">
          <cell r="A8479" t="str">
            <v>CARDONA RESTREPO JOHN EDGAR</v>
          </cell>
          <cell r="B8479">
            <v>16788043</v>
          </cell>
        </row>
        <row r="8480">
          <cell r="A8480" t="str">
            <v>CARDONA RESTREPO JOSE DELUYAR</v>
          </cell>
          <cell r="B8480">
            <v>16349994</v>
          </cell>
        </row>
        <row r="8481">
          <cell r="A8481" t="str">
            <v>CARDONA RESTREPO JOSE ROBERTO</v>
          </cell>
          <cell r="B8481">
            <v>6492944</v>
          </cell>
        </row>
        <row r="8482">
          <cell r="A8482" t="str">
            <v>CARDONA RESTREPO JUAN MANUEL</v>
          </cell>
          <cell r="B8482">
            <v>15258884</v>
          </cell>
        </row>
        <row r="8483">
          <cell r="A8483" t="str">
            <v>CARDONA RICAURTE ALICIA MARIA</v>
          </cell>
          <cell r="B8483">
            <v>21394605</v>
          </cell>
        </row>
        <row r="8484">
          <cell r="A8484" t="str">
            <v>CARDONA RIOS LINA MARCELA</v>
          </cell>
          <cell r="B8484">
            <v>43630215</v>
          </cell>
        </row>
        <row r="8485">
          <cell r="A8485" t="str">
            <v>CARDONA RIVERA JHONIER ANDRES</v>
          </cell>
          <cell r="B8485">
            <v>16929283</v>
          </cell>
        </row>
        <row r="8486">
          <cell r="A8486" t="str">
            <v>CARDONA RIVERA JORGE ENRIQUE</v>
          </cell>
          <cell r="B8486">
            <v>93375793</v>
          </cell>
        </row>
        <row r="8487">
          <cell r="A8487" t="str">
            <v>CARDONA RIVERA NESTOR MAURICIO</v>
          </cell>
          <cell r="B8487">
            <v>79049845</v>
          </cell>
        </row>
        <row r="8488">
          <cell r="A8488" t="str">
            <v>CARDONA RIVERA ROSA EYESENIA</v>
          </cell>
          <cell r="B8488">
            <v>43117316</v>
          </cell>
        </row>
        <row r="8489">
          <cell r="A8489" t="str">
            <v>CARDONA RODRIGUEZ GLORIA AMPARO</v>
          </cell>
          <cell r="B8489">
            <v>51782812</v>
          </cell>
        </row>
        <row r="8490">
          <cell r="A8490" t="str">
            <v>CARDONA ROJAS GERMAN DARIO</v>
          </cell>
          <cell r="B8490">
            <v>71638254</v>
          </cell>
        </row>
        <row r="8491">
          <cell r="A8491" t="str">
            <v>CARDONA ROJAS RUBEN DARIO</v>
          </cell>
          <cell r="B8491">
            <v>10131566</v>
          </cell>
        </row>
        <row r="8492">
          <cell r="A8492" t="str">
            <v>CARDONA ROMAN GLORIA ESPERANZA</v>
          </cell>
          <cell r="B8492">
            <v>31404397</v>
          </cell>
        </row>
        <row r="8493">
          <cell r="A8493" t="str">
            <v>CARDONA ROMERO MARIA MARGARITA</v>
          </cell>
          <cell r="B8493">
            <v>43627926</v>
          </cell>
        </row>
        <row r="8494">
          <cell r="A8494" t="str">
            <v>CARDONA RUBIANO JORGE HERNAN</v>
          </cell>
          <cell r="B8494">
            <v>16918615</v>
          </cell>
        </row>
        <row r="8495">
          <cell r="A8495" t="str">
            <v>CARDONA RUIZ ADRIANA LUCIA</v>
          </cell>
          <cell r="B8495">
            <v>43537427</v>
          </cell>
        </row>
        <row r="8496">
          <cell r="A8496" t="str">
            <v>CARDONA RUIZ MARIA VICTORIA</v>
          </cell>
          <cell r="B8496">
            <v>29770112</v>
          </cell>
        </row>
        <row r="8497">
          <cell r="A8497" t="str">
            <v>CARDONA RUIZ NELSON ALBERTO</v>
          </cell>
          <cell r="B8497">
            <v>15511531</v>
          </cell>
        </row>
        <row r="8498">
          <cell r="A8498" t="str">
            <v>CARDONA SAAVEDRA VIRGINIA</v>
          </cell>
          <cell r="B8498">
            <v>41777577</v>
          </cell>
        </row>
        <row r="8499">
          <cell r="A8499" t="str">
            <v>CARDONA SALAZAR HERNAN DE JESUS</v>
          </cell>
          <cell r="B8499">
            <v>18414628</v>
          </cell>
        </row>
        <row r="8500">
          <cell r="A8500" t="str">
            <v>CARDONA SALCEDO ALVARO</v>
          </cell>
          <cell r="B8500">
            <v>19237614</v>
          </cell>
        </row>
        <row r="8501">
          <cell r="A8501" t="str">
            <v>CARDONA SANCHEZ GUSTAVO</v>
          </cell>
          <cell r="B8501">
            <v>14942267</v>
          </cell>
        </row>
        <row r="8502">
          <cell r="A8502" t="str">
            <v>CARDONA SANCHEZ JOSE CELESTIAL</v>
          </cell>
          <cell r="B8502">
            <v>4502989</v>
          </cell>
        </row>
        <row r="8503">
          <cell r="A8503" t="str">
            <v>CARDONA SANTOS ISABEL CRISTINA</v>
          </cell>
          <cell r="B8503">
            <v>25062157</v>
          </cell>
        </row>
        <row r="8504">
          <cell r="A8504" t="str">
            <v>CARDONA SEPULVEDA MARIA DEL PILAR</v>
          </cell>
          <cell r="B8504">
            <v>21418042</v>
          </cell>
        </row>
        <row r="8505">
          <cell r="A8505" t="str">
            <v>CARDONA SIERRA JOHN ALEXANDER</v>
          </cell>
          <cell r="B8505">
            <v>71734509</v>
          </cell>
        </row>
        <row r="8506">
          <cell r="A8506" t="str">
            <v>CARDONA SIERRA MARIA BEATRIZ</v>
          </cell>
          <cell r="B8506">
            <v>31921409</v>
          </cell>
        </row>
        <row r="8507">
          <cell r="A8507" t="str">
            <v>CARDONA SOSA JAIME ALBERTO</v>
          </cell>
          <cell r="B8507">
            <v>98571281</v>
          </cell>
        </row>
        <row r="8508">
          <cell r="A8508" t="str">
            <v>CARDONA SOTO BENZON ARTURO</v>
          </cell>
          <cell r="B8508">
            <v>16537838</v>
          </cell>
        </row>
        <row r="8509">
          <cell r="A8509" t="str">
            <v>CARDONA TAMAYO INGRID MARIEL</v>
          </cell>
          <cell r="B8509">
            <v>31586302</v>
          </cell>
        </row>
        <row r="8510">
          <cell r="A8510" t="str">
            <v>CARDONA TAMAYO MIRIAM</v>
          </cell>
          <cell r="B8510">
            <v>66751531</v>
          </cell>
        </row>
        <row r="8511">
          <cell r="A8511" t="str">
            <v>CARDONA TOBON JOHN JAIRO</v>
          </cell>
          <cell r="B8511">
            <v>8400592</v>
          </cell>
        </row>
        <row r="8512">
          <cell r="A8512" t="str">
            <v>CARDONA TOBON LINA MERCEDES</v>
          </cell>
          <cell r="B8512">
            <v>43069786</v>
          </cell>
        </row>
        <row r="8513">
          <cell r="A8513" t="str">
            <v>CARDONA TORO JOSE GERARDO</v>
          </cell>
          <cell r="B8513">
            <v>10101370</v>
          </cell>
        </row>
        <row r="8514">
          <cell r="A8514" t="str">
            <v>CARDONA TRUJILLO ALBA CECILIA</v>
          </cell>
          <cell r="B8514">
            <v>24480160</v>
          </cell>
        </row>
        <row r="8515">
          <cell r="A8515" t="str">
            <v>CARDONA VALENCIA CLAUDIA LORENA</v>
          </cell>
          <cell r="B8515">
            <v>66852622</v>
          </cell>
        </row>
        <row r="8516">
          <cell r="A8516" t="str">
            <v>CARDONA VALENCIA ELIZABETH</v>
          </cell>
          <cell r="B8516">
            <v>66918968</v>
          </cell>
        </row>
        <row r="8517">
          <cell r="A8517" t="str">
            <v>CARDONA VALENCIA FERNANDO</v>
          </cell>
          <cell r="B8517">
            <v>798987</v>
          </cell>
        </row>
        <row r="8518">
          <cell r="A8518" t="str">
            <v>CARDONA VALENCIA JOSE ALBERTO</v>
          </cell>
          <cell r="B8518">
            <v>16368528</v>
          </cell>
        </row>
        <row r="8519">
          <cell r="A8519" t="str">
            <v>CARDONA VALENCIA LUIS FERNANDO</v>
          </cell>
          <cell r="B8519">
            <v>98560306</v>
          </cell>
        </row>
        <row r="8520">
          <cell r="A8520" t="str">
            <v>CARDONA VALENCIA PEDRO NEL</v>
          </cell>
          <cell r="B8520">
            <v>71613466</v>
          </cell>
        </row>
        <row r="8521">
          <cell r="A8521" t="str">
            <v>CARDONA VASQUEZ ALEXANDRA</v>
          </cell>
          <cell r="B8521">
            <v>43452681</v>
          </cell>
        </row>
        <row r="8522">
          <cell r="A8522" t="str">
            <v>CARDONA VASQUEZ JORDANY ALBERTO</v>
          </cell>
          <cell r="B8522">
            <v>76041295</v>
          </cell>
        </row>
        <row r="8523">
          <cell r="A8523" t="str">
            <v>CARDONA VELEZ FANNY DEL SOCORRO</v>
          </cell>
          <cell r="B8523">
            <v>21399939</v>
          </cell>
        </row>
        <row r="8524">
          <cell r="A8524" t="str">
            <v>CARDONA VILLEGAS EDGAR DARIO</v>
          </cell>
          <cell r="B8524">
            <v>98492286</v>
          </cell>
        </row>
        <row r="8525">
          <cell r="A8525" t="str">
            <v>CARDONA WALTEROS EIDER</v>
          </cell>
          <cell r="B8525">
            <v>6294584</v>
          </cell>
        </row>
        <row r="8526">
          <cell r="A8526" t="str">
            <v>CARDONA ZAPATA HERNAN ENRIQUE</v>
          </cell>
          <cell r="B8526">
            <v>14960133</v>
          </cell>
        </row>
        <row r="8527">
          <cell r="A8527" t="str">
            <v>CARDONA ZAPATA RUBEN DARIO DE J</v>
          </cell>
          <cell r="B8527">
            <v>8691763</v>
          </cell>
        </row>
        <row r="8528">
          <cell r="A8528" t="str">
            <v>CARDONA ZULETA MARIA LUCELY</v>
          </cell>
          <cell r="B8528">
            <v>25192445</v>
          </cell>
        </row>
        <row r="8529">
          <cell r="A8529" t="str">
            <v>CARDONA-LAISECA PILAR JOHANNA</v>
          </cell>
          <cell r="B8529">
            <v>55170118</v>
          </cell>
        </row>
        <row r="8530">
          <cell r="A8530" t="str">
            <v>CARDOSO BARRIOS GILMA ROSA</v>
          </cell>
          <cell r="B8530">
            <v>28701501</v>
          </cell>
        </row>
        <row r="8531">
          <cell r="A8531" t="str">
            <v>CARDOSO CANIZALES ESPERANZA DEL ROCIO</v>
          </cell>
          <cell r="B8531">
            <v>65702468</v>
          </cell>
        </row>
        <row r="8532">
          <cell r="A8532" t="str">
            <v>CARDOSO CASTRO HERNAN</v>
          </cell>
          <cell r="B8532">
            <v>19423446</v>
          </cell>
        </row>
        <row r="8533">
          <cell r="A8533" t="str">
            <v>CARDOSO JARAMILLO JAIME ADOLFO</v>
          </cell>
          <cell r="B8533">
            <v>79570942</v>
          </cell>
        </row>
        <row r="8534">
          <cell r="A8534" t="str">
            <v>CARDOSO ZARTA ABRAHAM</v>
          </cell>
          <cell r="B8534">
            <v>5898655</v>
          </cell>
        </row>
        <row r="8535">
          <cell r="A8535" t="str">
            <v>CARDOZA DARAVINO JORGE ENRIQUE</v>
          </cell>
          <cell r="B8535">
            <v>92294753</v>
          </cell>
        </row>
        <row r="8536">
          <cell r="A8536" t="str">
            <v>CARDOZA NARVAEZ IMELDA</v>
          </cell>
          <cell r="B8536">
            <v>31297716</v>
          </cell>
        </row>
        <row r="8537">
          <cell r="A8537" t="str">
            <v>CARDOZA PEREZ MARTHA CECILIA</v>
          </cell>
          <cell r="B8537">
            <v>31885753</v>
          </cell>
        </row>
        <row r="8538">
          <cell r="A8538" t="str">
            <v>CARDOZO ALEGRIA ANTONIO JOSE</v>
          </cell>
          <cell r="B8538">
            <v>94405011</v>
          </cell>
        </row>
        <row r="8539">
          <cell r="A8539" t="str">
            <v>CARDOZO ARTEAGA JOSE ORLANDO</v>
          </cell>
          <cell r="B8539">
            <v>11254921</v>
          </cell>
        </row>
        <row r="8540">
          <cell r="A8540" t="str">
            <v>CARDOZO CABRERA GINA VIANEY</v>
          </cell>
          <cell r="B8540">
            <v>36182869</v>
          </cell>
        </row>
        <row r="8541">
          <cell r="A8541" t="str">
            <v>CARDOZO CARTAGENA CARMEN CECILIA</v>
          </cell>
          <cell r="B8541">
            <v>39573259</v>
          </cell>
        </row>
        <row r="8542">
          <cell r="A8542" t="str">
            <v>CARDOZO CEDANO JOSE BERLEY</v>
          </cell>
          <cell r="B8542">
            <v>93355455</v>
          </cell>
        </row>
        <row r="8543">
          <cell r="A8543" t="str">
            <v>CARDOZO DE TONO CARMEN CECILIA</v>
          </cell>
          <cell r="B8543">
            <v>37816409</v>
          </cell>
        </row>
        <row r="8544">
          <cell r="A8544" t="str">
            <v>CARDOZO DIAZ HEIVER</v>
          </cell>
          <cell r="B8544">
            <v>12191637</v>
          </cell>
        </row>
        <row r="8545">
          <cell r="A8545" t="str">
            <v>CARDOZO FERIA FRANK WHILMAN</v>
          </cell>
          <cell r="B8545">
            <v>79643460</v>
          </cell>
        </row>
        <row r="8546">
          <cell r="A8546" t="str">
            <v>CARDOZO FIERRO HECTOR JAVIER</v>
          </cell>
          <cell r="B8546">
            <v>11316145</v>
          </cell>
        </row>
        <row r="8547">
          <cell r="A8547" t="str">
            <v>CARDOZO GARCIA HAROLD</v>
          </cell>
          <cell r="B8547">
            <v>14251194</v>
          </cell>
        </row>
        <row r="8548">
          <cell r="A8548" t="str">
            <v>CARDOZO GARZON CARLOS ARTURO</v>
          </cell>
          <cell r="B8548">
            <v>4949313</v>
          </cell>
        </row>
        <row r="8549">
          <cell r="A8549" t="str">
            <v>CARDOZO GIRALDO DIANA MARIA</v>
          </cell>
          <cell r="B8549">
            <v>30327467</v>
          </cell>
        </row>
        <row r="8550">
          <cell r="A8550" t="str">
            <v>CARDOZO GONZALEZ HEIDY</v>
          </cell>
          <cell r="B8550">
            <v>66812211</v>
          </cell>
        </row>
        <row r="8551">
          <cell r="A8551" t="str">
            <v>CARDOZO GONZALO</v>
          </cell>
          <cell r="B8551">
            <v>16613318</v>
          </cell>
        </row>
        <row r="8552">
          <cell r="A8552" t="str">
            <v>CARDOZO GUTIERREZ LUZ AMPARO</v>
          </cell>
          <cell r="B8552">
            <v>37839955</v>
          </cell>
        </row>
        <row r="8553">
          <cell r="A8553" t="str">
            <v>CARDOZO JAVELA CARLOS ENRIQUE</v>
          </cell>
          <cell r="B8553">
            <v>19499489</v>
          </cell>
        </row>
        <row r="8554">
          <cell r="A8554" t="str">
            <v>CARDOZO LIZCANO CONSUELO</v>
          </cell>
          <cell r="B8554">
            <v>36376145</v>
          </cell>
        </row>
        <row r="8555">
          <cell r="A8555" t="str">
            <v>CARDOZO LOPEZ SILIGMAN</v>
          </cell>
          <cell r="B8555">
            <v>65759661</v>
          </cell>
        </row>
        <row r="8556">
          <cell r="A8556" t="str">
            <v>CARDOZO MENDEZ ANA ROCIO</v>
          </cell>
          <cell r="B8556">
            <v>51741417</v>
          </cell>
        </row>
        <row r="8557">
          <cell r="A8557" t="str">
            <v>CARDOZO MENDOZA LUZ AMPARO</v>
          </cell>
          <cell r="B8557">
            <v>38247031</v>
          </cell>
        </row>
        <row r="8558">
          <cell r="A8558" t="str">
            <v>CARDOZO MONDRAGON WILLIAM</v>
          </cell>
          <cell r="B8558">
            <v>16619977</v>
          </cell>
        </row>
        <row r="8559">
          <cell r="A8559" t="str">
            <v>CARDOZO OLGA LUCIA</v>
          </cell>
          <cell r="B8559">
            <v>52123515</v>
          </cell>
        </row>
        <row r="8560">
          <cell r="A8560" t="str">
            <v>CARDOZO OSORIO YAMILE</v>
          </cell>
          <cell r="B8560">
            <v>55155503</v>
          </cell>
        </row>
        <row r="8561">
          <cell r="A8561" t="str">
            <v>CARDOZO ROJAS CARLOS HUMBERTO</v>
          </cell>
          <cell r="B8561">
            <v>7704021</v>
          </cell>
        </row>
        <row r="8562">
          <cell r="A8562" t="str">
            <v>CARDOZO RUBIO GABRIEL HERNANDO</v>
          </cell>
          <cell r="B8562">
            <v>93125275</v>
          </cell>
        </row>
        <row r="8563">
          <cell r="A8563" t="str">
            <v>CARDOZO SPERANZA FABIO ALBERTO</v>
          </cell>
          <cell r="B8563">
            <v>79276404</v>
          </cell>
        </row>
        <row r="8564">
          <cell r="A8564" t="str">
            <v>CARDOZO TORRES GABRIEL</v>
          </cell>
          <cell r="B8564">
            <v>5893311</v>
          </cell>
        </row>
        <row r="8565">
          <cell r="A8565" t="str">
            <v>CARDOZO TORRES SERGIO</v>
          </cell>
          <cell r="B8565">
            <v>91154078</v>
          </cell>
        </row>
        <row r="8566">
          <cell r="A8566" t="str">
            <v>CARDOZO VALDERRAMA JAIRO ALONSO</v>
          </cell>
          <cell r="B8566">
            <v>7700524</v>
          </cell>
        </row>
        <row r="8567">
          <cell r="A8567" t="str">
            <v>CARDOZO VALDERRAMA NORMAN ALFONSO</v>
          </cell>
          <cell r="B8567">
            <v>14317455</v>
          </cell>
        </row>
        <row r="8568">
          <cell r="A8568" t="str">
            <v>CARDOZO VDA DE ORTEGA CECILIA</v>
          </cell>
          <cell r="B8568">
            <v>41470719</v>
          </cell>
        </row>
        <row r="8569">
          <cell r="A8569" t="str">
            <v>CARDOZO VEITIA VICTOR LUIS</v>
          </cell>
          <cell r="B8569">
            <v>16348054</v>
          </cell>
        </row>
        <row r="8570">
          <cell r="A8570" t="str">
            <v>CARDOZO VIVAS HUMBERTO</v>
          </cell>
          <cell r="B8570">
            <v>16505446</v>
          </cell>
        </row>
        <row r="8571">
          <cell r="A8571" t="str">
            <v>CARDOZO YUCUMA FAMINIO</v>
          </cell>
          <cell r="B8571">
            <v>83233273</v>
          </cell>
        </row>
        <row r="8572">
          <cell r="A8572" t="str">
            <v>CARE/O MONTOYA SHERLEY YAMILE</v>
          </cell>
          <cell r="B8572">
            <v>43100837</v>
          </cell>
        </row>
        <row r="8573">
          <cell r="A8573" t="str">
            <v>CARGAS CARDONA ELKIN ENRIQUE</v>
          </cell>
          <cell r="B8573">
            <v>71606190</v>
          </cell>
        </row>
        <row r="8574">
          <cell r="A8574" t="str">
            <v>CARINI IMPERI SANDRA</v>
          </cell>
          <cell r="B8574">
            <v>39693837</v>
          </cell>
        </row>
        <row r="8575">
          <cell r="A8575" t="str">
            <v>CARIZ PADILLA YENNYS</v>
          </cell>
          <cell r="B8575">
            <v>32787845</v>
          </cell>
        </row>
        <row r="8576">
          <cell r="A8576" t="str">
            <v>CARLA KNOEPPCHEN DE B</v>
          </cell>
          <cell r="B8576">
            <v>125367</v>
          </cell>
        </row>
        <row r="8577">
          <cell r="A8577" t="str">
            <v>CARLOMAN RINCON ARANGO</v>
          </cell>
          <cell r="B8577">
            <v>10278571</v>
          </cell>
        </row>
        <row r="8578">
          <cell r="A8578" t="str">
            <v>CARLOS A AGUDELO ROLDAN</v>
          </cell>
          <cell r="B8578">
            <v>8396779</v>
          </cell>
        </row>
        <row r="8579">
          <cell r="A8579" t="str">
            <v>CARLOS A ARENAS PUERTA</v>
          </cell>
          <cell r="B8579">
            <v>16698184</v>
          </cell>
        </row>
        <row r="8580">
          <cell r="A8580" t="str">
            <v>CARLOS A ARIAS HENAO</v>
          </cell>
          <cell r="B8580">
            <v>16638126</v>
          </cell>
        </row>
        <row r="8581">
          <cell r="A8581" t="str">
            <v>CARLOS A BUENO LEMOS</v>
          </cell>
          <cell r="B8581">
            <v>16602426</v>
          </cell>
        </row>
        <row r="8582">
          <cell r="A8582" t="str">
            <v>CARLOS A CAICEDO LOTERO</v>
          </cell>
          <cell r="B8582">
            <v>19474721</v>
          </cell>
        </row>
        <row r="8583">
          <cell r="A8583" t="str">
            <v>CARLOS A CIFUENTES JARAMILLO</v>
          </cell>
          <cell r="B8583">
            <v>16742558</v>
          </cell>
        </row>
        <row r="8584">
          <cell r="A8584" t="str">
            <v>CARLOS A CIFUENTES RAMIREZ</v>
          </cell>
          <cell r="B8584">
            <v>16656819</v>
          </cell>
        </row>
        <row r="8585">
          <cell r="A8585" t="str">
            <v>CARLOS A ECHEVERRY ESCOBAR</v>
          </cell>
          <cell r="B8585">
            <v>4578915</v>
          </cell>
        </row>
        <row r="8586">
          <cell r="A8586" t="str">
            <v>CARLOS A JIMENEZ COLLAZOS</v>
          </cell>
          <cell r="B8586">
            <v>16702695</v>
          </cell>
        </row>
        <row r="8587">
          <cell r="A8587" t="str">
            <v>CARLOS A LONDONO GONZALEZ</v>
          </cell>
          <cell r="B8587">
            <v>16598254</v>
          </cell>
        </row>
        <row r="8588">
          <cell r="A8588" t="str">
            <v>CARLOS A LOPERA MERINO</v>
          </cell>
          <cell r="B8588">
            <v>80410658</v>
          </cell>
        </row>
        <row r="8589">
          <cell r="A8589" t="str">
            <v>CARLOS A MEJIA LALINDA</v>
          </cell>
          <cell r="B8589">
            <v>8308700</v>
          </cell>
        </row>
        <row r="8590">
          <cell r="A8590" t="str">
            <v>CARLOS A MEJIA LUGO</v>
          </cell>
          <cell r="B8590">
            <v>16728006</v>
          </cell>
        </row>
        <row r="8591">
          <cell r="A8591" t="str">
            <v>CARLOS A MUNOZ MACIAS</v>
          </cell>
          <cell r="B8591">
            <v>14956803</v>
          </cell>
        </row>
        <row r="8592">
          <cell r="A8592" t="str">
            <v>CARLOS A NARVAEZ MUNOZ</v>
          </cell>
          <cell r="B8592">
            <v>19323917</v>
          </cell>
        </row>
        <row r="8593">
          <cell r="A8593" t="str">
            <v>CARLOS A OCAMPO BOTERO</v>
          </cell>
          <cell r="B8593">
            <v>10111622</v>
          </cell>
        </row>
        <row r="8594">
          <cell r="A8594" t="str">
            <v>CARLOS A PENA NIETO</v>
          </cell>
          <cell r="B8594">
            <v>19483439</v>
          </cell>
        </row>
        <row r="8595">
          <cell r="A8595" t="str">
            <v>CARLOS A QUINTERO ROA</v>
          </cell>
          <cell r="B8595">
            <v>14440778</v>
          </cell>
        </row>
        <row r="8596">
          <cell r="A8596" t="str">
            <v>CARLOS A RUIZ LONDONO</v>
          </cell>
          <cell r="B8596">
            <v>16628514</v>
          </cell>
        </row>
        <row r="8597">
          <cell r="A8597" t="str">
            <v>CARLOS A RUIZ LOPEZ</v>
          </cell>
          <cell r="B8597">
            <v>10216898</v>
          </cell>
        </row>
        <row r="8598">
          <cell r="A8598" t="str">
            <v>CARLOS A SALCEDO DYER</v>
          </cell>
          <cell r="B8598">
            <v>157336</v>
          </cell>
        </row>
        <row r="8599">
          <cell r="A8599" t="str">
            <v>CARLOS A SANINT PELAEZ</v>
          </cell>
          <cell r="B8599">
            <v>16586421</v>
          </cell>
        </row>
        <row r="8600">
          <cell r="A8600" t="str">
            <v>CARLOS A SANINT PELAEZ Y CIA LTDA</v>
          </cell>
          <cell r="B8600">
            <v>800012855</v>
          </cell>
        </row>
        <row r="8601">
          <cell r="A8601" t="str">
            <v>CARLOS A SARDI APARICIO</v>
          </cell>
          <cell r="B8601">
            <v>16580954</v>
          </cell>
        </row>
        <row r="8602">
          <cell r="A8602" t="str">
            <v>CARLOS A SINISTERRA NARANJO</v>
          </cell>
          <cell r="B8602">
            <v>16726253</v>
          </cell>
        </row>
        <row r="8603">
          <cell r="A8603" t="str">
            <v>CARLOS A VALENCIA BAHOS</v>
          </cell>
          <cell r="B8603">
            <v>16620866</v>
          </cell>
        </row>
        <row r="8604">
          <cell r="A8604" t="str">
            <v>CARLOS A VALENCIA LONDONO</v>
          </cell>
          <cell r="B8604">
            <v>16611822</v>
          </cell>
        </row>
        <row r="8605">
          <cell r="A8605" t="str">
            <v>CARLOS A VARELA REBOLLEDO</v>
          </cell>
          <cell r="B8605">
            <v>16716071</v>
          </cell>
        </row>
        <row r="8606">
          <cell r="A8606" t="str">
            <v>CARLOS ADOLFO ROMERO PANCHANO</v>
          </cell>
          <cell r="B8606">
            <v>3347782</v>
          </cell>
        </row>
        <row r="8607">
          <cell r="A8607" t="str">
            <v>CARLOS ADRIAN RIOS MORA</v>
          </cell>
          <cell r="B8607">
            <v>19415522</v>
          </cell>
        </row>
        <row r="8608">
          <cell r="A8608" t="str">
            <v>CARLOS AGUSTIN FORERO MOLANO</v>
          </cell>
          <cell r="B8608">
            <v>17048815</v>
          </cell>
        </row>
        <row r="8609">
          <cell r="A8609" t="str">
            <v>CARLOS ALBERTO ANGULO TORRES</v>
          </cell>
          <cell r="B8609">
            <v>79418080</v>
          </cell>
        </row>
        <row r="8610">
          <cell r="A8610" t="str">
            <v>CARLOS ALBERTO ARCE CESPEDES</v>
          </cell>
          <cell r="B8610">
            <v>79411899</v>
          </cell>
        </row>
        <row r="8611">
          <cell r="A8611" t="str">
            <v>CARLOS ALBERTO ARTEAGA JARAMILLO</v>
          </cell>
          <cell r="B8611">
            <v>8280067</v>
          </cell>
        </row>
        <row r="8612">
          <cell r="A8612" t="str">
            <v>CARLOS ALBERTO CARRILLO BRAVO</v>
          </cell>
          <cell r="B8612">
            <v>79569576</v>
          </cell>
        </row>
        <row r="8613">
          <cell r="A8613" t="str">
            <v>CARLOS ALBERTO COLLAZOS HERRERA</v>
          </cell>
          <cell r="B8613">
            <v>16822055</v>
          </cell>
        </row>
        <row r="8614">
          <cell r="A8614" t="str">
            <v>CARLOS ALBERTO CUERVO TORRES</v>
          </cell>
          <cell r="B8614">
            <v>19469253</v>
          </cell>
        </row>
        <row r="8615">
          <cell r="A8615" t="str">
            <v>CARLOS ALBERTO DELGADO CARVAJAL</v>
          </cell>
          <cell r="B8615">
            <v>94371907</v>
          </cell>
        </row>
        <row r="8616">
          <cell r="A8616" t="str">
            <v>CARLOS ALBERTO DONNEYS JOYA</v>
          </cell>
          <cell r="B8616">
            <v>19351626</v>
          </cell>
        </row>
        <row r="8617">
          <cell r="A8617" t="str">
            <v>CARLOS ALBERTO DUQUE FERNANDEZ</v>
          </cell>
          <cell r="B8617">
            <v>16821710</v>
          </cell>
        </row>
        <row r="8618">
          <cell r="A8618" t="str">
            <v>CARLOS ALBERTO DUQUE MEJIA</v>
          </cell>
          <cell r="B8618">
            <v>10062147</v>
          </cell>
        </row>
        <row r="8619">
          <cell r="A8619" t="str">
            <v>CARLOS ALBERTO ESCOBAR PRADO</v>
          </cell>
          <cell r="B8619">
            <v>16582125</v>
          </cell>
        </row>
        <row r="8620">
          <cell r="A8620" t="str">
            <v>CARLOS ALBERTO FERNANDEZ MARTINEZ</v>
          </cell>
          <cell r="B8620">
            <v>70509055</v>
          </cell>
        </row>
        <row r="8621">
          <cell r="A8621" t="str">
            <v>CARLOS ALBERTO GARZON HENAO</v>
          </cell>
          <cell r="B8621">
            <v>16650762</v>
          </cell>
        </row>
        <row r="8622">
          <cell r="A8622" t="str">
            <v>CARLOS ALBERTO GOMEZ GARCIA</v>
          </cell>
          <cell r="B8622">
            <v>79047931</v>
          </cell>
        </row>
        <row r="8623">
          <cell r="A8623" t="str">
            <v>CARLOS ALBERTO HORTUA DIAZ</v>
          </cell>
          <cell r="B8623">
            <v>16785113</v>
          </cell>
        </row>
        <row r="8624">
          <cell r="A8624" t="str">
            <v>CARLOS ALBERTO JIMENEZ AGUIRRE</v>
          </cell>
          <cell r="B8624">
            <v>17068420</v>
          </cell>
        </row>
        <row r="8625">
          <cell r="A8625" t="str">
            <v>CARLOS ALBERTO LOZANO SANCHEZ</v>
          </cell>
          <cell r="B8625">
            <v>19074200</v>
          </cell>
        </row>
        <row r="8626">
          <cell r="A8626" t="str">
            <v>CARLOS ALBERTO MACIAS JARAMILLO</v>
          </cell>
          <cell r="B8626">
            <v>16767518</v>
          </cell>
        </row>
        <row r="8627">
          <cell r="A8627" t="str">
            <v>CARLOS ALBERTO MANZANO CALLE</v>
          </cell>
          <cell r="B8627">
            <v>16796440</v>
          </cell>
        </row>
        <row r="8628">
          <cell r="A8628" t="str">
            <v>CARLOS ALBERTO MARTINEZ</v>
          </cell>
          <cell r="B8628">
            <v>16639159</v>
          </cell>
        </row>
        <row r="8629">
          <cell r="A8629" t="str">
            <v>CARLOS ALBERTO MARTINEZ CORAL</v>
          </cell>
          <cell r="B8629">
            <v>16753737</v>
          </cell>
        </row>
        <row r="8630">
          <cell r="A8630" t="str">
            <v>CARLOS ALBERTO MARTINEZ MEDRANO</v>
          </cell>
          <cell r="B8630">
            <v>73098838</v>
          </cell>
        </row>
        <row r="8631">
          <cell r="A8631" t="str">
            <v>CARLOS ALBERTO MEDINA RESTREPO</v>
          </cell>
          <cell r="B8631">
            <v>71656376</v>
          </cell>
        </row>
        <row r="8632">
          <cell r="A8632" t="str">
            <v>CARLOS ALBERTO MORA MUNOZ</v>
          </cell>
          <cell r="B8632">
            <v>79231270</v>
          </cell>
        </row>
        <row r="8633">
          <cell r="A8633" t="str">
            <v>CARLOS ALBERTO MORENO FONSECA</v>
          </cell>
          <cell r="B8633">
            <v>19286113</v>
          </cell>
        </row>
        <row r="8634">
          <cell r="A8634" t="str">
            <v>CARLOS ALBERTO MUNOZ GUTIERREZ</v>
          </cell>
          <cell r="B8634">
            <v>16770193</v>
          </cell>
        </row>
        <row r="8635">
          <cell r="A8635" t="str">
            <v>CARLOS ALBERTO NAVARRO MORALES</v>
          </cell>
          <cell r="B8635">
            <v>70128728</v>
          </cell>
        </row>
        <row r="8636">
          <cell r="A8636" t="str">
            <v>CARLOS ALBERTO PARDO BOTERO</v>
          </cell>
          <cell r="B8636">
            <v>78020373</v>
          </cell>
        </row>
        <row r="8637">
          <cell r="A8637" t="str">
            <v>CARLOS ALBERTO PESCADOR NAVAS</v>
          </cell>
          <cell r="B8637">
            <v>19261687</v>
          </cell>
        </row>
        <row r="8638">
          <cell r="A8638" t="str">
            <v>CARLOS ALBERTO POSSE VARGAS</v>
          </cell>
          <cell r="B8638">
            <v>80417607</v>
          </cell>
        </row>
        <row r="8639">
          <cell r="A8639" t="str">
            <v>CARLOS ALBERTO PRADO DAZA</v>
          </cell>
          <cell r="B8639">
            <v>94455306</v>
          </cell>
        </row>
        <row r="8640">
          <cell r="A8640" t="str">
            <v>CARLOS ALBERTO RIOS ALVAREZ</v>
          </cell>
          <cell r="B8640">
            <v>16746487</v>
          </cell>
        </row>
        <row r="8641">
          <cell r="A8641" t="str">
            <v>CARLOS ALBERTO ROJAS PARRA</v>
          </cell>
          <cell r="B8641">
            <v>19398623</v>
          </cell>
        </row>
        <row r="8642">
          <cell r="A8642" t="str">
            <v>CARLOS ALBERTO ROMERO CONDE</v>
          </cell>
          <cell r="B8642">
            <v>79532250</v>
          </cell>
        </row>
        <row r="8643">
          <cell r="A8643" t="str">
            <v>CARLOS ALBERTO ROMERO MORENO</v>
          </cell>
          <cell r="B8643">
            <v>80425034</v>
          </cell>
        </row>
        <row r="8644">
          <cell r="A8644" t="str">
            <v>CARLOS ALBERTO RUEDA RESTREPO</v>
          </cell>
          <cell r="B8644">
            <v>80415818</v>
          </cell>
        </row>
        <row r="8645">
          <cell r="A8645" t="str">
            <v>CARLOS ALBERTO SAA LUNA</v>
          </cell>
          <cell r="B8645">
            <v>16646941</v>
          </cell>
        </row>
        <row r="8646">
          <cell r="A8646" t="str">
            <v>CARLOS ALBERTO SANCHEZ LONDONO</v>
          </cell>
          <cell r="B8646">
            <v>10275347</v>
          </cell>
        </row>
        <row r="8647">
          <cell r="A8647" t="str">
            <v>CARLOS ALBERTO SANCHEZ NUNEZ</v>
          </cell>
          <cell r="B8647">
            <v>6315738</v>
          </cell>
        </row>
        <row r="8648">
          <cell r="A8648" t="str">
            <v>CARLOS ALBERTO VALLEJO SEPULVEDA</v>
          </cell>
          <cell r="B8648">
            <v>70123618</v>
          </cell>
        </row>
        <row r="8649">
          <cell r="A8649" t="str">
            <v>CARLOS ALBERTO VELASQUEZ OSPINA</v>
          </cell>
          <cell r="B8649">
            <v>18389714</v>
          </cell>
        </row>
        <row r="8650">
          <cell r="A8650" t="str">
            <v>CARLOS ALFONSO ARANGO TABARES</v>
          </cell>
          <cell r="B8650">
            <v>19460208</v>
          </cell>
        </row>
        <row r="8651">
          <cell r="A8651" t="str">
            <v>CARLOS ALFONSO CIFUENTES NEIRA</v>
          </cell>
          <cell r="B8651">
            <v>3229436</v>
          </cell>
        </row>
        <row r="8652">
          <cell r="A8652" t="str">
            <v>CARLOS ALONSO RESTREPO TORO</v>
          </cell>
          <cell r="B8652">
            <v>70041392</v>
          </cell>
        </row>
        <row r="8653">
          <cell r="A8653" t="str">
            <v>CARLOS ANDRES AVILA FORERO</v>
          </cell>
          <cell r="B8653">
            <v>16286506</v>
          </cell>
        </row>
        <row r="8654">
          <cell r="A8654" t="str">
            <v>CARLOS ANDRES MALDONADO CALDERON</v>
          </cell>
          <cell r="B8654">
            <v>79944760</v>
          </cell>
        </row>
        <row r="8655">
          <cell r="A8655" t="str">
            <v>CARLOS ANDRES OTALORA VANEGAS</v>
          </cell>
          <cell r="B8655">
            <v>76313861</v>
          </cell>
        </row>
        <row r="8656">
          <cell r="A8656" t="str">
            <v>CARLOS ANDRES RODRIGUEZ ANGULO</v>
          </cell>
          <cell r="B8656">
            <v>73145530</v>
          </cell>
        </row>
        <row r="8657">
          <cell r="A8657" t="str">
            <v>CARLOS ANIBAL TRIANA CUELLAR</v>
          </cell>
          <cell r="B8657">
            <v>19461539</v>
          </cell>
        </row>
        <row r="8658">
          <cell r="A8658" t="str">
            <v>CARLOS ANTONIO RUIZ GARCIA</v>
          </cell>
          <cell r="B8658">
            <v>14993163</v>
          </cell>
        </row>
        <row r="8659">
          <cell r="A8659" t="str">
            <v>CARLOS ARCHILA GARCIA</v>
          </cell>
          <cell r="B8659">
            <v>2858791</v>
          </cell>
        </row>
        <row r="8660">
          <cell r="A8660" t="str">
            <v>CARLOS ARENAS ABELLO</v>
          </cell>
          <cell r="B8660">
            <v>19289699</v>
          </cell>
        </row>
        <row r="8661">
          <cell r="A8661" t="str">
            <v>CARLOS ARIEL ARENAS CARDONA</v>
          </cell>
          <cell r="B8661">
            <v>18464833</v>
          </cell>
        </row>
        <row r="8662">
          <cell r="A8662" t="str">
            <v>CARLOS ARIEL FUENTES ARIZA</v>
          </cell>
          <cell r="B8662">
            <v>91275643</v>
          </cell>
        </row>
        <row r="8663">
          <cell r="A8663" t="str">
            <v>CARLOS ARTURO ARCE JIMENEZ</v>
          </cell>
          <cell r="B8663">
            <v>94378332</v>
          </cell>
        </row>
        <row r="8664">
          <cell r="A8664" t="str">
            <v>CARLOS ARTURO CAMPO RENJIFO</v>
          </cell>
          <cell r="B8664">
            <v>6068947</v>
          </cell>
        </row>
        <row r="8665">
          <cell r="A8665" t="str">
            <v>CARLOS ARTURO GONZALEZ VILLA</v>
          </cell>
          <cell r="B8665">
            <v>15426484</v>
          </cell>
        </row>
        <row r="8666">
          <cell r="A8666" t="str">
            <v>CARLOS ARTURO HERNADEZ VARGAS</v>
          </cell>
          <cell r="B8666">
            <v>14898481</v>
          </cell>
        </row>
        <row r="8667">
          <cell r="A8667" t="str">
            <v>CARLOS ARTURO MEJIA ROJAS</v>
          </cell>
          <cell r="B8667">
            <v>16682042</v>
          </cell>
        </row>
        <row r="8668">
          <cell r="A8668" t="str">
            <v>CARLOS ARTURO PINEDA CRUZ</v>
          </cell>
          <cell r="B8668">
            <v>19118149</v>
          </cell>
        </row>
        <row r="8669">
          <cell r="A8669" t="str">
            <v>CARLOS ARTURO PINILLA PRIETO</v>
          </cell>
          <cell r="B8669">
            <v>19377047</v>
          </cell>
        </row>
        <row r="8670">
          <cell r="A8670" t="str">
            <v>CARLOS ARTURO PINILLA ROJAS</v>
          </cell>
          <cell r="B8670">
            <v>10230908</v>
          </cell>
        </row>
        <row r="8671">
          <cell r="A8671" t="str">
            <v>CARLOS ARTURO ROJAS PATINO</v>
          </cell>
          <cell r="B8671">
            <v>71680789</v>
          </cell>
        </row>
        <row r="8672">
          <cell r="A8672" t="str">
            <v>CARLOS ARTURO VALDES MAZUERA</v>
          </cell>
          <cell r="B8672">
            <v>6244730</v>
          </cell>
        </row>
        <row r="8673">
          <cell r="A8673" t="str">
            <v>CARLOS AUGUSTO LOTERO SANCHEZ</v>
          </cell>
          <cell r="B8673">
            <v>71397434</v>
          </cell>
        </row>
        <row r="8674">
          <cell r="A8674" t="str">
            <v>CARLOS AUGUSTO NARVAEZ DIAZ</v>
          </cell>
          <cell r="B8674">
            <v>16797588</v>
          </cell>
        </row>
        <row r="8675">
          <cell r="A8675" t="str">
            <v>CARLOS AUGUSTO VILLAMIZAR CADENA</v>
          </cell>
          <cell r="B8675">
            <v>80410786</v>
          </cell>
        </row>
        <row r="8676">
          <cell r="A8676" t="str">
            <v>CARLOS B POSADA RESTREPO</v>
          </cell>
          <cell r="B8676">
            <v>19160365</v>
          </cell>
        </row>
        <row r="8677">
          <cell r="A8677" t="str">
            <v>CARLOS CABALLERO OSORIO</v>
          </cell>
          <cell r="B8677">
            <v>19249783</v>
          </cell>
        </row>
        <row r="8678">
          <cell r="A8678" t="str">
            <v>CARLOS DACCARETT E HIJOS S. EN C. S.</v>
          </cell>
          <cell r="B8678">
            <v>890112275</v>
          </cell>
        </row>
        <row r="8679">
          <cell r="A8679" t="str">
            <v>CARLOS DANIEL CORTES MORA</v>
          </cell>
          <cell r="B8679">
            <v>17136632</v>
          </cell>
        </row>
        <row r="8680">
          <cell r="A8680" t="str">
            <v>CARLOS DANIEL MORALES MAZUERA</v>
          </cell>
          <cell r="B8680">
            <v>16210225</v>
          </cell>
        </row>
        <row r="8681">
          <cell r="A8681" t="str">
            <v>CARLOS DARIO BRAVO QUIJANO</v>
          </cell>
          <cell r="B8681">
            <v>16610867</v>
          </cell>
        </row>
        <row r="8682">
          <cell r="A8682" t="str">
            <v>CARLOS DAVID LIS VILLANUEVA</v>
          </cell>
          <cell r="B8682">
            <v>79601944</v>
          </cell>
        </row>
        <row r="8683">
          <cell r="A8683" t="str">
            <v>CARLOS DE JESUS ANGULO KLEBER</v>
          </cell>
          <cell r="B8683">
            <v>3677160</v>
          </cell>
        </row>
        <row r="8684">
          <cell r="A8684" t="str">
            <v>CARLOS E ARANGO WILLIAMSON</v>
          </cell>
          <cell r="B8684">
            <v>10266158</v>
          </cell>
        </row>
        <row r="8685">
          <cell r="A8685" t="str">
            <v>CARLOS E CARDONA SALAZAR</v>
          </cell>
          <cell r="B8685">
            <v>16735425</v>
          </cell>
        </row>
        <row r="8686">
          <cell r="A8686" t="str">
            <v>CARLOS E QUIJANO CORDOBA</v>
          </cell>
          <cell r="B8686">
            <v>6063404</v>
          </cell>
        </row>
        <row r="8687">
          <cell r="A8687" t="str">
            <v>CARLOS E REBOLLEDO ESPINOSA</v>
          </cell>
          <cell r="B8687">
            <v>16664046</v>
          </cell>
        </row>
        <row r="8688">
          <cell r="A8688" t="str">
            <v>CARLOS E VALENCIA SOTO</v>
          </cell>
          <cell r="B8688">
            <v>16673424</v>
          </cell>
        </row>
        <row r="8689">
          <cell r="A8689" t="str">
            <v>CARLOS E YUNIS L</v>
          </cell>
          <cell r="B8689">
            <v>2994827</v>
          </cell>
        </row>
        <row r="8690">
          <cell r="A8690" t="str">
            <v>CARLOS E ZULUAGA VENEGAS</v>
          </cell>
          <cell r="B8690">
            <v>16272128</v>
          </cell>
        </row>
        <row r="8691">
          <cell r="A8691" t="str">
            <v>CARLOS EDUARDO CADENA CUERVO</v>
          </cell>
          <cell r="B8691">
            <v>19056739</v>
          </cell>
        </row>
        <row r="8692">
          <cell r="A8692" t="str">
            <v>CARLOS EDUARDO CASTRO TORRES</v>
          </cell>
          <cell r="B8692">
            <v>80470751</v>
          </cell>
        </row>
        <row r="8693">
          <cell r="A8693" t="str">
            <v>CARLOS EDUARDO GIL YALI</v>
          </cell>
          <cell r="B8693">
            <v>6316607</v>
          </cell>
        </row>
        <row r="8694">
          <cell r="A8694" t="str">
            <v>CARLOS EDUARDO LOPEZ ISAZA</v>
          </cell>
          <cell r="B8694">
            <v>70552024</v>
          </cell>
        </row>
        <row r="8695">
          <cell r="A8695" t="str">
            <v>CARLOS EDUARDO LOPEZ ROCHA</v>
          </cell>
          <cell r="B8695">
            <v>79519234</v>
          </cell>
        </row>
        <row r="8696">
          <cell r="A8696" t="str">
            <v>CARLOS EDUARDO RODRIGUEZ PULIDO</v>
          </cell>
          <cell r="B8696">
            <v>79539553</v>
          </cell>
        </row>
        <row r="8697">
          <cell r="A8697" t="str">
            <v>CARLOS EDUARDO ROJAS MARTINEZ</v>
          </cell>
          <cell r="B8697">
            <v>19472405</v>
          </cell>
        </row>
        <row r="8698">
          <cell r="A8698" t="str">
            <v>CARLOS EDUARDO RUIZ HERRADA</v>
          </cell>
          <cell r="B8698">
            <v>14890437</v>
          </cell>
        </row>
        <row r="8699">
          <cell r="A8699" t="str">
            <v>CARLOS EDUARDO TRIANA RODRIGUEZ</v>
          </cell>
          <cell r="B8699">
            <v>79150616</v>
          </cell>
        </row>
        <row r="8700">
          <cell r="A8700" t="str">
            <v>CARLOS EFREN ECHEVERRY LEON</v>
          </cell>
          <cell r="B8700">
            <v>16783628</v>
          </cell>
        </row>
        <row r="8701">
          <cell r="A8701" t="str">
            <v>CARLOS ELIECER ARIAS PINZON</v>
          </cell>
          <cell r="B8701">
            <v>19336525</v>
          </cell>
        </row>
        <row r="8702">
          <cell r="A8702" t="str">
            <v>CARLOS EMILIO RIVERA BLANCO</v>
          </cell>
          <cell r="B8702">
            <v>94446716</v>
          </cell>
        </row>
        <row r="8703">
          <cell r="A8703" t="str">
            <v>CARLOS EMILIO TORRES VILLAVECES</v>
          </cell>
          <cell r="B8703">
            <v>19467992</v>
          </cell>
        </row>
        <row r="8704">
          <cell r="A8704" t="str">
            <v>CARLOS ENRIQUE CHAVARRIA MU¤ETON</v>
          </cell>
          <cell r="B8704">
            <v>70133777</v>
          </cell>
        </row>
        <row r="8705">
          <cell r="A8705" t="str">
            <v>CARLOS ENRIQUE CORTES CORTES</v>
          </cell>
          <cell r="B8705">
            <v>79482268</v>
          </cell>
        </row>
        <row r="8706">
          <cell r="A8706" t="str">
            <v>CARLOS ENRIQUE LLANO SILVA</v>
          </cell>
          <cell r="B8706">
            <v>98577101</v>
          </cell>
        </row>
        <row r="8707">
          <cell r="A8707" t="str">
            <v>CARLOS ENRIQUE PARRA SUAREZ</v>
          </cell>
          <cell r="B8707">
            <v>14973641</v>
          </cell>
        </row>
        <row r="8708">
          <cell r="A8708" t="str">
            <v>CARLOS ENRIQUE ROJAS CASTRILLON</v>
          </cell>
          <cell r="B8708">
            <v>16674805</v>
          </cell>
        </row>
        <row r="8709">
          <cell r="A8709" t="str">
            <v>CARLOS ENRIQUE SALDARRIAGA GONZALEZ</v>
          </cell>
          <cell r="B8709">
            <v>70554252</v>
          </cell>
        </row>
        <row r="8710">
          <cell r="A8710" t="str">
            <v>CARLOS ENRIQUE VARGAS CABRERA</v>
          </cell>
          <cell r="B8710">
            <v>17103244</v>
          </cell>
        </row>
        <row r="8711">
          <cell r="A8711" t="str">
            <v>CARLOS ENRIQUE VELA SANDQUIST</v>
          </cell>
          <cell r="B8711">
            <v>79149855</v>
          </cell>
        </row>
        <row r="8712">
          <cell r="A8712" t="str">
            <v>CARLOS ERNESTO ORTIZ BETHES</v>
          </cell>
          <cell r="B8712">
            <v>19494163</v>
          </cell>
        </row>
        <row r="8713">
          <cell r="A8713" t="str">
            <v>CARLOS ESTEBAN ORTEGA SANTAMARIA</v>
          </cell>
          <cell r="B8713">
            <v>79147569</v>
          </cell>
        </row>
        <row r="8714">
          <cell r="A8714" t="str">
            <v>CARLOS F CASTRO ROJAS</v>
          </cell>
          <cell r="B8714">
            <v>19376287</v>
          </cell>
        </row>
        <row r="8715">
          <cell r="A8715" t="str">
            <v>CARLOS F DE LEMOS SUAREZ</v>
          </cell>
          <cell r="B8715">
            <v>16763647</v>
          </cell>
        </row>
        <row r="8716">
          <cell r="A8716" t="str">
            <v>CARLOS F QUIJANO HERRERA</v>
          </cell>
          <cell r="B8716">
            <v>94415127</v>
          </cell>
        </row>
        <row r="8717">
          <cell r="A8717" t="str">
            <v>CARLOS FELIPE MOLINARES NAVIA</v>
          </cell>
          <cell r="B8717">
            <v>19319659</v>
          </cell>
        </row>
        <row r="8718">
          <cell r="A8718" t="str">
            <v>CARLOS FELIPE NAVIA SAAVEDRA</v>
          </cell>
          <cell r="B8718">
            <v>16782484</v>
          </cell>
        </row>
        <row r="8719">
          <cell r="A8719" t="str">
            <v>CARLOS FELIPE ZULUAGA OROZCO</v>
          </cell>
          <cell r="B8719">
            <v>70566024</v>
          </cell>
        </row>
        <row r="8720">
          <cell r="A8720" t="str">
            <v>CARLOS FERNANDO OCAMPO GONZALEZ</v>
          </cell>
          <cell r="B8720">
            <v>98586087</v>
          </cell>
        </row>
        <row r="8721">
          <cell r="A8721" t="str">
            <v>CARLOS FERNANDO RIVEROS GOMEZ</v>
          </cell>
          <cell r="B8721">
            <v>19196556</v>
          </cell>
        </row>
        <row r="8722">
          <cell r="A8722" t="str">
            <v>CARLOS FERNANDO VICTORIA ROJAS</v>
          </cell>
          <cell r="B8722">
            <v>6197161</v>
          </cell>
        </row>
        <row r="8723">
          <cell r="A8723" t="str">
            <v>CARLOS FREDY CAMACHO REYES</v>
          </cell>
          <cell r="B8723">
            <v>16689642</v>
          </cell>
        </row>
        <row r="8724">
          <cell r="A8724" t="str">
            <v>CARLOS G ANGEL AGUDELO</v>
          </cell>
          <cell r="B8724">
            <v>16616324</v>
          </cell>
        </row>
        <row r="8725">
          <cell r="A8725" t="str">
            <v>CARLOS G OSPINA MARTINEZ</v>
          </cell>
          <cell r="B8725">
            <v>14882478</v>
          </cell>
        </row>
        <row r="8726">
          <cell r="A8726" t="str">
            <v>CARLOS GABRIEL HERNANDEZ CASTRO</v>
          </cell>
          <cell r="B8726">
            <v>17179858</v>
          </cell>
        </row>
        <row r="8727">
          <cell r="A8727" t="str">
            <v>CARLOS GARCES MOLINA</v>
          </cell>
          <cell r="B8727">
            <v>16595917</v>
          </cell>
        </row>
        <row r="8728">
          <cell r="A8728" t="str">
            <v>CARLOS GARCIA PANESSO</v>
          </cell>
          <cell r="B8728">
            <v>14985477</v>
          </cell>
        </row>
        <row r="8729">
          <cell r="A8729" t="str">
            <v>CARLOS GARRIDO OTOYA</v>
          </cell>
          <cell r="B8729">
            <v>19225378</v>
          </cell>
        </row>
        <row r="8730">
          <cell r="A8730" t="str">
            <v>CARLOS GIOVANNY CUBIDES MARTINEZ</v>
          </cell>
          <cell r="B8730">
            <v>79539313</v>
          </cell>
        </row>
        <row r="8731">
          <cell r="A8731" t="str">
            <v>CARLOS GIRALDO BETANCUR</v>
          </cell>
          <cell r="B8731">
            <v>71647283</v>
          </cell>
        </row>
        <row r="8732">
          <cell r="A8732" t="str">
            <v>CARLOS GOMEZ</v>
          </cell>
          <cell r="B8732">
            <v>19260427</v>
          </cell>
        </row>
        <row r="8733">
          <cell r="A8733" t="str">
            <v>CARLOS H BONILLA VICTORIA</v>
          </cell>
          <cell r="B8733">
            <v>14432838</v>
          </cell>
        </row>
        <row r="8734">
          <cell r="A8734" t="str">
            <v>CARLOS H MARULANDA Y/O ADOLFO BESOSA</v>
          </cell>
          <cell r="B8734">
            <v>19150104</v>
          </cell>
        </row>
        <row r="8735">
          <cell r="A8735" t="str">
            <v>CARLOS H MORALES TABARES</v>
          </cell>
          <cell r="B8735">
            <v>16635482</v>
          </cell>
        </row>
        <row r="8736">
          <cell r="A8736" t="str">
            <v>CARLOS HENRY MORA PINEDA</v>
          </cell>
          <cell r="B8736">
            <v>19323764</v>
          </cell>
        </row>
        <row r="8737">
          <cell r="A8737" t="str">
            <v>CARLOS HERNAN ALVAREZ SANCHEZ</v>
          </cell>
          <cell r="B8737">
            <v>19124438</v>
          </cell>
        </row>
        <row r="8738">
          <cell r="A8738" t="str">
            <v>CARLOS HERNAN CAMACHO PEREA</v>
          </cell>
          <cell r="B8738">
            <v>79299358</v>
          </cell>
        </row>
        <row r="8739">
          <cell r="A8739" t="str">
            <v>CARLOS HERNAN QUINTERO ZULUAGA</v>
          </cell>
          <cell r="B8739">
            <v>76306657</v>
          </cell>
        </row>
        <row r="8740">
          <cell r="A8740" t="str">
            <v>CARLOS HERNANDO ARDILA ARENAS</v>
          </cell>
          <cell r="B8740">
            <v>13841899</v>
          </cell>
        </row>
        <row r="8741">
          <cell r="A8741" t="str">
            <v>CARLOS HERNANDO NINO DURAN</v>
          </cell>
          <cell r="B8741">
            <v>79505519</v>
          </cell>
        </row>
        <row r="8742">
          <cell r="A8742" t="str">
            <v>CARLOS HUMBERTO ARANGO BAUTISTA</v>
          </cell>
          <cell r="B8742">
            <v>7548687</v>
          </cell>
        </row>
        <row r="8743">
          <cell r="A8743" t="str">
            <v>CARLOS HUMBERTO ATEHORTUA AZCARATE</v>
          </cell>
          <cell r="B8743">
            <v>14885087</v>
          </cell>
        </row>
        <row r="8744">
          <cell r="A8744" t="str">
            <v>CARLOS HUMBERTO CASTANO GIRALDO</v>
          </cell>
          <cell r="B8744">
            <v>71601223</v>
          </cell>
        </row>
        <row r="8745">
          <cell r="A8745" t="str">
            <v>CARLOS HUMBERTO GOMEZ GUTIERREZ</v>
          </cell>
          <cell r="B8745">
            <v>10105809</v>
          </cell>
        </row>
        <row r="8746">
          <cell r="A8746" t="str">
            <v>CARLOS HUMBERTO GONZALEZ ECHAVARRIA</v>
          </cell>
          <cell r="B8746">
            <v>16771765</v>
          </cell>
        </row>
        <row r="8747">
          <cell r="A8747" t="str">
            <v>CARLOS HUMBERTO LONDONO VELASQUEZ</v>
          </cell>
          <cell r="B8747">
            <v>70039740</v>
          </cell>
        </row>
        <row r="8748">
          <cell r="A8748" t="str">
            <v>CARLOS HUMBERTO LOPEZ ARIAS</v>
          </cell>
          <cell r="B8748">
            <v>16669104</v>
          </cell>
        </row>
        <row r="8749">
          <cell r="A8749" t="str">
            <v>CARLOS HURTADO POSADA</v>
          </cell>
          <cell r="B8749">
            <v>70560953</v>
          </cell>
        </row>
        <row r="8750">
          <cell r="A8750" t="str">
            <v>CARLOS IGNACIO MONTOYA PICON</v>
          </cell>
          <cell r="B8750">
            <v>71647512</v>
          </cell>
        </row>
        <row r="8751">
          <cell r="A8751" t="str">
            <v>CARLOS IVAN BARBOSA PADILLA</v>
          </cell>
          <cell r="B8751">
            <v>16757359</v>
          </cell>
        </row>
        <row r="8752">
          <cell r="A8752" t="str">
            <v>CARLOS IVAN VILLEGAS GIRALDO</v>
          </cell>
          <cell r="B8752">
            <v>19391024</v>
          </cell>
        </row>
        <row r="8753">
          <cell r="A8753" t="str">
            <v>CARLOS J MORENO Y/O VILMA BALCAZAR PENA</v>
          </cell>
          <cell r="B8753">
            <v>16824085</v>
          </cell>
        </row>
        <row r="8754">
          <cell r="A8754" t="str">
            <v>CARLOS JAIME MURCIA MONCADA</v>
          </cell>
          <cell r="B8754">
            <v>79140071</v>
          </cell>
        </row>
        <row r="8755">
          <cell r="A8755" t="str">
            <v>CARLOS JIMENEZ OBANDO</v>
          </cell>
          <cell r="B8755">
            <v>10235621</v>
          </cell>
        </row>
        <row r="8756">
          <cell r="A8756" t="str">
            <v>CARLOS JULIO CAJAMARCA GUATIBONZA</v>
          </cell>
          <cell r="B8756">
            <v>79149409</v>
          </cell>
        </row>
        <row r="8757">
          <cell r="A8757" t="str">
            <v>CARLOS LEONARDO GUERRERO URREGO</v>
          </cell>
          <cell r="B8757">
            <v>19104792</v>
          </cell>
        </row>
        <row r="8758">
          <cell r="A8758" t="str">
            <v>CARLOS LINARES CLAVIJO</v>
          </cell>
          <cell r="B8758">
            <v>19278311</v>
          </cell>
        </row>
        <row r="8759">
          <cell r="A8759" t="str">
            <v>CARLOS LIS MONCALEANO</v>
          </cell>
          <cell r="B8759">
            <v>5807442</v>
          </cell>
        </row>
        <row r="8760">
          <cell r="A8760" t="str">
            <v>CARLOS LORA RENGIFO</v>
          </cell>
          <cell r="B8760">
            <v>16594960</v>
          </cell>
        </row>
        <row r="8761">
          <cell r="A8761" t="str">
            <v>CARLOS LUIS VALVERDE BERROCAL</v>
          </cell>
          <cell r="B8761">
            <v>293784</v>
          </cell>
        </row>
        <row r="8762">
          <cell r="A8762" t="str">
            <v>CARLOS M RESTREPO ARANGO</v>
          </cell>
          <cell r="B8762">
            <v>71608740</v>
          </cell>
        </row>
        <row r="8763">
          <cell r="A8763" t="str">
            <v>CARLOS M RIVERA OSSA</v>
          </cell>
          <cell r="B8763">
            <v>16728231</v>
          </cell>
        </row>
        <row r="8764">
          <cell r="A8764" t="str">
            <v>CARLOS MANUEL CARRILLO MATALLANA</v>
          </cell>
          <cell r="B8764">
            <v>19265042</v>
          </cell>
        </row>
        <row r="8765">
          <cell r="A8765" t="str">
            <v>CARLOS MARINO PUENTE SEPULVEDA</v>
          </cell>
          <cell r="B8765">
            <v>6547967</v>
          </cell>
        </row>
        <row r="8766">
          <cell r="A8766" t="str">
            <v>CARLOS MARIO ALVAREZ RESTREPO</v>
          </cell>
          <cell r="B8766">
            <v>71762641</v>
          </cell>
        </row>
        <row r="8767">
          <cell r="A8767" t="str">
            <v>CARLOS MARIO IGLESIAS BARRERA</v>
          </cell>
          <cell r="B8767">
            <v>19342529</v>
          </cell>
        </row>
        <row r="8768">
          <cell r="A8768" t="str">
            <v>CARLOS MARIO LONDONO BOTERO</v>
          </cell>
          <cell r="B8768">
            <v>70551913</v>
          </cell>
        </row>
        <row r="8769">
          <cell r="A8769" t="str">
            <v>CARLOS MARIO LOPEZ LOPEZ</v>
          </cell>
          <cell r="B8769">
            <v>98585482</v>
          </cell>
        </row>
        <row r="8770">
          <cell r="A8770" t="str">
            <v>CARLOS MARIO LOTERO ECHAVARRIA</v>
          </cell>
          <cell r="B8770">
            <v>70129293</v>
          </cell>
        </row>
        <row r="8771">
          <cell r="A8771" t="str">
            <v>CARLOS MARIO ORTIZ MESA</v>
          </cell>
          <cell r="B8771">
            <v>71525083</v>
          </cell>
        </row>
        <row r="8772">
          <cell r="A8772" t="str">
            <v>CARLOS MARIO PADILLA PUERTA</v>
          </cell>
          <cell r="B8772">
            <v>71741339</v>
          </cell>
        </row>
        <row r="8773">
          <cell r="A8773" t="str">
            <v>CARLOS MAURICIO MORENO CRUZ</v>
          </cell>
          <cell r="B8773">
            <v>80415415</v>
          </cell>
        </row>
        <row r="8774">
          <cell r="A8774" t="str">
            <v>CARLOS MEDINA CHAMORRO</v>
          </cell>
          <cell r="B8774">
            <v>19383130</v>
          </cell>
        </row>
        <row r="8775">
          <cell r="A8775" t="str">
            <v>CARLOS MEDINA MARTINEZ</v>
          </cell>
          <cell r="B8775">
            <v>80412131</v>
          </cell>
        </row>
        <row r="8776">
          <cell r="A8776" t="str">
            <v>CARLOS MIGUEL QUINTERO ZUREK</v>
          </cell>
          <cell r="B8776">
            <v>13358829</v>
          </cell>
        </row>
        <row r="8777">
          <cell r="A8777" t="str">
            <v>CARLOS O LUIS</v>
          </cell>
          <cell r="B8777">
            <v>4598751</v>
          </cell>
        </row>
        <row r="8778">
          <cell r="A8778" t="str">
            <v>CARLOS ORLANDO PENA MARTINEZ</v>
          </cell>
          <cell r="B8778">
            <v>16244969</v>
          </cell>
        </row>
        <row r="8779">
          <cell r="A8779" t="str">
            <v>CARLOS ORTIZ A</v>
          </cell>
          <cell r="B8779">
            <v>70083709</v>
          </cell>
        </row>
        <row r="8780">
          <cell r="A8780" t="str">
            <v>CARLOS PAYAN</v>
          </cell>
          <cell r="B8780">
            <v>94507239</v>
          </cell>
        </row>
        <row r="8781">
          <cell r="A8781" t="str">
            <v>CARLOS PLATIN BUSTOS</v>
          </cell>
          <cell r="B8781">
            <v>2859530</v>
          </cell>
        </row>
        <row r="8782">
          <cell r="A8782" t="str">
            <v>CARLOS PUENTES VASQUEZ</v>
          </cell>
          <cell r="B8782">
            <v>19299328</v>
          </cell>
        </row>
        <row r="8783">
          <cell r="A8783" t="str">
            <v>CARLOS R GUTIERREZ GARCIA</v>
          </cell>
          <cell r="B8783">
            <v>79857483</v>
          </cell>
        </row>
        <row r="8784">
          <cell r="A8784" t="str">
            <v>CARLOS RAMON SALAZAR SPADAFFORA</v>
          </cell>
          <cell r="B8784">
            <v>6078552</v>
          </cell>
        </row>
        <row r="8785">
          <cell r="A8785" t="str">
            <v>CARLOS ROBERTO ROJAS ROJAS</v>
          </cell>
          <cell r="B8785">
            <v>19278316</v>
          </cell>
        </row>
        <row r="8786">
          <cell r="A8786" t="str">
            <v>CARLOS ROMERO ACEVEDO</v>
          </cell>
          <cell r="B8786">
            <v>19447313</v>
          </cell>
        </row>
        <row r="8787">
          <cell r="A8787" t="str">
            <v>CARLOS S BARBATO ZANNIER</v>
          </cell>
          <cell r="B8787">
            <v>207921</v>
          </cell>
        </row>
        <row r="8788">
          <cell r="A8788" t="str">
            <v>CARLOS SALGAR VARGAS</v>
          </cell>
          <cell r="B8788">
            <v>19246074</v>
          </cell>
        </row>
        <row r="8789">
          <cell r="A8789" t="str">
            <v>CARLOS SANTACRUZ LONDONO</v>
          </cell>
          <cell r="B8789">
            <v>19389918</v>
          </cell>
        </row>
        <row r="8790">
          <cell r="A8790" t="str">
            <v>CARLOS SERRANO LOBOS</v>
          </cell>
          <cell r="B8790">
            <v>14964717</v>
          </cell>
        </row>
        <row r="8791">
          <cell r="A8791" t="str">
            <v>CARLOS SERRANO TRILLOS</v>
          </cell>
          <cell r="B8791">
            <v>13443661</v>
          </cell>
        </row>
        <row r="8792">
          <cell r="A8792" t="str">
            <v>CARLOS ULISES ROJAS MORENO</v>
          </cell>
          <cell r="B8792">
            <v>16669050</v>
          </cell>
        </row>
        <row r="8793">
          <cell r="A8793" t="str">
            <v>CARLOS USECHE GOMEZ</v>
          </cell>
          <cell r="B8793">
            <v>16632450</v>
          </cell>
        </row>
        <row r="8794">
          <cell r="A8794" t="str">
            <v>CARLOS VACCA PALOMINO</v>
          </cell>
          <cell r="B8794">
            <v>14446633</v>
          </cell>
        </row>
        <row r="8795">
          <cell r="A8795" t="str">
            <v>CARLOS WILLIAM BOHORQUEZ MARULANDA</v>
          </cell>
          <cell r="B8795">
            <v>98582088</v>
          </cell>
        </row>
        <row r="8796">
          <cell r="A8796" t="str">
            <v>CARLOSAMA LUNA ALFONSO</v>
          </cell>
          <cell r="B8796">
            <v>6422547</v>
          </cell>
        </row>
        <row r="8797">
          <cell r="A8797" t="str">
            <v>CARMAX Y CIA. S. EN C. S.</v>
          </cell>
          <cell r="B8797">
            <v>830012056</v>
          </cell>
        </row>
        <row r="8798">
          <cell r="A8798" t="str">
            <v>CARMELINA NIETO DE ANGEL</v>
          </cell>
          <cell r="B8798">
            <v>24449801</v>
          </cell>
        </row>
        <row r="8799">
          <cell r="A8799" t="str">
            <v>CARMEN CECILIA QUINTERO DE LEAL</v>
          </cell>
          <cell r="B8799">
            <v>19122395</v>
          </cell>
        </row>
        <row r="8800">
          <cell r="A8800" t="str">
            <v>CARMEN DOMINGUEZ HERRERA</v>
          </cell>
          <cell r="B8800">
            <v>25987819</v>
          </cell>
        </row>
        <row r="8801">
          <cell r="A8801" t="str">
            <v>CARMEN E BERRIO JIMENEZ</v>
          </cell>
          <cell r="B8801">
            <v>29562322</v>
          </cell>
        </row>
        <row r="8802">
          <cell r="A8802" t="str">
            <v>CARMEN ELISA QUINTERO VALENCIA</v>
          </cell>
          <cell r="B8802">
            <v>42795980</v>
          </cell>
        </row>
        <row r="8803">
          <cell r="A8803" t="str">
            <v>CARMEN ELVIRA GUZMAN PIEDRAHITA</v>
          </cell>
          <cell r="B8803">
            <v>31872384</v>
          </cell>
        </row>
        <row r="8804">
          <cell r="A8804" t="str">
            <v>CARMEN ELVIRA VELOSA DE GONZALEZ</v>
          </cell>
          <cell r="B8804">
            <v>38999778</v>
          </cell>
        </row>
        <row r="8805">
          <cell r="A8805" t="str">
            <v>CARMEN ISABEL VILLEGAS DUQUE</v>
          </cell>
          <cell r="B8805">
            <v>31173085</v>
          </cell>
        </row>
        <row r="8806">
          <cell r="A8806" t="str">
            <v>CARMEN IVETTE NAVIA MELENDRO</v>
          </cell>
          <cell r="B8806">
            <v>31859766</v>
          </cell>
        </row>
        <row r="8807">
          <cell r="A8807" t="str">
            <v>CARMEN MORENO ADRIANO</v>
          </cell>
          <cell r="B8807">
            <v>16613400</v>
          </cell>
        </row>
        <row r="8808">
          <cell r="A8808" t="str">
            <v>CARMEN PATRICIA PAZ KARAMAN</v>
          </cell>
          <cell r="B8808">
            <v>31231683</v>
          </cell>
        </row>
        <row r="8809">
          <cell r="A8809" t="str">
            <v>CARMEN PIEDAD MAYOR</v>
          </cell>
          <cell r="B8809">
            <v>36158205</v>
          </cell>
        </row>
        <row r="8810">
          <cell r="A8810" t="str">
            <v>CARMEN ROSA AREVALO CARRILLO</v>
          </cell>
          <cell r="B8810">
            <v>35518739</v>
          </cell>
        </row>
        <row r="8811">
          <cell r="A8811" t="str">
            <v>CARMENZA JURADO SANDRA</v>
          </cell>
          <cell r="B8811">
            <v>59819674</v>
          </cell>
        </row>
        <row r="8812">
          <cell r="A8812" t="str">
            <v>CARMENZA LUCIA GOMEZ SIERRA</v>
          </cell>
          <cell r="B8812">
            <v>42992521</v>
          </cell>
        </row>
        <row r="8813">
          <cell r="A8813" t="str">
            <v>CARMENZA TENORIO LOURIDO</v>
          </cell>
          <cell r="B8813">
            <v>31521374</v>
          </cell>
        </row>
        <row r="8814">
          <cell r="A8814" t="str">
            <v>CARMONA ALVAREZ MARLON ANDRES</v>
          </cell>
          <cell r="B8814">
            <v>71769038</v>
          </cell>
        </row>
        <row r="8815">
          <cell r="A8815" t="str">
            <v>CARMONA ALZATE JORGE HENRY</v>
          </cell>
          <cell r="B8815">
            <v>10280484</v>
          </cell>
        </row>
        <row r="8816">
          <cell r="A8816" t="str">
            <v>CARMONA ALZATE MELVA</v>
          </cell>
          <cell r="B8816">
            <v>31820009</v>
          </cell>
        </row>
        <row r="8817">
          <cell r="A8817" t="str">
            <v>CARMONA ARIAS ABEL ANTONIO</v>
          </cell>
          <cell r="B8817">
            <v>3404052</v>
          </cell>
        </row>
        <row r="8818">
          <cell r="A8818" t="str">
            <v>CARMONA BEDOYA ALBA DORIS</v>
          </cell>
          <cell r="B8818">
            <v>42680601</v>
          </cell>
        </row>
        <row r="8819">
          <cell r="A8819" t="str">
            <v>CARMONA BEDOYA JOSE HERMAN</v>
          </cell>
          <cell r="B8819">
            <v>16648168</v>
          </cell>
        </row>
        <row r="8820">
          <cell r="A8820" t="str">
            <v>CARMONA CARDONA CAMILO ALBERTO</v>
          </cell>
          <cell r="B8820">
            <v>10119756</v>
          </cell>
        </row>
        <row r="8821">
          <cell r="A8821" t="str">
            <v>CARMONA CARDONA FABIO HERNANDO</v>
          </cell>
          <cell r="B8821">
            <v>4557198</v>
          </cell>
        </row>
        <row r="8822">
          <cell r="A8822" t="str">
            <v>CARMONA CASTA¥O WILLIAM</v>
          </cell>
          <cell r="B8822">
            <v>16357167</v>
          </cell>
        </row>
        <row r="8823">
          <cell r="A8823" t="str">
            <v>CARMONA CHARRIS CARMEN MARIA</v>
          </cell>
          <cell r="B8823">
            <v>32868001</v>
          </cell>
        </row>
        <row r="8824">
          <cell r="A8824" t="str">
            <v>CARMONA CORREA ROSAURA</v>
          </cell>
          <cell r="B8824">
            <v>43444051</v>
          </cell>
        </row>
        <row r="8825">
          <cell r="A8825" t="str">
            <v>CARMONA ESCOBAR OSCAR EDUARDO</v>
          </cell>
          <cell r="B8825">
            <v>94403166</v>
          </cell>
        </row>
        <row r="8826">
          <cell r="A8826" t="str">
            <v>CARMONA ESPINAL DAMAWER</v>
          </cell>
          <cell r="B8826">
            <v>86046261</v>
          </cell>
        </row>
        <row r="8827">
          <cell r="A8827" t="str">
            <v>CARMONA ESPINAL FRANCIA ELENA</v>
          </cell>
          <cell r="B8827">
            <v>40396668</v>
          </cell>
        </row>
        <row r="8828">
          <cell r="A8828" t="str">
            <v>CARMONA FERNANDEZ JOSE ANDRES</v>
          </cell>
          <cell r="B8828">
            <v>16289666</v>
          </cell>
        </row>
        <row r="8829">
          <cell r="A8829" t="str">
            <v>CARMONA GALLEGO DORA HELENA</v>
          </cell>
          <cell r="B8829">
            <v>42750081</v>
          </cell>
        </row>
        <row r="8830">
          <cell r="A8830" t="str">
            <v>CARMONA GARCES DORA MARIA</v>
          </cell>
          <cell r="B8830">
            <v>21431233</v>
          </cell>
        </row>
        <row r="8831">
          <cell r="A8831" t="str">
            <v>CARMONA GARCIA GLORIA PATRICIA</v>
          </cell>
          <cell r="B8831">
            <v>66721577</v>
          </cell>
        </row>
        <row r="8832">
          <cell r="A8832" t="str">
            <v>CARMONA GAVIRIA JOSE LUIS</v>
          </cell>
          <cell r="B8832">
            <v>16721561</v>
          </cell>
        </row>
        <row r="8833">
          <cell r="A8833" t="str">
            <v>CARMONA GONZALEZ MABEL DELROSARIO</v>
          </cell>
          <cell r="B8833">
            <v>45443092</v>
          </cell>
        </row>
        <row r="8834">
          <cell r="A8834" t="str">
            <v>CARMONA HERNANDEZ BERNARDO ANDRES</v>
          </cell>
          <cell r="B8834">
            <v>79710968</v>
          </cell>
        </row>
        <row r="8835">
          <cell r="A8835" t="str">
            <v>CARMONA HERNANDEZ DORA ELIZABETH</v>
          </cell>
          <cell r="B8835">
            <v>42767918</v>
          </cell>
        </row>
        <row r="8836">
          <cell r="A8836" t="str">
            <v>CARMONA IRAL ELKIN FERNANDO</v>
          </cell>
          <cell r="B8836">
            <v>15511054</v>
          </cell>
        </row>
        <row r="8837">
          <cell r="A8837" t="str">
            <v>CARMONA JIMENEZ CARMEN LUCIA</v>
          </cell>
          <cell r="B8837">
            <v>32489544</v>
          </cell>
        </row>
        <row r="8838">
          <cell r="A8838" t="str">
            <v>CARMONA JIMENEZ JOAQUIN ALBERTO</v>
          </cell>
          <cell r="B8838">
            <v>70100308</v>
          </cell>
        </row>
        <row r="8839">
          <cell r="A8839" t="str">
            <v>CARMONA JIMENEZ MARTIN RODRIGO</v>
          </cell>
          <cell r="B8839">
            <v>71676012</v>
          </cell>
        </row>
        <row r="8840">
          <cell r="A8840" t="str">
            <v>CARMONA LOAIZA SANDRA MILENA</v>
          </cell>
          <cell r="B8840">
            <v>43593568</v>
          </cell>
        </row>
        <row r="8841">
          <cell r="A8841" t="str">
            <v>CARMONA LOPEZ ANGEL BERNARDO</v>
          </cell>
          <cell r="B8841">
            <v>16723857</v>
          </cell>
        </row>
        <row r="8842">
          <cell r="A8842" t="str">
            <v>CARMONA LOPEZ GUSTAVO ALONSO</v>
          </cell>
          <cell r="B8842">
            <v>71749311</v>
          </cell>
        </row>
        <row r="8843">
          <cell r="A8843" t="str">
            <v>CARMONA LOPEZ MARTHA LUCIA</v>
          </cell>
          <cell r="B8843">
            <v>39642607</v>
          </cell>
        </row>
        <row r="8844">
          <cell r="A8844" t="str">
            <v>CARMONA LOZADA MARIA OFELIA</v>
          </cell>
          <cell r="B8844">
            <v>32492969</v>
          </cell>
        </row>
        <row r="8845">
          <cell r="A8845" t="str">
            <v>CARMONA LOZANO RAMON ELIAS</v>
          </cell>
          <cell r="B8845">
            <v>19417439</v>
          </cell>
        </row>
        <row r="8846">
          <cell r="A8846" t="str">
            <v>CARMONA MARYORY</v>
          </cell>
          <cell r="B8846">
            <v>67004916</v>
          </cell>
        </row>
        <row r="8847">
          <cell r="A8847" t="str">
            <v>CARMONA MEDINA LUIS GUILLERMO</v>
          </cell>
          <cell r="B8847">
            <v>70111651</v>
          </cell>
        </row>
        <row r="8848">
          <cell r="A8848" t="str">
            <v>CARMONA MOSQUERA OVIDIO DE JESUS</v>
          </cell>
          <cell r="B8848">
            <v>71188065</v>
          </cell>
        </row>
        <row r="8849">
          <cell r="A8849" t="str">
            <v>CARMONA OTERO CARLOS ALBERTO</v>
          </cell>
          <cell r="B8849">
            <v>10097522</v>
          </cell>
        </row>
        <row r="8850">
          <cell r="A8850" t="str">
            <v>CARMONA PAEZ BEATRIZ JOSEFINA</v>
          </cell>
          <cell r="B8850">
            <v>271758</v>
          </cell>
        </row>
        <row r="8851">
          <cell r="A8851" t="str">
            <v>CARMONA PATINO MARIA GEORGINA</v>
          </cell>
          <cell r="B8851">
            <v>41506375</v>
          </cell>
        </row>
        <row r="8852">
          <cell r="A8852" t="str">
            <v>CARMONA POSADA JOSE GABRIEL</v>
          </cell>
          <cell r="B8852">
            <v>8318778</v>
          </cell>
        </row>
        <row r="8853">
          <cell r="A8853" t="str">
            <v>CARMONA RENGIFO ORLANDO</v>
          </cell>
          <cell r="B8853">
            <v>6456360</v>
          </cell>
        </row>
        <row r="8854">
          <cell r="A8854" t="str">
            <v>CARMONA RENTERIA LUZ MYRIAM</v>
          </cell>
          <cell r="B8854">
            <v>29154484</v>
          </cell>
        </row>
        <row r="8855">
          <cell r="A8855" t="str">
            <v>CARMONA RIOS LIBARDO ANTONIO</v>
          </cell>
          <cell r="B8855">
            <v>10100904</v>
          </cell>
        </row>
        <row r="8856">
          <cell r="A8856" t="str">
            <v>CARMONA RODRIGUEZ ANA LUCIA</v>
          </cell>
          <cell r="B8856">
            <v>31234057</v>
          </cell>
        </row>
        <row r="8857">
          <cell r="A8857" t="str">
            <v>CARMONA RUIZ ALDALIVAR</v>
          </cell>
          <cell r="B8857">
            <v>16665684</v>
          </cell>
        </row>
        <row r="8858">
          <cell r="A8858" t="str">
            <v>CARMONA SALAZAR JOSE CORNELIO</v>
          </cell>
          <cell r="B8858">
            <v>15375868</v>
          </cell>
        </row>
        <row r="8859">
          <cell r="A8859" t="str">
            <v>CARMONA SALINAS JONH JAIRO</v>
          </cell>
          <cell r="B8859">
            <v>18396659</v>
          </cell>
        </row>
        <row r="8860">
          <cell r="A8860" t="str">
            <v>CARMONA VASQUEZ LUZ ELENA</v>
          </cell>
          <cell r="B8860">
            <v>43280511</v>
          </cell>
        </row>
        <row r="8861">
          <cell r="A8861" t="str">
            <v>CARMONA ZAPATA LUIS FERNANDO</v>
          </cell>
          <cell r="B8861">
            <v>8289741</v>
          </cell>
        </row>
        <row r="8862">
          <cell r="A8862" t="str">
            <v>CARNES PROCESADAS FRIZZ LTDA</v>
          </cell>
          <cell r="B8862">
            <v>800076124</v>
          </cell>
        </row>
        <row r="8863">
          <cell r="A8863" t="str">
            <v>CARO ALZATE JUAN FERNANDO</v>
          </cell>
          <cell r="B8863">
            <v>71774533</v>
          </cell>
        </row>
        <row r="8864">
          <cell r="A8864" t="str">
            <v>CARO ARAOZ RODRIGO</v>
          </cell>
          <cell r="B8864">
            <v>80109587</v>
          </cell>
        </row>
        <row r="8865">
          <cell r="A8865" t="str">
            <v>CARO ARGUELLO PABLO PLINIO</v>
          </cell>
          <cell r="B8865">
            <v>74323529</v>
          </cell>
        </row>
        <row r="8866">
          <cell r="A8866" t="str">
            <v>CARO CASTILLO ROQUE RAFAEL</v>
          </cell>
          <cell r="B8866">
            <v>194892</v>
          </cell>
        </row>
        <row r="8867">
          <cell r="A8867" t="str">
            <v>CARO CONTRERAS JAIRO</v>
          </cell>
          <cell r="B8867">
            <v>4285891</v>
          </cell>
        </row>
        <row r="8868">
          <cell r="A8868" t="str">
            <v>CARO DE PIÐEROS ANA LUCIA</v>
          </cell>
          <cell r="B8868">
            <v>23265233</v>
          </cell>
        </row>
        <row r="8869">
          <cell r="A8869" t="str">
            <v>CARO FELIZ MABEL DEL SOCORRO</v>
          </cell>
          <cell r="B8869">
            <v>35315540</v>
          </cell>
        </row>
        <row r="8870">
          <cell r="A8870" t="str">
            <v>CARO GARZON LUIS FERNANDO</v>
          </cell>
          <cell r="B8870">
            <v>19473169</v>
          </cell>
        </row>
        <row r="8871">
          <cell r="A8871" t="str">
            <v>CARO GOMEZ LUIS ENRRIQUE</v>
          </cell>
          <cell r="B8871">
            <v>79465894</v>
          </cell>
        </row>
        <row r="8872">
          <cell r="A8872" t="str">
            <v>CARO GONZALEZ JAIME DE JESUS</v>
          </cell>
          <cell r="B8872">
            <v>71187765</v>
          </cell>
        </row>
        <row r="8873">
          <cell r="A8873" t="str">
            <v>CARO GONZALEZ JUAN MANUEL</v>
          </cell>
          <cell r="B8873">
            <v>79612197</v>
          </cell>
        </row>
        <row r="8874">
          <cell r="A8874" t="str">
            <v>CARO GONZALEZ LUZ ASTRID</v>
          </cell>
          <cell r="B8874">
            <v>43528149</v>
          </cell>
        </row>
        <row r="8875">
          <cell r="A8875" t="str">
            <v>CARO GUERRERO TERESA DE JESUS</v>
          </cell>
          <cell r="B8875">
            <v>39689879</v>
          </cell>
        </row>
        <row r="8876">
          <cell r="A8876" t="str">
            <v>CARO HURTADO JAIRO ALFONSO</v>
          </cell>
          <cell r="B8876">
            <v>80366539</v>
          </cell>
        </row>
        <row r="8877">
          <cell r="A8877" t="str">
            <v>CARO JIMENEZ ARMANDO DE JESUS</v>
          </cell>
          <cell r="B8877">
            <v>15347866</v>
          </cell>
        </row>
        <row r="8878">
          <cell r="A8878" t="str">
            <v>CARO MARTIN VICTOR EUGENIO</v>
          </cell>
          <cell r="B8878">
            <v>19120604</v>
          </cell>
        </row>
        <row r="8879">
          <cell r="A8879" t="str">
            <v>CARO MATALLANA FERNANDO</v>
          </cell>
          <cell r="B8879">
            <v>17134401</v>
          </cell>
        </row>
        <row r="8880">
          <cell r="A8880" t="str">
            <v>CARO MIRIAM</v>
          </cell>
          <cell r="B8880">
            <v>24478992</v>
          </cell>
        </row>
        <row r="8881">
          <cell r="A8881" t="str">
            <v>CARO MOLINA MERCY</v>
          </cell>
          <cell r="B8881">
            <v>20684830</v>
          </cell>
        </row>
        <row r="8882">
          <cell r="A8882" t="str">
            <v>CARO MORALES AHIN DE JESUS</v>
          </cell>
          <cell r="B8882">
            <v>1467429</v>
          </cell>
        </row>
        <row r="8883">
          <cell r="A8883" t="str">
            <v>CARO MUNOZ JORGE ALBERTO</v>
          </cell>
          <cell r="B8883">
            <v>8283941</v>
          </cell>
        </row>
        <row r="8884">
          <cell r="A8884" t="str">
            <v>CARO MUNOZ JUAN DE JESUS</v>
          </cell>
          <cell r="B8884">
            <v>6748599</v>
          </cell>
        </row>
        <row r="8885">
          <cell r="A8885" t="str">
            <v>CARO OSPINA HERNAN DE JESUS</v>
          </cell>
          <cell r="B8885">
            <v>18410277</v>
          </cell>
        </row>
        <row r="8886">
          <cell r="A8886" t="str">
            <v>CARO PARRA NURY ALEXANDRA</v>
          </cell>
          <cell r="B8886">
            <v>52183323</v>
          </cell>
        </row>
        <row r="8887">
          <cell r="A8887" t="str">
            <v>CARO PINEDA ANA TULIA</v>
          </cell>
          <cell r="B8887">
            <v>40016610</v>
          </cell>
        </row>
        <row r="8888">
          <cell r="A8888" t="str">
            <v>CARO PINZON MIGUEL ANTONIO</v>
          </cell>
          <cell r="B8888">
            <v>17166638</v>
          </cell>
        </row>
        <row r="8889">
          <cell r="A8889" t="str">
            <v>CARO QUINCOS JHON LEONARDO</v>
          </cell>
          <cell r="B8889">
            <v>79806902</v>
          </cell>
        </row>
        <row r="8890">
          <cell r="A8890" t="str">
            <v>CARO QUIROZ LUZ DALIA</v>
          </cell>
          <cell r="B8890">
            <v>43063898</v>
          </cell>
        </row>
        <row r="8891">
          <cell r="A8891" t="str">
            <v>CARO RAMIREZ EDGAR ERNESTO</v>
          </cell>
          <cell r="B8891">
            <v>19257817</v>
          </cell>
        </row>
        <row r="8892">
          <cell r="A8892" t="str">
            <v>CARO RAMIREZ LUZ STELLA</v>
          </cell>
          <cell r="B8892">
            <v>34603623</v>
          </cell>
        </row>
        <row r="8893">
          <cell r="A8893" t="str">
            <v>CARO REALES MARITZA ISABEL</v>
          </cell>
          <cell r="B8893">
            <v>36550943</v>
          </cell>
        </row>
        <row r="8894">
          <cell r="A8894" t="str">
            <v>CARO REYES MARIA YAMILETH</v>
          </cell>
          <cell r="B8894">
            <v>66809514</v>
          </cell>
        </row>
        <row r="8895">
          <cell r="A8895" t="str">
            <v>CARO RODRIGUEZ CARLOS ARTURO</v>
          </cell>
          <cell r="B8895">
            <v>11186485</v>
          </cell>
        </row>
        <row r="8896">
          <cell r="A8896" t="str">
            <v>CARO RUIZ MARIA DEL CARMEN</v>
          </cell>
          <cell r="B8896">
            <v>51731297</v>
          </cell>
        </row>
        <row r="8897">
          <cell r="A8897" t="str">
            <v>CARO TORRES MARISOL</v>
          </cell>
          <cell r="B8897">
            <v>46370103</v>
          </cell>
        </row>
        <row r="8898">
          <cell r="A8898" t="str">
            <v>CARO URREGO LUIS GABRIEL</v>
          </cell>
          <cell r="B8898">
            <v>70420038</v>
          </cell>
        </row>
        <row r="8899">
          <cell r="A8899" t="str">
            <v>CARO VEGA NORBERTO DE JESUS</v>
          </cell>
          <cell r="B8899">
            <v>6445085</v>
          </cell>
        </row>
        <row r="8900">
          <cell r="A8900" t="str">
            <v>CARO VELEZ MONICA CECILIA</v>
          </cell>
          <cell r="B8900">
            <v>43726418</v>
          </cell>
        </row>
        <row r="8901">
          <cell r="A8901" t="str">
            <v>CARO VERGARA BLANCA MERY</v>
          </cell>
          <cell r="B8901">
            <v>42973548</v>
          </cell>
        </row>
        <row r="8902">
          <cell r="A8902" t="str">
            <v>CAROLINA ARENAS RUBIO</v>
          </cell>
          <cell r="B8902">
            <v>52256977</v>
          </cell>
        </row>
        <row r="8903">
          <cell r="A8903" t="str">
            <v>CAROLINA BOTERO LON</v>
          </cell>
          <cell r="B8903">
            <v>42107940</v>
          </cell>
        </row>
        <row r="8904">
          <cell r="A8904" t="str">
            <v>CAROLINA CAICEDO C</v>
          </cell>
          <cell r="B8904">
            <v>85041638473</v>
          </cell>
        </row>
        <row r="8905">
          <cell r="A8905" t="str">
            <v>CAROLINA DEL CARMEN SAENZ MORON</v>
          </cell>
          <cell r="B8905">
            <v>50870035</v>
          </cell>
        </row>
        <row r="8906">
          <cell r="A8906" t="str">
            <v>CAROLINA DELGADO CAICEDO</v>
          </cell>
          <cell r="B8906">
            <v>52415984</v>
          </cell>
        </row>
        <row r="8907">
          <cell r="A8907" t="str">
            <v>CAROLINA FERRO PRIETO</v>
          </cell>
          <cell r="B8907">
            <v>52411214</v>
          </cell>
        </row>
        <row r="8908">
          <cell r="A8908" t="str">
            <v>CAROLINA GOMEZ GOMEZ</v>
          </cell>
          <cell r="B8908">
            <v>30323132</v>
          </cell>
        </row>
        <row r="8909">
          <cell r="A8909" t="str">
            <v>CAROLINA GOMEZ VERGARA</v>
          </cell>
          <cell r="B8909">
            <v>66972159</v>
          </cell>
        </row>
        <row r="8910">
          <cell r="A8910" t="str">
            <v>CAROLINA MANBY VILLALBA</v>
          </cell>
          <cell r="B8910">
            <v>63325306</v>
          </cell>
        </row>
        <row r="8911">
          <cell r="A8911" t="str">
            <v>CAROLINA NAGED CASTRO</v>
          </cell>
          <cell r="B8911">
            <v>39787923</v>
          </cell>
        </row>
        <row r="8912">
          <cell r="A8912" t="str">
            <v>CAROLINA POSADA DURAN</v>
          </cell>
          <cell r="B8912">
            <v>30281933</v>
          </cell>
        </row>
        <row r="8913">
          <cell r="A8913" t="str">
            <v>CAROLINA RESTREPO DE ROBLES</v>
          </cell>
          <cell r="B8913">
            <v>66956751</v>
          </cell>
        </row>
        <row r="8914">
          <cell r="A8914" t="str">
            <v>CAROLINA ROSA MARTINEZ CARBONELL</v>
          </cell>
          <cell r="B8914">
            <v>39683710</v>
          </cell>
        </row>
        <row r="8915">
          <cell r="A8915" t="str">
            <v>CAROLINA ULLOA ACEVEDO</v>
          </cell>
          <cell r="B8915">
            <v>52454211</v>
          </cell>
        </row>
        <row r="8916">
          <cell r="A8916" t="str">
            <v>CAROLINA VALLEJO MARTINEZ</v>
          </cell>
          <cell r="B8916">
            <v>66864995</v>
          </cell>
        </row>
        <row r="8917">
          <cell r="A8917" t="str">
            <v>CAROLINA VANEGAS DE VILLEGAS</v>
          </cell>
          <cell r="B8917">
            <v>20054601</v>
          </cell>
        </row>
        <row r="8918">
          <cell r="A8918" t="str">
            <v>CARPINTERO MORA TITO LAUREANO</v>
          </cell>
          <cell r="B8918">
            <v>9075382</v>
          </cell>
        </row>
        <row r="8919">
          <cell r="A8919" t="str">
            <v>CARPIO ATENSIO YURIS MARGOTH</v>
          </cell>
          <cell r="B8919">
            <v>39792952</v>
          </cell>
        </row>
        <row r="8920">
          <cell r="A8920" t="str">
            <v>CARRANZA AFANADOR WILLIAM</v>
          </cell>
          <cell r="B8920">
            <v>79455362</v>
          </cell>
        </row>
        <row r="8921">
          <cell r="A8921" t="str">
            <v>CARRANZA BOHORQUEZ AMANDA</v>
          </cell>
          <cell r="B8921">
            <v>28657550</v>
          </cell>
        </row>
        <row r="8922">
          <cell r="A8922" t="str">
            <v>CARRANZA BOTIA CARLOS JAVIER</v>
          </cell>
          <cell r="B8922">
            <v>79153542</v>
          </cell>
        </row>
        <row r="8923">
          <cell r="A8923" t="str">
            <v>CARRANZA CORONADO JUAN</v>
          </cell>
          <cell r="B8923">
            <v>17180410</v>
          </cell>
        </row>
        <row r="8924">
          <cell r="A8924" t="str">
            <v>CARRANZA MACIAS JORGE ENRIQUE</v>
          </cell>
          <cell r="B8924">
            <v>19432142</v>
          </cell>
        </row>
        <row r="8925">
          <cell r="A8925" t="str">
            <v>CARRANZA NINO HECTOR GABRIEL</v>
          </cell>
          <cell r="B8925">
            <v>79365729</v>
          </cell>
        </row>
        <row r="8926">
          <cell r="A8926" t="str">
            <v>CARRANZA REYES JOHANA</v>
          </cell>
          <cell r="B8926">
            <v>52209802</v>
          </cell>
        </row>
        <row r="8927">
          <cell r="A8927" t="str">
            <v>CARRANZA RODRIGUEZ RODRIGO</v>
          </cell>
          <cell r="B8927">
            <v>79481613</v>
          </cell>
        </row>
        <row r="8928">
          <cell r="A8928" t="str">
            <v>CARRANZA SOTO MARIA YOSED</v>
          </cell>
          <cell r="B8928">
            <v>41753791</v>
          </cell>
        </row>
        <row r="8929">
          <cell r="A8929" t="str">
            <v>CARRANZA VEGA ANGEL MARIA</v>
          </cell>
          <cell r="B8929">
            <v>19339187</v>
          </cell>
        </row>
        <row r="8930">
          <cell r="A8930" t="str">
            <v>CARRASCAL BERMUDEZ MAGALY STELLA</v>
          </cell>
          <cell r="B8930">
            <v>51631293</v>
          </cell>
        </row>
        <row r="8931">
          <cell r="A8931" t="str">
            <v>CARRASCAL ROMERO HARLETTY</v>
          </cell>
          <cell r="B8931">
            <v>49776072</v>
          </cell>
        </row>
        <row r="8932">
          <cell r="A8932" t="str">
            <v>CARRASCO ACOSTA GLORIA IMELDA</v>
          </cell>
          <cell r="B8932">
            <v>35328123</v>
          </cell>
        </row>
        <row r="8933">
          <cell r="A8933" t="str">
            <v>CARRASCO ALBORNOZ PILAR</v>
          </cell>
          <cell r="B8933">
            <v>41747419</v>
          </cell>
        </row>
        <row r="8934">
          <cell r="A8934" t="str">
            <v>CARRASCO BERNAL LUIS CARLOS</v>
          </cell>
          <cell r="B8934">
            <v>244178</v>
          </cell>
        </row>
        <row r="8935">
          <cell r="A8935" t="str">
            <v>CARRASCO TAPIA NAYID ESTER</v>
          </cell>
          <cell r="B8935">
            <v>32863398</v>
          </cell>
        </row>
        <row r="8936">
          <cell r="A8936" t="str">
            <v>CARRASQUILLA FALLAADRIANA</v>
          </cell>
          <cell r="B8936">
            <v>39573624</v>
          </cell>
        </row>
        <row r="8937">
          <cell r="A8937" t="str">
            <v>CARRASQUILLA GOMEZ FEDERICO GUILLERMO</v>
          </cell>
          <cell r="B8937">
            <v>71756900</v>
          </cell>
        </row>
        <row r="8938">
          <cell r="A8938" t="str">
            <v>CARRASQUILLA GONZALE MARINA</v>
          </cell>
          <cell r="B8938">
            <v>41448944</v>
          </cell>
        </row>
        <row r="8939">
          <cell r="A8939" t="str">
            <v>CARRASQUILLA GONZALEZ DELFINA</v>
          </cell>
          <cell r="B8939">
            <v>28005679</v>
          </cell>
        </row>
        <row r="8940">
          <cell r="A8940" t="str">
            <v>CARRASQUILLA GUETO JAVIER</v>
          </cell>
          <cell r="B8940">
            <v>73117601</v>
          </cell>
        </row>
        <row r="8941">
          <cell r="A8941" t="str">
            <v>CARRASQUILLA JIMENEZ ANA MARIA</v>
          </cell>
          <cell r="B8941">
            <v>43600951</v>
          </cell>
        </row>
        <row r="8942">
          <cell r="A8942" t="str">
            <v>CARRASQUILLA LOMBA OLGA</v>
          </cell>
          <cell r="B8942">
            <v>45430000</v>
          </cell>
        </row>
        <row r="8943">
          <cell r="A8943" t="str">
            <v>CARRASQUILLA PIZARRO MARCO ANTONIO</v>
          </cell>
          <cell r="B8943">
            <v>71631400</v>
          </cell>
        </row>
        <row r="8944">
          <cell r="A8944" t="str">
            <v>CARRASQUILLA Z JHON FREDY</v>
          </cell>
          <cell r="B8944">
            <v>80030358</v>
          </cell>
        </row>
        <row r="8945">
          <cell r="A8945" t="str">
            <v>CARRE/O MORA MIGUEL ANGEL</v>
          </cell>
          <cell r="B8945">
            <v>79388921</v>
          </cell>
        </row>
        <row r="8946">
          <cell r="A8946" t="str">
            <v>CARRE/O PARRA JUAN CARLOS</v>
          </cell>
          <cell r="B8946">
            <v>79520907</v>
          </cell>
        </row>
        <row r="8947">
          <cell r="A8947" t="str">
            <v>CARRE/O SARRIA JUAN CARLOS</v>
          </cell>
          <cell r="B8947">
            <v>79152940</v>
          </cell>
        </row>
        <row r="8948">
          <cell r="A8948" t="str">
            <v>CARRE¥O ANAYA SAUL</v>
          </cell>
          <cell r="B8948">
            <v>5563980</v>
          </cell>
        </row>
        <row r="8949">
          <cell r="A8949" t="str">
            <v>CARREÐO LOZANO NIDIA</v>
          </cell>
          <cell r="B8949">
            <v>52034258</v>
          </cell>
        </row>
        <row r="8950">
          <cell r="A8950" t="str">
            <v>CARREJO OLGA LUCIA</v>
          </cell>
          <cell r="B8950">
            <v>66768849</v>
          </cell>
        </row>
        <row r="8951">
          <cell r="A8951" t="str">
            <v>CARRENO ANTOLINEZ REINALDO</v>
          </cell>
          <cell r="B8951">
            <v>4116867</v>
          </cell>
        </row>
        <row r="8952">
          <cell r="A8952" t="str">
            <v>CARRENO ARDILA EDGAR</v>
          </cell>
          <cell r="B8952">
            <v>19221480</v>
          </cell>
        </row>
        <row r="8953">
          <cell r="A8953" t="str">
            <v>CARRENO ARDILA RAMIRO</v>
          </cell>
          <cell r="B8953">
            <v>91273326</v>
          </cell>
        </row>
        <row r="8954">
          <cell r="A8954" t="str">
            <v>CARRENO CARRENO LIBARDO</v>
          </cell>
          <cell r="B8954">
            <v>16884462</v>
          </cell>
        </row>
        <row r="8955">
          <cell r="A8955" t="str">
            <v>CARREÑO CASTRO DANIEL</v>
          </cell>
          <cell r="B8955">
            <v>19446957</v>
          </cell>
        </row>
        <row r="8956">
          <cell r="A8956" t="str">
            <v>CARRENO CRUZ RAFAEL ANTONIO</v>
          </cell>
          <cell r="B8956">
            <v>19365685</v>
          </cell>
        </row>
        <row r="8957">
          <cell r="A8957" t="str">
            <v>CARRENO CUADROS LUISA</v>
          </cell>
          <cell r="B8957">
            <v>41596729</v>
          </cell>
        </row>
        <row r="8958">
          <cell r="A8958" t="str">
            <v>CARRENO DUARTE NELCY</v>
          </cell>
          <cell r="B8958">
            <v>63481286</v>
          </cell>
        </row>
        <row r="8959">
          <cell r="A8959" t="str">
            <v>CARRENO DURAN CLAUDIA PATRICIA</v>
          </cell>
          <cell r="B8959">
            <v>63362285</v>
          </cell>
        </row>
        <row r="8960">
          <cell r="A8960" t="str">
            <v>CARRENO GALINDO LUIS MIGUEL</v>
          </cell>
          <cell r="B8960">
            <v>19366178</v>
          </cell>
        </row>
        <row r="8961">
          <cell r="A8961" t="str">
            <v>CARRENO HERNANDEZ ABELARDO</v>
          </cell>
          <cell r="B8961">
            <v>17031687</v>
          </cell>
        </row>
        <row r="8962">
          <cell r="A8962" t="str">
            <v>CARRENO MARTINEZ JAVIER HELI</v>
          </cell>
          <cell r="B8962">
            <v>91258223</v>
          </cell>
        </row>
        <row r="8963">
          <cell r="A8963" t="str">
            <v>CARRENO MONROY MARIA STELLA</v>
          </cell>
          <cell r="B8963">
            <v>41300616</v>
          </cell>
        </row>
        <row r="8964">
          <cell r="A8964" t="str">
            <v>CARRENO PAVAJEAU PEDRO SEGUNDO</v>
          </cell>
          <cell r="B8964">
            <v>12718206</v>
          </cell>
        </row>
        <row r="8965">
          <cell r="A8965" t="str">
            <v>CARRENO PRECIADO LUIS ERNESTO</v>
          </cell>
          <cell r="B8965">
            <v>79283130</v>
          </cell>
        </row>
        <row r="8966">
          <cell r="A8966" t="str">
            <v>CARRENO QUINTERO JESUS ANIBAL</v>
          </cell>
          <cell r="B8966">
            <v>71080395</v>
          </cell>
        </row>
        <row r="8967">
          <cell r="A8967" t="str">
            <v>CARRENO ROBALLO LUIS ANTONIO</v>
          </cell>
          <cell r="B8967">
            <v>79049246</v>
          </cell>
        </row>
        <row r="8968">
          <cell r="A8968" t="str">
            <v>CARRENO RUIZ PEDRO ALFONSO</v>
          </cell>
          <cell r="B8968">
            <v>79242251</v>
          </cell>
        </row>
        <row r="8969">
          <cell r="A8969" t="str">
            <v>CARRENO SANDOVAL DANIS ESTHER</v>
          </cell>
          <cell r="B8969">
            <v>29504347</v>
          </cell>
        </row>
        <row r="8970">
          <cell r="A8970" t="str">
            <v>CARRENO SILVA ANICETO</v>
          </cell>
          <cell r="B8970">
            <v>2891947</v>
          </cell>
        </row>
        <row r="8971">
          <cell r="A8971" t="str">
            <v>CARRERA PERDOMO DIANA GISELLET</v>
          </cell>
          <cell r="B8971">
            <v>36301385</v>
          </cell>
        </row>
        <row r="8972">
          <cell r="A8972" t="str">
            <v>CARRERA ROBAYO JAIME ALBERTO</v>
          </cell>
          <cell r="B8972">
            <v>79269063</v>
          </cell>
        </row>
        <row r="8973">
          <cell r="A8973" t="str">
            <v>CARRERA VALENCIA MARISOL</v>
          </cell>
          <cell r="B8973">
            <v>67004163</v>
          </cell>
        </row>
        <row r="8974">
          <cell r="A8974" t="str">
            <v>CARRERO CARRE/O LUZ MERY</v>
          </cell>
          <cell r="B8974">
            <v>51789195</v>
          </cell>
        </row>
        <row r="8975">
          <cell r="A8975" t="str">
            <v>CARRERO LOPEZ MARIA PIA</v>
          </cell>
          <cell r="B8975">
            <v>65769542</v>
          </cell>
        </row>
        <row r="8976">
          <cell r="A8976" t="str">
            <v>CARRERO SALAZAR LUIS GILBERTO</v>
          </cell>
          <cell r="B8976">
            <v>19307019</v>
          </cell>
        </row>
        <row r="8977">
          <cell r="A8977" t="str">
            <v>CARRERO SEPULVEDA ANA MARIA</v>
          </cell>
          <cell r="B8977">
            <v>23637238</v>
          </cell>
        </row>
        <row r="8978">
          <cell r="A8978" t="str">
            <v>CARRETERO DIAZ LILIANA</v>
          </cell>
          <cell r="B8978">
            <v>52046044</v>
          </cell>
        </row>
        <row r="8979">
          <cell r="A8979" t="str">
            <v>CARRILLLO BOTERO JAIRO ANDRES</v>
          </cell>
          <cell r="B8979">
            <v>16770692</v>
          </cell>
        </row>
        <row r="8980">
          <cell r="A8980" t="str">
            <v>CARRILLO AMADO GLORIA MARIA</v>
          </cell>
          <cell r="B8980">
            <v>24245048</v>
          </cell>
        </row>
        <row r="8981">
          <cell r="A8981" t="str">
            <v>CARRILLO AMORTEGUILUIS ALFONSO</v>
          </cell>
          <cell r="B8981">
            <v>3108427</v>
          </cell>
        </row>
        <row r="8982">
          <cell r="A8982" t="str">
            <v>CARRILLO AMU MARIA VICTORIA</v>
          </cell>
          <cell r="B8982">
            <v>34372981</v>
          </cell>
        </row>
        <row r="8983">
          <cell r="A8983" t="str">
            <v>CARRILLO ANANIAS</v>
          </cell>
          <cell r="B8983">
            <v>6094771</v>
          </cell>
        </row>
        <row r="8984">
          <cell r="A8984" t="str">
            <v>CARRILLO APONTE GABRIEL</v>
          </cell>
          <cell r="B8984">
            <v>19401433</v>
          </cell>
        </row>
        <row r="8985">
          <cell r="A8985" t="str">
            <v>CARRILLO AROCHA LUIS VICENTE</v>
          </cell>
          <cell r="B8985">
            <v>5158542</v>
          </cell>
        </row>
        <row r="8986">
          <cell r="A8986" t="str">
            <v>CARRILLO AVENDANO MARTHA LUCIA</v>
          </cell>
          <cell r="B8986">
            <v>55160450</v>
          </cell>
        </row>
        <row r="8987">
          <cell r="A8987" t="str">
            <v>CARRILLO BOHORQUEZLILIA AURORA</v>
          </cell>
          <cell r="B8987">
            <v>51588437</v>
          </cell>
        </row>
        <row r="8988">
          <cell r="A8988" t="str">
            <v>CARRILLO BRITO MONICA MARINA</v>
          </cell>
          <cell r="B8988">
            <v>40928295</v>
          </cell>
        </row>
        <row r="8989">
          <cell r="A8989" t="str">
            <v>CARRILLO CARRILLO JOSE BENITO</v>
          </cell>
          <cell r="B8989">
            <v>3140090</v>
          </cell>
        </row>
        <row r="8990">
          <cell r="A8990" t="str">
            <v>CARRILLO CEBALLOS TANIA LISBET</v>
          </cell>
          <cell r="B8990">
            <v>66655927</v>
          </cell>
        </row>
        <row r="8991">
          <cell r="A8991" t="str">
            <v>CARRILLO CEPEDA PEDRO ANTONIO</v>
          </cell>
          <cell r="B8991">
            <v>94510101</v>
          </cell>
        </row>
        <row r="8992">
          <cell r="A8992" t="str">
            <v>CARRILLO DE BECERROLGA</v>
          </cell>
          <cell r="B8992">
            <v>37805264</v>
          </cell>
        </row>
        <row r="8993">
          <cell r="A8993" t="str">
            <v>CARRILLO DE GARCIA BLANCA ALICIA</v>
          </cell>
          <cell r="B8993">
            <v>23872386</v>
          </cell>
        </row>
        <row r="8994">
          <cell r="A8994" t="str">
            <v>CARRILLO DE LA HOZ MARICELA</v>
          </cell>
          <cell r="B8994">
            <v>38995885</v>
          </cell>
        </row>
        <row r="8995">
          <cell r="A8995" t="str">
            <v>CARRILLO DE SABOGAL BLANCA LUCILA</v>
          </cell>
          <cell r="B8995">
            <v>20523918</v>
          </cell>
        </row>
        <row r="8996">
          <cell r="A8996" t="str">
            <v>CARRILLO ESCOBAR YOLANDA</v>
          </cell>
          <cell r="B8996">
            <v>41889951</v>
          </cell>
        </row>
        <row r="8997">
          <cell r="A8997" t="str">
            <v>CARRILLO GALVIS GLORIA INES</v>
          </cell>
          <cell r="B8997">
            <v>20229705</v>
          </cell>
        </row>
        <row r="8998">
          <cell r="A8998" t="str">
            <v>CARRILLO GARCIA ORLANDO</v>
          </cell>
          <cell r="B8998">
            <v>6454165</v>
          </cell>
        </row>
        <row r="8999">
          <cell r="A8999" t="str">
            <v>CARRILLO GARZON PAULINA</v>
          </cell>
          <cell r="B8999">
            <v>41371155</v>
          </cell>
        </row>
        <row r="9000">
          <cell r="A9000" t="str">
            <v>CARRILLO GLORIA AMPARO</v>
          </cell>
          <cell r="B9000">
            <v>20565965</v>
          </cell>
        </row>
        <row r="9001">
          <cell r="A9001" t="str">
            <v>CARRILLO GRISALES ADOLFO LEON</v>
          </cell>
          <cell r="B9001">
            <v>14995407</v>
          </cell>
        </row>
        <row r="9002">
          <cell r="A9002" t="str">
            <v>CARRILLO GUERRERO HUMBERTO</v>
          </cell>
          <cell r="B9002">
            <v>8001310</v>
          </cell>
        </row>
        <row r="9003">
          <cell r="A9003" t="str">
            <v>CARRILLO GUEVARA HECTOR</v>
          </cell>
          <cell r="B9003">
            <v>17110864</v>
          </cell>
        </row>
        <row r="9004">
          <cell r="A9004" t="str">
            <v>CARRILLO GUTIEREZ MARTHA</v>
          </cell>
          <cell r="B9004">
            <v>39552705</v>
          </cell>
        </row>
        <row r="9005">
          <cell r="A9005" t="str">
            <v>CARRILLO GUZMAN WILICER</v>
          </cell>
          <cell r="B9005">
            <v>14105659</v>
          </cell>
        </row>
        <row r="9006">
          <cell r="A9006" t="str">
            <v>CARRILLO HERNANDEZ MARYORI</v>
          </cell>
          <cell r="B9006">
            <v>66900469</v>
          </cell>
        </row>
        <row r="9007">
          <cell r="A9007" t="str">
            <v>CARRILLO HERNANDEZARNULFO</v>
          </cell>
          <cell r="B9007">
            <v>16775616</v>
          </cell>
        </row>
        <row r="9008">
          <cell r="A9008" t="str">
            <v>CARRILLO JOSUE</v>
          </cell>
          <cell r="B9008">
            <v>7496909</v>
          </cell>
        </row>
        <row r="9009">
          <cell r="A9009" t="str">
            <v>CARRILLO LEAL JUAN PABLO</v>
          </cell>
          <cell r="B9009">
            <v>88203742</v>
          </cell>
        </row>
        <row r="9010">
          <cell r="A9010" t="str">
            <v>CARRILLO MARTHA LUCIA</v>
          </cell>
          <cell r="B9010">
            <v>31276299</v>
          </cell>
        </row>
        <row r="9011">
          <cell r="A9011" t="str">
            <v>CARRILLO MARTINEZ GLORIA STELLA</v>
          </cell>
          <cell r="B9011">
            <v>30769449</v>
          </cell>
        </row>
        <row r="9012">
          <cell r="A9012" t="str">
            <v>CARRILLO MARTINEZ LUCILA</v>
          </cell>
          <cell r="B9012">
            <v>45447380</v>
          </cell>
        </row>
        <row r="9013">
          <cell r="A9013" t="str">
            <v>CARRILLO MONTENEGRO CIRO</v>
          </cell>
          <cell r="B9013">
            <v>17327603</v>
          </cell>
        </row>
        <row r="9014">
          <cell r="A9014" t="str">
            <v>CARRILLO MORA ARMANDO</v>
          </cell>
          <cell r="B9014">
            <v>17148576</v>
          </cell>
        </row>
        <row r="9015">
          <cell r="A9015" t="str">
            <v>CARRILLO MORA MARILUZ</v>
          </cell>
          <cell r="B9015">
            <v>51939002</v>
          </cell>
        </row>
        <row r="9016">
          <cell r="A9016" t="str">
            <v>CARRILLO MORALES LUIS CARLOS</v>
          </cell>
          <cell r="B9016">
            <v>16725409</v>
          </cell>
        </row>
        <row r="9017">
          <cell r="A9017" t="str">
            <v>CARRILLO NAVARRETE MARTHA CECILIA</v>
          </cell>
          <cell r="B9017">
            <v>66678272</v>
          </cell>
        </row>
        <row r="9018">
          <cell r="A9018" t="str">
            <v>CARRILLO OCHOA PAULA ANDREA</v>
          </cell>
          <cell r="B9018">
            <v>43749405</v>
          </cell>
        </row>
        <row r="9019">
          <cell r="A9019" t="str">
            <v>CARRILLO OCHOA YANETH</v>
          </cell>
          <cell r="B9019">
            <v>35524161</v>
          </cell>
        </row>
        <row r="9020">
          <cell r="A9020" t="str">
            <v>CARRILLO ORTEGA JAZMIN MARIBEL</v>
          </cell>
          <cell r="B9020">
            <v>60258075</v>
          </cell>
        </row>
        <row r="9021">
          <cell r="A9021" t="str">
            <v>CARRILLO PALACIOS MARTIN</v>
          </cell>
          <cell r="B9021">
            <v>79350922</v>
          </cell>
        </row>
        <row r="9022">
          <cell r="A9022" t="str">
            <v>CARRILLO PUENTES JOSE CRISANTO</v>
          </cell>
          <cell r="B9022">
            <v>79237692</v>
          </cell>
        </row>
        <row r="9023">
          <cell r="A9023" t="str">
            <v>CARRILLO QUINTERO ALBA MARIA</v>
          </cell>
          <cell r="B9023">
            <v>31930302</v>
          </cell>
        </row>
        <row r="9024">
          <cell r="A9024" t="str">
            <v>CARRILLO RAMIREZ GLORIA LILIANA</v>
          </cell>
          <cell r="B9024">
            <v>60390184</v>
          </cell>
        </row>
        <row r="9025">
          <cell r="A9025" t="str">
            <v>CARRILLO RICO ELMAN</v>
          </cell>
          <cell r="B9025">
            <v>79327930</v>
          </cell>
        </row>
        <row r="9026">
          <cell r="A9026" t="str">
            <v>CARRILLO RIVERA JUAN MANUEL</v>
          </cell>
          <cell r="B9026">
            <v>16289225</v>
          </cell>
        </row>
        <row r="9027">
          <cell r="A9027" t="str">
            <v>CARRILLO RIVERA LUZ DARY</v>
          </cell>
          <cell r="B9027">
            <v>51823082</v>
          </cell>
        </row>
        <row r="9028">
          <cell r="A9028" t="str">
            <v>CARRILLO SERRANO LEONARDO MAURICIO</v>
          </cell>
          <cell r="B9028">
            <v>79536501</v>
          </cell>
        </row>
        <row r="9029">
          <cell r="A9029" t="str">
            <v>CARRILLO TAMARA PABLO RAMON</v>
          </cell>
          <cell r="B9029">
            <v>73571877</v>
          </cell>
        </row>
        <row r="9030">
          <cell r="A9030" t="str">
            <v>CARRILLO URIBE HERNANDO JOSE</v>
          </cell>
          <cell r="B9030">
            <v>91345450</v>
          </cell>
        </row>
        <row r="9031">
          <cell r="A9031" t="str">
            <v>CARRILLO VALDERRAMA YUSBEIDA</v>
          </cell>
          <cell r="B9031">
            <v>52076165</v>
          </cell>
        </row>
        <row r="9032">
          <cell r="A9032" t="str">
            <v>CARRILLO VASQUEZ RODRIGO</v>
          </cell>
          <cell r="B9032">
            <v>79545043</v>
          </cell>
        </row>
        <row r="9033">
          <cell r="A9033" t="str">
            <v>CARRILLO VEGA DOLLY MARCELA</v>
          </cell>
          <cell r="B9033">
            <v>63365038</v>
          </cell>
        </row>
        <row r="9034">
          <cell r="A9034" t="str">
            <v>CARRILLO VERGARA MELIDA</v>
          </cell>
          <cell r="B9034">
            <v>52560402</v>
          </cell>
        </row>
        <row r="9035">
          <cell r="A9035" t="str">
            <v>CARRILLO VILLAMIL ANA FRANCISCA</v>
          </cell>
          <cell r="B9035">
            <v>52047246</v>
          </cell>
        </row>
        <row r="9036">
          <cell r="A9036" t="str">
            <v>CARRILLO VIRGUEZ HENRY MAURICIO</v>
          </cell>
          <cell r="B9036">
            <v>79694571</v>
          </cell>
        </row>
        <row r="9037">
          <cell r="A9037" t="str">
            <v>CARRILLO ZARATE RAMIRO</v>
          </cell>
          <cell r="B9037">
            <v>13848659</v>
          </cell>
        </row>
        <row r="9038">
          <cell r="A9038" t="str">
            <v>CARRILLO ZARATE TOMAS</v>
          </cell>
          <cell r="B9038">
            <v>13834967</v>
          </cell>
        </row>
        <row r="9039">
          <cell r="A9039" t="str">
            <v>CARRION ROSAS SANDRA PATRICIA</v>
          </cell>
          <cell r="B9039">
            <v>52054184</v>
          </cell>
        </row>
        <row r="9040">
          <cell r="A9040" t="str">
            <v>CARRION TERREROS WILSON JAVIER</v>
          </cell>
          <cell r="B9040">
            <v>79973902</v>
          </cell>
        </row>
        <row r="9041">
          <cell r="A9041" t="str">
            <v>CARRISOZA PEREZ HUGO ALFONSO</v>
          </cell>
          <cell r="B9041">
            <v>19167836</v>
          </cell>
        </row>
        <row r="9042">
          <cell r="A9042" t="str">
            <v>CARROLL DE CASTRO NELSON</v>
          </cell>
          <cell r="B9042">
            <v>7444836</v>
          </cell>
        </row>
        <row r="9043">
          <cell r="A9043" t="str">
            <v>CARRREÐO RODRIGUEZ GLORIA INES</v>
          </cell>
          <cell r="B9043">
            <v>51731901</v>
          </cell>
        </row>
        <row r="9044">
          <cell r="A9044" t="str">
            <v>CARTAGENA ARBOLEDA ALVARO LEON</v>
          </cell>
          <cell r="B9044">
            <v>70107205</v>
          </cell>
        </row>
        <row r="9045">
          <cell r="A9045" t="str">
            <v>CARTAGENA BEDOYA CLARA ELENA</v>
          </cell>
          <cell r="B9045">
            <v>31176377</v>
          </cell>
        </row>
        <row r="9046">
          <cell r="A9046" t="str">
            <v>CARTAGENA BEDOYA MARIA ISABEL</v>
          </cell>
          <cell r="B9046">
            <v>51992515</v>
          </cell>
        </row>
        <row r="9047">
          <cell r="A9047" t="str">
            <v>CARTAGENA BOTERO IVAN</v>
          </cell>
          <cell r="B9047">
            <v>6068280</v>
          </cell>
        </row>
        <row r="9048">
          <cell r="A9048" t="str">
            <v>CARTAGENA EDGAR</v>
          </cell>
          <cell r="B9048">
            <v>79120319</v>
          </cell>
        </row>
        <row r="9049">
          <cell r="A9049" t="str">
            <v>CARTAGENA MARQUEZ ANA CONSUELO</v>
          </cell>
          <cell r="B9049">
            <v>66716638</v>
          </cell>
        </row>
        <row r="9050">
          <cell r="A9050" t="str">
            <v>CARTAGENA QUINAYAS LILIANA</v>
          </cell>
          <cell r="B9050">
            <v>66827632</v>
          </cell>
        </row>
        <row r="9051">
          <cell r="A9051" t="str">
            <v>CARTAGENA RESTREPO JORGE IVAN</v>
          </cell>
          <cell r="B9051">
            <v>71771519</v>
          </cell>
        </row>
        <row r="9052">
          <cell r="A9052" t="str">
            <v>CARTAGENA ROJAS BLANCA CECILIA</v>
          </cell>
          <cell r="B9052">
            <v>31995753</v>
          </cell>
        </row>
        <row r="9053">
          <cell r="A9053" t="str">
            <v>CARTONERIA VARELA HERMANOS LTDA</v>
          </cell>
          <cell r="B9053">
            <v>890330161</v>
          </cell>
        </row>
        <row r="9054">
          <cell r="A9054" t="str">
            <v>CARTONES AMERICA S.A.</v>
          </cell>
          <cell r="B9054">
            <v>860026759</v>
          </cell>
        </row>
        <row r="9055">
          <cell r="A9055" t="str">
            <v>CARTONES Y PAPELES LTDA</v>
          </cell>
          <cell r="B9055">
            <v>890324346</v>
          </cell>
        </row>
        <row r="9056">
          <cell r="A9056" t="str">
            <v>CARTUISTE VALENCIAAMARANTO</v>
          </cell>
          <cell r="B9056">
            <v>73156609</v>
          </cell>
        </row>
        <row r="9057">
          <cell r="A9057" t="str">
            <v>CARTWRIGHT BETANCOHARRY ROBERT</v>
          </cell>
          <cell r="B9057">
            <v>68433</v>
          </cell>
        </row>
        <row r="9058">
          <cell r="A9058" t="str">
            <v>CARVAJAL ABRIL SEGUNDO HIPOLITO</v>
          </cell>
          <cell r="B9058">
            <v>7308940</v>
          </cell>
        </row>
        <row r="9059">
          <cell r="A9059" t="str">
            <v>CARVAJAL ACEVEDO LUZ ELENA</v>
          </cell>
          <cell r="B9059">
            <v>35500038</v>
          </cell>
        </row>
        <row r="9060">
          <cell r="A9060" t="str">
            <v>CARVAJAL ALARCON EDUARDO</v>
          </cell>
          <cell r="B9060">
            <v>16663061</v>
          </cell>
        </row>
        <row r="9061">
          <cell r="A9061" t="str">
            <v>CARVAJAL ALDANA MARIA GLORIA</v>
          </cell>
          <cell r="B9061">
            <v>39556164</v>
          </cell>
        </row>
        <row r="9062">
          <cell r="A9062" t="str">
            <v>CARVAJAL APONTE AUDREY</v>
          </cell>
          <cell r="B9062">
            <v>66974059</v>
          </cell>
        </row>
        <row r="9063">
          <cell r="A9063" t="str">
            <v>CARVAJAL AREVALO FARIDE ANDREA</v>
          </cell>
          <cell r="B9063">
            <v>52375765</v>
          </cell>
        </row>
        <row r="9064">
          <cell r="A9064" t="str">
            <v>CARVAJAL ARIAS MARIA DEL ROSARIO</v>
          </cell>
          <cell r="B9064">
            <v>41742671</v>
          </cell>
        </row>
        <row r="9065">
          <cell r="A9065" t="str">
            <v>CARVAJAL ARISTIZABAL GUSTAVO ADOLFO</v>
          </cell>
          <cell r="B9065">
            <v>94432364</v>
          </cell>
        </row>
        <row r="9066">
          <cell r="A9066" t="str">
            <v>CARVAJAL AYALA OSCAR JOSE</v>
          </cell>
          <cell r="B9066">
            <v>14896826</v>
          </cell>
        </row>
        <row r="9067">
          <cell r="A9067" t="str">
            <v>CARVAJAL BAEZ MARCO AURELIO</v>
          </cell>
          <cell r="B9067">
            <v>80413354</v>
          </cell>
        </row>
        <row r="9068">
          <cell r="A9068" t="str">
            <v>CARVAJAL BASTOS BLANCA</v>
          </cell>
          <cell r="B9068">
            <v>37818293</v>
          </cell>
        </row>
        <row r="9069">
          <cell r="A9069" t="str">
            <v>CARVAJAL BERON GUSTAVO A</v>
          </cell>
          <cell r="B9069">
            <v>16674458</v>
          </cell>
        </row>
        <row r="9070">
          <cell r="A9070" t="str">
            <v>CARVAJAL BETANCUR JAIR DE JESUS</v>
          </cell>
          <cell r="B9070">
            <v>98561920</v>
          </cell>
        </row>
        <row r="9071">
          <cell r="A9071" t="str">
            <v>CARVAJAL BOTERO CARLOS ALBERTO</v>
          </cell>
          <cell r="B9071">
            <v>4485418</v>
          </cell>
        </row>
        <row r="9072">
          <cell r="A9072" t="str">
            <v>CARVAJAL CA/ON VIVIANA ALEXANDRA</v>
          </cell>
          <cell r="B9072">
            <v>52560984</v>
          </cell>
        </row>
        <row r="9073">
          <cell r="A9073" t="str">
            <v>CARVAJAL CABRERA MYRIAM</v>
          </cell>
          <cell r="B9073">
            <v>52213735</v>
          </cell>
        </row>
        <row r="9074">
          <cell r="A9074" t="str">
            <v>CARVAJAL CALDERON FLORESMIRO</v>
          </cell>
          <cell r="B9074">
            <v>6184110</v>
          </cell>
        </row>
        <row r="9075">
          <cell r="A9075" t="str">
            <v>CARVAJAL CAMACHO PAOLA ANDREA</v>
          </cell>
          <cell r="B9075">
            <v>29568898</v>
          </cell>
        </row>
        <row r="9076">
          <cell r="A9076" t="str">
            <v>CARVAJAL CANO FABER ELIAS</v>
          </cell>
          <cell r="B9076">
            <v>15325160</v>
          </cell>
        </row>
        <row r="9077">
          <cell r="A9077" t="str">
            <v>CARVAJAL CANON VIVIANA ALEXANDRA</v>
          </cell>
          <cell r="B9077">
            <v>52566984</v>
          </cell>
        </row>
        <row r="9078">
          <cell r="A9078" t="str">
            <v>CARVAJAL CARDENAS LUIS FERNANDO</v>
          </cell>
          <cell r="B9078">
            <v>18395897</v>
          </cell>
        </row>
        <row r="9079">
          <cell r="A9079" t="str">
            <v>CARVAJAL CARVAJAL RAMIRO</v>
          </cell>
          <cell r="B9079">
            <v>4956732</v>
          </cell>
        </row>
        <row r="9080">
          <cell r="A9080" t="str">
            <v>CARVAJAL CASTANEDA MARIA ANGEL</v>
          </cell>
          <cell r="B9080">
            <v>36177988</v>
          </cell>
        </row>
        <row r="9081">
          <cell r="A9081" t="str">
            <v>CARVAJAL CHALARCA CESAR AUGUSTO</v>
          </cell>
          <cell r="B9081">
            <v>16596863</v>
          </cell>
        </row>
        <row r="9082">
          <cell r="A9082" t="str">
            <v>CARVAJAL CHALARES VIRGINIA</v>
          </cell>
          <cell r="B9082">
            <v>66736647</v>
          </cell>
        </row>
        <row r="9083">
          <cell r="A9083" t="str">
            <v>CARVAJAL CIFUENTES OTONIEL</v>
          </cell>
          <cell r="B9083">
            <v>10455079</v>
          </cell>
        </row>
        <row r="9084">
          <cell r="A9084" t="str">
            <v>CARVAJAL COPULILO ALIX</v>
          </cell>
          <cell r="B9084">
            <v>37926465</v>
          </cell>
        </row>
        <row r="9085">
          <cell r="A9085" t="str">
            <v>CARVAJAL CRUZ LUIS EVELIO</v>
          </cell>
          <cell r="B9085">
            <v>10106779</v>
          </cell>
        </row>
        <row r="9086">
          <cell r="A9086" t="str">
            <v>CARVAJAL DE RINCON CECILIA</v>
          </cell>
          <cell r="B9086">
            <v>41458312</v>
          </cell>
        </row>
        <row r="9087">
          <cell r="A9087" t="str">
            <v>CARVAJAL DIAZ OSCAR HUMBERTO</v>
          </cell>
          <cell r="B9087">
            <v>79047661</v>
          </cell>
        </row>
        <row r="9088">
          <cell r="A9088" t="str">
            <v>CARVAJAL DUQUE BETTY</v>
          </cell>
          <cell r="B9088">
            <v>31283225</v>
          </cell>
        </row>
        <row r="9089">
          <cell r="A9089" t="str">
            <v>CARVAJAL FARIAS RAMON EDUARDO</v>
          </cell>
          <cell r="B9089">
            <v>19342043</v>
          </cell>
        </row>
        <row r="9090">
          <cell r="A9090" t="str">
            <v>CARVAJAL FERNANDEZ EDWIN</v>
          </cell>
          <cell r="B9090">
            <v>76317647</v>
          </cell>
        </row>
        <row r="9091">
          <cell r="A9091" t="str">
            <v>CARVAJAL FIERRO WILLIAM FERNANDO</v>
          </cell>
          <cell r="B9091">
            <v>73166212</v>
          </cell>
        </row>
        <row r="9092">
          <cell r="A9092" t="str">
            <v>CARVAJAL FRANCO CARLOS ARTURO</v>
          </cell>
          <cell r="B9092">
            <v>11314464</v>
          </cell>
        </row>
        <row r="9093">
          <cell r="A9093" t="str">
            <v>CARVAJAL FRANCO JUAN CARLOS</v>
          </cell>
          <cell r="B9093">
            <v>79779795</v>
          </cell>
        </row>
        <row r="9094">
          <cell r="A9094" t="str">
            <v>CARVAJAL GALINDO ZULMA</v>
          </cell>
          <cell r="B9094">
            <v>66848486</v>
          </cell>
        </row>
        <row r="9095">
          <cell r="A9095" t="str">
            <v>CARVAJAL GALLEGO JULIO CESAR</v>
          </cell>
          <cell r="B9095">
            <v>16606814</v>
          </cell>
        </row>
        <row r="9096">
          <cell r="A9096" t="str">
            <v>CARVAJAL GARAVITO FREDY ALEXANDER</v>
          </cell>
          <cell r="B9096">
            <v>80029368</v>
          </cell>
        </row>
        <row r="9097">
          <cell r="A9097" t="str">
            <v>CARVAJAL GARZON JOSE LUIS</v>
          </cell>
          <cell r="B9097">
            <v>5705949</v>
          </cell>
        </row>
        <row r="9098">
          <cell r="A9098" t="str">
            <v>CARVAJAL GEOVANNY</v>
          </cell>
          <cell r="B9098">
            <v>16497657</v>
          </cell>
        </row>
        <row r="9099">
          <cell r="A9099" t="str">
            <v>CARVAJAL GOMEZ JOHN ALEXANDER</v>
          </cell>
          <cell r="B9099">
            <v>80229897</v>
          </cell>
        </row>
        <row r="9100">
          <cell r="A9100" t="str">
            <v>CARVAJAL GOMEZ VICTOR MANUEL</v>
          </cell>
          <cell r="B9100">
            <v>19366202</v>
          </cell>
        </row>
        <row r="9101">
          <cell r="A9101" t="str">
            <v>CARVAJAL GOMEZ YOLANDA</v>
          </cell>
          <cell r="B9101">
            <v>39550393</v>
          </cell>
        </row>
        <row r="9102">
          <cell r="A9102" t="str">
            <v>CARVAJAL GUTIERREZ RAMIRO ANTONIO</v>
          </cell>
          <cell r="B9102">
            <v>14938991</v>
          </cell>
        </row>
        <row r="9103">
          <cell r="A9103" t="str">
            <v>CARVAJAL GUTIERREZJOHN JAIRO</v>
          </cell>
          <cell r="B9103">
            <v>98577147</v>
          </cell>
        </row>
        <row r="9104">
          <cell r="A9104" t="str">
            <v>CARVAJAL HAKIM ORLANDO</v>
          </cell>
          <cell r="B9104">
            <v>3227444</v>
          </cell>
        </row>
        <row r="9105">
          <cell r="A9105" t="str">
            <v>CARVAJAL HENAO DIANA PATRICIA</v>
          </cell>
          <cell r="B9105">
            <v>30296232</v>
          </cell>
        </row>
        <row r="9106">
          <cell r="A9106" t="str">
            <v>CARVAJAL HERMIDA MARYLU</v>
          </cell>
          <cell r="B9106">
            <v>51924238</v>
          </cell>
        </row>
        <row r="9107">
          <cell r="A9107" t="str">
            <v>CARVAJAL IDROBO ALEXANDER</v>
          </cell>
          <cell r="B9107">
            <v>10557353</v>
          </cell>
        </row>
        <row r="9108">
          <cell r="A9108" t="str">
            <v>CARVAJAL IRIARTE LUZ NIBIA</v>
          </cell>
          <cell r="B9108">
            <v>41885459</v>
          </cell>
        </row>
        <row r="9109">
          <cell r="A9109" t="str">
            <v>CARVAJAL JARAMILLO HERNAN ALBERTO</v>
          </cell>
          <cell r="B9109">
            <v>16495208</v>
          </cell>
        </row>
        <row r="9110">
          <cell r="A9110" t="str">
            <v>CARVAJAL JARAMILLO OLGA LUCIA</v>
          </cell>
          <cell r="B9110">
            <v>66870818</v>
          </cell>
        </row>
        <row r="9111">
          <cell r="A9111" t="str">
            <v>CARVAJAL JAVIER FERNANDO</v>
          </cell>
          <cell r="B9111">
            <v>94504819</v>
          </cell>
        </row>
        <row r="9112">
          <cell r="A9112" t="str">
            <v>CARVAJAL LEIVA MANUEL AGUSTIN</v>
          </cell>
          <cell r="B9112">
            <v>83115161</v>
          </cell>
        </row>
        <row r="9113">
          <cell r="A9113" t="str">
            <v>CARVAJAL LIEBANO JUAN DANIEL</v>
          </cell>
          <cell r="B9113">
            <v>79549630</v>
          </cell>
        </row>
        <row r="9114">
          <cell r="A9114" t="str">
            <v>CARVAJAL LOPERA SERGIO IVAN</v>
          </cell>
          <cell r="B9114">
            <v>70903692</v>
          </cell>
        </row>
        <row r="9115">
          <cell r="A9115" t="str">
            <v>CARVAJAL LOPEZ CARLOS FERNANDO</v>
          </cell>
          <cell r="B9115">
            <v>13472365</v>
          </cell>
        </row>
        <row r="9116">
          <cell r="A9116" t="str">
            <v>CARVAJAL LOPEZ CLEMENCIA</v>
          </cell>
          <cell r="B9116">
            <v>31985315</v>
          </cell>
        </row>
        <row r="9117">
          <cell r="A9117" t="str">
            <v>CARVAJAL LOPEZ JORGE ALBERTO</v>
          </cell>
          <cell r="B9117">
            <v>80470887</v>
          </cell>
        </row>
        <row r="9118">
          <cell r="A9118" t="str">
            <v>CARVAJAL LOPEZ MARIA ANGELICA</v>
          </cell>
          <cell r="B9118">
            <v>52283764</v>
          </cell>
        </row>
        <row r="9119">
          <cell r="A9119" t="str">
            <v>CARVAJAL MEJIA ALVARO DE JESUS</v>
          </cell>
          <cell r="B9119">
            <v>71182349</v>
          </cell>
        </row>
        <row r="9120">
          <cell r="A9120" t="str">
            <v>CARVAJAL MEJIA ARMINIO</v>
          </cell>
          <cell r="B9120">
            <v>10063847</v>
          </cell>
        </row>
        <row r="9121">
          <cell r="A9121" t="str">
            <v>CARVAJAL MEJIA HEIDI CECILIA</v>
          </cell>
          <cell r="B9121">
            <v>52481156</v>
          </cell>
        </row>
        <row r="9122">
          <cell r="A9122" t="str">
            <v>CARVAJAL MENDOZA MARTHA CECIL</v>
          </cell>
          <cell r="B9122">
            <v>31920457</v>
          </cell>
        </row>
        <row r="9123">
          <cell r="A9123" t="str">
            <v>CARVAJAL MOLINA GIRARDO</v>
          </cell>
          <cell r="B9123">
            <v>6513112</v>
          </cell>
        </row>
        <row r="9124">
          <cell r="A9124" t="str">
            <v>CARVAJAL MONEDERO RUBIELA</v>
          </cell>
          <cell r="B9124">
            <v>31832677</v>
          </cell>
        </row>
        <row r="9125">
          <cell r="A9125" t="str">
            <v>CARVAJAL MOTTA CLARA MARITZA</v>
          </cell>
          <cell r="B9125">
            <v>36089189</v>
          </cell>
        </row>
        <row r="9126">
          <cell r="A9126" t="str">
            <v>CARVAJAL MUNOZ ANA MILENA</v>
          </cell>
          <cell r="B9126">
            <v>66917950</v>
          </cell>
        </row>
        <row r="9127">
          <cell r="A9127" t="str">
            <v>CARVAJAL OCAMPO RAUL ANDRES</v>
          </cell>
          <cell r="B9127">
            <v>80154365</v>
          </cell>
        </row>
        <row r="9128">
          <cell r="A9128" t="str">
            <v>CARVAJAL ORTIZ FERNEY</v>
          </cell>
          <cell r="B9128">
            <v>6531298</v>
          </cell>
        </row>
        <row r="9129">
          <cell r="A9129" t="str">
            <v>CARVAJAL PARRA ALEX</v>
          </cell>
          <cell r="B9129">
            <v>7691167</v>
          </cell>
        </row>
        <row r="9130">
          <cell r="A9130" t="str">
            <v>CARVAJAL PARRA JUAN FELIX</v>
          </cell>
          <cell r="B9130">
            <v>12121631</v>
          </cell>
        </row>
        <row r="9131">
          <cell r="A9131" t="str">
            <v>CARVAJAL PELAEZ MARIA CRISTINA</v>
          </cell>
          <cell r="B9131">
            <v>32450415</v>
          </cell>
        </row>
        <row r="9132">
          <cell r="A9132" t="str">
            <v>CARVAJAL PEREZ JUAN MANUEL</v>
          </cell>
          <cell r="B9132">
            <v>71611120</v>
          </cell>
        </row>
        <row r="9133">
          <cell r="A9133" t="str">
            <v>CARVAJAL PULGARIN GUSTAVO DE JESUS</v>
          </cell>
          <cell r="B9133">
            <v>70500014</v>
          </cell>
        </row>
        <row r="9134">
          <cell r="A9134" t="str">
            <v>CARVAJAL QUIROGA JEAN PL</v>
          </cell>
          <cell r="B9134">
            <v>73571121</v>
          </cell>
        </row>
        <row r="9135">
          <cell r="A9135" t="str">
            <v>CARVAJAL REINOSO JAVIER MAURICIO</v>
          </cell>
          <cell r="B9135">
            <v>79803217</v>
          </cell>
        </row>
        <row r="9136">
          <cell r="A9136" t="str">
            <v>CARVAJAL RINCON ALEJANDRO</v>
          </cell>
          <cell r="B9136">
            <v>94377880</v>
          </cell>
        </row>
        <row r="9137">
          <cell r="A9137" t="str">
            <v>CARVAJAL RODRIGUEZ CARLOS ARTURO</v>
          </cell>
          <cell r="B9137">
            <v>93372350</v>
          </cell>
        </row>
        <row r="9138">
          <cell r="A9138" t="str">
            <v>CARVAJAL RODRIGUEZ FABIO</v>
          </cell>
          <cell r="B9138">
            <v>14972831</v>
          </cell>
        </row>
        <row r="9139">
          <cell r="A9139" t="str">
            <v>CARVAJAL RODRIGUEZ LILIANA</v>
          </cell>
          <cell r="B9139">
            <v>41919239</v>
          </cell>
        </row>
        <row r="9140">
          <cell r="A9140" t="str">
            <v>CARVAJAL RUIZ MARTHA ISABEL</v>
          </cell>
          <cell r="B9140">
            <v>41892301</v>
          </cell>
        </row>
        <row r="9141">
          <cell r="A9141" t="str">
            <v>CARVAJAL S A</v>
          </cell>
          <cell r="B9141">
            <v>890300005</v>
          </cell>
        </row>
        <row r="9142">
          <cell r="A9142" t="str">
            <v>CARVAJAL SANCHEZ ILMA LUZ</v>
          </cell>
          <cell r="B9142">
            <v>41706942</v>
          </cell>
        </row>
        <row r="9143">
          <cell r="A9143" t="str">
            <v>CARVAJAL SANDOVAL ALBA ROCIO</v>
          </cell>
          <cell r="B9143">
            <v>52018694</v>
          </cell>
        </row>
        <row r="9144">
          <cell r="A9144" t="str">
            <v>CARVAJAL SICHACA JAIME ANTONIO</v>
          </cell>
          <cell r="B9144">
            <v>79449636</v>
          </cell>
        </row>
        <row r="9145">
          <cell r="A9145" t="str">
            <v>CARVAJAL TERRANOVA DIEGO</v>
          </cell>
          <cell r="B9145">
            <v>14949235</v>
          </cell>
        </row>
        <row r="9146">
          <cell r="A9146" t="str">
            <v>CARVAJAL USUGA GABRIEL ANGEL</v>
          </cell>
          <cell r="B9146">
            <v>3548030</v>
          </cell>
        </row>
        <row r="9147">
          <cell r="A9147" t="str">
            <v>CARVAJAL VALLI ALEJANDRO</v>
          </cell>
          <cell r="B9147">
            <v>16714580</v>
          </cell>
        </row>
        <row r="9148">
          <cell r="A9148" t="str">
            <v>CARVAJAL VARGAS MARIO EDGAR</v>
          </cell>
          <cell r="B9148">
            <v>91298643</v>
          </cell>
        </row>
        <row r="9149">
          <cell r="A9149" t="str">
            <v>CARVAJAL VASQUEZ JUAN FERNANDO</v>
          </cell>
          <cell r="B9149">
            <v>70556755</v>
          </cell>
        </row>
        <row r="9150">
          <cell r="A9150" t="str">
            <v>CARVAJAL VELEZ RAFAEL DE JESUS</v>
          </cell>
          <cell r="B9150">
            <v>70058327</v>
          </cell>
        </row>
        <row r="9151">
          <cell r="A9151" t="str">
            <v>CARVAJAL ZU/IGA GLORIA LUCIA</v>
          </cell>
          <cell r="B9151">
            <v>60306144</v>
          </cell>
        </row>
        <row r="9152">
          <cell r="A9152" t="str">
            <v>CARVALHO BALCAZAR LIDA MARCELA</v>
          </cell>
          <cell r="B9152">
            <v>43759293</v>
          </cell>
        </row>
        <row r="9153">
          <cell r="A9153" t="str">
            <v>CARVALHO BETANCUR GLORIA CECILIA</v>
          </cell>
          <cell r="B9153">
            <v>43020951</v>
          </cell>
        </row>
        <row r="9154">
          <cell r="A9154" t="str">
            <v>CARVALHO BETANCUR JAVIER ALONSO</v>
          </cell>
          <cell r="B9154">
            <v>8314221</v>
          </cell>
        </row>
        <row r="9155">
          <cell r="A9155" t="str">
            <v>CARVALLO GONZALEZ JOSE ALIRIO</v>
          </cell>
          <cell r="B9155">
            <v>12132564</v>
          </cell>
        </row>
        <row r="9156">
          <cell r="A9156" t="str">
            <v>CASA BRITANICA CONCESIONARIA</v>
          </cell>
          <cell r="B9156">
            <v>890905627</v>
          </cell>
        </row>
        <row r="9157">
          <cell r="A9157" t="str">
            <v>CASA CRUZ HAROLD MAURICIO</v>
          </cell>
          <cell r="B9157">
            <v>4727786</v>
          </cell>
        </row>
        <row r="9158">
          <cell r="A9158" t="str">
            <v>CASA DE TEJA S.A.</v>
          </cell>
          <cell r="B9158">
            <v>805012628</v>
          </cell>
        </row>
        <row r="9159">
          <cell r="A9159" t="str">
            <v>CASA DENTAL LTDA</v>
          </cell>
          <cell r="B9159">
            <v>890300417</v>
          </cell>
        </row>
        <row r="9160">
          <cell r="A9160" t="str">
            <v>CASA IBANEZ LIMITADA</v>
          </cell>
          <cell r="B9160">
            <v>806005564</v>
          </cell>
        </row>
        <row r="9161">
          <cell r="A9161" t="str">
            <v>CASA LIMPIA S.A.</v>
          </cell>
          <cell r="B9161">
            <v>860010451</v>
          </cell>
        </row>
        <row r="9162">
          <cell r="A9162" t="str">
            <v>CASA/AS VASQUEZ ALVARO</v>
          </cell>
          <cell r="B9162">
            <v>16634393</v>
          </cell>
        </row>
        <row r="9163">
          <cell r="A9163" t="str">
            <v>CASADIEGO PEDROZO OLGA</v>
          </cell>
          <cell r="B9163">
            <v>63273206</v>
          </cell>
        </row>
        <row r="9164">
          <cell r="A9164" t="str">
            <v>CASADIEGOS CACERES FERDINANDO</v>
          </cell>
          <cell r="B9164">
            <v>1976567</v>
          </cell>
        </row>
        <row r="9165">
          <cell r="A9165" t="str">
            <v>CASALIN ROLONG KETTY DEL SOCORRO</v>
          </cell>
          <cell r="B9165">
            <v>41683327</v>
          </cell>
        </row>
        <row r="9166">
          <cell r="A9166" t="str">
            <v>CASALLAS ALEJO JULIO EDUARDO</v>
          </cell>
          <cell r="B9166">
            <v>17126809</v>
          </cell>
        </row>
        <row r="9167">
          <cell r="A9167" t="str">
            <v>CASALLAS BAUTISTA ELIZABETH</v>
          </cell>
          <cell r="B9167">
            <v>52322600</v>
          </cell>
        </row>
        <row r="9168">
          <cell r="A9168" t="str">
            <v>CASALLAS BENAVIDESEDISSON YAIR</v>
          </cell>
          <cell r="B9168">
            <v>79883730</v>
          </cell>
        </row>
        <row r="9169">
          <cell r="A9169" t="str">
            <v>CASALLAS CARABALLOLUZ MERY</v>
          </cell>
          <cell r="B9169">
            <v>51946047</v>
          </cell>
        </row>
        <row r="9170">
          <cell r="A9170" t="str">
            <v>CASALLAS CARMONA DIANA PATRICIA</v>
          </cell>
          <cell r="B9170">
            <v>52055650</v>
          </cell>
        </row>
        <row r="9171">
          <cell r="A9171" t="str">
            <v>CASALLAS CERCADO DIEGO FERNANDO</v>
          </cell>
          <cell r="B9171">
            <v>79839949</v>
          </cell>
        </row>
        <row r="9172">
          <cell r="A9172" t="str">
            <v>CASALLAS CORREDOR FRANCISCO</v>
          </cell>
          <cell r="B9172">
            <v>80438170</v>
          </cell>
        </row>
        <row r="9173">
          <cell r="A9173" t="str">
            <v>CASALLAS DE GOMEZ BLANCA OLIVA</v>
          </cell>
          <cell r="B9173">
            <v>35321810</v>
          </cell>
        </row>
        <row r="9174">
          <cell r="A9174" t="str">
            <v>CASALLAS FORERO RICARDO</v>
          </cell>
          <cell r="B9174">
            <v>79128481</v>
          </cell>
        </row>
        <row r="9175">
          <cell r="A9175" t="str">
            <v>CASALLAS HERNANDEZELISIO</v>
          </cell>
          <cell r="B9175">
            <v>3086119</v>
          </cell>
        </row>
        <row r="9176">
          <cell r="A9176" t="str">
            <v>CASALLAS MARCELO LUZ MERY</v>
          </cell>
          <cell r="B9176">
            <v>51902499</v>
          </cell>
        </row>
        <row r="9177">
          <cell r="A9177" t="str">
            <v>CASALLAS MARIN WILLIAM</v>
          </cell>
          <cell r="B9177">
            <v>94154639</v>
          </cell>
        </row>
        <row r="9178">
          <cell r="A9178" t="str">
            <v>CASALLAS MONCADA MARTHA PATRICIA</v>
          </cell>
          <cell r="B9178">
            <v>52298196</v>
          </cell>
        </row>
        <row r="9179">
          <cell r="A9179" t="str">
            <v>CASALLAS OSORIO CESAR ORLANDO</v>
          </cell>
          <cell r="B9179">
            <v>79757631</v>
          </cell>
        </row>
        <row r="9180">
          <cell r="A9180" t="str">
            <v>CASALLAS PAEZ JAVIER ALEJANDRO</v>
          </cell>
          <cell r="B9180">
            <v>79533581</v>
          </cell>
        </row>
        <row r="9181">
          <cell r="A9181" t="str">
            <v>CASALLAS PEDRAZA WILLIAM MIGUEL</v>
          </cell>
          <cell r="B9181">
            <v>79919294</v>
          </cell>
        </row>
        <row r="9182">
          <cell r="A9182" t="str">
            <v>CASALLAS PORTILLA PILY ANDREA</v>
          </cell>
          <cell r="B9182">
            <v>52843213</v>
          </cell>
        </row>
        <row r="9183">
          <cell r="A9183" t="str">
            <v>CASANAS DE LOPEZ BLANCA TULIA</v>
          </cell>
          <cell r="B9183">
            <v>34523065</v>
          </cell>
        </row>
        <row r="9184">
          <cell r="A9184" t="str">
            <v>CASANAS RINCON JOSE ELBER</v>
          </cell>
          <cell r="B9184">
            <v>94500198</v>
          </cell>
        </row>
        <row r="9185">
          <cell r="A9185" t="str">
            <v>CASANOVA ANDRADE FABIO FELIX</v>
          </cell>
          <cell r="B9185">
            <v>16654766</v>
          </cell>
        </row>
        <row r="9186">
          <cell r="A9186" t="str">
            <v>CASANOVA BERTHA</v>
          </cell>
          <cell r="B9186">
            <v>27502242</v>
          </cell>
        </row>
        <row r="9187">
          <cell r="A9187" t="str">
            <v>CASANOVA MONTALVO JAIME</v>
          </cell>
          <cell r="B9187">
            <v>12749665</v>
          </cell>
        </row>
        <row r="9188">
          <cell r="A9188" t="str">
            <v>CASANOVA MORCILLO WILBER ANTONIO</v>
          </cell>
          <cell r="B9188">
            <v>98383528</v>
          </cell>
        </row>
        <row r="9189">
          <cell r="A9189" t="str">
            <v>CASANOVA MORIANO CILIA MARINA</v>
          </cell>
          <cell r="B9189">
            <v>59668492</v>
          </cell>
        </row>
        <row r="9190">
          <cell r="A9190" t="str">
            <v>CASANOVA MUÑOZ JAIRO HENRY</v>
          </cell>
          <cell r="B9190">
            <v>16262686</v>
          </cell>
        </row>
        <row r="9191">
          <cell r="A9191" t="str">
            <v>CASANOVA PULIDO PAOLA MARCELA</v>
          </cell>
          <cell r="B9191">
            <v>52267342</v>
          </cell>
        </row>
        <row r="9192">
          <cell r="A9192" t="str">
            <v>CASANOVA RANGEL TANIA ESLENDY</v>
          </cell>
          <cell r="B9192">
            <v>52054899</v>
          </cell>
        </row>
        <row r="9193">
          <cell r="A9193" t="str">
            <v>CASANOVA RINCON ANDRES FELIPE</v>
          </cell>
          <cell r="B9193">
            <v>94322067</v>
          </cell>
        </row>
        <row r="9194">
          <cell r="A9194" t="str">
            <v>CASARRUBIA DIAZ DARIO ANTONIO</v>
          </cell>
          <cell r="B9194">
            <v>78714833</v>
          </cell>
        </row>
        <row r="9195">
          <cell r="A9195" t="str">
            <v>CASAS ABELLO MIGUEL FRANCISCO</v>
          </cell>
          <cell r="B9195">
            <v>79114487</v>
          </cell>
        </row>
        <row r="9196">
          <cell r="A9196" t="str">
            <v>CASAS AMEZQUITA OMAR EDUARDO</v>
          </cell>
          <cell r="B9196">
            <v>79864712</v>
          </cell>
        </row>
        <row r="9197">
          <cell r="A9197" t="str">
            <v>CASAS ANTONIO</v>
          </cell>
          <cell r="B9197">
            <v>1124145</v>
          </cell>
        </row>
        <row r="9198">
          <cell r="A9198" t="str">
            <v>CASAS ARIAS MARIELA</v>
          </cell>
          <cell r="B9198">
            <v>52070425</v>
          </cell>
        </row>
        <row r="9199">
          <cell r="A9199" t="str">
            <v>CASAS ATEHORTUA OMAR ALEZANDER</v>
          </cell>
          <cell r="B9199">
            <v>98695644</v>
          </cell>
        </row>
        <row r="9200">
          <cell r="A9200" t="str">
            <v>CASAS BETANCOURT OMAR</v>
          </cell>
          <cell r="B9200">
            <v>10216295</v>
          </cell>
        </row>
        <row r="9201">
          <cell r="A9201" t="str">
            <v>CASAS BOHORQUEZ MARTHA LILIANA</v>
          </cell>
          <cell r="B9201">
            <v>52007998</v>
          </cell>
        </row>
        <row r="9202">
          <cell r="A9202" t="str">
            <v>CASAS CABRERA ANA MILENA</v>
          </cell>
          <cell r="B9202">
            <v>66900689</v>
          </cell>
        </row>
        <row r="9203">
          <cell r="A9203" t="str">
            <v>CASAS CASTIBLANCO DAVID RICARDO</v>
          </cell>
          <cell r="B9203">
            <v>79131622</v>
          </cell>
        </row>
        <row r="9204">
          <cell r="A9204" t="str">
            <v>CASAS CASTIBLANCO ROLANDO</v>
          </cell>
          <cell r="B9204">
            <v>79779368</v>
          </cell>
        </row>
        <row r="9205">
          <cell r="A9205" t="str">
            <v>CASAS CASTRO ERNEY</v>
          </cell>
          <cell r="B9205">
            <v>79620856</v>
          </cell>
        </row>
        <row r="9206">
          <cell r="A9206" t="str">
            <v>CASAS CIFUENTES PEDRO ANTONIO</v>
          </cell>
          <cell r="B9206">
            <v>79516787</v>
          </cell>
        </row>
        <row r="9207">
          <cell r="A9207" t="str">
            <v>CASAS DEL RIO NOHRA PATRICIA</v>
          </cell>
          <cell r="B9207">
            <v>51857029</v>
          </cell>
        </row>
        <row r="9208">
          <cell r="A9208" t="str">
            <v>CASAS DIAZ JOSE VICENTE</v>
          </cell>
          <cell r="B9208">
            <v>19400342</v>
          </cell>
        </row>
        <row r="9209">
          <cell r="A9209" t="str">
            <v>CASAS GALEANO ROBERTO</v>
          </cell>
          <cell r="B9209">
            <v>19152654</v>
          </cell>
        </row>
        <row r="9210">
          <cell r="A9210" t="str">
            <v>CASAS GARCIA CLARA INES</v>
          </cell>
          <cell r="B9210">
            <v>43631138</v>
          </cell>
        </row>
        <row r="9211">
          <cell r="A9211" t="str">
            <v>CASAS JAIRO</v>
          </cell>
          <cell r="B9211">
            <v>3019287</v>
          </cell>
        </row>
        <row r="9212">
          <cell r="A9212" t="str">
            <v>CASAS JOSE DE JESUS</v>
          </cell>
          <cell r="B9212">
            <v>16666400</v>
          </cell>
        </row>
        <row r="9213">
          <cell r="A9213" t="str">
            <v>CASAS LASTRA PABLO HUMBERTO</v>
          </cell>
          <cell r="B9213">
            <v>17153319</v>
          </cell>
        </row>
        <row r="9214">
          <cell r="A9214" t="str">
            <v>CASAS MATEUS PILAR PATRICIA</v>
          </cell>
          <cell r="B9214">
            <v>51638841</v>
          </cell>
        </row>
        <row r="9215">
          <cell r="A9215" t="str">
            <v>CASAS MATEUS SAUL ENRIQUE</v>
          </cell>
          <cell r="B9215">
            <v>17168593</v>
          </cell>
        </row>
        <row r="9216">
          <cell r="A9216" t="str">
            <v>CASAS MAYORGA JOSE LEON</v>
          </cell>
          <cell r="B9216">
            <v>12099907</v>
          </cell>
        </row>
        <row r="9217">
          <cell r="A9217" t="str">
            <v>CASAS MESA DAIRO ANIBAL</v>
          </cell>
          <cell r="B9217">
            <v>8303293</v>
          </cell>
        </row>
        <row r="9218">
          <cell r="A9218" t="str">
            <v>CASAS MIRANDA ZADY ALBERTO</v>
          </cell>
          <cell r="B9218">
            <v>79154016</v>
          </cell>
        </row>
        <row r="9219">
          <cell r="A9219" t="str">
            <v>CASAS MORENO JOHNNY</v>
          </cell>
          <cell r="B9219">
            <v>94295517</v>
          </cell>
        </row>
        <row r="9220">
          <cell r="A9220" t="str">
            <v>CASAS NIETO JOSE VICENTE</v>
          </cell>
          <cell r="B9220">
            <v>80410502</v>
          </cell>
        </row>
        <row r="9221">
          <cell r="A9221" t="str">
            <v>CASAS OSORIO JUAN ESTEBAN</v>
          </cell>
          <cell r="B9221">
            <v>89003432</v>
          </cell>
        </row>
        <row r="9222">
          <cell r="A9222" t="str">
            <v>CASAS PAEZ RAMON</v>
          </cell>
          <cell r="B9222">
            <v>19428850</v>
          </cell>
        </row>
        <row r="9223">
          <cell r="A9223" t="str">
            <v>CASAS PARDO ELIZABETH</v>
          </cell>
          <cell r="B9223">
            <v>52137715</v>
          </cell>
        </row>
        <row r="9224">
          <cell r="A9224" t="str">
            <v>CASAS PATINO JOHN BAIRO</v>
          </cell>
          <cell r="B9224">
            <v>71184130</v>
          </cell>
        </row>
        <row r="9225">
          <cell r="A9225" t="str">
            <v>CASAS PEREZ FABIAN GIOVANNI</v>
          </cell>
          <cell r="B9225">
            <v>79613080</v>
          </cell>
        </row>
        <row r="9226">
          <cell r="A9226" t="str">
            <v>CASAS PEREZ INGRID PATRICIA</v>
          </cell>
          <cell r="B9226">
            <v>52493233</v>
          </cell>
        </row>
        <row r="9227">
          <cell r="A9227" t="str">
            <v>CASAS POLANIA JULIO C</v>
          </cell>
          <cell r="B9227">
            <v>16619316</v>
          </cell>
        </row>
        <row r="9228">
          <cell r="A9228" t="str">
            <v>CASAS RAMOS LUIS JAIME</v>
          </cell>
          <cell r="B9228">
            <v>14953960</v>
          </cell>
        </row>
        <row r="9229">
          <cell r="A9229" t="str">
            <v>CASAS RESTREPO EDGAR ALEXIS</v>
          </cell>
          <cell r="B9229">
            <v>94150277</v>
          </cell>
        </row>
        <row r="9230">
          <cell r="A9230" t="str">
            <v>CASAS RODRIGUEZ FREDDY ALEXANDER</v>
          </cell>
          <cell r="B9230">
            <v>79951519</v>
          </cell>
        </row>
        <row r="9231">
          <cell r="A9231" t="str">
            <v>CASAS ROJAS JULIO CESAR</v>
          </cell>
          <cell r="B9231">
            <v>80414436</v>
          </cell>
        </row>
        <row r="9232">
          <cell r="A9232" t="str">
            <v>CASAS SANDOVAL NOEL</v>
          </cell>
          <cell r="B9232">
            <v>17114607</v>
          </cell>
        </row>
        <row r="9233">
          <cell r="A9233" t="str">
            <v>CASAS SANDRA PATRICIA</v>
          </cell>
          <cell r="B9233">
            <v>52493320</v>
          </cell>
        </row>
        <row r="9234">
          <cell r="A9234" t="str">
            <v>CASAS SUAREZ NORBEY</v>
          </cell>
          <cell r="B9234">
            <v>80428073</v>
          </cell>
        </row>
        <row r="9235">
          <cell r="A9235" t="str">
            <v>CASAS SUTA LUZ ALEXANDRA</v>
          </cell>
          <cell r="B9235">
            <v>35479425</v>
          </cell>
        </row>
        <row r="9236">
          <cell r="A9236" t="str">
            <v>CASAS TRUJILLO WILLIAM</v>
          </cell>
          <cell r="B9236">
            <v>16458081</v>
          </cell>
        </row>
        <row r="9237">
          <cell r="A9237" t="str">
            <v>CASAS VARGAS JORGE ALBERTO</v>
          </cell>
          <cell r="B9237">
            <v>16717564</v>
          </cell>
        </row>
        <row r="9238">
          <cell r="A9238" t="str">
            <v>CASAS VELASQUEZ HECTOR</v>
          </cell>
          <cell r="B9238">
            <v>79322862</v>
          </cell>
        </row>
        <row r="9239">
          <cell r="A9239" t="str">
            <v>CASAS ZULUAGA MONICA LUZ</v>
          </cell>
          <cell r="B9239">
            <v>43826969</v>
          </cell>
        </row>
        <row r="9240">
          <cell r="A9240" t="str">
            <v>CASASBUENAS DE GUZMAN MARGARITA</v>
          </cell>
          <cell r="B9240">
            <v>38280333</v>
          </cell>
        </row>
        <row r="9241">
          <cell r="A9241" t="str">
            <v>CASASBUENAS GRANADOS NANCY</v>
          </cell>
          <cell r="B9241">
            <v>41765545</v>
          </cell>
        </row>
        <row r="9242">
          <cell r="A9242" t="str">
            <v>CASASFRANCO R MARIO ERNESTO</v>
          </cell>
          <cell r="B9242">
            <v>10556143</v>
          </cell>
        </row>
        <row r="9243">
          <cell r="A9243" t="str">
            <v>CASCANTE MOLINA GUSTAVO ARTURO</v>
          </cell>
          <cell r="B9243">
            <v>6758695</v>
          </cell>
        </row>
        <row r="9244">
          <cell r="A9244" t="str">
            <v>CASIERRA CHAVEZ DIANA LISSETH</v>
          </cell>
          <cell r="B9244">
            <v>31173460</v>
          </cell>
        </row>
        <row r="9245">
          <cell r="A9245" t="str">
            <v>CASIERRA RODRIGUEZ RUTH IRENE</v>
          </cell>
          <cell r="B9245">
            <v>59670039</v>
          </cell>
        </row>
        <row r="9246">
          <cell r="A9246" t="str">
            <v>CASIERRA ROJAS JULIO ALBERTO</v>
          </cell>
          <cell r="B9246">
            <v>16726064</v>
          </cell>
        </row>
        <row r="9247">
          <cell r="A9247" t="str">
            <v>CASILIMAZ FERNEY</v>
          </cell>
          <cell r="B9247">
            <v>14705241</v>
          </cell>
        </row>
        <row r="9248">
          <cell r="A9248" t="str">
            <v>CASQUETE DE ORTIZ MARIA DELSI</v>
          </cell>
          <cell r="B9248">
            <v>29219914</v>
          </cell>
        </row>
        <row r="9249">
          <cell r="A9249" t="str">
            <v>CASSA MORA MARIA NELA</v>
          </cell>
          <cell r="B9249">
            <v>31973092</v>
          </cell>
        </row>
        <row r="9250">
          <cell r="A9250" t="str">
            <v>CASSIANI CASSERES EDWIN</v>
          </cell>
          <cell r="B9250">
            <v>73167013</v>
          </cell>
        </row>
        <row r="9251">
          <cell r="A9251" t="str">
            <v>CASSIANI HERNANDEZ ARTURO</v>
          </cell>
          <cell r="B9251">
            <v>73096407</v>
          </cell>
        </row>
        <row r="9252">
          <cell r="A9252" t="str">
            <v>CASSO LOPEZ NELSON</v>
          </cell>
          <cell r="B9252">
            <v>12279884</v>
          </cell>
        </row>
        <row r="9253">
          <cell r="A9253" t="str">
            <v>CASSO LOPEZ YOLANDA</v>
          </cell>
          <cell r="B9253">
            <v>36378922</v>
          </cell>
        </row>
        <row r="9254">
          <cell r="A9254" t="str">
            <v>CASTA/EDA AREVALO WILLIAM NILSON</v>
          </cell>
          <cell r="B9254">
            <v>11437245</v>
          </cell>
        </row>
        <row r="9255">
          <cell r="A9255" t="str">
            <v>CASTA/EDA ASA WALTHER</v>
          </cell>
          <cell r="B9255">
            <v>94415863</v>
          </cell>
        </row>
        <row r="9256">
          <cell r="A9256" t="str">
            <v>CASTA/EDA BARBOSA NORMA ROCIO</v>
          </cell>
          <cell r="B9256">
            <v>51709695</v>
          </cell>
        </row>
        <row r="9257">
          <cell r="A9257" t="str">
            <v>CASTA/EDA GONZALEZGERMAN DARIO</v>
          </cell>
          <cell r="B9257">
            <v>14881679</v>
          </cell>
        </row>
        <row r="9258">
          <cell r="A9258" t="str">
            <v>CASTA/EDA JIMENEZ DIEGO ALEJANDRO</v>
          </cell>
          <cell r="B9258">
            <v>71319676</v>
          </cell>
        </row>
        <row r="9259">
          <cell r="A9259" t="str">
            <v>CASTA/EDA LONDO/O OLGA YANETH</v>
          </cell>
          <cell r="B9259">
            <v>66918175</v>
          </cell>
        </row>
        <row r="9260">
          <cell r="A9260" t="str">
            <v>CASTA/EDA MONROY CLAUDIA MARCELA</v>
          </cell>
          <cell r="B9260">
            <v>52022714</v>
          </cell>
        </row>
        <row r="9261">
          <cell r="A9261" t="str">
            <v>CASTA/EDA ORTIZ DIANA CAROLINA</v>
          </cell>
          <cell r="B9261">
            <v>82021409916</v>
          </cell>
        </row>
        <row r="9262">
          <cell r="A9262" t="str">
            <v>CASTA/EDA PICO DEYCI</v>
          </cell>
          <cell r="B9262">
            <v>52742136</v>
          </cell>
        </row>
        <row r="9263">
          <cell r="A9263" t="str">
            <v>CASTA/EDA SALAZAR LUZ AYDEE</v>
          </cell>
          <cell r="B9263">
            <v>41728051</v>
          </cell>
        </row>
        <row r="9264">
          <cell r="A9264" t="str">
            <v>CASTA/EDA SANCHEZ HUGO ALEJANDRO</v>
          </cell>
          <cell r="B9264">
            <v>11434318</v>
          </cell>
        </row>
        <row r="9265">
          <cell r="A9265" t="str">
            <v>CASTA/EDA TORRES GRHAY ALBERTO</v>
          </cell>
          <cell r="B9265">
            <v>79379662</v>
          </cell>
        </row>
        <row r="9266">
          <cell r="A9266" t="str">
            <v>CASTA/EDA VARGAS MARISOL</v>
          </cell>
          <cell r="B9266">
            <v>52073580</v>
          </cell>
        </row>
        <row r="9267">
          <cell r="A9267" t="str">
            <v>CASTA/O ANGULO MARIA DEL ROSARIO</v>
          </cell>
          <cell r="B9267">
            <v>20440976</v>
          </cell>
        </row>
        <row r="9268">
          <cell r="A9268" t="str">
            <v>CASTA/O CARMONA LILIANA</v>
          </cell>
          <cell r="B9268">
            <v>67017351</v>
          </cell>
        </row>
        <row r="9269">
          <cell r="A9269" t="str">
            <v>CASTA/O CASTA/O LUCRECIA BEATRIZ</v>
          </cell>
          <cell r="B9269">
            <v>42789870</v>
          </cell>
        </row>
        <row r="9270">
          <cell r="A9270" t="str">
            <v>CASTA/O CASTA/O WILSON ALEXANDER</v>
          </cell>
          <cell r="B9270">
            <v>71725498</v>
          </cell>
        </row>
        <row r="9271">
          <cell r="A9271" t="str">
            <v>CASTA/O CASTRO JOSE GERMAN</v>
          </cell>
          <cell r="B9271">
            <v>10261374</v>
          </cell>
        </row>
        <row r="9272">
          <cell r="A9272" t="str">
            <v>CASTA/O CLEVES JAIME</v>
          </cell>
          <cell r="B9272">
            <v>16775829</v>
          </cell>
        </row>
        <row r="9273">
          <cell r="A9273" t="str">
            <v>CASTA/O GAITAN ALQUIBE</v>
          </cell>
          <cell r="B9273">
            <v>80382713</v>
          </cell>
        </row>
        <row r="9274">
          <cell r="A9274" t="str">
            <v>CASTA/O GOMEZ JORGE ELIECER</v>
          </cell>
          <cell r="B9274">
            <v>94411471</v>
          </cell>
        </row>
        <row r="9275">
          <cell r="A9275" t="str">
            <v>CASTA/O GUEVARA GREGORY</v>
          </cell>
          <cell r="B9275">
            <v>16732382</v>
          </cell>
        </row>
        <row r="9276">
          <cell r="A9276" t="str">
            <v>CASTA/O HERRERA GLORIA PATRICIA</v>
          </cell>
          <cell r="B9276">
            <v>43868774</v>
          </cell>
        </row>
        <row r="9277">
          <cell r="A9277" t="str">
            <v>CASTA/O HERRERA PABLO GUILLERMO</v>
          </cell>
          <cell r="B9277">
            <v>8125153</v>
          </cell>
        </row>
        <row r="9278">
          <cell r="A9278" t="str">
            <v>CASTA/O MEJIA GERSON URIEL</v>
          </cell>
          <cell r="B9278">
            <v>94402618</v>
          </cell>
        </row>
        <row r="9279">
          <cell r="A9279" t="str">
            <v>CASTA/O QUICENO BLANCA DOLLY</v>
          </cell>
          <cell r="B9279">
            <v>43643474</v>
          </cell>
        </row>
        <row r="9280">
          <cell r="A9280" t="str">
            <v>CASTA/O ROJAS TERESA</v>
          </cell>
          <cell r="B9280">
            <v>39784481</v>
          </cell>
        </row>
        <row r="9281">
          <cell r="A9281" t="str">
            <v>CASTA/O TORRES GLORIA STELLA</v>
          </cell>
          <cell r="B9281">
            <v>52097590</v>
          </cell>
        </row>
        <row r="9282">
          <cell r="A9282" t="str">
            <v>CASTA/O VELASQUEZ LINA MARIA</v>
          </cell>
          <cell r="B9282">
            <v>43104835</v>
          </cell>
        </row>
        <row r="9283">
          <cell r="A9283" t="str">
            <v>CASTA/O VERGARA YOLANDA</v>
          </cell>
          <cell r="B9283">
            <v>51632917</v>
          </cell>
        </row>
        <row r="9284">
          <cell r="A9284" t="str">
            <v>CASTA?EDA VARGAS WILLIAN</v>
          </cell>
          <cell r="B9284">
            <v>16609486</v>
          </cell>
        </row>
        <row r="9285">
          <cell r="A9285" t="str">
            <v>CASTA?O OROZCO MARIA AYDEE</v>
          </cell>
          <cell r="B9285">
            <v>31986754</v>
          </cell>
        </row>
        <row r="9286">
          <cell r="A9286" t="str">
            <v>CASTA\EDA VALDERRAMA MARIA CLAUDIA</v>
          </cell>
          <cell r="B9286">
            <v>35463737</v>
          </cell>
        </row>
        <row r="9287">
          <cell r="A9287" t="str">
            <v>CASTA¥EDA CASTELLANOS MARIA ISABEL</v>
          </cell>
          <cell r="B9287">
            <v>36162660</v>
          </cell>
        </row>
        <row r="9288">
          <cell r="A9288" t="str">
            <v>CASTA¥EDA CORTES SANDRA PATRICIA</v>
          </cell>
          <cell r="B9288">
            <v>65742560</v>
          </cell>
        </row>
        <row r="9289">
          <cell r="A9289" t="str">
            <v>CASTA¥EDA MAYOR MARIA YANETH</v>
          </cell>
          <cell r="B9289">
            <v>41780818</v>
          </cell>
        </row>
        <row r="9290">
          <cell r="A9290" t="str">
            <v>CASTA¥EDA RENGIFO CARLINA</v>
          </cell>
          <cell r="B9290">
            <v>31142088</v>
          </cell>
        </row>
        <row r="9291">
          <cell r="A9291" t="str">
            <v>CASTA¥O GUTIERREZ MARY LUZ</v>
          </cell>
          <cell r="B9291">
            <v>66724956</v>
          </cell>
        </row>
        <row r="9292">
          <cell r="A9292" t="str">
            <v>CASTA¥O LIBREROS ANDREA</v>
          </cell>
          <cell r="B9292">
            <v>31421756</v>
          </cell>
        </row>
        <row r="9293">
          <cell r="A9293" t="str">
            <v>CASTA¥O LOPEZ WILSON</v>
          </cell>
          <cell r="B9293">
            <v>10084439</v>
          </cell>
        </row>
        <row r="9294">
          <cell r="A9294" t="str">
            <v>CASTA¥O SERNA GUILLERMO DE JESUS</v>
          </cell>
          <cell r="B9294">
            <v>4471082</v>
          </cell>
        </row>
        <row r="9295">
          <cell r="A9295" t="str">
            <v>CASTA¥O SUAZA FREIDE</v>
          </cell>
          <cell r="B9295">
            <v>7545538</v>
          </cell>
        </row>
        <row r="9296">
          <cell r="A9296" t="str">
            <v>CASTAÐEDA BARRETO CARMEN ROSA</v>
          </cell>
          <cell r="B9296">
            <v>23753585</v>
          </cell>
        </row>
        <row r="9297">
          <cell r="A9297" t="str">
            <v>CASTAÐEDA CORTES RAFAEL</v>
          </cell>
          <cell r="B9297">
            <v>17053577</v>
          </cell>
        </row>
        <row r="9298">
          <cell r="A9298" t="str">
            <v>CASTAÐEDA GARCIA RICARDO</v>
          </cell>
          <cell r="B9298">
            <v>79388218</v>
          </cell>
        </row>
        <row r="9299">
          <cell r="A9299" t="str">
            <v>CASTAÐO CARDONA ALEJANDRO</v>
          </cell>
          <cell r="B9299">
            <v>71774727</v>
          </cell>
        </row>
        <row r="9300">
          <cell r="A9300" t="str">
            <v>CASTAÐO GIRALDO REINALDO</v>
          </cell>
          <cell r="B9300">
            <v>4348580</v>
          </cell>
        </row>
        <row r="9301">
          <cell r="A9301" t="str">
            <v>CASTAÐO HERNANDEZ JOSE JESUS</v>
          </cell>
          <cell r="B9301">
            <v>14446515</v>
          </cell>
        </row>
        <row r="9302">
          <cell r="A9302" t="str">
            <v>CASTAÐO LOAIZA LUIS HERNAN</v>
          </cell>
          <cell r="B9302">
            <v>17327640</v>
          </cell>
        </row>
        <row r="9303">
          <cell r="A9303" t="str">
            <v>CASTAÐO MARIN RUBEN DARIO</v>
          </cell>
          <cell r="B9303">
            <v>70286016</v>
          </cell>
        </row>
        <row r="9304">
          <cell r="A9304" t="str">
            <v>CASTAÐO MARTINEZ ADIELA</v>
          </cell>
          <cell r="B9304">
            <v>24657951</v>
          </cell>
        </row>
        <row r="9305">
          <cell r="A9305" t="str">
            <v>CASTAÐO MARTINEZ FELIX ALBERTO</v>
          </cell>
          <cell r="B9305">
            <v>4422682</v>
          </cell>
        </row>
        <row r="9306">
          <cell r="A9306" t="str">
            <v>CASTAÐO MELO PLINIO</v>
          </cell>
          <cell r="B9306">
            <v>8662544</v>
          </cell>
        </row>
        <row r="9307">
          <cell r="A9307" t="str">
            <v>CASTAÐO OSORIO JAIME DE JESUS</v>
          </cell>
          <cell r="B9307">
            <v>4429753</v>
          </cell>
        </row>
        <row r="9308">
          <cell r="A9308" t="str">
            <v>CASTAÐO QUINTERO BEATRIZ ELENA</v>
          </cell>
          <cell r="B9308">
            <v>52619593</v>
          </cell>
        </row>
        <row r="9309">
          <cell r="A9309" t="str">
            <v>CASTAÐO SERNA FLORENCIA</v>
          </cell>
          <cell r="B9309">
            <v>24433595</v>
          </cell>
        </row>
        <row r="9310">
          <cell r="A9310" t="str">
            <v>CASTAN0 GARCIA DELFINA</v>
          </cell>
          <cell r="B9310">
            <v>31876905</v>
          </cell>
        </row>
        <row r="9311">
          <cell r="A9311" t="str">
            <v>CASTANEDA ACOSTA JAIME EDUARDO</v>
          </cell>
          <cell r="B9311">
            <v>6775458</v>
          </cell>
        </row>
        <row r="9312">
          <cell r="A9312" t="str">
            <v>CASTANEDA ALACON CLAUDIA PATRICIA</v>
          </cell>
          <cell r="B9312">
            <v>52260293</v>
          </cell>
        </row>
        <row r="9313">
          <cell r="A9313" t="str">
            <v>CASTANEDA ALEGRIA LUIS ENRIQUE</v>
          </cell>
          <cell r="B9313">
            <v>16780591</v>
          </cell>
        </row>
        <row r="9314">
          <cell r="A9314" t="str">
            <v>CASTANEDA APONTE ANGELA PATRICIA</v>
          </cell>
          <cell r="B9314">
            <v>52146724</v>
          </cell>
        </row>
        <row r="9315">
          <cell r="A9315" t="str">
            <v>CASTANEDA APONTE NOHORA</v>
          </cell>
          <cell r="B9315">
            <v>52212528</v>
          </cell>
        </row>
        <row r="9316">
          <cell r="A9316" t="str">
            <v>CASTANEDA ARANGO SHIRLEY YOANA</v>
          </cell>
          <cell r="B9316">
            <v>43275304</v>
          </cell>
        </row>
        <row r="9317">
          <cell r="A9317" t="str">
            <v>CASTANEDA BARAHONAJUAN ANDRES</v>
          </cell>
          <cell r="B9317">
            <v>79998671</v>
          </cell>
        </row>
        <row r="9318">
          <cell r="A9318" t="str">
            <v>CASTANEDA BISCUE OMAR DE JESUS</v>
          </cell>
          <cell r="B9318">
            <v>94503862</v>
          </cell>
        </row>
        <row r="9319">
          <cell r="A9319" t="str">
            <v>CASTAÑEDA BLANDON MARIANO</v>
          </cell>
          <cell r="B9319">
            <v>7518362</v>
          </cell>
        </row>
        <row r="9320">
          <cell r="A9320" t="str">
            <v>CASTANEDA BONILLA NELLY</v>
          </cell>
          <cell r="B9320">
            <v>41571946</v>
          </cell>
        </row>
        <row r="9321">
          <cell r="A9321" t="str">
            <v>CASTANEDA CALDERON OLGA LUCIA</v>
          </cell>
          <cell r="B9321">
            <v>52636249</v>
          </cell>
        </row>
        <row r="9322">
          <cell r="A9322" t="str">
            <v>CASTANEDA CAMACHO EDUARDO</v>
          </cell>
          <cell r="B9322">
            <v>16666542</v>
          </cell>
        </row>
        <row r="9323">
          <cell r="A9323" t="str">
            <v>CASTANEDA CAMACHO JAVIER</v>
          </cell>
          <cell r="B9323">
            <v>16725339</v>
          </cell>
        </row>
        <row r="9324">
          <cell r="A9324" t="str">
            <v>CASTANEDA CANO OSCAR BENICIO</v>
          </cell>
          <cell r="B9324">
            <v>71658576</v>
          </cell>
        </row>
        <row r="9325">
          <cell r="A9325" t="str">
            <v>CASTANEDA CARDENAS JUAN CARLOS</v>
          </cell>
          <cell r="B9325">
            <v>71606080</v>
          </cell>
        </row>
        <row r="9326">
          <cell r="A9326" t="str">
            <v>CASTANEDA CARDONA HUGO NELSON</v>
          </cell>
          <cell r="B9326">
            <v>16752807</v>
          </cell>
        </row>
        <row r="9327">
          <cell r="A9327" t="str">
            <v>CASTANEDA CARDONA IRMA</v>
          </cell>
          <cell r="B9327">
            <v>36066886</v>
          </cell>
        </row>
        <row r="9328">
          <cell r="A9328" t="str">
            <v>CASTANEDA CEBALLOS LAURA EVENIDE</v>
          </cell>
          <cell r="B9328">
            <v>32430469</v>
          </cell>
        </row>
        <row r="9329">
          <cell r="A9329" t="str">
            <v>CASTANEDA CEBALLOS LIBARDO</v>
          </cell>
          <cell r="B9329">
            <v>6560212</v>
          </cell>
        </row>
        <row r="9330">
          <cell r="A9330" t="str">
            <v>CASTANEDA CERON AYDA MAGALI</v>
          </cell>
          <cell r="B9330">
            <v>66907734</v>
          </cell>
        </row>
        <row r="9331">
          <cell r="A9331" t="str">
            <v>CASTANEDA CORDY MARIO HUMBERTO</v>
          </cell>
          <cell r="B9331">
            <v>19259703</v>
          </cell>
        </row>
        <row r="9332">
          <cell r="A9332" t="str">
            <v>CASTANEDA D ORLANDO</v>
          </cell>
          <cell r="B9332">
            <v>94426609</v>
          </cell>
        </row>
        <row r="9333">
          <cell r="A9333" t="str">
            <v>CASTANEDA DE ZAPATA CECILIA</v>
          </cell>
          <cell r="B9333">
            <v>41734107</v>
          </cell>
        </row>
        <row r="9334">
          <cell r="A9334" t="str">
            <v>CASTAÑEDA DUSSAN MARIA VILMA</v>
          </cell>
          <cell r="B9334">
            <v>55188587</v>
          </cell>
        </row>
        <row r="9335">
          <cell r="A9335" t="str">
            <v>CASTANEDA ESPITIA CLAUDIA CECILIA</v>
          </cell>
          <cell r="B9335">
            <v>51686742</v>
          </cell>
        </row>
        <row r="9336">
          <cell r="A9336" t="str">
            <v>CASTANEDA FERNANDEZ MONICA AMELIA</v>
          </cell>
          <cell r="B9336">
            <v>121800</v>
          </cell>
        </row>
        <row r="9337">
          <cell r="A9337" t="str">
            <v>CASTANEDA FRANCO FREDY HERNAN</v>
          </cell>
          <cell r="B9337">
            <v>16211613</v>
          </cell>
        </row>
        <row r="9338">
          <cell r="A9338" t="str">
            <v>CASTANEDA GALLEGO FERDY</v>
          </cell>
          <cell r="B9338">
            <v>14431144</v>
          </cell>
        </row>
        <row r="9339">
          <cell r="A9339" t="str">
            <v>CASTANEDA GAMBOA MAGDA FABIOLA</v>
          </cell>
          <cell r="B9339">
            <v>39688491</v>
          </cell>
        </row>
        <row r="9340">
          <cell r="A9340" t="str">
            <v>CASTANEDA GARCIA ARMANDO</v>
          </cell>
          <cell r="B9340">
            <v>79391757</v>
          </cell>
        </row>
        <row r="9341">
          <cell r="A9341" t="str">
            <v>CASTANEDA GARCIA GREGORIO</v>
          </cell>
          <cell r="B9341">
            <v>79445320</v>
          </cell>
        </row>
        <row r="9342">
          <cell r="A9342" t="str">
            <v>CASTANEDA GARCIA IVAN DARIO</v>
          </cell>
          <cell r="B9342">
            <v>79323398</v>
          </cell>
        </row>
        <row r="9343">
          <cell r="A9343" t="str">
            <v>CASTANEDA GIL BERNARDO</v>
          </cell>
          <cell r="B9343">
            <v>19138811</v>
          </cell>
        </row>
        <row r="9344">
          <cell r="A9344" t="str">
            <v>CASTANEDA GIL HUBERT</v>
          </cell>
          <cell r="B9344">
            <v>94416334</v>
          </cell>
        </row>
        <row r="9345">
          <cell r="A9345" t="str">
            <v>CASTANEDA GILMA</v>
          </cell>
          <cell r="B9345">
            <v>38436779</v>
          </cell>
        </row>
        <row r="9346">
          <cell r="A9346" t="str">
            <v>CASTANEDA GUILLERMO</v>
          </cell>
          <cell r="B9346">
            <v>6495538</v>
          </cell>
        </row>
        <row r="9347">
          <cell r="A9347" t="str">
            <v>CASTANEDA GUZMAN CARLOS EDUARDO</v>
          </cell>
          <cell r="B9347">
            <v>79392510</v>
          </cell>
        </row>
        <row r="9348">
          <cell r="A9348" t="str">
            <v>CASTANEDA HERNANDE YOLANDA</v>
          </cell>
          <cell r="B9348">
            <v>52114602</v>
          </cell>
        </row>
        <row r="9349">
          <cell r="A9349" t="str">
            <v>CASTANEDA HIDALGO FERNANDO</v>
          </cell>
          <cell r="B9349">
            <v>19303454</v>
          </cell>
        </row>
        <row r="9350">
          <cell r="A9350" t="str">
            <v>CASTANEDA JARAMILLO LUIS ALBEIRO</v>
          </cell>
          <cell r="B9350">
            <v>75032691</v>
          </cell>
        </row>
        <row r="9351">
          <cell r="A9351" t="str">
            <v>CASTANEDA JARAMILLO OLIVERIO</v>
          </cell>
          <cell r="B9351">
            <v>1331031</v>
          </cell>
        </row>
        <row r="9352">
          <cell r="A9352" t="str">
            <v>CASTANEDA JOSE GUSTAVO</v>
          </cell>
          <cell r="B9352">
            <v>10055114</v>
          </cell>
        </row>
        <row r="9353">
          <cell r="A9353" t="str">
            <v>CASTANEDA LAMUS JEBHUT</v>
          </cell>
          <cell r="B9353">
            <v>6090767</v>
          </cell>
        </row>
        <row r="9354">
          <cell r="A9354" t="str">
            <v>CASTANEDA LINARES CRISTIAN DARIO</v>
          </cell>
          <cell r="B9354">
            <v>79964726</v>
          </cell>
        </row>
        <row r="9355">
          <cell r="A9355" t="str">
            <v>CASTANEDA LOPEZ GLORIA DE FATIMA</v>
          </cell>
          <cell r="B9355">
            <v>32488146</v>
          </cell>
        </row>
        <row r="9356">
          <cell r="A9356" t="str">
            <v>CASTANEDA LOPEZ JULIO CESAR</v>
          </cell>
          <cell r="B9356">
            <v>9099581</v>
          </cell>
        </row>
        <row r="9357">
          <cell r="A9357" t="str">
            <v>CASTANEDA LOPEZ OLGA LUCIA</v>
          </cell>
          <cell r="B9357">
            <v>51856957</v>
          </cell>
        </row>
        <row r="9358">
          <cell r="A9358" t="str">
            <v>CASTANEDA MARIN ALVARO ANTONIO</v>
          </cell>
          <cell r="B9358">
            <v>15530924</v>
          </cell>
        </row>
        <row r="9359">
          <cell r="A9359" t="str">
            <v>CASTANEDA MARIN MARIA JANETH</v>
          </cell>
          <cell r="B9359">
            <v>66928182</v>
          </cell>
        </row>
        <row r="9360">
          <cell r="A9360" t="str">
            <v>CASTANEDA MENDOZA ESMERALDA</v>
          </cell>
          <cell r="B9360">
            <v>52181726</v>
          </cell>
        </row>
        <row r="9361">
          <cell r="A9361" t="str">
            <v>CASTANEDA MORALES BENJAMIN</v>
          </cell>
          <cell r="B9361">
            <v>2846334</v>
          </cell>
        </row>
        <row r="9362">
          <cell r="A9362" t="str">
            <v>CASTANEDA MU?OZ ELIZABETH</v>
          </cell>
          <cell r="B9362">
            <v>66986838</v>
          </cell>
        </row>
        <row r="9363">
          <cell r="A9363" t="str">
            <v>CASTANEDA NARANJO JAIRO</v>
          </cell>
          <cell r="B9363">
            <v>16670649</v>
          </cell>
        </row>
        <row r="9364">
          <cell r="A9364" t="str">
            <v>CASTANEDA NIETO RICARDO</v>
          </cell>
          <cell r="B9364">
            <v>19403670</v>
          </cell>
        </row>
        <row r="9365">
          <cell r="A9365" t="str">
            <v>CASTANEDA OCAMPO MARGARITA</v>
          </cell>
          <cell r="B9365">
            <v>32459703</v>
          </cell>
        </row>
        <row r="9366">
          <cell r="A9366" t="str">
            <v>CASTANEDA OSORIO CLARA LUCY</v>
          </cell>
          <cell r="B9366">
            <v>31941184</v>
          </cell>
        </row>
        <row r="9367">
          <cell r="A9367" t="str">
            <v>CASTANEDA PACHECO EDILBERTO</v>
          </cell>
          <cell r="B9367">
            <v>19392253</v>
          </cell>
        </row>
        <row r="9368">
          <cell r="A9368" t="str">
            <v>CASTANEDA PATARROYO EDGAR MAURICIO</v>
          </cell>
          <cell r="B9368">
            <v>79488644</v>
          </cell>
        </row>
        <row r="9369">
          <cell r="A9369" t="str">
            <v>CASTANEDA PE¥A ORLANDO HERNEY</v>
          </cell>
          <cell r="B9369">
            <v>79369729</v>
          </cell>
        </row>
        <row r="9370">
          <cell r="A9370" t="str">
            <v>CASTAÑEDA PEÑA ADER</v>
          </cell>
          <cell r="B9370">
            <v>79618506</v>
          </cell>
        </row>
        <row r="9371">
          <cell r="A9371" t="str">
            <v>CASTANEDA PENA ELIXANDER</v>
          </cell>
          <cell r="B9371">
            <v>94297895</v>
          </cell>
        </row>
        <row r="9372">
          <cell r="A9372" t="str">
            <v>CASTANEDA PENA GLADYS BEATRIZ</v>
          </cell>
          <cell r="B9372">
            <v>63507229</v>
          </cell>
        </row>
        <row r="9373">
          <cell r="A9373" t="str">
            <v>CASTANEDA PENA YURI ALBERTO</v>
          </cell>
          <cell r="B9373">
            <v>71737865</v>
          </cell>
        </row>
        <row r="9374">
          <cell r="A9374" t="str">
            <v>CASTANEDA PINASCO FERNANDO GUIDO</v>
          </cell>
          <cell r="B9374">
            <v>16769450</v>
          </cell>
        </row>
        <row r="9375">
          <cell r="A9375" t="str">
            <v>CASTANEDA PINTO FEDERICO RAFAEL</v>
          </cell>
          <cell r="B9375">
            <v>88213341</v>
          </cell>
        </row>
        <row r="9376">
          <cell r="A9376" t="str">
            <v>CASTANEDA PULIDO MARCO FIDEL</v>
          </cell>
          <cell r="B9376">
            <v>19257694</v>
          </cell>
        </row>
        <row r="9377">
          <cell r="A9377" t="str">
            <v>CASTANEDA QUIROZ BALMORIS ALBERTO</v>
          </cell>
          <cell r="B9377">
            <v>79361102</v>
          </cell>
        </row>
        <row r="9378">
          <cell r="A9378" t="str">
            <v>CASTANEDA RAMIREZ GEORGINA</v>
          </cell>
          <cell r="B9378">
            <v>36157926</v>
          </cell>
        </row>
        <row r="9379">
          <cell r="A9379" t="str">
            <v>CASTANEDA RAMIREZ GLORIA AMPARO</v>
          </cell>
          <cell r="B9379">
            <v>31915794</v>
          </cell>
        </row>
        <row r="9380">
          <cell r="A9380" t="str">
            <v>CASTANEDA RAMOS CLODOVEO</v>
          </cell>
          <cell r="B9380">
            <v>11341239</v>
          </cell>
        </row>
        <row r="9381">
          <cell r="A9381" t="str">
            <v>CASTANEDA RIVAS REINALDO</v>
          </cell>
          <cell r="B9381">
            <v>83085337</v>
          </cell>
        </row>
        <row r="9382">
          <cell r="A9382" t="str">
            <v>CASTANEDA RIVERA IVAN MIGUEL</v>
          </cell>
          <cell r="B9382">
            <v>16718836</v>
          </cell>
        </row>
        <row r="9383">
          <cell r="A9383" t="str">
            <v>CASTANEDA RIVILLAS LEON DARIO</v>
          </cell>
          <cell r="B9383">
            <v>15336055</v>
          </cell>
        </row>
        <row r="9384">
          <cell r="A9384" t="str">
            <v>CASTANEDA RIVILLAS LUIS FERNANDO</v>
          </cell>
          <cell r="B9384">
            <v>15331862</v>
          </cell>
        </row>
        <row r="9385">
          <cell r="A9385" t="str">
            <v>CASTANEDA RODRIGUEZ LIBARDO ANTONIO</v>
          </cell>
          <cell r="B9385">
            <v>10131762</v>
          </cell>
        </row>
        <row r="9386">
          <cell r="A9386" t="str">
            <v>CASTANEDA RODRIGUEZ STELLA</v>
          </cell>
          <cell r="B9386">
            <v>41790686</v>
          </cell>
        </row>
        <row r="9387">
          <cell r="A9387" t="str">
            <v>CASTANEDA ROJAS LUZ CARIME</v>
          </cell>
          <cell r="B9387">
            <v>31884603</v>
          </cell>
        </row>
        <row r="9388">
          <cell r="A9388" t="str">
            <v>CASTANEDA ROMERO CARLOS ADOLFO</v>
          </cell>
          <cell r="B9388">
            <v>79459469</v>
          </cell>
        </row>
        <row r="9389">
          <cell r="A9389" t="str">
            <v>CASTANEDA ROMERO SIMON FERNANDO</v>
          </cell>
          <cell r="B9389">
            <v>79290245</v>
          </cell>
        </row>
        <row r="9390">
          <cell r="A9390" t="str">
            <v>CASTANEDA RUEDA ELSA BEATRIZ</v>
          </cell>
          <cell r="B9390">
            <v>39681863</v>
          </cell>
        </row>
        <row r="9391">
          <cell r="A9391" t="str">
            <v>CASTANEDA SANABRIAJAIR</v>
          </cell>
          <cell r="B9391">
            <v>14650105</v>
          </cell>
        </row>
        <row r="9392">
          <cell r="A9392" t="str">
            <v>CASTANEDA SANCHEZ HELDA LEONOR</v>
          </cell>
          <cell r="B9392">
            <v>41521733</v>
          </cell>
        </row>
        <row r="9393">
          <cell r="A9393" t="str">
            <v>CASTANEDA SANCHEZ YOHON JAIVER</v>
          </cell>
          <cell r="B9393">
            <v>11322771</v>
          </cell>
        </row>
        <row r="9394">
          <cell r="A9394" t="str">
            <v>CASTANEDA TOCORA WILLIAM CEFERINO</v>
          </cell>
          <cell r="B9394">
            <v>11223498</v>
          </cell>
        </row>
        <row r="9395">
          <cell r="A9395" t="str">
            <v>CASTANEDA TORRES GLADYS</v>
          </cell>
          <cell r="B9395">
            <v>51732889</v>
          </cell>
        </row>
        <row r="9396">
          <cell r="A9396" t="str">
            <v>CASTANEDA TRIANA FANNY</v>
          </cell>
          <cell r="B9396">
            <v>20738255</v>
          </cell>
        </row>
        <row r="9397">
          <cell r="A9397" t="str">
            <v>CASTANEDA TRIANA FREDY HERNANDO</v>
          </cell>
          <cell r="B9397">
            <v>79655482</v>
          </cell>
        </row>
        <row r="9398">
          <cell r="A9398" t="str">
            <v>CASTANEDA TRUJILLO JESUS ALBERTO</v>
          </cell>
          <cell r="B9398">
            <v>16823822</v>
          </cell>
        </row>
        <row r="9399">
          <cell r="A9399" t="str">
            <v>CASTAÑEDA VALERO ORLANDO</v>
          </cell>
          <cell r="B9399">
            <v>19318749</v>
          </cell>
        </row>
        <row r="9400">
          <cell r="A9400" t="str">
            <v>CASTANEDA VARELA JOHN JAIRO</v>
          </cell>
          <cell r="B9400">
            <v>16777688</v>
          </cell>
        </row>
        <row r="9401">
          <cell r="A9401" t="str">
            <v>CASTANEDA VARGAS ERNESTO</v>
          </cell>
          <cell r="B9401">
            <v>16643575</v>
          </cell>
        </row>
        <row r="9402">
          <cell r="A9402" t="str">
            <v>CASTANEDA VARGAS FLOR EMILSE</v>
          </cell>
          <cell r="B9402">
            <v>39752984</v>
          </cell>
        </row>
        <row r="9403">
          <cell r="A9403" t="str">
            <v>CASTANEDA VARGAS JUAN FELIPE</v>
          </cell>
          <cell r="B9403">
            <v>98545705</v>
          </cell>
        </row>
        <row r="9404">
          <cell r="A9404" t="str">
            <v>CASTANEDA VARGAS LILIA MARIA</v>
          </cell>
          <cell r="B9404">
            <v>28475467</v>
          </cell>
        </row>
        <row r="9405">
          <cell r="A9405" t="str">
            <v>CASTANO  V LUIS ALBERTO</v>
          </cell>
          <cell r="B9405">
            <v>14238654</v>
          </cell>
        </row>
        <row r="9406">
          <cell r="A9406" t="str">
            <v>CASTANO AGUIRRE DIEGO FERNANDO</v>
          </cell>
          <cell r="B9406">
            <v>94281435</v>
          </cell>
        </row>
        <row r="9407">
          <cell r="A9407" t="str">
            <v>CASTANO ALVAREZ GUILLERMO RAFAEL</v>
          </cell>
          <cell r="B9407">
            <v>9077638</v>
          </cell>
        </row>
        <row r="9408">
          <cell r="A9408" t="str">
            <v>CASTANO ALVAREZ JUAN CARLOS</v>
          </cell>
          <cell r="B9408">
            <v>7532953</v>
          </cell>
        </row>
        <row r="9409">
          <cell r="A9409" t="str">
            <v>CASTANO ALZATE ADRIANA</v>
          </cell>
          <cell r="B9409">
            <v>43743954</v>
          </cell>
        </row>
        <row r="9410">
          <cell r="A9410" t="str">
            <v>CASTANO ALZATE NEIL ALEXANDER</v>
          </cell>
          <cell r="B9410">
            <v>14892154</v>
          </cell>
        </row>
        <row r="9411">
          <cell r="A9411" t="str">
            <v>CASTANO ARCE LUZ STELLA</v>
          </cell>
          <cell r="B9411">
            <v>38861638</v>
          </cell>
        </row>
        <row r="9412">
          <cell r="A9412" t="str">
            <v>CASTAÑO ARCOS MARTHA LILIANA</v>
          </cell>
          <cell r="B9412">
            <v>31531250</v>
          </cell>
        </row>
        <row r="9413">
          <cell r="A9413" t="str">
            <v>CASTANO ARELLANO XAMIRA</v>
          </cell>
          <cell r="B9413">
            <v>39570098</v>
          </cell>
        </row>
        <row r="9414">
          <cell r="A9414" t="str">
            <v>CASTANO ARISTIZABADIANA PATRICIA</v>
          </cell>
          <cell r="B9414">
            <v>66764634</v>
          </cell>
        </row>
        <row r="9415">
          <cell r="A9415" t="str">
            <v>CASTANO ASTUDILLO DEYANIRA</v>
          </cell>
          <cell r="B9415">
            <v>25633465</v>
          </cell>
        </row>
        <row r="9416">
          <cell r="A9416" t="str">
            <v>CASTANO BALDION UBERNEY</v>
          </cell>
          <cell r="B9416">
            <v>94389792</v>
          </cell>
        </row>
        <row r="9417">
          <cell r="A9417" t="str">
            <v>CASTANO BARCO ALEXIS</v>
          </cell>
          <cell r="B9417">
            <v>14890322</v>
          </cell>
        </row>
        <row r="9418">
          <cell r="A9418" t="str">
            <v>CASTANO BEDOYA JOSE FABIAN</v>
          </cell>
          <cell r="B9418">
            <v>16782134</v>
          </cell>
        </row>
        <row r="9419">
          <cell r="A9419" t="str">
            <v>CASTAÑO BETANCUR ALONSO</v>
          </cell>
          <cell r="B9419">
            <v>1215166</v>
          </cell>
        </row>
        <row r="9420">
          <cell r="A9420" t="str">
            <v>CASTANO BUENO GLORIA INES</v>
          </cell>
          <cell r="B9420">
            <v>29818864</v>
          </cell>
        </row>
        <row r="9421">
          <cell r="A9421" t="str">
            <v>CASTANO BUITRAGO CARMEN ELENA</v>
          </cell>
          <cell r="B9421">
            <v>42875299</v>
          </cell>
        </row>
        <row r="9422">
          <cell r="A9422" t="str">
            <v>CASTANO BUSTAMANTE FABIO</v>
          </cell>
          <cell r="B9422">
            <v>17093809</v>
          </cell>
        </row>
        <row r="9423">
          <cell r="A9423" t="str">
            <v>CASTANO CADAVID GLORIA FERNANDA</v>
          </cell>
          <cell r="B9423">
            <v>66761400</v>
          </cell>
        </row>
        <row r="9424">
          <cell r="A9424" t="str">
            <v>CASTANO CARDENAS BLANCA CECILI</v>
          </cell>
          <cell r="B9424">
            <v>43509509</v>
          </cell>
        </row>
        <row r="9425">
          <cell r="A9425" t="str">
            <v>CASTANO CARDENAS JORGE IVAN</v>
          </cell>
          <cell r="B9425">
            <v>18390791</v>
          </cell>
        </row>
        <row r="9426">
          <cell r="A9426" t="str">
            <v>CASTAÑO CARDONA HERNAN</v>
          </cell>
          <cell r="B9426">
            <v>9815782</v>
          </cell>
        </row>
        <row r="9427">
          <cell r="A9427" t="str">
            <v>CASTANO CASTANO MARIA ZULAY</v>
          </cell>
          <cell r="B9427">
            <v>29915161</v>
          </cell>
        </row>
        <row r="9428">
          <cell r="A9428" t="str">
            <v>CASTANO CATANO JESUS ANTONIO</v>
          </cell>
          <cell r="B9428">
            <v>10096020</v>
          </cell>
        </row>
        <row r="9429">
          <cell r="A9429" t="str">
            <v>CASTANO CEBALLOS LUZ STELLA</v>
          </cell>
          <cell r="B9429">
            <v>31884308</v>
          </cell>
        </row>
        <row r="9430">
          <cell r="A9430" t="str">
            <v>CASTANO CELIS HENRY ARTURO</v>
          </cell>
          <cell r="B9430">
            <v>16887058</v>
          </cell>
        </row>
        <row r="9431">
          <cell r="A9431" t="str">
            <v>CASTANO CHICA MARIA BERNARDA</v>
          </cell>
          <cell r="B9431">
            <v>31282743</v>
          </cell>
        </row>
        <row r="9432">
          <cell r="A9432" t="str">
            <v>CASTANO CORREA LINA MARIA</v>
          </cell>
          <cell r="B9432">
            <v>43869055</v>
          </cell>
        </row>
        <row r="9433">
          <cell r="A9433" t="str">
            <v>CASTANO CORTES NORBERTO</v>
          </cell>
          <cell r="B9433">
            <v>16774192</v>
          </cell>
        </row>
        <row r="9434">
          <cell r="A9434" t="str">
            <v>CASTANO COTRINA MARTHA CECILIA</v>
          </cell>
          <cell r="B9434">
            <v>24810106</v>
          </cell>
        </row>
        <row r="9435">
          <cell r="A9435" t="str">
            <v>CASTANO DE CASTANEDA LISBE</v>
          </cell>
          <cell r="B9435">
            <v>34058662</v>
          </cell>
        </row>
        <row r="9436">
          <cell r="A9436" t="str">
            <v>CASTANO DE RODAS NANCY ELENA</v>
          </cell>
          <cell r="B9436">
            <v>31398669</v>
          </cell>
        </row>
        <row r="9437">
          <cell r="A9437" t="str">
            <v>CASTANO DIAZ ANA ISABEL</v>
          </cell>
          <cell r="B9437">
            <v>43019275</v>
          </cell>
        </row>
        <row r="9438">
          <cell r="A9438" t="str">
            <v>CASTANO DIAZ CLAUDIA PATRICIA</v>
          </cell>
          <cell r="B9438">
            <v>51863738</v>
          </cell>
        </row>
        <row r="9439">
          <cell r="A9439" t="str">
            <v>CASTANO DIAZ GLORIA INES</v>
          </cell>
          <cell r="B9439">
            <v>25098177</v>
          </cell>
        </row>
        <row r="9440">
          <cell r="A9440" t="str">
            <v>CASTANO DIEZ MARIA NOHELIA</v>
          </cell>
          <cell r="B9440">
            <v>32469365</v>
          </cell>
        </row>
        <row r="9441">
          <cell r="A9441" t="str">
            <v>CASTAÑO DUFAY</v>
          </cell>
          <cell r="B9441">
            <v>29989161</v>
          </cell>
        </row>
        <row r="9442">
          <cell r="A9442" t="str">
            <v>CASTANO DUQUE CESAR AUGUSTO</v>
          </cell>
          <cell r="B9442">
            <v>98516322</v>
          </cell>
        </row>
        <row r="9443">
          <cell r="A9443" t="str">
            <v>CASTANO DUQUE JOSE FERNANDO</v>
          </cell>
          <cell r="B9443">
            <v>94154625</v>
          </cell>
        </row>
        <row r="9444">
          <cell r="A9444" t="str">
            <v>CASTAÑO DUQUE MARIA PATRICIA</v>
          </cell>
          <cell r="B9444">
            <v>42872718</v>
          </cell>
        </row>
        <row r="9445">
          <cell r="A9445" t="str">
            <v>CASTAÑO FLOREZ HERNANDO</v>
          </cell>
          <cell r="B9445">
            <v>14974201</v>
          </cell>
        </row>
        <row r="9446">
          <cell r="A9446" t="str">
            <v>CASTANO FONSECA LUZ JANETH</v>
          </cell>
          <cell r="B9446">
            <v>30350165</v>
          </cell>
        </row>
        <row r="9447">
          <cell r="A9447" t="str">
            <v>CASTANO GAITAN OSCAR</v>
          </cell>
          <cell r="B9447">
            <v>3024314</v>
          </cell>
        </row>
        <row r="9448">
          <cell r="A9448" t="str">
            <v>CASTANO GALLEGO WILLIAM</v>
          </cell>
          <cell r="B9448">
            <v>14880565</v>
          </cell>
        </row>
        <row r="9449">
          <cell r="A9449" t="str">
            <v>CASTANO GARCIA JAIME DE JESUS</v>
          </cell>
          <cell r="B9449">
            <v>70901389</v>
          </cell>
        </row>
        <row r="9450">
          <cell r="A9450" t="str">
            <v>CASTANO GARCIA JOSE ORLANDO</v>
          </cell>
          <cell r="B9450">
            <v>16821712</v>
          </cell>
        </row>
        <row r="9451">
          <cell r="A9451" t="str">
            <v>CASTANO GARCIA MARIA LIDA</v>
          </cell>
          <cell r="B9451">
            <v>42071696</v>
          </cell>
        </row>
        <row r="9452">
          <cell r="A9452" t="str">
            <v>CASTANO GASCA GILBERT AUGUSTO</v>
          </cell>
          <cell r="B9452">
            <v>79411043</v>
          </cell>
        </row>
        <row r="9453">
          <cell r="A9453" t="str">
            <v>CASTANO GAVIRIA ARMANDO</v>
          </cell>
          <cell r="B9453">
            <v>94429178</v>
          </cell>
        </row>
        <row r="9454">
          <cell r="A9454" t="str">
            <v>CASTANO GIL GONZALO ANTONIO</v>
          </cell>
          <cell r="B9454">
            <v>70564630</v>
          </cell>
        </row>
        <row r="9455">
          <cell r="A9455" t="str">
            <v>CASTANO GOMEZ ADRIANA</v>
          </cell>
          <cell r="B9455">
            <v>40380481</v>
          </cell>
        </row>
        <row r="9456">
          <cell r="A9456" t="str">
            <v>CASTANO GOMEZ AYDA INES</v>
          </cell>
          <cell r="B9456">
            <v>66946775</v>
          </cell>
        </row>
        <row r="9457">
          <cell r="A9457" t="str">
            <v>CASTANO GOMEZ NESTOR ARCESIO</v>
          </cell>
          <cell r="B9457">
            <v>660115</v>
          </cell>
        </row>
        <row r="9458">
          <cell r="A9458" t="str">
            <v>CASTANO GONZALEZ ALBA DALGY</v>
          </cell>
          <cell r="B9458">
            <v>38250735</v>
          </cell>
        </row>
        <row r="9459">
          <cell r="A9459" t="str">
            <v>CASTANO GUARIN JUAN DE JESUS</v>
          </cell>
          <cell r="B9459">
            <v>18503635</v>
          </cell>
        </row>
        <row r="9460">
          <cell r="A9460" t="str">
            <v>CASTANO GUTIERREZ JUAN CRISTOBAL</v>
          </cell>
          <cell r="B9460">
            <v>16703031</v>
          </cell>
        </row>
        <row r="9461">
          <cell r="A9461" t="str">
            <v>CASTANO HINCAPIE LUIS ENRIQUE</v>
          </cell>
          <cell r="B9461">
            <v>70061536</v>
          </cell>
        </row>
        <row r="9462">
          <cell r="A9462" t="str">
            <v>CASTANO IDARRAGA ALEJANDRO</v>
          </cell>
          <cell r="B9462">
            <v>8430643</v>
          </cell>
        </row>
        <row r="9463">
          <cell r="A9463" t="str">
            <v>CASTANO JAIME ANTONIO</v>
          </cell>
          <cell r="B9463">
            <v>4336947</v>
          </cell>
        </row>
        <row r="9464">
          <cell r="A9464" t="str">
            <v>CASTAÑO LOAIZA DORA INES</v>
          </cell>
          <cell r="B9464">
            <v>24308241</v>
          </cell>
        </row>
        <row r="9465">
          <cell r="A9465" t="str">
            <v>CASTANO LONDONO AURORA</v>
          </cell>
          <cell r="B9465">
            <v>31275039</v>
          </cell>
        </row>
        <row r="9466">
          <cell r="A9466" t="str">
            <v>CASTANO LOPEZ AYDA YANETH</v>
          </cell>
          <cell r="B9466">
            <v>43532285</v>
          </cell>
        </row>
        <row r="9467">
          <cell r="A9467" t="str">
            <v>CASTANO LOPEZ LUIS HORACIO</v>
          </cell>
          <cell r="B9467">
            <v>6280541</v>
          </cell>
        </row>
        <row r="9468">
          <cell r="A9468" t="str">
            <v>CASTANO MARIN CARLOS ALBERTO</v>
          </cell>
          <cell r="B9468">
            <v>6461451</v>
          </cell>
        </row>
        <row r="9469">
          <cell r="A9469" t="str">
            <v>CASTANO MARIN LUCELY</v>
          </cell>
          <cell r="B9469">
            <v>38438503</v>
          </cell>
        </row>
        <row r="9470">
          <cell r="A9470" t="str">
            <v>CASTANO MEJIA ARIEL DE JESUS</v>
          </cell>
          <cell r="B9470">
            <v>70384795</v>
          </cell>
        </row>
        <row r="9471">
          <cell r="A9471" t="str">
            <v>CASTAÑO MEJIA DIANA LUCIA</v>
          </cell>
          <cell r="B9471">
            <v>65766398</v>
          </cell>
        </row>
        <row r="9472">
          <cell r="A9472" t="str">
            <v>CASTANO MONCADA HUMBERTO DE JESUS</v>
          </cell>
          <cell r="B9472">
            <v>71596628</v>
          </cell>
        </row>
        <row r="9473">
          <cell r="A9473" t="str">
            <v>CASTANO MONTES JULIAN ANDRES</v>
          </cell>
          <cell r="B9473">
            <v>75078112</v>
          </cell>
        </row>
        <row r="9474">
          <cell r="A9474" t="str">
            <v>CASTANO MONTES RAMIRO ELIECER</v>
          </cell>
          <cell r="B9474">
            <v>94370891</v>
          </cell>
        </row>
        <row r="9475">
          <cell r="A9475" t="str">
            <v>CASTAÑO MONTOYA MARTHA LILIANA</v>
          </cell>
          <cell r="B9475">
            <v>30339878</v>
          </cell>
        </row>
        <row r="9476">
          <cell r="A9476" t="str">
            <v>CASTANO MORALES DORIS STELLA</v>
          </cell>
          <cell r="B9476">
            <v>42894498</v>
          </cell>
        </row>
        <row r="9477">
          <cell r="A9477" t="str">
            <v>CASTANO NORENA LUIS ERNESTO</v>
          </cell>
          <cell r="B9477">
            <v>1318943</v>
          </cell>
        </row>
        <row r="9478">
          <cell r="A9478" t="str">
            <v>CASTANO NORENA OSBALDO</v>
          </cell>
          <cell r="B9478">
            <v>75066386</v>
          </cell>
        </row>
        <row r="9479">
          <cell r="A9479" t="str">
            <v>CASTANO OCAMPO AMANDA</v>
          </cell>
          <cell r="B9479">
            <v>31495293</v>
          </cell>
        </row>
        <row r="9480">
          <cell r="A9480" t="str">
            <v>CASTANO ORJUELA LILIANA</v>
          </cell>
          <cell r="B9480">
            <v>52062063</v>
          </cell>
        </row>
        <row r="9481">
          <cell r="A9481" t="str">
            <v>CASTANO ORJUELA RICARDO</v>
          </cell>
          <cell r="B9481">
            <v>16745037</v>
          </cell>
        </row>
        <row r="9482">
          <cell r="A9482" t="str">
            <v>CASTANO OSORIO JHON CARLOS</v>
          </cell>
          <cell r="B9482">
            <v>7554191</v>
          </cell>
        </row>
        <row r="9483">
          <cell r="A9483" t="str">
            <v>CASTANO OSORIO LUZ ESTHER</v>
          </cell>
          <cell r="B9483">
            <v>38870860</v>
          </cell>
        </row>
        <row r="9484">
          <cell r="A9484" t="str">
            <v>CASTANO OSORIO LUZ JANED</v>
          </cell>
          <cell r="B9484">
            <v>42787054</v>
          </cell>
        </row>
        <row r="9485">
          <cell r="A9485" t="str">
            <v>CASTANO OSORIO RAMON ELIECER</v>
          </cell>
          <cell r="B9485">
            <v>16625866</v>
          </cell>
        </row>
        <row r="9486">
          <cell r="A9486" t="str">
            <v>CASTANO PERDOMO CARLOS</v>
          </cell>
          <cell r="B9486">
            <v>16771679</v>
          </cell>
        </row>
        <row r="9487">
          <cell r="A9487" t="str">
            <v>CASTANO PORTILLA MARIA ALEJANDRA</v>
          </cell>
          <cell r="B9487">
            <v>51968605</v>
          </cell>
        </row>
        <row r="9488">
          <cell r="A9488" t="str">
            <v>CASTANO POSADA NATALIA</v>
          </cell>
          <cell r="B9488">
            <v>43154913</v>
          </cell>
        </row>
        <row r="9489">
          <cell r="A9489" t="str">
            <v>CASTANO QUINTERO JAIRO ERNESTO</v>
          </cell>
          <cell r="B9489">
            <v>7533561</v>
          </cell>
        </row>
        <row r="9490">
          <cell r="A9490" t="str">
            <v>CASTANO RAMIREZ MARIA PATRICIA</v>
          </cell>
          <cell r="B9490">
            <v>66734137</v>
          </cell>
        </row>
        <row r="9491">
          <cell r="A9491" t="str">
            <v>CASTANO RODRIGUEZ JOSE DARIO</v>
          </cell>
          <cell r="B9491">
            <v>96328018</v>
          </cell>
        </row>
        <row r="9492">
          <cell r="A9492" t="str">
            <v>CASTANO RODRIGUEZ JULIO CESAR</v>
          </cell>
          <cell r="B9492">
            <v>14956474</v>
          </cell>
        </row>
        <row r="9493">
          <cell r="A9493" t="str">
            <v>CASTANO ROJAS CLAUDIA CONSTANZA</v>
          </cell>
          <cell r="B9493">
            <v>42092013</v>
          </cell>
        </row>
        <row r="9494">
          <cell r="A9494" t="str">
            <v>CASTANO SALAZAR JUAN MAURICIO</v>
          </cell>
          <cell r="B9494">
            <v>75064521</v>
          </cell>
        </row>
        <row r="9495">
          <cell r="A9495" t="str">
            <v>CASTANO SALGADO JHON FREDY</v>
          </cell>
          <cell r="B9495">
            <v>18508313</v>
          </cell>
        </row>
        <row r="9496">
          <cell r="A9496" t="str">
            <v>CASTANO SERNA DAIRO ALONSO</v>
          </cell>
          <cell r="B9496">
            <v>71555887</v>
          </cell>
        </row>
        <row r="9497">
          <cell r="A9497" t="str">
            <v>CASTANO SOTO GUSTAVO</v>
          </cell>
          <cell r="B9497">
            <v>4652903</v>
          </cell>
        </row>
        <row r="9498">
          <cell r="A9498" t="str">
            <v>CASTANO TEJADA ELKIN DE JESUS</v>
          </cell>
          <cell r="B9498">
            <v>71622753</v>
          </cell>
        </row>
        <row r="9499">
          <cell r="A9499" t="str">
            <v>CASTAÑO VALENCIA BETTY</v>
          </cell>
          <cell r="B9499">
            <v>29282626</v>
          </cell>
        </row>
        <row r="9500">
          <cell r="A9500" t="str">
            <v>CASTANO VALENCIA GILBERTO</v>
          </cell>
          <cell r="B9500">
            <v>79332206</v>
          </cell>
        </row>
        <row r="9501">
          <cell r="A9501" t="str">
            <v>CASTANO VALENCIA HUMBERTO</v>
          </cell>
          <cell r="B9501">
            <v>4337017</v>
          </cell>
        </row>
        <row r="9502">
          <cell r="A9502" t="str">
            <v>CASTANO VALENCIA MARIA DEL ROSARIO</v>
          </cell>
          <cell r="B9502">
            <v>24478010</v>
          </cell>
        </row>
        <row r="9503">
          <cell r="A9503" t="str">
            <v>CASTAÑO VELASQUEZ JUAN FELIPE</v>
          </cell>
          <cell r="B9503">
            <v>71786085</v>
          </cell>
        </row>
        <row r="9504">
          <cell r="A9504" t="str">
            <v>CASTANO VELEZ ALFONSO</v>
          </cell>
          <cell r="B9504">
            <v>10116760</v>
          </cell>
        </row>
        <row r="9505">
          <cell r="A9505" t="str">
            <v>CASTANO VILLEGAS CARLOS FERNANDO</v>
          </cell>
          <cell r="B9505">
            <v>16609416</v>
          </cell>
        </row>
        <row r="9506">
          <cell r="A9506" t="str">
            <v>CASTANO ZAPATA RUBEN DARIO</v>
          </cell>
          <cell r="B9506">
            <v>71627106</v>
          </cell>
        </row>
        <row r="9507">
          <cell r="A9507" t="str">
            <v>CASTANO ZULUAGA LUIS OCIEL</v>
          </cell>
          <cell r="B9507">
            <v>70691320</v>
          </cell>
        </row>
        <row r="9508">
          <cell r="A9508" t="str">
            <v>CASTANO ZUNIGA JANETH</v>
          </cell>
          <cell r="B9508">
            <v>42106649</v>
          </cell>
        </row>
        <row r="9509">
          <cell r="A9509" t="str">
            <v>CASTEBLANCO APONTEMARTHA JACQUELINE</v>
          </cell>
          <cell r="B9509">
            <v>51939547</v>
          </cell>
        </row>
        <row r="9510">
          <cell r="A9510" t="str">
            <v>CASTEBLANCO CAMACHO GLORIA INES</v>
          </cell>
          <cell r="B9510">
            <v>51712360</v>
          </cell>
        </row>
        <row r="9511">
          <cell r="A9511" t="str">
            <v>CASTELBLANCO ESPINANA MARIA</v>
          </cell>
          <cell r="B9511">
            <v>52622980</v>
          </cell>
        </row>
        <row r="9512">
          <cell r="A9512" t="str">
            <v>CASTELBLANCO GOMEZ FERNANDO</v>
          </cell>
          <cell r="B9512">
            <v>79125905</v>
          </cell>
        </row>
        <row r="9513">
          <cell r="A9513" t="str">
            <v>CASTELBLANCO LIEVANO BERNARDO</v>
          </cell>
          <cell r="B9513">
            <v>19360556</v>
          </cell>
        </row>
        <row r="9514">
          <cell r="A9514" t="str">
            <v>CASTELBLANCO RODRIJOSE MAURICIO</v>
          </cell>
          <cell r="B9514">
            <v>7171220</v>
          </cell>
        </row>
        <row r="9515">
          <cell r="A9515" t="str">
            <v>CASTELBLANCO ZAPATA PATRICIA EUGENIA</v>
          </cell>
          <cell r="B9515">
            <v>43083398</v>
          </cell>
        </row>
        <row r="9516">
          <cell r="A9516" t="str">
            <v>CASTELL RUANO ALEJANDRO</v>
          </cell>
          <cell r="B9516">
            <v>79506865</v>
          </cell>
        </row>
        <row r="9517">
          <cell r="A9517" t="str">
            <v>CASTELLANO GALVIS ABELARDO</v>
          </cell>
          <cell r="B9517">
            <v>9050292</v>
          </cell>
        </row>
        <row r="9518">
          <cell r="A9518" t="str">
            <v>CASTELLANO ROVIRA MARIA DEL PILAR</v>
          </cell>
          <cell r="B9518">
            <v>51644524</v>
          </cell>
        </row>
        <row r="9519">
          <cell r="A9519" t="str">
            <v>CASTELLANO SUAREZ MARY YULFFAY</v>
          </cell>
          <cell r="B9519">
            <v>31843932</v>
          </cell>
        </row>
        <row r="9520">
          <cell r="A9520" t="str">
            <v>CASTELLANOS ACEVEDO MARIA ISABEL</v>
          </cell>
          <cell r="B9520">
            <v>39792079</v>
          </cell>
        </row>
        <row r="9521">
          <cell r="A9521" t="str">
            <v>CASTELLANOS ACEVEDO MAURICIO</v>
          </cell>
          <cell r="B9521">
            <v>79245946</v>
          </cell>
        </row>
        <row r="9522">
          <cell r="A9522" t="str">
            <v>CASTELLANOS ALVAREJORGE ARMANDO</v>
          </cell>
          <cell r="B9522">
            <v>11185358</v>
          </cell>
        </row>
        <row r="9523">
          <cell r="A9523" t="str">
            <v>CASTELLANOS ASCENCIO PEDRO ORLANDO</v>
          </cell>
          <cell r="B9523">
            <v>74326336</v>
          </cell>
        </row>
        <row r="9524">
          <cell r="A9524" t="str">
            <v>CASTELLANOS AVELLANEDA OSCAR</v>
          </cell>
          <cell r="B9524">
            <v>79433797</v>
          </cell>
        </row>
        <row r="9525">
          <cell r="A9525" t="str">
            <v>CASTELLANOS BILBAO MARTHA INES</v>
          </cell>
          <cell r="B9525">
            <v>32703300</v>
          </cell>
        </row>
        <row r="9526">
          <cell r="A9526" t="str">
            <v>CASTELLANOS BONILLA JORGE</v>
          </cell>
          <cell r="B9526">
            <v>2374365</v>
          </cell>
        </row>
        <row r="9527">
          <cell r="A9527" t="str">
            <v>CASTELLANOS CORD MARIA ISMELDA</v>
          </cell>
          <cell r="B9527">
            <v>63288239</v>
          </cell>
        </row>
        <row r="9528">
          <cell r="A9528" t="str">
            <v>CASTELLANOS CORTESPAULO ENRIQU</v>
          </cell>
          <cell r="B9528">
            <v>5832395</v>
          </cell>
        </row>
        <row r="9529">
          <cell r="A9529" t="str">
            <v>CASTELLANOS CUERVO EDGAR GERMAN</v>
          </cell>
          <cell r="B9529">
            <v>19292777</v>
          </cell>
        </row>
        <row r="9530">
          <cell r="A9530" t="str">
            <v>CASTELLANOS DE GUTIERREZ CECILIA</v>
          </cell>
          <cell r="B9530">
            <v>28423335</v>
          </cell>
        </row>
        <row r="9531">
          <cell r="A9531" t="str">
            <v>CASTELLANOS DE HERNANDEZ HILDA MARIA</v>
          </cell>
          <cell r="B9531">
            <v>28037691</v>
          </cell>
        </row>
        <row r="9532">
          <cell r="A9532" t="str">
            <v>CASTELLANOS DE PERZ OLGA SUBIRIA</v>
          </cell>
          <cell r="B9532">
            <v>20308119</v>
          </cell>
        </row>
        <row r="9533">
          <cell r="A9533" t="str">
            <v>CASTELLANOS DE SANTAMARIA PATRICIA CECIL</v>
          </cell>
          <cell r="B9533">
            <v>23486925</v>
          </cell>
        </row>
        <row r="9534">
          <cell r="A9534" t="str">
            <v>CASTELLANOS DIAZ MARIA TERESA</v>
          </cell>
          <cell r="B9534">
            <v>41750450</v>
          </cell>
        </row>
        <row r="9535">
          <cell r="A9535" t="str">
            <v>CASTELLANOS DUQUE CLARA YOLANDA</v>
          </cell>
          <cell r="B9535">
            <v>41748795</v>
          </cell>
        </row>
        <row r="9536">
          <cell r="A9536" t="str">
            <v>CASTELLANOS GUARINFABIO AUGUSTO</v>
          </cell>
          <cell r="B9536">
            <v>79449807</v>
          </cell>
        </row>
        <row r="9537">
          <cell r="A9537" t="str">
            <v>CASTELLANOS GUZMANEXNEIDER</v>
          </cell>
          <cell r="B9537">
            <v>98667731</v>
          </cell>
        </row>
        <row r="9538">
          <cell r="A9538" t="str">
            <v>CASTELLANOS HOLGUIN JAIRO HERNAN</v>
          </cell>
          <cell r="B9538">
            <v>11334629</v>
          </cell>
        </row>
        <row r="9539">
          <cell r="A9539" t="str">
            <v>CASTELLANOS ISCALA LUIS FRANCISCO</v>
          </cell>
          <cell r="B9539">
            <v>88240439</v>
          </cell>
        </row>
        <row r="9540">
          <cell r="A9540" t="str">
            <v>CASTELLANOS ISCALA LUZ MARINA</v>
          </cell>
          <cell r="B9540">
            <v>60321123</v>
          </cell>
        </row>
        <row r="9541">
          <cell r="A9541" t="str">
            <v>CASTELLANOS LOPEZ LUIS EDUARDO</v>
          </cell>
          <cell r="B9541">
            <v>19279116</v>
          </cell>
        </row>
        <row r="9542">
          <cell r="A9542" t="str">
            <v>CASTELLANOS LOPEZ WILMER</v>
          </cell>
          <cell r="B9542">
            <v>9800890</v>
          </cell>
        </row>
        <row r="9543">
          <cell r="A9543" t="str">
            <v>CASTELLANOS MARTINEZ JOSE BENJAMIN</v>
          </cell>
          <cell r="B9543">
            <v>79149833</v>
          </cell>
        </row>
        <row r="9544">
          <cell r="A9544" t="str">
            <v>CASTELLANOS MARTINEZ LILIA JANET</v>
          </cell>
          <cell r="B9544">
            <v>39669372</v>
          </cell>
        </row>
        <row r="9545">
          <cell r="A9545" t="str">
            <v>CASTELLANOS MELO MISAEL</v>
          </cell>
          <cell r="B9545">
            <v>3265902</v>
          </cell>
        </row>
        <row r="9546">
          <cell r="A9546" t="str">
            <v>CASTELLANOS MESA PABLO ANTONIO</v>
          </cell>
          <cell r="B9546">
            <v>4899137</v>
          </cell>
        </row>
        <row r="9547">
          <cell r="A9547" t="str">
            <v>CASTELLANOS MIGUEL</v>
          </cell>
          <cell r="B9547">
            <v>13840774</v>
          </cell>
        </row>
        <row r="9548">
          <cell r="A9548" t="str">
            <v>CASTELLANOS MORA CARLOS</v>
          </cell>
          <cell r="B9548">
            <v>79469057</v>
          </cell>
        </row>
        <row r="9549">
          <cell r="A9549" t="str">
            <v>CASTELLANOS NORMAN</v>
          </cell>
          <cell r="B9549">
            <v>10227805</v>
          </cell>
        </row>
        <row r="9550">
          <cell r="A9550" t="str">
            <v>CASTELLANOS OTERO FERNANDO</v>
          </cell>
          <cell r="B9550">
            <v>79048823</v>
          </cell>
        </row>
        <row r="9551">
          <cell r="A9551" t="str">
            <v>CASTELLANOS PAEZ WILLIAM ALFONSO</v>
          </cell>
          <cell r="B9551">
            <v>4147350</v>
          </cell>
        </row>
        <row r="9552">
          <cell r="A9552" t="str">
            <v>CASTELLANOS PEREZ SANTIAGO</v>
          </cell>
          <cell r="B9552">
            <v>91293189</v>
          </cell>
        </row>
        <row r="9553">
          <cell r="A9553" t="str">
            <v>CASTELLANOS RESTRELILIANA PATRICIA</v>
          </cell>
          <cell r="B9553">
            <v>30352848</v>
          </cell>
        </row>
        <row r="9554">
          <cell r="A9554" t="str">
            <v>CASTELLANOS REYES PEDRO LEON</v>
          </cell>
          <cell r="B9554">
            <v>79528054</v>
          </cell>
        </row>
        <row r="9555">
          <cell r="A9555" t="str">
            <v>CASTELLANOS RODRIGLUIS ARMANDO</v>
          </cell>
          <cell r="B9555">
            <v>6762408</v>
          </cell>
        </row>
        <row r="9556">
          <cell r="A9556" t="str">
            <v>CASTELLANOS RUIZ ELISEO</v>
          </cell>
          <cell r="B9556">
            <v>19399674</v>
          </cell>
        </row>
        <row r="9557">
          <cell r="A9557" t="str">
            <v>CASTELLANOS SANCHEGABRIEL ANTONIO</v>
          </cell>
          <cell r="B9557">
            <v>79316557</v>
          </cell>
        </row>
        <row r="9558">
          <cell r="A9558" t="str">
            <v>CASTELLANOS SANCHEZ JORGE ENRIQUE</v>
          </cell>
          <cell r="B9558">
            <v>88218526</v>
          </cell>
        </row>
        <row r="9559">
          <cell r="A9559" t="str">
            <v>CASTELLANOS SANCHEZ JOSE ANGEL</v>
          </cell>
          <cell r="B9559">
            <v>80438470</v>
          </cell>
        </row>
        <row r="9560">
          <cell r="A9560" t="str">
            <v>CASTELLANOS SILVA EDIXON</v>
          </cell>
          <cell r="B9560">
            <v>79245466</v>
          </cell>
        </row>
        <row r="9561">
          <cell r="A9561" t="str">
            <v>CASTELLANOS TANGARIFE JULIO CESAR</v>
          </cell>
          <cell r="B9561">
            <v>14871992</v>
          </cell>
        </row>
        <row r="9562">
          <cell r="A9562" t="str">
            <v>CASTELLANOS TORRES LUIS HERNAN</v>
          </cell>
          <cell r="B9562">
            <v>14225056</v>
          </cell>
        </row>
        <row r="9563">
          <cell r="A9563" t="str">
            <v>CASTELLANOS VARGASMARTHA LILIA</v>
          </cell>
          <cell r="B9563">
            <v>52211528</v>
          </cell>
        </row>
        <row r="9564">
          <cell r="A9564" t="str">
            <v>CASTELLANOSSANABREAIDEE</v>
          </cell>
          <cell r="B9564">
            <v>23781516</v>
          </cell>
        </row>
        <row r="9565">
          <cell r="A9565" t="str">
            <v>CASTELLAR GARCIA LILIANA ISABEL</v>
          </cell>
          <cell r="B9565">
            <v>45514625</v>
          </cell>
        </row>
        <row r="9566">
          <cell r="A9566" t="str">
            <v>CASTELLAR PARRA JOHN FERNANDO</v>
          </cell>
          <cell r="B9566">
            <v>79565325</v>
          </cell>
        </row>
        <row r="9567">
          <cell r="A9567" t="str">
            <v>CASTELLAR PEREZ SHIRLEY CRISTIANA</v>
          </cell>
          <cell r="B9567">
            <v>33107679</v>
          </cell>
        </row>
        <row r="9568">
          <cell r="A9568" t="str">
            <v>CASTELLAR RODELO LUIS FERNANDO</v>
          </cell>
          <cell r="B9568">
            <v>7931383</v>
          </cell>
        </row>
        <row r="9569">
          <cell r="A9569" t="str">
            <v>CASTELLAR RODRIGUEZ ENA JUDITH</v>
          </cell>
          <cell r="B9569">
            <v>45479241</v>
          </cell>
        </row>
        <row r="9570">
          <cell r="A9570" t="str">
            <v>CASTELLO BENEDETTIROBERTO CARLOS</v>
          </cell>
          <cell r="B9570">
            <v>73160503</v>
          </cell>
        </row>
        <row r="9571">
          <cell r="A9571" t="str">
            <v>CASTELLON CORDOBA PEDRO</v>
          </cell>
          <cell r="B9571">
            <v>9076227</v>
          </cell>
        </row>
        <row r="9572">
          <cell r="A9572" t="str">
            <v>CASTELLON FAJARDO NUBIA DEL CARMEN</v>
          </cell>
          <cell r="B9572">
            <v>45457774</v>
          </cell>
        </row>
        <row r="9573">
          <cell r="A9573" t="str">
            <v>CASTIBLANCO CARDONA AMANDA</v>
          </cell>
          <cell r="B9573">
            <v>24945177</v>
          </cell>
        </row>
        <row r="9574">
          <cell r="A9574" t="str">
            <v>CASTIBLANCO CARDONA LUIS FERNANDO</v>
          </cell>
          <cell r="B9574">
            <v>10124819</v>
          </cell>
        </row>
        <row r="9575">
          <cell r="A9575" t="str">
            <v>CASTIBLANCO DE GARCIA MARIA ELENA</v>
          </cell>
          <cell r="B9575">
            <v>24947425</v>
          </cell>
        </row>
        <row r="9576">
          <cell r="A9576" t="str">
            <v>CASTIBLANCO DE GONZALEZ AURA MARIA</v>
          </cell>
          <cell r="B9576">
            <v>20250530</v>
          </cell>
        </row>
        <row r="9577">
          <cell r="A9577" t="str">
            <v>CASTIBLANCO DIAZ GUILLERMO</v>
          </cell>
          <cell r="B9577">
            <v>19478185</v>
          </cell>
        </row>
        <row r="9578">
          <cell r="A9578" t="str">
            <v>CASTIBLANCO GLORIA MARIA</v>
          </cell>
          <cell r="B9578">
            <v>28532083</v>
          </cell>
        </row>
        <row r="9579">
          <cell r="A9579" t="str">
            <v>CASTIBLANCO LUIS ENRIQUE</v>
          </cell>
          <cell r="B9579">
            <v>19258754</v>
          </cell>
        </row>
        <row r="9580">
          <cell r="A9580" t="str">
            <v>CASTIBLANCO LUZ AMANDA</v>
          </cell>
          <cell r="B9580">
            <v>39699966</v>
          </cell>
        </row>
        <row r="9581">
          <cell r="A9581" t="str">
            <v>CASTIBLANCO MANTILLA MARIA FERNANDA</v>
          </cell>
          <cell r="B9581">
            <v>52269567</v>
          </cell>
        </row>
        <row r="9582">
          <cell r="A9582" t="str">
            <v>CASTIBLANCO MATEUSBLANCA DORIS</v>
          </cell>
          <cell r="B9582">
            <v>39709646</v>
          </cell>
        </row>
        <row r="9583">
          <cell r="A9583" t="str">
            <v>CASTIBLANCO MERCEDEZ</v>
          </cell>
          <cell r="B9583">
            <v>21061102</v>
          </cell>
        </row>
        <row r="9584">
          <cell r="A9584" t="str">
            <v>CASTIBLANCO MONTANSANDRA STELLA</v>
          </cell>
          <cell r="B9584">
            <v>65743234</v>
          </cell>
        </row>
        <row r="9585">
          <cell r="A9585" t="str">
            <v>CASTIBLANCO PACHON ORLANDO</v>
          </cell>
          <cell r="B9585">
            <v>80271672</v>
          </cell>
        </row>
        <row r="9586">
          <cell r="A9586" t="str">
            <v>CASTIBLANCO PALACIOS CLAUDIA MARCELA</v>
          </cell>
          <cell r="B9586">
            <v>52428242</v>
          </cell>
        </row>
        <row r="9587">
          <cell r="A9587" t="str">
            <v>CASTIBLANCO PEREZ PABLO EMILIO</v>
          </cell>
          <cell r="B9587">
            <v>79107152</v>
          </cell>
        </row>
        <row r="9588">
          <cell r="A9588" t="str">
            <v>CASTIBLANCO RAMIREZ MARIA PRISCILA</v>
          </cell>
          <cell r="B9588">
            <v>41716279</v>
          </cell>
        </row>
        <row r="9589">
          <cell r="A9589" t="str">
            <v>CASTIBLANCO RICARDO</v>
          </cell>
          <cell r="B9589">
            <v>80502861</v>
          </cell>
        </row>
        <row r="9590">
          <cell r="A9590" t="str">
            <v>CASTIBLANCO ROZO NEYLA</v>
          </cell>
          <cell r="B9590">
            <v>52048108</v>
          </cell>
        </row>
        <row r="9591">
          <cell r="A9591" t="str">
            <v>CASTIBLANCO RUSINQUE WILSON</v>
          </cell>
          <cell r="B9591">
            <v>19424756</v>
          </cell>
        </row>
        <row r="9592">
          <cell r="A9592" t="str">
            <v>CASTIBLANCO SERRATO ROGER</v>
          </cell>
          <cell r="B9592">
            <v>79059436</v>
          </cell>
        </row>
        <row r="9593">
          <cell r="A9593" t="str">
            <v>CASTIBLANCO SIERRAJAIRO ANTONIO</v>
          </cell>
          <cell r="B9593">
            <v>80353480</v>
          </cell>
        </row>
        <row r="9594">
          <cell r="A9594" t="str">
            <v>CASTIBLANCO TORRESCARMEN HELENA</v>
          </cell>
          <cell r="B9594">
            <v>52177471</v>
          </cell>
        </row>
        <row r="9595">
          <cell r="A9595" t="str">
            <v>CASTILLA AGUIRRE ALVARO ENRIQUE</v>
          </cell>
          <cell r="B9595">
            <v>98546635</v>
          </cell>
        </row>
        <row r="9596">
          <cell r="A9596" t="str">
            <v>CASTILLA BATISTA NICK</v>
          </cell>
          <cell r="B9596">
            <v>73578865</v>
          </cell>
        </row>
        <row r="9597">
          <cell r="A9597" t="str">
            <v>CASTILLA GARCIA MILENA DEL SOCORRO</v>
          </cell>
          <cell r="B9597">
            <v>33194075</v>
          </cell>
        </row>
        <row r="9598">
          <cell r="A9598" t="str">
            <v>CASTILLA JUNCO LEONOR MARIA</v>
          </cell>
          <cell r="B9598">
            <v>32643844</v>
          </cell>
        </row>
        <row r="9599">
          <cell r="A9599" t="str">
            <v>CASTILLA SABBAGH JAIME ALONSO</v>
          </cell>
          <cell r="B9599">
            <v>70067419</v>
          </cell>
        </row>
        <row r="9600">
          <cell r="A9600" t="str">
            <v>CASTILLA SOTO SAMUEL EMIRO</v>
          </cell>
          <cell r="B9600">
            <v>13475229</v>
          </cell>
        </row>
        <row r="9601">
          <cell r="A9601" t="str">
            <v>CASTILLA VALERA HUGUES LUIS</v>
          </cell>
          <cell r="B9601">
            <v>79554695</v>
          </cell>
        </row>
        <row r="9602">
          <cell r="A9602" t="str">
            <v>CASTILLA VARGAS JAIRO</v>
          </cell>
          <cell r="B9602">
            <v>19474218</v>
          </cell>
        </row>
        <row r="9603">
          <cell r="A9603" t="str">
            <v>CASTILLEJO NIETO RAQUEL</v>
          </cell>
          <cell r="B9603">
            <v>52846284</v>
          </cell>
        </row>
        <row r="9604">
          <cell r="A9604" t="str">
            <v>CASTILLO ALBA OFELIA</v>
          </cell>
          <cell r="B9604">
            <v>31210309</v>
          </cell>
        </row>
        <row r="9605">
          <cell r="A9605" t="str">
            <v>CASTILLO ALEGRIA MOISES</v>
          </cell>
          <cell r="B9605">
            <v>2494868</v>
          </cell>
        </row>
        <row r="9606">
          <cell r="A9606" t="str">
            <v>CASTILLO ANA DOLORES</v>
          </cell>
          <cell r="B9606">
            <v>51826668</v>
          </cell>
        </row>
        <row r="9607">
          <cell r="A9607" t="str">
            <v>CASTILLO ANDRADE JORGE</v>
          </cell>
          <cell r="B9607">
            <v>19234930</v>
          </cell>
        </row>
        <row r="9608">
          <cell r="A9608" t="str">
            <v>CASTILLO ANGULO ALVARO EVARISTO</v>
          </cell>
          <cell r="B9608">
            <v>87713876</v>
          </cell>
        </row>
        <row r="9609">
          <cell r="A9609" t="str">
            <v>CASTILLO ANGULO TERESA DE JESUS</v>
          </cell>
          <cell r="B9609">
            <v>31626978</v>
          </cell>
        </row>
        <row r="9610">
          <cell r="A9610" t="str">
            <v>CASTILLO ARAMBURO ROBERTH WILLIAN</v>
          </cell>
          <cell r="B9610">
            <v>14576117</v>
          </cell>
        </row>
        <row r="9611">
          <cell r="A9611" t="str">
            <v>CASTILLO ARANGO EUGENIO</v>
          </cell>
          <cell r="B9611">
            <v>94452421</v>
          </cell>
        </row>
        <row r="9612">
          <cell r="A9612" t="str">
            <v>CASTILLO ARCILA GERMAN AUGUSTO</v>
          </cell>
          <cell r="B9612">
            <v>6104368</v>
          </cell>
        </row>
        <row r="9613">
          <cell r="A9613" t="str">
            <v>CASTILLO ARCOS MELBA</v>
          </cell>
          <cell r="B9613">
            <v>31525599</v>
          </cell>
        </row>
        <row r="9614">
          <cell r="A9614" t="str">
            <v>CASTILLO AREVALO PATRICIA</v>
          </cell>
          <cell r="B9614">
            <v>20916555</v>
          </cell>
        </row>
        <row r="9615">
          <cell r="A9615" t="str">
            <v>CASTILLO BARRETO CESAR AUGUSTO</v>
          </cell>
          <cell r="B9615">
            <v>79284320</v>
          </cell>
        </row>
        <row r="9616">
          <cell r="A9616" t="str">
            <v>CASTILLO BEDOYA CRISANTO</v>
          </cell>
          <cell r="B9616">
            <v>14872548</v>
          </cell>
        </row>
        <row r="9617">
          <cell r="A9617" t="str">
            <v>CASTILLO BENAVIDESFREDY HERNANDO</v>
          </cell>
          <cell r="B9617">
            <v>79703772</v>
          </cell>
        </row>
        <row r="9618">
          <cell r="A9618" t="str">
            <v>CASTILLO BERMUDEZ JORGE ELIECER</v>
          </cell>
          <cell r="B9618">
            <v>13702024</v>
          </cell>
        </row>
        <row r="9619">
          <cell r="A9619" t="str">
            <v>CASTILLO BERMUDEZ LEOPOLDO</v>
          </cell>
          <cell r="B9619">
            <v>16479243</v>
          </cell>
        </row>
        <row r="9620">
          <cell r="A9620" t="str">
            <v>CASTILLO BERRIO JHONNY MAURICIO</v>
          </cell>
          <cell r="B9620">
            <v>8780903</v>
          </cell>
        </row>
        <row r="9621">
          <cell r="A9621" t="str">
            <v>CASTILLO BOHORQUEZJOSE EVELINO</v>
          </cell>
          <cell r="B9621">
            <v>80373681</v>
          </cell>
        </row>
        <row r="9622">
          <cell r="A9622" t="str">
            <v>CASTILLO BUENO CAROLINA</v>
          </cell>
          <cell r="B9622">
            <v>29112991</v>
          </cell>
        </row>
        <row r="9623">
          <cell r="A9623" t="str">
            <v>CASTILLO BURBANO ANGELA NIDIA</v>
          </cell>
          <cell r="B9623">
            <v>29143517</v>
          </cell>
        </row>
        <row r="9624">
          <cell r="A9624" t="str">
            <v>CASTILLO CAICEDO ALBA ALICIA</v>
          </cell>
          <cell r="B9624">
            <v>59668225</v>
          </cell>
        </row>
        <row r="9625">
          <cell r="A9625" t="str">
            <v>CASTILLO CALDERON EDUARDO</v>
          </cell>
          <cell r="B9625">
            <v>16606536</v>
          </cell>
        </row>
        <row r="9626">
          <cell r="A9626" t="str">
            <v>CASTILLO CALLE LUZ MARINA</v>
          </cell>
          <cell r="B9626">
            <v>38851694</v>
          </cell>
        </row>
        <row r="9627">
          <cell r="A9627" t="str">
            <v>CASTILLO CAMPINO JAIR</v>
          </cell>
          <cell r="B9627">
            <v>94254362</v>
          </cell>
        </row>
        <row r="9628">
          <cell r="A9628" t="str">
            <v>CASTILLO CANON ALCIBIADES</v>
          </cell>
          <cell r="B9628">
            <v>19250926</v>
          </cell>
        </row>
        <row r="9629">
          <cell r="A9629" t="str">
            <v>CASTILLO CARDONA JOSE ISAAC</v>
          </cell>
          <cell r="B9629">
            <v>6185687</v>
          </cell>
        </row>
        <row r="9630">
          <cell r="A9630" t="str">
            <v>CASTILLO CARRANZA JUAN CARLOS</v>
          </cell>
          <cell r="B9630">
            <v>80015112</v>
          </cell>
        </row>
        <row r="9631">
          <cell r="A9631" t="str">
            <v>CASTILLO CARVAJAL ROSSE MARY</v>
          </cell>
          <cell r="B9631">
            <v>31994509</v>
          </cell>
        </row>
        <row r="9632">
          <cell r="A9632" t="str">
            <v>CASTILLO CASTIBLANMARIA DEL CARMEN</v>
          </cell>
          <cell r="B9632">
            <v>23993609</v>
          </cell>
        </row>
        <row r="9633">
          <cell r="A9633" t="str">
            <v>CASTILLO CASTILLA GERMAN</v>
          </cell>
          <cell r="B9633">
            <v>17109755</v>
          </cell>
        </row>
        <row r="9634">
          <cell r="A9634" t="str">
            <v>CASTILLO CASTILLO JAVIER DARIO</v>
          </cell>
          <cell r="B9634">
            <v>73574617</v>
          </cell>
        </row>
        <row r="9635">
          <cell r="A9635" t="str">
            <v>CASTILLO CASTILLO LILIA MARIA</v>
          </cell>
          <cell r="B9635">
            <v>31189145</v>
          </cell>
        </row>
        <row r="9636">
          <cell r="A9636" t="str">
            <v>CASTILLO CHAVEZ HUGO FERNANDO</v>
          </cell>
          <cell r="B9636">
            <v>16758062</v>
          </cell>
        </row>
        <row r="9637">
          <cell r="A9637" t="str">
            <v>CASTILLO CHIQUILLO GERMAN</v>
          </cell>
          <cell r="B9637">
            <v>11187802</v>
          </cell>
        </row>
        <row r="9638">
          <cell r="A9638" t="str">
            <v>CASTILLO CHIQUIZA LOSE ANIBAL</v>
          </cell>
          <cell r="B9638">
            <v>2971345</v>
          </cell>
        </row>
        <row r="9639">
          <cell r="A9639" t="str">
            <v>CASTILLO COBALEDA DUVAN MARTIN</v>
          </cell>
          <cell r="B9639">
            <v>16772316</v>
          </cell>
        </row>
        <row r="9640">
          <cell r="A9640" t="str">
            <v>CASTILLO CORDOBA BETTY LEONILA</v>
          </cell>
          <cell r="B9640">
            <v>34541521</v>
          </cell>
        </row>
        <row r="9641">
          <cell r="A9641" t="str">
            <v>CASTILLO CORREA ARISTIDES</v>
          </cell>
          <cell r="B9641">
            <v>16466661</v>
          </cell>
        </row>
        <row r="9642">
          <cell r="A9642" t="str">
            <v>CASTILLO CORTES ISABEL BERTHA</v>
          </cell>
          <cell r="B9642">
            <v>27135206</v>
          </cell>
        </row>
        <row r="9643">
          <cell r="A9643" t="str">
            <v>CASTILLO CUCHIMBA DIANEIRE PIEDAD</v>
          </cell>
          <cell r="B9643">
            <v>36380985</v>
          </cell>
        </row>
        <row r="9644">
          <cell r="A9644" t="str">
            <v>CASTILLO DE BELTRAN MARIAMERCEDE</v>
          </cell>
          <cell r="B9644">
            <v>41631442</v>
          </cell>
        </row>
        <row r="9645">
          <cell r="A9645" t="str">
            <v>CASTILLO DE DIAZ BEATRIZ</v>
          </cell>
          <cell r="B9645">
            <v>37798365</v>
          </cell>
        </row>
        <row r="9646">
          <cell r="A9646" t="str">
            <v>CASTILLO DE FLECHAS OLGA LUCIA</v>
          </cell>
          <cell r="B9646">
            <v>38282517</v>
          </cell>
        </row>
        <row r="9647">
          <cell r="A9647" t="str">
            <v>CASTILLO DE GUERRERO MARTHA ERY</v>
          </cell>
          <cell r="B9647">
            <v>41427124</v>
          </cell>
        </row>
        <row r="9648">
          <cell r="A9648" t="str">
            <v>CASTILLO DE HERNANDEZ DILIA</v>
          </cell>
          <cell r="B9648">
            <v>24709835</v>
          </cell>
        </row>
        <row r="9649">
          <cell r="A9649" t="str">
            <v>CASTILLO DE PLAZA MARIA</v>
          </cell>
          <cell r="B9649">
            <v>29537238</v>
          </cell>
        </row>
        <row r="9650">
          <cell r="A9650" t="str">
            <v>CASTILLO DE QUINTERO MAGNOLIA</v>
          </cell>
          <cell r="B9650">
            <v>24469061</v>
          </cell>
        </row>
        <row r="9651">
          <cell r="A9651" t="str">
            <v>CASTILLO DE QUINTERO PAULINA</v>
          </cell>
          <cell r="B9651">
            <v>20176031</v>
          </cell>
        </row>
        <row r="9652">
          <cell r="A9652" t="str">
            <v>CASTILLO DE RIOS VIRGELINA</v>
          </cell>
          <cell r="B9652">
            <v>29770140</v>
          </cell>
        </row>
        <row r="9653">
          <cell r="A9653" t="str">
            <v>CASTILLO DE SANABRIA TERESA DE JESUS</v>
          </cell>
          <cell r="B9653">
            <v>41413300</v>
          </cell>
        </row>
        <row r="9654">
          <cell r="A9654" t="str">
            <v>CASTILLO DE VELASQUEZ CLARA MARINA</v>
          </cell>
          <cell r="B9654">
            <v>27431301</v>
          </cell>
        </row>
        <row r="9655">
          <cell r="A9655" t="str">
            <v>CASTILLO DELFINA</v>
          </cell>
          <cell r="B9655">
            <v>31930388</v>
          </cell>
        </row>
        <row r="9656">
          <cell r="A9656" t="str">
            <v>CASTILLO DIAZ MARIO JOSE</v>
          </cell>
          <cell r="B9656">
            <v>73125431</v>
          </cell>
        </row>
        <row r="9657">
          <cell r="A9657" t="str">
            <v>CASTILLO E CARLOS ALBERTO</v>
          </cell>
          <cell r="B9657">
            <v>14968497</v>
          </cell>
        </row>
        <row r="9658">
          <cell r="A9658" t="str">
            <v>CASTILLO ERAZO NELSON HEYMAN</v>
          </cell>
          <cell r="B9658">
            <v>98379854</v>
          </cell>
        </row>
        <row r="9659">
          <cell r="A9659" t="str">
            <v>CASTILLO ESCOBAR ELICEMIR</v>
          </cell>
          <cell r="B9659">
            <v>10556142</v>
          </cell>
        </row>
        <row r="9660">
          <cell r="A9660" t="str">
            <v>CASTILLO ESCOBAR JENNY RUBIELA</v>
          </cell>
          <cell r="B9660">
            <v>20620704</v>
          </cell>
        </row>
        <row r="9661">
          <cell r="A9661" t="str">
            <v>CASTILLO ESCOBAR JULIO CESAR</v>
          </cell>
          <cell r="B9661">
            <v>10114333</v>
          </cell>
        </row>
        <row r="9662">
          <cell r="A9662" t="str">
            <v>CASTILLO ESCOBAR SANDRA PIEDAD</v>
          </cell>
          <cell r="B9662">
            <v>39555905</v>
          </cell>
        </row>
        <row r="9663">
          <cell r="A9663" t="str">
            <v>CASTILLO ESTUPI/ANALEXANDRA CECILIA</v>
          </cell>
          <cell r="B9663">
            <v>52050173</v>
          </cell>
        </row>
        <row r="9664">
          <cell r="A9664" t="str">
            <v>CASTILLO FAJARDO HAROL ARJADY</v>
          </cell>
          <cell r="B9664">
            <v>79793393</v>
          </cell>
        </row>
        <row r="9665">
          <cell r="A9665" t="str">
            <v>CASTILLO FANDINO RAFAEL ANTONIO</v>
          </cell>
          <cell r="B9665">
            <v>19276272</v>
          </cell>
        </row>
        <row r="9666">
          <cell r="A9666" t="str">
            <v>CASTILLO FANNY</v>
          </cell>
          <cell r="B9666">
            <v>41603287</v>
          </cell>
        </row>
        <row r="9667">
          <cell r="A9667" t="str">
            <v>CASTILLO FERNANDEZCATALINA INES</v>
          </cell>
          <cell r="B9667">
            <v>32119560</v>
          </cell>
        </row>
        <row r="9668">
          <cell r="A9668" t="str">
            <v>CASTILLO FIGUEREDOJOSE EDILBERTO</v>
          </cell>
          <cell r="B9668">
            <v>79151591</v>
          </cell>
        </row>
        <row r="9669">
          <cell r="A9669" t="str">
            <v>CASTILLO FORERO ESPERANZA</v>
          </cell>
          <cell r="B9669">
            <v>23781462</v>
          </cell>
        </row>
        <row r="9670">
          <cell r="A9670" t="str">
            <v>CASTILLO FORERO LIBARDO</v>
          </cell>
          <cell r="B9670">
            <v>79294117</v>
          </cell>
        </row>
        <row r="9671">
          <cell r="A9671" t="str">
            <v>CASTILLO FORERO SECUNDINO</v>
          </cell>
          <cell r="B9671">
            <v>230676</v>
          </cell>
        </row>
        <row r="9672">
          <cell r="A9672" t="str">
            <v>CASTILLO FULA WILLIAM NIXON</v>
          </cell>
          <cell r="B9672">
            <v>79604356</v>
          </cell>
        </row>
        <row r="9673">
          <cell r="A9673" t="str">
            <v>CASTILLO GALEANO GLORIA YENNY</v>
          </cell>
          <cell r="B9673">
            <v>66837596</v>
          </cell>
        </row>
        <row r="9674">
          <cell r="A9674" t="str">
            <v>CASTILLO GALLEGO ANA GRACIAELA</v>
          </cell>
          <cell r="B9674">
            <v>66832274</v>
          </cell>
        </row>
        <row r="9675">
          <cell r="A9675" t="str">
            <v>CASTILLO GALLON MAGNORY</v>
          </cell>
          <cell r="B9675">
            <v>31196355</v>
          </cell>
        </row>
        <row r="9676">
          <cell r="A9676" t="str">
            <v>CASTILLO GALVAN JAIME ANTONIO</v>
          </cell>
          <cell r="B9676">
            <v>91434316</v>
          </cell>
        </row>
        <row r="9677">
          <cell r="A9677" t="str">
            <v>CASTILLO GAMARRA HERIBERTO RAFAEL</v>
          </cell>
          <cell r="B9677">
            <v>92188437</v>
          </cell>
        </row>
        <row r="9678">
          <cell r="A9678" t="str">
            <v>CASTILLO GAMBOA EDILBERTO</v>
          </cell>
          <cell r="B9678">
            <v>94440664</v>
          </cell>
        </row>
        <row r="9679">
          <cell r="A9679" t="str">
            <v>CASTILLO GARCIA CARLOS EDUARDO</v>
          </cell>
          <cell r="B9679">
            <v>79627209</v>
          </cell>
        </row>
        <row r="9680">
          <cell r="A9680" t="str">
            <v>CASTILLO GARCIA EDUIN ANTONIO</v>
          </cell>
          <cell r="B9680">
            <v>94392002</v>
          </cell>
        </row>
        <row r="9681">
          <cell r="A9681" t="str">
            <v>CASTILLO GARRILLO CANDELARIA</v>
          </cell>
          <cell r="B9681">
            <v>45426407</v>
          </cell>
        </row>
        <row r="9682">
          <cell r="A9682" t="str">
            <v>CASTILLO GAVIDIA ANGEL JOSE</v>
          </cell>
          <cell r="B9682">
            <v>6186767</v>
          </cell>
        </row>
        <row r="9683">
          <cell r="A9683" t="str">
            <v>CASTILLO GAVILAN ALEJANDRO</v>
          </cell>
          <cell r="B9683">
            <v>79841712</v>
          </cell>
        </row>
        <row r="9684">
          <cell r="A9684" t="str">
            <v>CASTILLO GIBSONE LUIS FELIPE</v>
          </cell>
          <cell r="B9684">
            <v>79397879</v>
          </cell>
        </row>
        <row r="9685">
          <cell r="A9685" t="str">
            <v>CASTILLO GILDARDO</v>
          </cell>
          <cell r="B9685">
            <v>16342443</v>
          </cell>
        </row>
        <row r="9686">
          <cell r="A9686" t="str">
            <v>CASTILLO GODOY JOSE ANTONIO</v>
          </cell>
          <cell r="B9686">
            <v>19345909</v>
          </cell>
        </row>
        <row r="9687">
          <cell r="A9687" t="str">
            <v>CASTILLO GOMEZ CELIO URIEL</v>
          </cell>
          <cell r="B9687">
            <v>14198624</v>
          </cell>
        </row>
        <row r="9688">
          <cell r="A9688" t="str">
            <v>CASTILLO GOMEZ LUIS ALBERTO</v>
          </cell>
          <cell r="B9688">
            <v>79417948</v>
          </cell>
        </row>
        <row r="9689">
          <cell r="A9689" t="str">
            <v>CASTILLO GONZALEZ MARLEN EDITH</v>
          </cell>
          <cell r="B9689">
            <v>39547271</v>
          </cell>
        </row>
        <row r="9690">
          <cell r="A9690" t="str">
            <v>CASTILLO GONZALEZ MIRA ALDEY</v>
          </cell>
          <cell r="B9690">
            <v>31887340</v>
          </cell>
        </row>
        <row r="9691">
          <cell r="A9691" t="str">
            <v>CASTILLO GUERRERO JOSE SIGIFREDO</v>
          </cell>
          <cell r="B9691">
            <v>12950863</v>
          </cell>
        </row>
        <row r="9692">
          <cell r="A9692" t="str">
            <v>CASTILLO GUTIERREZ ALEXANDER</v>
          </cell>
          <cell r="B9692">
            <v>79694473</v>
          </cell>
        </row>
        <row r="9693">
          <cell r="A9693" t="str">
            <v>CASTILLO GUTIERREZ EDIER</v>
          </cell>
          <cell r="B9693">
            <v>12275981</v>
          </cell>
        </row>
        <row r="9694">
          <cell r="A9694" t="str">
            <v>CASTILLO GUZMAN JAIRO ALONSO</v>
          </cell>
          <cell r="B9694">
            <v>9290242</v>
          </cell>
        </row>
        <row r="9695">
          <cell r="A9695" t="str">
            <v>CASTILLO HAROLD</v>
          </cell>
          <cell r="B9695">
            <v>16340575</v>
          </cell>
        </row>
        <row r="9696">
          <cell r="A9696" t="str">
            <v>CASTILLO HENAO MANUEL SANTOS</v>
          </cell>
          <cell r="B9696">
            <v>16545991</v>
          </cell>
        </row>
        <row r="9697">
          <cell r="A9697" t="str">
            <v>CASTILLO HERNANDEZ ALVARO ELY</v>
          </cell>
          <cell r="B9697">
            <v>11389891</v>
          </cell>
        </row>
        <row r="9698">
          <cell r="A9698" t="str">
            <v>CASTILLO HERNANDEZ CARMEN ELISA</v>
          </cell>
          <cell r="B9698">
            <v>65729747</v>
          </cell>
        </row>
        <row r="9699">
          <cell r="A9699" t="str">
            <v>CASTILLO HERNANDEZEMMA</v>
          </cell>
          <cell r="B9699">
            <v>24016714</v>
          </cell>
        </row>
        <row r="9700">
          <cell r="A9700" t="str">
            <v>CASTILLO HERRERA GIOVANI MAURICIO</v>
          </cell>
          <cell r="B9700">
            <v>98380551</v>
          </cell>
        </row>
        <row r="9701">
          <cell r="A9701" t="str">
            <v>CASTILLO HERRERA ISMAEL</v>
          </cell>
          <cell r="B9701">
            <v>16367135</v>
          </cell>
        </row>
        <row r="9702">
          <cell r="A9702" t="str">
            <v>CASTILLO HERRERA JOHN JAIRO</v>
          </cell>
          <cell r="B9702">
            <v>94409038</v>
          </cell>
        </row>
        <row r="9703">
          <cell r="A9703" t="str">
            <v>CASTILLO HURTADO LUIS</v>
          </cell>
          <cell r="B9703">
            <v>12906238</v>
          </cell>
        </row>
        <row r="9704">
          <cell r="A9704" t="str">
            <v>CASTILLO IZQUIERDO JOSE RAMON</v>
          </cell>
          <cell r="B9704">
            <v>16490843</v>
          </cell>
        </row>
        <row r="9705">
          <cell r="A9705" t="str">
            <v>CASTILLO JARA GLORIA AMPARO</v>
          </cell>
          <cell r="B9705">
            <v>39641203</v>
          </cell>
        </row>
        <row r="9706">
          <cell r="A9706" t="str">
            <v>CASTILLO JENNY AMANDA</v>
          </cell>
          <cell r="B9706">
            <v>59664499</v>
          </cell>
        </row>
        <row r="9707">
          <cell r="A9707" t="str">
            <v>CASTILLO JIMENE ROSARIO SOFIA</v>
          </cell>
          <cell r="B9707">
            <v>32680759</v>
          </cell>
        </row>
        <row r="9708">
          <cell r="A9708" t="str">
            <v>CASTILLO JIMENEZ GLADYS</v>
          </cell>
          <cell r="B9708">
            <v>31203283</v>
          </cell>
        </row>
        <row r="9709">
          <cell r="A9709" t="str">
            <v>CASTILLO JIMENEZ HERIBERTO</v>
          </cell>
          <cell r="B9709">
            <v>16361720</v>
          </cell>
        </row>
        <row r="9710">
          <cell r="A9710" t="str">
            <v>CASTILLO JIMENEZ WALTER</v>
          </cell>
          <cell r="B9710">
            <v>16665140</v>
          </cell>
        </row>
        <row r="9711">
          <cell r="A9711" t="str">
            <v>CASTILLO JIMENEZ WILLIAM</v>
          </cell>
          <cell r="B9711">
            <v>79050193</v>
          </cell>
        </row>
        <row r="9712">
          <cell r="A9712" t="str">
            <v>CASTILLO JOHN JAIRO</v>
          </cell>
          <cell r="B9712">
            <v>79605585</v>
          </cell>
        </row>
        <row r="9713">
          <cell r="A9713" t="str">
            <v>CASTILLO JOSE JAIRO</v>
          </cell>
          <cell r="B9713">
            <v>19430082</v>
          </cell>
        </row>
        <row r="9714">
          <cell r="A9714" t="str">
            <v>CASTILLO JOSE OVIDIO</v>
          </cell>
          <cell r="B9714">
            <v>79101161</v>
          </cell>
        </row>
        <row r="9715">
          <cell r="A9715" t="str">
            <v>CASTILLO LAGUNA AMIRA FLOR</v>
          </cell>
          <cell r="B9715">
            <v>39005716</v>
          </cell>
        </row>
        <row r="9716">
          <cell r="A9716" t="str">
            <v>CASTILLO LARRAHONDO OSCAR</v>
          </cell>
          <cell r="B9716">
            <v>6560620</v>
          </cell>
        </row>
        <row r="9717">
          <cell r="A9717" t="str">
            <v>CASTILLO LASPRILLA WILSON</v>
          </cell>
          <cell r="B9717">
            <v>94414222</v>
          </cell>
        </row>
        <row r="9718">
          <cell r="A9718" t="str">
            <v>CASTILLO LAVERDE MATILDE</v>
          </cell>
          <cell r="B9718">
            <v>41311596</v>
          </cell>
        </row>
        <row r="9719">
          <cell r="A9719" t="str">
            <v>CASTILLO LEAL MIGUEL ENRIQUE</v>
          </cell>
          <cell r="B9719">
            <v>79412738</v>
          </cell>
        </row>
        <row r="9720">
          <cell r="A9720" t="str">
            <v>CASTILLO LEON GERSON HERNANDO</v>
          </cell>
          <cell r="B9720">
            <v>79703435</v>
          </cell>
        </row>
        <row r="9721">
          <cell r="A9721" t="str">
            <v>CASTILLO LERMA ADEMIR</v>
          </cell>
          <cell r="B9721">
            <v>10557335</v>
          </cell>
        </row>
        <row r="9722">
          <cell r="A9722" t="str">
            <v>CASTILLO LERMA SONIA ISABEL</v>
          </cell>
          <cell r="B9722">
            <v>66732696</v>
          </cell>
        </row>
        <row r="9723">
          <cell r="A9723" t="str">
            <v>CASTILLO LOPEZ BLANCA MONICA</v>
          </cell>
          <cell r="B9723">
            <v>29435323</v>
          </cell>
        </row>
        <row r="9724">
          <cell r="A9724" t="str">
            <v>CASTILLO LUIS ANGEL</v>
          </cell>
          <cell r="B9724">
            <v>14660018</v>
          </cell>
        </row>
        <row r="9725">
          <cell r="A9725" t="str">
            <v>CASTILLO MADARIAGO BORIS JAVIER</v>
          </cell>
          <cell r="B9725">
            <v>79891975</v>
          </cell>
        </row>
        <row r="9726">
          <cell r="A9726" t="str">
            <v>CASTILLO MANUEL ALFREDO</v>
          </cell>
          <cell r="B9726">
            <v>5934114</v>
          </cell>
        </row>
        <row r="9727">
          <cell r="A9727" t="str">
            <v>CASTILLO MARIA DEL SOCORRO</v>
          </cell>
          <cell r="B9727">
            <v>41612524</v>
          </cell>
        </row>
        <row r="9728">
          <cell r="A9728" t="str">
            <v>CASTILLO MARIÐO NELSY JUDITH</v>
          </cell>
          <cell r="B9728">
            <v>32691351</v>
          </cell>
        </row>
        <row r="9729">
          <cell r="A9729" t="str">
            <v>CASTILLO MARIN LIBARDO</v>
          </cell>
          <cell r="B9729">
            <v>80400563</v>
          </cell>
        </row>
        <row r="9730">
          <cell r="A9730" t="str">
            <v>CASTILLO MARLEN</v>
          </cell>
          <cell r="B9730">
            <v>35463522</v>
          </cell>
        </row>
        <row r="9731">
          <cell r="A9731" t="str">
            <v>CASTILLO MARTINEZ BELEN</v>
          </cell>
          <cell r="B9731">
            <v>41496801</v>
          </cell>
        </row>
        <row r="9732">
          <cell r="A9732" t="str">
            <v>CASTILLO MARTINEZ JORGE ENRIQUE</v>
          </cell>
          <cell r="B9732">
            <v>14448584</v>
          </cell>
        </row>
        <row r="9733">
          <cell r="A9733" t="str">
            <v>CASTILLO MARTINEZ LUZ MARINA</v>
          </cell>
          <cell r="B9733">
            <v>24708502</v>
          </cell>
        </row>
        <row r="9734">
          <cell r="A9734" t="str">
            <v>CASTILLO MARTINEZ RAMON ANTONIO</v>
          </cell>
          <cell r="B9734">
            <v>16718560</v>
          </cell>
        </row>
        <row r="9735">
          <cell r="A9735" t="str">
            <v>CASTILLO MENDOZA ALEXANDER</v>
          </cell>
          <cell r="B9735">
            <v>84078161</v>
          </cell>
        </row>
        <row r="9736">
          <cell r="A9736" t="str">
            <v>CASTILLO MERCHAN SANDRA NANCY</v>
          </cell>
          <cell r="B9736">
            <v>39779017</v>
          </cell>
        </row>
        <row r="9737">
          <cell r="A9737" t="str">
            <v>CASTILLO MONROY AURA LEONOR</v>
          </cell>
          <cell r="B9737">
            <v>41616311</v>
          </cell>
        </row>
        <row r="9738">
          <cell r="A9738" t="str">
            <v>CASTILLO MORALES GABRIELA</v>
          </cell>
          <cell r="B9738">
            <v>29703708</v>
          </cell>
        </row>
        <row r="9739">
          <cell r="A9739" t="str">
            <v>CASTILLO MORALES NANCY</v>
          </cell>
          <cell r="B9739">
            <v>66885636</v>
          </cell>
        </row>
        <row r="9740">
          <cell r="A9740" t="str">
            <v>CASTILLO MORENO FRANCIA E</v>
          </cell>
          <cell r="B9740">
            <v>29305070</v>
          </cell>
        </row>
        <row r="9741">
          <cell r="A9741" t="str">
            <v>CASTILLO MOSQUERA ELIZABETH</v>
          </cell>
          <cell r="B9741">
            <v>39567117</v>
          </cell>
        </row>
        <row r="9742">
          <cell r="A9742" t="str">
            <v>CASTILLO MUNOZ JANETH ROSALBA</v>
          </cell>
          <cell r="B9742">
            <v>52302393</v>
          </cell>
        </row>
        <row r="9743">
          <cell r="A9743" t="str">
            <v>CASTILLO MURCIA IDALY</v>
          </cell>
          <cell r="B9743">
            <v>26476575</v>
          </cell>
        </row>
        <row r="9744">
          <cell r="A9744" t="str">
            <v>CASTILLO NAJAR LUIS ALBERTO</v>
          </cell>
          <cell r="B9744">
            <v>10227376</v>
          </cell>
        </row>
        <row r="9745">
          <cell r="A9745" t="str">
            <v>CASTILLO NIETO WILSON</v>
          </cell>
          <cell r="B9745">
            <v>80017031</v>
          </cell>
        </row>
        <row r="9746">
          <cell r="A9746" t="str">
            <v>CASTILLO ORDO¥EZ ZULIMA</v>
          </cell>
          <cell r="B9746">
            <v>29109137</v>
          </cell>
        </row>
        <row r="9747">
          <cell r="A9747" t="str">
            <v>CASTILLO OROZCO CARLOS FERNANDO</v>
          </cell>
          <cell r="B9747">
            <v>91422852</v>
          </cell>
        </row>
        <row r="9748">
          <cell r="A9748" t="str">
            <v>CASTILLO ORTIZ CARLOS</v>
          </cell>
          <cell r="B9748">
            <v>11314293</v>
          </cell>
        </row>
        <row r="9749">
          <cell r="A9749" t="str">
            <v>CASTILLO ORTIZ JORGE ELIECER</v>
          </cell>
          <cell r="B9749">
            <v>19381478</v>
          </cell>
        </row>
        <row r="9750">
          <cell r="A9750" t="str">
            <v>CASTILLO PACHON MARIELA</v>
          </cell>
          <cell r="B9750">
            <v>20985185</v>
          </cell>
        </row>
        <row r="9751">
          <cell r="A9751" t="str">
            <v>CASTILLO PARRA ISIDRO</v>
          </cell>
          <cell r="B9751">
            <v>6315562</v>
          </cell>
        </row>
        <row r="9752">
          <cell r="A9752" t="str">
            <v>CASTILLO PENA DILIA FIDES</v>
          </cell>
          <cell r="B9752">
            <v>41731928</v>
          </cell>
        </row>
        <row r="9753">
          <cell r="A9753" t="str">
            <v>CASTILLO PERDOMO LUIS EDUARDO</v>
          </cell>
          <cell r="B9753">
            <v>6041572</v>
          </cell>
        </row>
        <row r="9754">
          <cell r="A9754" t="str">
            <v>CASTILLO PEREZ DIOMEDES</v>
          </cell>
          <cell r="B9754">
            <v>11297510</v>
          </cell>
        </row>
        <row r="9755">
          <cell r="A9755" t="str">
            <v>CASTILLO PEREZ EDUARDOO</v>
          </cell>
          <cell r="B9755">
            <v>19098605</v>
          </cell>
        </row>
        <row r="9756">
          <cell r="A9756" t="str">
            <v>CASTILLO PEREZ LEONARDO</v>
          </cell>
          <cell r="B9756">
            <v>12241961</v>
          </cell>
        </row>
        <row r="9757">
          <cell r="A9757" t="str">
            <v>CASTILLO PEREZ TOMAS</v>
          </cell>
          <cell r="B9757">
            <v>19287201</v>
          </cell>
        </row>
        <row r="9758">
          <cell r="A9758" t="str">
            <v>CASTILLO PERNIA AIDA LUCY</v>
          </cell>
          <cell r="B9758">
            <v>29349245</v>
          </cell>
        </row>
        <row r="9759">
          <cell r="A9759" t="str">
            <v>CASTILLO PRADO SANDRA PATRICIA</v>
          </cell>
          <cell r="B9759">
            <v>66764793</v>
          </cell>
        </row>
        <row r="9760">
          <cell r="A9760" t="str">
            <v>CASTILLO PRADO VICENTE ARTURO</v>
          </cell>
          <cell r="B9760">
            <v>16451192</v>
          </cell>
        </row>
        <row r="9761">
          <cell r="A9761" t="str">
            <v>CASTILLO QUINONEZ MARIA FALSURY</v>
          </cell>
          <cell r="B9761">
            <v>67003015</v>
          </cell>
        </row>
        <row r="9762">
          <cell r="A9762" t="str">
            <v>CASTILLO QUINTERO LUIS POMPILIO</v>
          </cell>
          <cell r="B9762">
            <v>80266935</v>
          </cell>
        </row>
        <row r="9763">
          <cell r="A9763" t="str">
            <v>CASTILLO RENDON LUCRECIA</v>
          </cell>
          <cell r="B9763">
            <v>30391466</v>
          </cell>
        </row>
        <row r="9764">
          <cell r="A9764" t="str">
            <v>CASTILLO RENDON OLGA MARIA</v>
          </cell>
          <cell r="B9764">
            <v>32116503</v>
          </cell>
        </row>
        <row r="9765">
          <cell r="A9765" t="str">
            <v>CASTILLO REYNA NIBIA ELIZABETH</v>
          </cell>
          <cell r="B9765">
            <v>59662119</v>
          </cell>
        </row>
        <row r="9766">
          <cell r="A9766" t="str">
            <v>CASTILLO ROA AURA MARIA</v>
          </cell>
          <cell r="B9766">
            <v>63465406</v>
          </cell>
        </row>
        <row r="9767">
          <cell r="A9767" t="str">
            <v>CASTILLO RODRIGO</v>
          </cell>
          <cell r="B9767">
            <v>7518766</v>
          </cell>
        </row>
        <row r="9768">
          <cell r="A9768" t="str">
            <v>CASTILLO RODRIGUEZ JOSE LUIS</v>
          </cell>
          <cell r="B9768">
            <v>73094869</v>
          </cell>
        </row>
        <row r="9769">
          <cell r="A9769" t="str">
            <v>CASTILLO RODRIGUEZ LILIANA</v>
          </cell>
          <cell r="B9769">
            <v>39762322</v>
          </cell>
        </row>
        <row r="9770">
          <cell r="A9770" t="str">
            <v>CASTILLO RODRIGUEZDENNIS LICENIA</v>
          </cell>
          <cell r="B9770">
            <v>31281372</v>
          </cell>
        </row>
        <row r="9771">
          <cell r="A9771" t="str">
            <v>CASTILLO RODRIGUEZMARTHA</v>
          </cell>
          <cell r="B9771">
            <v>51699048</v>
          </cell>
        </row>
        <row r="9772">
          <cell r="A9772" t="str">
            <v>CASTILLO RODRIGUEZOSCAR FABIO</v>
          </cell>
          <cell r="B9772">
            <v>79684602</v>
          </cell>
        </row>
        <row r="9773">
          <cell r="A9773" t="str">
            <v>CASTILLO ROMERO HECTOR JESUS</v>
          </cell>
          <cell r="B9773">
            <v>79863979</v>
          </cell>
        </row>
        <row r="9774">
          <cell r="A9774" t="str">
            <v>CASTILLO RUIZ ELBA ROCIO</v>
          </cell>
          <cell r="B9774">
            <v>51734314</v>
          </cell>
        </row>
        <row r="9775">
          <cell r="A9775" t="str">
            <v>CASTILLO RUIZ SHIRLEY</v>
          </cell>
          <cell r="B9775">
            <v>29108333</v>
          </cell>
        </row>
        <row r="9776">
          <cell r="A9776" t="str">
            <v>CASTILLO RUSSI MANUEL ANTONIO</v>
          </cell>
          <cell r="B9776">
            <v>16356911</v>
          </cell>
        </row>
        <row r="9777">
          <cell r="A9777" t="str">
            <v>CASTILLO SALAS CARLOS ERNESTO</v>
          </cell>
          <cell r="B9777">
            <v>94281702</v>
          </cell>
        </row>
        <row r="9778">
          <cell r="A9778" t="str">
            <v>CASTILLO SALAS HEBERT</v>
          </cell>
          <cell r="B9778">
            <v>16509744</v>
          </cell>
        </row>
        <row r="9779">
          <cell r="A9779" t="str">
            <v>CASTILLO SANCHEZ CLARA INES</v>
          </cell>
          <cell r="B9779">
            <v>51800840</v>
          </cell>
        </row>
        <row r="9780">
          <cell r="A9780" t="str">
            <v>CASTILLO SANCHEZ JOSE RAMON</v>
          </cell>
          <cell r="B9780">
            <v>19138586</v>
          </cell>
        </row>
        <row r="9781">
          <cell r="A9781" t="str">
            <v>CASTILLO SANCHEZ MARIA BERNARDA</v>
          </cell>
          <cell r="B9781">
            <v>45466155</v>
          </cell>
        </row>
        <row r="9782">
          <cell r="A9782" t="str">
            <v>CASTILLO SANCHEZ RUBEN CIRO</v>
          </cell>
          <cell r="B9782">
            <v>19265702</v>
          </cell>
        </row>
        <row r="9783">
          <cell r="A9783" t="str">
            <v>CASTILLO SANCHEZ SAUL</v>
          </cell>
          <cell r="B9783">
            <v>5909396</v>
          </cell>
        </row>
        <row r="9784">
          <cell r="A9784" t="str">
            <v>CASTILLO SANCHEZ SONIA YOLANDA</v>
          </cell>
          <cell r="B9784">
            <v>29581114</v>
          </cell>
        </row>
        <row r="9785">
          <cell r="A9785" t="str">
            <v>CASTILLO SANDOVAL ISIDORA</v>
          </cell>
          <cell r="B9785">
            <v>39696749</v>
          </cell>
        </row>
        <row r="9786">
          <cell r="A9786" t="str">
            <v>CASTILLO SARMIENTO LUIS MIGUEL</v>
          </cell>
          <cell r="B9786">
            <v>19337860</v>
          </cell>
        </row>
        <row r="9787">
          <cell r="A9787" t="str">
            <v>CASTILLO SEGUNDO HERMENEGILDO</v>
          </cell>
          <cell r="B9787">
            <v>13479444</v>
          </cell>
        </row>
        <row r="9788">
          <cell r="A9788" t="str">
            <v>CASTILLO SOLANO JULIO HUMBERTO</v>
          </cell>
          <cell r="B9788">
            <v>4091921</v>
          </cell>
        </row>
        <row r="9789">
          <cell r="A9789" t="str">
            <v>CASTILLO TAMAYO PEDRO PABLO</v>
          </cell>
          <cell r="B9789">
            <v>9516794</v>
          </cell>
        </row>
        <row r="9790">
          <cell r="A9790" t="str">
            <v>CASTILLO TORRES SANDRA PATRICIA</v>
          </cell>
          <cell r="B9790">
            <v>51889691</v>
          </cell>
        </row>
        <row r="9791">
          <cell r="A9791" t="str">
            <v>CASTILLO USMA JORGE HUMBERTO</v>
          </cell>
          <cell r="B9791">
            <v>79102022</v>
          </cell>
        </row>
        <row r="9792">
          <cell r="A9792" t="str">
            <v>CASTILLO VALENCIA DORA ALICIA</v>
          </cell>
          <cell r="B9792">
            <v>27496690</v>
          </cell>
        </row>
        <row r="9793">
          <cell r="A9793" t="str">
            <v>CASTILLO VALENCIA EDWIN JULIAN</v>
          </cell>
          <cell r="B9793">
            <v>16769251</v>
          </cell>
        </row>
        <row r="9794">
          <cell r="A9794" t="str">
            <v>CASTILLO VALENCIA JOHN ALEXANDER</v>
          </cell>
          <cell r="B9794">
            <v>94507158</v>
          </cell>
        </row>
        <row r="9795">
          <cell r="A9795" t="str">
            <v>CASTILLO VALENCIA JOHN JAIRO</v>
          </cell>
          <cell r="B9795">
            <v>6248082</v>
          </cell>
        </row>
        <row r="9796">
          <cell r="A9796" t="str">
            <v>CASTILLO VELASCO FRANK GIOVANNI</v>
          </cell>
          <cell r="B9796">
            <v>4612963</v>
          </cell>
        </row>
        <row r="9797">
          <cell r="A9797" t="str">
            <v>CASTILLO VILLOTA ORLANDO</v>
          </cell>
          <cell r="B9797">
            <v>16257321</v>
          </cell>
        </row>
        <row r="9798">
          <cell r="A9798" t="str">
            <v>CASTILLO VIVEROS JULIO CESAR</v>
          </cell>
          <cell r="B9798">
            <v>10631328</v>
          </cell>
        </row>
        <row r="9799">
          <cell r="A9799" t="str">
            <v>CASTILLO VIVEROS MIRYAM</v>
          </cell>
          <cell r="B9799">
            <v>31217896</v>
          </cell>
        </row>
        <row r="9800">
          <cell r="A9800" t="str">
            <v>CASTILLO VIVEROS SAUL HERNANDO</v>
          </cell>
          <cell r="B9800">
            <v>16602539</v>
          </cell>
        </row>
        <row r="9801">
          <cell r="A9801" t="str">
            <v>CASTILLO ZABALETA AUGUSTO RAFAEL</v>
          </cell>
          <cell r="B9801">
            <v>73114037</v>
          </cell>
        </row>
        <row r="9802">
          <cell r="A9802" t="str">
            <v>CASTRELLON JAIMES OLGA LUCIA</v>
          </cell>
          <cell r="B9802">
            <v>31843151</v>
          </cell>
        </row>
        <row r="9803">
          <cell r="A9803" t="str">
            <v>CASTRILLON ARIAS JOSE REVEIRO</v>
          </cell>
          <cell r="B9803">
            <v>6282055</v>
          </cell>
        </row>
        <row r="9804">
          <cell r="A9804" t="str">
            <v>CASTRILLON BENJUMEA LIBARDO DE JESUS</v>
          </cell>
          <cell r="B9804">
            <v>15501238</v>
          </cell>
        </row>
        <row r="9805">
          <cell r="A9805" t="str">
            <v>CASTRILLON BETANCUMILENA</v>
          </cell>
          <cell r="B9805">
            <v>43751198</v>
          </cell>
        </row>
        <row r="9806">
          <cell r="A9806" t="str">
            <v>CASTRILLON CAMARGO SIRLEY</v>
          </cell>
          <cell r="B9806">
            <v>52349302</v>
          </cell>
        </row>
        <row r="9807">
          <cell r="A9807" t="str">
            <v>CASTRILLON CANO JOSE ALEXANDER</v>
          </cell>
          <cell r="B9807">
            <v>14888212</v>
          </cell>
        </row>
        <row r="9808">
          <cell r="A9808" t="str">
            <v>CASTRILLON CARDONAYECY CLAUDIA</v>
          </cell>
          <cell r="B9808">
            <v>31952421</v>
          </cell>
        </row>
        <row r="9809">
          <cell r="A9809" t="str">
            <v>CASTRILLON CASTILLO ABEL ANTONIO</v>
          </cell>
          <cell r="B9809">
            <v>12906876</v>
          </cell>
        </row>
        <row r="9810">
          <cell r="A9810" t="str">
            <v>CASTRILLON CASTRILADRIANA MARIA</v>
          </cell>
          <cell r="B9810">
            <v>39355090</v>
          </cell>
        </row>
        <row r="9811">
          <cell r="A9811" t="str">
            <v>CASTRILLON COBO MARIA IDALLY</v>
          </cell>
          <cell r="B9811">
            <v>29535427</v>
          </cell>
        </row>
        <row r="9812">
          <cell r="A9812" t="str">
            <v>CASTRILLON DAVILA JAIRO DE JESUS</v>
          </cell>
          <cell r="B9812">
            <v>8213554</v>
          </cell>
        </row>
        <row r="9813">
          <cell r="A9813" t="str">
            <v>CASTRILLON DE Z ALBA MARINA</v>
          </cell>
          <cell r="B9813">
            <v>30279320</v>
          </cell>
        </row>
        <row r="9814">
          <cell r="A9814" t="str">
            <v>CASTRILLON DIEGO FERNANDO</v>
          </cell>
          <cell r="B9814">
            <v>14895824</v>
          </cell>
        </row>
        <row r="9815">
          <cell r="A9815" t="str">
            <v>CASTRILLON FELIZZOLA LUZ MARINA</v>
          </cell>
          <cell r="B9815">
            <v>49552185</v>
          </cell>
        </row>
        <row r="9816">
          <cell r="A9816" t="str">
            <v>CASTRILLON GALLEGO ANGELICA MARIA</v>
          </cell>
          <cell r="B9816">
            <v>42891695</v>
          </cell>
        </row>
        <row r="9817">
          <cell r="A9817" t="str">
            <v>CASTRILLON GARZON JOSE DEL CARMEN</v>
          </cell>
          <cell r="B9817">
            <v>19411022</v>
          </cell>
        </row>
        <row r="9818">
          <cell r="A9818" t="str">
            <v>CASTRILLON GIRALDO ELIANA MARIA</v>
          </cell>
          <cell r="B9818">
            <v>43736785</v>
          </cell>
        </row>
        <row r="9819">
          <cell r="A9819" t="str">
            <v>CASTRILLON GONZALEZ SIMON ANTONIO</v>
          </cell>
          <cell r="B9819">
            <v>6505997</v>
          </cell>
        </row>
        <row r="9820">
          <cell r="A9820" t="str">
            <v>CASTRILLON JESUS MARIA</v>
          </cell>
          <cell r="B9820">
            <v>98581808</v>
          </cell>
        </row>
        <row r="9821">
          <cell r="A9821" t="str">
            <v>CASTRILLON JIMENEZ ELIZABETH</v>
          </cell>
          <cell r="B9821">
            <v>43516042</v>
          </cell>
        </row>
        <row r="9822">
          <cell r="A9822" t="str">
            <v>CASTRILLON JIMENEZOSCAR DE JESUS</v>
          </cell>
          <cell r="B9822">
            <v>8399663</v>
          </cell>
        </row>
        <row r="9823">
          <cell r="A9823" t="str">
            <v>CASTRILLON JOSE FERNANDO</v>
          </cell>
          <cell r="B9823">
            <v>16680284</v>
          </cell>
        </row>
        <row r="9824">
          <cell r="A9824" t="str">
            <v>CASTRILLON LEON GLORIA INES</v>
          </cell>
          <cell r="B9824">
            <v>31293677</v>
          </cell>
        </row>
        <row r="9825">
          <cell r="A9825" t="str">
            <v>CASTRILLON LIBREROIVAN DARIO</v>
          </cell>
          <cell r="B9825">
            <v>14894520</v>
          </cell>
        </row>
        <row r="9826">
          <cell r="A9826" t="str">
            <v>CASTRILLON LOPEZ ANGELA ROCIO</v>
          </cell>
          <cell r="B9826">
            <v>52178349</v>
          </cell>
        </row>
        <row r="9827">
          <cell r="A9827" t="str">
            <v>CASTRILLON LOPEZ GIOVANNA</v>
          </cell>
          <cell r="B9827">
            <v>66952900</v>
          </cell>
        </row>
        <row r="9828">
          <cell r="A9828" t="str">
            <v>CASTRILLON LOPEZ MARIA CLARA</v>
          </cell>
          <cell r="B9828">
            <v>32077201</v>
          </cell>
        </row>
        <row r="9829">
          <cell r="A9829" t="str">
            <v>CASTRILLON MARTINEZ MAGNOLIA</v>
          </cell>
          <cell r="B9829">
            <v>42771382</v>
          </cell>
        </row>
        <row r="9830">
          <cell r="A9830" t="str">
            <v>CASTRILLON MONTOYA FELIPE</v>
          </cell>
          <cell r="B9830">
            <v>98569663</v>
          </cell>
        </row>
        <row r="9831">
          <cell r="A9831" t="str">
            <v>CASTRILLON MUNOZ JOSE MANUEL</v>
          </cell>
          <cell r="B9831">
            <v>14450847</v>
          </cell>
        </row>
        <row r="9832">
          <cell r="A9832" t="str">
            <v>CASTRILLON NIETO HAROLD</v>
          </cell>
          <cell r="B9832">
            <v>93126776</v>
          </cell>
        </row>
        <row r="9833">
          <cell r="A9833" t="str">
            <v>CASTRILLON OSCAR ALBERTO</v>
          </cell>
          <cell r="B9833">
            <v>16265994</v>
          </cell>
        </row>
        <row r="9834">
          <cell r="A9834" t="str">
            <v>CASTRILLON PANTOJA JAIME IVAN</v>
          </cell>
          <cell r="B9834">
            <v>12965831</v>
          </cell>
        </row>
        <row r="9835">
          <cell r="A9835" t="str">
            <v>CASTRILLON PEREZ JOSE GREGORIO</v>
          </cell>
          <cell r="B9835">
            <v>16861758</v>
          </cell>
        </row>
        <row r="9836">
          <cell r="A9836" t="str">
            <v>CASTRILLON PINEDA CLAUDIA HERMELIND</v>
          </cell>
          <cell r="B9836">
            <v>51791998</v>
          </cell>
        </row>
        <row r="9837">
          <cell r="A9837" t="str">
            <v>CASTRILLON PUERTA MARIA NELLY</v>
          </cell>
          <cell r="B9837">
            <v>29378791</v>
          </cell>
        </row>
        <row r="9838">
          <cell r="A9838" t="str">
            <v>CASTRILLON RAMIREZ MARTHA LUZ</v>
          </cell>
          <cell r="B9838">
            <v>39209171</v>
          </cell>
        </row>
        <row r="9839">
          <cell r="A9839" t="str">
            <v>CASTRILLON ROBEIRO</v>
          </cell>
          <cell r="B9839">
            <v>6536882</v>
          </cell>
        </row>
        <row r="9840">
          <cell r="A9840" t="str">
            <v>CASTRILLON RUBIO MARITZA</v>
          </cell>
          <cell r="B9840">
            <v>31381202</v>
          </cell>
        </row>
        <row r="9841">
          <cell r="A9841" t="str">
            <v>CASTRILLON SANCHEZ YUD NEIS</v>
          </cell>
          <cell r="B9841">
            <v>21548484</v>
          </cell>
        </row>
        <row r="9842">
          <cell r="A9842" t="str">
            <v>CASTRILLON SILVA EDILIA</v>
          </cell>
          <cell r="B9842">
            <v>31228348</v>
          </cell>
        </row>
        <row r="9843">
          <cell r="A9843" t="str">
            <v>CASTRILLON SIMONDS MARTHA MERCEDES</v>
          </cell>
          <cell r="B9843">
            <v>34528557</v>
          </cell>
        </row>
        <row r="9844">
          <cell r="A9844" t="str">
            <v>CASTRILLON SOTO SANDRA MARIA</v>
          </cell>
          <cell r="B9844">
            <v>39411737</v>
          </cell>
        </row>
        <row r="9845">
          <cell r="A9845" t="str">
            <v>CASTRILLON SUAREZ ANGELICA MARIA</v>
          </cell>
          <cell r="B9845">
            <v>43828558</v>
          </cell>
        </row>
        <row r="9846">
          <cell r="A9846" t="str">
            <v>CASTRILLON VELEZ JOSE FERNANDO</v>
          </cell>
          <cell r="B9846">
            <v>98658436</v>
          </cell>
        </row>
        <row r="9847">
          <cell r="A9847" t="str">
            <v>CASTRILLON ZAPATA VICTORIA EUGENIA</v>
          </cell>
          <cell r="B9847">
            <v>43043371</v>
          </cell>
        </row>
        <row r="9848">
          <cell r="A9848" t="str">
            <v>CASTRO ACHITO ORLIN</v>
          </cell>
          <cell r="B9848">
            <v>16514909</v>
          </cell>
        </row>
        <row r="9849">
          <cell r="A9849" t="str">
            <v>CASTRO AGUIRRE FLOR NANCY</v>
          </cell>
          <cell r="B9849">
            <v>31983430</v>
          </cell>
        </row>
        <row r="9850">
          <cell r="A9850" t="str">
            <v>CASTRO ALARCON DOLLY MERCEDES</v>
          </cell>
          <cell r="B9850">
            <v>41658320</v>
          </cell>
        </row>
        <row r="9851">
          <cell r="A9851" t="str">
            <v>CASTRO ALDANA ROSALBA</v>
          </cell>
          <cell r="B9851">
            <v>52205736</v>
          </cell>
        </row>
        <row r="9852">
          <cell r="A9852" t="str">
            <v>CASTRO ALDANA SANDI ADRIANA</v>
          </cell>
          <cell r="B9852">
            <v>52647394</v>
          </cell>
        </row>
        <row r="9853">
          <cell r="A9853" t="str">
            <v>CASTRO ALTAMAR MANUEL GUILLERMO</v>
          </cell>
          <cell r="B9853">
            <v>73151456</v>
          </cell>
        </row>
        <row r="9854">
          <cell r="A9854" t="str">
            <v>CASTRO AMAYA MANUEL TIBERIO</v>
          </cell>
          <cell r="B9854">
            <v>79830153</v>
          </cell>
        </row>
        <row r="9855">
          <cell r="A9855" t="str">
            <v>CASTRO ARIAS MARIA LILIANA</v>
          </cell>
          <cell r="B9855">
            <v>65753393</v>
          </cell>
        </row>
        <row r="9856">
          <cell r="A9856" t="str">
            <v>CASTRO ARITH</v>
          </cell>
          <cell r="B9856">
            <v>49737238</v>
          </cell>
        </row>
        <row r="9857">
          <cell r="A9857" t="str">
            <v>CASTRO ARROYAVE MARY LUZ</v>
          </cell>
          <cell r="B9857">
            <v>42798822</v>
          </cell>
        </row>
        <row r="9858">
          <cell r="A9858" t="str">
            <v>CASTRO ASCANIO FABIO</v>
          </cell>
          <cell r="B9858">
            <v>91243126</v>
          </cell>
        </row>
        <row r="9859">
          <cell r="A9859" t="str">
            <v>CASTRO AVILA LUIS SANTIAGO</v>
          </cell>
          <cell r="B9859">
            <v>84103479</v>
          </cell>
        </row>
        <row r="9860">
          <cell r="A9860" t="str">
            <v>CASTRO BECERRA DOMINGO AGAPITO</v>
          </cell>
          <cell r="B9860">
            <v>12918317</v>
          </cell>
        </row>
        <row r="9861">
          <cell r="A9861" t="str">
            <v>CASTRO BECERRA JESUS EDUARDO</v>
          </cell>
          <cell r="B9861">
            <v>87970070</v>
          </cell>
        </row>
        <row r="9862">
          <cell r="A9862" t="str">
            <v>CASTRO BEDOYA LUZ MIRYAM</v>
          </cell>
          <cell r="B9862">
            <v>24825136</v>
          </cell>
        </row>
        <row r="9863">
          <cell r="A9863" t="str">
            <v>CASTRO BERMUDEZ ANSELMO</v>
          </cell>
          <cell r="B9863">
            <v>16706545</v>
          </cell>
        </row>
        <row r="9864">
          <cell r="A9864" t="str">
            <v>CASTRO BLANCO JAVIER YESID</v>
          </cell>
          <cell r="B9864">
            <v>6106312</v>
          </cell>
        </row>
        <row r="9865">
          <cell r="A9865" t="str">
            <v>CASTRO BOLIVAR JUAN CARLOS</v>
          </cell>
          <cell r="B9865">
            <v>16780144</v>
          </cell>
        </row>
        <row r="9866">
          <cell r="A9866" t="str">
            <v>CASTRO BUITRAGO JOHN EDISON</v>
          </cell>
          <cell r="B9866">
            <v>79840767</v>
          </cell>
        </row>
        <row r="9867">
          <cell r="A9867" t="str">
            <v>CASTRO BUSTOS NANCY AMPARO</v>
          </cell>
          <cell r="B9867">
            <v>38282058</v>
          </cell>
        </row>
        <row r="9868">
          <cell r="A9868" t="str">
            <v>CASTRO C MERCEDES</v>
          </cell>
          <cell r="B9868">
            <v>38963353</v>
          </cell>
        </row>
        <row r="9869">
          <cell r="A9869" t="str">
            <v>CASTRO CABALLERO ALEJANDRO</v>
          </cell>
          <cell r="B9869">
            <v>3001928</v>
          </cell>
        </row>
        <row r="9870">
          <cell r="A9870" t="str">
            <v>CASTRO CAICEDO ARGEMIRO</v>
          </cell>
          <cell r="B9870">
            <v>16361851</v>
          </cell>
        </row>
        <row r="9871">
          <cell r="A9871" t="str">
            <v>CASTRO CAICEDO CRISTOBAL</v>
          </cell>
          <cell r="B9871">
            <v>13010289</v>
          </cell>
        </row>
        <row r="9872">
          <cell r="A9872" t="str">
            <v>CASTRO CAICEDO HEBER JUAINER</v>
          </cell>
          <cell r="B9872">
            <v>94296168</v>
          </cell>
        </row>
        <row r="9873">
          <cell r="A9873" t="str">
            <v>CASTRO CALDERON LUIS ENRIQUE</v>
          </cell>
          <cell r="B9873">
            <v>79304058</v>
          </cell>
        </row>
        <row r="9874">
          <cell r="A9874" t="str">
            <v>CASTRO CALDERON YOHN EDUARD</v>
          </cell>
          <cell r="B9874">
            <v>79208397</v>
          </cell>
        </row>
        <row r="9875">
          <cell r="A9875" t="str">
            <v>CASTRO CAMACHO JHON FREDY</v>
          </cell>
          <cell r="B9875">
            <v>80133419</v>
          </cell>
        </row>
        <row r="9876">
          <cell r="A9876" t="str">
            <v>CASTRO CAMPINO EDWIN PABLO</v>
          </cell>
          <cell r="B9876">
            <v>94429357</v>
          </cell>
        </row>
        <row r="9877">
          <cell r="A9877" t="str">
            <v>CASTRO CAMPOS FERRER HERNANDO</v>
          </cell>
          <cell r="B9877">
            <v>79863360</v>
          </cell>
        </row>
        <row r="9878">
          <cell r="A9878" t="str">
            <v>CASTRO CANTOR SANDRA PATRICIA</v>
          </cell>
          <cell r="B9878">
            <v>65732644</v>
          </cell>
        </row>
        <row r="9879">
          <cell r="A9879" t="str">
            <v>CASTRO CARDONA JOSE CENOVER</v>
          </cell>
          <cell r="B9879">
            <v>10197522</v>
          </cell>
        </row>
        <row r="9880">
          <cell r="A9880" t="str">
            <v>CASTRO CARRASCAL NURIA</v>
          </cell>
          <cell r="B9880">
            <v>49775619</v>
          </cell>
        </row>
        <row r="9881">
          <cell r="A9881" t="str">
            <v>CASTRO CASARRUBIA CARMEN ALICIA</v>
          </cell>
          <cell r="B9881">
            <v>45446875</v>
          </cell>
        </row>
        <row r="9882">
          <cell r="A9882" t="str">
            <v>CASTRO CASTAÐEDA JUAN CARLOS</v>
          </cell>
          <cell r="B9882">
            <v>16673097</v>
          </cell>
        </row>
        <row r="9883">
          <cell r="A9883" t="str">
            <v>CASTRO CASTANO EVELIO</v>
          </cell>
          <cell r="B9883">
            <v>94265173</v>
          </cell>
        </row>
        <row r="9884">
          <cell r="A9884" t="str">
            <v>CASTRO CASTELLANOS SONIA EDYTH</v>
          </cell>
          <cell r="B9884">
            <v>52220525</v>
          </cell>
        </row>
        <row r="9885">
          <cell r="A9885" t="str">
            <v>CASTRO CASTRO     MARIA EUGENI</v>
          </cell>
          <cell r="B9885">
            <v>42983713</v>
          </cell>
        </row>
        <row r="9886">
          <cell r="A9886" t="str">
            <v>CASTRO CASTRO DANIEL</v>
          </cell>
          <cell r="B9886">
            <v>316689</v>
          </cell>
        </row>
        <row r="9887">
          <cell r="A9887" t="str">
            <v>CASTRO CASTRO ESPERANZA</v>
          </cell>
          <cell r="B9887">
            <v>36149601</v>
          </cell>
        </row>
        <row r="9888">
          <cell r="A9888" t="str">
            <v>CASTRO CASTRO GLORIA AMPARO</v>
          </cell>
          <cell r="B9888">
            <v>38852600</v>
          </cell>
        </row>
        <row r="9889">
          <cell r="A9889" t="str">
            <v>CASTRO CASTRO JAIRO ENRIQUE</v>
          </cell>
          <cell r="B9889">
            <v>8669478</v>
          </cell>
        </row>
        <row r="9890">
          <cell r="A9890" t="str">
            <v>CASTRO CASTRO LEONOR</v>
          </cell>
          <cell r="B9890">
            <v>41777399</v>
          </cell>
        </row>
        <row r="9891">
          <cell r="A9891" t="str">
            <v>CASTRO CASTRO MARGARITA MARIA</v>
          </cell>
          <cell r="B9891">
            <v>41927269</v>
          </cell>
        </row>
        <row r="9892">
          <cell r="A9892" t="str">
            <v>CASTRO CASTRO VICTOR MANUEL</v>
          </cell>
          <cell r="B9892">
            <v>73094010</v>
          </cell>
        </row>
        <row r="9893">
          <cell r="A9893" t="str">
            <v>CASTRO CERON CRISTOBAL</v>
          </cell>
          <cell r="B9893">
            <v>10548983</v>
          </cell>
        </row>
        <row r="9894">
          <cell r="A9894" t="str">
            <v>CASTRO CERVANTES MARIANO JULIO</v>
          </cell>
          <cell r="B9894">
            <v>8660577</v>
          </cell>
        </row>
        <row r="9895">
          <cell r="A9895" t="str">
            <v>CASTRO CHACON HIPOLITO</v>
          </cell>
          <cell r="B9895">
            <v>3101721</v>
          </cell>
        </row>
        <row r="9896">
          <cell r="A9896" t="str">
            <v>CASTRO COBALEDA HIPOLITO</v>
          </cell>
          <cell r="B9896">
            <v>9776374</v>
          </cell>
        </row>
        <row r="9897">
          <cell r="A9897" t="str">
            <v>CASTRO CORDOBA MARIA PATRICIA</v>
          </cell>
          <cell r="B9897">
            <v>31968535</v>
          </cell>
        </row>
        <row r="9898">
          <cell r="A9898" t="str">
            <v>CASTRO CORREA MARIA EUGENIA</v>
          </cell>
          <cell r="B9898">
            <v>31174503</v>
          </cell>
        </row>
        <row r="9899">
          <cell r="A9899" t="str">
            <v>CASTRO CORREA SERGIO</v>
          </cell>
          <cell r="B9899">
            <v>73118811</v>
          </cell>
        </row>
        <row r="9900">
          <cell r="A9900" t="str">
            <v>CASTRO CORTES NUBIA ESPERANZA</v>
          </cell>
          <cell r="B9900">
            <v>41750388</v>
          </cell>
        </row>
        <row r="9901">
          <cell r="A9901" t="str">
            <v>CASTRO COY MARIA DELFINA</v>
          </cell>
          <cell r="B9901">
            <v>51603262</v>
          </cell>
        </row>
        <row r="9902">
          <cell r="A9902" t="str">
            <v>CASTRO CUELLO JOSE FERNANDO</v>
          </cell>
          <cell r="B9902">
            <v>77171457</v>
          </cell>
        </row>
        <row r="9903">
          <cell r="A9903" t="str">
            <v>CASTRO DE ACOSTA GLADYS</v>
          </cell>
          <cell r="B9903">
            <v>31186825</v>
          </cell>
        </row>
        <row r="9904">
          <cell r="A9904" t="str">
            <v>CASTRO DE ALTUVE MYRIAM</v>
          </cell>
          <cell r="B9904">
            <v>37810660</v>
          </cell>
        </row>
        <row r="9905">
          <cell r="A9905" t="str">
            <v>CASTRO DE CASTRO MARIA DE JESUS</v>
          </cell>
          <cell r="B9905">
            <v>22630159</v>
          </cell>
        </row>
        <row r="9906">
          <cell r="A9906" t="str">
            <v>CASTRO DE CORZO RUBIELA</v>
          </cell>
          <cell r="B9906">
            <v>41772732</v>
          </cell>
        </row>
        <row r="9907">
          <cell r="A9907" t="str">
            <v>CASTRO DE G LILIA</v>
          </cell>
          <cell r="B9907">
            <v>23553742</v>
          </cell>
        </row>
        <row r="9908">
          <cell r="A9908" t="str">
            <v>CASTRO DE LOS REYES EVELIN</v>
          </cell>
          <cell r="B9908">
            <v>32828865</v>
          </cell>
        </row>
        <row r="9909">
          <cell r="A9909" t="str">
            <v>CASTRO DE MARRIAGAGLADYS ESTHE</v>
          </cell>
          <cell r="B9909">
            <v>22397725</v>
          </cell>
        </row>
        <row r="9910">
          <cell r="A9910" t="str">
            <v>CASTRO DE MATALLANA YOLANDA</v>
          </cell>
          <cell r="B9910">
            <v>31215855</v>
          </cell>
        </row>
        <row r="9911">
          <cell r="A9911" t="str">
            <v>CASTRO DE MONCAYO MARIA MARINA GLADYS</v>
          </cell>
          <cell r="B9911">
            <v>30715810</v>
          </cell>
        </row>
        <row r="9912">
          <cell r="A9912" t="str">
            <v>CASTRO DE POSSO CARLINA</v>
          </cell>
          <cell r="B9912">
            <v>29221304</v>
          </cell>
        </row>
        <row r="9913">
          <cell r="A9913" t="str">
            <v>CASTRO DE QUIROZ MARIA DEL SOCORRO</v>
          </cell>
          <cell r="B9913">
            <v>32510888</v>
          </cell>
        </row>
        <row r="9914">
          <cell r="A9914" t="str">
            <v>CASTRO DE RENTERIA MARIA DEL CARMEN</v>
          </cell>
          <cell r="B9914">
            <v>31377707</v>
          </cell>
        </row>
        <row r="9915">
          <cell r="A9915" t="str">
            <v>CASTRO DE URIBE ARAMINTA INES</v>
          </cell>
          <cell r="B9915">
            <v>41359426</v>
          </cell>
        </row>
        <row r="9916">
          <cell r="A9916" t="str">
            <v>CASTRO DE VALENCIA AURA ROSA</v>
          </cell>
          <cell r="B9916">
            <v>29486236</v>
          </cell>
        </row>
        <row r="9917">
          <cell r="A9917" t="str">
            <v>CASTRO DELGADO ALEXANDER</v>
          </cell>
          <cell r="B9917">
            <v>16752901</v>
          </cell>
        </row>
        <row r="9918">
          <cell r="A9918" t="str">
            <v>CASTRO DELGADO WILLIAMS</v>
          </cell>
          <cell r="B9918">
            <v>79717071</v>
          </cell>
        </row>
        <row r="9919">
          <cell r="A9919" t="str">
            <v>CASTRO DIAZ BEATRIZ</v>
          </cell>
          <cell r="B9919">
            <v>51801697</v>
          </cell>
        </row>
        <row r="9920">
          <cell r="A9920" t="str">
            <v>CASTRO DIAZ CLAUDIA YESENIA</v>
          </cell>
          <cell r="B9920">
            <v>52237716</v>
          </cell>
        </row>
        <row r="9921">
          <cell r="A9921" t="str">
            <v>CASTRO DIAZ MARIA CLAUDIA</v>
          </cell>
          <cell r="B9921">
            <v>51788716</v>
          </cell>
        </row>
        <row r="9922">
          <cell r="A9922" t="str">
            <v>CASTRO DIMAS ANTONIO JUAN</v>
          </cell>
          <cell r="B9922">
            <v>73350461</v>
          </cell>
        </row>
        <row r="9923">
          <cell r="A9923" t="str">
            <v>CASTRO DOLORES</v>
          </cell>
          <cell r="B9923">
            <v>38432181</v>
          </cell>
        </row>
        <row r="9924">
          <cell r="A9924" t="str">
            <v>CASTRO DOMINGUEZ DIEGO FERNANDO</v>
          </cell>
          <cell r="B9924">
            <v>94401918</v>
          </cell>
        </row>
        <row r="9925">
          <cell r="A9925" t="str">
            <v>CASTRO ERASO GLORIA MARIA</v>
          </cell>
          <cell r="B9925">
            <v>35321270</v>
          </cell>
        </row>
        <row r="9926">
          <cell r="A9926" t="str">
            <v>CASTRO ESCOBAR FREDY ERNESTO</v>
          </cell>
          <cell r="B9926">
            <v>6197345</v>
          </cell>
        </row>
        <row r="9927">
          <cell r="A9927" t="str">
            <v>CASTRO ESTRADA CARLOS JAVIER</v>
          </cell>
          <cell r="B9927">
            <v>16614868</v>
          </cell>
        </row>
        <row r="9928">
          <cell r="A9928" t="str">
            <v>CASTRO ESTRADA SINFORIANA</v>
          </cell>
          <cell r="B9928">
            <v>29324722</v>
          </cell>
        </row>
        <row r="9929">
          <cell r="A9929" t="str">
            <v>CASTRO ESTRELLA ALVARO EDMUNDO</v>
          </cell>
          <cell r="B9929">
            <v>14949230</v>
          </cell>
        </row>
        <row r="9930">
          <cell r="A9930" t="str">
            <v>CASTRO ESTRELLA CARLOS ARMANDO</v>
          </cell>
          <cell r="B9930">
            <v>2889135</v>
          </cell>
        </row>
        <row r="9931">
          <cell r="A9931" t="str">
            <v>CASTRO ESTUPINAN JULIO CESAR</v>
          </cell>
          <cell r="B9931">
            <v>16510663</v>
          </cell>
        </row>
        <row r="9932">
          <cell r="A9932" t="str">
            <v>CASTRO FARIAS MARIA CRISTINA</v>
          </cell>
          <cell r="B9932">
            <v>41794237</v>
          </cell>
        </row>
        <row r="9933">
          <cell r="A9933" t="str">
            <v>CASTRO FERNANDEZ TATIANA EUNICE</v>
          </cell>
          <cell r="B9933">
            <v>52022543</v>
          </cell>
        </row>
        <row r="9934">
          <cell r="A9934" t="str">
            <v>CASTRO FONTALVO FELIX ALFONSO</v>
          </cell>
          <cell r="B9934">
            <v>11290288</v>
          </cell>
        </row>
        <row r="9935">
          <cell r="A9935" t="str">
            <v>CASTRO FONTALVO JAIME</v>
          </cell>
          <cell r="B9935">
            <v>91423920</v>
          </cell>
        </row>
        <row r="9936">
          <cell r="A9936" t="str">
            <v>CASTRO FORERO YESID FERNANDO</v>
          </cell>
          <cell r="B9936">
            <v>19145707</v>
          </cell>
        </row>
        <row r="9937">
          <cell r="A9937" t="str">
            <v>CASTRO GALEANO MARIO</v>
          </cell>
          <cell r="B9937">
            <v>79517660</v>
          </cell>
        </row>
        <row r="9938">
          <cell r="A9938" t="str">
            <v>CASTRO GALLEGO ELKIN GIOVANNI</v>
          </cell>
          <cell r="B9938">
            <v>94371765</v>
          </cell>
        </row>
        <row r="9939">
          <cell r="A9939" t="str">
            <v>CASTRO GALLEGO JESUS ALBEIRO</v>
          </cell>
          <cell r="B9939">
            <v>70032053</v>
          </cell>
        </row>
        <row r="9940">
          <cell r="A9940" t="str">
            <v>CASTRO GARCES EDGAR AUGUSTO</v>
          </cell>
          <cell r="B9940">
            <v>91151351</v>
          </cell>
        </row>
        <row r="9941">
          <cell r="A9941" t="str">
            <v>CASTRO GARCIA ANDERSON GIOVANNI</v>
          </cell>
          <cell r="B9941">
            <v>71782227</v>
          </cell>
        </row>
        <row r="9942">
          <cell r="A9942" t="str">
            <v>CASTRO GARCIA GLORIA AMPARO</v>
          </cell>
          <cell r="B9942">
            <v>31975837</v>
          </cell>
        </row>
        <row r="9943">
          <cell r="A9943" t="str">
            <v>CASTRO GARCIA JULIAN ANDRES</v>
          </cell>
          <cell r="B9943">
            <v>16461039</v>
          </cell>
        </row>
        <row r="9944">
          <cell r="A9944" t="str">
            <v>CASTRO GARCIA LUIS ALBERTO</v>
          </cell>
          <cell r="B9944">
            <v>93402148</v>
          </cell>
        </row>
        <row r="9945">
          <cell r="A9945" t="str">
            <v>CASTRO GARCIA MARTHA</v>
          </cell>
          <cell r="B9945">
            <v>39757652</v>
          </cell>
        </row>
        <row r="9946">
          <cell r="A9946" t="str">
            <v>CASTRO GARCIA RAUL</v>
          </cell>
          <cell r="B9946">
            <v>345955</v>
          </cell>
        </row>
        <row r="9947">
          <cell r="A9947" t="str">
            <v>CASTRO GARCIA ROBINSON</v>
          </cell>
          <cell r="B9947">
            <v>16757853</v>
          </cell>
        </row>
        <row r="9948">
          <cell r="A9948" t="str">
            <v>CASTRO GARRIDO MARILIN</v>
          </cell>
          <cell r="B9948">
            <v>37323024</v>
          </cell>
        </row>
        <row r="9949">
          <cell r="A9949" t="str">
            <v>CASTRO GARZON RICARDO ANTONIO</v>
          </cell>
          <cell r="B9949">
            <v>19354174</v>
          </cell>
        </row>
        <row r="9950">
          <cell r="A9950" t="str">
            <v>CASTRO GIRALDO WILSON</v>
          </cell>
          <cell r="B9950">
            <v>71691300</v>
          </cell>
        </row>
        <row r="9951">
          <cell r="A9951" t="str">
            <v>CASTRO GIRON SANDRA PATRICIA</v>
          </cell>
          <cell r="B9951">
            <v>66859657</v>
          </cell>
        </row>
        <row r="9952">
          <cell r="A9952" t="str">
            <v>CASTRO GOMEZ BENJAMIN</v>
          </cell>
          <cell r="B9952">
            <v>391067</v>
          </cell>
        </row>
        <row r="9953">
          <cell r="A9953" t="str">
            <v>CASTRO GOMEZ DOLLY ESTER</v>
          </cell>
          <cell r="B9953">
            <v>31971341</v>
          </cell>
        </row>
        <row r="9954">
          <cell r="A9954" t="str">
            <v>CASTRO GOMEZ MARCELINO</v>
          </cell>
          <cell r="B9954">
            <v>14449614</v>
          </cell>
        </row>
        <row r="9955">
          <cell r="A9955" t="str">
            <v>CASTRO GOMEZ RAUL</v>
          </cell>
          <cell r="B9955">
            <v>6506078</v>
          </cell>
        </row>
        <row r="9956">
          <cell r="A9956" t="str">
            <v>CASTRO GOMEZ SANTIAGO ALFREDO</v>
          </cell>
          <cell r="B9956">
            <v>19411366</v>
          </cell>
        </row>
        <row r="9957">
          <cell r="A9957" t="str">
            <v>CASTRO GRAJALES ADOLFO</v>
          </cell>
          <cell r="B9957">
            <v>16504065</v>
          </cell>
        </row>
        <row r="9958">
          <cell r="A9958" t="str">
            <v>CASTRO GRAJALES ANUAR</v>
          </cell>
          <cell r="B9958">
            <v>16823683</v>
          </cell>
        </row>
        <row r="9959">
          <cell r="A9959" t="str">
            <v>CASTRO GRAJALES GLORIA HELENA</v>
          </cell>
          <cell r="B9959">
            <v>21418969</v>
          </cell>
        </row>
        <row r="9960">
          <cell r="A9960" t="str">
            <v>CASTRO GUACA HERLEY</v>
          </cell>
          <cell r="B9960">
            <v>94508982</v>
          </cell>
        </row>
        <row r="9961">
          <cell r="A9961" t="str">
            <v>CASTRO GUERRA DELCY</v>
          </cell>
          <cell r="B9961">
            <v>37839355</v>
          </cell>
        </row>
        <row r="9962">
          <cell r="A9962" t="str">
            <v>CASTRO GUERRA JOSE LUIS</v>
          </cell>
          <cell r="B9962">
            <v>72204932</v>
          </cell>
        </row>
        <row r="9963">
          <cell r="A9963" t="str">
            <v>CASTRO GUTIERREZ MARISOL</v>
          </cell>
          <cell r="B9963">
            <v>39799051</v>
          </cell>
        </row>
        <row r="9964">
          <cell r="A9964" t="str">
            <v>CASTRO GUZMAN BEATRIZ MARIA</v>
          </cell>
          <cell r="B9964">
            <v>31984260</v>
          </cell>
        </row>
        <row r="9965">
          <cell r="A9965" t="str">
            <v>CASTRO GUZMAN LUIS LIBARDO</v>
          </cell>
          <cell r="B9965">
            <v>98664775</v>
          </cell>
        </row>
        <row r="9966">
          <cell r="A9966" t="str">
            <v>CASTRO HERNANDEZ ALVARO</v>
          </cell>
          <cell r="B9966">
            <v>94417645</v>
          </cell>
        </row>
        <row r="9967">
          <cell r="A9967" t="str">
            <v>CASTRO HERNANDEZ CAMILO</v>
          </cell>
          <cell r="B9967">
            <v>16689466</v>
          </cell>
        </row>
        <row r="9968">
          <cell r="A9968" t="str">
            <v>CASTRO HERNANDEZ JUSTINO</v>
          </cell>
          <cell r="B9968">
            <v>17111108</v>
          </cell>
        </row>
        <row r="9969">
          <cell r="A9969" t="str">
            <v>CASTRO HERNANDEZ MIGUEL EDUARDO</v>
          </cell>
          <cell r="B9969">
            <v>19445281</v>
          </cell>
        </row>
        <row r="9970">
          <cell r="A9970" t="str">
            <v>CASTRO HERRERA HUMBERTO ENRIQUE</v>
          </cell>
          <cell r="B9970">
            <v>9079761</v>
          </cell>
        </row>
        <row r="9971">
          <cell r="A9971" t="str">
            <v>CASTRO HOYOS MARIA EDELMIRA</v>
          </cell>
          <cell r="B9971">
            <v>21765339</v>
          </cell>
        </row>
        <row r="9972">
          <cell r="A9972" t="str">
            <v>CASTRO HUELGAS WILLIAM</v>
          </cell>
          <cell r="B9972">
            <v>16691834</v>
          </cell>
        </row>
        <row r="9973">
          <cell r="A9973" t="str">
            <v>CASTRO HURTADO FLOR MARINA</v>
          </cell>
          <cell r="B9973">
            <v>29759269</v>
          </cell>
        </row>
        <row r="9974">
          <cell r="A9974" t="str">
            <v>CASTRO IDROBO LUIS FERNANDO</v>
          </cell>
          <cell r="B9974">
            <v>94424534</v>
          </cell>
        </row>
        <row r="9975">
          <cell r="A9975" t="str">
            <v>CASTRO JANICA MARIA</v>
          </cell>
          <cell r="B9975">
            <v>49786288</v>
          </cell>
        </row>
        <row r="9976">
          <cell r="A9976" t="str">
            <v>CASTRO JARAMILLO LIZ BELCKA</v>
          </cell>
          <cell r="B9976">
            <v>41916999</v>
          </cell>
        </row>
        <row r="9977">
          <cell r="A9977" t="str">
            <v>CASTRO JARAMILLO TARCILA</v>
          </cell>
          <cell r="B9977">
            <v>45464091</v>
          </cell>
        </row>
        <row r="9978">
          <cell r="A9978" t="str">
            <v>CASTRO JESSEN SERGIO GIOVANNI</v>
          </cell>
          <cell r="B9978">
            <v>79686369</v>
          </cell>
        </row>
        <row r="9979">
          <cell r="A9979" t="str">
            <v>CASTRO JIMENEZ FERNANDO</v>
          </cell>
          <cell r="B9979">
            <v>16765259</v>
          </cell>
        </row>
        <row r="9980">
          <cell r="A9980" t="str">
            <v>CASTRO JIMENEZ HECTOR GERMAN</v>
          </cell>
          <cell r="B9980">
            <v>79050059</v>
          </cell>
        </row>
        <row r="9981">
          <cell r="A9981" t="str">
            <v>CASTRO JIMENEZ JAVIER</v>
          </cell>
          <cell r="B9981">
            <v>11314225</v>
          </cell>
        </row>
        <row r="9982">
          <cell r="A9982" t="str">
            <v>CASTRO JIMENEZ MARIA ANGELINA</v>
          </cell>
          <cell r="B9982">
            <v>29769428</v>
          </cell>
        </row>
        <row r="9983">
          <cell r="A9983" t="str">
            <v>CASTRO JIMENEZ MARIA RUBIELA</v>
          </cell>
          <cell r="B9983">
            <v>20828590</v>
          </cell>
        </row>
        <row r="9984">
          <cell r="A9984" t="str">
            <v>CASTRO JORI LEONOR</v>
          </cell>
          <cell r="B9984">
            <v>66735296</v>
          </cell>
        </row>
        <row r="9985">
          <cell r="A9985" t="str">
            <v>CASTRO JOSE OLMEDO</v>
          </cell>
          <cell r="B9985">
            <v>16601008</v>
          </cell>
        </row>
        <row r="9986">
          <cell r="A9986" t="str">
            <v>CASTRO JOSUE NICOLAS</v>
          </cell>
          <cell r="B9986">
            <v>4477909</v>
          </cell>
        </row>
        <row r="9987">
          <cell r="A9987" t="str">
            <v>CASTRO JULIO MARTHA EUGENIA</v>
          </cell>
          <cell r="B9987">
            <v>27705398</v>
          </cell>
        </row>
        <row r="9988">
          <cell r="A9988" t="str">
            <v>CASTRO LAMPREA LUIS ALBERTO</v>
          </cell>
          <cell r="B9988">
            <v>10246889</v>
          </cell>
        </row>
        <row r="9989">
          <cell r="A9989" t="str">
            <v>CASTRO LARGO MATILDE</v>
          </cell>
          <cell r="B9989">
            <v>41606840</v>
          </cell>
        </row>
        <row r="9990">
          <cell r="A9990" t="str">
            <v>CASTRO LASSO CARLOS HENRY</v>
          </cell>
          <cell r="B9990">
            <v>12988575</v>
          </cell>
        </row>
        <row r="9991">
          <cell r="A9991" t="str">
            <v>CASTRO LECHUGA ROSIRIS</v>
          </cell>
          <cell r="B9991">
            <v>22639327</v>
          </cell>
        </row>
        <row r="9992">
          <cell r="A9992" t="str">
            <v>CASTRO LLACH MARIA DEL PILAR</v>
          </cell>
          <cell r="B9992">
            <v>52646968</v>
          </cell>
        </row>
        <row r="9993">
          <cell r="A9993" t="str">
            <v>CASTRO LOMBANA CARLOS MARIO</v>
          </cell>
          <cell r="B9993">
            <v>70073301</v>
          </cell>
        </row>
        <row r="9994">
          <cell r="A9994" t="str">
            <v>CASTRO LOPEZ JAIR JULIAN</v>
          </cell>
          <cell r="B9994">
            <v>4626698</v>
          </cell>
        </row>
        <row r="9995">
          <cell r="A9995" t="str">
            <v>CASTRO LOPEZ JOSE DAIRO</v>
          </cell>
          <cell r="B9995">
            <v>94328651</v>
          </cell>
        </row>
        <row r="9996">
          <cell r="A9996" t="str">
            <v>CASTRO LOPEZ JOSE JAIR</v>
          </cell>
          <cell r="B9996">
            <v>7504040</v>
          </cell>
        </row>
        <row r="9997">
          <cell r="A9997" t="str">
            <v>CASTRO LOPEZ LUCERO</v>
          </cell>
          <cell r="B9997">
            <v>31989192</v>
          </cell>
        </row>
        <row r="9998">
          <cell r="A9998" t="str">
            <v>CASTRO LOPEZ RICARDO</v>
          </cell>
          <cell r="B9998">
            <v>77031135</v>
          </cell>
        </row>
        <row r="9999">
          <cell r="A9999" t="str">
            <v>CASTRO LOZANO OLGA LUCIA</v>
          </cell>
          <cell r="B9999">
            <v>39535076</v>
          </cell>
        </row>
        <row r="10000">
          <cell r="A10000" t="str">
            <v>CASTRO MAFLA OMAR AURELIO</v>
          </cell>
          <cell r="B10000">
            <v>5261825</v>
          </cell>
        </row>
        <row r="10001">
          <cell r="A10001" t="str">
            <v>CASTRO MANTILLA ANTONIO</v>
          </cell>
          <cell r="B10001">
            <v>5555346</v>
          </cell>
        </row>
        <row r="10002">
          <cell r="A10002" t="str">
            <v>CASTRO MANTILLA LEDYS MARIA</v>
          </cell>
          <cell r="B10002">
            <v>37939943</v>
          </cell>
        </row>
        <row r="10003">
          <cell r="A10003" t="str">
            <v>CASTRO MARIA DEL CARMEN</v>
          </cell>
          <cell r="B10003">
            <v>51911010</v>
          </cell>
        </row>
        <row r="10004">
          <cell r="A10004" t="str">
            <v>CASTRO MARIN CESAR AUGUSTO</v>
          </cell>
          <cell r="B10004">
            <v>14567202</v>
          </cell>
        </row>
        <row r="10005">
          <cell r="A10005" t="str">
            <v>CASTRO MARINO ROBERT ELIAS</v>
          </cell>
          <cell r="B10005">
            <v>79466238</v>
          </cell>
        </row>
        <row r="10006">
          <cell r="A10006" t="str">
            <v>CASTRO MARTHA CECILIA</v>
          </cell>
          <cell r="B10006">
            <v>36173703</v>
          </cell>
        </row>
        <row r="10007">
          <cell r="A10007" t="str">
            <v>CASTRO MARTINEZ ASTRID CONSUELO</v>
          </cell>
          <cell r="B10007">
            <v>34596821</v>
          </cell>
        </row>
        <row r="10008">
          <cell r="A10008" t="str">
            <v>CASTRO MARTINEZ JOSE ALIRIO</v>
          </cell>
          <cell r="B10008">
            <v>80437568</v>
          </cell>
        </row>
        <row r="10009">
          <cell r="A10009" t="str">
            <v>CASTRO MARTINEZ LUIS ORLANDO</v>
          </cell>
          <cell r="B10009">
            <v>79394148</v>
          </cell>
        </row>
        <row r="10010">
          <cell r="A10010" t="str">
            <v>CASTRO MARTINEZ MARIA DE LOS ANGELES</v>
          </cell>
          <cell r="B10010">
            <v>39571591</v>
          </cell>
        </row>
        <row r="10011">
          <cell r="A10011" t="str">
            <v>CASTRO MARTINEZ WILSON FERNANDO</v>
          </cell>
          <cell r="B10011">
            <v>79284455</v>
          </cell>
        </row>
        <row r="10012">
          <cell r="A10012" t="str">
            <v>CASTRO MEDINA GERBER ALBERTO</v>
          </cell>
          <cell r="B10012">
            <v>79960602</v>
          </cell>
        </row>
        <row r="10013">
          <cell r="A10013" t="str">
            <v>CASTRO MENDEZ WILLIAM NICOLAS</v>
          </cell>
          <cell r="B10013">
            <v>71182138</v>
          </cell>
        </row>
        <row r="10014">
          <cell r="A10014" t="str">
            <v>CASTRO MESA AICARDO</v>
          </cell>
          <cell r="B10014">
            <v>2442305</v>
          </cell>
        </row>
        <row r="10015">
          <cell r="A10015" t="str">
            <v>CASTRO MONSALVE GLORIA NANCY</v>
          </cell>
          <cell r="B10015">
            <v>29330112</v>
          </cell>
        </row>
        <row r="10016">
          <cell r="A10016" t="str">
            <v>CASTRO MORA ALVARO HERNAN</v>
          </cell>
          <cell r="B10016">
            <v>15662266</v>
          </cell>
        </row>
        <row r="10017">
          <cell r="A10017" t="str">
            <v>CASTRO MORA JORGE LUIS</v>
          </cell>
          <cell r="B10017">
            <v>19209640</v>
          </cell>
        </row>
        <row r="10018">
          <cell r="A10018" t="str">
            <v>CASTRO MORELO FADER FADID</v>
          </cell>
          <cell r="B10018">
            <v>78727334</v>
          </cell>
        </row>
        <row r="10019">
          <cell r="A10019" t="str">
            <v>CASTRO MORENO GUSTAVO</v>
          </cell>
          <cell r="B10019">
            <v>79052074</v>
          </cell>
        </row>
        <row r="10020">
          <cell r="A10020" t="str">
            <v>CASTRO MORENO JOHN ALEXANDER</v>
          </cell>
          <cell r="B10020">
            <v>16504901</v>
          </cell>
        </row>
        <row r="10021">
          <cell r="A10021" t="str">
            <v>CASTRO MORENO MARIA ALBA NELLY</v>
          </cell>
          <cell r="B10021">
            <v>39642772</v>
          </cell>
        </row>
        <row r="10022">
          <cell r="A10022" t="str">
            <v>CASTRO MOSQUERA LUZ MARITZA</v>
          </cell>
          <cell r="B10022">
            <v>34557606</v>
          </cell>
        </row>
        <row r="10023">
          <cell r="A10023" t="str">
            <v>CASTRO MOSQUERA MARTIN</v>
          </cell>
          <cell r="B10023">
            <v>71682336</v>
          </cell>
        </row>
        <row r="10024">
          <cell r="A10024" t="str">
            <v>CASTRO MOTATO JOSE MANUEL</v>
          </cell>
          <cell r="B10024">
            <v>16540176</v>
          </cell>
        </row>
        <row r="10025">
          <cell r="A10025" t="str">
            <v>CASTRO MOYA HUGO GERMAN</v>
          </cell>
          <cell r="B10025">
            <v>280595</v>
          </cell>
        </row>
        <row r="10026">
          <cell r="A10026" t="str">
            <v>CASTRO NI/O NANCY PATRICIA</v>
          </cell>
          <cell r="B10026">
            <v>52316537</v>
          </cell>
        </row>
        <row r="10027">
          <cell r="A10027" t="str">
            <v>CASTRO NIÐO CAMILO ANDRES</v>
          </cell>
          <cell r="B10027">
            <v>91108496</v>
          </cell>
        </row>
        <row r="10028">
          <cell r="A10028" t="str">
            <v>CASTRO NINCO LIBIA FLOR</v>
          </cell>
          <cell r="B10028">
            <v>26598603</v>
          </cell>
        </row>
        <row r="10029">
          <cell r="A10029" t="str">
            <v>CASTRO NOVA WILLIAN RICARDO</v>
          </cell>
          <cell r="B10029">
            <v>79455672</v>
          </cell>
        </row>
        <row r="10030">
          <cell r="A10030" t="str">
            <v>CASTRO OLIVEROS CESAR AUGUSTO</v>
          </cell>
          <cell r="B10030">
            <v>71696677</v>
          </cell>
        </row>
        <row r="10031">
          <cell r="A10031" t="str">
            <v>CASTRO ORDONEZ GILNAR</v>
          </cell>
          <cell r="B10031">
            <v>66949387</v>
          </cell>
        </row>
        <row r="10032">
          <cell r="A10032" t="str">
            <v>CASTRO ORDONEZ JOSE LUIS</v>
          </cell>
          <cell r="B10032">
            <v>93336836</v>
          </cell>
        </row>
        <row r="10033">
          <cell r="A10033" t="str">
            <v>CASTRO ORJUELA MARIA BELEN</v>
          </cell>
          <cell r="B10033">
            <v>41704989</v>
          </cell>
        </row>
        <row r="10034">
          <cell r="A10034" t="str">
            <v>CASTRO ORLANDO</v>
          </cell>
          <cell r="B10034">
            <v>12267817</v>
          </cell>
        </row>
        <row r="10035">
          <cell r="A10035" t="str">
            <v>CASTRO ORTIGOZA OSIAS</v>
          </cell>
          <cell r="B10035">
            <v>5892023</v>
          </cell>
        </row>
        <row r="10036">
          <cell r="A10036" t="str">
            <v>CASTRO ORTIZ CARLOS EDUARDO</v>
          </cell>
          <cell r="B10036">
            <v>12114337</v>
          </cell>
        </row>
        <row r="10037">
          <cell r="A10037" t="str">
            <v>CASTRO ORTIZ HECTOR ALEXANDER</v>
          </cell>
          <cell r="B10037">
            <v>79712034</v>
          </cell>
        </row>
        <row r="10038">
          <cell r="A10038" t="str">
            <v>CASTRO ORTIZ HENRY</v>
          </cell>
          <cell r="B10038">
            <v>91488686</v>
          </cell>
        </row>
        <row r="10039">
          <cell r="A10039" t="str">
            <v>CASTRO OSORIO ALVEIRO</v>
          </cell>
          <cell r="B10039">
            <v>10127367</v>
          </cell>
        </row>
        <row r="10040">
          <cell r="A10040" t="str">
            <v>CASTRO OSORIO JESUS ANTONIO</v>
          </cell>
          <cell r="B10040">
            <v>9817185</v>
          </cell>
        </row>
        <row r="10041">
          <cell r="A10041" t="str">
            <v>CASTRO PATINO DORIS OMAIRA</v>
          </cell>
          <cell r="B10041">
            <v>39438019</v>
          </cell>
        </row>
        <row r="10042">
          <cell r="A10042" t="str">
            <v>CASTRO PATINO JULIO CESAR</v>
          </cell>
          <cell r="B10042">
            <v>94433026</v>
          </cell>
        </row>
        <row r="10043">
          <cell r="A10043" t="str">
            <v>CASTRO PATINO MONICA MARIA</v>
          </cell>
          <cell r="B10043">
            <v>43673828</v>
          </cell>
        </row>
        <row r="10044">
          <cell r="A10044" t="str">
            <v>CASTRO PATINO PEDRO PABLO</v>
          </cell>
          <cell r="B10044">
            <v>94317063</v>
          </cell>
        </row>
        <row r="10045">
          <cell r="A10045" t="str">
            <v>CASTRO PAYAN HECTOR FABIO</v>
          </cell>
          <cell r="B10045">
            <v>94399108</v>
          </cell>
        </row>
        <row r="10046">
          <cell r="A10046" t="str">
            <v>CASTRO PERALTA HERMIDIO</v>
          </cell>
          <cell r="B10046">
            <v>5978064</v>
          </cell>
        </row>
        <row r="10047">
          <cell r="A10047" t="str">
            <v>CASTRO PEREA ANTONIO</v>
          </cell>
          <cell r="B10047">
            <v>17142317</v>
          </cell>
        </row>
        <row r="10048">
          <cell r="A10048" t="str">
            <v>CASTRO PEREZ GABRIELA</v>
          </cell>
          <cell r="B10048">
            <v>20619590</v>
          </cell>
        </row>
        <row r="10049">
          <cell r="A10049" t="str">
            <v>CASTRO PEREZ JORGE ELIECER</v>
          </cell>
          <cell r="B10049">
            <v>4310048</v>
          </cell>
        </row>
        <row r="10050">
          <cell r="A10050" t="str">
            <v>CASTRO PEROZO JOSE LUIS</v>
          </cell>
          <cell r="B10050">
            <v>85475489</v>
          </cell>
        </row>
        <row r="10051">
          <cell r="A10051" t="str">
            <v>CASTRO PINZON BERNARDO</v>
          </cell>
          <cell r="B10051">
            <v>79045777</v>
          </cell>
        </row>
        <row r="10052">
          <cell r="A10052" t="str">
            <v>CASTRO PINZON RODRIGO</v>
          </cell>
          <cell r="B10052">
            <v>16693321</v>
          </cell>
        </row>
        <row r="10053">
          <cell r="A10053" t="str">
            <v>CASTRO PORRAS LUIS EDUARDO</v>
          </cell>
          <cell r="B10053">
            <v>9991103</v>
          </cell>
        </row>
        <row r="10054">
          <cell r="A10054" t="str">
            <v>CASTRO POSADA JHON JAIRO</v>
          </cell>
          <cell r="B10054">
            <v>16223581</v>
          </cell>
        </row>
        <row r="10055">
          <cell r="A10055" t="str">
            <v>CASTRO PRIETO JOSE ABEL</v>
          </cell>
          <cell r="B10055">
            <v>82391914</v>
          </cell>
        </row>
        <row r="10056">
          <cell r="A10056" t="str">
            <v>CASTRO PUENTES LEONARDO JAVIER</v>
          </cell>
          <cell r="B10056">
            <v>79788230</v>
          </cell>
        </row>
        <row r="10057">
          <cell r="A10057" t="str">
            <v>CASTRO PUENTES LUIS FERNANDO</v>
          </cell>
          <cell r="B10057">
            <v>80055523</v>
          </cell>
        </row>
        <row r="10058">
          <cell r="A10058" t="str">
            <v>CASTRO PULGARIN RODRIGO</v>
          </cell>
          <cell r="B10058">
            <v>79322648</v>
          </cell>
        </row>
        <row r="10059">
          <cell r="A10059" t="str">
            <v>CASTRO PULIDO DEYANIRA</v>
          </cell>
          <cell r="B10059">
            <v>52279729</v>
          </cell>
        </row>
        <row r="10060">
          <cell r="A10060" t="str">
            <v>CASTRO PULIDO FREDDY ERNESTO</v>
          </cell>
          <cell r="B10060">
            <v>79835814</v>
          </cell>
        </row>
        <row r="10061">
          <cell r="A10061" t="str">
            <v>CASTRO QUICENO GLORIA PATRICIA</v>
          </cell>
          <cell r="B10061">
            <v>31166679</v>
          </cell>
        </row>
        <row r="10062">
          <cell r="A10062" t="str">
            <v>CASTRO QUICENO GLORIA PATRICIA</v>
          </cell>
          <cell r="B10062">
            <v>43000635</v>
          </cell>
        </row>
        <row r="10063">
          <cell r="A10063" t="str">
            <v>CASTRO QUINTERO NANCY PATRICIA</v>
          </cell>
          <cell r="B10063">
            <v>31986119</v>
          </cell>
        </row>
        <row r="10064">
          <cell r="A10064" t="str">
            <v>CASTRO QUIROZ RICARDO VICENTE</v>
          </cell>
          <cell r="B10064">
            <v>79361385</v>
          </cell>
        </row>
        <row r="10065">
          <cell r="A10065" t="str">
            <v>CASTRO RAIGOSA MARIA TERESA</v>
          </cell>
          <cell r="B10065">
            <v>66811977</v>
          </cell>
        </row>
        <row r="10066">
          <cell r="A10066" t="str">
            <v>CASTRO RAMIREZ PIEDAD ISABEL</v>
          </cell>
          <cell r="B10066">
            <v>66922023</v>
          </cell>
        </row>
        <row r="10067">
          <cell r="A10067" t="str">
            <v>CASTRO RAMIREZ WILLIAM JAVIER</v>
          </cell>
          <cell r="B10067">
            <v>79366377</v>
          </cell>
        </row>
        <row r="10068">
          <cell r="A10068" t="str">
            <v>CASTRO RAMOS DUBER ENC.LORENA GALINDO</v>
          </cell>
          <cell r="B10068">
            <v>16679879</v>
          </cell>
        </row>
        <row r="10069">
          <cell r="A10069" t="str">
            <v>CASTRO REBOLLEDO</v>
          </cell>
          <cell r="B10069">
            <v>16988376</v>
          </cell>
        </row>
        <row r="10070">
          <cell r="A10070" t="str">
            <v>CASTRO RESTREPO SELENE BEATRIZ</v>
          </cell>
          <cell r="B10070">
            <v>32733088</v>
          </cell>
        </row>
        <row r="10071">
          <cell r="A10071" t="str">
            <v>CASTRO REVELO ANA MARGOTH</v>
          </cell>
          <cell r="B10071">
            <v>30736798</v>
          </cell>
        </row>
        <row r="10072">
          <cell r="A10072" t="str">
            <v>CASTRO REY JANNETH</v>
          </cell>
          <cell r="B10072">
            <v>52774833</v>
          </cell>
        </row>
        <row r="10073">
          <cell r="A10073" t="str">
            <v>CASTRO RIASCOS MARIA CLAUDIA</v>
          </cell>
          <cell r="B10073">
            <v>31882993</v>
          </cell>
        </row>
        <row r="10074">
          <cell r="A10074" t="str">
            <v>CASTRO RICARDO MARIA CRISTINA</v>
          </cell>
          <cell r="B10074">
            <v>31296380</v>
          </cell>
        </row>
        <row r="10075">
          <cell r="A10075" t="str">
            <v>CASTRO RICO BLANCA AZUCENA</v>
          </cell>
          <cell r="B10075">
            <v>42118010</v>
          </cell>
        </row>
        <row r="10076">
          <cell r="A10076" t="str">
            <v>CASTRO RINCON ISRAEL ANIBA</v>
          </cell>
          <cell r="B10076">
            <v>19466428</v>
          </cell>
        </row>
        <row r="10077">
          <cell r="A10077" t="str">
            <v>CASTRO RIVERA MARIA ESPERANZA</v>
          </cell>
          <cell r="B10077">
            <v>31275002</v>
          </cell>
        </row>
        <row r="10078">
          <cell r="A10078" t="str">
            <v>CASTRO ROA ARTURO</v>
          </cell>
          <cell r="B10078">
            <v>4852184</v>
          </cell>
        </row>
        <row r="10079">
          <cell r="A10079" t="str">
            <v>CASTRO RODAS JORGE ELIECER</v>
          </cell>
          <cell r="B10079">
            <v>10068724</v>
          </cell>
        </row>
        <row r="10080">
          <cell r="A10080" t="str">
            <v>CASTRO RODRIGUEZ ALEXANDER</v>
          </cell>
          <cell r="B10080">
            <v>79522359</v>
          </cell>
        </row>
        <row r="10081">
          <cell r="A10081" t="str">
            <v>CASTRO RODRIGUEZ ALICIA</v>
          </cell>
          <cell r="B10081">
            <v>35492492</v>
          </cell>
        </row>
        <row r="10082">
          <cell r="A10082" t="str">
            <v>CASTRO RODRIGUEZ AMELIA</v>
          </cell>
          <cell r="B10082">
            <v>51762488</v>
          </cell>
        </row>
        <row r="10083">
          <cell r="A10083" t="str">
            <v>CASTRO RODRIGUEZ EDWIN LEONARDO</v>
          </cell>
          <cell r="B10083">
            <v>79950258</v>
          </cell>
        </row>
        <row r="10084">
          <cell r="A10084" t="str">
            <v>CASTRO RODRIGUEZ HENRY</v>
          </cell>
          <cell r="B10084">
            <v>6220919</v>
          </cell>
        </row>
        <row r="10085">
          <cell r="A10085" t="str">
            <v>CASTRO RODRIGUEZ LEOPOLDO ANEIDER</v>
          </cell>
          <cell r="B10085">
            <v>79499878</v>
          </cell>
        </row>
        <row r="10086">
          <cell r="A10086" t="str">
            <v>CASTRO RODRIGUEZ PEDRO IGNACIO</v>
          </cell>
          <cell r="B10086">
            <v>19072992</v>
          </cell>
        </row>
        <row r="10087">
          <cell r="A10087" t="str">
            <v>CASTRO RODRIGUEZ RODRIGO</v>
          </cell>
          <cell r="B10087">
            <v>19291711</v>
          </cell>
        </row>
        <row r="10088">
          <cell r="A10088" t="str">
            <v>CASTRO ROJAS ERLENY</v>
          </cell>
          <cell r="B10088">
            <v>38235732</v>
          </cell>
        </row>
        <row r="10089">
          <cell r="A10089" t="str">
            <v>CASTRO ROJAS JOSE GUSTAVO</v>
          </cell>
          <cell r="B10089">
            <v>2549555</v>
          </cell>
        </row>
        <row r="10090">
          <cell r="A10090" t="str">
            <v>CASTRO ROJAS MARIA SONIA</v>
          </cell>
          <cell r="B10090">
            <v>38981134</v>
          </cell>
        </row>
        <row r="10091">
          <cell r="A10091" t="str">
            <v>CASTRO ROMERO JESUS ELMER</v>
          </cell>
          <cell r="B10091">
            <v>12979608</v>
          </cell>
        </row>
        <row r="10092">
          <cell r="A10092" t="str">
            <v>CASTRO RUA MYRIAM DEL ROSARIO</v>
          </cell>
          <cell r="B10092">
            <v>42491090</v>
          </cell>
        </row>
        <row r="10093">
          <cell r="A10093" t="str">
            <v>CASTRO RUBIO LUIS CARLOS</v>
          </cell>
          <cell r="B10093">
            <v>16666121</v>
          </cell>
        </row>
        <row r="10094">
          <cell r="A10094" t="str">
            <v>CASTRO RUBIO NURY</v>
          </cell>
          <cell r="B10094">
            <v>66838613</v>
          </cell>
        </row>
        <row r="10095">
          <cell r="A10095" t="str">
            <v>CASTRO RUIZ LUIS SILVERIO</v>
          </cell>
          <cell r="B10095">
            <v>14984081</v>
          </cell>
        </row>
        <row r="10096">
          <cell r="A10096" t="str">
            <v>CASTRO SABOGAL WILDER</v>
          </cell>
          <cell r="B10096">
            <v>79735951</v>
          </cell>
        </row>
        <row r="10097">
          <cell r="A10097" t="str">
            <v>CASTRO SALAMANCA ANGELA PAULINA</v>
          </cell>
          <cell r="B10097">
            <v>52515357</v>
          </cell>
        </row>
        <row r="10098">
          <cell r="A10098" t="str">
            <v>CASTRO SALAZAR FRANCISCO GUILLERMO</v>
          </cell>
          <cell r="B10098">
            <v>15423059</v>
          </cell>
        </row>
        <row r="10099">
          <cell r="A10099" t="str">
            <v>CASTRO SALAZAR LUCERO</v>
          </cell>
          <cell r="B10099">
            <v>51894646</v>
          </cell>
        </row>
        <row r="10100">
          <cell r="A10100" t="str">
            <v>CASTRO SALAZAR PASTOR</v>
          </cell>
          <cell r="B10100">
            <v>79493386</v>
          </cell>
        </row>
        <row r="10101">
          <cell r="A10101" t="str">
            <v>CASTRO SALAZAR YOLIMA CONSTANZA</v>
          </cell>
          <cell r="B10101">
            <v>21061907</v>
          </cell>
        </row>
        <row r="10102">
          <cell r="A10102" t="str">
            <v>CASTRO SANCHEZ MARTHA CECILIA</v>
          </cell>
          <cell r="B10102">
            <v>51838314</v>
          </cell>
        </row>
        <row r="10103">
          <cell r="A10103" t="str">
            <v>CASTRO SANTA CRUZ MARLENE</v>
          </cell>
          <cell r="B10103">
            <v>38969523</v>
          </cell>
        </row>
        <row r="10104">
          <cell r="A10104" t="str">
            <v>CASTRO SANTACRUZ GUILLERMO</v>
          </cell>
          <cell r="B10104">
            <v>2427102</v>
          </cell>
        </row>
        <row r="10105">
          <cell r="A10105" t="str">
            <v>CASTRO SANTAMARIA HUBER ANDRES</v>
          </cell>
          <cell r="B10105">
            <v>79942447</v>
          </cell>
        </row>
        <row r="10106">
          <cell r="A10106" t="str">
            <v>CASTRO SANTIAGO SERGIO</v>
          </cell>
          <cell r="B10106">
            <v>73167317</v>
          </cell>
        </row>
        <row r="10107">
          <cell r="A10107" t="str">
            <v>CASTRO SEGURA WILLINTONG</v>
          </cell>
          <cell r="B10107">
            <v>16505406</v>
          </cell>
        </row>
        <row r="10108">
          <cell r="A10108" t="str">
            <v>CASTRO SIERRA ANGEL HUMBERTO</v>
          </cell>
          <cell r="B10108">
            <v>17104509</v>
          </cell>
        </row>
        <row r="10109">
          <cell r="A10109" t="str">
            <v>CASTRO SIERRA MARGARETH</v>
          </cell>
          <cell r="B10109">
            <v>36305103</v>
          </cell>
        </row>
        <row r="10110">
          <cell r="A10110" t="str">
            <v>CASTRO SIERRA MILTON DANIEL</v>
          </cell>
          <cell r="B10110">
            <v>79881266</v>
          </cell>
        </row>
        <row r="10111">
          <cell r="A10111" t="str">
            <v>CASTRO SILVA MARISOL</v>
          </cell>
          <cell r="B10111">
            <v>36279549</v>
          </cell>
        </row>
        <row r="10112">
          <cell r="A10112" t="str">
            <v>CASTRO SOLANO ROGER</v>
          </cell>
          <cell r="B10112">
            <v>73168938</v>
          </cell>
        </row>
        <row r="10113">
          <cell r="A10113" t="str">
            <v>CASTRO SOLARTE SILVIO MARCOS</v>
          </cell>
          <cell r="B10113">
            <v>5206554</v>
          </cell>
        </row>
        <row r="10114">
          <cell r="A10114" t="str">
            <v>CASTRO SOTO MIGUEL ANDRES</v>
          </cell>
          <cell r="B10114">
            <v>94370927</v>
          </cell>
        </row>
        <row r="10115">
          <cell r="A10115" t="str">
            <v>CASTRO SUAREZ ERNESTO ALONSO</v>
          </cell>
          <cell r="B10115">
            <v>72230618</v>
          </cell>
        </row>
        <row r="10116">
          <cell r="A10116" t="str">
            <v>CASTRO SUSA MARIA DE LOS ANGE</v>
          </cell>
          <cell r="B10116">
            <v>41592189</v>
          </cell>
        </row>
        <row r="10117">
          <cell r="A10117" t="str">
            <v>CASTRO TABARES GLORIA MARIA</v>
          </cell>
          <cell r="B10117">
            <v>41757589</v>
          </cell>
        </row>
        <row r="10118">
          <cell r="A10118" t="str">
            <v>CASTRO TAUTIVA SARA MARCELA</v>
          </cell>
          <cell r="B10118">
            <v>52490062</v>
          </cell>
        </row>
        <row r="10119">
          <cell r="A10119" t="str">
            <v>CASTRO TELLO MAURICIO</v>
          </cell>
          <cell r="B10119">
            <v>19241454</v>
          </cell>
        </row>
        <row r="10120">
          <cell r="A10120" t="str">
            <v>CASTRO TORRES SANTANDER</v>
          </cell>
          <cell r="B10120">
            <v>77014362</v>
          </cell>
        </row>
        <row r="10121">
          <cell r="A10121" t="str">
            <v>CASTRO TRUJILLO JAIRO</v>
          </cell>
          <cell r="B10121">
            <v>19377904</v>
          </cell>
        </row>
        <row r="10122">
          <cell r="A10122" t="str">
            <v>CASTRO URREA SANDRA VIVIANA</v>
          </cell>
          <cell r="B10122">
            <v>31987026</v>
          </cell>
        </row>
        <row r="10123">
          <cell r="A10123" t="str">
            <v>CASTRO URUENA JOSE LUIS</v>
          </cell>
          <cell r="B10123">
            <v>79108189</v>
          </cell>
        </row>
        <row r="10124">
          <cell r="A10124" t="str">
            <v>CASTRO VALENCIA JOSE URIEL</v>
          </cell>
          <cell r="B10124">
            <v>16690497</v>
          </cell>
        </row>
        <row r="10125">
          <cell r="A10125" t="str">
            <v>CASTRO VALENCIA MARIA LUCERO</v>
          </cell>
          <cell r="B10125">
            <v>66857795</v>
          </cell>
        </row>
        <row r="10126">
          <cell r="A10126" t="str">
            <v>CASTRO VALLEJO DAVID</v>
          </cell>
          <cell r="B10126">
            <v>16473271</v>
          </cell>
        </row>
        <row r="10127">
          <cell r="A10127" t="str">
            <v>CASTRO VALLEJO DORIS</v>
          </cell>
          <cell r="B10127">
            <v>31294426</v>
          </cell>
        </row>
        <row r="10128">
          <cell r="A10128" t="str">
            <v>CASTRO VALLEJO LIDA YANETH</v>
          </cell>
          <cell r="B10128">
            <v>66736171</v>
          </cell>
        </row>
        <row r="10129">
          <cell r="A10129" t="str">
            <v>CASTRO VARGAS CARLOS ARTURO</v>
          </cell>
          <cell r="B10129">
            <v>94433851</v>
          </cell>
        </row>
        <row r="10130">
          <cell r="A10130" t="str">
            <v>CASTRO VARGAS JOSE NELSON</v>
          </cell>
          <cell r="B10130">
            <v>2934085</v>
          </cell>
        </row>
        <row r="10131">
          <cell r="A10131" t="str">
            <v>CASTRO VARGAS MELVA LUCIA</v>
          </cell>
          <cell r="B10131">
            <v>51935250</v>
          </cell>
        </row>
        <row r="10132">
          <cell r="A10132" t="str">
            <v>CASTRO VEGA CLAUDIA</v>
          </cell>
          <cell r="B10132">
            <v>52250199</v>
          </cell>
        </row>
        <row r="10133">
          <cell r="A10133" t="str">
            <v>CASTRO VELASQUEZ PEDRO LUIS</v>
          </cell>
          <cell r="B10133">
            <v>7524342</v>
          </cell>
        </row>
        <row r="10134">
          <cell r="A10134" t="str">
            <v>CASTRO VELEZ FELIPE</v>
          </cell>
          <cell r="B10134">
            <v>80471971</v>
          </cell>
        </row>
        <row r="10135">
          <cell r="A10135" t="str">
            <v>CASTRO VIASUS FANNY</v>
          </cell>
          <cell r="B10135">
            <v>51802166</v>
          </cell>
        </row>
        <row r="10136">
          <cell r="A10136" t="str">
            <v>CASTRO VILLAMRIN HECTOR GUSTAVO</v>
          </cell>
          <cell r="B10136">
            <v>79756016</v>
          </cell>
        </row>
        <row r="10137">
          <cell r="A10137" t="str">
            <v>CASTRO VILLAREAL LUIS EDUARDO</v>
          </cell>
          <cell r="B10137">
            <v>16693417</v>
          </cell>
        </row>
        <row r="10138">
          <cell r="A10138" t="str">
            <v>CASTRO ZAPATA SONIA ELIZABETH</v>
          </cell>
          <cell r="B10138">
            <v>31279432</v>
          </cell>
        </row>
        <row r="10139">
          <cell r="A10139" t="str">
            <v>CASTRO ZORRILLA LEONCIO</v>
          </cell>
          <cell r="B10139">
            <v>10117927</v>
          </cell>
        </row>
        <row r="10140">
          <cell r="A10140" t="str">
            <v>CATA/O MORA RODRIGO</v>
          </cell>
          <cell r="B10140">
            <v>16798848</v>
          </cell>
        </row>
        <row r="10141">
          <cell r="A10141" t="str">
            <v>CATACHUNGA MARTINEZ JESUS FERNANDO</v>
          </cell>
          <cell r="B10141">
            <v>16615759</v>
          </cell>
        </row>
        <row r="10142">
          <cell r="A10142" t="str">
            <v>CATAÐO RAMIREZ LIBARDO DE JESUS</v>
          </cell>
          <cell r="B10142">
            <v>3488819</v>
          </cell>
        </row>
        <row r="10143">
          <cell r="A10143" t="str">
            <v>CATALANES TRADING COMPANY LTDA</v>
          </cell>
          <cell r="B10143">
            <v>800163455</v>
          </cell>
        </row>
        <row r="10144">
          <cell r="A10144" t="str">
            <v>CATALINA CAICEDO ESTRADA</v>
          </cell>
          <cell r="B10144">
            <v>31981281</v>
          </cell>
        </row>
        <row r="10145">
          <cell r="A10145" t="str">
            <v>CATALINA CAMPUZANO ESCOBAR</v>
          </cell>
          <cell r="B10145">
            <v>51701316</v>
          </cell>
        </row>
        <row r="10146">
          <cell r="A10146" t="str">
            <v>CATALINA CRANE DE DURAN</v>
          </cell>
          <cell r="B10146">
            <v>35460200</v>
          </cell>
        </row>
        <row r="10147">
          <cell r="A10147" t="str">
            <v>CATALINA GOMEZ BURBANO</v>
          </cell>
          <cell r="B10147">
            <v>34562937</v>
          </cell>
        </row>
        <row r="10148">
          <cell r="A10148" t="str">
            <v>CATALINA GOMEZ MORA</v>
          </cell>
          <cell r="B10148">
            <v>52619028</v>
          </cell>
        </row>
        <row r="10149">
          <cell r="A10149" t="str">
            <v>CATALINA I FALQUEZ MARTINEZ A</v>
          </cell>
          <cell r="B10149">
            <v>32615359</v>
          </cell>
        </row>
        <row r="10150">
          <cell r="A10150" t="str">
            <v>CATALINA LEYVA SOLANILLA</v>
          </cell>
          <cell r="B10150">
            <v>820330701778</v>
          </cell>
        </row>
        <row r="10151">
          <cell r="A10151" t="str">
            <v>CATALINA LOPEZ RUEDA</v>
          </cell>
          <cell r="B10151">
            <v>38561632</v>
          </cell>
        </row>
        <row r="10152">
          <cell r="A10152" t="str">
            <v>CATALINA SCHNEIDER GUTIERREZ</v>
          </cell>
          <cell r="B10152">
            <v>39690661</v>
          </cell>
        </row>
        <row r="10153">
          <cell r="A10153" t="str">
            <v>CATAMA ABAUNZA ALVARO</v>
          </cell>
          <cell r="B10153">
            <v>79614076</v>
          </cell>
        </row>
        <row r="10154">
          <cell r="A10154" t="str">
            <v>CATAN0 SIERRA EDUARDO</v>
          </cell>
          <cell r="B10154">
            <v>10056938</v>
          </cell>
        </row>
        <row r="10155">
          <cell r="A10155" t="str">
            <v>CATANO CABALLERO OLGA PATRICIA</v>
          </cell>
          <cell r="B10155">
            <v>42764429</v>
          </cell>
        </row>
        <row r="10156">
          <cell r="A10156" t="str">
            <v>CATANO CANAS OSCAR ELIECER</v>
          </cell>
          <cell r="B10156">
            <v>16606374</v>
          </cell>
        </row>
        <row r="10157">
          <cell r="A10157" t="str">
            <v>CATANO CORREA HERNAN</v>
          </cell>
          <cell r="B10157">
            <v>16691748</v>
          </cell>
        </row>
        <row r="10158">
          <cell r="A10158" t="str">
            <v>CATANO CUADROS CAROLINA</v>
          </cell>
          <cell r="B10158">
            <v>66723913</v>
          </cell>
        </row>
        <row r="10159">
          <cell r="A10159" t="str">
            <v>CATANO GOMEZ JAIRO</v>
          </cell>
          <cell r="B10159">
            <v>14433822</v>
          </cell>
        </row>
        <row r="10160">
          <cell r="A10160" t="str">
            <v>CATANO GONZALEZ LUZ HELENA</v>
          </cell>
          <cell r="B10160">
            <v>31988520</v>
          </cell>
        </row>
        <row r="10161">
          <cell r="A10161" t="str">
            <v>CATANO JARAMILLO ROSMBERG</v>
          </cell>
          <cell r="B10161">
            <v>6113889</v>
          </cell>
        </row>
        <row r="10162">
          <cell r="A10162" t="str">
            <v>CATANO LOPEZ DE MESA NOHRA ELENA</v>
          </cell>
          <cell r="B10162">
            <v>43024100</v>
          </cell>
        </row>
        <row r="10163">
          <cell r="A10163" t="str">
            <v>CATANO MONTES JAIME DE JESUS</v>
          </cell>
          <cell r="B10163">
            <v>16203864</v>
          </cell>
        </row>
        <row r="10164">
          <cell r="A10164" t="str">
            <v>CATANO MURIEL DIEGO</v>
          </cell>
          <cell r="B10164">
            <v>98498249</v>
          </cell>
        </row>
        <row r="10165">
          <cell r="A10165" t="str">
            <v>CATANO OCAMPO DONALD</v>
          </cell>
          <cell r="B10165">
            <v>94365229</v>
          </cell>
        </row>
        <row r="10166">
          <cell r="A10166" t="str">
            <v>CATANO PATINO ALVARO</v>
          </cell>
          <cell r="B10166">
            <v>14436775</v>
          </cell>
        </row>
        <row r="10167">
          <cell r="A10167" t="str">
            <v>CATANO QUINTERO GERMAN</v>
          </cell>
          <cell r="B10167">
            <v>14879006</v>
          </cell>
        </row>
        <row r="10168">
          <cell r="A10168" t="str">
            <v>CATANO R LUIS MARIO</v>
          </cell>
          <cell r="B10168">
            <v>16823788</v>
          </cell>
        </row>
        <row r="10169">
          <cell r="A10169" t="str">
            <v>CATANO ROMERO JORGE DALMIRO</v>
          </cell>
          <cell r="B10169">
            <v>3407150</v>
          </cell>
        </row>
        <row r="10170">
          <cell r="A10170" t="str">
            <v>CATANO ROSAS HUGO</v>
          </cell>
          <cell r="B10170">
            <v>16820568</v>
          </cell>
        </row>
        <row r="10171">
          <cell r="A10171" t="str">
            <v>CATANO RUBEN</v>
          </cell>
          <cell r="B10171">
            <v>6385806</v>
          </cell>
        </row>
        <row r="10172">
          <cell r="A10172" t="str">
            <v>CATANO SANCHEZ CARLOS</v>
          </cell>
          <cell r="B10172">
            <v>16740639</v>
          </cell>
        </row>
        <row r="10173">
          <cell r="A10173" t="str">
            <v>CATEDRAL METROPOLITANA MARIA REINA</v>
          </cell>
          <cell r="B10173">
            <v>802012289</v>
          </cell>
        </row>
        <row r="10174">
          <cell r="A10174" t="str">
            <v>CATHERINE DAVIES RUBIO</v>
          </cell>
          <cell r="B10174">
            <v>43052395</v>
          </cell>
        </row>
        <row r="10175">
          <cell r="A10175" t="str">
            <v>CATHERINE ESTRELLA MURILLO GALLO</v>
          </cell>
          <cell r="B10175">
            <v>43520138</v>
          </cell>
        </row>
        <row r="10176">
          <cell r="A10176" t="str">
            <v>CATINCHI FIGUEROA DONALDO ANTONIO</v>
          </cell>
          <cell r="B10176">
            <v>807773</v>
          </cell>
        </row>
        <row r="10177">
          <cell r="A10177" t="str">
            <v>CATUCHE DAZA REINEL</v>
          </cell>
          <cell r="B10177">
            <v>12275252</v>
          </cell>
        </row>
        <row r="10178">
          <cell r="A10178" t="str">
            <v>CATUCHE DE CUETOQUE CESAREA</v>
          </cell>
          <cell r="B10178">
            <v>36111575</v>
          </cell>
        </row>
        <row r="10179">
          <cell r="A10179" t="str">
            <v>CAUCALI ECHEVERRY JHONNY</v>
          </cell>
          <cell r="B10179">
            <v>80221639</v>
          </cell>
        </row>
        <row r="10180">
          <cell r="A10180" t="str">
            <v>CAUCAYO GARCIA LUZ MERY</v>
          </cell>
          <cell r="B10180">
            <v>66918805</v>
          </cell>
        </row>
        <row r="10181">
          <cell r="A10181" t="str">
            <v>CAUSAYA LIS LUIS OVIDIO</v>
          </cell>
          <cell r="B10181">
            <v>12277621</v>
          </cell>
        </row>
        <row r="10182">
          <cell r="A10182" t="str">
            <v>CAUSES DE TELLO MARIA DEL CARMEN</v>
          </cell>
          <cell r="B10182">
            <v>38996445</v>
          </cell>
        </row>
        <row r="10183">
          <cell r="A10183" t="str">
            <v>CAUSES LOZANO DEYCI JOHANA</v>
          </cell>
          <cell r="B10183">
            <v>37080683</v>
          </cell>
        </row>
        <row r="10184">
          <cell r="A10184" t="str">
            <v>CAVICHE ALOS WILSON</v>
          </cell>
          <cell r="B10184">
            <v>10754654</v>
          </cell>
        </row>
        <row r="10185">
          <cell r="A10185" t="str">
            <v>CAVIEDES CELIS RUBEN DARIO</v>
          </cell>
          <cell r="B10185">
            <v>12206924</v>
          </cell>
        </row>
        <row r="10186">
          <cell r="A10186" t="str">
            <v>CAVIEDES ORJUELA LUZ MARINA</v>
          </cell>
          <cell r="B10186">
            <v>36169969</v>
          </cell>
        </row>
        <row r="10187">
          <cell r="A10187" t="str">
            <v>CAVIEDES PARRA HECTOR</v>
          </cell>
          <cell r="B10187">
            <v>14232656</v>
          </cell>
        </row>
        <row r="10188">
          <cell r="A10188" t="str">
            <v>CAVIEDES PARRA LUIS ANTONIO</v>
          </cell>
          <cell r="B10188">
            <v>14227549</v>
          </cell>
        </row>
        <row r="10189">
          <cell r="A10189" t="str">
            <v>CAVIEDES RODRIGUEZFRANCO ALCIDES</v>
          </cell>
          <cell r="B10189">
            <v>79407946</v>
          </cell>
        </row>
        <row r="10190">
          <cell r="A10190" t="str">
            <v>CAVIEDES SALDANA GUSTAVO</v>
          </cell>
          <cell r="B10190">
            <v>14945445</v>
          </cell>
        </row>
        <row r="10191">
          <cell r="A10191" t="str">
            <v>CAVIEDES TORRES ARMANDO</v>
          </cell>
          <cell r="B10191">
            <v>7513597</v>
          </cell>
        </row>
        <row r="10192">
          <cell r="A10192" t="str">
            <v>CAVIEDES ZAMORA FERNANDO</v>
          </cell>
          <cell r="B10192">
            <v>179044</v>
          </cell>
        </row>
        <row r="10193">
          <cell r="A10193" t="str">
            <v>CAYCEDO ARANA ROMMEL ERNESTO</v>
          </cell>
          <cell r="B10193">
            <v>88196994</v>
          </cell>
        </row>
        <row r="10194">
          <cell r="A10194" t="str">
            <v>CAYCEDO LOPEZ GABRIEL ANDRES</v>
          </cell>
          <cell r="B10194">
            <v>93201158</v>
          </cell>
        </row>
        <row r="10195">
          <cell r="A10195" t="str">
            <v>CAYCEDO RICARDO CLARIBEL</v>
          </cell>
          <cell r="B10195">
            <v>39554122</v>
          </cell>
        </row>
        <row r="10196">
          <cell r="A10196" t="str">
            <v>CAYCEDO VANEGAS LUIS BERNARDO</v>
          </cell>
          <cell r="B10196">
            <v>19345053</v>
          </cell>
        </row>
        <row r="10197">
          <cell r="A10197" t="str">
            <v>CAYCEDO VIDAL CESAR A</v>
          </cell>
          <cell r="B10197">
            <v>94490965</v>
          </cell>
        </row>
        <row r="10198">
          <cell r="A10198" t="str">
            <v>CAYON SALINAS LUIS MANUEL</v>
          </cell>
          <cell r="B10198">
            <v>12901268</v>
          </cell>
        </row>
        <row r="10199">
          <cell r="A10199" t="str">
            <v>CBERMEO RIVERA GLORIA</v>
          </cell>
          <cell r="B10199">
            <v>26412629</v>
          </cell>
        </row>
        <row r="10200">
          <cell r="A10200" t="str">
            <v>CEBALLES CUENCA CRISTIAN AUGUSTO</v>
          </cell>
          <cell r="B10200">
            <v>12115040</v>
          </cell>
        </row>
        <row r="10201">
          <cell r="A10201" t="str">
            <v>CEBALLOS ACOSTA SONIA</v>
          </cell>
          <cell r="B10201">
            <v>46642490</v>
          </cell>
        </row>
        <row r="10202">
          <cell r="A10202" t="str">
            <v>CEBALLOS ARANGO CARLOS ENRIQUE</v>
          </cell>
          <cell r="B10202">
            <v>98557704</v>
          </cell>
        </row>
        <row r="10203">
          <cell r="A10203" t="str">
            <v>CEBALLOS ARCE LISBETH JHOHANNA</v>
          </cell>
          <cell r="B10203">
            <v>29662558</v>
          </cell>
        </row>
        <row r="10204">
          <cell r="A10204" t="str">
            <v>CEBALLOS BERDUGO LINA MARGARITA</v>
          </cell>
          <cell r="B10204">
            <v>52847248</v>
          </cell>
        </row>
        <row r="10205">
          <cell r="A10205" t="str">
            <v>CEBALLOS BERRIO NORA ELENA</v>
          </cell>
          <cell r="B10205">
            <v>43627341</v>
          </cell>
        </row>
        <row r="10206">
          <cell r="A10206" t="str">
            <v>CEBALLOS CARO MIGUEL ANGEL</v>
          </cell>
          <cell r="B10206">
            <v>70061150</v>
          </cell>
        </row>
        <row r="10207">
          <cell r="A10207" t="str">
            <v>CEBALLOS CASTRO MAGOLA</v>
          </cell>
          <cell r="B10207">
            <v>31266959</v>
          </cell>
        </row>
        <row r="10208">
          <cell r="A10208" t="str">
            <v>CEBALLOS CORRALES HUMBERTO</v>
          </cell>
          <cell r="B10208">
            <v>16741675</v>
          </cell>
        </row>
        <row r="10209">
          <cell r="A10209" t="str">
            <v>CEBALLOS CORREA MARGARITA MARIA</v>
          </cell>
          <cell r="B10209">
            <v>32553120</v>
          </cell>
        </row>
        <row r="10210">
          <cell r="A10210" t="str">
            <v>CEBALLOS CUARTAS FABIO ALONSO</v>
          </cell>
          <cell r="B10210">
            <v>8311856</v>
          </cell>
        </row>
        <row r="10211">
          <cell r="A10211" t="str">
            <v>CEBALLOS DAVILA FABIOLA</v>
          </cell>
          <cell r="B10211">
            <v>31186896</v>
          </cell>
        </row>
        <row r="10212">
          <cell r="A10212" t="str">
            <v>CEBALLOS DORADO TERESA DE JESUS</v>
          </cell>
          <cell r="B10212">
            <v>30719855</v>
          </cell>
        </row>
        <row r="10213">
          <cell r="A10213" t="str">
            <v>CEBALLOS DUQUE HERNAN DARIO</v>
          </cell>
          <cell r="B10213">
            <v>15507906</v>
          </cell>
        </row>
        <row r="10214">
          <cell r="A10214" t="str">
            <v>CEBALLOS ECHEVERRI LUIS MARIA</v>
          </cell>
          <cell r="B10214">
            <v>4870735</v>
          </cell>
        </row>
        <row r="10215">
          <cell r="A10215" t="str">
            <v>CEBALLOS ESCOBAR REINALDO</v>
          </cell>
          <cell r="B10215">
            <v>14963180</v>
          </cell>
        </row>
        <row r="10216">
          <cell r="A10216" t="str">
            <v>CEBALLOS FAJARDO MARIO ALFREDO</v>
          </cell>
          <cell r="B10216">
            <v>12964768</v>
          </cell>
        </row>
        <row r="10217">
          <cell r="A10217" t="str">
            <v>CEBALLOS FAJARDO ROBINSON</v>
          </cell>
          <cell r="B10217">
            <v>91230063</v>
          </cell>
        </row>
        <row r="10218">
          <cell r="A10218" t="str">
            <v>CEBALLOS FLOREZ HECTOR HERNAN</v>
          </cell>
          <cell r="B10218">
            <v>70904338</v>
          </cell>
        </row>
        <row r="10219">
          <cell r="A10219" t="str">
            <v>CEBALLOS FRANCO LUZ ELENA</v>
          </cell>
          <cell r="B10219">
            <v>31292696</v>
          </cell>
        </row>
        <row r="10220">
          <cell r="A10220" t="str">
            <v>CEBALLOS FUENTEZ LUZ MILA</v>
          </cell>
          <cell r="B10220">
            <v>26134949</v>
          </cell>
        </row>
        <row r="10221">
          <cell r="A10221" t="str">
            <v>CEBALLOS GALLO LUIS ALBERTO</v>
          </cell>
          <cell r="B10221">
            <v>70902429</v>
          </cell>
        </row>
        <row r="10222">
          <cell r="A10222" t="str">
            <v>CEBALLOS GALLO MARIA B</v>
          </cell>
          <cell r="B10222">
            <v>43470490</v>
          </cell>
        </row>
        <row r="10223">
          <cell r="A10223" t="str">
            <v>CEBALLOS GIRALDO FRANCISCO JAVIER</v>
          </cell>
          <cell r="B10223">
            <v>70901610</v>
          </cell>
        </row>
        <row r="10224">
          <cell r="A10224" t="str">
            <v>CEBALLOS GIRALDO OLGA LUCIA</v>
          </cell>
          <cell r="B10224">
            <v>43572875</v>
          </cell>
        </row>
        <row r="10225">
          <cell r="A10225" t="str">
            <v>CEBALLOS GOMEZ CARLOS EDUARDO</v>
          </cell>
          <cell r="B10225">
            <v>79668874</v>
          </cell>
        </row>
        <row r="10226">
          <cell r="A10226" t="str">
            <v>CEBALLOS GOMEZ FABIO</v>
          </cell>
          <cell r="B10226">
            <v>71620634</v>
          </cell>
        </row>
        <row r="10227">
          <cell r="A10227" t="str">
            <v>CEBALLOS GOMEZ GERARDO ALONSO</v>
          </cell>
          <cell r="B10227">
            <v>71596485</v>
          </cell>
        </row>
        <row r="10228">
          <cell r="A10228" t="str">
            <v>CEBALLOS GOMEZ RUBEN DARIO</v>
          </cell>
          <cell r="B10228">
            <v>71632522</v>
          </cell>
        </row>
        <row r="10229">
          <cell r="A10229" t="str">
            <v>CEBALLOS GUZMAN GILBERTO</v>
          </cell>
          <cell r="B10229">
            <v>16447495</v>
          </cell>
        </row>
        <row r="10230">
          <cell r="A10230" t="str">
            <v>CEBALLOS HOYOS CARLOS ARTURO</v>
          </cell>
          <cell r="B10230">
            <v>16595019</v>
          </cell>
        </row>
        <row r="10231">
          <cell r="A10231" t="str">
            <v>CEBALLOS HURTADO WILMER</v>
          </cell>
          <cell r="B10231">
            <v>6462651</v>
          </cell>
        </row>
        <row r="10232">
          <cell r="A10232" t="str">
            <v>CEBALLOS ISAZA JHON FREDY</v>
          </cell>
          <cell r="B10232">
            <v>94409512</v>
          </cell>
        </row>
        <row r="10233">
          <cell r="A10233" t="str">
            <v>CEBALLOS JAIRO</v>
          </cell>
          <cell r="B10233">
            <v>94317350</v>
          </cell>
        </row>
        <row r="10234">
          <cell r="A10234" t="str">
            <v>CEBALLOS JARAMILLONATIVIDAD DEL C</v>
          </cell>
          <cell r="B10234">
            <v>38999836</v>
          </cell>
        </row>
        <row r="10235">
          <cell r="A10235" t="str">
            <v>CEBALLOS LEAL DIEGO ROBERTO</v>
          </cell>
          <cell r="B10235">
            <v>7514050</v>
          </cell>
        </row>
        <row r="10236">
          <cell r="A10236" t="str">
            <v>CEBALLOS LEAL FRANKLIMBERTO</v>
          </cell>
          <cell r="B10236">
            <v>1251268</v>
          </cell>
        </row>
        <row r="10237">
          <cell r="A10237" t="str">
            <v>CEBALLOS LIEVANO MARIA ESTHER</v>
          </cell>
          <cell r="B10237">
            <v>41708129</v>
          </cell>
        </row>
        <row r="10238">
          <cell r="A10238" t="str">
            <v>CEBALLOS LOURIDO GLORIA</v>
          </cell>
          <cell r="B10238">
            <v>34510689</v>
          </cell>
        </row>
        <row r="10239">
          <cell r="A10239" t="str">
            <v>CEBALLOS LOURIDO LUIS ENRIQUE</v>
          </cell>
          <cell r="B10239">
            <v>10553360</v>
          </cell>
        </row>
        <row r="10240">
          <cell r="A10240" t="str">
            <v>CEBALLOS MAPE GIOVANNI</v>
          </cell>
          <cell r="B10240">
            <v>76304920</v>
          </cell>
        </row>
        <row r="10241">
          <cell r="A10241" t="str">
            <v>CEBALLOS MAYA HECTOR HELI</v>
          </cell>
          <cell r="B10241">
            <v>70114893</v>
          </cell>
        </row>
        <row r="10242">
          <cell r="A10242" t="str">
            <v>CEBALLOS MEDINA CARLOS MARIO</v>
          </cell>
          <cell r="B10242">
            <v>16645184</v>
          </cell>
        </row>
        <row r="10243">
          <cell r="A10243" t="str">
            <v>CEBALLOS MENDEZ LUIS FERNANDO</v>
          </cell>
          <cell r="B10243">
            <v>2988388</v>
          </cell>
        </row>
        <row r="10244">
          <cell r="A10244" t="str">
            <v>CEBALLOS MONTOYA MARTHA INES</v>
          </cell>
          <cell r="B10244">
            <v>43498926</v>
          </cell>
        </row>
        <row r="10245">
          <cell r="A10245" t="str">
            <v>CEBALLOS NIETO BERNARDO JESUS</v>
          </cell>
          <cell r="B10245">
            <v>17027141</v>
          </cell>
        </row>
        <row r="10246">
          <cell r="A10246" t="str">
            <v>CEBALLOS ORTIZ MARIA NUBIA</v>
          </cell>
          <cell r="B10246">
            <v>36179751</v>
          </cell>
        </row>
        <row r="10247">
          <cell r="A10247" t="str">
            <v>CEBALLOS OSORIO HENRY</v>
          </cell>
          <cell r="B10247">
            <v>16758564</v>
          </cell>
        </row>
        <row r="10248">
          <cell r="A10248" t="str">
            <v>CEBALLOS OSPINA DORIS</v>
          </cell>
          <cell r="B10248">
            <v>31291068</v>
          </cell>
        </row>
        <row r="10249">
          <cell r="A10249" t="str">
            <v>CEBALLOS OSPINA JESUS ANCIR</v>
          </cell>
          <cell r="B10249">
            <v>8229519</v>
          </cell>
        </row>
        <row r="10250">
          <cell r="A10250" t="str">
            <v>CEBALLOS QUINTERO ROSA MARIA</v>
          </cell>
          <cell r="B10250">
            <v>51714298</v>
          </cell>
        </row>
        <row r="10251">
          <cell r="A10251" t="str">
            <v>CEBALLOS RAMOS CARLOS HERNANDO</v>
          </cell>
          <cell r="B10251">
            <v>71183709</v>
          </cell>
        </row>
        <row r="10252">
          <cell r="A10252" t="str">
            <v>CEBALLOS RINCON WILSON ARTURO</v>
          </cell>
          <cell r="B10252">
            <v>71686813</v>
          </cell>
        </row>
        <row r="10253">
          <cell r="A10253" t="str">
            <v>CEBALLOS RODRIGUEZ DEISY</v>
          </cell>
          <cell r="B10253">
            <v>31468616</v>
          </cell>
        </row>
        <row r="10254">
          <cell r="A10254" t="str">
            <v>CEBALLOS RODRIGUEZ YOLANDA DEL CARMEN</v>
          </cell>
          <cell r="B10254">
            <v>27104572</v>
          </cell>
        </row>
        <row r="10255">
          <cell r="A10255" t="str">
            <v>CEBALLOS ROSERO JOSE BARCENUBIO</v>
          </cell>
          <cell r="B10255">
            <v>5256923</v>
          </cell>
        </row>
        <row r="10256">
          <cell r="A10256" t="str">
            <v>CEBALLOS SANCHEZ NORMA LILIANA</v>
          </cell>
          <cell r="B10256">
            <v>66744562</v>
          </cell>
        </row>
        <row r="10257">
          <cell r="A10257" t="str">
            <v>CEBALLOS SANCHEZ RUBEN DARIO</v>
          </cell>
          <cell r="B10257">
            <v>6465156</v>
          </cell>
        </row>
        <row r="10258">
          <cell r="A10258" t="str">
            <v>CEBALLOS TOBON ORLANDO</v>
          </cell>
          <cell r="B10258">
            <v>98581190</v>
          </cell>
        </row>
        <row r="10259">
          <cell r="A10259" t="str">
            <v>CEBALLOS TORO ANGELA MARIA</v>
          </cell>
          <cell r="B10259">
            <v>39181178</v>
          </cell>
        </row>
        <row r="10260">
          <cell r="A10260" t="str">
            <v>CEBALLOS TORO LUZ MERY</v>
          </cell>
          <cell r="B10260">
            <v>29532733</v>
          </cell>
        </row>
        <row r="10261">
          <cell r="A10261" t="str">
            <v>CEBALLOS TORRES MARTHA</v>
          </cell>
          <cell r="B10261">
            <v>43084792</v>
          </cell>
        </row>
        <row r="10262">
          <cell r="A10262" t="str">
            <v>CEBALLOS URREGO LEONARDO</v>
          </cell>
          <cell r="B10262">
            <v>70080712</v>
          </cell>
        </row>
        <row r="10263">
          <cell r="A10263" t="str">
            <v>CEBALLOS VALLEJO ALBERTO LEON</v>
          </cell>
          <cell r="B10263">
            <v>70044656</v>
          </cell>
        </row>
        <row r="10264">
          <cell r="A10264" t="str">
            <v>CEBALLOS VASQUEZ LINA FERNANDA</v>
          </cell>
          <cell r="B10264">
            <v>55164310</v>
          </cell>
        </row>
        <row r="10265">
          <cell r="A10265" t="str">
            <v>CEBALLOS VEGA FRANCISCO JAVIER</v>
          </cell>
          <cell r="B10265">
            <v>84078625</v>
          </cell>
        </row>
        <row r="10266">
          <cell r="A10266" t="str">
            <v>CEBALLOS VELASQUEZ ALBERTO ANTONIO</v>
          </cell>
          <cell r="B10266">
            <v>8316005</v>
          </cell>
        </row>
        <row r="10267">
          <cell r="A10267" t="str">
            <v>CEBALLOS VELASQUEZ FLOR MARIA</v>
          </cell>
          <cell r="B10267">
            <v>25706992</v>
          </cell>
        </row>
        <row r="10268">
          <cell r="A10268" t="str">
            <v>CEBALLOS WILLIAM</v>
          </cell>
          <cell r="B10268">
            <v>6223230</v>
          </cell>
        </row>
        <row r="10269">
          <cell r="A10269" t="str">
            <v>CEBALLOS YEPES EDILMA DEL CARMEN</v>
          </cell>
          <cell r="B10269">
            <v>32541824</v>
          </cell>
        </row>
        <row r="10270">
          <cell r="A10270" t="str">
            <v>CEBBALLOS ESCOBAR ANDRES FERNANDO</v>
          </cell>
          <cell r="B10270">
            <v>94428479</v>
          </cell>
        </row>
        <row r="10271">
          <cell r="A10271" t="str">
            <v>CECERES SOTO CARLOS ALBERTO</v>
          </cell>
          <cell r="B10271">
            <v>79506250</v>
          </cell>
        </row>
        <row r="10272">
          <cell r="A10272" t="str">
            <v>CECILIA CARDENAS DE VILORIA</v>
          </cell>
          <cell r="B10272">
            <v>20010680</v>
          </cell>
        </row>
        <row r="10273">
          <cell r="A10273" t="str">
            <v>CECILIA ESCOBAR DE JARAMILLO</v>
          </cell>
          <cell r="B10273">
            <v>29861883</v>
          </cell>
        </row>
        <row r="10274">
          <cell r="A10274" t="str">
            <v>CECILIA GALVIS DE RODRIGUEZ</v>
          </cell>
          <cell r="B10274">
            <v>20317891</v>
          </cell>
        </row>
        <row r="10275">
          <cell r="A10275" t="str">
            <v>CECILIA JOSEFINA FALQUEZ MARTINEZ-APARIC</v>
          </cell>
          <cell r="B10275">
            <v>22414249</v>
          </cell>
        </row>
        <row r="10276">
          <cell r="A10276" t="str">
            <v>CECILIA MEJIA MEJIA</v>
          </cell>
          <cell r="B10276">
            <v>29093110</v>
          </cell>
        </row>
        <row r="10277">
          <cell r="A10277" t="str">
            <v>CECILIA SERRANO ORTIZ</v>
          </cell>
          <cell r="B10277">
            <v>41610399</v>
          </cell>
        </row>
        <row r="10278">
          <cell r="A10278" t="str">
            <v>CECILIO MENDOZA PIZARRO</v>
          </cell>
          <cell r="B10278">
            <v>16253115</v>
          </cell>
        </row>
        <row r="10279">
          <cell r="A10279" t="str">
            <v>CEDA¥O ROJAS SIMEON</v>
          </cell>
          <cell r="B10279">
            <v>16604519</v>
          </cell>
        </row>
        <row r="10280">
          <cell r="A10280" t="str">
            <v>CEDANO AMORTEGUI JORGE ENRIQUE</v>
          </cell>
          <cell r="B10280">
            <v>3009980</v>
          </cell>
        </row>
        <row r="10281">
          <cell r="A10281" t="str">
            <v>CEDANO RICAURTE JULIO ROBERTO</v>
          </cell>
          <cell r="B10281">
            <v>17176129</v>
          </cell>
        </row>
        <row r="10282">
          <cell r="A10282" t="str">
            <v>CEDE¥O VELA GERMAN</v>
          </cell>
          <cell r="B10282">
            <v>17340298</v>
          </cell>
        </row>
        <row r="10283">
          <cell r="A10283" t="str">
            <v>CEDE¥O YACE ROBINSON RAMSES</v>
          </cell>
          <cell r="B10283">
            <v>16494299</v>
          </cell>
        </row>
        <row r="10284">
          <cell r="A10284" t="str">
            <v>CEDEÑO ALFREDO</v>
          </cell>
          <cell r="B10284">
            <v>6370720</v>
          </cell>
        </row>
        <row r="10285">
          <cell r="A10285" t="str">
            <v>CEDENO LICONA YANETH MARIA</v>
          </cell>
          <cell r="B10285">
            <v>45517933</v>
          </cell>
        </row>
        <row r="10286">
          <cell r="A10286" t="str">
            <v>CEDENO LOPEZ CESAR ELI</v>
          </cell>
          <cell r="B10286">
            <v>16238590</v>
          </cell>
        </row>
        <row r="10287">
          <cell r="A10287" t="str">
            <v>CEDIEL ANCHICA LIBIA LILIANA</v>
          </cell>
          <cell r="B10287">
            <v>59667553</v>
          </cell>
        </row>
        <row r="10288">
          <cell r="A10288" t="str">
            <v>CEDIEL BELTRAN RUBIELA</v>
          </cell>
          <cell r="B10288">
            <v>63357083</v>
          </cell>
        </row>
        <row r="10289">
          <cell r="A10289" t="str">
            <v>CEDIEL MANTILLA RODRIGO</v>
          </cell>
          <cell r="B10289">
            <v>5564403</v>
          </cell>
        </row>
        <row r="10290">
          <cell r="A10290" t="str">
            <v>CEDIEL PINZON ALBERTO</v>
          </cell>
          <cell r="B10290">
            <v>6492411</v>
          </cell>
        </row>
        <row r="10291">
          <cell r="A10291" t="str">
            <v>CEDIEL QUIROGA JUAN MANUEL</v>
          </cell>
          <cell r="B10291">
            <v>6506169</v>
          </cell>
        </row>
        <row r="10292">
          <cell r="A10292" t="str">
            <v>CEDIEL VANEGAS GLADYS</v>
          </cell>
          <cell r="B10292">
            <v>36175367</v>
          </cell>
        </row>
        <row r="10293">
          <cell r="A10293" t="str">
            <v>CEFERINO RINCON RUBEN DARIO</v>
          </cell>
          <cell r="B10293">
            <v>98495870</v>
          </cell>
        </row>
        <row r="10294">
          <cell r="A10294" t="str">
            <v>CEKIT S A COMPANIA EDITORIAL ELECTRON</v>
          </cell>
          <cell r="B10294">
            <v>891411532</v>
          </cell>
        </row>
        <row r="10295">
          <cell r="A10295" t="str">
            <v>CELADA PEREZ JOSE RICAURTE</v>
          </cell>
          <cell r="B10295">
            <v>6386405</v>
          </cell>
        </row>
        <row r="10296">
          <cell r="A10296" t="str">
            <v>CELADA UCHIMA JONH NELSON</v>
          </cell>
          <cell r="B10296">
            <v>94365188</v>
          </cell>
        </row>
        <row r="10297">
          <cell r="A10297" t="str">
            <v>CELEDON SUAREZ SANDRA PATRICIA</v>
          </cell>
          <cell r="B10297">
            <v>57415363</v>
          </cell>
        </row>
        <row r="10298">
          <cell r="A10298" t="str">
            <v>CELEMIN CASADIEGO JAIRO DOMINGO</v>
          </cell>
          <cell r="B10298">
            <v>9132671</v>
          </cell>
        </row>
        <row r="10299">
          <cell r="A10299" t="str">
            <v>CELEMIN CUELLAR VICTOR JULIO</v>
          </cell>
          <cell r="B10299">
            <v>14227366</v>
          </cell>
        </row>
        <row r="10300">
          <cell r="A10300" t="str">
            <v>CELEMIN ORTIZ HERNAN</v>
          </cell>
          <cell r="B10300">
            <v>14208554</v>
          </cell>
        </row>
        <row r="10301">
          <cell r="A10301" t="str">
            <v>CELGUPA Y SERVICIOS LTDA</v>
          </cell>
          <cell r="B10301">
            <v>860519659</v>
          </cell>
        </row>
        <row r="10302">
          <cell r="A10302" t="str">
            <v>CELIA BEDOYA BELTRAN</v>
          </cell>
          <cell r="B10302">
            <v>38245164</v>
          </cell>
        </row>
        <row r="10303">
          <cell r="A10303" t="str">
            <v>CELIA DE GUTIERREZ CARLA MARGARITA</v>
          </cell>
          <cell r="B10303">
            <v>22430155</v>
          </cell>
        </row>
        <row r="10304">
          <cell r="A10304" t="str">
            <v>CELIA FAJARDO GARAVITO</v>
          </cell>
          <cell r="B10304">
            <v>24111474</v>
          </cell>
        </row>
        <row r="10305">
          <cell r="A10305" t="str">
            <v>CELIANO AUDOR</v>
          </cell>
          <cell r="B10305">
            <v>12105688</v>
          </cell>
        </row>
        <row r="10306">
          <cell r="A10306" t="str">
            <v>CELIN NAVAS HEBERT</v>
          </cell>
          <cell r="B10306">
            <v>16988388</v>
          </cell>
        </row>
        <row r="10307">
          <cell r="A10307" t="str">
            <v>CELINA ORTEGA MEZA</v>
          </cell>
          <cell r="B10307">
            <v>52153311</v>
          </cell>
        </row>
        <row r="10308">
          <cell r="A10308" t="str">
            <v>CELIS BEDOYA LILIANA DEL SOCORRO</v>
          </cell>
          <cell r="B10308">
            <v>42679338</v>
          </cell>
        </row>
        <row r="10309">
          <cell r="A10309" t="str">
            <v>CELIS BETANCURT ESPERANZA</v>
          </cell>
          <cell r="B10309">
            <v>41902300</v>
          </cell>
        </row>
        <row r="10310">
          <cell r="A10310" t="str">
            <v>CELIS BORDA CARLOS MARTIN</v>
          </cell>
          <cell r="B10310">
            <v>79396999</v>
          </cell>
        </row>
        <row r="10311">
          <cell r="A10311" t="str">
            <v>CELIS BUITRAGO MARTHA CECILIA</v>
          </cell>
          <cell r="B10311">
            <v>39802198</v>
          </cell>
        </row>
        <row r="10312">
          <cell r="A10312" t="str">
            <v>CELIS CAMARGO FRANCISCO JOSE</v>
          </cell>
          <cell r="B10312">
            <v>13715152</v>
          </cell>
        </row>
        <row r="10313">
          <cell r="A10313" t="str">
            <v>CELIS CAMARGO HERNANDO</v>
          </cell>
          <cell r="B10313">
            <v>79363584</v>
          </cell>
        </row>
        <row r="10314">
          <cell r="A10314" t="str">
            <v>CELIS CEPEDA JUAN CARLOS</v>
          </cell>
          <cell r="B10314">
            <v>79514017</v>
          </cell>
        </row>
        <row r="10315">
          <cell r="A10315" t="str">
            <v>CELIS CERDAS CARMEN YOLANDA</v>
          </cell>
          <cell r="B10315">
            <v>60317354</v>
          </cell>
        </row>
        <row r="10316">
          <cell r="A10316" t="str">
            <v>CELIS CERDAS JAIME HELIBERTO</v>
          </cell>
          <cell r="B10316">
            <v>13247692</v>
          </cell>
        </row>
        <row r="10317">
          <cell r="A10317" t="str">
            <v>CELIS DE RUBIANO MARTHA ISABEL</v>
          </cell>
          <cell r="B10317">
            <v>41374731</v>
          </cell>
        </row>
        <row r="10318">
          <cell r="A10318" t="str">
            <v>CELIS DURAN OLGA ESPERANZA</v>
          </cell>
          <cell r="B10318">
            <v>46676035</v>
          </cell>
        </row>
        <row r="10319">
          <cell r="A10319" t="str">
            <v>CELIS GORDO MARTHA LILIANA</v>
          </cell>
          <cell r="B10319">
            <v>51880385</v>
          </cell>
        </row>
        <row r="10320">
          <cell r="A10320" t="str">
            <v>CELIS GUTIERREZ MARIA INES</v>
          </cell>
          <cell r="B10320">
            <v>42961982</v>
          </cell>
        </row>
        <row r="10321">
          <cell r="A10321" t="str">
            <v>CELIS INFANTE LUIS DELIO</v>
          </cell>
          <cell r="B10321">
            <v>17102933</v>
          </cell>
        </row>
        <row r="10322">
          <cell r="A10322" t="str">
            <v>CELIS LOPEZ JUAN CAMILO</v>
          </cell>
          <cell r="B10322">
            <v>91288353</v>
          </cell>
        </row>
        <row r="10323">
          <cell r="A10323" t="str">
            <v>CELIS LOPEZ ORLANDO</v>
          </cell>
          <cell r="B10323">
            <v>79255227</v>
          </cell>
        </row>
        <row r="10324">
          <cell r="A10324" t="str">
            <v>CELIS LOSADA JULIA</v>
          </cell>
          <cell r="B10324">
            <v>26519376</v>
          </cell>
        </row>
        <row r="10325">
          <cell r="A10325" t="str">
            <v>CELIS MONTOYA JUAN CAMILO</v>
          </cell>
          <cell r="B10325">
            <v>8430308</v>
          </cell>
        </row>
        <row r="10326">
          <cell r="A10326" t="str">
            <v>CELIS MORENO RODRIGO ASNED</v>
          </cell>
          <cell r="B10326">
            <v>79660190</v>
          </cell>
        </row>
        <row r="10327">
          <cell r="A10327" t="str">
            <v>CELIS NEIRA JUAN JORGE</v>
          </cell>
          <cell r="B10327">
            <v>79155150</v>
          </cell>
        </row>
        <row r="10328">
          <cell r="A10328" t="str">
            <v>CELIS OBANAGA JULIER MARIA</v>
          </cell>
          <cell r="B10328">
            <v>66951735</v>
          </cell>
        </row>
        <row r="10329">
          <cell r="A10329" t="str">
            <v>CELIS OCAMPO NERY SAIR</v>
          </cell>
          <cell r="B10329">
            <v>14267778</v>
          </cell>
        </row>
        <row r="10330">
          <cell r="A10330" t="str">
            <v>CELIS OROZCO SONIA</v>
          </cell>
          <cell r="B10330">
            <v>31841765</v>
          </cell>
        </row>
        <row r="10331">
          <cell r="A10331" t="str">
            <v>CELIS ORTIZ LUZ MYRIAM</v>
          </cell>
          <cell r="B10331">
            <v>66712539</v>
          </cell>
        </row>
        <row r="10332">
          <cell r="A10332" t="str">
            <v>CELIS ORTIZ SANDRA MILENA</v>
          </cell>
          <cell r="B10332">
            <v>66724376</v>
          </cell>
        </row>
        <row r="10333">
          <cell r="A10333" t="str">
            <v>CELIS PATINO CARLOS ALBERTO</v>
          </cell>
          <cell r="B10333">
            <v>8409356</v>
          </cell>
        </row>
        <row r="10334">
          <cell r="A10334" t="str">
            <v>CELIS RIVERA JUAN CARLOS</v>
          </cell>
          <cell r="B10334">
            <v>79577167</v>
          </cell>
        </row>
        <row r="10335">
          <cell r="A10335" t="str">
            <v>CELIS RODRIGUEZ SANDRA YALILT</v>
          </cell>
          <cell r="B10335">
            <v>52029566</v>
          </cell>
        </row>
        <row r="10336">
          <cell r="A10336" t="str">
            <v>CELIS ROJAS RICARDO</v>
          </cell>
          <cell r="B10336">
            <v>79465079</v>
          </cell>
        </row>
        <row r="10337">
          <cell r="A10337" t="str">
            <v>CELIS RUBIO PAOLA</v>
          </cell>
          <cell r="B10337">
            <v>66949235</v>
          </cell>
        </row>
        <row r="10338">
          <cell r="A10338" t="str">
            <v>CELIS RUIZ ESTEBAN</v>
          </cell>
          <cell r="B10338">
            <v>10189748</v>
          </cell>
        </row>
        <row r="10339">
          <cell r="A10339" t="str">
            <v>CELIS SANCHEZ TERESA DE JESUS</v>
          </cell>
          <cell r="B10339">
            <v>21576368</v>
          </cell>
        </row>
        <row r="10340">
          <cell r="A10340" t="str">
            <v>CELIS SUAREZ ELVIS ALFREDO</v>
          </cell>
          <cell r="B10340">
            <v>91428879</v>
          </cell>
        </row>
        <row r="10341">
          <cell r="A10341" t="str">
            <v>CELIS TORRES JORGE LUIS</v>
          </cell>
          <cell r="B10341">
            <v>8756075</v>
          </cell>
        </row>
        <row r="10342">
          <cell r="A10342" t="str">
            <v>CELIS TORRES JUAN JOSE</v>
          </cell>
          <cell r="B10342">
            <v>9776865</v>
          </cell>
        </row>
        <row r="10343">
          <cell r="A10343" t="str">
            <v>CELIS VARGAS CAROLINA</v>
          </cell>
          <cell r="B10343">
            <v>51845595</v>
          </cell>
        </row>
        <row r="10344">
          <cell r="A10344" t="str">
            <v>CELIS VILLARREAL NANCY</v>
          </cell>
          <cell r="B10344">
            <v>41453504</v>
          </cell>
        </row>
        <row r="10345">
          <cell r="A10345" t="str">
            <v>CELORIO BOHORQUEZ MARTHA CECILIA</v>
          </cell>
          <cell r="B10345">
            <v>31962393</v>
          </cell>
        </row>
        <row r="10346">
          <cell r="A10346" t="str">
            <v>CELORIO VIDAL CLARA ELISA</v>
          </cell>
          <cell r="B10346">
            <v>29222197</v>
          </cell>
        </row>
        <row r="10347">
          <cell r="A10347" t="str">
            <v>CELSO GARCIA BACA</v>
          </cell>
          <cell r="B10347">
            <v>16244982</v>
          </cell>
        </row>
        <row r="10348">
          <cell r="A10348" t="str">
            <v>CELSO NORBERTO LENIS FIGUEROA</v>
          </cell>
          <cell r="B10348">
            <v>6547938</v>
          </cell>
        </row>
        <row r="10349">
          <cell r="A10349" t="str">
            <v>CELY ABRIL RAUL</v>
          </cell>
          <cell r="B10349">
            <v>80491311</v>
          </cell>
        </row>
        <row r="10350">
          <cell r="A10350" t="str">
            <v>CELY BECERRA JOSE ADAN</v>
          </cell>
          <cell r="B10350">
            <v>7228516</v>
          </cell>
        </row>
        <row r="10351">
          <cell r="A10351" t="str">
            <v>CELY GIL ANA JULIA</v>
          </cell>
          <cell r="B10351">
            <v>24016220</v>
          </cell>
        </row>
        <row r="10352">
          <cell r="A10352" t="str">
            <v>CELY JIMENEZ MARTHA</v>
          </cell>
          <cell r="B10352">
            <v>46661976</v>
          </cell>
        </row>
        <row r="10353">
          <cell r="A10353" t="str">
            <v>CELY MANTILLA JORGE ANIBAL</v>
          </cell>
          <cell r="B10353">
            <v>91200041</v>
          </cell>
        </row>
        <row r="10354">
          <cell r="A10354" t="str">
            <v>CELY MONSALVE ALFONSO</v>
          </cell>
          <cell r="B10354">
            <v>91238243</v>
          </cell>
        </row>
        <row r="10355">
          <cell r="A10355" t="str">
            <v>CELY PINTO LIDIA MARIA</v>
          </cell>
          <cell r="B10355">
            <v>46450037</v>
          </cell>
        </row>
        <row r="10356">
          <cell r="A10356" t="str">
            <v>CELY PULIDO AURA CRISTINA</v>
          </cell>
          <cell r="B10356">
            <v>52335013</v>
          </cell>
        </row>
        <row r="10357">
          <cell r="A10357" t="str">
            <v>CELY RAMIREZ LUIS ALBERTO</v>
          </cell>
          <cell r="B10357">
            <v>79332215</v>
          </cell>
        </row>
        <row r="10358">
          <cell r="A10358" t="str">
            <v>CELY RODRIGUEZ MARTIN EMILIO</v>
          </cell>
          <cell r="B10358">
            <v>79621307</v>
          </cell>
        </row>
        <row r="10359">
          <cell r="A10359" t="str">
            <v>CENCAR COMPANIA CENTRAL DE CARGA S A</v>
          </cell>
          <cell r="B10359">
            <v>890316706</v>
          </cell>
        </row>
        <row r="10360">
          <cell r="A10360" t="str">
            <v>CENDALES MOLINA MARCO TULIO</v>
          </cell>
          <cell r="B10360">
            <v>19272795</v>
          </cell>
        </row>
        <row r="10361">
          <cell r="A10361" t="str">
            <v>CENTAURUS MENSAJEROS N Y R LTDA</v>
          </cell>
          <cell r="B10361">
            <v>860533311</v>
          </cell>
        </row>
        <row r="10362">
          <cell r="A10362" t="str">
            <v>CENTENO ALARCON CARLOS ALBERTO</v>
          </cell>
          <cell r="B10362">
            <v>16470032</v>
          </cell>
        </row>
        <row r="10363">
          <cell r="A10363" t="str">
            <v>CENTENO ESTACIO STELLA</v>
          </cell>
          <cell r="B10363">
            <v>59671643</v>
          </cell>
        </row>
        <row r="10364">
          <cell r="A10364" t="str">
            <v>CENTENO HERNANDEZ JOSAFAT</v>
          </cell>
          <cell r="B10364">
            <v>91074651</v>
          </cell>
        </row>
        <row r="10365">
          <cell r="A10365" t="str">
            <v>CENTENO HERRERA LUIS ENRIQUE</v>
          </cell>
          <cell r="B10365">
            <v>91260158</v>
          </cell>
        </row>
        <row r="10366">
          <cell r="A10366" t="str">
            <v>CENTRAL DE HERRAMIENTAS EU</v>
          </cell>
          <cell r="B10366">
            <v>804007537</v>
          </cell>
        </row>
        <row r="10367">
          <cell r="A10367" t="str">
            <v>CENTRAL LA PRADERA LTDA</v>
          </cell>
          <cell r="B10367">
            <v>800254000</v>
          </cell>
        </row>
        <row r="10368">
          <cell r="A10368" t="str">
            <v>CENTRO AGROLECHERO LIMITADA</v>
          </cell>
          <cell r="B10368">
            <v>860524126</v>
          </cell>
        </row>
        <row r="10369">
          <cell r="A10369" t="str">
            <v>CENTRO COLOMBIANO DE FERTILIDAD Y ESTERE</v>
          </cell>
          <cell r="B10369">
            <v>800027704</v>
          </cell>
        </row>
        <row r="10370">
          <cell r="A10370" t="str">
            <v>CENTRO COMERCIAL SAN DIEGO</v>
          </cell>
          <cell r="B10370">
            <v>890911709</v>
          </cell>
        </row>
        <row r="10371">
          <cell r="A10371" t="str">
            <v>CENTRO DE COLISIONES RASAUTOS LTDA</v>
          </cell>
          <cell r="B10371">
            <v>800048266</v>
          </cell>
        </row>
        <row r="10372">
          <cell r="A10372" t="str">
            <v>CENTRO DE COMPUTACION COMPUCENTRO</v>
          </cell>
          <cell r="B10372">
            <v>860503184</v>
          </cell>
        </row>
        <row r="10373">
          <cell r="A10373" t="str">
            <v>CENTRO INCA LIMITADA</v>
          </cell>
          <cell r="B10373">
            <v>890115898</v>
          </cell>
        </row>
        <row r="10374">
          <cell r="A10374" t="str">
            <v>CENTRO MEDICO SIGAL Y CURE</v>
          </cell>
          <cell r="B10374">
            <v>860040630</v>
          </cell>
        </row>
        <row r="10375">
          <cell r="A10375" t="str">
            <v>CENTRO SUPERIOR DE ESTUDIOS TRIBUTARIOS</v>
          </cell>
          <cell r="B10375">
            <v>805014396</v>
          </cell>
        </row>
        <row r="10376">
          <cell r="A10376" t="str">
            <v>CEPEDA ALBARRACIN GLADYS LILIANA</v>
          </cell>
          <cell r="B10376">
            <v>66848683</v>
          </cell>
        </row>
        <row r="10377">
          <cell r="A10377" t="str">
            <v>CEPEDA ALZA HERMILSON</v>
          </cell>
          <cell r="B10377">
            <v>94378271</v>
          </cell>
        </row>
        <row r="10378">
          <cell r="A10378" t="str">
            <v>CEPEDA AYUDE CESAR AUGUSTO</v>
          </cell>
          <cell r="B10378">
            <v>7458916</v>
          </cell>
        </row>
        <row r="10379">
          <cell r="A10379" t="str">
            <v>CEPEDA BALAGUERA RAFAEL ARTURO</v>
          </cell>
          <cell r="B10379">
            <v>4052823</v>
          </cell>
        </row>
        <row r="10380">
          <cell r="A10380" t="str">
            <v>CEPEDA BUITRAGO MARTHA LUCIA</v>
          </cell>
          <cell r="B10380">
            <v>39646922</v>
          </cell>
        </row>
        <row r="10381">
          <cell r="A10381" t="str">
            <v>CEPEDA CARANTON GINNA TATIANA</v>
          </cell>
          <cell r="B10381">
            <v>52500351</v>
          </cell>
        </row>
        <row r="10382">
          <cell r="A10382" t="str">
            <v>CEPEDA CHACON HENRY MAURICIO</v>
          </cell>
          <cell r="B10382">
            <v>91473080</v>
          </cell>
        </row>
        <row r="10383">
          <cell r="A10383" t="str">
            <v>CEPEDA CORONADO CAMILO ANTONIO</v>
          </cell>
          <cell r="B10383">
            <v>14932703</v>
          </cell>
        </row>
        <row r="10384">
          <cell r="A10384" t="str">
            <v>CEPEDA DE LLINAS MONICA INES</v>
          </cell>
          <cell r="B10384">
            <v>22632789</v>
          </cell>
        </row>
        <row r="10385">
          <cell r="A10385" t="str">
            <v>CEPEDA ESPINEL BARBARA</v>
          </cell>
          <cell r="B10385">
            <v>63360738</v>
          </cell>
        </row>
        <row r="10386">
          <cell r="A10386" t="str">
            <v>CEPEDA ESPITIA LUZ MERY</v>
          </cell>
          <cell r="B10386">
            <v>3953689</v>
          </cell>
        </row>
        <row r="10387">
          <cell r="A10387" t="str">
            <v>CEPEDA GOMEZ OSCAR</v>
          </cell>
          <cell r="B10387">
            <v>91242331</v>
          </cell>
        </row>
        <row r="10388">
          <cell r="A10388" t="str">
            <v>CEPEDA GUTIERREZ RONALD STEVE</v>
          </cell>
          <cell r="B10388">
            <v>79879358</v>
          </cell>
        </row>
        <row r="10389">
          <cell r="A10389" t="str">
            <v>CEPEDA HERRERA OSCAR RICARDO</v>
          </cell>
          <cell r="B10389">
            <v>74324458</v>
          </cell>
        </row>
        <row r="10390">
          <cell r="A10390" t="str">
            <v>CEPEDA LOPEZ SANDRA PATRICIA</v>
          </cell>
          <cell r="B10390">
            <v>51982700</v>
          </cell>
        </row>
        <row r="10391">
          <cell r="A10391" t="str">
            <v>CEPEDA RIASCOS JORGE</v>
          </cell>
          <cell r="B10391">
            <v>16666587</v>
          </cell>
        </row>
        <row r="10392">
          <cell r="A10392" t="str">
            <v>CEPEDA RIOS JOHN JAIRO</v>
          </cell>
          <cell r="B10392">
            <v>14891524</v>
          </cell>
        </row>
        <row r="10393">
          <cell r="A10393" t="str">
            <v>CEPEDA SAENZ RODOLFO</v>
          </cell>
          <cell r="B10393">
            <v>16773701</v>
          </cell>
        </row>
        <row r="10394">
          <cell r="A10394" t="str">
            <v>CEPEDA SANCHEZ SEGUNDO SEVERO</v>
          </cell>
          <cell r="B10394">
            <v>74324024</v>
          </cell>
        </row>
        <row r="10395">
          <cell r="A10395" t="str">
            <v>CEPEDA SANTOYO JOHN HAIBER</v>
          </cell>
          <cell r="B10395">
            <v>80129292</v>
          </cell>
        </row>
        <row r="10396">
          <cell r="A10396" t="str">
            <v>CEPERO PINZON CECILIA INES</v>
          </cell>
          <cell r="B10396">
            <v>41600179</v>
          </cell>
        </row>
        <row r="10397">
          <cell r="A10397" t="str">
            <v>CERA MEZA DENIS CRISTINA</v>
          </cell>
          <cell r="B10397">
            <v>32643970</v>
          </cell>
        </row>
        <row r="10398">
          <cell r="A10398" t="str">
            <v>CERA PENARANDA ERIKA DEL CARMEN</v>
          </cell>
          <cell r="B10398">
            <v>45518140</v>
          </cell>
        </row>
        <row r="10399">
          <cell r="A10399" t="str">
            <v>CERCADO SANCHEZ PEDRO MARIA</v>
          </cell>
          <cell r="B10399">
            <v>19425398</v>
          </cell>
        </row>
        <row r="10400">
          <cell r="A10400" t="str">
            <v>CERERO RODRIGUEZ MARIA ANA DILIA</v>
          </cell>
          <cell r="B10400">
            <v>41646874</v>
          </cell>
        </row>
        <row r="10401">
          <cell r="A10401" t="str">
            <v>CEREZO AYALA CLAUDIO ANTONIO</v>
          </cell>
          <cell r="B10401">
            <v>16349289</v>
          </cell>
        </row>
        <row r="10402">
          <cell r="A10402" t="str">
            <v>CERINZA VALBUENA YANED</v>
          </cell>
          <cell r="B10402">
            <v>52108222</v>
          </cell>
        </row>
        <row r="10403">
          <cell r="A10403" t="str">
            <v>CERNA BELTRAN ARABELIS</v>
          </cell>
          <cell r="B10403">
            <v>52116306</v>
          </cell>
        </row>
        <row r="10404">
          <cell r="A10404" t="str">
            <v>CERON  MUNOZ  PAUL  AMED</v>
          </cell>
          <cell r="B10404">
            <v>10693019</v>
          </cell>
        </row>
        <row r="10405">
          <cell r="A10405" t="str">
            <v>CERON ALZATE JUAN DE DIOS</v>
          </cell>
          <cell r="B10405">
            <v>16601784</v>
          </cell>
        </row>
        <row r="10406">
          <cell r="A10406" t="str">
            <v>CERON ANACONAS EDGAR HERNANDO</v>
          </cell>
          <cell r="B10406">
            <v>16725088</v>
          </cell>
        </row>
        <row r="10407">
          <cell r="A10407" t="str">
            <v>CERON BAQUERO WILLIAM PAUL</v>
          </cell>
          <cell r="B10407">
            <v>79538778</v>
          </cell>
        </row>
        <row r="10408">
          <cell r="A10408" t="str">
            <v>CERON CAICEDO MARIA CLAUDIA</v>
          </cell>
          <cell r="B10408">
            <v>34533724</v>
          </cell>
        </row>
        <row r="10409">
          <cell r="A10409" t="str">
            <v>CERON CARDENAS ANTONIO</v>
          </cell>
          <cell r="B10409">
            <v>17638665</v>
          </cell>
        </row>
        <row r="10410">
          <cell r="A10410" t="str">
            <v>CERON CERRA HAROLD ENRIQUE</v>
          </cell>
          <cell r="B10410">
            <v>72178909</v>
          </cell>
        </row>
        <row r="10411">
          <cell r="A10411" t="str">
            <v>CERON CHATES GERMAN ALONSO</v>
          </cell>
          <cell r="B10411">
            <v>16745365</v>
          </cell>
        </row>
        <row r="10412">
          <cell r="A10412" t="str">
            <v>CERON EDUARDO</v>
          </cell>
          <cell r="B10412">
            <v>14449988</v>
          </cell>
        </row>
        <row r="10413">
          <cell r="A10413" t="str">
            <v>CERON FIGUEROA VERONICA DEL CARMEN</v>
          </cell>
          <cell r="B10413">
            <v>41115346</v>
          </cell>
        </row>
        <row r="10414">
          <cell r="A10414" t="str">
            <v>CERON GOMEZ GERARDO EMILIO</v>
          </cell>
          <cell r="B10414">
            <v>12969784</v>
          </cell>
        </row>
        <row r="10415">
          <cell r="A10415" t="str">
            <v>CERON GONZALEZ PABLO ENRIQUE</v>
          </cell>
          <cell r="B10415">
            <v>6183248</v>
          </cell>
        </row>
        <row r="10416">
          <cell r="A10416" t="str">
            <v>CERON GONZALEZ WILLIAM ANTONIO</v>
          </cell>
          <cell r="B10416">
            <v>4136656</v>
          </cell>
        </row>
        <row r="10417">
          <cell r="A10417" t="str">
            <v>CERON GRISALES RUBEN DARIO</v>
          </cell>
          <cell r="B10417">
            <v>94372401</v>
          </cell>
        </row>
        <row r="10418">
          <cell r="A10418" t="str">
            <v>CERON GUEVARA MANUEL BOLIVAR</v>
          </cell>
          <cell r="B10418">
            <v>10548157</v>
          </cell>
        </row>
        <row r="10419">
          <cell r="A10419" t="str">
            <v>CERON HERNANDEZ LUIS ALBERTO</v>
          </cell>
          <cell r="B10419">
            <v>12133230</v>
          </cell>
        </row>
        <row r="10420">
          <cell r="A10420" t="str">
            <v>CERON MAMIAN LUIS HERNANDO</v>
          </cell>
          <cell r="B10420">
            <v>94282409</v>
          </cell>
        </row>
        <row r="10421">
          <cell r="A10421" t="str">
            <v>CERON MARGARITA</v>
          </cell>
          <cell r="B10421">
            <v>30712786</v>
          </cell>
        </row>
        <row r="10422">
          <cell r="A10422" t="str">
            <v>CERON MENESES LEONEL</v>
          </cell>
          <cell r="B10422">
            <v>15810716</v>
          </cell>
        </row>
        <row r="10423">
          <cell r="A10423" t="str">
            <v>CERON MORENO CARLOS ALBERTO</v>
          </cell>
          <cell r="B10423">
            <v>91296757</v>
          </cell>
        </row>
        <row r="10424">
          <cell r="A10424" t="str">
            <v>CERON MU/OZ PAUL AMED</v>
          </cell>
          <cell r="B10424">
            <v>10693079</v>
          </cell>
        </row>
        <row r="10425">
          <cell r="A10425" t="str">
            <v>CERON MUNOZ MARIA DEL CARMEN</v>
          </cell>
          <cell r="B10425">
            <v>31998203</v>
          </cell>
        </row>
        <row r="10426">
          <cell r="A10426" t="str">
            <v>CERON NANCY</v>
          </cell>
          <cell r="B10426">
            <v>31285911</v>
          </cell>
        </row>
        <row r="10427">
          <cell r="A10427" t="str">
            <v>CERON NATALIA</v>
          </cell>
          <cell r="B10427">
            <v>66811079</v>
          </cell>
        </row>
        <row r="10428">
          <cell r="A10428" t="str">
            <v>CERON NUNEZ CARLOS ALBERTO</v>
          </cell>
          <cell r="B10428">
            <v>4742003</v>
          </cell>
        </row>
        <row r="10429">
          <cell r="A10429" t="str">
            <v>CERON ORTEGA SEGUNDO M</v>
          </cell>
          <cell r="B10429">
            <v>5274513</v>
          </cell>
        </row>
        <row r="10430">
          <cell r="A10430" t="str">
            <v>CERON ORTIZ ANUAR FABIAN</v>
          </cell>
          <cell r="B10430">
            <v>76328172</v>
          </cell>
        </row>
        <row r="10431">
          <cell r="A10431" t="str">
            <v>CERON ORTIZ LUIS EVER</v>
          </cell>
          <cell r="B10431">
            <v>87531487</v>
          </cell>
        </row>
        <row r="10432">
          <cell r="A10432" t="str">
            <v>CERON ORTIZ MARIA C</v>
          </cell>
          <cell r="B10432">
            <v>63344476</v>
          </cell>
        </row>
        <row r="10433">
          <cell r="A10433" t="str">
            <v>CERON PANTOJA ANA NOHELIA</v>
          </cell>
          <cell r="B10433">
            <v>27220825</v>
          </cell>
        </row>
        <row r="10434">
          <cell r="A10434" t="str">
            <v>CERON PAREJA FERNANDO LEON</v>
          </cell>
          <cell r="B10434">
            <v>16583074</v>
          </cell>
        </row>
        <row r="10435">
          <cell r="A10435" t="str">
            <v>CERON PATINO CLAUDIA PAOLA</v>
          </cell>
          <cell r="B10435">
            <v>66953498</v>
          </cell>
        </row>
        <row r="10436">
          <cell r="A10436" t="str">
            <v>CERON PIAMBA SOBEIDA ESPERANZA</v>
          </cell>
          <cell r="B10436">
            <v>31912435</v>
          </cell>
        </row>
        <row r="10437">
          <cell r="A10437" t="str">
            <v>CERON PULICHE OSCAR</v>
          </cell>
          <cell r="B10437">
            <v>10750544</v>
          </cell>
        </row>
        <row r="10438">
          <cell r="A10438" t="str">
            <v>CERON RAFAEL</v>
          </cell>
          <cell r="B10438">
            <v>16605275</v>
          </cell>
        </row>
        <row r="10439">
          <cell r="A10439" t="str">
            <v>CERON RICAURTE JULIO CESAR</v>
          </cell>
          <cell r="B10439">
            <v>98387080</v>
          </cell>
        </row>
        <row r="10440">
          <cell r="A10440" t="str">
            <v>CERON RINCON EDUARDO</v>
          </cell>
          <cell r="B10440">
            <v>16790826</v>
          </cell>
        </row>
        <row r="10441">
          <cell r="A10441" t="str">
            <v>CERON RUIZ EDGAR</v>
          </cell>
          <cell r="B10441">
            <v>19257972</v>
          </cell>
        </row>
        <row r="10442">
          <cell r="A10442" t="str">
            <v>CERON SEGUNDO HERNANDO</v>
          </cell>
          <cell r="B10442">
            <v>12165772</v>
          </cell>
        </row>
        <row r="10443">
          <cell r="A10443" t="str">
            <v>CERON SOLARTE ASTERIO</v>
          </cell>
          <cell r="B10443">
            <v>5196415</v>
          </cell>
        </row>
        <row r="10444">
          <cell r="A10444" t="str">
            <v>CERON SOLARTE OSCAR NAPOLEON</v>
          </cell>
          <cell r="B10444">
            <v>5339697</v>
          </cell>
        </row>
        <row r="10445">
          <cell r="A10445" t="str">
            <v>CERON VIDAL LUIS ARTURO</v>
          </cell>
          <cell r="B10445">
            <v>16586299</v>
          </cell>
        </row>
        <row r="10446">
          <cell r="A10446" t="str">
            <v>CERON ZAMBRANO JAVIER ALEXIS</v>
          </cell>
          <cell r="B10446">
            <v>4615318</v>
          </cell>
        </row>
        <row r="10447">
          <cell r="A10447" t="str">
            <v>CERON ZUNIGA MARIA RUBY</v>
          </cell>
          <cell r="B10447">
            <v>34534600</v>
          </cell>
        </row>
        <row r="10448">
          <cell r="A10448" t="str">
            <v>CERPA CASTRO VICTOR ANTONIO</v>
          </cell>
          <cell r="B10448">
            <v>73544080</v>
          </cell>
        </row>
        <row r="10449">
          <cell r="A10449" t="str">
            <v>CERPA GONZALEZ MILENA DEL SOCORRO</v>
          </cell>
          <cell r="B10449">
            <v>32742118</v>
          </cell>
        </row>
        <row r="10450">
          <cell r="A10450" t="str">
            <v>CERQUERA ATUESTA LILIANA</v>
          </cell>
          <cell r="B10450">
            <v>38284385</v>
          </cell>
        </row>
        <row r="10451">
          <cell r="A10451" t="str">
            <v>CERQUERA CAMACHO JOSE ULISES</v>
          </cell>
          <cell r="B10451">
            <v>4922379</v>
          </cell>
        </row>
        <row r="10452">
          <cell r="A10452" t="str">
            <v>CERQUERA DUSSAN MARIA XIMENA</v>
          </cell>
          <cell r="B10452">
            <v>52154675</v>
          </cell>
        </row>
        <row r="10453">
          <cell r="A10453" t="str">
            <v>CERQUERA ESCOBAR LUIS ALBERTO</v>
          </cell>
          <cell r="B10453">
            <v>12112129</v>
          </cell>
        </row>
        <row r="10454">
          <cell r="A10454" t="str">
            <v>CERQUERA GUZMAN JUAN CARLOS</v>
          </cell>
          <cell r="B10454">
            <v>80528204</v>
          </cell>
        </row>
        <row r="10455">
          <cell r="A10455" t="str">
            <v>CERQUERA MORA MIGUEL ANGEL</v>
          </cell>
          <cell r="B10455">
            <v>16356611</v>
          </cell>
        </row>
        <row r="10456">
          <cell r="A10456" t="str">
            <v>CERQUERA ORJUELA SILVIO</v>
          </cell>
          <cell r="B10456">
            <v>12123382</v>
          </cell>
        </row>
        <row r="10457">
          <cell r="A10457" t="str">
            <v>CERQUERA RESTREPO RUBEN DARIO</v>
          </cell>
          <cell r="B10457">
            <v>16623158</v>
          </cell>
        </row>
        <row r="10458">
          <cell r="A10458" t="str">
            <v>CERQUERA RODRIGUEZ SONIA MARCELA</v>
          </cell>
          <cell r="B10458">
            <v>26427874</v>
          </cell>
        </row>
        <row r="10459">
          <cell r="A10459" t="str">
            <v>CERRO DE BACARES AMPARO</v>
          </cell>
          <cell r="B10459">
            <v>23896215</v>
          </cell>
        </row>
        <row r="10460">
          <cell r="A10460" t="str">
            <v>CERRO FLOREZ FABIAN RAMON</v>
          </cell>
          <cell r="B10460">
            <v>73239132</v>
          </cell>
        </row>
        <row r="10461">
          <cell r="A10461" t="str">
            <v>CERRO MUÐOZ LIZ MANIGA</v>
          </cell>
          <cell r="B10461">
            <v>33152453</v>
          </cell>
        </row>
        <row r="10462">
          <cell r="A10462" t="str">
            <v>CERTUCHE SOLORZANOMONICA EUGENIA</v>
          </cell>
          <cell r="B10462">
            <v>51923750</v>
          </cell>
        </row>
        <row r="10463">
          <cell r="A10463" t="str">
            <v>CERTUCHE TORO JAVIER ALEJANDRO</v>
          </cell>
          <cell r="B10463">
            <v>10489167</v>
          </cell>
        </row>
        <row r="10464">
          <cell r="A10464" t="str">
            <v>CERVANTES ANZOLA GLORIA ESTHER</v>
          </cell>
          <cell r="B10464">
            <v>41458411</v>
          </cell>
        </row>
        <row r="10465">
          <cell r="A10465" t="str">
            <v>CERVANTES DEL PORTILLO FERNANDO</v>
          </cell>
          <cell r="B10465">
            <v>17086391</v>
          </cell>
        </row>
        <row r="10466">
          <cell r="A10466" t="str">
            <v>CERVANTES MONTES JOHANNA ENITH</v>
          </cell>
          <cell r="B10466">
            <v>52151794</v>
          </cell>
        </row>
        <row r="10467">
          <cell r="A10467" t="str">
            <v>CERVANTES PACHECO FELIX MANUEL</v>
          </cell>
          <cell r="B10467">
            <v>19611538</v>
          </cell>
        </row>
        <row r="10468">
          <cell r="A10468" t="str">
            <v>CERVANTES ROYERO AMBROSIO</v>
          </cell>
          <cell r="B10468">
            <v>13805658</v>
          </cell>
        </row>
        <row r="10469">
          <cell r="A10469" t="str">
            <v>CERVECERIA LEONA SA</v>
          </cell>
          <cell r="B10469">
            <v>800172251</v>
          </cell>
        </row>
        <row r="10470">
          <cell r="A10470" t="str">
            <v>CERVERA CORTES BLANCA ALCIRA</v>
          </cell>
          <cell r="B10470">
            <v>65738382</v>
          </cell>
        </row>
        <row r="10471">
          <cell r="A10471" t="str">
            <v>CERVERA GARZON LUZ MYRIAM</v>
          </cell>
          <cell r="B10471">
            <v>51846354</v>
          </cell>
        </row>
        <row r="10472">
          <cell r="A10472" t="str">
            <v>CERVERA REINA HERNANDO</v>
          </cell>
          <cell r="B10472">
            <v>14315494</v>
          </cell>
        </row>
        <row r="10473">
          <cell r="A10473" t="str">
            <v>CERVERA RODRIGUEZ MENCY</v>
          </cell>
          <cell r="B10473">
            <v>38256840</v>
          </cell>
        </row>
        <row r="10474">
          <cell r="A10474" t="str">
            <v>CERVERA TERAN LUIS ALBERTO</v>
          </cell>
          <cell r="B10474">
            <v>91295503</v>
          </cell>
        </row>
        <row r="10475">
          <cell r="A10475" t="str">
            <v>CERVERA VILLALOBOS JOSE IGNACIO</v>
          </cell>
          <cell r="B10475">
            <v>14886620</v>
          </cell>
        </row>
        <row r="10476">
          <cell r="A10476" t="str">
            <v>CES</v>
          </cell>
          <cell r="B10476">
            <v>14982694</v>
          </cell>
        </row>
        <row r="10477">
          <cell r="A10477" t="str">
            <v>CESAR A MALDONADO VALENCIA</v>
          </cell>
          <cell r="B10477">
            <v>16738880</v>
          </cell>
        </row>
        <row r="10478">
          <cell r="A10478" t="str">
            <v>CESAR A OCHOA HERRERA</v>
          </cell>
          <cell r="B10478">
            <v>16684981</v>
          </cell>
        </row>
        <row r="10479">
          <cell r="A10479" t="str">
            <v>CESAR ANTONIO GIRALDO</v>
          </cell>
          <cell r="B10479">
            <v>79244873</v>
          </cell>
        </row>
        <row r="10480">
          <cell r="A10480" t="str">
            <v>CESAR ANTONIO VILAR VESGA</v>
          </cell>
          <cell r="B10480">
            <v>19270927</v>
          </cell>
        </row>
        <row r="10481">
          <cell r="A10481" t="str">
            <v>CESAR ARIAS LOPEZ</v>
          </cell>
          <cell r="B10481">
            <v>19489661</v>
          </cell>
        </row>
        <row r="10482">
          <cell r="A10482" t="str">
            <v>CESAR AUGUSTO ARIAS HENAO</v>
          </cell>
          <cell r="B10482">
            <v>7521153</v>
          </cell>
        </row>
        <row r="10483">
          <cell r="A10483" t="str">
            <v>CESAR AUGUSTO CARVAJAL VALENCIA</v>
          </cell>
          <cell r="B10483">
            <v>15482501</v>
          </cell>
        </row>
        <row r="10484">
          <cell r="A10484" t="str">
            <v>CESAR AUGUSTO GOMEZ GOMEZ</v>
          </cell>
          <cell r="B10484">
            <v>3608415</v>
          </cell>
        </row>
        <row r="10485">
          <cell r="A10485" t="str">
            <v>CESAR AUGUSTO PENA</v>
          </cell>
          <cell r="B10485">
            <v>16687109</v>
          </cell>
        </row>
        <row r="10486">
          <cell r="A10486" t="str">
            <v>CESAR AUGUSTO PEREZ GIL</v>
          </cell>
          <cell r="B10486">
            <v>7560734</v>
          </cell>
        </row>
        <row r="10487">
          <cell r="A10487" t="str">
            <v>CESAR AUGUSTO QUIMBAYO CABALLERO</v>
          </cell>
          <cell r="B10487">
            <v>79308093</v>
          </cell>
        </row>
        <row r="10488">
          <cell r="A10488" t="str">
            <v>CESAR AUGUSTO RINCON GAMA</v>
          </cell>
          <cell r="B10488">
            <v>19436739</v>
          </cell>
        </row>
        <row r="10489">
          <cell r="A10489" t="str">
            <v>CESAR AUGUSTO SANCHEZ</v>
          </cell>
          <cell r="B10489">
            <v>91341025</v>
          </cell>
        </row>
        <row r="10490">
          <cell r="A10490" t="str">
            <v>CESAR AUGUSTO SANCHEZ HERNANDEZ</v>
          </cell>
          <cell r="B10490">
            <v>79590224</v>
          </cell>
        </row>
        <row r="10491">
          <cell r="A10491" t="str">
            <v>CESAR DE JESUS RIOS GONZALEZ</v>
          </cell>
          <cell r="B10491">
            <v>71645345</v>
          </cell>
        </row>
        <row r="10492">
          <cell r="A10492" t="str">
            <v>CESAR ENRIQUE POLINDARA</v>
          </cell>
          <cell r="B10492">
            <v>4668599</v>
          </cell>
        </row>
        <row r="10493">
          <cell r="A10493" t="str">
            <v>CESAR GARCES CANDAMIL</v>
          </cell>
          <cell r="B10493">
            <v>80418122</v>
          </cell>
        </row>
        <row r="10494">
          <cell r="A10494" t="str">
            <v>CESAR HERNAN GALLEGO CORREA</v>
          </cell>
          <cell r="B10494">
            <v>70563691</v>
          </cell>
        </row>
        <row r="10495">
          <cell r="A10495" t="str">
            <v>CESAR JULIO HERRERA PULGARIN</v>
          </cell>
          <cell r="B10495">
            <v>71647370</v>
          </cell>
        </row>
        <row r="10496">
          <cell r="A10496" t="str">
            <v>CESAR MENDOZA VARGAS</v>
          </cell>
          <cell r="B10496">
            <v>79555941</v>
          </cell>
        </row>
        <row r="10497">
          <cell r="A10497" t="str">
            <v>CESAR NIETO DIAZ</v>
          </cell>
          <cell r="B10497">
            <v>79291451</v>
          </cell>
        </row>
        <row r="10498">
          <cell r="A10498" t="str">
            <v>CESAR OSPINA GUTIERREZ</v>
          </cell>
          <cell r="B10498">
            <v>79339992</v>
          </cell>
        </row>
        <row r="10499">
          <cell r="A10499" t="str">
            <v>CESAR SALAZAR OLARTE</v>
          </cell>
          <cell r="B10499">
            <v>79150925</v>
          </cell>
        </row>
        <row r="10500">
          <cell r="A10500" t="str">
            <v>CESAR TULIO RAMON RAMIREZ</v>
          </cell>
          <cell r="B10500">
            <v>12187086</v>
          </cell>
        </row>
        <row r="10501">
          <cell r="A10501" t="str">
            <v>CESPEDES CARRILLO ESGUAR ENRIQUE</v>
          </cell>
          <cell r="B10501">
            <v>84036989</v>
          </cell>
        </row>
        <row r="10502">
          <cell r="A10502" t="str">
            <v>CESPEDES CELIS YOBANI</v>
          </cell>
          <cell r="B10502">
            <v>11440922</v>
          </cell>
        </row>
        <row r="10503">
          <cell r="A10503" t="str">
            <v>CESPEDES DE CRUZ NANCY</v>
          </cell>
          <cell r="B10503">
            <v>51654814</v>
          </cell>
        </row>
        <row r="10504">
          <cell r="A10504" t="str">
            <v>CESPEDES DE PUENTE LUZ MERY</v>
          </cell>
          <cell r="B10504">
            <v>21075934</v>
          </cell>
        </row>
        <row r="10505">
          <cell r="A10505" t="str">
            <v>CESPEDES DEVIA ALEJANDRA</v>
          </cell>
          <cell r="B10505">
            <v>52307883</v>
          </cell>
        </row>
        <row r="10506">
          <cell r="A10506" t="str">
            <v>CESPEDES DIAZ CLAUDIA PATRICIA</v>
          </cell>
          <cell r="B10506">
            <v>37939670</v>
          </cell>
        </row>
        <row r="10507">
          <cell r="A10507" t="str">
            <v>CESPEDES FLOR IMELDA</v>
          </cell>
          <cell r="B10507">
            <v>23689328</v>
          </cell>
        </row>
        <row r="10508">
          <cell r="A10508" t="str">
            <v>CESPEDES GABRIEL GERMAN</v>
          </cell>
          <cell r="B10508">
            <v>19480412</v>
          </cell>
        </row>
        <row r="10509">
          <cell r="A10509" t="str">
            <v>CESPEDES GARCIA JOSE URBANO</v>
          </cell>
          <cell r="B10509">
            <v>77169431</v>
          </cell>
        </row>
        <row r="10510">
          <cell r="A10510" t="str">
            <v>CESPEDES GASCA NABIL EMILIO</v>
          </cell>
          <cell r="B10510">
            <v>79561757</v>
          </cell>
        </row>
        <row r="10511">
          <cell r="A10511" t="str">
            <v>CESPEDES HUERTAS FABIOLA</v>
          </cell>
          <cell r="B10511">
            <v>51907683</v>
          </cell>
        </row>
        <row r="10512">
          <cell r="A10512" t="str">
            <v>CESPEDES MEJIA MAURICIO</v>
          </cell>
          <cell r="B10512">
            <v>10140661</v>
          </cell>
        </row>
        <row r="10513">
          <cell r="A10513" t="str">
            <v>CESPEDES OSORIO NIDIA</v>
          </cell>
          <cell r="B10513">
            <v>52768939</v>
          </cell>
        </row>
        <row r="10514">
          <cell r="A10514" t="str">
            <v>CESPEDES RESTREPO ORLANDO</v>
          </cell>
          <cell r="B10514">
            <v>7545998</v>
          </cell>
        </row>
        <row r="10515">
          <cell r="A10515" t="str">
            <v>CESPEDES ROA JAIRO</v>
          </cell>
          <cell r="B10515">
            <v>10551206</v>
          </cell>
        </row>
        <row r="10516">
          <cell r="A10516" t="str">
            <v>CESPEDES ROCHA HECTOR FABIO</v>
          </cell>
          <cell r="B10516">
            <v>3238604</v>
          </cell>
        </row>
        <row r="10517">
          <cell r="A10517" t="str">
            <v>CESPEDES RUEDA JOSE ALQUIVAR</v>
          </cell>
          <cell r="B10517">
            <v>71645108</v>
          </cell>
        </row>
        <row r="10518">
          <cell r="A10518" t="str">
            <v>CESPEDES TORO JUAN FELIPE</v>
          </cell>
          <cell r="B10518">
            <v>71740243</v>
          </cell>
        </row>
        <row r="10519">
          <cell r="A10519" t="str">
            <v>CESPEDES TORRES HARVERY</v>
          </cell>
          <cell r="B10519">
            <v>14239708</v>
          </cell>
        </row>
        <row r="10520">
          <cell r="A10520" t="str">
            <v>CETINA CUELLAR ADRIANA</v>
          </cell>
          <cell r="B10520">
            <v>52374198</v>
          </cell>
        </row>
        <row r="10521">
          <cell r="A10521" t="str">
            <v>CETINA FRANCO WILSON</v>
          </cell>
          <cell r="B10521">
            <v>79688946</v>
          </cell>
        </row>
        <row r="10522">
          <cell r="A10522" t="str">
            <v>CEULLAR MARTINEZ IDALI</v>
          </cell>
          <cell r="B10522">
            <v>40383379</v>
          </cell>
        </row>
        <row r="10523">
          <cell r="A10523" t="str">
            <v>CHABUR LOPEZ LUIS RODRIGO</v>
          </cell>
          <cell r="B10523">
            <v>10076462</v>
          </cell>
        </row>
        <row r="10524">
          <cell r="A10524" t="str">
            <v>CHABUR SANCHEZ YURI</v>
          </cell>
          <cell r="B10524">
            <v>94488595</v>
          </cell>
        </row>
        <row r="10525">
          <cell r="A10525" t="str">
            <v>CHACHINOY BOTINA JONSON EMILIO</v>
          </cell>
          <cell r="B10525">
            <v>12996917</v>
          </cell>
        </row>
        <row r="10526">
          <cell r="A10526" t="str">
            <v>CHACHINOY JESUS EDUARDO</v>
          </cell>
          <cell r="B10526">
            <v>12999967</v>
          </cell>
        </row>
        <row r="10527">
          <cell r="A10527" t="str">
            <v>CHACON AGUIRRE PEDRO</v>
          </cell>
          <cell r="B10527">
            <v>5908967</v>
          </cell>
        </row>
        <row r="10528">
          <cell r="A10528" t="str">
            <v>CHACON AMADO GLORIA EUGENIA</v>
          </cell>
          <cell r="B10528">
            <v>28205030</v>
          </cell>
        </row>
        <row r="10529">
          <cell r="A10529" t="str">
            <v>CHACON ARBELAEZ ERWIN</v>
          </cell>
          <cell r="B10529">
            <v>16918714</v>
          </cell>
        </row>
        <row r="10530">
          <cell r="A10530" t="str">
            <v>CHACON BORRERO AMPARO</v>
          </cell>
          <cell r="B10530">
            <v>31276697</v>
          </cell>
        </row>
        <row r="10531">
          <cell r="A10531" t="str">
            <v>CHACON CASTA?O OVIDIO DE JESUS</v>
          </cell>
          <cell r="B10531">
            <v>8281086</v>
          </cell>
        </row>
        <row r="10532">
          <cell r="A10532" t="str">
            <v>CHACON CASTILLO JEBER</v>
          </cell>
          <cell r="B10532">
            <v>11433174</v>
          </cell>
        </row>
        <row r="10533">
          <cell r="A10533" t="str">
            <v>CHACON CHACON NANCY</v>
          </cell>
          <cell r="B10533">
            <v>60319933</v>
          </cell>
        </row>
        <row r="10534">
          <cell r="A10534" t="str">
            <v>CHACON CHAVES ANA PRISCILA</v>
          </cell>
          <cell r="B10534">
            <v>41763325</v>
          </cell>
        </row>
        <row r="10535">
          <cell r="A10535" t="str">
            <v>CHACON DE PEREZ ELVA MARIA</v>
          </cell>
          <cell r="B10535">
            <v>27589769</v>
          </cell>
        </row>
        <row r="10536">
          <cell r="A10536" t="str">
            <v>CHACON DE RENDON MARIA DEIFER</v>
          </cell>
          <cell r="B10536">
            <v>25310822</v>
          </cell>
        </row>
        <row r="10537">
          <cell r="A10537" t="str">
            <v>CHACON DELGADO LUIS EDUARDO</v>
          </cell>
          <cell r="B10537">
            <v>86044650</v>
          </cell>
        </row>
        <row r="10538">
          <cell r="A10538" t="str">
            <v>CHACON DIAZ HELMER</v>
          </cell>
          <cell r="B10538">
            <v>16656750</v>
          </cell>
        </row>
        <row r="10539">
          <cell r="A10539" t="str">
            <v>CHACON DIAZ LUIS EDUARDO</v>
          </cell>
          <cell r="B10539">
            <v>19321361</v>
          </cell>
        </row>
        <row r="10540">
          <cell r="A10540" t="str">
            <v>CHACON GALINDO MARIA MERCEDES</v>
          </cell>
          <cell r="B10540">
            <v>22419188</v>
          </cell>
        </row>
        <row r="10541">
          <cell r="A10541" t="str">
            <v>CHACON GOMEZ CARLOS MANUEL</v>
          </cell>
          <cell r="B10541">
            <v>13463317</v>
          </cell>
        </row>
        <row r="10542">
          <cell r="A10542" t="str">
            <v>CHACON GUTIERREZ ELIZABETH</v>
          </cell>
          <cell r="B10542">
            <v>51766792</v>
          </cell>
        </row>
        <row r="10543">
          <cell r="A10543" t="str">
            <v>CHACON HENAO LUZ DARY</v>
          </cell>
          <cell r="B10543">
            <v>52441026</v>
          </cell>
        </row>
        <row r="10544">
          <cell r="A10544" t="str">
            <v>CHACON IZQUIERDO JOSEFINA</v>
          </cell>
          <cell r="B10544">
            <v>41414979</v>
          </cell>
        </row>
        <row r="10545">
          <cell r="A10545" t="str">
            <v>CHACON LOPEZ MARIA EUGENIA</v>
          </cell>
          <cell r="B10545">
            <v>37891469</v>
          </cell>
        </row>
        <row r="10546">
          <cell r="A10546" t="str">
            <v>CHACON LOPEZ REINALDO</v>
          </cell>
          <cell r="B10546">
            <v>91494624</v>
          </cell>
        </row>
        <row r="10547">
          <cell r="A10547" t="str">
            <v>CHACON MEJIA JORGE IVAN</v>
          </cell>
          <cell r="B10547">
            <v>79563102</v>
          </cell>
        </row>
        <row r="10548">
          <cell r="A10548" t="str">
            <v>CHACON MONTANO FLOR ELVIRA</v>
          </cell>
          <cell r="B10548">
            <v>31885771</v>
          </cell>
        </row>
        <row r="10549">
          <cell r="A10549" t="str">
            <v>CHACON MORALES NELSON ENRIQUE</v>
          </cell>
          <cell r="B10549">
            <v>7694517</v>
          </cell>
        </row>
        <row r="10550">
          <cell r="A10550" t="str">
            <v>CHACON MOSQUERA MARIA NANCY</v>
          </cell>
          <cell r="B10550">
            <v>41791153</v>
          </cell>
        </row>
        <row r="10551">
          <cell r="A10551" t="str">
            <v>CHACON NAVARRO MARTHA XIMENA</v>
          </cell>
          <cell r="B10551">
            <v>63479235</v>
          </cell>
        </row>
        <row r="10552">
          <cell r="A10552" t="str">
            <v>CHACON OLGA PATRICIA</v>
          </cell>
          <cell r="B10552">
            <v>39756972</v>
          </cell>
        </row>
        <row r="10553">
          <cell r="A10553" t="str">
            <v>CHACON ORDONEZ JAIME A</v>
          </cell>
          <cell r="B10553">
            <v>4717784</v>
          </cell>
        </row>
        <row r="10554">
          <cell r="A10554" t="str">
            <v>CHACON ORTIZ NELSON MISAEL</v>
          </cell>
          <cell r="B10554">
            <v>79045280</v>
          </cell>
        </row>
        <row r="10555">
          <cell r="A10555" t="str">
            <v>CHACON QUICENO JOHN JAVIER</v>
          </cell>
          <cell r="B10555">
            <v>94306966</v>
          </cell>
        </row>
        <row r="10556">
          <cell r="A10556" t="str">
            <v>CHACON RIVERA HELVER ASDRUBAL</v>
          </cell>
          <cell r="B10556">
            <v>9971761</v>
          </cell>
        </row>
        <row r="10557">
          <cell r="A10557" t="str">
            <v>CHACON RODRIGUEZ JOSE GREGORIO</v>
          </cell>
          <cell r="B10557">
            <v>80430196</v>
          </cell>
        </row>
        <row r="10558">
          <cell r="A10558" t="str">
            <v>CHACON SANABRIA CIRO EDGAR</v>
          </cell>
          <cell r="B10558">
            <v>11292385</v>
          </cell>
        </row>
        <row r="10559">
          <cell r="A10559" t="str">
            <v>CHACON SANABRIA JORGE ENRIQUE</v>
          </cell>
          <cell r="B10559">
            <v>79562708</v>
          </cell>
        </row>
        <row r="10560">
          <cell r="A10560" t="str">
            <v>CHACON SINISTERRA MARIA DEL PI</v>
          </cell>
          <cell r="B10560">
            <v>31847046</v>
          </cell>
        </row>
        <row r="10561">
          <cell r="A10561" t="str">
            <v>CHACON VARGAS FERNANDO</v>
          </cell>
          <cell r="B10561">
            <v>14222226</v>
          </cell>
        </row>
        <row r="10562">
          <cell r="A10562" t="str">
            <v>CHACUA HERNAN EMILIO</v>
          </cell>
          <cell r="B10562">
            <v>16620801</v>
          </cell>
        </row>
        <row r="10563">
          <cell r="A10563" t="str">
            <v>CHADID SIERRA OLGA CECILIA</v>
          </cell>
          <cell r="B10563">
            <v>43033249</v>
          </cell>
        </row>
        <row r="10564">
          <cell r="A10564" t="str">
            <v>CHAGUALA CHAPARRO NORBEY</v>
          </cell>
          <cell r="B10564">
            <v>93383776</v>
          </cell>
        </row>
        <row r="10565">
          <cell r="A10565" t="str">
            <v>CHAGUENDO PARDO JACQUELINE</v>
          </cell>
          <cell r="B10565">
            <v>34602222</v>
          </cell>
        </row>
        <row r="10566">
          <cell r="A10566" t="str">
            <v>CHAHIN CUADROS GABRIEL</v>
          </cell>
          <cell r="B10566">
            <v>91203440</v>
          </cell>
        </row>
        <row r="10567">
          <cell r="A10567" t="str">
            <v>CHAHIN MEYER LUIS BARON</v>
          </cell>
          <cell r="B10567">
            <v>9067552</v>
          </cell>
        </row>
        <row r="10568">
          <cell r="A10568" t="str">
            <v>CHAIN RODRIGUEZ KARLA PATRICIA</v>
          </cell>
          <cell r="B10568">
            <v>32770032</v>
          </cell>
        </row>
        <row r="10569">
          <cell r="A10569" t="str">
            <v>CHALA ARANGO DIEGO FERNANDO</v>
          </cell>
          <cell r="B10569">
            <v>94511979</v>
          </cell>
        </row>
        <row r="10570">
          <cell r="A10570" t="str">
            <v>CHALA BERNAL ROBERTO</v>
          </cell>
          <cell r="B10570">
            <v>4923588</v>
          </cell>
        </row>
        <row r="10571">
          <cell r="A10571" t="str">
            <v>CHALA CORTES GLORIA INES</v>
          </cell>
          <cell r="B10571">
            <v>41460228</v>
          </cell>
        </row>
        <row r="10572">
          <cell r="A10572" t="str">
            <v>CHALA DE CHARRY EDIRMA</v>
          </cell>
          <cell r="B10572">
            <v>26534346</v>
          </cell>
        </row>
        <row r="10573">
          <cell r="A10573" t="str">
            <v>CHALA EDGAR JAIR</v>
          </cell>
          <cell r="B10573">
            <v>80021200</v>
          </cell>
        </row>
        <row r="10574">
          <cell r="A10574" t="str">
            <v>CHALA FELIPE</v>
          </cell>
          <cell r="B10574">
            <v>19058926</v>
          </cell>
        </row>
        <row r="10575">
          <cell r="A10575" t="str">
            <v>CHALA LIZARAZO HECTOR WILLIAM</v>
          </cell>
          <cell r="B10575">
            <v>19385009</v>
          </cell>
        </row>
        <row r="10576">
          <cell r="A10576" t="str">
            <v>CHALA PEREA WILSON</v>
          </cell>
          <cell r="B10576">
            <v>11830578</v>
          </cell>
        </row>
        <row r="10577">
          <cell r="A10577" t="str">
            <v>CHALA PEREZ CARMEN YOLANDA</v>
          </cell>
          <cell r="B10577">
            <v>39687075</v>
          </cell>
        </row>
        <row r="10578">
          <cell r="A10578" t="str">
            <v>CHALA SICUA EDWIN ENRIQUE</v>
          </cell>
          <cell r="B10578">
            <v>79953115</v>
          </cell>
        </row>
        <row r="10579">
          <cell r="A10579" t="str">
            <v>CHALAR CUERO DIANA ESTATILDE</v>
          </cell>
          <cell r="B10579">
            <v>66917896</v>
          </cell>
        </row>
        <row r="10580">
          <cell r="A10580" t="str">
            <v>CHALARCA ARIZA NOHEMY</v>
          </cell>
          <cell r="B10580">
            <v>29841029</v>
          </cell>
        </row>
        <row r="10581">
          <cell r="A10581" t="str">
            <v>CHALARCA LAVERDE CHARLES</v>
          </cell>
          <cell r="B10581">
            <v>98557406</v>
          </cell>
        </row>
        <row r="10582">
          <cell r="A10582" t="str">
            <v>CHALARCA LOPEZ JUAN CARLOS</v>
          </cell>
          <cell r="B10582">
            <v>71707024</v>
          </cell>
        </row>
        <row r="10583">
          <cell r="A10583" t="str">
            <v>CHALARES VALENCIA MARLING LENY</v>
          </cell>
          <cell r="B10583">
            <v>66748172</v>
          </cell>
        </row>
        <row r="10584">
          <cell r="A10584" t="str">
            <v>CHALELA MANTILLA VICTOR DANIEL</v>
          </cell>
          <cell r="B10584">
            <v>79142704</v>
          </cell>
        </row>
        <row r="10585">
          <cell r="A10585" t="str">
            <v>CHAMARRAVI GUERRA ALENIX</v>
          </cell>
          <cell r="B10585">
            <v>37934234</v>
          </cell>
        </row>
        <row r="10586">
          <cell r="A10586" t="str">
            <v>CHAMAT CORAL FRANKLIN ALEJANDRO</v>
          </cell>
          <cell r="B10586">
            <v>12985315</v>
          </cell>
        </row>
        <row r="10587">
          <cell r="A10587" t="str">
            <v>CHAMAT DE PALACIOS LUZ ALEYDA</v>
          </cell>
          <cell r="B10587">
            <v>32426377</v>
          </cell>
        </row>
        <row r="10588">
          <cell r="A10588" t="str">
            <v>CHAMAT DIEZ CAMILO ELIAS</v>
          </cell>
          <cell r="B10588">
            <v>16621112</v>
          </cell>
        </row>
        <row r="10589">
          <cell r="A10589" t="str">
            <v>CHAMAT F. CAMILO</v>
          </cell>
          <cell r="B10589">
            <v>82021801026</v>
          </cell>
        </row>
        <row r="10590">
          <cell r="A10590" t="str">
            <v>CHAMAT F. MARCELA</v>
          </cell>
          <cell r="B10590">
            <v>83041101213</v>
          </cell>
        </row>
        <row r="10591">
          <cell r="A10591" t="str">
            <v>CHAMIE TIETJEN FADUL</v>
          </cell>
          <cell r="B10591">
            <v>8734920</v>
          </cell>
        </row>
        <row r="10592">
          <cell r="A10592" t="str">
            <v>CHAMIZAS URBANO SIGIFREDO</v>
          </cell>
          <cell r="B10592">
            <v>4645940</v>
          </cell>
        </row>
        <row r="10593">
          <cell r="A10593" t="str">
            <v>CHAMIZO CAMACHO FLORENTINO</v>
          </cell>
          <cell r="B10593">
            <v>10526625</v>
          </cell>
        </row>
        <row r="10594">
          <cell r="A10594" t="str">
            <v>CHAMORRO ARIZA PAOLA ANDREA</v>
          </cell>
          <cell r="B10594">
            <v>29873293</v>
          </cell>
        </row>
        <row r="10595">
          <cell r="A10595" t="str">
            <v>CHAMORRO AZCARATE YOLANDA</v>
          </cell>
          <cell r="B10595">
            <v>31386880</v>
          </cell>
        </row>
        <row r="10596">
          <cell r="A10596" t="str">
            <v>CHAMORRO FAJARDO XIOMARA LILIANA</v>
          </cell>
          <cell r="B10596">
            <v>52023446</v>
          </cell>
        </row>
        <row r="10597">
          <cell r="A10597" t="str">
            <v>CHAMORRO GIRALDO MARIA EUGENIA</v>
          </cell>
          <cell r="B10597">
            <v>42981991</v>
          </cell>
        </row>
        <row r="10598">
          <cell r="A10598" t="str">
            <v>CHAMORRO GUERRERO JOSE LEON</v>
          </cell>
          <cell r="B10598">
            <v>5198639</v>
          </cell>
        </row>
        <row r="10599">
          <cell r="A10599" t="str">
            <v>CHAMORRO GUIDO AMILCAR</v>
          </cell>
          <cell r="B10599">
            <v>98364823</v>
          </cell>
        </row>
        <row r="10600">
          <cell r="A10600" t="str">
            <v>CHAMORRO HERNAN RODRIGO</v>
          </cell>
          <cell r="B10600">
            <v>5333059</v>
          </cell>
        </row>
        <row r="10601">
          <cell r="A10601" t="str">
            <v>CHAMORRO LEYTON MARCOS GUNGER</v>
          </cell>
          <cell r="B10601">
            <v>12914707</v>
          </cell>
        </row>
        <row r="10602">
          <cell r="A10602" t="str">
            <v>CHAMORRO LOPEZ MONICA PATRICIA</v>
          </cell>
          <cell r="B10602">
            <v>32759610</v>
          </cell>
        </row>
        <row r="10603">
          <cell r="A10603" t="str">
            <v>CHAMORRO MELO JAIME HORACIO</v>
          </cell>
          <cell r="B10603">
            <v>16632609</v>
          </cell>
        </row>
        <row r="10604">
          <cell r="A10604" t="str">
            <v>CHAMORRO MIRYAM DEL ROSARIO</v>
          </cell>
          <cell r="B10604">
            <v>36993773</v>
          </cell>
        </row>
        <row r="10605">
          <cell r="A10605" t="str">
            <v>CHAMORRO MORA SEGUNDO ALFONSO</v>
          </cell>
          <cell r="B10605">
            <v>12990799</v>
          </cell>
        </row>
        <row r="10606">
          <cell r="A10606" t="str">
            <v>CHAMORRO PENA GUILLERMO HERMOGENES</v>
          </cell>
          <cell r="B10606">
            <v>13017167</v>
          </cell>
        </row>
        <row r="10607">
          <cell r="A10607" t="str">
            <v>CHAMORRO PINZON ANA MARIA</v>
          </cell>
          <cell r="B10607">
            <v>66832495</v>
          </cell>
        </row>
        <row r="10608">
          <cell r="A10608" t="str">
            <v>CHAMORRO PINZON FREDDY HERNAN</v>
          </cell>
          <cell r="B10608">
            <v>16755006</v>
          </cell>
        </row>
        <row r="10609">
          <cell r="A10609" t="str">
            <v>CHAMORRO QUIÐONES NESTOR PORFIRIO</v>
          </cell>
          <cell r="B10609">
            <v>2861925</v>
          </cell>
        </row>
        <row r="10610">
          <cell r="A10610" t="str">
            <v>CHAMORRO RODRIGUEZ ADRIANA MARIA</v>
          </cell>
          <cell r="B10610">
            <v>29541279</v>
          </cell>
        </row>
        <row r="10611">
          <cell r="A10611" t="str">
            <v>CHAMORRO ROSERO ALONSO EFRAIN</v>
          </cell>
          <cell r="B10611">
            <v>16697619</v>
          </cell>
        </row>
        <row r="10612">
          <cell r="A10612" t="str">
            <v>CHAMORRO SANCHEZ JHON GERNEY</v>
          </cell>
          <cell r="B10612">
            <v>80720869</v>
          </cell>
        </row>
        <row r="10613">
          <cell r="A10613" t="str">
            <v>CHAMORRO TORO FELIX ALBERTO</v>
          </cell>
          <cell r="B10613">
            <v>6292285</v>
          </cell>
        </row>
        <row r="10614">
          <cell r="A10614" t="str">
            <v>CHAMORRO TREJO LEANRDO LEON</v>
          </cell>
          <cell r="B10614">
            <v>8309929</v>
          </cell>
        </row>
        <row r="10615">
          <cell r="A10615" t="str">
            <v>CHAMORRO VALENCIA GUILLERMO SAUL</v>
          </cell>
          <cell r="B10615">
            <v>13001995</v>
          </cell>
        </row>
        <row r="10616">
          <cell r="A10616" t="str">
            <v>CHAMORRO VALLEJO JULIETA MARGOTH</v>
          </cell>
          <cell r="B10616">
            <v>36992202</v>
          </cell>
        </row>
        <row r="10617">
          <cell r="A10617" t="str">
            <v>CHAMUCERO DE AGUDELO LUZ STELLA</v>
          </cell>
          <cell r="B10617">
            <v>41394177</v>
          </cell>
        </row>
        <row r="10618">
          <cell r="A10618" t="str">
            <v>CHANCHI IMBACHI RUBIEL ESNEIDER</v>
          </cell>
          <cell r="B10618">
            <v>76334701</v>
          </cell>
        </row>
        <row r="10619">
          <cell r="A10619" t="str">
            <v>CHANCI PELAEZ EILEN MAYELLY</v>
          </cell>
          <cell r="B10619">
            <v>43607912</v>
          </cell>
        </row>
        <row r="10620">
          <cell r="A10620" t="str">
            <v>CHANTRE CAMPO OMAR</v>
          </cell>
          <cell r="B10620">
            <v>17671019</v>
          </cell>
        </row>
        <row r="10621">
          <cell r="A10621" t="str">
            <v>CHANTRE CHAVAVACO LUIS FELIPE</v>
          </cell>
          <cell r="B10621">
            <v>4686774</v>
          </cell>
        </row>
        <row r="10622">
          <cell r="A10622" t="str">
            <v>CHANTRE TEJADA JUAN CARLOS</v>
          </cell>
          <cell r="B10622">
            <v>16279546</v>
          </cell>
        </row>
        <row r="10623">
          <cell r="A10623" t="str">
            <v>CHANTRYT MARTINEZ VICTOR AUGUSTO</v>
          </cell>
          <cell r="B10623">
            <v>77192222</v>
          </cell>
        </row>
        <row r="10624">
          <cell r="A10624" t="str">
            <v>CHAPARRO ARIAS BEATRIZ EUGENIA</v>
          </cell>
          <cell r="B10624">
            <v>31959486</v>
          </cell>
        </row>
        <row r="10625">
          <cell r="A10625" t="str">
            <v>CHAPARRO BARRETO LUZ NELLY</v>
          </cell>
          <cell r="B10625">
            <v>51877836</v>
          </cell>
        </row>
        <row r="10626">
          <cell r="A10626" t="str">
            <v>CHAPARRO CABREJO RAUL ANTONIO</v>
          </cell>
          <cell r="B10626">
            <v>19465803</v>
          </cell>
        </row>
        <row r="10627">
          <cell r="A10627" t="str">
            <v>CHAPARRO CASTILLO OSCAR IVAN</v>
          </cell>
          <cell r="B10627">
            <v>5765120</v>
          </cell>
        </row>
        <row r="10628">
          <cell r="A10628" t="str">
            <v>CHAPARRO CHAPARRO JUAN CARLOS</v>
          </cell>
          <cell r="B10628">
            <v>7229583</v>
          </cell>
        </row>
        <row r="10629">
          <cell r="A10629" t="str">
            <v>CHAPARRO CHAPARRO MARIA NELLY</v>
          </cell>
          <cell r="B10629">
            <v>51950976</v>
          </cell>
        </row>
        <row r="10630">
          <cell r="A10630" t="str">
            <v>CHAPARRO DE ARGUELLO OTILIA</v>
          </cell>
          <cell r="B10630">
            <v>20307110</v>
          </cell>
        </row>
        <row r="10631">
          <cell r="A10631" t="str">
            <v>CHAPARRO DE FOREROANA GRACIELA</v>
          </cell>
          <cell r="B10631">
            <v>41628727</v>
          </cell>
        </row>
        <row r="10632">
          <cell r="A10632" t="str">
            <v>CHAPARRO GIL JOHN JAIRO</v>
          </cell>
          <cell r="B10632">
            <v>79545688</v>
          </cell>
        </row>
        <row r="10633">
          <cell r="A10633" t="str">
            <v>CHAPARRO HOLMOS MARTHA CECILIA</v>
          </cell>
          <cell r="B10633">
            <v>31884383</v>
          </cell>
        </row>
        <row r="10634">
          <cell r="A10634" t="str">
            <v>CHAPARRO LEON LINDA MARIA</v>
          </cell>
          <cell r="B10634">
            <v>66817201</v>
          </cell>
        </row>
        <row r="10635">
          <cell r="A10635" t="str">
            <v>CHAPARRO LOPEZ CLAUDIA P</v>
          </cell>
          <cell r="B10635">
            <v>52618805</v>
          </cell>
        </row>
        <row r="10636">
          <cell r="A10636" t="str">
            <v>CHAPARRO MADIEDO SILVIA PATRICIA</v>
          </cell>
          <cell r="B10636">
            <v>35512315</v>
          </cell>
        </row>
        <row r="10637">
          <cell r="A10637" t="str">
            <v>CHAPARRO MANTILLA DERLY JOHANA</v>
          </cell>
          <cell r="B10637">
            <v>52462472</v>
          </cell>
        </row>
        <row r="10638">
          <cell r="A10638" t="str">
            <v>CHAPARRO MARIN JOSE ALEXIS</v>
          </cell>
          <cell r="B10638">
            <v>16712640</v>
          </cell>
        </row>
        <row r="10639">
          <cell r="A10639" t="str">
            <v>CHAPARRO MARTHA LUCIA</v>
          </cell>
          <cell r="B10639">
            <v>31202842</v>
          </cell>
        </row>
        <row r="10640">
          <cell r="A10640" t="str">
            <v>CHAPARRO MEJIA GISELA</v>
          </cell>
          <cell r="B10640">
            <v>52025081</v>
          </cell>
        </row>
        <row r="10641">
          <cell r="A10641" t="str">
            <v>CHAPARRO MONTOYA JACIBE</v>
          </cell>
          <cell r="B10641">
            <v>51902074</v>
          </cell>
        </row>
        <row r="10642">
          <cell r="A10642" t="str">
            <v>CHAPARRO NARVAEZ YOLANDA</v>
          </cell>
          <cell r="B10642">
            <v>51841424</v>
          </cell>
        </row>
        <row r="10643">
          <cell r="A10643" t="str">
            <v>CHAPARRO NEIRA YANETH AMPARO</v>
          </cell>
          <cell r="B10643">
            <v>63501618</v>
          </cell>
        </row>
        <row r="10644">
          <cell r="A10644" t="str">
            <v>CHAPARRO PEDRO JULIO</v>
          </cell>
          <cell r="B10644">
            <v>17067279</v>
          </cell>
        </row>
        <row r="10645">
          <cell r="A10645" t="str">
            <v>CHAPARRO PLAZAS CARLOS MIGUEL</v>
          </cell>
          <cell r="B10645">
            <v>79591089</v>
          </cell>
        </row>
        <row r="10646">
          <cell r="A10646" t="str">
            <v>CHAPARRO QUINTERO MARTHA ISABEL</v>
          </cell>
          <cell r="B10646">
            <v>31303759</v>
          </cell>
        </row>
        <row r="10647">
          <cell r="A10647" t="str">
            <v>CHAPARRO REYES CONSUELO</v>
          </cell>
          <cell r="B10647">
            <v>32727157</v>
          </cell>
        </row>
        <row r="10648">
          <cell r="A10648" t="str">
            <v>CHAPARRO RINCON NUBIA LULI</v>
          </cell>
          <cell r="B10648">
            <v>41606497</v>
          </cell>
        </row>
        <row r="10649">
          <cell r="A10649" t="str">
            <v>CHAPARRO SARACHE ERNESTO</v>
          </cell>
          <cell r="B10649">
            <v>17087980</v>
          </cell>
        </row>
        <row r="10650">
          <cell r="A10650" t="str">
            <v>CHAPARRO SILVA LUIS ANTONIO</v>
          </cell>
          <cell r="B10650">
            <v>19380978</v>
          </cell>
        </row>
        <row r="10651">
          <cell r="A10651" t="str">
            <v>CHAPARRO TORRES MARIA ALICIA</v>
          </cell>
          <cell r="B10651">
            <v>51580825</v>
          </cell>
        </row>
        <row r="10652">
          <cell r="A10652" t="str">
            <v>CHAPAVAL NEUFELD HERMAN</v>
          </cell>
          <cell r="B10652">
            <v>16450420</v>
          </cell>
        </row>
        <row r="10653">
          <cell r="A10653" t="str">
            <v>CHAPETON ROZO CLAUDIA PATRICIA</v>
          </cell>
          <cell r="B10653">
            <v>51889140</v>
          </cell>
        </row>
        <row r="10654">
          <cell r="A10654" t="str">
            <v>CHAPMAN LOPEZ CHARLES MICHELE</v>
          </cell>
          <cell r="B10654">
            <v>72224822</v>
          </cell>
        </row>
        <row r="10655">
          <cell r="A10655" t="str">
            <v>CHAPUEL DIAZ LIGIA MARIA</v>
          </cell>
          <cell r="B10655">
            <v>31164277</v>
          </cell>
        </row>
        <row r="10656">
          <cell r="A10656" t="str">
            <v>CHAPUESGAL CUARAN FLOVER CECILIO</v>
          </cell>
          <cell r="B10656">
            <v>16269114</v>
          </cell>
        </row>
        <row r="10657">
          <cell r="A10657" t="str">
            <v>CHARCUELAN VALLEJO ALEXANDER ALFREDIS</v>
          </cell>
          <cell r="B10657">
            <v>98384052</v>
          </cell>
        </row>
        <row r="10658">
          <cell r="A10658" t="str">
            <v>CHARFUELAN INGUILAN HECTOR AURELIO</v>
          </cell>
          <cell r="B10658">
            <v>12989981</v>
          </cell>
        </row>
        <row r="10659">
          <cell r="A10659" t="str">
            <v>CHARLES BRINEZ NINO</v>
          </cell>
          <cell r="B10659">
            <v>79514646</v>
          </cell>
        </row>
        <row r="10660">
          <cell r="A10660" t="str">
            <v>CHARLES FERDINAND TERRASSA BORRERO</v>
          </cell>
          <cell r="B10660">
            <v>14447150</v>
          </cell>
        </row>
        <row r="10661">
          <cell r="A10661" t="str">
            <v>CHARLOTTE WEINBERG DE PEREZ</v>
          </cell>
          <cell r="B10661">
            <v>12818</v>
          </cell>
        </row>
        <row r="10662">
          <cell r="A10662" t="str">
            <v>CHARRIA CARDENAS MARCO FIDEL</v>
          </cell>
          <cell r="B10662">
            <v>14933590</v>
          </cell>
        </row>
        <row r="10663">
          <cell r="A10663" t="str">
            <v>CHARRIA CASTANO ANDRES MAURICIO</v>
          </cell>
          <cell r="B10663">
            <v>16781011</v>
          </cell>
        </row>
        <row r="10664">
          <cell r="A10664" t="str">
            <v>CHARRIA CATALINA</v>
          </cell>
          <cell r="B10664">
            <v>25452852</v>
          </cell>
        </row>
        <row r="10665">
          <cell r="A10665" t="str">
            <v>CHARRIA FONNEGRA FRANK FILSUNDER</v>
          </cell>
          <cell r="B10665">
            <v>6102276</v>
          </cell>
        </row>
        <row r="10666">
          <cell r="A10666" t="str">
            <v>CHARRIA GARCIA NELLY MARIA</v>
          </cell>
          <cell r="B10666">
            <v>29867888</v>
          </cell>
        </row>
        <row r="10667">
          <cell r="A10667" t="str">
            <v>CHARRIA MARTINEZ JUAN ALBERTO</v>
          </cell>
          <cell r="B10667">
            <v>80505269</v>
          </cell>
        </row>
        <row r="10668">
          <cell r="A10668" t="str">
            <v>CHARRIA R MARIA C</v>
          </cell>
          <cell r="B10668">
            <v>31971832</v>
          </cell>
        </row>
        <row r="10669">
          <cell r="A10669" t="str">
            <v>CHARRIA REYES JAIRO</v>
          </cell>
          <cell r="B10669">
            <v>94429053</v>
          </cell>
        </row>
        <row r="10670">
          <cell r="A10670" t="str">
            <v>CHARRIA YUSTI IRMA LUISA</v>
          </cell>
          <cell r="B10670">
            <v>31474830</v>
          </cell>
        </row>
        <row r="10671">
          <cell r="A10671" t="str">
            <v>CHARRIS BOLANO JANETH PATRICIA</v>
          </cell>
          <cell r="B10671">
            <v>32715731</v>
          </cell>
        </row>
        <row r="10672">
          <cell r="A10672" t="str">
            <v>CHARRIS CANTILLO JESSID</v>
          </cell>
          <cell r="B10672">
            <v>72002994</v>
          </cell>
        </row>
        <row r="10673">
          <cell r="A10673" t="str">
            <v>CHARRIS GOMEZ ALFONSO</v>
          </cell>
          <cell r="B10673">
            <v>8681163</v>
          </cell>
        </row>
        <row r="10674">
          <cell r="A10674" t="str">
            <v>CHARRY  VICTORIA MARTHA STELLA</v>
          </cell>
          <cell r="B10674">
            <v>31882605</v>
          </cell>
        </row>
        <row r="10675">
          <cell r="A10675" t="str">
            <v>CHARRY CASTRO JUAN MANUEL</v>
          </cell>
          <cell r="B10675">
            <v>79642373</v>
          </cell>
        </row>
        <row r="10676">
          <cell r="A10676" t="str">
            <v>CHARRY CELIS DANIEL</v>
          </cell>
          <cell r="B10676">
            <v>2423073</v>
          </cell>
        </row>
        <row r="10677">
          <cell r="A10677" t="str">
            <v>CHARRY DELIA</v>
          </cell>
          <cell r="B10677">
            <v>26417589</v>
          </cell>
        </row>
        <row r="10678">
          <cell r="A10678" t="str">
            <v>CHARRY GIRALDO ALEXANDER</v>
          </cell>
          <cell r="B10678">
            <v>16774533</v>
          </cell>
        </row>
        <row r="10679">
          <cell r="A10679" t="str">
            <v>CHARRY HOLGUIN WALTER</v>
          </cell>
          <cell r="B10679">
            <v>19381071</v>
          </cell>
        </row>
        <row r="10680">
          <cell r="A10680" t="str">
            <v>CHARRY LILIANA</v>
          </cell>
          <cell r="B10680">
            <v>65699092</v>
          </cell>
        </row>
        <row r="10681">
          <cell r="A10681" t="str">
            <v>CHARRY LOSADA LOWISTON</v>
          </cell>
          <cell r="B10681">
            <v>7687929</v>
          </cell>
        </row>
        <row r="10682">
          <cell r="A10682" t="str">
            <v>CHARRY MORA WILSON O</v>
          </cell>
          <cell r="B10682">
            <v>6103615</v>
          </cell>
        </row>
        <row r="10683">
          <cell r="A10683" t="str">
            <v>CHARRY QUINTERO AMANDA</v>
          </cell>
          <cell r="B10683">
            <v>31268736</v>
          </cell>
        </row>
        <row r="10684">
          <cell r="A10684" t="str">
            <v>CHARRY RINCON GUSTAVO ADOLFO</v>
          </cell>
          <cell r="B10684">
            <v>94414284</v>
          </cell>
        </row>
        <row r="10685">
          <cell r="A10685" t="str">
            <v>CHARRY SAAVEDRA FERNANDO</v>
          </cell>
          <cell r="B10685">
            <v>11307145</v>
          </cell>
        </row>
        <row r="10686">
          <cell r="A10686" t="str">
            <v>CHARRY VASQEZ ANTONIO ARMANDO</v>
          </cell>
          <cell r="B10686">
            <v>17061991</v>
          </cell>
        </row>
        <row r="10687">
          <cell r="A10687" t="str">
            <v>CHARRY VELASQUEZ LUISA FERNANDA</v>
          </cell>
          <cell r="B10687">
            <v>52622541</v>
          </cell>
        </row>
        <row r="10688">
          <cell r="A10688" t="str">
            <v>CHARUM DIAZ ALFONSO</v>
          </cell>
          <cell r="B10688">
            <v>17090470</v>
          </cell>
        </row>
        <row r="10689">
          <cell r="A10689" t="str">
            <v>CHASQUE ALBA LUZ</v>
          </cell>
          <cell r="B10689">
            <v>36377737</v>
          </cell>
        </row>
        <row r="10690">
          <cell r="A10690" t="str">
            <v>CHATE CALAPSU MARIA FLORINDA</v>
          </cell>
          <cell r="B10690">
            <v>38989559</v>
          </cell>
        </row>
        <row r="10691">
          <cell r="A10691" t="str">
            <v>CHATE OMAIRA</v>
          </cell>
          <cell r="B10691">
            <v>25280273</v>
          </cell>
        </row>
        <row r="10692">
          <cell r="A10692" t="str">
            <v>CHAUSA PALACIOS OLGA NORA</v>
          </cell>
          <cell r="B10692">
            <v>31471089</v>
          </cell>
        </row>
        <row r="10693">
          <cell r="A10693" t="str">
            <v>CHAUTA RODRIGUEZ JOSE RICARDO</v>
          </cell>
          <cell r="B10693">
            <v>79362211</v>
          </cell>
        </row>
        <row r="10694">
          <cell r="A10694" t="str">
            <v>CHAUVES RAMIREZ YAMIL EDMON</v>
          </cell>
          <cell r="B10694">
            <v>19095372</v>
          </cell>
        </row>
        <row r="10695">
          <cell r="A10695" t="str">
            <v>CHAUVEZ RODRIGUEZ WILLIAM ISAAC</v>
          </cell>
          <cell r="B10695">
            <v>11374421</v>
          </cell>
        </row>
        <row r="10696">
          <cell r="A10696" t="str">
            <v>CHAUX DE RESTREPO MARIA ELCY</v>
          </cell>
          <cell r="B10696">
            <v>32483047</v>
          </cell>
        </row>
        <row r="10697">
          <cell r="A10697" t="str">
            <v>CHAUX HECTOR</v>
          </cell>
          <cell r="B10697">
            <v>14937300</v>
          </cell>
        </row>
        <row r="10698">
          <cell r="A10698" t="str">
            <v>CHAUX OROZCO MARIA STELLA</v>
          </cell>
          <cell r="B10698">
            <v>34530023</v>
          </cell>
        </row>
        <row r="10699">
          <cell r="A10699" t="str">
            <v>CHAUX VELASCO LUDIVIA</v>
          </cell>
          <cell r="B10699">
            <v>34553770</v>
          </cell>
        </row>
        <row r="10700">
          <cell r="A10700" t="str">
            <v>CHAVARRIA ARDILA AMPARO</v>
          </cell>
          <cell r="B10700">
            <v>38282616</v>
          </cell>
        </row>
        <row r="10701">
          <cell r="A10701" t="str">
            <v>CHAVARRIA BRAVO JAIME ORLANDO</v>
          </cell>
          <cell r="B10701">
            <v>19307534</v>
          </cell>
        </row>
        <row r="10702">
          <cell r="A10702" t="str">
            <v>CHAVARRIA Z GLADYS YANETH</v>
          </cell>
          <cell r="B10702">
            <v>42687254</v>
          </cell>
        </row>
        <row r="10703">
          <cell r="A10703" t="str">
            <v>CHAVARRIAGA AGUIRRYOLANDA MARIA</v>
          </cell>
          <cell r="B10703">
            <v>31958923</v>
          </cell>
        </row>
        <row r="10704">
          <cell r="A10704" t="str">
            <v>CHAVARRIAGA CASTAÑO YUBAL HUMBERTO</v>
          </cell>
          <cell r="B10704">
            <v>16280752</v>
          </cell>
        </row>
        <row r="10705">
          <cell r="A10705" t="str">
            <v>CHAVARRIAGA DE ARANGO LUCIA</v>
          </cell>
          <cell r="B10705">
            <v>21300627</v>
          </cell>
        </row>
        <row r="10706">
          <cell r="A10706" t="str">
            <v>CHAVARRIAGA DE BETANCUR YOLANDA</v>
          </cell>
          <cell r="B10706">
            <v>32430570</v>
          </cell>
        </row>
        <row r="10707">
          <cell r="A10707" t="str">
            <v>CHAVARRIAGA DIOSSA MAGNOLIA</v>
          </cell>
          <cell r="B10707">
            <v>22201697</v>
          </cell>
        </row>
        <row r="10708">
          <cell r="A10708" t="str">
            <v>CHAVARRIAGA OSORIO MARIA VICTORIA</v>
          </cell>
          <cell r="B10708">
            <v>43015279</v>
          </cell>
        </row>
        <row r="10709">
          <cell r="A10709" t="str">
            <v>CHAVARRIAGA PATI/OLUIS FERNANDO</v>
          </cell>
          <cell r="B10709">
            <v>98542343</v>
          </cell>
        </row>
        <row r="10710">
          <cell r="A10710" t="str">
            <v>CHAVARRIAGA PIEDRAHITA HECTOR</v>
          </cell>
          <cell r="B10710">
            <v>7528339</v>
          </cell>
        </row>
        <row r="10711">
          <cell r="A10711" t="str">
            <v>CHAVARRIAGA RAMIREZ IVAN DE JESUS</v>
          </cell>
          <cell r="B10711">
            <v>3307095</v>
          </cell>
        </row>
        <row r="10712">
          <cell r="A10712" t="str">
            <v>CHAVARRIAGA RUEDA LUIS GUILLERMO</v>
          </cell>
          <cell r="B10712">
            <v>10139787</v>
          </cell>
        </row>
        <row r="10713">
          <cell r="A10713" t="str">
            <v>CHAVARRO BENITEZ AMPARO</v>
          </cell>
          <cell r="B10713">
            <v>38978297</v>
          </cell>
        </row>
        <row r="10714">
          <cell r="A10714" t="str">
            <v>CHAVARRO BUENDIA GENOVEVA</v>
          </cell>
          <cell r="B10714">
            <v>20281115</v>
          </cell>
        </row>
        <row r="10715">
          <cell r="A10715" t="str">
            <v>CHAVARRO CADENA JORGE ENRIQUE</v>
          </cell>
          <cell r="B10715">
            <v>4275870</v>
          </cell>
        </row>
        <row r="10716">
          <cell r="A10716" t="str">
            <v>CHAVARRO CALLEJAS LILIANA</v>
          </cell>
          <cell r="B10716">
            <v>66762546</v>
          </cell>
        </row>
        <row r="10717">
          <cell r="A10717" t="str">
            <v>CHAVARRO CORTES GLORIA YANETH</v>
          </cell>
          <cell r="B10717">
            <v>51975440</v>
          </cell>
        </row>
        <row r="10718">
          <cell r="A10718" t="str">
            <v>CHAVARRO CUELLAR JOSE MANUEL</v>
          </cell>
          <cell r="B10718">
            <v>7246281</v>
          </cell>
        </row>
        <row r="10719">
          <cell r="A10719" t="str">
            <v>CHAVARRO DE MORALES AMPARO</v>
          </cell>
          <cell r="B10719">
            <v>36151122</v>
          </cell>
        </row>
        <row r="10720">
          <cell r="A10720" t="str">
            <v>CHAVARRO GERMAN HUMBERTO</v>
          </cell>
          <cell r="B10720">
            <v>4919896</v>
          </cell>
        </row>
        <row r="10721">
          <cell r="A10721" t="str">
            <v>CHAVARRO GONZALEZ LUZ MYRIAM</v>
          </cell>
          <cell r="B10721">
            <v>39689221</v>
          </cell>
        </row>
        <row r="10722">
          <cell r="A10722" t="str">
            <v>CHAVARRO GUZMAN ALBA LUZ</v>
          </cell>
          <cell r="B10722">
            <v>34527205</v>
          </cell>
        </row>
        <row r="10723">
          <cell r="A10723" t="str">
            <v>CHAVARRO LEYTON MARLENY</v>
          </cell>
          <cell r="B10723">
            <v>55194901</v>
          </cell>
        </row>
        <row r="10724">
          <cell r="A10724" t="str">
            <v>CHAVARRO MONSALVE NILDA MARGARITA</v>
          </cell>
          <cell r="B10724">
            <v>38284403</v>
          </cell>
        </row>
        <row r="10725">
          <cell r="A10725" t="str">
            <v>CHAVARRO MORALES ELADIO</v>
          </cell>
          <cell r="B10725">
            <v>2599609</v>
          </cell>
        </row>
        <row r="10726">
          <cell r="A10726" t="str">
            <v>CHAVARRO OSORIO RODRIGO</v>
          </cell>
          <cell r="B10726">
            <v>16281968</v>
          </cell>
        </row>
        <row r="10727">
          <cell r="A10727" t="str">
            <v>CHAVARRO PARRA MARIO GERMAN</v>
          </cell>
          <cell r="B10727">
            <v>14898839</v>
          </cell>
        </row>
        <row r="10728">
          <cell r="A10728" t="str">
            <v>CHAVARRO PENA ELICENIA</v>
          </cell>
          <cell r="B10728">
            <v>39782252</v>
          </cell>
        </row>
        <row r="10729">
          <cell r="A10729" t="str">
            <v>CHAVARRO PENA LUZVIELA</v>
          </cell>
          <cell r="B10729">
            <v>52022740</v>
          </cell>
        </row>
        <row r="10730">
          <cell r="A10730" t="str">
            <v>CHAVARRO PERDOMO ALFREDO</v>
          </cell>
          <cell r="B10730">
            <v>83252027</v>
          </cell>
        </row>
        <row r="10731">
          <cell r="A10731" t="str">
            <v>CHAVARRO POLO MARIA CLAUDIA</v>
          </cell>
          <cell r="B10731">
            <v>51852839</v>
          </cell>
        </row>
        <row r="10732">
          <cell r="A10732" t="str">
            <v>CHAVARRO PORRAS JULIO CESAR</v>
          </cell>
          <cell r="B10732">
            <v>19455505</v>
          </cell>
        </row>
        <row r="10733">
          <cell r="A10733" t="str">
            <v>CHAVARRO RIVERA HUMBERTO</v>
          </cell>
          <cell r="B10733">
            <v>5815189</v>
          </cell>
        </row>
        <row r="10734">
          <cell r="A10734" t="str">
            <v>CHAVARRO RIVERA PEDRO JOAQUIN</v>
          </cell>
          <cell r="B10734">
            <v>79560157</v>
          </cell>
        </row>
        <row r="10735">
          <cell r="A10735" t="str">
            <v>CHAVARRO SANDRA PATRICIA</v>
          </cell>
          <cell r="B10735">
            <v>26441985</v>
          </cell>
        </row>
        <row r="10736">
          <cell r="A10736" t="str">
            <v>CHAVERRA CAICEDO BENITO</v>
          </cell>
          <cell r="B10736">
            <v>1584058</v>
          </cell>
        </row>
        <row r="10737">
          <cell r="A10737" t="str">
            <v>CHAVERRA CARDONA JUAN CARLOS</v>
          </cell>
          <cell r="B10737">
            <v>71594670</v>
          </cell>
        </row>
        <row r="10738">
          <cell r="A10738" t="str">
            <v>CHAVERRA HINCAPIE MARIA AMALFI</v>
          </cell>
          <cell r="B10738">
            <v>31198536</v>
          </cell>
        </row>
        <row r="10739">
          <cell r="A10739" t="str">
            <v>CHAVERRA MONTOYA JULIAN ANTONIO</v>
          </cell>
          <cell r="B10739">
            <v>94151974</v>
          </cell>
        </row>
        <row r="10740">
          <cell r="A10740" t="str">
            <v>CHAVERRA PALACIOS JUAN FERNANDO</v>
          </cell>
          <cell r="B10740">
            <v>71735411</v>
          </cell>
        </row>
        <row r="10741">
          <cell r="A10741" t="str">
            <v>CHAVERRA TRIANA FRANCISCO JAVIER</v>
          </cell>
          <cell r="B10741">
            <v>6197552</v>
          </cell>
        </row>
        <row r="10742">
          <cell r="A10742" t="str">
            <v>CHAVERRA VALENCIA CARLOS ARTURO</v>
          </cell>
          <cell r="B10742">
            <v>71596414</v>
          </cell>
        </row>
        <row r="10743">
          <cell r="A10743" t="str">
            <v>CHAVERRA VASQUEZ ELKIN DE J</v>
          </cell>
          <cell r="B10743">
            <v>70082790</v>
          </cell>
        </row>
        <row r="10744">
          <cell r="A10744" t="str">
            <v>CHAVES ABRIL JORGE ALONSO</v>
          </cell>
          <cell r="B10744">
            <v>80384281</v>
          </cell>
        </row>
        <row r="10745">
          <cell r="A10745" t="str">
            <v>CHAVES ALONSO INES CECILIA</v>
          </cell>
          <cell r="B10745">
            <v>52419065</v>
          </cell>
        </row>
        <row r="10746">
          <cell r="A10746" t="str">
            <v>CHAVES ARIAS HENRY ERNESTO</v>
          </cell>
          <cell r="B10746">
            <v>79460217</v>
          </cell>
        </row>
        <row r="10747">
          <cell r="A10747" t="str">
            <v>CHAVES BELTRAN JAIRO</v>
          </cell>
          <cell r="B10747">
            <v>19134415</v>
          </cell>
        </row>
        <row r="10748">
          <cell r="A10748" t="str">
            <v>CHAVES BOLANOS JOSE ROBERTO</v>
          </cell>
          <cell r="B10748">
            <v>12959559</v>
          </cell>
        </row>
        <row r="10749">
          <cell r="A10749" t="str">
            <v>CHAVES CARDENAS JUAN CARLOS</v>
          </cell>
          <cell r="B10749">
            <v>79784769</v>
          </cell>
        </row>
        <row r="10750">
          <cell r="A10750" t="str">
            <v>CHAVES DE MARTINEZALCIRA</v>
          </cell>
          <cell r="B10750">
            <v>41753007</v>
          </cell>
        </row>
        <row r="10751">
          <cell r="A10751" t="str">
            <v>CHAVES DE MORAN MARIA SARA</v>
          </cell>
          <cell r="B10751">
            <v>41501623</v>
          </cell>
        </row>
        <row r="10752">
          <cell r="A10752" t="str">
            <v>CHAVES DE RIOS BERTHA</v>
          </cell>
          <cell r="B10752">
            <v>41471653</v>
          </cell>
        </row>
        <row r="10753">
          <cell r="A10753" t="str">
            <v>CHAVES DIAZ JORGE</v>
          </cell>
          <cell r="B10753">
            <v>8252344</v>
          </cell>
        </row>
        <row r="10754">
          <cell r="A10754" t="str">
            <v>CHAVES GOMEZ ELBA INES</v>
          </cell>
          <cell r="B10754">
            <v>23549510</v>
          </cell>
        </row>
        <row r="10755">
          <cell r="A10755" t="str">
            <v>CHAVES GUERRERO GLORIA DELSOCORRO</v>
          </cell>
          <cell r="B10755">
            <v>27248093</v>
          </cell>
        </row>
        <row r="10756">
          <cell r="A10756" t="str">
            <v>CHAVES GUERRERO PATROCINIO</v>
          </cell>
          <cell r="B10756">
            <v>8248122</v>
          </cell>
        </row>
        <row r="10757">
          <cell r="A10757" t="str">
            <v>CHAVES LOPEZ ANA MARCELA</v>
          </cell>
          <cell r="B10757">
            <v>43158353</v>
          </cell>
        </row>
        <row r="10758">
          <cell r="A10758" t="str">
            <v>CHAVES MOLINA LAURA VICTORIA</v>
          </cell>
          <cell r="B10758">
            <v>51801918</v>
          </cell>
        </row>
        <row r="10759">
          <cell r="A10759" t="str">
            <v>CHAVES MORENO CARLOS ARMANDO</v>
          </cell>
          <cell r="B10759">
            <v>94385298</v>
          </cell>
        </row>
        <row r="10760">
          <cell r="A10760" t="str">
            <v>CHAVES OVIEDO JAVIER MIGUEL</v>
          </cell>
          <cell r="B10760">
            <v>80419171</v>
          </cell>
        </row>
        <row r="10761">
          <cell r="A10761" t="str">
            <v>CHAVES POSADA RAFAEL ANTONIO</v>
          </cell>
          <cell r="B10761">
            <v>17148502</v>
          </cell>
        </row>
        <row r="10762">
          <cell r="A10762" t="str">
            <v>CHAVES RIASCOS JOSE FRANCISCO</v>
          </cell>
          <cell r="B10762">
            <v>94416779</v>
          </cell>
        </row>
        <row r="10763">
          <cell r="A10763" t="str">
            <v>CHAVES RINCON SANDRA EUGENIA</v>
          </cell>
          <cell r="B10763">
            <v>63344344</v>
          </cell>
        </row>
        <row r="10764">
          <cell r="A10764" t="str">
            <v>CHAVES SAMUDIO CARMEN CONSTANZA</v>
          </cell>
          <cell r="B10764">
            <v>52095471</v>
          </cell>
        </row>
        <row r="10765">
          <cell r="A10765" t="str">
            <v>CHAVES TORRES JAVIER</v>
          </cell>
          <cell r="B10765">
            <v>11253722</v>
          </cell>
        </row>
        <row r="10766">
          <cell r="A10766" t="str">
            <v>CHAVES VALENCIA BEATRIZ OLEISA</v>
          </cell>
          <cell r="B10766">
            <v>27493648</v>
          </cell>
        </row>
        <row r="10767">
          <cell r="A10767" t="str">
            <v>CHAVES VARGAS CLARA AIDEE</v>
          </cell>
          <cell r="B10767">
            <v>31402831</v>
          </cell>
        </row>
        <row r="10768">
          <cell r="A10768" t="str">
            <v>CHAVES VARGAS LUZ ANGELA</v>
          </cell>
          <cell r="B10768">
            <v>52008165</v>
          </cell>
        </row>
        <row r="10769">
          <cell r="A10769" t="str">
            <v>CHAVES ZAMBRANO GLORIA DEL CARMEN</v>
          </cell>
          <cell r="B10769">
            <v>30702940</v>
          </cell>
        </row>
        <row r="10770">
          <cell r="A10770" t="str">
            <v>CHAVEZ AMAYA REINA ESPERANZA</v>
          </cell>
          <cell r="B10770">
            <v>51703103</v>
          </cell>
        </row>
        <row r="10771">
          <cell r="A10771" t="str">
            <v>CHAVEZ ARANGO ARMANDO</v>
          </cell>
          <cell r="B10771">
            <v>16733436</v>
          </cell>
        </row>
        <row r="10772">
          <cell r="A10772" t="str">
            <v>CHAVEZ BEJARANO GLORIA</v>
          </cell>
          <cell r="B10772">
            <v>52151026</v>
          </cell>
        </row>
        <row r="10773">
          <cell r="A10773" t="str">
            <v>CHAVEZ CACERES SIGIFREDO</v>
          </cell>
          <cell r="B10773">
            <v>77006686</v>
          </cell>
        </row>
        <row r="10774">
          <cell r="A10774" t="str">
            <v>CHAVEZ CAPERA LUIS FERNANDO</v>
          </cell>
          <cell r="B10774">
            <v>16776049</v>
          </cell>
        </row>
        <row r="10775">
          <cell r="A10775" t="str">
            <v>CHAVEZ CARABALI JESUS AHIR</v>
          </cell>
          <cell r="B10775">
            <v>16825058</v>
          </cell>
        </row>
        <row r="10776">
          <cell r="A10776" t="str">
            <v>CHAVEZ CARVAJAL MARIA XIMENA</v>
          </cell>
          <cell r="B10776">
            <v>66861752</v>
          </cell>
        </row>
        <row r="10777">
          <cell r="A10777" t="str">
            <v>CHAVEZ CORTES LEONIDAS</v>
          </cell>
          <cell r="B10777">
            <v>79777783</v>
          </cell>
        </row>
        <row r="10778">
          <cell r="A10778" t="str">
            <v>CHAVEZ DE MORENO DORA MARIA</v>
          </cell>
          <cell r="B10778">
            <v>29097379</v>
          </cell>
        </row>
        <row r="10779">
          <cell r="A10779" t="str">
            <v>CHAVEZ DE RESTREPORUBY</v>
          </cell>
          <cell r="B10779">
            <v>31292031</v>
          </cell>
        </row>
        <row r="10780">
          <cell r="A10780" t="str">
            <v>CHAVEZ DOMINGUEZ RUTH JACQUELINE</v>
          </cell>
          <cell r="B10780">
            <v>52328004</v>
          </cell>
        </row>
        <row r="10781">
          <cell r="A10781" t="str">
            <v>CHAVEZ DUQUE JULDER OSWALDO</v>
          </cell>
          <cell r="B10781">
            <v>10130563</v>
          </cell>
        </row>
        <row r="10782">
          <cell r="A10782" t="str">
            <v>CHAVEZ GARCIA JAIRO ALBERTO</v>
          </cell>
          <cell r="B10782">
            <v>14879690</v>
          </cell>
        </row>
        <row r="10783">
          <cell r="A10783" t="str">
            <v>CHAVEZ GARCIA JORGE ENRIQUE</v>
          </cell>
          <cell r="B10783">
            <v>79153762</v>
          </cell>
        </row>
        <row r="10784">
          <cell r="A10784" t="str">
            <v>CHAVEZ GARDEAZABAL MARTHA</v>
          </cell>
          <cell r="B10784">
            <v>31185400</v>
          </cell>
        </row>
        <row r="10785">
          <cell r="A10785" t="str">
            <v>CHAVEZ GORDILLO DIEGO FERNANDO</v>
          </cell>
          <cell r="B10785">
            <v>16696738</v>
          </cell>
        </row>
        <row r="10786">
          <cell r="A10786" t="str">
            <v>CHAVEZ GUSTAVO</v>
          </cell>
          <cell r="B10786">
            <v>14874015</v>
          </cell>
        </row>
        <row r="10787">
          <cell r="A10787" t="str">
            <v>CHAVEZ JESUS ANTONIO</v>
          </cell>
          <cell r="B10787">
            <v>6349936</v>
          </cell>
        </row>
        <row r="10788">
          <cell r="A10788" t="str">
            <v>CHAVEZ JOSE GUILERMO</v>
          </cell>
          <cell r="B10788">
            <v>16346738</v>
          </cell>
        </row>
        <row r="10789">
          <cell r="A10789" t="str">
            <v>CHAVEZ LOZANO LUCY</v>
          </cell>
          <cell r="B10789">
            <v>51679750</v>
          </cell>
        </row>
        <row r="10790">
          <cell r="A10790" t="str">
            <v>CHAVEZ MARIELA</v>
          </cell>
          <cell r="B10790">
            <v>31955425</v>
          </cell>
        </row>
        <row r="10791">
          <cell r="A10791" t="str">
            <v>CHAVEZ MEDELLIN ELIZABETH</v>
          </cell>
          <cell r="B10791">
            <v>31931583</v>
          </cell>
        </row>
        <row r="10792">
          <cell r="A10792" t="str">
            <v>CHAVEZ MIGUEL ANGEL</v>
          </cell>
          <cell r="B10792">
            <v>19078268</v>
          </cell>
        </row>
        <row r="10793">
          <cell r="A10793" t="str">
            <v>CHAVEZ MOLANO MARIA OMIRYAM</v>
          </cell>
          <cell r="B10793">
            <v>31211437</v>
          </cell>
        </row>
        <row r="10794">
          <cell r="A10794" t="str">
            <v>CHAVEZ MORA ANA RUBIELA</v>
          </cell>
          <cell r="B10794">
            <v>41663499</v>
          </cell>
        </row>
        <row r="10795">
          <cell r="A10795" t="str">
            <v>CHAVEZ MUNOS AMPARO</v>
          </cell>
          <cell r="B10795">
            <v>31840809</v>
          </cell>
        </row>
        <row r="10796">
          <cell r="A10796" t="str">
            <v>CHAVEZ OCAMPO EDGAR</v>
          </cell>
          <cell r="B10796">
            <v>16608084</v>
          </cell>
        </row>
        <row r="10797">
          <cell r="A10797" t="str">
            <v>CHAVEZ OCAMPO MARIA DIOSELINA</v>
          </cell>
          <cell r="B10797">
            <v>31164308</v>
          </cell>
        </row>
        <row r="10798">
          <cell r="A10798" t="str">
            <v>CHAVEZ ORDONEZ BOLIVAR</v>
          </cell>
          <cell r="B10798">
            <v>13040053</v>
          </cell>
        </row>
        <row r="10799">
          <cell r="A10799" t="str">
            <v>CHAVEZ PACHECO CAMILO</v>
          </cell>
          <cell r="B10799">
            <v>79323882</v>
          </cell>
        </row>
        <row r="10800">
          <cell r="A10800" t="str">
            <v>CHAVEZ PACHON VIDAL</v>
          </cell>
          <cell r="B10800">
            <v>11339138</v>
          </cell>
        </row>
        <row r="10801">
          <cell r="A10801" t="str">
            <v>CHAVEZ PENA MONICA ANDREA</v>
          </cell>
          <cell r="B10801">
            <v>33336778</v>
          </cell>
        </row>
        <row r="10802">
          <cell r="A10802" t="str">
            <v>CHAVEZ PULIDO LUIS CARLOS</v>
          </cell>
          <cell r="B10802">
            <v>19415034</v>
          </cell>
        </row>
        <row r="10803">
          <cell r="A10803" t="str">
            <v>CHAVEZ Q MARTHA FANNY</v>
          </cell>
          <cell r="B10803">
            <v>29701672</v>
          </cell>
        </row>
        <row r="10804">
          <cell r="A10804" t="str">
            <v>CHAVEZ QUINTERO CAROLINA</v>
          </cell>
          <cell r="B10804">
            <v>29113108</v>
          </cell>
        </row>
        <row r="10805">
          <cell r="A10805" t="str">
            <v>CHAVEZ RAMIREZ ELBER</v>
          </cell>
          <cell r="B10805">
            <v>6506061</v>
          </cell>
        </row>
        <row r="10806">
          <cell r="A10806" t="str">
            <v>CHAVEZ RAMOS CIELO PIEDA</v>
          </cell>
          <cell r="B10806">
            <v>29399639</v>
          </cell>
        </row>
        <row r="10807">
          <cell r="A10807" t="str">
            <v>CHAVEZ RAUL ELIECER</v>
          </cell>
          <cell r="B10807">
            <v>16250334</v>
          </cell>
        </row>
        <row r="10808">
          <cell r="A10808" t="str">
            <v>CHAVEZ RIVAS JOHANA</v>
          </cell>
          <cell r="B10808">
            <v>39724753</v>
          </cell>
        </row>
        <row r="10809">
          <cell r="A10809" t="str">
            <v>CHAVEZ ROA KAREN</v>
          </cell>
          <cell r="B10809">
            <v>52361762</v>
          </cell>
        </row>
        <row r="10810">
          <cell r="A10810" t="str">
            <v>CHAVEZ ROMERO CESAR GUILLERMO</v>
          </cell>
          <cell r="B10810">
            <v>93376434</v>
          </cell>
        </row>
        <row r="10811">
          <cell r="A10811" t="str">
            <v>CHAVEZ SALAZAR PABLO EDUARDO</v>
          </cell>
          <cell r="B10811">
            <v>142402</v>
          </cell>
        </row>
        <row r="10812">
          <cell r="A10812" t="str">
            <v>CHAVEZ SANDOVAL LZ DIONNY</v>
          </cell>
          <cell r="B10812">
            <v>43104909</v>
          </cell>
        </row>
        <row r="10813">
          <cell r="A10813" t="str">
            <v>CHAVEZ SOLARTE ISAI</v>
          </cell>
          <cell r="B10813">
            <v>4616342</v>
          </cell>
        </row>
        <row r="10814">
          <cell r="A10814" t="str">
            <v>CHAVEZ TORRES LADY E</v>
          </cell>
          <cell r="B10814">
            <v>66864304</v>
          </cell>
        </row>
        <row r="10815">
          <cell r="A10815" t="str">
            <v>CHAVEZ TRIANA LUIS PABLO</v>
          </cell>
          <cell r="B10815">
            <v>5805404</v>
          </cell>
        </row>
        <row r="10816">
          <cell r="A10816" t="str">
            <v>CHAVEZ VILLAMIZAR YENY LEONOR</v>
          </cell>
          <cell r="B10816">
            <v>43760160</v>
          </cell>
        </row>
        <row r="10817">
          <cell r="A10817" t="str">
            <v>CHAVEZ VILLARREAL LILIANA MERCEDES</v>
          </cell>
          <cell r="B10817">
            <v>59822250</v>
          </cell>
        </row>
        <row r="10818">
          <cell r="A10818" t="str">
            <v>CHAYA DIAZ LAILA CRISTINA</v>
          </cell>
          <cell r="B10818">
            <v>51985582</v>
          </cell>
        </row>
        <row r="10819">
          <cell r="A10819" t="str">
            <v>CHAYA RINCON ASTRID ZAMIRA</v>
          </cell>
          <cell r="B10819">
            <v>60324885</v>
          </cell>
        </row>
        <row r="10820">
          <cell r="A10820" t="str">
            <v>CHEBLE DE HADRAVA MIRTA HAYDEE</v>
          </cell>
          <cell r="B10820">
            <v>129933</v>
          </cell>
        </row>
        <row r="10821">
          <cell r="A10821" t="str">
            <v>CHECA CAICEDO JOSE ALCIDES</v>
          </cell>
          <cell r="B10821">
            <v>12906059</v>
          </cell>
        </row>
        <row r="10822">
          <cell r="A10822" t="str">
            <v>CHECA SOLARTE GLADIZ</v>
          </cell>
          <cell r="B10822">
            <v>29501492</v>
          </cell>
        </row>
        <row r="10823">
          <cell r="A10823" t="str">
            <v>CHIA BOADA CARLOS</v>
          </cell>
          <cell r="B10823">
            <v>5393779</v>
          </cell>
        </row>
        <row r="10824">
          <cell r="A10824" t="str">
            <v>CHIA LOPEZ JOSE FERMIN</v>
          </cell>
          <cell r="B10824">
            <v>88205956</v>
          </cell>
        </row>
        <row r="10825">
          <cell r="A10825" t="str">
            <v>CHIA MARTINEZ CARLOS ALBERTO</v>
          </cell>
          <cell r="B10825">
            <v>79205547</v>
          </cell>
        </row>
        <row r="10826">
          <cell r="A10826" t="str">
            <v>CHIANG HSIAO-TON</v>
          </cell>
          <cell r="B10826">
            <v>207021</v>
          </cell>
        </row>
        <row r="10827">
          <cell r="A10827" t="str">
            <v>CHICA ALZATE HARVEY</v>
          </cell>
          <cell r="B10827">
            <v>10264849</v>
          </cell>
        </row>
        <row r="10828">
          <cell r="A10828" t="str">
            <v>CHICA BELTRAN GLORIA ISABEL</v>
          </cell>
          <cell r="B10828">
            <v>30341033</v>
          </cell>
        </row>
        <row r="10829">
          <cell r="A10829" t="str">
            <v>CHICA BETANCUR JAVIER</v>
          </cell>
          <cell r="B10829">
            <v>75038928</v>
          </cell>
        </row>
        <row r="10830">
          <cell r="A10830" t="str">
            <v>CHICA BOHORQUEZ DANIEL RAMON</v>
          </cell>
          <cell r="B10830">
            <v>77028946</v>
          </cell>
        </row>
        <row r="10831">
          <cell r="A10831" t="str">
            <v>CHICA CARDONA DIANA</v>
          </cell>
          <cell r="B10831">
            <v>31972964</v>
          </cell>
        </row>
        <row r="10832">
          <cell r="A10832" t="str">
            <v>CHICA CASTA¥O CARLOS IVAN</v>
          </cell>
          <cell r="B10832">
            <v>93388209</v>
          </cell>
        </row>
        <row r="10833">
          <cell r="A10833" t="str">
            <v>CHICA CASTANO MARIA ELENA</v>
          </cell>
          <cell r="B10833">
            <v>66829547</v>
          </cell>
        </row>
        <row r="10834">
          <cell r="A10834" t="str">
            <v>CHICA CORTES MARIA TERESA</v>
          </cell>
          <cell r="B10834">
            <v>30289228</v>
          </cell>
        </row>
        <row r="10835">
          <cell r="A10835" t="str">
            <v>CHICA DE NARANJO RITA ISABEL</v>
          </cell>
          <cell r="B10835">
            <v>34958671</v>
          </cell>
        </row>
        <row r="10836">
          <cell r="A10836" t="str">
            <v>CHICA DE RENDON ANA JULIA</v>
          </cell>
          <cell r="B10836">
            <v>32499101</v>
          </cell>
        </row>
        <row r="10837">
          <cell r="A10837" t="str">
            <v>CHICA ESCOBAR DIEGO FERNANDO</v>
          </cell>
          <cell r="B10837">
            <v>16266106</v>
          </cell>
        </row>
        <row r="10838">
          <cell r="A10838" t="str">
            <v>CHICA GIRALDO ANGEL</v>
          </cell>
          <cell r="B10838">
            <v>70724318</v>
          </cell>
        </row>
        <row r="10839">
          <cell r="A10839" t="str">
            <v>CHICA GIRALDO FLOR VICTORIA DEL CARMEN</v>
          </cell>
          <cell r="B10839">
            <v>21839491</v>
          </cell>
        </row>
        <row r="10840">
          <cell r="A10840" t="str">
            <v>CHICA GIRALDO HUMBERTO</v>
          </cell>
          <cell r="B10840">
            <v>16353948</v>
          </cell>
        </row>
        <row r="10841">
          <cell r="A10841" t="str">
            <v>CHICA GIRALDO MARIA CECILIA</v>
          </cell>
          <cell r="B10841">
            <v>51798292</v>
          </cell>
        </row>
        <row r="10842">
          <cell r="A10842" t="str">
            <v>CHICA JARAMILLO GUSTAVO</v>
          </cell>
          <cell r="B10842">
            <v>71581037</v>
          </cell>
        </row>
        <row r="10843">
          <cell r="A10843" t="str">
            <v>CHICA LAVERDE JOSE ALONSO</v>
          </cell>
          <cell r="B10843">
            <v>2485451</v>
          </cell>
        </row>
        <row r="10844">
          <cell r="A10844" t="str">
            <v>CHICA LONDO/O CARMEN ELIANA</v>
          </cell>
          <cell r="B10844">
            <v>43158501</v>
          </cell>
        </row>
        <row r="10845">
          <cell r="A10845" t="str">
            <v>CHICA MEJIA ALBA EDITH</v>
          </cell>
          <cell r="B10845">
            <v>66736932</v>
          </cell>
        </row>
        <row r="10846">
          <cell r="A10846" t="str">
            <v>CHICA MEJIA MARIANA</v>
          </cell>
          <cell r="B10846">
            <v>66940351</v>
          </cell>
        </row>
        <row r="10847">
          <cell r="A10847" t="str">
            <v>CHICA OLARTA ANGELA PATRICIA</v>
          </cell>
          <cell r="B10847">
            <v>42974296</v>
          </cell>
        </row>
        <row r="10848">
          <cell r="A10848" t="str">
            <v>CHICA PULGARIN LINA MARCELA</v>
          </cell>
          <cell r="B10848">
            <v>52828668</v>
          </cell>
        </row>
        <row r="10849">
          <cell r="A10849" t="str">
            <v>CHICA RICO GUILLERMO LEON</v>
          </cell>
          <cell r="B10849">
            <v>70514723</v>
          </cell>
        </row>
        <row r="10850">
          <cell r="A10850" t="str">
            <v>CHICA ROMERO NORBERTO</v>
          </cell>
          <cell r="B10850">
            <v>14956326</v>
          </cell>
        </row>
        <row r="10851">
          <cell r="A10851" t="str">
            <v>CHICA RUBIANO OCTAVIO</v>
          </cell>
          <cell r="B10851">
            <v>10104886</v>
          </cell>
        </row>
        <row r="10852">
          <cell r="A10852" t="str">
            <v>CHICA TABARES CIELO</v>
          </cell>
          <cell r="B10852">
            <v>29200050</v>
          </cell>
        </row>
        <row r="10853">
          <cell r="A10853" t="str">
            <v>CHICA VILLA HUGO AURELIO</v>
          </cell>
          <cell r="B10853">
            <v>8232166</v>
          </cell>
        </row>
        <row r="10854">
          <cell r="A10854" t="str">
            <v>CHICAIZA BADOS RENE ORLANDO</v>
          </cell>
          <cell r="B10854">
            <v>12985526</v>
          </cell>
        </row>
        <row r="10855">
          <cell r="A10855" t="str">
            <v>CHICAIZA MUNOZ ALVARO HERNANDO</v>
          </cell>
          <cell r="B10855">
            <v>16592519</v>
          </cell>
        </row>
        <row r="10856">
          <cell r="A10856" t="str">
            <v>CHICAIZA OTONIEL VILLARIN</v>
          </cell>
          <cell r="B10856">
            <v>14441058</v>
          </cell>
        </row>
        <row r="10857">
          <cell r="A10857" t="str">
            <v>CHICANGANA BEDOYA JOSE RENE</v>
          </cell>
          <cell r="B10857">
            <v>16281139</v>
          </cell>
        </row>
        <row r="10858">
          <cell r="A10858" t="str">
            <v>CHICANGANA JURADO ANCIZAR ANTONIO</v>
          </cell>
          <cell r="B10858">
            <v>10565625</v>
          </cell>
        </row>
        <row r="10859">
          <cell r="A10859" t="str">
            <v>CHICANGANA JURADO RODRIGO FERNANDO</v>
          </cell>
          <cell r="B10859">
            <v>10547261</v>
          </cell>
        </row>
        <row r="10860">
          <cell r="A10860" t="str">
            <v>CHICANGANA TIMANA EFRAIN</v>
          </cell>
          <cell r="B10860">
            <v>6109540</v>
          </cell>
        </row>
        <row r="10861">
          <cell r="A10861" t="str">
            <v>CHICANGANA TIMANA QUINTIN GUSTAVO</v>
          </cell>
          <cell r="B10861">
            <v>2613290</v>
          </cell>
        </row>
        <row r="10862">
          <cell r="A10862" t="str">
            <v>CHICANGO ANGULO MARIELA</v>
          </cell>
          <cell r="B10862">
            <v>31288929</v>
          </cell>
        </row>
        <row r="10863">
          <cell r="A10863" t="str">
            <v>CHICANGO ANGULO MARLENE</v>
          </cell>
          <cell r="B10863">
            <v>31884801</v>
          </cell>
        </row>
        <row r="10864">
          <cell r="A10864" t="str">
            <v>CHICHILLA CARO JEZABEL LILIANA</v>
          </cell>
          <cell r="B10864">
            <v>39677401</v>
          </cell>
        </row>
        <row r="10865">
          <cell r="A10865" t="str">
            <v>CHICO GUZMAN ROBINSON</v>
          </cell>
          <cell r="B10865">
            <v>73074966</v>
          </cell>
        </row>
        <row r="10866">
          <cell r="A10866" t="str">
            <v>CHICO HURTADO MERCEDES</v>
          </cell>
          <cell r="B10866">
            <v>31957245</v>
          </cell>
        </row>
        <row r="10867">
          <cell r="A10867" t="str">
            <v>CHICO LORDUY RAMON</v>
          </cell>
          <cell r="B10867">
            <v>9068559</v>
          </cell>
        </row>
        <row r="10868">
          <cell r="A10868" t="str">
            <v>CHICO MARIA ALBA</v>
          </cell>
          <cell r="B10868">
            <v>39723225</v>
          </cell>
        </row>
        <row r="10869">
          <cell r="A10869" t="str">
            <v>CHICO PRADA SENEN</v>
          </cell>
          <cell r="B10869">
            <v>18504630</v>
          </cell>
        </row>
        <row r="10870">
          <cell r="A10870" t="str">
            <v>CHICUE ALMARIO LUIS ALFREDO</v>
          </cell>
          <cell r="B10870">
            <v>12230882</v>
          </cell>
        </row>
        <row r="10871">
          <cell r="A10871" t="str">
            <v>CHIGUASUQUE FAJARDO FERNANDO</v>
          </cell>
          <cell r="B10871">
            <v>79059898</v>
          </cell>
        </row>
        <row r="10872">
          <cell r="A10872" t="str">
            <v>CHILAMAC NEIRA MARIA MARGARITA</v>
          </cell>
          <cell r="B10872">
            <v>30714519</v>
          </cell>
        </row>
        <row r="10873">
          <cell r="A10873" t="str">
            <v>CHILAMAK NEIRA ELIZABETH</v>
          </cell>
          <cell r="B10873">
            <v>30730886</v>
          </cell>
        </row>
        <row r="10874">
          <cell r="A10874" t="str">
            <v>CHILATRA VDA TAPIECONCEPCION</v>
          </cell>
          <cell r="B10874">
            <v>41493092</v>
          </cell>
        </row>
        <row r="10875">
          <cell r="A10875" t="str">
            <v>CHILO VARGAS ARNOLDO</v>
          </cell>
          <cell r="B10875">
            <v>10484534</v>
          </cell>
        </row>
        <row r="10876">
          <cell r="A10876" t="str">
            <v>CHINCHILLA ARENAS ARELIS</v>
          </cell>
          <cell r="B10876">
            <v>26870021</v>
          </cell>
        </row>
        <row r="10877">
          <cell r="A10877" t="str">
            <v>CHINCHILLA BOHORQUEZ CARLOS ALBERTO</v>
          </cell>
          <cell r="B10877">
            <v>13890663</v>
          </cell>
        </row>
        <row r="10878">
          <cell r="A10878" t="str">
            <v>CHINCHILLA CASANOVA LEONOR</v>
          </cell>
          <cell r="B10878">
            <v>26534249</v>
          </cell>
        </row>
        <row r="10879">
          <cell r="A10879" t="str">
            <v>CHINCHILLA DE SANTIAGO SONIA DEL ROSARIO</v>
          </cell>
          <cell r="B10879">
            <v>42494322</v>
          </cell>
        </row>
        <row r="10880">
          <cell r="A10880" t="str">
            <v>CHINCHILLA HENRY</v>
          </cell>
          <cell r="B10880">
            <v>91421412</v>
          </cell>
        </row>
        <row r="10881">
          <cell r="A10881" t="str">
            <v>CHINCHILLA IBARRA JOSE ANTONIO</v>
          </cell>
          <cell r="B10881">
            <v>72212706</v>
          </cell>
        </row>
        <row r="10882">
          <cell r="A10882" t="str">
            <v>CHINCHILLA SILVA JORGE ENRIQUE</v>
          </cell>
          <cell r="B10882">
            <v>80369311</v>
          </cell>
        </row>
        <row r="10883">
          <cell r="A10883" t="str">
            <v>CHINCHILLA VARGAS GERARDO</v>
          </cell>
          <cell r="B10883">
            <v>3020342</v>
          </cell>
        </row>
        <row r="10884">
          <cell r="A10884" t="str">
            <v>CHINCHILLA VELEZ WILMAR</v>
          </cell>
          <cell r="B10884">
            <v>91440555</v>
          </cell>
        </row>
        <row r="10885">
          <cell r="A10885" t="str">
            <v>CHING CHANG ENRIQUE</v>
          </cell>
          <cell r="B10885">
            <v>91252346</v>
          </cell>
        </row>
        <row r="10886">
          <cell r="A10886" t="str">
            <v>CHINGATE HERRERA OLMA ROCIO</v>
          </cell>
          <cell r="B10886">
            <v>24577179</v>
          </cell>
        </row>
        <row r="10887">
          <cell r="A10887" t="str">
            <v>CHINGATE MURILLO LUIS ARMANDO</v>
          </cell>
          <cell r="B10887">
            <v>79516176</v>
          </cell>
        </row>
        <row r="10888">
          <cell r="A10888" t="str">
            <v>CHINOME MESA MONICA IVETH</v>
          </cell>
          <cell r="B10888">
            <v>23857841</v>
          </cell>
        </row>
        <row r="10889">
          <cell r="A10889" t="str">
            <v>CHIPATECUA AMAYA MARIBEL</v>
          </cell>
          <cell r="B10889">
            <v>52180010</v>
          </cell>
        </row>
        <row r="10890">
          <cell r="A10890" t="str">
            <v>CHIPATECUA ORJUELA LEONOR</v>
          </cell>
          <cell r="B10890">
            <v>41702298</v>
          </cell>
        </row>
        <row r="10891">
          <cell r="A10891" t="str">
            <v>CHIQUILLO COMBARIZGIOVANNY</v>
          </cell>
          <cell r="B10891">
            <v>7224242</v>
          </cell>
        </row>
        <row r="10892">
          <cell r="A10892" t="str">
            <v>CHIQUILLO GUTIERREZ CLAUDIA XIMENA</v>
          </cell>
          <cell r="B10892">
            <v>60376854</v>
          </cell>
        </row>
        <row r="10893">
          <cell r="A10893" t="str">
            <v>CHIQUILLO JIMENEZ SINDULFO ENRIQUE</v>
          </cell>
          <cell r="B10893">
            <v>8336883</v>
          </cell>
        </row>
        <row r="10894">
          <cell r="A10894" t="str">
            <v>CHIQUITO RAMIREZ MAURICIO</v>
          </cell>
          <cell r="B10894">
            <v>11332730</v>
          </cell>
        </row>
        <row r="10895">
          <cell r="A10895" t="str">
            <v>CHIQUIZA CUERVO ORLANDO</v>
          </cell>
          <cell r="B10895">
            <v>2976633</v>
          </cell>
        </row>
        <row r="10896">
          <cell r="A10896" t="str">
            <v>CHIRIVI ORTEGA JOSE ALEXANDER</v>
          </cell>
          <cell r="B10896">
            <v>79918070</v>
          </cell>
        </row>
        <row r="10897">
          <cell r="A10897" t="str">
            <v>CHIRIVI VARGAS JOHN ALEXANDER</v>
          </cell>
          <cell r="B10897">
            <v>79433533</v>
          </cell>
        </row>
        <row r="10898">
          <cell r="A10898" t="str">
            <v>CHISACA BERNAL DORIS EMILCE</v>
          </cell>
          <cell r="B10898">
            <v>51646338</v>
          </cell>
        </row>
        <row r="10899">
          <cell r="A10899" t="str">
            <v>CHISAVO LUIS ALBERTO</v>
          </cell>
          <cell r="B10899">
            <v>19487182</v>
          </cell>
        </row>
        <row r="10900">
          <cell r="A10900" t="str">
            <v>CHISCO RAMIREZ JOOHN FREDY</v>
          </cell>
          <cell r="B10900">
            <v>93380810</v>
          </cell>
        </row>
        <row r="10901">
          <cell r="A10901" t="str">
            <v>CHISICA VARON TATIANA</v>
          </cell>
          <cell r="B10901">
            <v>52156594</v>
          </cell>
        </row>
        <row r="10902">
          <cell r="A10902" t="str">
            <v>CHITIVA MORA LUIS HERNANDO</v>
          </cell>
          <cell r="B10902">
            <v>79433963</v>
          </cell>
        </row>
        <row r="10903">
          <cell r="A10903" t="str">
            <v>CHITO ANACONA EMIRO</v>
          </cell>
          <cell r="B10903">
            <v>10549487</v>
          </cell>
        </row>
        <row r="10904">
          <cell r="A10904" t="str">
            <v>CHITO NARVAEZ MARIA DEL CARMEN</v>
          </cell>
          <cell r="B10904">
            <v>34549232</v>
          </cell>
        </row>
        <row r="10905">
          <cell r="A10905" t="str">
            <v>CHITO RENGIFO DEBORA</v>
          </cell>
          <cell r="B10905">
            <v>34549295</v>
          </cell>
        </row>
        <row r="10906">
          <cell r="A10906" t="str">
            <v>CHIVATA BARRERA HENRY</v>
          </cell>
          <cell r="B10906">
            <v>91282466</v>
          </cell>
        </row>
        <row r="10907">
          <cell r="A10907" t="str">
            <v>CHIVATA CHIVATA SANDRA PATRICIA</v>
          </cell>
          <cell r="B10907">
            <v>52078653</v>
          </cell>
        </row>
        <row r="10908">
          <cell r="A10908" t="str">
            <v>CHIVATA GARCIA MARISOL</v>
          </cell>
          <cell r="B10908">
            <v>33675760</v>
          </cell>
        </row>
        <row r="10909">
          <cell r="A10909" t="str">
            <v>CHOACHI CAMARGO LUIS CARLOS</v>
          </cell>
          <cell r="B10909">
            <v>80365477</v>
          </cell>
        </row>
        <row r="10910">
          <cell r="A10910" t="str">
            <v>CHOACHI NIVIA JOSE DE JESUS</v>
          </cell>
          <cell r="B10910">
            <v>2993981</v>
          </cell>
        </row>
        <row r="10911">
          <cell r="A10911" t="str">
            <v>CHOCONTA ACUÐA JOSE LISANDRO</v>
          </cell>
          <cell r="B10911">
            <v>79242421</v>
          </cell>
        </row>
        <row r="10912">
          <cell r="A10912" t="str">
            <v>CHOCONTA CONTRERAS GLORIA PATRICIA</v>
          </cell>
          <cell r="B10912">
            <v>52623021</v>
          </cell>
        </row>
        <row r="10913">
          <cell r="A10913" t="str">
            <v>CHOCONTA ROBERTO ANTONIO</v>
          </cell>
          <cell r="B10913">
            <v>79156321</v>
          </cell>
        </row>
        <row r="10914">
          <cell r="A10914" t="str">
            <v>CHOCUE CAMPO PLINIO</v>
          </cell>
          <cell r="B10914">
            <v>10751584</v>
          </cell>
        </row>
        <row r="10915">
          <cell r="A10915" t="str">
            <v>CHOIS VEGA GUTNAR ERNESTO</v>
          </cell>
          <cell r="B10915">
            <v>16755636</v>
          </cell>
        </row>
        <row r="10916">
          <cell r="A10916" t="str">
            <v>CHOIS ZULUAGA PAOLA ANDREA</v>
          </cell>
          <cell r="B10916">
            <v>29110192</v>
          </cell>
        </row>
        <row r="10917">
          <cell r="A10917" t="str">
            <v>CHUCHOQUE OBANDO FERMIN ALFREDO</v>
          </cell>
          <cell r="B10917">
            <v>19348029</v>
          </cell>
        </row>
        <row r="10918">
          <cell r="A10918" t="str">
            <v>CHUECO PALLARES HELENA YASMIL</v>
          </cell>
          <cell r="B10918">
            <v>32721550</v>
          </cell>
        </row>
        <row r="10919">
          <cell r="A10919" t="str">
            <v>CHURTA CASTRO OLGA LUCIA</v>
          </cell>
          <cell r="B10919">
            <v>59667497</v>
          </cell>
        </row>
        <row r="10920">
          <cell r="A10920" t="str">
            <v>CHURTA VALAREZO DOLLYS LORENA</v>
          </cell>
          <cell r="B10920">
            <v>59675193</v>
          </cell>
        </row>
        <row r="10921">
          <cell r="A10921" t="str">
            <v>CHUSCANO CELIS JANETH</v>
          </cell>
          <cell r="B10921">
            <v>60321356</v>
          </cell>
        </row>
        <row r="10922">
          <cell r="A10922" t="str">
            <v>CI AGROFRUT SA</v>
          </cell>
          <cell r="B10922">
            <v>800157130</v>
          </cell>
        </row>
        <row r="10923">
          <cell r="A10923" t="str">
            <v>CI PIEDRA VERDE LTDA</v>
          </cell>
          <cell r="B10923">
            <v>830049905</v>
          </cell>
        </row>
        <row r="10924">
          <cell r="A10924" t="str">
            <v>CIA DE ASESORIA DE ESPECIALIDADES QUIMIC</v>
          </cell>
          <cell r="B10924">
            <v>860451304</v>
          </cell>
        </row>
        <row r="10925">
          <cell r="A10925" t="str">
            <v>CIA DE TRANSPORTES EXPRESO FLORIDA LTDA</v>
          </cell>
          <cell r="B10925">
            <v>891300651</v>
          </cell>
        </row>
        <row r="10926">
          <cell r="A10926" t="str">
            <v>CIA DE VIGILANCIA Y SEGURIDAD CHICAMOCHA</v>
          </cell>
          <cell r="B10926">
            <v>800068289</v>
          </cell>
        </row>
        <row r="10927">
          <cell r="A10927" t="str">
            <v>CICEROS AMAYA JESUS ANTONIO</v>
          </cell>
          <cell r="B10927">
            <v>19168076</v>
          </cell>
        </row>
        <row r="10928">
          <cell r="A10928" t="str">
            <v>CICEROS GALLON MARIA EUGENIA</v>
          </cell>
          <cell r="B10928">
            <v>42984877</v>
          </cell>
        </row>
        <row r="10929">
          <cell r="A10929" t="str">
            <v>CICHCURODRIGUEZ WALTER</v>
          </cell>
          <cell r="B10929">
            <v>19253056</v>
          </cell>
        </row>
        <row r="10930">
          <cell r="A10930" t="str">
            <v>CICUAMIA OJEDA GLORIA YENIFER</v>
          </cell>
          <cell r="B10930">
            <v>52278656</v>
          </cell>
        </row>
        <row r="10931">
          <cell r="A10931" t="str">
            <v>CIDICUS ARCEN DE JESUS</v>
          </cell>
          <cell r="B10931">
            <v>6562598</v>
          </cell>
        </row>
        <row r="10932">
          <cell r="A10932" t="str">
            <v>CIDIEL CASAS GILBERTO</v>
          </cell>
          <cell r="B10932">
            <v>19064518</v>
          </cell>
        </row>
        <row r="10933">
          <cell r="A10933" t="str">
            <v>CIELO FAIR CASTANEDA ZULUAGA</v>
          </cell>
          <cell r="B10933">
            <v>31938200</v>
          </cell>
        </row>
        <row r="10934">
          <cell r="A10934" t="str">
            <v>CIELO URIBE DE SANCHEZ</v>
          </cell>
          <cell r="B10934">
            <v>24286412</v>
          </cell>
        </row>
        <row r="10935">
          <cell r="A10935" t="str">
            <v>CIENDUA RODRIGUEZ OSCAR YAID</v>
          </cell>
          <cell r="B10935">
            <v>79666590</v>
          </cell>
        </row>
        <row r="10936">
          <cell r="A10936" t="str">
            <v>CIENFUEGOS RAIMUNDO</v>
          </cell>
          <cell r="B10936">
            <v>6235728</v>
          </cell>
        </row>
        <row r="10937">
          <cell r="A10937" t="str">
            <v>CIFCI ALI</v>
          </cell>
          <cell r="B10937">
            <v>294931</v>
          </cell>
        </row>
        <row r="10938">
          <cell r="A10938" t="str">
            <v>CIFUENTES ACOSTA BERTULFO DE JESUS</v>
          </cell>
          <cell r="B10938">
            <v>8266062</v>
          </cell>
        </row>
        <row r="10939">
          <cell r="A10939" t="str">
            <v>CIFUENTES AGREDO JESUS ISMAEL</v>
          </cell>
          <cell r="B10939">
            <v>14249106</v>
          </cell>
        </row>
        <row r="10940">
          <cell r="A10940" t="str">
            <v>CIFUENTES ALMEIDA RICARDO</v>
          </cell>
          <cell r="B10940">
            <v>10555810</v>
          </cell>
        </row>
        <row r="10941">
          <cell r="A10941" t="str">
            <v>CIFUENTES ARANGO ANA ELVIRA</v>
          </cell>
          <cell r="B10941">
            <v>32499441</v>
          </cell>
        </row>
        <row r="10942">
          <cell r="A10942" t="str">
            <v>CIFUENTES ARANGO JAIRO</v>
          </cell>
          <cell r="B10942">
            <v>14961116</v>
          </cell>
        </row>
        <row r="10943">
          <cell r="A10943" t="str">
            <v>CIFUENTES ARANGO ROSA ALCIRA</v>
          </cell>
          <cell r="B10943">
            <v>43051566</v>
          </cell>
        </row>
        <row r="10944">
          <cell r="A10944" t="str">
            <v>CIFUENTES ARANGO RUBEN DARIO</v>
          </cell>
          <cell r="B10944">
            <v>4485400</v>
          </cell>
        </row>
        <row r="10945">
          <cell r="A10945" t="str">
            <v>CIFUENTES AYALA MARIA EDILMA</v>
          </cell>
          <cell r="B10945">
            <v>29278372</v>
          </cell>
        </row>
        <row r="10946">
          <cell r="A10946" t="str">
            <v>CIFUENTES AZCARATE JAIRO</v>
          </cell>
          <cell r="B10946">
            <v>14875532</v>
          </cell>
        </row>
        <row r="10947">
          <cell r="A10947" t="str">
            <v>CIFUENTES BEDOYA DIEGO HERNANDO</v>
          </cell>
          <cell r="B10947">
            <v>93402566</v>
          </cell>
        </row>
        <row r="10948">
          <cell r="A10948" t="str">
            <v>CIFUENTES BONILLA LUIS ALEJANDRO</v>
          </cell>
          <cell r="B10948">
            <v>10488190</v>
          </cell>
        </row>
        <row r="10949">
          <cell r="A10949" t="str">
            <v>CIFUENTES BORRERO ANA CECILIA</v>
          </cell>
          <cell r="B10949">
            <v>29474737</v>
          </cell>
        </row>
        <row r="10950">
          <cell r="A10950" t="str">
            <v>CIFUENTES BUSTAMANTE MARIA ISABEL</v>
          </cell>
          <cell r="B10950">
            <v>29281357</v>
          </cell>
        </row>
        <row r="10951">
          <cell r="A10951" t="str">
            <v>CIFUENTES CABEZAS JHON</v>
          </cell>
          <cell r="B10951">
            <v>79604792</v>
          </cell>
        </row>
        <row r="10952">
          <cell r="A10952" t="str">
            <v>CIFUENTES CALAMBAS DILIO</v>
          </cell>
          <cell r="B10952">
            <v>4720570</v>
          </cell>
        </row>
        <row r="10953">
          <cell r="A10953" t="str">
            <v>CIFUENTES CAMARGO MILLER</v>
          </cell>
          <cell r="B10953">
            <v>16277879</v>
          </cell>
        </row>
        <row r="10954">
          <cell r="A10954" t="str">
            <v>CIFUENTES CARDONA SANDRA PATRICIA</v>
          </cell>
          <cell r="B10954">
            <v>66841814</v>
          </cell>
        </row>
        <row r="10955">
          <cell r="A10955" t="str">
            <v>CIFUENTES CARDOZO LUIS ENRIQUE</v>
          </cell>
          <cell r="B10955">
            <v>19157994</v>
          </cell>
        </row>
        <row r="10956">
          <cell r="A10956" t="str">
            <v>CIFUENTES CASAS JAIRO</v>
          </cell>
          <cell r="B10956">
            <v>79319257</v>
          </cell>
        </row>
        <row r="10957">
          <cell r="A10957" t="str">
            <v>CIFUENTES CASTANEDEDNA LILIANA</v>
          </cell>
          <cell r="B10957">
            <v>51991908</v>
          </cell>
        </row>
        <row r="10958">
          <cell r="A10958" t="str">
            <v>CIFUENTES CASTILLO FRANCISCO</v>
          </cell>
          <cell r="B10958">
            <v>19198269</v>
          </cell>
        </row>
        <row r="10959">
          <cell r="A10959" t="str">
            <v>CIFUENTES CECILIA</v>
          </cell>
          <cell r="B10959">
            <v>31275807</v>
          </cell>
        </row>
        <row r="10960">
          <cell r="A10960" t="str">
            <v>CIFUENTES CEPEDA JAIRO ANTONIO</v>
          </cell>
          <cell r="B10960">
            <v>19467985</v>
          </cell>
        </row>
        <row r="10961">
          <cell r="A10961" t="str">
            <v>CIFUENTES COLINA FLOR ALBA</v>
          </cell>
          <cell r="B10961">
            <v>45487749</v>
          </cell>
        </row>
        <row r="10962">
          <cell r="A10962" t="str">
            <v>CIFUENTES CORDOBA ANA CRISTINA</v>
          </cell>
          <cell r="B10962">
            <v>30736667</v>
          </cell>
        </row>
        <row r="10963">
          <cell r="A10963" t="str">
            <v>CIFUENTES CORTES MONICA</v>
          </cell>
          <cell r="B10963">
            <v>66908369</v>
          </cell>
        </row>
        <row r="10964">
          <cell r="A10964" t="str">
            <v>CIFUENTES CRUZ MAURICIO HUMBER</v>
          </cell>
          <cell r="B10964">
            <v>14898230</v>
          </cell>
        </row>
        <row r="10965">
          <cell r="A10965" t="str">
            <v>CIFUENTES DE ACOSTA MARIA JUDITH</v>
          </cell>
          <cell r="B10965">
            <v>28535367</v>
          </cell>
        </row>
        <row r="10966">
          <cell r="A10966" t="str">
            <v>CIFUENTES DE ARROYO CARMEN TULIA</v>
          </cell>
          <cell r="B10966">
            <v>29210481</v>
          </cell>
        </row>
        <row r="10967">
          <cell r="A10967" t="str">
            <v>CIFUENTES DE B CARMEN ALICIA</v>
          </cell>
          <cell r="B10967">
            <v>51659289</v>
          </cell>
        </row>
        <row r="10968">
          <cell r="A10968" t="str">
            <v>CIFUENTES DE BERMUDEZ MERY</v>
          </cell>
          <cell r="B10968">
            <v>31267188</v>
          </cell>
        </row>
        <row r="10969">
          <cell r="A10969" t="str">
            <v>CIFUENTES DE FAJARDO MARIA TERESA</v>
          </cell>
          <cell r="B10969">
            <v>31238079</v>
          </cell>
        </row>
        <row r="10970">
          <cell r="A10970" t="str">
            <v>CIFUENTES DE PAREDES GRACIELA</v>
          </cell>
          <cell r="B10970">
            <v>27059259</v>
          </cell>
        </row>
        <row r="10971">
          <cell r="A10971" t="str">
            <v>CIFUENTES DE PELAEZ MARIA LUISA LILIA</v>
          </cell>
          <cell r="B10971">
            <v>29318133</v>
          </cell>
        </row>
        <row r="10972">
          <cell r="A10972" t="str">
            <v>CIFUENTES DEVIA SANDRA PATRICIA</v>
          </cell>
          <cell r="B10972">
            <v>51915697</v>
          </cell>
        </row>
        <row r="10973">
          <cell r="A10973" t="str">
            <v>CIFUENTES DIAZ CARMEN ELENA</v>
          </cell>
          <cell r="B10973">
            <v>66820244</v>
          </cell>
        </row>
        <row r="10974">
          <cell r="A10974" t="str">
            <v>CIFUENTES ESPEJO EDGAR</v>
          </cell>
          <cell r="B10974">
            <v>19401876</v>
          </cell>
        </row>
        <row r="10975">
          <cell r="A10975" t="str">
            <v>CIFUENTES FORERO CARLOS EDUARDO</v>
          </cell>
          <cell r="B10975">
            <v>19295370</v>
          </cell>
        </row>
        <row r="10976">
          <cell r="A10976" t="str">
            <v>CIFUENTES GALEANO ADELA</v>
          </cell>
          <cell r="B10976">
            <v>41794708</v>
          </cell>
        </row>
        <row r="10977">
          <cell r="A10977" t="str">
            <v>CIFUENTES GARCIA MARIA EDITH</v>
          </cell>
          <cell r="B10977">
            <v>24477965</v>
          </cell>
        </row>
        <row r="10978">
          <cell r="A10978" t="str">
            <v>CIFUENTES GOMEZ BYRON ALBERTO</v>
          </cell>
          <cell r="B10978">
            <v>71651650</v>
          </cell>
        </row>
        <row r="10979">
          <cell r="A10979" t="str">
            <v>CIFUENTES GOMEZ LUIS FERNANDO</v>
          </cell>
          <cell r="B10979">
            <v>16786312</v>
          </cell>
        </row>
        <row r="10980">
          <cell r="A10980" t="str">
            <v>CIFUENTES GONZALEZ CESAR JULIO</v>
          </cell>
          <cell r="B10980">
            <v>79832925</v>
          </cell>
        </row>
        <row r="10981">
          <cell r="A10981" t="str">
            <v>CIFUENTES HERNANDEZ JAIRO</v>
          </cell>
          <cell r="B10981">
            <v>16630066</v>
          </cell>
        </row>
        <row r="10982">
          <cell r="A10982" t="str">
            <v>CIFUENTES HERRERA JOSE VIORELLO</v>
          </cell>
          <cell r="B10982">
            <v>17108524</v>
          </cell>
        </row>
        <row r="10983">
          <cell r="A10983" t="str">
            <v>CIFUENTES JOBITA</v>
          </cell>
          <cell r="B10983">
            <v>31304247</v>
          </cell>
        </row>
        <row r="10984">
          <cell r="A10984" t="str">
            <v>CIFUENTES LOPEZ ALVARO</v>
          </cell>
          <cell r="B10984">
            <v>19103641</v>
          </cell>
        </row>
        <row r="10985">
          <cell r="A10985" t="str">
            <v>CIFUENTES LOURDES</v>
          </cell>
          <cell r="B10985">
            <v>28478386</v>
          </cell>
        </row>
        <row r="10986">
          <cell r="A10986" t="str">
            <v>CIFUENTES LUZ MARINA</v>
          </cell>
          <cell r="B10986">
            <v>24620055</v>
          </cell>
        </row>
        <row r="10987">
          <cell r="A10987" t="str">
            <v>CIFUENTES M GERMAN M</v>
          </cell>
          <cell r="B10987">
            <v>79480843</v>
          </cell>
        </row>
        <row r="10988">
          <cell r="A10988" t="str">
            <v>CIFUENTES MARTHA YORLENY</v>
          </cell>
          <cell r="B10988">
            <v>51920976</v>
          </cell>
        </row>
        <row r="10989">
          <cell r="A10989" t="str">
            <v>CIFUENTES MARTI MYRIAM ESTHER</v>
          </cell>
          <cell r="B10989">
            <v>36527650</v>
          </cell>
        </row>
        <row r="10990">
          <cell r="A10990" t="str">
            <v>CIFUENTES MARTINEZ HENRY</v>
          </cell>
          <cell r="B10990">
            <v>6341999</v>
          </cell>
        </row>
        <row r="10991">
          <cell r="A10991" t="str">
            <v>CIFUENTES MARTINEZ WILLIAM ENRIQUE</v>
          </cell>
          <cell r="B10991">
            <v>79446626</v>
          </cell>
        </row>
        <row r="10992">
          <cell r="A10992" t="str">
            <v>CIFUENTES MAYORGA TRANSITO</v>
          </cell>
          <cell r="B10992">
            <v>28786451</v>
          </cell>
        </row>
        <row r="10993">
          <cell r="A10993" t="str">
            <v>CIFUENTES MENESES JANETH DARZOLY</v>
          </cell>
          <cell r="B10993">
            <v>66909857</v>
          </cell>
        </row>
        <row r="10994">
          <cell r="A10994" t="str">
            <v>CIFUENTES MINA HECTOR ARMANDO</v>
          </cell>
          <cell r="B10994">
            <v>16690795</v>
          </cell>
        </row>
        <row r="10995">
          <cell r="A10995" t="str">
            <v>CIFUENTES MORALES OSWALDO</v>
          </cell>
          <cell r="B10995">
            <v>16357282</v>
          </cell>
        </row>
        <row r="10996">
          <cell r="A10996" t="str">
            <v>CIFUENTES PEREA HECTOR FABIO</v>
          </cell>
          <cell r="B10996">
            <v>14876488</v>
          </cell>
        </row>
        <row r="10997">
          <cell r="A10997" t="str">
            <v>CIFUENTES PIMIENTO FARNEY</v>
          </cell>
          <cell r="B10997">
            <v>10130263</v>
          </cell>
        </row>
        <row r="10998">
          <cell r="A10998" t="str">
            <v>CIFUENTES PRIETO ADRIANA</v>
          </cell>
          <cell r="B10998">
            <v>39563370</v>
          </cell>
        </row>
        <row r="10999">
          <cell r="A10999" t="str">
            <v>CIFUENTES PRIETO JORGE ABEL</v>
          </cell>
          <cell r="B10999">
            <v>79670947</v>
          </cell>
        </row>
        <row r="11000">
          <cell r="A11000" t="str">
            <v>CIFUENTES PRIETO MARIA LIGIA</v>
          </cell>
          <cell r="B11000">
            <v>41617833</v>
          </cell>
        </row>
        <row r="11001">
          <cell r="A11001" t="str">
            <v>CIFUENTES PRIETO OSWALDO</v>
          </cell>
          <cell r="B11001">
            <v>11293539</v>
          </cell>
        </row>
        <row r="11002">
          <cell r="A11002" t="str">
            <v>CIFUENTES QUIRAMA ALFONSO</v>
          </cell>
          <cell r="B11002">
            <v>6292233</v>
          </cell>
        </row>
        <row r="11003">
          <cell r="A11003" t="str">
            <v>CIFUENTES R ALEXANDER</v>
          </cell>
          <cell r="B11003">
            <v>16860118</v>
          </cell>
        </row>
        <row r="11004">
          <cell r="A11004" t="str">
            <v>CIFUENTES R LUZ JACKELINE</v>
          </cell>
          <cell r="B11004">
            <v>52251548</v>
          </cell>
        </row>
        <row r="11005">
          <cell r="A11005" t="str">
            <v>CIFUENTES RENGIFO JAMES</v>
          </cell>
          <cell r="B11005">
            <v>14946516</v>
          </cell>
        </row>
        <row r="11006">
          <cell r="A11006" t="str">
            <v>CIFUENTES RINCON OSCAR HERNANDO</v>
          </cell>
          <cell r="B11006">
            <v>79796524</v>
          </cell>
        </row>
        <row r="11007">
          <cell r="A11007" t="str">
            <v>CIFUENTES RIVERA CESAR EDILSON</v>
          </cell>
          <cell r="B11007">
            <v>15816007</v>
          </cell>
        </row>
        <row r="11008">
          <cell r="A11008" t="str">
            <v>CIFUENTES RIVERA YURI EDMUNDO</v>
          </cell>
          <cell r="B11008">
            <v>16683138</v>
          </cell>
        </row>
        <row r="11009">
          <cell r="A11009" t="str">
            <v>CIFUENTES RODRIGUEZ CONSTANZA</v>
          </cell>
          <cell r="B11009">
            <v>52476737</v>
          </cell>
        </row>
        <row r="11010">
          <cell r="A11010" t="str">
            <v>CIFUENTES RODRIGUEZ JORGE ENRIQUE</v>
          </cell>
          <cell r="B11010">
            <v>79600841</v>
          </cell>
        </row>
        <row r="11011">
          <cell r="A11011" t="str">
            <v>CIFUENTES RODRIGUEZ ORLANDO</v>
          </cell>
          <cell r="B11011">
            <v>19167719</v>
          </cell>
        </row>
        <row r="11012">
          <cell r="A11012" t="str">
            <v>CIFUENTES ROJAS BETTY</v>
          </cell>
          <cell r="B11012">
            <v>31838913</v>
          </cell>
        </row>
        <row r="11013">
          <cell r="A11013" t="str">
            <v>CIFUENTES RUA LTDA</v>
          </cell>
          <cell r="B11013">
            <v>800147202</v>
          </cell>
        </row>
        <row r="11014">
          <cell r="A11014" t="str">
            <v>CIFUENTES RUBEN</v>
          </cell>
          <cell r="B11014">
            <v>5286259</v>
          </cell>
        </row>
        <row r="11015">
          <cell r="A11015" t="str">
            <v>CIFUENTES SALAMANCA DEYANIRA</v>
          </cell>
          <cell r="B11015">
            <v>25363568</v>
          </cell>
        </row>
        <row r="11016">
          <cell r="A11016" t="str">
            <v>CIFUENTES SANCHEZ CONSTANZA EUGENIA</v>
          </cell>
          <cell r="B11016">
            <v>38261038</v>
          </cell>
        </row>
        <row r="11017">
          <cell r="A11017" t="str">
            <v>CIFUENTES SANCHEZ LISSY</v>
          </cell>
          <cell r="B11017">
            <v>34043774</v>
          </cell>
        </row>
        <row r="11018">
          <cell r="A11018" t="str">
            <v>CIFUENTES SARRIA HERMAN ALFREDO</v>
          </cell>
          <cell r="B11018">
            <v>16738979</v>
          </cell>
        </row>
        <row r="11019">
          <cell r="A11019" t="str">
            <v>CIFUENTES SERNA JUAN CARLOS</v>
          </cell>
          <cell r="B11019">
            <v>16274549</v>
          </cell>
        </row>
        <row r="11020">
          <cell r="A11020" t="str">
            <v>CIFUENTES SUICAN FRANCISCO JAVIER</v>
          </cell>
          <cell r="B11020">
            <v>12977448</v>
          </cell>
        </row>
        <row r="11021">
          <cell r="A11021" t="str">
            <v>CIFUENTES TANGARIFJOSE ALBEIRO</v>
          </cell>
          <cell r="B11021">
            <v>16746751</v>
          </cell>
        </row>
        <row r="11022">
          <cell r="A11022" t="str">
            <v>CIFUENTES TRIVIÑO DORIS</v>
          </cell>
          <cell r="B11022">
            <v>29538121</v>
          </cell>
        </row>
        <row r="11023">
          <cell r="A11023" t="str">
            <v>CIFUENTES USECHE OMAIRA</v>
          </cell>
          <cell r="B11023">
            <v>52454468</v>
          </cell>
        </row>
        <row r="11024">
          <cell r="A11024" t="str">
            <v>CIFUENTES VALENCIA WILMAR</v>
          </cell>
          <cell r="B11024">
            <v>71694490</v>
          </cell>
        </row>
        <row r="11025">
          <cell r="A11025" t="str">
            <v>CIFUENTES VILLAMARIN LUIS EDURADO</v>
          </cell>
          <cell r="B11025">
            <v>2956123</v>
          </cell>
        </row>
        <row r="11026">
          <cell r="A11026" t="str">
            <v>CIFUENTES YEPES ANDRES ALFREDO</v>
          </cell>
          <cell r="B11026">
            <v>94361228</v>
          </cell>
        </row>
        <row r="11027">
          <cell r="A11027" t="str">
            <v>CIGNA</v>
          </cell>
          <cell r="B11027">
            <v>860026518</v>
          </cell>
        </row>
        <row r="11028">
          <cell r="A11028" t="str">
            <v>CILIA PATRICIA SANCHEZ</v>
          </cell>
          <cell r="B11028">
            <v>41305834</v>
          </cell>
        </row>
        <row r="11029">
          <cell r="A11029" t="str">
            <v>CINDER DE COLOMBIA S A</v>
          </cell>
          <cell r="B11029">
            <v>805018799</v>
          </cell>
        </row>
        <row r="11030">
          <cell r="A11030" t="str">
            <v>CINDERS LIMITADA</v>
          </cell>
          <cell r="B11030">
            <v>800117903</v>
          </cell>
        </row>
        <row r="11031">
          <cell r="A11031" t="str">
            <v>CIODARO TOLEDO MARIA SANTA</v>
          </cell>
          <cell r="B11031">
            <v>32443144</v>
          </cell>
        </row>
        <row r="11032">
          <cell r="A11032" t="str">
            <v>CIPA VIASUS LUZ MARIA DE LOS ANGELES</v>
          </cell>
          <cell r="B11032">
            <v>24201985</v>
          </cell>
        </row>
        <row r="11033">
          <cell r="A11033" t="str">
            <v>CIPAGAUTA BENINCORE JORGE HERNAN</v>
          </cell>
          <cell r="B11033">
            <v>79444632</v>
          </cell>
        </row>
        <row r="11034">
          <cell r="A11034" t="str">
            <v>CIPAGAUTA RAMIREZ HERNAN</v>
          </cell>
          <cell r="B11034">
            <v>79829305</v>
          </cell>
        </row>
        <row r="11035">
          <cell r="A11035" t="str">
            <v>CIPRIAN HUERTAS BLANCA ALEXANDRA</v>
          </cell>
          <cell r="B11035">
            <v>52491698</v>
          </cell>
        </row>
        <row r="11036">
          <cell r="A11036" t="str">
            <v>CIRCUITO ELECTRICO DEL VALLE LTDA</v>
          </cell>
          <cell r="B11036">
            <v>800057489</v>
          </cell>
        </row>
        <row r="11037">
          <cell r="A11037" t="str">
            <v>CIRO CORREA ARNULFO</v>
          </cell>
          <cell r="B11037">
            <v>6783490</v>
          </cell>
        </row>
        <row r="11038">
          <cell r="A11038" t="str">
            <v>CIRO EDUARDO PINZON CONTRERAS</v>
          </cell>
          <cell r="B11038">
            <v>19472782</v>
          </cell>
        </row>
        <row r="11039">
          <cell r="A11039" t="str">
            <v>CIRO EDUARDO RUEDA NAVARRO</v>
          </cell>
          <cell r="B11039">
            <v>71716869</v>
          </cell>
        </row>
        <row r="11040">
          <cell r="A11040" t="str">
            <v>CIRO GARNICA SALGADO</v>
          </cell>
          <cell r="B11040">
            <v>16606775</v>
          </cell>
        </row>
        <row r="11041">
          <cell r="A11041" t="str">
            <v>CIRO GOMEZ ANDRES ROLANDO</v>
          </cell>
          <cell r="B11041">
            <v>98536814</v>
          </cell>
        </row>
        <row r="11042">
          <cell r="A11042" t="str">
            <v>CIRO LOAIZA CARLOS ARTURO</v>
          </cell>
          <cell r="B11042">
            <v>70099543</v>
          </cell>
        </row>
        <row r="11043">
          <cell r="A11043" t="str">
            <v>CIRO REALES MARIA YANETH</v>
          </cell>
          <cell r="B11043">
            <v>60420390</v>
          </cell>
        </row>
        <row r="11044">
          <cell r="A11044" t="str">
            <v>CITELLI PADILLA CARLOS ALBERTO</v>
          </cell>
          <cell r="B11044">
            <v>87550064</v>
          </cell>
        </row>
        <row r="11045">
          <cell r="A11045" t="str">
            <v>CIVILEC LIMITADA</v>
          </cell>
          <cell r="B11045">
            <v>805007958</v>
          </cell>
        </row>
        <row r="11046">
          <cell r="A11046" t="str">
            <v>CLAICI LAMBERTINI IOAN DANIEL</v>
          </cell>
          <cell r="B11046">
            <v>212800</v>
          </cell>
        </row>
        <row r="11047">
          <cell r="A11047" t="str">
            <v>CLAICI LUCIU EUGEN</v>
          </cell>
          <cell r="B11047">
            <v>243838</v>
          </cell>
        </row>
        <row r="11048">
          <cell r="A11048" t="str">
            <v>CLARA CATALINA ROBAYO MENDOZA</v>
          </cell>
          <cell r="B11048">
            <v>41750032</v>
          </cell>
        </row>
        <row r="11049">
          <cell r="A11049" t="str">
            <v>CLARA HERRERA BOTTA</v>
          </cell>
          <cell r="B11049">
            <v>31882001</v>
          </cell>
        </row>
        <row r="11050">
          <cell r="A11050" t="str">
            <v>CLARA I CHAUX</v>
          </cell>
          <cell r="B11050">
            <v>31220205</v>
          </cell>
        </row>
        <row r="11051">
          <cell r="A11051" t="str">
            <v>CLARA I DENYER DE FRANCISCO</v>
          </cell>
          <cell r="B11051">
            <v>174702</v>
          </cell>
        </row>
        <row r="11052">
          <cell r="A11052" t="str">
            <v>CLARA I MORENO TAMAYO</v>
          </cell>
          <cell r="B11052">
            <v>66813821</v>
          </cell>
        </row>
        <row r="11053">
          <cell r="A11053" t="str">
            <v>CLARA I OSPINA GARCIA</v>
          </cell>
          <cell r="B11053">
            <v>31201031</v>
          </cell>
        </row>
        <row r="11054">
          <cell r="A11054" t="str">
            <v>CLARA ILIANA PUERTA</v>
          </cell>
          <cell r="B11054">
            <v>38285953</v>
          </cell>
        </row>
        <row r="11055">
          <cell r="A11055" t="str">
            <v>CLARA INES BARACALDO DE ARCINIEGAS</v>
          </cell>
          <cell r="B11055">
            <v>41557562</v>
          </cell>
        </row>
        <row r="11056">
          <cell r="A11056" t="str">
            <v>CLARA INES BURITICA GOMEZ</v>
          </cell>
          <cell r="B11056">
            <v>31868160</v>
          </cell>
        </row>
        <row r="11057">
          <cell r="A11057" t="str">
            <v>CLARA INES DIAZ AVILA</v>
          </cell>
          <cell r="B11057">
            <v>20753575</v>
          </cell>
        </row>
        <row r="11058">
          <cell r="A11058" t="str">
            <v>CLARA INES DIAZ HENAO</v>
          </cell>
          <cell r="B11058">
            <v>41598579</v>
          </cell>
        </row>
        <row r="11059">
          <cell r="A11059" t="str">
            <v>CLARA INES DURAN CASTRO</v>
          </cell>
          <cell r="B11059">
            <v>29282278</v>
          </cell>
        </row>
        <row r="11060">
          <cell r="A11060" t="str">
            <v>CLARA INES LUQUE RODRIGUEZ</v>
          </cell>
          <cell r="B11060">
            <v>41413939</v>
          </cell>
        </row>
        <row r="11061">
          <cell r="A11061" t="str">
            <v>CLARA INES OSPINA CARDONA</v>
          </cell>
          <cell r="B11061">
            <v>51923676</v>
          </cell>
        </row>
        <row r="11062">
          <cell r="A11062" t="str">
            <v>CLARA INES QUINTERO VALENCIA</v>
          </cell>
          <cell r="B11062">
            <v>42795679</v>
          </cell>
        </row>
        <row r="11063">
          <cell r="A11063" t="str">
            <v>CLARA INES TOVAR</v>
          </cell>
          <cell r="B11063">
            <v>35463369</v>
          </cell>
        </row>
        <row r="11064">
          <cell r="A11064" t="str">
            <v>CLARA INES VALLECILLA SARASSA</v>
          </cell>
          <cell r="B11064">
            <v>31846472</v>
          </cell>
        </row>
        <row r="11065">
          <cell r="A11065" t="str">
            <v>CLARA ISABEL LEDESMA MEJIA</v>
          </cell>
          <cell r="B11065">
            <v>66919608</v>
          </cell>
        </row>
        <row r="11066">
          <cell r="A11066" t="str">
            <v>CLARA MARIA HOLGUIN</v>
          </cell>
          <cell r="B11066">
            <v>31910420</v>
          </cell>
        </row>
        <row r="11067">
          <cell r="A11067" t="str">
            <v>CLARA P ALVAREZ SALDARRIAGA</v>
          </cell>
          <cell r="B11067">
            <v>31157449</v>
          </cell>
        </row>
        <row r="11068">
          <cell r="A11068" t="str">
            <v>CLARA PATRICIA JIMENEZ GUERRA</v>
          </cell>
          <cell r="B11068">
            <v>43594290</v>
          </cell>
        </row>
        <row r="11069">
          <cell r="A11069" t="str">
            <v>CLAROS CHAUX HUMBERTO</v>
          </cell>
          <cell r="B11069">
            <v>17639806</v>
          </cell>
        </row>
        <row r="11070">
          <cell r="A11070" t="str">
            <v>CLAROS CHAUX MARIA</v>
          </cell>
          <cell r="B11070">
            <v>31995629</v>
          </cell>
        </row>
        <row r="11071">
          <cell r="A11071" t="str">
            <v>CLAROS DE AGUALIMPIA FRANCY ELENA MARIA</v>
          </cell>
          <cell r="B11071">
            <v>24707843</v>
          </cell>
        </row>
        <row r="11072">
          <cell r="A11072" t="str">
            <v>CLAROS DUSSAN ANA BEATRIZ</v>
          </cell>
          <cell r="B11072">
            <v>26560178</v>
          </cell>
        </row>
        <row r="11073">
          <cell r="A11073" t="str">
            <v>CLAROS GUTIERREZ FREDY AGUSTIN</v>
          </cell>
          <cell r="B11073">
            <v>14975364</v>
          </cell>
        </row>
        <row r="11074">
          <cell r="A11074" t="str">
            <v>CLAROS LOPEZ JOHN FREDY</v>
          </cell>
          <cell r="B11074">
            <v>12138032</v>
          </cell>
        </row>
        <row r="11075">
          <cell r="A11075" t="str">
            <v>CLAROS MEDINA LUZ ANGELA</v>
          </cell>
          <cell r="B11075">
            <v>29226778</v>
          </cell>
        </row>
        <row r="11076">
          <cell r="A11076" t="str">
            <v>CLAROS PLAZA CARLOS</v>
          </cell>
          <cell r="B11076">
            <v>10482043</v>
          </cell>
        </row>
        <row r="11077">
          <cell r="A11077" t="str">
            <v>CLAROS REYES CARLOS ALBERTO</v>
          </cell>
          <cell r="B11077">
            <v>16795417</v>
          </cell>
        </row>
        <row r="11078">
          <cell r="A11078" t="str">
            <v>CLAROS SANCHEZ MAURICIO</v>
          </cell>
          <cell r="B11078">
            <v>94473037</v>
          </cell>
        </row>
        <row r="11079">
          <cell r="A11079" t="str">
            <v>CLAROS VALENCIA GUILLERMO</v>
          </cell>
          <cell r="B11079">
            <v>14990136</v>
          </cell>
        </row>
        <row r="11080">
          <cell r="A11080" t="str">
            <v>CLAROS ZU¥IGA MARIBEL</v>
          </cell>
          <cell r="B11080">
            <v>34603989</v>
          </cell>
        </row>
        <row r="11081">
          <cell r="A11081" t="str">
            <v>CLAUDIA ACEVEDO ORTIZ</v>
          </cell>
          <cell r="B11081">
            <v>43891167</v>
          </cell>
        </row>
        <row r="11082">
          <cell r="A11082" t="str">
            <v>CLAUDIA ANTONIA VELASQUEZ MALDONADO</v>
          </cell>
          <cell r="B11082">
            <v>45496599</v>
          </cell>
        </row>
        <row r="11083">
          <cell r="A11083" t="str">
            <v>CLAUDIA ARANGO ZAMORANO</v>
          </cell>
          <cell r="B11083">
            <v>31958420</v>
          </cell>
        </row>
        <row r="11084">
          <cell r="A11084" t="str">
            <v>CLAUDIA AZUERO OREJUELA</v>
          </cell>
          <cell r="B11084">
            <v>20952552</v>
          </cell>
        </row>
        <row r="11085">
          <cell r="A11085" t="str">
            <v>CLAUDIA BETANCUR CASTRILLON</v>
          </cell>
          <cell r="B11085">
            <v>43554496</v>
          </cell>
        </row>
        <row r="11086">
          <cell r="A11086" t="str">
            <v>CLAUDIA BETTIN DIAGO</v>
          </cell>
          <cell r="B11086">
            <v>31955456</v>
          </cell>
        </row>
        <row r="11087">
          <cell r="A11087" t="str">
            <v>CLAUDIA C CALERO VALDES</v>
          </cell>
          <cell r="B11087">
            <v>31914514</v>
          </cell>
        </row>
        <row r="11088">
          <cell r="A11088" t="str">
            <v>CLAUDIA CARDENAS VELASQUEZ</v>
          </cell>
          <cell r="B11088">
            <v>41899226</v>
          </cell>
        </row>
        <row r="11089">
          <cell r="A11089" t="str">
            <v>CLAUDIA CASTELBLANC</v>
          </cell>
          <cell r="B11089">
            <v>52646467</v>
          </cell>
        </row>
        <row r="11090">
          <cell r="A11090" t="str">
            <v>CLAUDIA CELIS</v>
          </cell>
          <cell r="B11090">
            <v>39683040</v>
          </cell>
        </row>
        <row r="11091">
          <cell r="A11091" t="str">
            <v>CLAUDIA E DIAZ CARDONA</v>
          </cell>
          <cell r="B11091">
            <v>31911453</v>
          </cell>
        </row>
        <row r="11092">
          <cell r="A11092" t="str">
            <v>CLAUDIA ELENA DIEZ GIRALDO</v>
          </cell>
          <cell r="B11092">
            <v>42885979</v>
          </cell>
        </row>
        <row r="11093">
          <cell r="A11093" t="str">
            <v>CLAUDIA ELENA OSORIO RESTREPO</v>
          </cell>
          <cell r="B11093">
            <v>43730487</v>
          </cell>
        </row>
        <row r="11094">
          <cell r="A11094" t="str">
            <v>CLAUDIA ESPERANZA LOPEZ PINILLA</v>
          </cell>
          <cell r="B11094">
            <v>35495738</v>
          </cell>
        </row>
        <row r="11095">
          <cell r="A11095" t="str">
            <v>CLAUDIA F GARCIA GIRALDO</v>
          </cell>
          <cell r="B11095">
            <v>66978938</v>
          </cell>
        </row>
        <row r="11096">
          <cell r="A11096" t="str">
            <v>CLAUDIA GARCIA C</v>
          </cell>
          <cell r="B11096">
            <v>66858169</v>
          </cell>
        </row>
        <row r="11097">
          <cell r="A11097" t="str">
            <v>CLAUDIA I BERNAL VALLEJO</v>
          </cell>
          <cell r="B11097">
            <v>43612254</v>
          </cell>
        </row>
        <row r="11098">
          <cell r="A11098" t="str">
            <v>CLAUDIA ISABEL ESTRADA MADRIGAL</v>
          </cell>
          <cell r="B11098">
            <v>39774897</v>
          </cell>
        </row>
        <row r="11099">
          <cell r="A11099" t="str">
            <v>CLAUDIA ISABEL QUINTERO MUNOZ</v>
          </cell>
          <cell r="B11099">
            <v>31281649</v>
          </cell>
        </row>
        <row r="11100">
          <cell r="A11100" t="str">
            <v>CLAUDIA JANET ORJUELA PINZON</v>
          </cell>
          <cell r="B11100">
            <v>51883320</v>
          </cell>
        </row>
        <row r="11101">
          <cell r="A11101" t="str">
            <v>CLAUDIA JIMENA LEON VELEZ</v>
          </cell>
          <cell r="B11101">
            <v>66807174</v>
          </cell>
        </row>
        <row r="11102">
          <cell r="A11102" t="str">
            <v>CLAUDIA L PENAGOS CONSUEGRA</v>
          </cell>
          <cell r="B11102">
            <v>63270141</v>
          </cell>
        </row>
        <row r="11103">
          <cell r="A11103" t="str">
            <v>CLAUDIA L VACCA OSSA</v>
          </cell>
          <cell r="B11103">
            <v>66825570</v>
          </cell>
        </row>
        <row r="11104">
          <cell r="A11104" t="str">
            <v>CLAUDIA L VALENCIA BERRIO</v>
          </cell>
          <cell r="B11104">
            <v>31932921</v>
          </cell>
        </row>
        <row r="11105">
          <cell r="A11105" t="str">
            <v>CLAUDIA LILIANA HERRERA ARDILA</v>
          </cell>
          <cell r="B11105">
            <v>66828230</v>
          </cell>
        </row>
        <row r="11106">
          <cell r="A11106" t="str">
            <v>CLAUDIA LUCIA RODRIGUEZ ROZO</v>
          </cell>
          <cell r="B11106">
            <v>51660522</v>
          </cell>
        </row>
        <row r="11107">
          <cell r="A11107" t="str">
            <v>CLAUDIA MAGOLA RICCI GARCIA</v>
          </cell>
          <cell r="B11107">
            <v>31869476</v>
          </cell>
        </row>
        <row r="11108">
          <cell r="A11108" t="str">
            <v>CLAUDIA MARCELA GOMEZ MORA</v>
          </cell>
          <cell r="B11108">
            <v>52581648</v>
          </cell>
        </row>
        <row r="11109">
          <cell r="A11109" t="str">
            <v>CLAUDIA MARIA ROMANO GOMEZ</v>
          </cell>
          <cell r="B11109">
            <v>51727156</v>
          </cell>
        </row>
        <row r="11110">
          <cell r="A11110" t="str">
            <v>CLAUDIA MARTINEZ</v>
          </cell>
          <cell r="B11110">
            <v>31534060</v>
          </cell>
        </row>
        <row r="11111">
          <cell r="A11111" t="str">
            <v>CLAUDIA MASSIEL BOLANOS ESPANA</v>
          </cell>
          <cell r="B11111">
            <v>66949109</v>
          </cell>
        </row>
        <row r="11112">
          <cell r="A11112" t="str">
            <v>CLAUDIA MIRANDA LONDONO</v>
          </cell>
          <cell r="B11112">
            <v>39689347</v>
          </cell>
        </row>
        <row r="11113">
          <cell r="A11113" t="str">
            <v>CLAUDIA NAYIBE LOPEZ HERNANDEZ</v>
          </cell>
          <cell r="B11113">
            <v>51992648</v>
          </cell>
        </row>
        <row r="11114">
          <cell r="A11114" t="str">
            <v>CLAUDIA NOVO BRESSANI</v>
          </cell>
          <cell r="B11114">
            <v>272295</v>
          </cell>
        </row>
        <row r="11115">
          <cell r="A11115" t="str">
            <v>CLAUDIA OSPINA DEL PINO</v>
          </cell>
          <cell r="B11115">
            <v>31931936</v>
          </cell>
        </row>
        <row r="11116">
          <cell r="A11116" t="str">
            <v>CLAUDIA P NAVARRO PATINO</v>
          </cell>
          <cell r="B11116">
            <v>63291854</v>
          </cell>
        </row>
        <row r="11117">
          <cell r="A11117" t="str">
            <v>CLAUDIA P RODRIGUEZ RINCON</v>
          </cell>
          <cell r="B11117">
            <v>52082580</v>
          </cell>
        </row>
        <row r="11118">
          <cell r="A11118" t="str">
            <v>CLAUDIA P VALENCIA CARDONA</v>
          </cell>
          <cell r="B11118">
            <v>66839309</v>
          </cell>
        </row>
        <row r="11119">
          <cell r="A11119" t="str">
            <v>CLAUDIA P VIAFARA CAICEDO</v>
          </cell>
          <cell r="B11119">
            <v>66992279</v>
          </cell>
        </row>
        <row r="11120">
          <cell r="A11120" t="str">
            <v>CLAUDIA PATRICIA DUARTE CEDIEL</v>
          </cell>
          <cell r="B11120">
            <v>63312835</v>
          </cell>
        </row>
        <row r="11121">
          <cell r="A11121" t="str">
            <v>CLAUDIA PATRICIA GALVIS SANCHEZ</v>
          </cell>
          <cell r="B11121">
            <v>52008478</v>
          </cell>
        </row>
        <row r="11122">
          <cell r="A11122" t="str">
            <v>CLAUDIA PATRICIA GUTIERREZ</v>
          </cell>
          <cell r="B11122">
            <v>52559168</v>
          </cell>
        </row>
        <row r="11123">
          <cell r="A11123" t="str">
            <v>CLAUDIA PATRICIA MARIN ESPINOSA</v>
          </cell>
          <cell r="B11123">
            <v>43499383</v>
          </cell>
        </row>
        <row r="11124">
          <cell r="A11124" t="str">
            <v>CLAUDIA PATRICIA MENDOZA AGUDELO</v>
          </cell>
          <cell r="B11124">
            <v>31990684</v>
          </cell>
        </row>
        <row r="11125">
          <cell r="A11125" t="str">
            <v>CLAUDIA PATRICIA MURILLO OCHOA</v>
          </cell>
          <cell r="B11125">
            <v>42889039</v>
          </cell>
        </row>
        <row r="11126">
          <cell r="A11126" t="str">
            <v>CLAUDIA PATRICIA OGLIASTRI LEWIS</v>
          </cell>
          <cell r="B11126">
            <v>52046852</v>
          </cell>
        </row>
        <row r="11127">
          <cell r="A11127" t="str">
            <v>CLAUDIA PATRICIA OROZCO GONZALEZ</v>
          </cell>
          <cell r="B11127">
            <v>31989127</v>
          </cell>
        </row>
        <row r="11128">
          <cell r="A11128" t="str">
            <v>CLAUDIA PATRICIA ORTEGA SANTAMARIA</v>
          </cell>
          <cell r="B11128">
            <v>51653423</v>
          </cell>
        </row>
        <row r="11129">
          <cell r="A11129" t="str">
            <v>CLAUDIA PATRICIA SANCLEMENTE BEDOYA</v>
          </cell>
          <cell r="B11129">
            <v>31999055</v>
          </cell>
        </row>
        <row r="11130">
          <cell r="A11130" t="str">
            <v>CLAUDIA PATRICIA VARGAS MONTEALEGRE</v>
          </cell>
          <cell r="B11130">
            <v>52022001</v>
          </cell>
        </row>
        <row r="11131">
          <cell r="A11131" t="str">
            <v>CLAUDIA PIEDAD ROMERO RESTREPO</v>
          </cell>
          <cell r="B11131">
            <v>41731612</v>
          </cell>
        </row>
        <row r="11132">
          <cell r="A11132" t="str">
            <v>CLAUDIA PRZYCHODNY PIEDRAHITA</v>
          </cell>
          <cell r="B11132">
            <v>66840027</v>
          </cell>
        </row>
        <row r="11133">
          <cell r="A11133" t="str">
            <v>CLAUDIA QUINONEZ MOYA</v>
          </cell>
          <cell r="B11133">
            <v>39691864</v>
          </cell>
        </row>
        <row r="11134">
          <cell r="A11134" t="str">
            <v>CLAUDIA RAIGOZA</v>
          </cell>
          <cell r="B11134">
            <v>66842740</v>
          </cell>
        </row>
        <row r="11135">
          <cell r="A11135" t="str">
            <v>CLAUDIA RIVERA</v>
          </cell>
          <cell r="B11135">
            <v>51939449</v>
          </cell>
        </row>
        <row r="11136">
          <cell r="A11136" t="str">
            <v>CLAUDIA RODRIGUEZ OREJUELA</v>
          </cell>
          <cell r="B11136">
            <v>66919388</v>
          </cell>
        </row>
        <row r="11137">
          <cell r="A11137" t="str">
            <v>CLAUDIA RONDON GARCIA</v>
          </cell>
          <cell r="B11137">
            <v>51984916</v>
          </cell>
        </row>
        <row r="11138">
          <cell r="A11138" t="str">
            <v>CLAUDIA ROSALBA AGUIA FLOREZ</v>
          </cell>
          <cell r="B11138">
            <v>51689866</v>
          </cell>
        </row>
        <row r="11139">
          <cell r="A11139" t="str">
            <v>CLAUDIA STELLA TASCON DURAN</v>
          </cell>
          <cell r="B11139">
            <v>31163295</v>
          </cell>
        </row>
        <row r="11140">
          <cell r="A11140" t="str">
            <v>CLAUDIA SUAREZ SANCLEMENTE</v>
          </cell>
          <cell r="B11140">
            <v>52007471</v>
          </cell>
        </row>
        <row r="11141">
          <cell r="A11141" t="str">
            <v>CLAUDIA TORRENTE M.</v>
          </cell>
          <cell r="B11141">
            <v>66816606</v>
          </cell>
        </row>
        <row r="11142">
          <cell r="A11142" t="str">
            <v>CLAUDIA URICOHECHEA PINTO</v>
          </cell>
          <cell r="B11142">
            <v>52619231</v>
          </cell>
        </row>
        <row r="11143">
          <cell r="A11143" t="str">
            <v>CLAUDIA V AGUILAR MOLINA</v>
          </cell>
          <cell r="B11143">
            <v>66832254</v>
          </cell>
        </row>
        <row r="11144">
          <cell r="A11144" t="str">
            <v>CLAUDIA VIVIANA MEDINA DUENAS</v>
          </cell>
          <cell r="B11144">
            <v>66815223</v>
          </cell>
        </row>
        <row r="11145">
          <cell r="A11145" t="str">
            <v>CLAUDIA XIMENA HURTADO HURTADO</v>
          </cell>
          <cell r="B11145">
            <v>31155784</v>
          </cell>
        </row>
        <row r="11146">
          <cell r="A11146" t="str">
            <v>CLAUDIO HUMBERTO PENA FERNANDEZ</v>
          </cell>
          <cell r="B11146">
            <v>79154286</v>
          </cell>
        </row>
        <row r="11147">
          <cell r="A11147" t="str">
            <v>CLAVIJO ALAMEDA ANDERSON</v>
          </cell>
          <cell r="B11147">
            <v>79633647</v>
          </cell>
        </row>
        <row r="11148">
          <cell r="A11148" t="str">
            <v>CLAVIJO ALFONSO BERTHA LUCY</v>
          </cell>
          <cell r="B11148">
            <v>66702507</v>
          </cell>
        </row>
        <row r="11149">
          <cell r="A11149" t="str">
            <v>CLAVIJO ALVAREZ FRANCISCO</v>
          </cell>
          <cell r="B11149">
            <v>3294928</v>
          </cell>
        </row>
        <row r="11150">
          <cell r="A11150" t="str">
            <v>CLAVIJO ARDILA RUTH HELENA</v>
          </cell>
          <cell r="B11150">
            <v>39695030</v>
          </cell>
        </row>
        <row r="11151">
          <cell r="A11151" t="str">
            <v>CLAVIJO CANO HELMER</v>
          </cell>
          <cell r="B11151">
            <v>80412318</v>
          </cell>
        </row>
        <row r="11152">
          <cell r="A11152" t="str">
            <v>CLAVIJO CASTRILLONAMPARO</v>
          </cell>
          <cell r="B11152">
            <v>31843378</v>
          </cell>
        </row>
        <row r="11153">
          <cell r="A11153" t="str">
            <v>CLAVIJO CASTRO SANTIAGO</v>
          </cell>
          <cell r="B11153">
            <v>13802232</v>
          </cell>
        </row>
        <row r="11154">
          <cell r="A11154" t="str">
            <v>CLAVIJO CIPAGAUTA LUIS GONZALO</v>
          </cell>
          <cell r="B11154">
            <v>19451931</v>
          </cell>
        </row>
        <row r="11155">
          <cell r="A11155" t="str">
            <v>CLAVIJO CIPRIAN WILMAR EDILBERTO</v>
          </cell>
          <cell r="B11155">
            <v>79615501</v>
          </cell>
        </row>
        <row r="11156">
          <cell r="A11156" t="str">
            <v>CLAVIJO CRUZ JOHN FREDDY</v>
          </cell>
          <cell r="B11156">
            <v>79751257</v>
          </cell>
        </row>
        <row r="11157">
          <cell r="A11157" t="str">
            <v>CLAVIJO CUBILLOS LUIS ANGEL</v>
          </cell>
          <cell r="B11157">
            <v>2482977</v>
          </cell>
        </row>
        <row r="11158">
          <cell r="A11158" t="str">
            <v>CLAVIJO DE ALZATE BERTHA</v>
          </cell>
          <cell r="B11158">
            <v>29040000</v>
          </cell>
        </row>
        <row r="11159">
          <cell r="A11159" t="str">
            <v>CLAVIJO DE MORA MARIA SILVERIA</v>
          </cell>
          <cell r="B11159">
            <v>41640859</v>
          </cell>
        </row>
        <row r="11160">
          <cell r="A11160" t="str">
            <v>CLAVIJO DE VIVEROSMARIA GLADYS</v>
          </cell>
          <cell r="B11160">
            <v>31850416</v>
          </cell>
        </row>
        <row r="11161">
          <cell r="A11161" t="str">
            <v>CLAVIJO DIAZ WALTER ORLANDO</v>
          </cell>
          <cell r="B11161">
            <v>7551544</v>
          </cell>
        </row>
        <row r="11162">
          <cell r="A11162" t="str">
            <v>CLAVIJO DUQUE LUZ ELENA</v>
          </cell>
          <cell r="B11162">
            <v>31474261</v>
          </cell>
        </row>
        <row r="11163">
          <cell r="A11163" t="str">
            <v>CLAVIJO EDUARD</v>
          </cell>
          <cell r="B11163">
            <v>16759125</v>
          </cell>
        </row>
        <row r="11164">
          <cell r="A11164" t="str">
            <v>CLAVIJO FARFAN MARIA HIGINIA</v>
          </cell>
          <cell r="B11164">
            <v>41885969</v>
          </cell>
        </row>
        <row r="11165">
          <cell r="A11165" t="str">
            <v>CLAVIJO GALLEGO PAUL  ANDRES</v>
          </cell>
          <cell r="B11165">
            <v>79837359</v>
          </cell>
        </row>
        <row r="11166">
          <cell r="A11166" t="str">
            <v>CLAVIJO GARCIA RICARDO</v>
          </cell>
          <cell r="B11166">
            <v>94227012</v>
          </cell>
        </row>
        <row r="11167">
          <cell r="A11167" t="str">
            <v>CLAVIJO HERNANDEZ HUGO</v>
          </cell>
          <cell r="B11167">
            <v>19402872</v>
          </cell>
        </row>
        <row r="11168">
          <cell r="A11168" t="str">
            <v>CLAVIJO LAGOS HENRY</v>
          </cell>
          <cell r="B11168">
            <v>79057733</v>
          </cell>
        </row>
        <row r="11169">
          <cell r="A11169" t="str">
            <v>CLAVIJO LOAIZA JAIME</v>
          </cell>
          <cell r="B11169">
            <v>16746801</v>
          </cell>
        </row>
        <row r="11170">
          <cell r="A11170" t="str">
            <v>CLAVIJO MALDONADO HUGO ANDRES</v>
          </cell>
          <cell r="B11170">
            <v>79648869</v>
          </cell>
        </row>
        <row r="11171">
          <cell r="A11171" t="str">
            <v>CLAVIJO MONCADA JOSE LUIS</v>
          </cell>
          <cell r="B11171">
            <v>79156374</v>
          </cell>
        </row>
        <row r="11172">
          <cell r="A11172" t="str">
            <v>CLAVIJO MONTENEGROMARIA CLEOTILDE</v>
          </cell>
          <cell r="B11172">
            <v>25271174</v>
          </cell>
        </row>
        <row r="11173">
          <cell r="A11173" t="str">
            <v>CLAVIJO MORALES ALBA MARY</v>
          </cell>
          <cell r="B11173">
            <v>29382475</v>
          </cell>
        </row>
        <row r="11174">
          <cell r="A11174" t="str">
            <v>CLAVIJO MUNOZ WILLIAN JOSE</v>
          </cell>
          <cell r="B11174">
            <v>8741646</v>
          </cell>
        </row>
        <row r="11175">
          <cell r="A11175" t="str">
            <v>CLAVIJO MURCIA LUIS ALBERTO</v>
          </cell>
          <cell r="B11175">
            <v>79121087</v>
          </cell>
        </row>
        <row r="11176">
          <cell r="A11176" t="str">
            <v>CLAVIJO OLMOS SANDRA BIBIANA</v>
          </cell>
          <cell r="B11176">
            <v>51975293</v>
          </cell>
        </row>
        <row r="11177">
          <cell r="A11177" t="str">
            <v>CLAVIJO ORTIZ ELSA MARIA</v>
          </cell>
          <cell r="B11177">
            <v>63504599</v>
          </cell>
        </row>
        <row r="11178">
          <cell r="A11178" t="str">
            <v>CLAVIJO PAIBA BLANCA LUCIA</v>
          </cell>
          <cell r="B11178">
            <v>39533492</v>
          </cell>
        </row>
        <row r="11179">
          <cell r="A11179" t="str">
            <v>CLAVIJO PALOMINO SAMUEL ERNESTO</v>
          </cell>
          <cell r="B11179">
            <v>17335365</v>
          </cell>
        </row>
        <row r="11180">
          <cell r="A11180" t="str">
            <v>CLAVIJO POSSO MARTHA LUZ</v>
          </cell>
          <cell r="B11180">
            <v>66818522</v>
          </cell>
        </row>
        <row r="11181">
          <cell r="A11181" t="str">
            <v>CLAVIJO RAIGOZA LUZ ENEFER</v>
          </cell>
          <cell r="B11181">
            <v>29197782</v>
          </cell>
        </row>
        <row r="11182">
          <cell r="A11182" t="str">
            <v>CLAVIJO REYES ANGELICA MARIA</v>
          </cell>
          <cell r="B11182">
            <v>52335265</v>
          </cell>
        </row>
        <row r="11183">
          <cell r="A11183" t="str">
            <v>CLAVIJO RINCON BLANCA ISABEL</v>
          </cell>
          <cell r="B11183">
            <v>39521986</v>
          </cell>
        </row>
        <row r="11184">
          <cell r="A11184" t="str">
            <v>CLAVIJO RIVERA ESPERANZA</v>
          </cell>
          <cell r="B11184">
            <v>41476743</v>
          </cell>
        </row>
        <row r="11185">
          <cell r="A11185" t="str">
            <v>CLAVIJO RIVERA WILFOR</v>
          </cell>
          <cell r="B11185">
            <v>18393800</v>
          </cell>
        </row>
        <row r="11186">
          <cell r="A11186" t="str">
            <v>CLAVIJO RODRIGUEZ HUMBERTO</v>
          </cell>
          <cell r="B11186">
            <v>19150411</v>
          </cell>
        </row>
        <row r="11187">
          <cell r="A11187" t="str">
            <v>CLAVIJO ROJAS CARMEN</v>
          </cell>
          <cell r="B11187">
            <v>51738035</v>
          </cell>
        </row>
        <row r="11188">
          <cell r="A11188" t="str">
            <v>CLAVIJO SALAZAR ALVARO ANTONIO</v>
          </cell>
          <cell r="B11188">
            <v>16782228</v>
          </cell>
        </row>
        <row r="11189">
          <cell r="A11189" t="str">
            <v>CLAVIJO TOBAR RUBEN ANTONIO</v>
          </cell>
          <cell r="B11189">
            <v>16767226</v>
          </cell>
        </row>
        <row r="11190">
          <cell r="A11190" t="str">
            <v>CLAVIJO TRUJILLO FLOR AMANDA</v>
          </cell>
          <cell r="B11190">
            <v>20679071</v>
          </cell>
        </row>
        <row r="11191">
          <cell r="A11191" t="str">
            <v>CLAVIJO VASQUEZ ANDRES MAURICIO</v>
          </cell>
          <cell r="B11191">
            <v>91442376</v>
          </cell>
        </row>
        <row r="11192">
          <cell r="A11192" t="str">
            <v>CLAVIJO VELANDIA HAYDEE CONSUELO</v>
          </cell>
          <cell r="B11192">
            <v>51801157</v>
          </cell>
        </row>
        <row r="11193">
          <cell r="A11193" t="str">
            <v>CLAVIJO VELASQUEZ JOSE ARISTODEMO</v>
          </cell>
          <cell r="B11193">
            <v>17108739</v>
          </cell>
        </row>
        <row r="11194">
          <cell r="A11194" t="str">
            <v>CLAVIJO VELEZ WILLIAM</v>
          </cell>
          <cell r="B11194">
            <v>70034201</v>
          </cell>
        </row>
        <row r="11195">
          <cell r="A11195" t="str">
            <v>CLAVIJO-FRANCI LUZ MALBI</v>
          </cell>
          <cell r="B11195">
            <v>66702112</v>
          </cell>
        </row>
        <row r="11196">
          <cell r="A11196" t="str">
            <v>CLAVITO ANGARITA ERNESTO ARISTIDES</v>
          </cell>
          <cell r="B11196">
            <v>19326191</v>
          </cell>
        </row>
        <row r="11197">
          <cell r="A11197" t="str">
            <v>CLAVJO TERRANOVA EDWIN FERNANDO</v>
          </cell>
          <cell r="B11197">
            <v>16644035</v>
          </cell>
        </row>
        <row r="11198">
          <cell r="A11198" t="str">
            <v>CLEMENCIA CAMARGO DE LANCHEROS</v>
          </cell>
          <cell r="B11198">
            <v>41536570</v>
          </cell>
        </row>
        <row r="11199">
          <cell r="A11199" t="str">
            <v>CLEMENCIA LIEVANO SAMPER</v>
          </cell>
          <cell r="B11199">
            <v>41541067</v>
          </cell>
        </row>
        <row r="11200">
          <cell r="A11200" t="str">
            <v>CLEMENCIA MEDINA DE QUINTANA Y/O</v>
          </cell>
          <cell r="B11200">
            <v>20277832</v>
          </cell>
        </row>
        <row r="11201">
          <cell r="A11201" t="str">
            <v>CLEMENCIA MEJIA DE PULIDO</v>
          </cell>
          <cell r="B11201">
            <v>38960802</v>
          </cell>
        </row>
        <row r="11202">
          <cell r="A11202" t="str">
            <v>CLEMENCIA NIETO GUZMAN</v>
          </cell>
          <cell r="B11202">
            <v>41708418</v>
          </cell>
        </row>
        <row r="11203">
          <cell r="A11203" t="str">
            <v>CLEMENCIA RESTREPO DE SAMPER</v>
          </cell>
          <cell r="B11203">
            <v>21067756</v>
          </cell>
        </row>
        <row r="11204">
          <cell r="A11204" t="str">
            <v>CLEMENCIA SAMPER DE LIEVANO</v>
          </cell>
          <cell r="B11204">
            <v>20025780</v>
          </cell>
        </row>
        <row r="11205">
          <cell r="A11205" t="str">
            <v>CLEMENT GRISALES RUBEN DARIO</v>
          </cell>
          <cell r="B11205">
            <v>16665799</v>
          </cell>
        </row>
        <row r="11206">
          <cell r="A11206" t="str">
            <v>CLEVES PERDOMO MARIA DEL CARMEN</v>
          </cell>
          <cell r="B11206">
            <v>31917069</v>
          </cell>
        </row>
        <row r="11207">
          <cell r="A11207" t="str">
            <v>CLEVES SUAREZ HAWIN</v>
          </cell>
          <cell r="B11207">
            <v>79533023</v>
          </cell>
        </row>
        <row r="11208">
          <cell r="A11208" t="str">
            <v>CLINICA DEL SUR LTDA</v>
          </cell>
          <cell r="B11208">
            <v>890939026</v>
          </cell>
        </row>
        <row r="11209">
          <cell r="A11209" t="str">
            <v>CLUB COLOMBIA</v>
          </cell>
          <cell r="B11209">
            <v>890300521</v>
          </cell>
        </row>
        <row r="11210">
          <cell r="A11210" t="str">
            <v>COASINTOL LTDA</v>
          </cell>
          <cell r="B11210">
            <v>809001094</v>
          </cell>
        </row>
        <row r="11211">
          <cell r="A11211" t="str">
            <v>COBA PACHECO ALEJANDRO</v>
          </cell>
          <cell r="B11211">
            <v>72018416</v>
          </cell>
        </row>
        <row r="11212">
          <cell r="A11212" t="str">
            <v>COBALEDA CASTIBLANCO GERMAN</v>
          </cell>
          <cell r="B11212">
            <v>14244157</v>
          </cell>
        </row>
        <row r="11213">
          <cell r="A11213" t="str">
            <v>COBALEDA CASTIBLANCO JOSE ANTONIO</v>
          </cell>
          <cell r="B11213">
            <v>14218304</v>
          </cell>
        </row>
        <row r="11214">
          <cell r="A11214" t="str">
            <v>COBALEDA MU?OZ ELENA JANETH</v>
          </cell>
          <cell r="B11214">
            <v>66903298</v>
          </cell>
        </row>
        <row r="11215">
          <cell r="A11215" t="str">
            <v>COBO BARCO GLORIA INES</v>
          </cell>
          <cell r="B11215">
            <v>31897262</v>
          </cell>
        </row>
        <row r="11216">
          <cell r="A11216" t="str">
            <v>COBO BEJARANO EMIRO</v>
          </cell>
          <cell r="B11216">
            <v>14898365</v>
          </cell>
        </row>
        <row r="11217">
          <cell r="A11217" t="str">
            <v>COBO BOLANOS SANDRA YANNETH</v>
          </cell>
          <cell r="B11217">
            <v>34559278</v>
          </cell>
        </row>
        <row r="11218">
          <cell r="A11218" t="str">
            <v>COBO COMETA GONZALO</v>
          </cell>
          <cell r="B11218">
            <v>16862531</v>
          </cell>
        </row>
        <row r="11219">
          <cell r="A11219" t="str">
            <v>COBO CUERO STELLA MARIS</v>
          </cell>
          <cell r="B11219">
            <v>66858818</v>
          </cell>
        </row>
        <row r="11220">
          <cell r="A11220" t="str">
            <v>COBO ERAZO HUGO HERNANDO</v>
          </cell>
          <cell r="B11220">
            <v>76291305</v>
          </cell>
        </row>
        <row r="11221">
          <cell r="A11221" t="str">
            <v>COBO ESCOBAR ORLANDO</v>
          </cell>
          <cell r="B11221">
            <v>16366047</v>
          </cell>
        </row>
        <row r="11222">
          <cell r="A11222" t="str">
            <v>COBO FABIOLA DEL SOCORRO</v>
          </cell>
          <cell r="B11222">
            <v>29537661</v>
          </cell>
        </row>
        <row r="11223">
          <cell r="A11223" t="str">
            <v>COBO GARCIA CARLOS ARTURO</v>
          </cell>
          <cell r="B11223">
            <v>16820403</v>
          </cell>
        </row>
        <row r="11224">
          <cell r="A11224" t="str">
            <v>COBO GARCIA OLGA LUCIA</v>
          </cell>
          <cell r="B11224">
            <v>38993963</v>
          </cell>
        </row>
        <row r="11225">
          <cell r="A11225" t="str">
            <v>COBO PALACIOS MARCELINA</v>
          </cell>
          <cell r="B11225">
            <v>41562504</v>
          </cell>
        </row>
        <row r="11226">
          <cell r="A11226" t="str">
            <v>COBO PAREDES PATRICIA</v>
          </cell>
          <cell r="B11226">
            <v>31201663</v>
          </cell>
        </row>
        <row r="11227">
          <cell r="A11227" t="str">
            <v>COBO PEREZ RICARDO</v>
          </cell>
          <cell r="B11227">
            <v>79512277</v>
          </cell>
        </row>
        <row r="11228">
          <cell r="A11228" t="str">
            <v>COBO RENGIFO ESPERANZA</v>
          </cell>
          <cell r="B11228">
            <v>37241849</v>
          </cell>
        </row>
        <row r="11229">
          <cell r="A11229" t="str">
            <v>COBO RINCONES CECILIA</v>
          </cell>
          <cell r="B11229">
            <v>26992688</v>
          </cell>
        </row>
        <row r="11230">
          <cell r="A11230" t="str">
            <v>COBO RODRIGUEZ CARLOS EULOGIO</v>
          </cell>
          <cell r="B11230">
            <v>79447361</v>
          </cell>
        </row>
        <row r="11231">
          <cell r="A11231" t="str">
            <v>COBO SAAVEDRA JOSE LUBIN</v>
          </cell>
          <cell r="B11231">
            <v>6315930</v>
          </cell>
        </row>
        <row r="11232">
          <cell r="A11232" t="str">
            <v>COBO TONCEL AUDIS MARIA</v>
          </cell>
          <cell r="B11232">
            <v>49729943</v>
          </cell>
        </row>
        <row r="11233">
          <cell r="A11233" t="str">
            <v>COBO VELASCO MIGUEL AMILCAR</v>
          </cell>
          <cell r="B11233">
            <v>14948948</v>
          </cell>
        </row>
        <row r="11234">
          <cell r="A11234" t="str">
            <v>COBOS CIFUENTES DIEGO</v>
          </cell>
          <cell r="B11234">
            <v>94457108</v>
          </cell>
        </row>
        <row r="11235">
          <cell r="A11235" t="str">
            <v>COBOS FERRO GUSTAVO ANDRES</v>
          </cell>
          <cell r="B11235">
            <v>94396657</v>
          </cell>
        </row>
        <row r="11236">
          <cell r="A11236" t="str">
            <v>COBOS GUEVARA LIGIA AMIRA DEL PILAR</v>
          </cell>
          <cell r="B11236">
            <v>52147733</v>
          </cell>
        </row>
        <row r="11237">
          <cell r="A11237" t="str">
            <v>COBOS HIGUERA NIDIA</v>
          </cell>
          <cell r="B11237">
            <v>51833280</v>
          </cell>
        </row>
        <row r="11238">
          <cell r="A11238" t="str">
            <v>COBOS M0NTENEGRO HERNAN</v>
          </cell>
          <cell r="B11238">
            <v>195444</v>
          </cell>
        </row>
        <row r="11239">
          <cell r="A11239" t="str">
            <v>COBOS ROJAS MARIA MARINA</v>
          </cell>
          <cell r="B11239">
            <v>21116253</v>
          </cell>
        </row>
        <row r="11240">
          <cell r="A11240" t="str">
            <v>COBOS ROMERO LUIS JOSE</v>
          </cell>
          <cell r="B11240">
            <v>5675350</v>
          </cell>
        </row>
        <row r="11241">
          <cell r="A11241" t="str">
            <v>COBRELOV LTDA</v>
          </cell>
          <cell r="B11241">
            <v>800023314</v>
          </cell>
        </row>
        <row r="11242">
          <cell r="A11242" t="str">
            <v>COCA ANA MARIA</v>
          </cell>
          <cell r="B11242">
            <v>41764172</v>
          </cell>
        </row>
        <row r="11243">
          <cell r="A11243" t="str">
            <v>COCA CORREDOR PAUL ROBERTO</v>
          </cell>
          <cell r="B11243">
            <v>19429589</v>
          </cell>
        </row>
        <row r="11244">
          <cell r="A11244" t="str">
            <v>COCA GOMEZ ESPERANZA</v>
          </cell>
          <cell r="B11244">
            <v>51758738</v>
          </cell>
        </row>
        <row r="11245">
          <cell r="A11245" t="str">
            <v>COCA JULIO VICENTE</v>
          </cell>
          <cell r="B11245">
            <v>17152262</v>
          </cell>
        </row>
        <row r="11246">
          <cell r="A11246" t="str">
            <v>COCA MISSAEL</v>
          </cell>
          <cell r="B11246">
            <v>19326075</v>
          </cell>
        </row>
        <row r="11247">
          <cell r="A11247" t="str">
            <v>COCHES EXPRESS LTDA</v>
          </cell>
          <cell r="B11247">
            <v>830059889</v>
          </cell>
        </row>
        <row r="11248">
          <cell r="A11248" t="str">
            <v>COCK ALVIAR OSCAR ADOLFO</v>
          </cell>
          <cell r="B11248">
            <v>3341605</v>
          </cell>
        </row>
        <row r="11249">
          <cell r="A11249" t="str">
            <v>COCK ESPINOSA WISTON ALEXANDER</v>
          </cell>
          <cell r="B11249">
            <v>71755158</v>
          </cell>
        </row>
        <row r="11250">
          <cell r="A11250" t="str">
            <v>COCK GONZALEZ JAIRO ALBERTO</v>
          </cell>
          <cell r="B11250">
            <v>19320317</v>
          </cell>
        </row>
        <row r="11251">
          <cell r="A11251" t="str">
            <v>COCK GONZALEZ JORGE ENRIQUE</v>
          </cell>
          <cell r="B11251">
            <v>19320311</v>
          </cell>
        </row>
        <row r="11252">
          <cell r="A11252" t="str">
            <v>COCK GUZMAN ANA ISABEL</v>
          </cell>
          <cell r="B11252">
            <v>42822696</v>
          </cell>
        </row>
        <row r="11253">
          <cell r="A11253" t="str">
            <v>COCOMA DIAZ DAVID</v>
          </cell>
          <cell r="B11253">
            <v>16700963</v>
          </cell>
        </row>
        <row r="11254">
          <cell r="A11254" t="str">
            <v>COCUNUBO VALBUENA LUIS ALFONSO</v>
          </cell>
          <cell r="B11254">
            <v>1068585</v>
          </cell>
        </row>
        <row r="11255">
          <cell r="A11255" t="str">
            <v>COCUY CONTRERAS JUAN MANUEL</v>
          </cell>
          <cell r="B11255">
            <v>80356597</v>
          </cell>
        </row>
        <row r="11256">
          <cell r="A11256" t="str">
            <v>CODINA RUIZ LORENA</v>
          </cell>
          <cell r="B11256">
            <v>52153502</v>
          </cell>
        </row>
        <row r="11257">
          <cell r="A11257" t="str">
            <v>COETOCUE BERNAL JOSE FREDY</v>
          </cell>
          <cell r="B11257">
            <v>10539934</v>
          </cell>
        </row>
        <row r="11258">
          <cell r="A11258" t="str">
            <v>COEXITO SA</v>
          </cell>
          <cell r="B11258">
            <v>890300225</v>
          </cell>
        </row>
        <row r="11259">
          <cell r="A11259" t="str">
            <v>COGOLLO ISAZA JOSE GUILLERMO</v>
          </cell>
          <cell r="B11259">
            <v>73159397</v>
          </cell>
        </row>
        <row r="11260">
          <cell r="A11260" t="str">
            <v>COGOLLO MANGONES JOSE JOAQUIN</v>
          </cell>
          <cell r="B11260">
            <v>10992856</v>
          </cell>
        </row>
        <row r="11261">
          <cell r="A11261" t="str">
            <v>COGOLLO POLO JORGE ELIECER</v>
          </cell>
          <cell r="B11261">
            <v>85472444</v>
          </cell>
        </row>
        <row r="11262">
          <cell r="A11262" t="str">
            <v>COGOLLO RIVERO GENOVA DE JESUS</v>
          </cell>
          <cell r="B11262">
            <v>50891882</v>
          </cell>
        </row>
        <row r="11263">
          <cell r="A11263" t="str">
            <v>COGUA SALDANA JORGE ANDRES</v>
          </cell>
          <cell r="B11263">
            <v>79481662</v>
          </cell>
        </row>
        <row r="11264">
          <cell r="A11264" t="str">
            <v>COHEN MERLANO ENRIQUE ANTONIO</v>
          </cell>
          <cell r="B11264">
            <v>92524593</v>
          </cell>
        </row>
        <row r="11265">
          <cell r="A11265" t="str">
            <v>COLANTONI MARCHI ANDRES</v>
          </cell>
          <cell r="B11265">
            <v>294064</v>
          </cell>
        </row>
        <row r="11266">
          <cell r="A11266" t="str">
            <v>COLAVIZZA AZCARATE PIER ANGELO</v>
          </cell>
          <cell r="B11266">
            <v>94451557</v>
          </cell>
        </row>
        <row r="11267">
          <cell r="A11267" t="str">
            <v>COLCAMPEROS LTDA</v>
          </cell>
          <cell r="B11267">
            <v>800061314</v>
          </cell>
        </row>
        <row r="11268">
          <cell r="A11268" t="str">
            <v>COLCOBER LTDA</v>
          </cell>
          <cell r="B11268">
            <v>800033767</v>
          </cell>
        </row>
        <row r="11269">
          <cell r="A11269" t="str">
            <v>COLEGIATURA COLOMBIANA DE DISE¥O LTDA</v>
          </cell>
          <cell r="B11269">
            <v>800201232</v>
          </cell>
        </row>
        <row r="11270">
          <cell r="A11270" t="str">
            <v>COLEGIO AMERICANO</v>
          </cell>
          <cell r="B11270">
            <v>890301512</v>
          </cell>
        </row>
        <row r="11271">
          <cell r="A11271" t="str">
            <v>COLEGIO BILINGUE LOS CA/AVERALES</v>
          </cell>
          <cell r="B11271">
            <v>890321141</v>
          </cell>
        </row>
        <row r="11272">
          <cell r="A11272" t="str">
            <v>COLEGIO BILINGUE RICHMOND</v>
          </cell>
          <cell r="B11272">
            <v>830054524</v>
          </cell>
        </row>
        <row r="11273">
          <cell r="A11273" t="str">
            <v>COLEGIO JOSE MARIA BERRIO Y CIA</v>
          </cell>
          <cell r="B11273">
            <v>890928735</v>
          </cell>
        </row>
        <row r="11274">
          <cell r="A11274" t="str">
            <v>COLEGIO LOS ANDES LTDA</v>
          </cell>
          <cell r="B11274">
            <v>810003307</v>
          </cell>
        </row>
        <row r="11275">
          <cell r="A11275" t="str">
            <v>COLEGIO NEWMAN</v>
          </cell>
          <cell r="B11275">
            <v>800150237</v>
          </cell>
        </row>
        <row r="11276">
          <cell r="A11276" t="str">
            <v>COLEGIO UNIVERSITARIO COLOMBIANO</v>
          </cell>
          <cell r="B11276">
            <v>860045054</v>
          </cell>
        </row>
        <row r="11277">
          <cell r="A11277" t="str">
            <v>COLEY HERNANDEZ DIEGO RAFAEL</v>
          </cell>
          <cell r="B11277">
            <v>6816803</v>
          </cell>
        </row>
        <row r="11278">
          <cell r="A11278" t="str">
            <v>COLINA ALZATE MARIA FABIOLA</v>
          </cell>
          <cell r="B11278">
            <v>31265286</v>
          </cell>
        </row>
        <row r="11279">
          <cell r="A11279" t="str">
            <v>COLINA GIRALDO ESPERANZA</v>
          </cell>
          <cell r="B11279">
            <v>31228009</v>
          </cell>
        </row>
        <row r="11280">
          <cell r="A11280" t="str">
            <v>COLINA GONZALEZ OLGA MARIA</v>
          </cell>
          <cell r="B11280">
            <v>40792666</v>
          </cell>
        </row>
        <row r="11281">
          <cell r="A11281" t="str">
            <v>COLINA LOZANO SONIA CECILIA</v>
          </cell>
          <cell r="B11281">
            <v>31914792</v>
          </cell>
        </row>
        <row r="11282">
          <cell r="A11282" t="str">
            <v>COLINA RIVERA IVAN ARNOLDO</v>
          </cell>
          <cell r="B11282">
            <v>16748845</v>
          </cell>
        </row>
        <row r="11283">
          <cell r="A11283" t="str">
            <v>COLINA SLEBI JOHN</v>
          </cell>
          <cell r="B11283">
            <v>8740946</v>
          </cell>
        </row>
        <row r="11284">
          <cell r="A11284" t="str">
            <v>COLINA TRUJILLO CARLOS ALBERTO</v>
          </cell>
          <cell r="B11284">
            <v>94494675</v>
          </cell>
        </row>
        <row r="11285">
          <cell r="A11285" t="str">
            <v>COLINSERT LTDA</v>
          </cell>
          <cell r="B11285">
            <v>800232616</v>
          </cell>
        </row>
        <row r="11286">
          <cell r="A11286" t="str">
            <v>COLL TESILLO MARCO TULIO</v>
          </cell>
          <cell r="B11286">
            <v>5802654</v>
          </cell>
        </row>
        <row r="11287">
          <cell r="A11287" t="str">
            <v>COLLAGUAZO MARTINEZ ELSA MARLENY</v>
          </cell>
          <cell r="B11287">
            <v>34597488</v>
          </cell>
        </row>
        <row r="11288">
          <cell r="A11288" t="str">
            <v>COLLAHUAZO WILLIAM EDER</v>
          </cell>
          <cell r="B11288">
            <v>10486150</v>
          </cell>
        </row>
        <row r="11289">
          <cell r="A11289" t="str">
            <v>COLLANTE BONET CLAUDIA LUCIA</v>
          </cell>
          <cell r="B11289">
            <v>27705445</v>
          </cell>
        </row>
        <row r="11290">
          <cell r="A11290" t="str">
            <v>COLLANTE BURITICA JOFREY FERNANDO</v>
          </cell>
          <cell r="B11290">
            <v>93382362</v>
          </cell>
        </row>
        <row r="11291">
          <cell r="A11291" t="str">
            <v>COLLANTES CANO JAMES HARVEY</v>
          </cell>
          <cell r="B11291">
            <v>94307182</v>
          </cell>
        </row>
        <row r="11292">
          <cell r="A11292" t="str">
            <v>COLLANTES HECTOR</v>
          </cell>
          <cell r="B11292">
            <v>5859612</v>
          </cell>
        </row>
        <row r="11293">
          <cell r="A11293" t="str">
            <v>COLLASOS TRUJILLO LUZ ESTELLA</v>
          </cell>
          <cell r="B11293">
            <v>38215853</v>
          </cell>
        </row>
        <row r="11294">
          <cell r="A11294" t="str">
            <v>COLLAZOS ACOSTA ANGEL AUGUSTO</v>
          </cell>
          <cell r="B11294">
            <v>16665160</v>
          </cell>
        </row>
        <row r="11295">
          <cell r="A11295" t="str">
            <v>COLLAZOS AGREDO CILIA INES</v>
          </cell>
          <cell r="B11295">
            <v>24953345</v>
          </cell>
        </row>
        <row r="11296">
          <cell r="A11296" t="str">
            <v>COLLAZOS ARIAS MERCEDES</v>
          </cell>
          <cell r="B11296">
            <v>31961679</v>
          </cell>
        </row>
        <row r="11297">
          <cell r="A11297" t="str">
            <v>COLLAZOS BETANCURT DERLY</v>
          </cell>
          <cell r="B11297">
            <v>67013155</v>
          </cell>
        </row>
        <row r="11298">
          <cell r="A11298" t="str">
            <v>COLLAZOS BOLA OS ALEXANDER</v>
          </cell>
          <cell r="B11298">
            <v>76313638</v>
          </cell>
        </row>
        <row r="11299">
          <cell r="A11299" t="str">
            <v>COLLAZOS BOLANOS NESTOR FELIXCIANY</v>
          </cell>
          <cell r="B11299">
            <v>10536890</v>
          </cell>
        </row>
        <row r="11300">
          <cell r="A11300" t="str">
            <v>COLLAZOS BRION GUSTAVO ADOLFO</v>
          </cell>
          <cell r="B11300">
            <v>16721007</v>
          </cell>
        </row>
        <row r="11301">
          <cell r="A11301" t="str">
            <v>COLLAZOS BUITRAGO JOSE FRANCISCO</v>
          </cell>
          <cell r="B11301">
            <v>4902619</v>
          </cell>
        </row>
        <row r="11302">
          <cell r="A11302" t="str">
            <v>COLLAZOS CAMARGO FRANCISCO HERNANDO</v>
          </cell>
          <cell r="B11302">
            <v>79147575</v>
          </cell>
        </row>
        <row r="11303">
          <cell r="A11303" t="str">
            <v>COLLAZOS CARMEN JIENA</v>
          </cell>
          <cell r="B11303">
            <v>66980640</v>
          </cell>
        </row>
        <row r="11304">
          <cell r="A11304" t="str">
            <v>COLLAZOS CASTILLO SONIA GUIOVANNA</v>
          </cell>
          <cell r="B11304">
            <v>55179167</v>
          </cell>
        </row>
        <row r="11305">
          <cell r="A11305" t="str">
            <v>COLLAZOS CASTRO CLAUDIA YANUBA</v>
          </cell>
          <cell r="B11305">
            <v>51875774</v>
          </cell>
        </row>
        <row r="11306">
          <cell r="A11306" t="str">
            <v>COLLAZOS DIAZ ANA PATRICIA</v>
          </cell>
          <cell r="B11306">
            <v>66855533</v>
          </cell>
        </row>
        <row r="11307">
          <cell r="A11307" t="str">
            <v>COLLAZOS FRANCO LUZ MARINA</v>
          </cell>
          <cell r="B11307">
            <v>66809740</v>
          </cell>
        </row>
        <row r="11308">
          <cell r="A11308" t="str">
            <v>COLLAZOS GUERRERO MARIA INES</v>
          </cell>
          <cell r="B11308">
            <v>34547609</v>
          </cell>
        </row>
        <row r="11309">
          <cell r="A11309" t="str">
            <v>COLLAZOS HENRY</v>
          </cell>
          <cell r="B11309">
            <v>4771042</v>
          </cell>
        </row>
        <row r="11310">
          <cell r="A11310" t="str">
            <v>COLLAZOS IZQUIERDO NANCY</v>
          </cell>
          <cell r="B11310">
            <v>34510218</v>
          </cell>
        </row>
        <row r="11311">
          <cell r="A11311" t="str">
            <v>COLLAZOS JOSE MARIA</v>
          </cell>
          <cell r="B11311">
            <v>6091408</v>
          </cell>
        </row>
        <row r="11312">
          <cell r="A11312" t="str">
            <v>COLLAZOS LOAIZA FABIO EMIRO</v>
          </cell>
          <cell r="B11312">
            <v>16916007</v>
          </cell>
        </row>
        <row r="11313">
          <cell r="A11313" t="str">
            <v>COLLAZOS LOMBO JUAN CARLOS</v>
          </cell>
          <cell r="B11313">
            <v>16757685</v>
          </cell>
        </row>
        <row r="11314">
          <cell r="A11314" t="str">
            <v>COLLAZOS LUNA EVER</v>
          </cell>
          <cell r="B11314">
            <v>16631127</v>
          </cell>
        </row>
        <row r="11315">
          <cell r="A11315" t="str">
            <v>COLLAZOS MOLINA JOSE ANDRES</v>
          </cell>
          <cell r="B11315">
            <v>76296899</v>
          </cell>
        </row>
        <row r="11316">
          <cell r="A11316" t="str">
            <v>COLLAZOS NEUTA LICE ESTER</v>
          </cell>
          <cell r="B11316">
            <v>32753721</v>
          </cell>
        </row>
        <row r="11317">
          <cell r="A11317" t="str">
            <v>COLLAZOS NILSON</v>
          </cell>
          <cell r="B11317">
            <v>16592633</v>
          </cell>
        </row>
        <row r="11318">
          <cell r="A11318" t="str">
            <v>COLLAZOS NOGUERA DIEGO FERNANDO</v>
          </cell>
          <cell r="B11318">
            <v>16798930</v>
          </cell>
        </row>
        <row r="11319">
          <cell r="A11319" t="str">
            <v>COLLAZOS NU¥EZ FERNANDO</v>
          </cell>
          <cell r="B11319">
            <v>16666940</v>
          </cell>
        </row>
        <row r="11320">
          <cell r="A11320" t="str">
            <v>COLLAZOS ORDONEZ BEATRIZ</v>
          </cell>
          <cell r="B11320">
            <v>25707593</v>
          </cell>
        </row>
        <row r="11321">
          <cell r="A11321" t="str">
            <v>COLLAZOS ORJUELA MANUEL JOSE</v>
          </cell>
          <cell r="B11321">
            <v>16820076</v>
          </cell>
        </row>
        <row r="11322">
          <cell r="A11322" t="str">
            <v>COLLAZOS ORTIZ PEDRO JOSE</v>
          </cell>
          <cell r="B11322">
            <v>17109165</v>
          </cell>
        </row>
        <row r="11323">
          <cell r="A11323" t="str">
            <v>COLLAZOS OTALVARO ADOLFO LEON</v>
          </cell>
          <cell r="B11323">
            <v>16773377</v>
          </cell>
        </row>
        <row r="11324">
          <cell r="A11324" t="str">
            <v>COLLAZOS QUINTERO JOSE OMAR</v>
          </cell>
          <cell r="B11324">
            <v>19432015</v>
          </cell>
        </row>
        <row r="11325">
          <cell r="A11325" t="str">
            <v>COLLAZOS RODRIGUEZ LUCERO</v>
          </cell>
          <cell r="B11325">
            <v>51902648</v>
          </cell>
        </row>
        <row r="11326">
          <cell r="A11326" t="str">
            <v>COLLAZOS RODRIGUEZ MARIA SILVERIA</v>
          </cell>
          <cell r="B11326">
            <v>20325445</v>
          </cell>
        </row>
        <row r="11327">
          <cell r="A11327" t="str">
            <v>COLLAZOS SALAZAR NIDIA JIMENA</v>
          </cell>
          <cell r="B11327">
            <v>25693932</v>
          </cell>
        </row>
        <row r="11328">
          <cell r="A11328" t="str">
            <v>COLLAZOS SILVA JAVIER HERNAN</v>
          </cell>
          <cell r="B11328">
            <v>16639877</v>
          </cell>
        </row>
        <row r="11329">
          <cell r="A11329" t="str">
            <v>COLMENARES ARANGO JUAN PABLO</v>
          </cell>
          <cell r="B11329">
            <v>16756338</v>
          </cell>
        </row>
        <row r="11330">
          <cell r="A11330" t="str">
            <v>Colmenares Aristizabal John Ro</v>
          </cell>
          <cell r="B11330">
            <v>16778160</v>
          </cell>
        </row>
        <row r="11331">
          <cell r="A11331" t="str">
            <v>COLMENARES CASTELLANOS LUZ MERY</v>
          </cell>
          <cell r="B11331">
            <v>39657741</v>
          </cell>
        </row>
        <row r="11332">
          <cell r="A11332" t="str">
            <v>COLMENARES DE BARONA LIGEHIA</v>
          </cell>
          <cell r="B11332">
            <v>31205953</v>
          </cell>
        </row>
        <row r="11333">
          <cell r="A11333" t="str">
            <v>COLMENARES MAYORGA EDILIA</v>
          </cell>
          <cell r="B11333">
            <v>51865666</v>
          </cell>
        </row>
        <row r="11334">
          <cell r="A11334" t="str">
            <v>COLMENARES N. JOSE</v>
          </cell>
          <cell r="B11334">
            <v>13689618</v>
          </cell>
        </row>
        <row r="11335">
          <cell r="A11335" t="str">
            <v>COLMENARES QUINTERO RAMON FERN</v>
          </cell>
          <cell r="B11335">
            <v>18922779</v>
          </cell>
        </row>
        <row r="11336">
          <cell r="A11336" t="str">
            <v>COLOMBIA DE RODAMIENTOS LTDA</v>
          </cell>
          <cell r="B11336">
            <v>805012336</v>
          </cell>
        </row>
        <row r="11337">
          <cell r="A11337" t="str">
            <v>COLOMBIA MATILDE GAMBOA GARCIA</v>
          </cell>
          <cell r="B11337">
            <v>20306883</v>
          </cell>
        </row>
        <row r="11338">
          <cell r="A11338" t="str">
            <v>COLOMBIANA DE BEBIDAS Y ENVASADOS S A</v>
          </cell>
          <cell r="B11338">
            <v>817000598</v>
          </cell>
        </row>
        <row r="11339">
          <cell r="A11339" t="str">
            <v>COLOMBIANA DE GRABACION DE DATOS LTDA</v>
          </cell>
          <cell r="B11339">
            <v>860515853</v>
          </cell>
        </row>
        <row r="11340">
          <cell r="A11340" t="str">
            <v>COLOMBIANA DE IMPORTACIONES CODIM SA</v>
          </cell>
          <cell r="B11340">
            <v>890915685</v>
          </cell>
        </row>
        <row r="11341">
          <cell r="A11341" t="str">
            <v>COLOMBIANA DE MEDIAS Y CALCETINES LTDA</v>
          </cell>
          <cell r="B11341">
            <v>830023122</v>
          </cell>
        </row>
        <row r="11342">
          <cell r="A11342" t="str">
            <v>COLOMBIANA DE OBRAS CIVILES Y REDES LT</v>
          </cell>
          <cell r="B11342">
            <v>860516308</v>
          </cell>
        </row>
        <row r="11343">
          <cell r="A11343" t="str">
            <v>COLOMBIANA DE RADIADORES LTDA</v>
          </cell>
          <cell r="B11343">
            <v>805009108</v>
          </cell>
        </row>
        <row r="11344">
          <cell r="A11344" t="str">
            <v>COLOMBIANA DE RECONOCIMIENTO Y REPORTE P</v>
          </cell>
          <cell r="B11344">
            <v>830038474</v>
          </cell>
        </row>
        <row r="11345">
          <cell r="A11345" t="str">
            <v>COLOMER BARRERA MARIA</v>
          </cell>
          <cell r="B11345">
            <v>124658</v>
          </cell>
        </row>
        <row r="11346">
          <cell r="A11346" t="str">
            <v>COLON CASTRO JANETH ESTHER</v>
          </cell>
          <cell r="B11346">
            <v>36557543</v>
          </cell>
        </row>
        <row r="11347">
          <cell r="A11347" t="str">
            <v>COLON LLAMAS MARTHA LILIANA</v>
          </cell>
          <cell r="B11347">
            <v>35513786</v>
          </cell>
        </row>
        <row r="11348">
          <cell r="A11348" t="str">
            <v>COLON ROJANO JOSE SEBASTIAN</v>
          </cell>
          <cell r="B11348">
            <v>73095660</v>
          </cell>
        </row>
        <row r="11349">
          <cell r="A11349" t="str">
            <v>COLON SALCEDO JUAN CARLOS</v>
          </cell>
          <cell r="B11349">
            <v>73158001</v>
          </cell>
        </row>
        <row r="11350">
          <cell r="A11350" t="str">
            <v>COLONIA BERNAL BOLNEY</v>
          </cell>
          <cell r="B11350">
            <v>10118371</v>
          </cell>
        </row>
        <row r="11351">
          <cell r="A11351" t="str">
            <v>COLONIA COLONIA LUIS EVELIO</v>
          </cell>
          <cell r="B11351">
            <v>14959564</v>
          </cell>
        </row>
        <row r="11352">
          <cell r="A11352" t="str">
            <v>COLONIA DUQUE LYUBICA</v>
          </cell>
          <cell r="B11352">
            <v>66825926</v>
          </cell>
        </row>
        <row r="11353">
          <cell r="A11353" t="str">
            <v>COLONIA JIMENEZ JESUS MARIA</v>
          </cell>
          <cell r="B11353">
            <v>133195</v>
          </cell>
        </row>
        <row r="11354">
          <cell r="A11354" t="str">
            <v>COLONIA RAMIREZ CARLOS A</v>
          </cell>
          <cell r="B11354">
            <v>16730489</v>
          </cell>
        </row>
        <row r="11355">
          <cell r="A11355" t="str">
            <v>COLORADO ANGEL EDWARD ADRIAN</v>
          </cell>
          <cell r="B11355">
            <v>71716181</v>
          </cell>
        </row>
        <row r="11356">
          <cell r="A11356" t="str">
            <v>COLORADO ARROYAVE MARISOL</v>
          </cell>
          <cell r="B11356">
            <v>42784131</v>
          </cell>
        </row>
        <row r="11357">
          <cell r="A11357" t="str">
            <v>COLORADO COLORADO JOSE IVAN</v>
          </cell>
          <cell r="B11357">
            <v>94466386</v>
          </cell>
        </row>
        <row r="11358">
          <cell r="A11358" t="str">
            <v>COLORADO COLORADO OFELIA DEL SOCORRO</v>
          </cell>
          <cell r="B11358">
            <v>32332828</v>
          </cell>
        </row>
        <row r="11359">
          <cell r="A11359" t="str">
            <v>COLORADO CORTES FERNANDO</v>
          </cell>
          <cell r="B11359">
            <v>79684868</v>
          </cell>
        </row>
        <row r="11360">
          <cell r="A11360" t="str">
            <v>COLORADO CUENU LEIDA</v>
          </cell>
          <cell r="B11360">
            <v>31629602</v>
          </cell>
        </row>
        <row r="11361">
          <cell r="A11361" t="str">
            <v>COLORADO GRISALES ALEXANDER</v>
          </cell>
          <cell r="B11361">
            <v>94516339</v>
          </cell>
        </row>
        <row r="11362">
          <cell r="A11362" t="str">
            <v>COLORADO GUTIERREZ BEATRIZ ADRIANA</v>
          </cell>
          <cell r="B11362">
            <v>32560184</v>
          </cell>
        </row>
        <row r="11363">
          <cell r="A11363" t="str">
            <v>COLORADO GUTIERREZBLANCA ESNEDA</v>
          </cell>
          <cell r="B11363">
            <v>29383550</v>
          </cell>
        </row>
        <row r="11364">
          <cell r="A11364" t="str">
            <v>COLORADO HENAO ELKIN ALBERTO</v>
          </cell>
          <cell r="B11364">
            <v>16747452</v>
          </cell>
        </row>
        <row r="11365">
          <cell r="A11365" t="str">
            <v>COLORADO MADRID LUZ ESTELA</v>
          </cell>
          <cell r="B11365">
            <v>41527148</v>
          </cell>
        </row>
        <row r="11366">
          <cell r="A11366" t="str">
            <v>COLORADO MONTOYA DORA MARIA</v>
          </cell>
          <cell r="B11366">
            <v>42822445</v>
          </cell>
        </row>
        <row r="11367">
          <cell r="A11367" t="str">
            <v>COLORADO MU/OZ MARTHA AYDA</v>
          </cell>
          <cell r="B11367">
            <v>51910618</v>
          </cell>
        </row>
        <row r="11368">
          <cell r="A11368" t="str">
            <v>COLORADO ORDO/EZ MARIA RITA</v>
          </cell>
          <cell r="B11368">
            <v>21111339</v>
          </cell>
        </row>
        <row r="11369">
          <cell r="A11369" t="str">
            <v>COLORADO OSORIO LUIS FERNANDO</v>
          </cell>
          <cell r="B11369">
            <v>15928274</v>
          </cell>
        </row>
        <row r="11370">
          <cell r="A11370" t="str">
            <v>COLORADO RESTREPO GERMAN ALEJ</v>
          </cell>
          <cell r="B11370">
            <v>94515863</v>
          </cell>
        </row>
        <row r="11371">
          <cell r="A11371" t="str">
            <v>COLORADO SANCHEZ GABRIEL ALONSO</v>
          </cell>
          <cell r="B11371">
            <v>70515941</v>
          </cell>
        </row>
        <row r="11372">
          <cell r="A11372" t="str">
            <v>COLORADO SUPELANO JULIAN ANDRES</v>
          </cell>
          <cell r="B11372">
            <v>16286443</v>
          </cell>
        </row>
        <row r="11373">
          <cell r="A11373" t="str">
            <v>COLORMATIC SA</v>
          </cell>
          <cell r="B11373">
            <v>811007993</v>
          </cell>
        </row>
        <row r="11374">
          <cell r="A11374" t="str">
            <v>COLORTEX LTDA</v>
          </cell>
          <cell r="B11374">
            <v>860001881</v>
          </cell>
        </row>
        <row r="11375">
          <cell r="A11375" t="str">
            <v>COLREGISTROS LTDA</v>
          </cell>
          <cell r="B11375">
            <v>800100960</v>
          </cell>
        </row>
        <row r="11376">
          <cell r="A11376" t="str">
            <v>COLSETRANS LTDA</v>
          </cell>
          <cell r="B11376">
            <v>800197276</v>
          </cell>
        </row>
        <row r="11377">
          <cell r="A11377" t="str">
            <v>COMAS DRAGO CARMEN CECILIA</v>
          </cell>
          <cell r="B11377">
            <v>33199444</v>
          </cell>
        </row>
        <row r="11378">
          <cell r="A11378" t="str">
            <v>COMAS GARZON LUIS EDUARDO</v>
          </cell>
          <cell r="B11378">
            <v>79327946</v>
          </cell>
        </row>
        <row r="11379">
          <cell r="A11379" t="str">
            <v>COMAS MANOTAS YADIRA</v>
          </cell>
          <cell r="B11379">
            <v>22399384</v>
          </cell>
        </row>
        <row r="11380">
          <cell r="A11380" t="str">
            <v>COMBARIZA DE POVEA RITA</v>
          </cell>
          <cell r="B11380">
            <v>28678917</v>
          </cell>
        </row>
        <row r="11381">
          <cell r="A11381" t="str">
            <v>COMBARIZA RAMIREZ GUSTAVO ADOLFO</v>
          </cell>
          <cell r="B11381">
            <v>16764637</v>
          </cell>
        </row>
        <row r="11382">
          <cell r="A11382" t="str">
            <v>COMBATT RUIZ MARIA ELENA</v>
          </cell>
          <cell r="B11382">
            <v>34970691</v>
          </cell>
        </row>
        <row r="11383">
          <cell r="A11383" t="str">
            <v>COMBITA CARRANZA ESAU</v>
          </cell>
          <cell r="B11383">
            <v>1165816</v>
          </cell>
        </row>
        <row r="11384">
          <cell r="A11384" t="str">
            <v>COMBITA MERCHAN CARLOS ARTURO</v>
          </cell>
          <cell r="B11384">
            <v>79253727</v>
          </cell>
        </row>
        <row r="11385">
          <cell r="A11385" t="str">
            <v>COMBITA PACHON GONZALO</v>
          </cell>
          <cell r="B11385">
            <v>2864069</v>
          </cell>
        </row>
        <row r="11386">
          <cell r="A11386" t="str">
            <v>COMCOLDES</v>
          </cell>
          <cell r="B11386">
            <v>805013227</v>
          </cell>
        </row>
        <row r="11387">
          <cell r="A11387" t="str">
            <v>COMERC INTERNACIONAL LIONTEXLTDA</v>
          </cell>
          <cell r="B11387">
            <v>805016325</v>
          </cell>
        </row>
        <row r="11388">
          <cell r="A11388" t="str">
            <v>COMERCIAL ALLAN LTDA.</v>
          </cell>
          <cell r="B11388">
            <v>860053831</v>
          </cell>
        </row>
        <row r="11389">
          <cell r="A11389" t="str">
            <v>COMERCIAL CELOFAN LTDA</v>
          </cell>
          <cell r="B11389">
            <v>811008521</v>
          </cell>
        </row>
        <row r="11390">
          <cell r="A11390" t="str">
            <v>COMERCIAL SM Y CIA LTDA</v>
          </cell>
          <cell r="B11390">
            <v>860352151</v>
          </cell>
        </row>
        <row r="11391">
          <cell r="A11391" t="str">
            <v>COMERCIAL VALENCIA CIA LTDA</v>
          </cell>
          <cell r="B11391">
            <v>830038923</v>
          </cell>
        </row>
        <row r="11392">
          <cell r="A11392" t="str">
            <v>COMERCIALIZADORA AGROBIOL EMPRESA ASOC</v>
          </cell>
          <cell r="B11392">
            <v>830012168</v>
          </cell>
        </row>
        <row r="11393">
          <cell r="A11393" t="str">
            <v>COMERCIALIZADORA ANDINA INDUSTRIAL</v>
          </cell>
          <cell r="B11393">
            <v>890325159</v>
          </cell>
        </row>
        <row r="11394">
          <cell r="A11394" t="str">
            <v>COMERCIALIZADORA BEL-O WARE</v>
          </cell>
          <cell r="B11394">
            <v>800035169</v>
          </cell>
        </row>
        <row r="11395">
          <cell r="A11395" t="str">
            <v>COMERCIALIZADORA BOGOTANA LTDA</v>
          </cell>
          <cell r="B11395">
            <v>860530034</v>
          </cell>
        </row>
        <row r="11396">
          <cell r="A11396" t="str">
            <v>COMERCIALIZADORA DANNY Y ASOCIADOS</v>
          </cell>
          <cell r="B11396">
            <v>805011922</v>
          </cell>
        </row>
        <row r="11397">
          <cell r="A11397" t="str">
            <v>COMERCIALIZADORA DE REPUESTOS TECNIROL</v>
          </cell>
          <cell r="B11397">
            <v>800248113</v>
          </cell>
        </row>
        <row r="11398">
          <cell r="A11398" t="str">
            <v>COMERCIALIZADORA DEL VALLE LTDA</v>
          </cell>
          <cell r="B11398">
            <v>815001446</v>
          </cell>
        </row>
        <row r="11399">
          <cell r="A11399" t="str">
            <v>COMERCIALIZADORA FERRETERA MP LTDA</v>
          </cell>
          <cell r="B11399">
            <v>805005734</v>
          </cell>
        </row>
        <row r="11400">
          <cell r="A11400" t="str">
            <v>COMERCIALIZADORA INTERNACIONAL STYLO TRA</v>
          </cell>
          <cell r="B11400">
            <v>830006307</v>
          </cell>
        </row>
        <row r="11401">
          <cell r="A11401" t="str">
            <v>COMERCIALIZADORA LA HOLANDESA LTDA</v>
          </cell>
          <cell r="B11401">
            <v>800057963</v>
          </cell>
        </row>
        <row r="11402">
          <cell r="A11402" t="str">
            <v>COMERCIALIZADORA LLANTAS UNIDAS LTDA</v>
          </cell>
          <cell r="B11402">
            <v>800150267</v>
          </cell>
        </row>
        <row r="11403">
          <cell r="A11403" t="str">
            <v>COMERCIALIZADORA MENDEZ ROMERO</v>
          </cell>
          <cell r="B11403">
            <v>860533098</v>
          </cell>
        </row>
        <row r="11404">
          <cell r="A11404" t="str">
            <v>COMERCIALIZADORA ORTEGA Y ASOCIADOS LTDA</v>
          </cell>
          <cell r="B11404">
            <v>815000413</v>
          </cell>
        </row>
        <row r="11405">
          <cell r="A11405" t="str">
            <v>COMERCIALIZADORA SHALOM ALVARADO E.U</v>
          </cell>
          <cell r="B11405">
            <v>830058371</v>
          </cell>
        </row>
        <row r="11406">
          <cell r="A11406" t="str">
            <v>COMERCIALIZADORA SISAN LTDA.</v>
          </cell>
          <cell r="B11406">
            <v>830013023</v>
          </cell>
        </row>
        <row r="11407">
          <cell r="A11407" t="str">
            <v>COMESTIBLES ALFA LTDA</v>
          </cell>
          <cell r="B11407">
            <v>860511541</v>
          </cell>
        </row>
        <row r="11408">
          <cell r="A11408" t="str">
            <v>COMESTIBLES COLOMBIANOS S.A.</v>
          </cell>
          <cell r="B11408">
            <v>860352777</v>
          </cell>
        </row>
        <row r="11409">
          <cell r="A11409" t="str">
            <v>COMESTIBLES LA 80 LTDA</v>
          </cell>
          <cell r="B11409">
            <v>860532390</v>
          </cell>
        </row>
        <row r="11410">
          <cell r="A11410" t="str">
            <v>COMESTIBLES RICAFRUTA LTDA</v>
          </cell>
          <cell r="B11410">
            <v>860028721</v>
          </cell>
        </row>
        <row r="11411">
          <cell r="A11411" t="str">
            <v>COMETA DE RODRIGUEZ MARINA</v>
          </cell>
          <cell r="B11411">
            <v>29475994</v>
          </cell>
        </row>
        <row r="11412">
          <cell r="A11412" t="str">
            <v>COMETA FACUNDO EDGAR</v>
          </cell>
          <cell r="B11412">
            <v>17638628</v>
          </cell>
        </row>
        <row r="11413">
          <cell r="A11413" t="str">
            <v>COMETA MONTEALEGRE MARLIO</v>
          </cell>
          <cell r="B11413">
            <v>12113297</v>
          </cell>
        </row>
        <row r="11414">
          <cell r="A11414" t="str">
            <v>COMETA REINOSO DORIS</v>
          </cell>
          <cell r="B11414">
            <v>65728214</v>
          </cell>
        </row>
        <row r="11415">
          <cell r="A11415" t="str">
            <v>COMI S.A</v>
          </cell>
          <cell r="B11415">
            <v>830036617</v>
          </cell>
        </row>
        <row r="11416">
          <cell r="A11416" t="str">
            <v>COMPANIA BOGOTANA DE TEXTILES S A</v>
          </cell>
          <cell r="B11416">
            <v>860076228</v>
          </cell>
        </row>
        <row r="11417">
          <cell r="A11417" t="str">
            <v>COMPANIA CALI GAS LTDA</v>
          </cell>
          <cell r="B11417">
            <v>890300363</v>
          </cell>
        </row>
        <row r="11418">
          <cell r="A11418" t="str">
            <v>COMPANIA DE AGUAS DE COLOMBIA S A</v>
          </cell>
          <cell r="B11418">
            <v>805009724</v>
          </cell>
        </row>
        <row r="11419">
          <cell r="A11419" t="str">
            <v>COMPANIA DE CONSULTORIA E INGENIERIA S</v>
          </cell>
          <cell r="B11419">
            <v>860526036</v>
          </cell>
        </row>
        <row r="11420">
          <cell r="A11420" t="str">
            <v>COMPANIA DE SERVICIOS FUNERARIOS LTDA</v>
          </cell>
          <cell r="B11420">
            <v>860335330</v>
          </cell>
        </row>
        <row r="11421">
          <cell r="A11421" t="str">
            <v>COMPANIA GRAFICA LTDA</v>
          </cell>
          <cell r="B11421">
            <v>800056362</v>
          </cell>
        </row>
        <row r="11422">
          <cell r="A11422" t="str">
            <v>COMPANIA IBEROAMERICANA DE PLASTICOS SA</v>
          </cell>
          <cell r="B11422">
            <v>800067861</v>
          </cell>
        </row>
        <row r="11423">
          <cell r="A11423" t="str">
            <v>COMPANIA INDUSTRIAL MANRIQUES SANTAMARIA</v>
          </cell>
          <cell r="B11423">
            <v>860400654</v>
          </cell>
        </row>
        <row r="11424">
          <cell r="A11424" t="str">
            <v>COMPANIA NACIONAL DE SEBOS LTDA</v>
          </cell>
          <cell r="B11424">
            <v>860401492</v>
          </cell>
        </row>
        <row r="11425">
          <cell r="A11425" t="str">
            <v>COMPANIA NAVIERA DEL GUAVIO LTDA</v>
          </cell>
          <cell r="B11425">
            <v>800046358</v>
          </cell>
        </row>
        <row r="11426">
          <cell r="A11426" t="str">
            <v>COMPANIA SURAMERICANA DE INVERSIONES SA</v>
          </cell>
          <cell r="B11426">
            <v>811012271</v>
          </cell>
        </row>
        <row r="11427">
          <cell r="A11427" t="str">
            <v>COMPANIA SURAMERICANA DE SEGUROS S.A.</v>
          </cell>
          <cell r="B11427">
            <v>890903407</v>
          </cell>
        </row>
        <row r="11428">
          <cell r="A11428" t="str">
            <v>COMPUFACIL LTDA</v>
          </cell>
          <cell r="B11428">
            <v>800147578</v>
          </cell>
        </row>
        <row r="11429">
          <cell r="A11429" t="str">
            <v>COMPUNET S.A.</v>
          </cell>
          <cell r="B11429">
            <v>800150249</v>
          </cell>
        </row>
        <row r="11430">
          <cell r="A11430" t="str">
            <v>COMUNIDAD FRANCISCANA PORCIUNCULA</v>
          </cell>
          <cell r="B11430">
            <v>860020342</v>
          </cell>
        </row>
        <row r="11431">
          <cell r="A11431" t="str">
            <v>CONALPARTES S A</v>
          </cell>
          <cell r="B11431">
            <v>816003781</v>
          </cell>
        </row>
        <row r="11432">
          <cell r="A11432" t="str">
            <v>CONAVI</v>
          </cell>
          <cell r="B11432">
            <v>890913341</v>
          </cell>
        </row>
        <row r="11433">
          <cell r="A11433" t="str">
            <v>CONCEPCION CASTELBLANCO AVENDANO</v>
          </cell>
          <cell r="B11433">
            <v>41410600</v>
          </cell>
        </row>
        <row r="11434">
          <cell r="A11434" t="str">
            <v>CONCEPCION ROVIRA DE PAZ</v>
          </cell>
          <cell r="B11434">
            <v>207822</v>
          </cell>
        </row>
        <row r="11435">
          <cell r="A11435" t="str">
            <v>CONCESIONES Y CONFECCIONES LTDA</v>
          </cell>
          <cell r="B11435">
            <v>800015755</v>
          </cell>
        </row>
        <row r="11436">
          <cell r="A11436" t="str">
            <v>CONCHA BETANCUR SILVIA MILENA</v>
          </cell>
          <cell r="B11436">
            <v>31914027</v>
          </cell>
        </row>
        <row r="11437">
          <cell r="A11437" t="str">
            <v>CONCHA CAICEDO MARTHA STELLA</v>
          </cell>
          <cell r="B11437">
            <v>34541919</v>
          </cell>
        </row>
        <row r="11438">
          <cell r="A11438" t="str">
            <v>CONCHA CARMONA RAFAEL GUSTAVO</v>
          </cell>
          <cell r="B11438">
            <v>7928970</v>
          </cell>
        </row>
        <row r="11439">
          <cell r="A11439" t="str">
            <v>CONCHA JIMENEZ CARLOS ARTURO</v>
          </cell>
          <cell r="B11439">
            <v>16611367</v>
          </cell>
        </row>
        <row r="11440">
          <cell r="A11440" t="str">
            <v>CONCHA JURADO JORGE LUIS</v>
          </cell>
          <cell r="B11440">
            <v>12956493</v>
          </cell>
        </row>
        <row r="11441">
          <cell r="A11441" t="str">
            <v>CONCHA ORDUZ DIANA PATRICIA</v>
          </cell>
          <cell r="B11441">
            <v>51939549</v>
          </cell>
        </row>
        <row r="11442">
          <cell r="A11442" t="str">
            <v>CONCHA VENEGAS RICARDO</v>
          </cell>
          <cell r="B11442">
            <v>17114311</v>
          </cell>
        </row>
        <row r="11443">
          <cell r="A11443" t="str">
            <v>CONDA JUVENAL</v>
          </cell>
          <cell r="B11443">
            <v>10484336</v>
          </cell>
        </row>
        <row r="11444">
          <cell r="A11444" t="str">
            <v>CONDE ALMADIO CARLOS GUSTAVO</v>
          </cell>
          <cell r="B11444">
            <v>14230226</v>
          </cell>
        </row>
        <row r="11445">
          <cell r="A11445" t="str">
            <v>CONDE ALMADIO JOSE HERNANDO</v>
          </cell>
          <cell r="B11445">
            <v>14241894</v>
          </cell>
        </row>
        <row r="11446">
          <cell r="A11446" t="str">
            <v>CONDE CONDE GLORIA ELCY</v>
          </cell>
          <cell r="B11446">
            <v>55157714</v>
          </cell>
        </row>
        <row r="11447">
          <cell r="A11447" t="str">
            <v>CONDE GUZMAN MARIA DALILA</v>
          </cell>
          <cell r="B11447">
            <v>31228539</v>
          </cell>
        </row>
        <row r="11448">
          <cell r="A11448" t="str">
            <v>CONDE HERRERA HAROLD</v>
          </cell>
          <cell r="B11448">
            <v>16703863</v>
          </cell>
        </row>
        <row r="11449">
          <cell r="A11449" t="str">
            <v>CONDE JOSE REINERIO</v>
          </cell>
          <cell r="B11449">
            <v>6000490</v>
          </cell>
        </row>
        <row r="11450">
          <cell r="A11450" t="str">
            <v>CONDE MARTINEZ FREDY</v>
          </cell>
          <cell r="B11450">
            <v>4950130</v>
          </cell>
        </row>
        <row r="11451">
          <cell r="A11451" t="str">
            <v>CONDE MORENO PABLO EMILIO</v>
          </cell>
          <cell r="B11451">
            <v>91151249</v>
          </cell>
        </row>
        <row r="11452">
          <cell r="A11452" t="str">
            <v>CONDE MUNOZ ADAN</v>
          </cell>
          <cell r="B11452">
            <v>16589505</v>
          </cell>
        </row>
        <row r="11453">
          <cell r="A11453" t="str">
            <v>CONDE PEREZ DEMIS ANTONIO</v>
          </cell>
          <cell r="B11453">
            <v>16736071</v>
          </cell>
        </row>
        <row r="11454">
          <cell r="A11454" t="str">
            <v>CONDE QUIROGA RIGOBERTO</v>
          </cell>
          <cell r="B11454">
            <v>7692696</v>
          </cell>
        </row>
        <row r="11455">
          <cell r="A11455" t="str">
            <v>CONDE RAFAEL FELIX</v>
          </cell>
          <cell r="B11455">
            <v>16581555</v>
          </cell>
        </row>
        <row r="11456">
          <cell r="A11456" t="str">
            <v>CONDE RESTREPO ANGEL ISIDRO</v>
          </cell>
          <cell r="B11456">
            <v>16694276</v>
          </cell>
        </row>
        <row r="11457">
          <cell r="A11457" t="str">
            <v>CONDE ROMERO JOHANA ALEXANDRA</v>
          </cell>
          <cell r="B11457">
            <v>52527131</v>
          </cell>
        </row>
        <row r="11458">
          <cell r="A11458" t="str">
            <v>CONDE RUEDA MARIA DEL PILAR</v>
          </cell>
          <cell r="B11458">
            <v>51856290</v>
          </cell>
        </row>
        <row r="11459">
          <cell r="A11459" t="str">
            <v>CONDE SAAVEDRA ADELAIDA</v>
          </cell>
          <cell r="B11459">
            <v>51596127</v>
          </cell>
        </row>
        <row r="11460">
          <cell r="A11460" t="str">
            <v>CONDE SERNA DIANA MAGALY</v>
          </cell>
          <cell r="B11460">
            <v>31980892</v>
          </cell>
        </row>
        <row r="11461">
          <cell r="A11461" t="str">
            <v>CONDE SOLARTE DAVID</v>
          </cell>
          <cell r="B11461">
            <v>16684372</v>
          </cell>
        </row>
        <row r="11462">
          <cell r="A11462" t="str">
            <v>CONDE TESHIMA CLAUDIA PATRICA</v>
          </cell>
          <cell r="B11462">
            <v>66834988</v>
          </cell>
        </row>
        <row r="11463">
          <cell r="A11463" t="str">
            <v>CONDE VILLAREAL ARCADIO</v>
          </cell>
          <cell r="B11463">
            <v>5984498</v>
          </cell>
        </row>
        <row r="11464">
          <cell r="A11464" t="str">
            <v>CONDIA GARZON ERNESTO</v>
          </cell>
          <cell r="B11464">
            <v>17155405</v>
          </cell>
        </row>
        <row r="11465">
          <cell r="A11465" t="str">
            <v>CONDIZA GIRAL MARIA AURORA</v>
          </cell>
          <cell r="B11465">
            <v>51661052</v>
          </cell>
        </row>
        <row r="11466">
          <cell r="A11466" t="str">
            <v>CONEO DE RODRIGUEZ ORFELINA</v>
          </cell>
          <cell r="B11466">
            <v>23135007</v>
          </cell>
        </row>
        <row r="11467">
          <cell r="A11467" t="str">
            <v>CONEO MACIAS YUNIS</v>
          </cell>
          <cell r="B11467">
            <v>45499218</v>
          </cell>
        </row>
        <row r="11468">
          <cell r="A11468" t="str">
            <v>CONFECCIONES CIELITO LTDA</v>
          </cell>
          <cell r="B11468">
            <v>890328910</v>
          </cell>
        </row>
        <row r="11469">
          <cell r="A11469" t="str">
            <v>CONFECCIONES ELECTRICAS LTDA</v>
          </cell>
          <cell r="B11469">
            <v>890308670</v>
          </cell>
        </row>
        <row r="11470">
          <cell r="A11470" t="str">
            <v>CONFECCIONES INTIMAS LTDA</v>
          </cell>
          <cell r="B11470">
            <v>800141475</v>
          </cell>
        </row>
        <row r="11471">
          <cell r="A11471" t="str">
            <v>CONGO SANDOVAL ARMANDO</v>
          </cell>
          <cell r="B11471">
            <v>94454508</v>
          </cell>
        </row>
        <row r="11472">
          <cell r="A11472" t="str">
            <v>CONGOTE RAMIREZ MARIA ELENA</v>
          </cell>
          <cell r="B11472">
            <v>32510398</v>
          </cell>
        </row>
        <row r="11473">
          <cell r="A11473" t="str">
            <v>CONGOTE RESTREPO MARIA VICTORIA</v>
          </cell>
          <cell r="B11473">
            <v>43522858</v>
          </cell>
        </row>
        <row r="11474">
          <cell r="A11474" t="str">
            <v>CONGOTE SANCLEMENTE RAUL EDUARDO</v>
          </cell>
          <cell r="B11474">
            <v>79237367</v>
          </cell>
        </row>
        <row r="11475">
          <cell r="A11475" t="str">
            <v>CONGOTE SANMIGUEL LUIS FERNANDO</v>
          </cell>
          <cell r="B11475">
            <v>98670911</v>
          </cell>
        </row>
        <row r="11476">
          <cell r="A11476" t="str">
            <v>CONPIMEX LTDA</v>
          </cell>
          <cell r="B11476">
            <v>800215983</v>
          </cell>
        </row>
        <row r="11477">
          <cell r="A11477" t="str">
            <v>CONRADO CARANTON FLORENTINO</v>
          </cell>
          <cell r="B11477">
            <v>439743</v>
          </cell>
        </row>
        <row r="11478">
          <cell r="A11478" t="str">
            <v>CONRADO DAVID LIGIA E.</v>
          </cell>
          <cell r="B11478">
            <v>36540559</v>
          </cell>
        </row>
        <row r="11479">
          <cell r="A11479" t="str">
            <v>CONRADO MURILLO JOSE JUVER</v>
          </cell>
          <cell r="B11479">
            <v>94514367</v>
          </cell>
        </row>
        <row r="11480">
          <cell r="A11480" t="str">
            <v>CONRADO RODELO ZOILA DE JESUS</v>
          </cell>
          <cell r="B11480">
            <v>36565464</v>
          </cell>
        </row>
        <row r="11481">
          <cell r="A11481" t="str">
            <v>CONRADO TITO GALLO VELASQUEZ</v>
          </cell>
          <cell r="B11481">
            <v>71662122</v>
          </cell>
        </row>
        <row r="11482">
          <cell r="A11482" t="str">
            <v>CONSA LTDA</v>
          </cell>
          <cell r="B11482">
            <v>890937357</v>
          </cell>
        </row>
        <row r="11483">
          <cell r="A11483" t="str">
            <v>CONSEMILLAS LTDA.</v>
          </cell>
          <cell r="B11483">
            <v>811009255</v>
          </cell>
        </row>
        <row r="11484">
          <cell r="A11484" t="str">
            <v>CONSORCIO CARLOS A CAMPO IFC LTDA</v>
          </cell>
          <cell r="B11484">
            <v>805020254</v>
          </cell>
        </row>
        <row r="11485">
          <cell r="A11485" t="str">
            <v>CONSORCIO IFC JUAN M MUNDO D</v>
          </cell>
          <cell r="B11485">
            <v>805018404</v>
          </cell>
        </row>
        <row r="11486">
          <cell r="A11486" t="str">
            <v>CONSTAIN ACERO DORIA PATRICIA</v>
          </cell>
          <cell r="B11486">
            <v>51840433</v>
          </cell>
        </row>
        <row r="11487">
          <cell r="A11487" t="str">
            <v>CONSTAIN GUTIERREZ JULIAN ADOLFO</v>
          </cell>
          <cell r="B11487">
            <v>10537247</v>
          </cell>
        </row>
        <row r="11488">
          <cell r="A11488" t="str">
            <v>CONSTANTINO G ZUCCONI MENDOZA</v>
          </cell>
          <cell r="B11488">
            <v>16988719</v>
          </cell>
        </row>
        <row r="11489">
          <cell r="A11489" t="str">
            <v>CONSTANZA CUERVO ASTUDILLO</v>
          </cell>
          <cell r="B11489">
            <v>31945270</v>
          </cell>
        </row>
        <row r="11490">
          <cell r="A11490" t="str">
            <v>CONSTANZA P HOYOS RESTREPO</v>
          </cell>
          <cell r="B11490">
            <v>35461415</v>
          </cell>
        </row>
        <row r="11491">
          <cell r="A11491" t="str">
            <v>CONSTANZA QUINTERO DE PELAEZ</v>
          </cell>
          <cell r="B11491">
            <v>31831367</v>
          </cell>
        </row>
        <row r="11492">
          <cell r="A11492" t="str">
            <v>CONSTANZA SANCHEZ SALAMANCA</v>
          </cell>
          <cell r="B11492">
            <v>51558618</v>
          </cell>
        </row>
        <row r="11493">
          <cell r="A11493" t="str">
            <v>CONSTRUCCIONES ACUSTICAS LTDA</v>
          </cell>
          <cell r="B11493">
            <v>800027222</v>
          </cell>
        </row>
        <row r="11494">
          <cell r="A11494" t="str">
            <v>CONSTRUCTORA NORMANDIA SA</v>
          </cell>
          <cell r="B11494">
            <v>890323506</v>
          </cell>
        </row>
        <row r="11495">
          <cell r="A11495" t="str">
            <v>CONSTRUDISE¥OS J M LTDA</v>
          </cell>
          <cell r="B11495">
            <v>813000201</v>
          </cell>
        </row>
        <row r="11496">
          <cell r="A11496" t="str">
            <v>CONSUEGRA OTERO DIVINA ESTHER</v>
          </cell>
          <cell r="B11496">
            <v>22382867</v>
          </cell>
        </row>
        <row r="11497">
          <cell r="A11497" t="str">
            <v>CONSUELO DEL PILAR CAICEDO SANCHEZ</v>
          </cell>
          <cell r="B11497">
            <v>31299048</v>
          </cell>
        </row>
        <row r="11498">
          <cell r="A11498" t="str">
            <v>CONSUELO GALLEGO PATINO</v>
          </cell>
          <cell r="B11498">
            <v>41448934</v>
          </cell>
        </row>
        <row r="11499">
          <cell r="A11499" t="str">
            <v>CONSUELO GARCIA GIRALDO</v>
          </cell>
          <cell r="B11499">
            <v>66762929</v>
          </cell>
        </row>
        <row r="11500">
          <cell r="A11500" t="str">
            <v>CONSUELO HIDALGO DE AFANADOR</v>
          </cell>
          <cell r="B11500">
            <v>41557915</v>
          </cell>
        </row>
        <row r="11501">
          <cell r="A11501" t="str">
            <v>CONSUELO MARTINEZ BALCAZAR</v>
          </cell>
          <cell r="B11501">
            <v>31258541</v>
          </cell>
        </row>
        <row r="11502">
          <cell r="A11502" t="str">
            <v>CONSUELO MONICA CASTANO CORREA</v>
          </cell>
          <cell r="B11502">
            <v>42879748</v>
          </cell>
        </row>
        <row r="11503">
          <cell r="A11503" t="str">
            <v>CONSUELO RESTREPO DE ROVETTO</v>
          </cell>
          <cell r="B11503">
            <v>31230080</v>
          </cell>
        </row>
        <row r="11504">
          <cell r="A11504" t="str">
            <v>CONSUELO ROCIO RENGIFO IANNINI</v>
          </cell>
          <cell r="B11504">
            <v>51985479</v>
          </cell>
        </row>
        <row r="11505">
          <cell r="A11505" t="str">
            <v>CONSULO ANTURI BOUTIQUE</v>
          </cell>
          <cell r="B11505">
            <v>31889590</v>
          </cell>
        </row>
        <row r="11506">
          <cell r="A11506" t="str">
            <v>CONTACTOS INGENIERIA LTDA</v>
          </cell>
          <cell r="B11506">
            <v>800129880</v>
          </cell>
        </row>
        <row r="11507">
          <cell r="A11507" t="str">
            <v>CONTRASERVIS LTDA</v>
          </cell>
          <cell r="B11507">
            <v>835000755</v>
          </cell>
        </row>
        <row r="11508">
          <cell r="A11508" t="str">
            <v>CONTRATOS LTDA</v>
          </cell>
          <cell r="B11508">
            <v>800040967</v>
          </cell>
        </row>
        <row r="11509">
          <cell r="A11509" t="str">
            <v>CONTRERAS AGRUIRREANA LUCIA</v>
          </cell>
          <cell r="B11509">
            <v>52340057</v>
          </cell>
        </row>
        <row r="11510">
          <cell r="A11510" t="str">
            <v>CONTRERAS AGUDELOCARLOTA</v>
          </cell>
          <cell r="B11510">
            <v>41497683</v>
          </cell>
        </row>
        <row r="11511">
          <cell r="A11511" t="str">
            <v>CONTRERAS ALDANA GILMA</v>
          </cell>
          <cell r="B11511">
            <v>41526461</v>
          </cell>
        </row>
        <row r="11512">
          <cell r="A11512" t="str">
            <v>CONTRERAS ALVAREZ CARLOS JULIO</v>
          </cell>
          <cell r="B11512">
            <v>2954750</v>
          </cell>
        </row>
        <row r="11513">
          <cell r="A11513" t="str">
            <v>CONTRERAS AREVALO ALVARO</v>
          </cell>
          <cell r="B11513">
            <v>401443</v>
          </cell>
        </row>
        <row r="11514">
          <cell r="A11514" t="str">
            <v>CONTRERAS AYALA ANDREA CAROLINA</v>
          </cell>
          <cell r="B11514">
            <v>52259197</v>
          </cell>
        </row>
        <row r="11515">
          <cell r="A11515" t="str">
            <v>CONTRERAS AYAZO SHIRLEY</v>
          </cell>
          <cell r="B11515">
            <v>45758879</v>
          </cell>
        </row>
        <row r="11516">
          <cell r="A11516" t="str">
            <v>CONTRERAS BARRERA AMPARO</v>
          </cell>
          <cell r="B11516">
            <v>27673578</v>
          </cell>
        </row>
        <row r="11517">
          <cell r="A11517" t="str">
            <v>CONTRERAS BARRERA GILMA</v>
          </cell>
          <cell r="B11517">
            <v>27673731</v>
          </cell>
        </row>
        <row r="11518">
          <cell r="A11518" t="str">
            <v>CONTRERAS CABANA YANKLIN</v>
          </cell>
          <cell r="B11518">
            <v>79607719</v>
          </cell>
        </row>
        <row r="11519">
          <cell r="A11519" t="str">
            <v>CONTRERAS CALDERON KATERINE</v>
          </cell>
          <cell r="B11519">
            <v>49769709</v>
          </cell>
        </row>
        <row r="11520">
          <cell r="A11520" t="str">
            <v>CONTRERAS CASTILLO OLGA LUCIA</v>
          </cell>
          <cell r="B11520">
            <v>52420089</v>
          </cell>
        </row>
        <row r="11521">
          <cell r="A11521" t="str">
            <v>CONTRERAS CHAVES MIGUEL</v>
          </cell>
          <cell r="B11521">
            <v>17586165</v>
          </cell>
        </row>
        <row r="11522">
          <cell r="A11522" t="str">
            <v>CONTRERAS CORTES JOHN FELIX</v>
          </cell>
          <cell r="B11522">
            <v>79889720</v>
          </cell>
        </row>
        <row r="11523">
          <cell r="A11523" t="str">
            <v>CONTRERAS CORZO JAVIER ALEXANDER</v>
          </cell>
          <cell r="B11523">
            <v>79665676</v>
          </cell>
        </row>
        <row r="11524">
          <cell r="A11524" t="str">
            <v>CONTRERAS DE GRASS VILMA</v>
          </cell>
          <cell r="B11524">
            <v>51576547</v>
          </cell>
        </row>
        <row r="11525">
          <cell r="A11525" t="str">
            <v>CONTRERAS DIAZ ADRIANA MARCELA</v>
          </cell>
          <cell r="B11525">
            <v>52413607</v>
          </cell>
        </row>
        <row r="11526">
          <cell r="A11526" t="str">
            <v>CONTRERAS DIAZ IRMA MARITZA</v>
          </cell>
          <cell r="B11526">
            <v>51991889</v>
          </cell>
        </row>
        <row r="11527">
          <cell r="A11527" t="str">
            <v>CONTRERAS DIAZ RUTH ADRIANA</v>
          </cell>
          <cell r="B11527">
            <v>51695506</v>
          </cell>
        </row>
        <row r="11528">
          <cell r="A11528" t="str">
            <v>CONTRERAS FONSECA YENID</v>
          </cell>
          <cell r="B11528">
            <v>52335307</v>
          </cell>
        </row>
        <row r="11529">
          <cell r="A11529" t="str">
            <v>CONTRERAS GARCIA NIDIA ELIZABETH</v>
          </cell>
          <cell r="B11529">
            <v>52304610</v>
          </cell>
        </row>
        <row r="11530">
          <cell r="A11530" t="str">
            <v>CONTRERAS GARRIDO SARLY ISABEL</v>
          </cell>
          <cell r="B11530">
            <v>32825778</v>
          </cell>
        </row>
        <row r="11531">
          <cell r="A11531" t="str">
            <v>CONTRERAS GONZALO</v>
          </cell>
          <cell r="B11531">
            <v>19083470</v>
          </cell>
        </row>
        <row r="11532">
          <cell r="A11532" t="str">
            <v>CONTRERAS HERNANDEZ GUSTAVO ANDRES</v>
          </cell>
          <cell r="B11532">
            <v>79859868</v>
          </cell>
        </row>
        <row r="11533">
          <cell r="A11533" t="str">
            <v>CONTRERAS JAIR ANTONIO</v>
          </cell>
          <cell r="B11533">
            <v>79668498</v>
          </cell>
        </row>
        <row r="11534">
          <cell r="A11534" t="str">
            <v>CONTRERAS JOSE AGUSTIN</v>
          </cell>
          <cell r="B11534">
            <v>19397002</v>
          </cell>
        </row>
        <row r="11535">
          <cell r="A11535" t="str">
            <v>CONTRERAS JOSE ALFREDO</v>
          </cell>
          <cell r="B11535">
            <v>13483862</v>
          </cell>
        </row>
        <row r="11536">
          <cell r="A11536" t="str">
            <v>CONTRERAS LEON CESAR AUGUSTO</v>
          </cell>
          <cell r="B11536">
            <v>79455257</v>
          </cell>
        </row>
        <row r="11537">
          <cell r="A11537" t="str">
            <v>CONTRERAS LINARES EDGAR OBDULIO</v>
          </cell>
          <cell r="B11537">
            <v>17220345</v>
          </cell>
        </row>
        <row r="11538">
          <cell r="A11538" t="str">
            <v>CONTRERAS MARIA DEL CARMEN</v>
          </cell>
          <cell r="B11538">
            <v>39785247</v>
          </cell>
        </row>
        <row r="11539">
          <cell r="A11539" t="str">
            <v>CONTRERAS MARTINEZ EVARISTO</v>
          </cell>
          <cell r="B11539">
            <v>19336260</v>
          </cell>
        </row>
        <row r="11540">
          <cell r="A11540" t="str">
            <v>CONTRERAS MARTINEZJULIAN ALEJANDRO</v>
          </cell>
          <cell r="B11540">
            <v>79759666</v>
          </cell>
        </row>
        <row r="11541">
          <cell r="A11541" t="str">
            <v>CONTRERAS MATIZ MARTHA NUBIA</v>
          </cell>
          <cell r="B11541">
            <v>39752932</v>
          </cell>
        </row>
        <row r="11542">
          <cell r="A11542" t="str">
            <v>CONTRERAS MAYORGA JORGE</v>
          </cell>
          <cell r="B11542">
            <v>14932880</v>
          </cell>
        </row>
        <row r="11543">
          <cell r="A11543" t="str">
            <v>CONTRERAS MONROY CAMPO ELIAS</v>
          </cell>
          <cell r="B11543">
            <v>11450441</v>
          </cell>
        </row>
        <row r="11544">
          <cell r="A11544" t="str">
            <v>CONTRERAS MONTES JESUS MARIA</v>
          </cell>
          <cell r="B11544">
            <v>92495816</v>
          </cell>
        </row>
        <row r="11545">
          <cell r="A11545" t="str">
            <v>CONTRERAS MONTES ROCIO DEL ALBA</v>
          </cell>
          <cell r="B11545">
            <v>35313770</v>
          </cell>
        </row>
        <row r="11546">
          <cell r="A11546" t="str">
            <v>CONTRERAS MORALES GILBERTO</v>
          </cell>
          <cell r="B11546">
            <v>79251455</v>
          </cell>
        </row>
        <row r="11547">
          <cell r="A11547" t="str">
            <v>CONTRERAS MORALES MARIA A</v>
          </cell>
          <cell r="B11547">
            <v>43077350</v>
          </cell>
        </row>
        <row r="11548">
          <cell r="A11548" t="str">
            <v>CONTRERAS MORFILL ESTEBAN MANUEL</v>
          </cell>
          <cell r="B11548">
            <v>92514066</v>
          </cell>
        </row>
        <row r="11549">
          <cell r="A11549" t="str">
            <v>CONTRERAS MORTIGO MARTHA CECILIA</v>
          </cell>
          <cell r="B11549">
            <v>52561757</v>
          </cell>
        </row>
        <row r="11550">
          <cell r="A11550" t="str">
            <v>CONTRERAS MURILLO MARIA YANETT</v>
          </cell>
          <cell r="B11550">
            <v>43514880</v>
          </cell>
        </row>
        <row r="11551">
          <cell r="A11551" t="str">
            <v>CONTRERAS NI/O AURA LILIANA</v>
          </cell>
          <cell r="B11551">
            <v>52268023</v>
          </cell>
        </row>
        <row r="11552">
          <cell r="A11552" t="str">
            <v>CONTRERAS NIETO JACKELINE</v>
          </cell>
          <cell r="B11552">
            <v>51986604</v>
          </cell>
        </row>
        <row r="11553">
          <cell r="A11553" t="str">
            <v>CONTRERAS OCAMPO MARIA ALEXANDRA</v>
          </cell>
          <cell r="B11553">
            <v>24576994</v>
          </cell>
        </row>
        <row r="11554">
          <cell r="A11554" t="str">
            <v>CONTRERAS PELAEZ CHISTIAN</v>
          </cell>
          <cell r="B11554">
            <v>79356014</v>
          </cell>
        </row>
        <row r="11555">
          <cell r="A11555" t="str">
            <v>CONTRERAS PELAEZ JORGE LUIS</v>
          </cell>
          <cell r="B11555">
            <v>16691855</v>
          </cell>
        </row>
        <row r="11556">
          <cell r="A11556" t="str">
            <v>CONTRERAS PEREZ CIRO ALFONSO</v>
          </cell>
          <cell r="B11556">
            <v>88214110</v>
          </cell>
        </row>
        <row r="11557">
          <cell r="A11557" t="str">
            <v>CONTRERAS PORRAS EFREN</v>
          </cell>
          <cell r="B11557">
            <v>4173373</v>
          </cell>
        </row>
        <row r="11558">
          <cell r="A11558" t="str">
            <v>CONTRERAS QUINTANAJORGE IVAN</v>
          </cell>
          <cell r="B11558">
            <v>7554018</v>
          </cell>
        </row>
        <row r="11559">
          <cell r="A11559" t="str">
            <v>CONTRERAS RAMIREZ TEODOSIA MARIA</v>
          </cell>
          <cell r="B11559">
            <v>27015832</v>
          </cell>
        </row>
        <row r="11560">
          <cell r="A11560" t="str">
            <v>CONTRERAS RINCON LUIS HUMBERTO</v>
          </cell>
          <cell r="B11560">
            <v>13458480</v>
          </cell>
        </row>
        <row r="11561">
          <cell r="A11561" t="str">
            <v>CONTRERAS RIVEROS MARITZA</v>
          </cell>
          <cell r="B11561">
            <v>52099484</v>
          </cell>
        </row>
        <row r="11562">
          <cell r="A11562" t="str">
            <v>CONTRERAS ROBERTO CARLOS</v>
          </cell>
          <cell r="B11562">
            <v>78715989</v>
          </cell>
        </row>
        <row r="11563">
          <cell r="A11563" t="str">
            <v>CONTRERAS RUEDA JORGE ELIECER</v>
          </cell>
          <cell r="B11563">
            <v>17165877</v>
          </cell>
        </row>
        <row r="11564">
          <cell r="A11564" t="str">
            <v>CONTRERAS SALCEDO YESID ALFONSO</v>
          </cell>
          <cell r="B11564">
            <v>79512968</v>
          </cell>
        </row>
        <row r="11565">
          <cell r="A11565" t="str">
            <v>CONTRERAS SALVADOR</v>
          </cell>
          <cell r="B11565">
            <v>17092133</v>
          </cell>
        </row>
        <row r="11566">
          <cell r="A11566" t="str">
            <v>CONTRERAS SANCHEZ CLAUDIA BELEN</v>
          </cell>
          <cell r="B11566">
            <v>60373703</v>
          </cell>
        </row>
        <row r="11567">
          <cell r="A11567" t="str">
            <v>CONTRERAS SANTOS MIGUEL</v>
          </cell>
          <cell r="B11567">
            <v>6437873</v>
          </cell>
        </row>
        <row r="11568">
          <cell r="A11568" t="str">
            <v>CONTRERAS SARMIENTO JORGE ORLANDO</v>
          </cell>
          <cell r="B11568">
            <v>3242357</v>
          </cell>
        </row>
        <row r="11569">
          <cell r="A11569" t="str">
            <v>CONTRERAS SIERRA SANDRA MARITZA</v>
          </cell>
          <cell r="B11569">
            <v>52060859</v>
          </cell>
        </row>
        <row r="11570">
          <cell r="A11570" t="str">
            <v>CONTRERAS SOTO RAMIRO</v>
          </cell>
          <cell r="B11570">
            <v>4240947</v>
          </cell>
        </row>
        <row r="11571">
          <cell r="A11571" t="str">
            <v>CONTRERAS TAFUR BLANCA LILIANA</v>
          </cell>
          <cell r="B11571">
            <v>52051014</v>
          </cell>
        </row>
        <row r="11572">
          <cell r="A11572" t="str">
            <v>CONTRERAS URQUIJO ROCIO</v>
          </cell>
          <cell r="B11572">
            <v>39566643</v>
          </cell>
        </row>
        <row r="11573">
          <cell r="A11573" t="str">
            <v>CONTRERAS VALLEJO RICARDO</v>
          </cell>
          <cell r="B11573">
            <v>6499807</v>
          </cell>
        </row>
        <row r="11574">
          <cell r="A11574" t="str">
            <v>CONTRERAS VARELA MARIA TERESA</v>
          </cell>
          <cell r="B11574">
            <v>41739569</v>
          </cell>
        </row>
        <row r="11575">
          <cell r="A11575" t="str">
            <v>CONTROL DE PROCESOS INDUSTRIALES CPI</v>
          </cell>
          <cell r="B11575">
            <v>805002719</v>
          </cell>
        </row>
        <row r="11576">
          <cell r="A11576" t="str">
            <v>COOCREVARIOS LTDA.</v>
          </cell>
          <cell r="B11576">
            <v>890107997</v>
          </cell>
        </row>
        <row r="11577">
          <cell r="A11577" t="str">
            <v>COONALTRA BRINK S</v>
          </cell>
          <cell r="B11577">
            <v>800084500</v>
          </cell>
        </row>
        <row r="11578">
          <cell r="A11578" t="str">
            <v>COOP MULTIACTIVA DE MUJERES DE TUMACO</v>
          </cell>
          <cell r="B11578">
            <v>800218551</v>
          </cell>
        </row>
        <row r="11579">
          <cell r="A11579" t="str">
            <v>COOPERATIVA DE BUSES URBANOS DEL QUIND</v>
          </cell>
          <cell r="B11579">
            <v>890000086</v>
          </cell>
        </row>
        <row r="11580">
          <cell r="A11580" t="str">
            <v>COOPERATIVA DE EMPLEADOS DE TERPEL DEL O</v>
          </cell>
          <cell r="B11580">
            <v>805000899</v>
          </cell>
        </row>
        <row r="11581">
          <cell r="A11581" t="str">
            <v>COOPERATIVA DE TRABAJO ASOCIADO O SERV</v>
          </cell>
          <cell r="B11581">
            <v>817001263</v>
          </cell>
        </row>
        <row r="11582">
          <cell r="A11582" t="str">
            <v>COOPERATIVA DE TRANSP COLECTIVO DEL CAFE</v>
          </cell>
          <cell r="B11582">
            <v>800185297</v>
          </cell>
        </row>
        <row r="11583">
          <cell r="A11583" t="str">
            <v>COOPERATIVA DE TRANSPORTADORES GUAJARO</v>
          </cell>
          <cell r="B11583">
            <v>800010612</v>
          </cell>
        </row>
        <row r="11584">
          <cell r="A11584" t="str">
            <v>COOPERATIVA INTEGRAL DE IMPRESORES Y</v>
          </cell>
          <cell r="B11584">
            <v>890308664</v>
          </cell>
        </row>
        <row r="11585">
          <cell r="A11585" t="str">
            <v>COOPERATIVA LA ROSA COOPLAROSA</v>
          </cell>
          <cell r="B11585">
            <v>891400657</v>
          </cell>
        </row>
        <row r="11586">
          <cell r="A11586" t="str">
            <v>COOPERATIVA MULTIACTIVA DE SERVICIOS ESP</v>
          </cell>
          <cell r="B11586">
            <v>817004154</v>
          </cell>
        </row>
        <row r="11587">
          <cell r="A11587" t="str">
            <v>COOPERATIVA NACIONAL DE RESERVISTAS LTDA</v>
          </cell>
          <cell r="B11587">
            <v>860531791</v>
          </cell>
        </row>
        <row r="11588">
          <cell r="A11588" t="str">
            <v>COOPERATIVA NACIONAL DE TRANSPORTES</v>
          </cell>
          <cell r="B11588">
            <v>860020381</v>
          </cell>
        </row>
        <row r="11589">
          <cell r="A11589" t="str">
            <v>COOPROPAL S A</v>
          </cell>
          <cell r="B11589">
            <v>890300627</v>
          </cell>
        </row>
        <row r="11590">
          <cell r="A11590" t="str">
            <v>COOTEXCON LTDA</v>
          </cell>
          <cell r="B11590">
            <v>811011287</v>
          </cell>
        </row>
        <row r="11591">
          <cell r="A11591" t="str">
            <v>COPETE CHITO ANGELA</v>
          </cell>
          <cell r="B11591">
            <v>66881701</v>
          </cell>
        </row>
        <row r="11592">
          <cell r="A11592" t="str">
            <v>COPETE DELGADO ANDREA CAROLINA</v>
          </cell>
          <cell r="B11592">
            <v>67020179</v>
          </cell>
        </row>
        <row r="11593">
          <cell r="A11593" t="str">
            <v>COPETE SANCHEZ BLANCA AURORA</v>
          </cell>
          <cell r="B11593">
            <v>41467799</v>
          </cell>
        </row>
        <row r="11594">
          <cell r="A11594" t="str">
            <v>COPETE TORRES YARLIN AURELIO</v>
          </cell>
          <cell r="B11594">
            <v>82360333</v>
          </cell>
        </row>
        <row r="11595">
          <cell r="A11595" t="str">
            <v>COQUECO DE RAMIREZ MARIA VICTORIA</v>
          </cell>
          <cell r="B11595">
            <v>36150222</v>
          </cell>
        </row>
        <row r="11596">
          <cell r="A11596" t="str">
            <v>COQUECO GARCIA LUIS ALBERTO</v>
          </cell>
          <cell r="B11596">
            <v>16366328</v>
          </cell>
        </row>
        <row r="11597">
          <cell r="A11597" t="str">
            <v>CORA INMOBILIARIA LTDA</v>
          </cell>
          <cell r="B11597">
            <v>830059679</v>
          </cell>
        </row>
        <row r="11598">
          <cell r="A11598" t="str">
            <v>CORAL AZA JORGE ALBERTO</v>
          </cell>
          <cell r="B11598">
            <v>13011193</v>
          </cell>
        </row>
        <row r="11599">
          <cell r="A11599" t="str">
            <v>CORAL BASTIDAS LORGIO MARIANO</v>
          </cell>
          <cell r="B11599">
            <v>2911232</v>
          </cell>
        </row>
        <row r="11600">
          <cell r="A11600" t="str">
            <v>CORAL BOLA/OS LUZ MARINA</v>
          </cell>
          <cell r="B11600">
            <v>31913949</v>
          </cell>
        </row>
        <row r="11601">
          <cell r="A11601" t="str">
            <v>CORAL CHAPARRO MARY INES</v>
          </cell>
          <cell r="B11601">
            <v>51971089</v>
          </cell>
        </row>
        <row r="11602">
          <cell r="A11602" t="str">
            <v>CORAL CUELLAR WENDY ALEJANDRA</v>
          </cell>
          <cell r="B11602">
            <v>52107766</v>
          </cell>
        </row>
        <row r="11603">
          <cell r="A11603" t="str">
            <v>CORAL PABON ANDRES MAURICIO</v>
          </cell>
          <cell r="B11603">
            <v>98390369</v>
          </cell>
        </row>
        <row r="11604">
          <cell r="A11604" t="str">
            <v>CORAL PARGA ZOILA ROSA</v>
          </cell>
          <cell r="B11604">
            <v>24711788</v>
          </cell>
        </row>
        <row r="11605">
          <cell r="A11605" t="str">
            <v>CORAL QUINONEZ ANA MIREYA</v>
          </cell>
          <cell r="B11605">
            <v>66992593</v>
          </cell>
        </row>
        <row r="11606">
          <cell r="A11606" t="str">
            <v>CORAL ROMO MANUEL DOLORES</v>
          </cell>
          <cell r="B11606">
            <v>1858689</v>
          </cell>
        </row>
        <row r="11607">
          <cell r="A11607" t="str">
            <v>CORAL SANCHEZ YOLANDA DEL CARMEN</v>
          </cell>
          <cell r="B11607">
            <v>31879907</v>
          </cell>
        </row>
        <row r="11608">
          <cell r="A11608" t="str">
            <v>CORAL SOTO JOSE ANTONIO</v>
          </cell>
          <cell r="B11608">
            <v>16595058</v>
          </cell>
        </row>
        <row r="11609">
          <cell r="A11609" t="str">
            <v>CORBA MUNOZ JAIME DE JESUS</v>
          </cell>
          <cell r="B11609">
            <v>4269473</v>
          </cell>
        </row>
        <row r="11610">
          <cell r="A11610" t="str">
            <v>CORCHO OROZCO ALFREDO</v>
          </cell>
          <cell r="B11610">
            <v>73582021</v>
          </cell>
        </row>
        <row r="11611">
          <cell r="A11611" t="str">
            <v>CORCHO WILCHES REINALDO</v>
          </cell>
          <cell r="B11611">
            <v>8710601</v>
          </cell>
        </row>
        <row r="11612">
          <cell r="A11612" t="str">
            <v>CORDERO ALVARADO LUIS ENRIQUE</v>
          </cell>
          <cell r="B11612">
            <v>19212833</v>
          </cell>
        </row>
        <row r="11613">
          <cell r="A11613" t="str">
            <v>CORDERO DE MORENO TERESA</v>
          </cell>
          <cell r="B11613">
            <v>35492590</v>
          </cell>
        </row>
        <row r="11614">
          <cell r="A11614" t="str">
            <v>CORDERO GOMEZ ABEL</v>
          </cell>
          <cell r="B11614">
            <v>4059664</v>
          </cell>
        </row>
        <row r="11615">
          <cell r="A11615" t="str">
            <v>CORDERO GOMEZ ELVIA TILA</v>
          </cell>
          <cell r="B11615">
            <v>39712818</v>
          </cell>
        </row>
        <row r="11616">
          <cell r="A11616" t="str">
            <v>CORDERO GUTIERREZ IVAN ALFONSO</v>
          </cell>
          <cell r="B11616">
            <v>98558853</v>
          </cell>
        </row>
        <row r="11617">
          <cell r="A11617" t="str">
            <v>CORDIAL INVERSIONES LTDA</v>
          </cell>
          <cell r="B11617">
            <v>800207925</v>
          </cell>
        </row>
        <row r="11618">
          <cell r="A11618" t="str">
            <v>CORDOBA ACOSTA HUGO JAVIER</v>
          </cell>
          <cell r="B11618">
            <v>73070879</v>
          </cell>
        </row>
        <row r="11619">
          <cell r="A11619" t="str">
            <v>CORDOBA ALMARIO ELSSY MABEL</v>
          </cell>
          <cell r="B11619">
            <v>36164142</v>
          </cell>
        </row>
        <row r="11620">
          <cell r="A11620" t="str">
            <v>CORDOBA ALVAREZ DIANA MARIA</v>
          </cell>
          <cell r="B11620">
            <v>43557071</v>
          </cell>
        </row>
        <row r="11621">
          <cell r="A11621" t="str">
            <v>CORDOBA ALVAREZ OLGA PATRICIA</v>
          </cell>
          <cell r="B11621">
            <v>31912333</v>
          </cell>
        </row>
        <row r="11622">
          <cell r="A11622" t="str">
            <v>CORDOBA AMAYA JENNY BALBINA</v>
          </cell>
          <cell r="B11622">
            <v>42498592</v>
          </cell>
        </row>
        <row r="11623">
          <cell r="A11623" t="str">
            <v>CORDOBA ARMANDO</v>
          </cell>
          <cell r="B11623">
            <v>7686064</v>
          </cell>
        </row>
        <row r="11624">
          <cell r="A11624" t="str">
            <v>CORDOBA AVILES LUZ MARINA</v>
          </cell>
          <cell r="B11624">
            <v>36997710</v>
          </cell>
        </row>
        <row r="11625">
          <cell r="A11625" t="str">
            <v>CORDOBA AZCARATE LEONARDO</v>
          </cell>
          <cell r="B11625">
            <v>16719775</v>
          </cell>
        </row>
        <row r="11626">
          <cell r="A11626" t="str">
            <v>CORDOBA BARRERA OVIDIO</v>
          </cell>
          <cell r="B11626">
            <v>77169370</v>
          </cell>
        </row>
        <row r="11627">
          <cell r="A11627" t="str">
            <v>CORDOBA BONILLA ADRIANA</v>
          </cell>
          <cell r="B11627">
            <v>51683362</v>
          </cell>
        </row>
        <row r="11628">
          <cell r="A11628" t="str">
            <v>CORDOBA BONILLA JAIRO ALVARO</v>
          </cell>
          <cell r="B11628">
            <v>17193144</v>
          </cell>
        </row>
        <row r="11629">
          <cell r="A11629" t="str">
            <v>CORDOBA BONILLA LUZ MARY</v>
          </cell>
          <cell r="B11629">
            <v>66744671</v>
          </cell>
        </row>
        <row r="11630">
          <cell r="A11630" t="str">
            <v>CORDOBA CABUYALES ANA MILENA</v>
          </cell>
          <cell r="B11630">
            <v>29010226</v>
          </cell>
        </row>
        <row r="11631">
          <cell r="A11631" t="str">
            <v>CORDOBA CARDOSO HORACIO</v>
          </cell>
          <cell r="B11631">
            <v>12137475</v>
          </cell>
        </row>
        <row r="11632">
          <cell r="A11632" t="str">
            <v>CORDOBA CARLOS ALBERTO</v>
          </cell>
          <cell r="B11632">
            <v>80374972</v>
          </cell>
        </row>
        <row r="11633">
          <cell r="A11633" t="str">
            <v>CORDOBA CASTRO VICTOR</v>
          </cell>
          <cell r="B11633">
            <v>2647027</v>
          </cell>
        </row>
        <row r="11634">
          <cell r="A11634" t="str">
            <v>CORDOBA CAVIEDES ALVARO FRANCISCO</v>
          </cell>
          <cell r="B11634">
            <v>79264958</v>
          </cell>
        </row>
        <row r="11635">
          <cell r="A11635" t="str">
            <v>CORDOBA CHAVARRO EDILIA</v>
          </cell>
          <cell r="B11635">
            <v>52259837</v>
          </cell>
        </row>
        <row r="11636">
          <cell r="A11636" t="str">
            <v>CORDOBA CHIRIVI MARIO EDILBERTO</v>
          </cell>
          <cell r="B11636">
            <v>19240669</v>
          </cell>
        </row>
        <row r="11637">
          <cell r="A11637" t="str">
            <v>CORDOBA CONDE FRANCIA ELENA</v>
          </cell>
          <cell r="B11637">
            <v>31905560</v>
          </cell>
        </row>
        <row r="11638">
          <cell r="A11638" t="str">
            <v>CORDOBA COSSIO EDISON CRISTOPHER</v>
          </cell>
          <cell r="B11638">
            <v>71752309</v>
          </cell>
        </row>
        <row r="11639">
          <cell r="A11639" t="str">
            <v>CORDOBA CUELLAR LEONEL</v>
          </cell>
          <cell r="B11639">
            <v>19438193</v>
          </cell>
        </row>
        <row r="11640">
          <cell r="A11640" t="str">
            <v>CORDOBA DE DAVID RUTH HELENA</v>
          </cell>
          <cell r="B11640">
            <v>30711271</v>
          </cell>
        </row>
        <row r="11641">
          <cell r="A11641" t="str">
            <v>CORDOBA DUQUE IRMA NUBIA</v>
          </cell>
          <cell r="B11641">
            <v>31299365</v>
          </cell>
        </row>
        <row r="11642">
          <cell r="A11642" t="str">
            <v>CORDOBA EDINSON NORMAN</v>
          </cell>
          <cell r="B11642">
            <v>94512430</v>
          </cell>
        </row>
        <row r="11643">
          <cell r="A11643" t="str">
            <v>CORDOBA ESPERANZA DEL ROSARIO</v>
          </cell>
          <cell r="B11643">
            <v>30708101</v>
          </cell>
        </row>
        <row r="11644">
          <cell r="A11644" t="str">
            <v>CORDOBA FRANKLIN</v>
          </cell>
          <cell r="B11644">
            <v>12196596</v>
          </cell>
        </row>
        <row r="11645">
          <cell r="A11645" t="str">
            <v>CORDOBA GAMBOA MARTHA CECILIA</v>
          </cell>
          <cell r="B11645">
            <v>43568700</v>
          </cell>
        </row>
        <row r="11646">
          <cell r="A11646" t="str">
            <v>CORDOBA GARCIA CARLOS ENRIQUE</v>
          </cell>
          <cell r="B11646">
            <v>94376520</v>
          </cell>
        </row>
        <row r="11647">
          <cell r="A11647" t="str">
            <v>CORDOBA GARZON CARLOS ENRIQUE</v>
          </cell>
          <cell r="B11647">
            <v>79381081</v>
          </cell>
        </row>
        <row r="11648">
          <cell r="A11648" t="str">
            <v>CORDOBA GOMEZ JUAN CARLOS</v>
          </cell>
          <cell r="B11648">
            <v>16362960</v>
          </cell>
        </row>
        <row r="11649">
          <cell r="A11649" t="str">
            <v>CORDOBA GOMEZ LILIAN DEL S</v>
          </cell>
          <cell r="B11649">
            <v>31167104</v>
          </cell>
        </row>
        <row r="11650">
          <cell r="A11650" t="str">
            <v>CORDOBA GOMEZ MAURICIO FERNANDO</v>
          </cell>
          <cell r="B11650">
            <v>91434605</v>
          </cell>
        </row>
        <row r="11651">
          <cell r="A11651" t="str">
            <v>CORDOBA GONZALEZ GERSON</v>
          </cell>
          <cell r="B11651">
            <v>16757043</v>
          </cell>
        </row>
        <row r="11652">
          <cell r="A11652" t="str">
            <v>CORDOBA GONZALEZ MARIO CARLOS</v>
          </cell>
          <cell r="B11652">
            <v>15870120</v>
          </cell>
        </row>
        <row r="11653">
          <cell r="A11653" t="str">
            <v>CORDOBA HOYOS CARLOS ALBERTO</v>
          </cell>
          <cell r="B11653">
            <v>16453317</v>
          </cell>
        </row>
        <row r="11654">
          <cell r="A11654" t="str">
            <v>CORDOBA IBARRA MARIO ALEXANDER</v>
          </cell>
          <cell r="B11654">
            <v>98384308</v>
          </cell>
        </row>
        <row r="11655">
          <cell r="A11655" t="str">
            <v>CORDOBA IHBON RUBIELA</v>
          </cell>
          <cell r="B11655">
            <v>52065274</v>
          </cell>
        </row>
        <row r="11656">
          <cell r="A11656" t="str">
            <v>CORDOBA JAIR DE JESUS</v>
          </cell>
          <cell r="B11656">
            <v>6238441</v>
          </cell>
        </row>
        <row r="11657">
          <cell r="A11657" t="str">
            <v>CORDOBA LASSO CONSUELO</v>
          </cell>
          <cell r="B11657">
            <v>42689270</v>
          </cell>
        </row>
        <row r="11658">
          <cell r="A11658" t="str">
            <v>CORDOBA LASSO EVERCITO LORENZO</v>
          </cell>
          <cell r="B11658">
            <v>98195504</v>
          </cell>
        </row>
        <row r="11659">
          <cell r="A11659" t="str">
            <v>CORDOBA LASSO MARIA CARMELA</v>
          </cell>
          <cell r="B11659">
            <v>25267670</v>
          </cell>
        </row>
        <row r="11660">
          <cell r="A11660" t="str">
            <v>CORDOBA LLANOS CARLOS ALBERTO</v>
          </cell>
          <cell r="B11660">
            <v>76305592</v>
          </cell>
        </row>
        <row r="11661">
          <cell r="A11661" t="str">
            <v>CORDOBA LOPEZ WILMAR HERNAN</v>
          </cell>
          <cell r="B11661">
            <v>10538085</v>
          </cell>
        </row>
        <row r="11662">
          <cell r="A11662" t="str">
            <v>CORDOBA LUCIO</v>
          </cell>
          <cell r="B11662">
            <v>16820230</v>
          </cell>
        </row>
        <row r="11663">
          <cell r="A11663" t="str">
            <v>CORDOBA LUIS JORGE</v>
          </cell>
          <cell r="B11663">
            <v>5216666</v>
          </cell>
        </row>
        <row r="11664">
          <cell r="A11664" t="str">
            <v>CORDOBA M MARIA ANGELA</v>
          </cell>
          <cell r="B11664">
            <v>31478835</v>
          </cell>
        </row>
        <row r="11665">
          <cell r="A11665" t="str">
            <v>CORDOBA MARTINEZ CARMEN TULIA</v>
          </cell>
          <cell r="B11665">
            <v>52368831</v>
          </cell>
        </row>
        <row r="11666">
          <cell r="A11666" t="str">
            <v>CORDOBA MARTINEZ MARTHA NIDIA</v>
          </cell>
          <cell r="B11666">
            <v>31985328</v>
          </cell>
        </row>
        <row r="11667">
          <cell r="A11667" t="str">
            <v>CORDOBA MAYORGA JORGE ENRIQUE</v>
          </cell>
          <cell r="B11667">
            <v>19185646</v>
          </cell>
        </row>
        <row r="11668">
          <cell r="A11668" t="str">
            <v>CORDOBA MERA MARLON ALBERTO</v>
          </cell>
          <cell r="B11668">
            <v>98400379</v>
          </cell>
        </row>
        <row r="11669">
          <cell r="A11669" t="str">
            <v>CORDOBA MONROY ALEXANDRA</v>
          </cell>
          <cell r="B11669">
            <v>52111977</v>
          </cell>
        </row>
        <row r="11670">
          <cell r="A11670" t="str">
            <v>CORDOBA MORALES EDGAR JOAQUIN</v>
          </cell>
          <cell r="B11670">
            <v>5193108</v>
          </cell>
        </row>
        <row r="11671">
          <cell r="A11671" t="str">
            <v>CORDOBA MORENO ADRIANO</v>
          </cell>
          <cell r="B11671">
            <v>4846103</v>
          </cell>
        </row>
        <row r="11672">
          <cell r="A11672" t="str">
            <v>CORDOBA MORENO YAIR</v>
          </cell>
          <cell r="B11672">
            <v>71983625</v>
          </cell>
        </row>
        <row r="11673">
          <cell r="A11673" t="str">
            <v>CORDOBA MOSQUERA GUSTAVO</v>
          </cell>
          <cell r="B11673">
            <v>13512597</v>
          </cell>
        </row>
        <row r="11674">
          <cell r="A11674" t="str">
            <v>CORDOBA NAVARRO RUBIELA</v>
          </cell>
          <cell r="B11674">
            <v>30348221</v>
          </cell>
        </row>
        <row r="11675">
          <cell r="A11675" t="str">
            <v>CORDOBA OJEDA ALVARO FERNEY</v>
          </cell>
          <cell r="B11675">
            <v>12994293</v>
          </cell>
        </row>
        <row r="11676">
          <cell r="A11676" t="str">
            <v>CORDOBA ORBES ANA FELISA</v>
          </cell>
          <cell r="B11676">
            <v>29206944</v>
          </cell>
        </row>
        <row r="11677">
          <cell r="A11677" t="str">
            <v>CORDOBA ORDO/EZ SAINT</v>
          </cell>
          <cell r="B11677">
            <v>3081776</v>
          </cell>
        </row>
        <row r="11678">
          <cell r="A11678" t="str">
            <v>CORDOBA ORDO¥EZ EDGAR RAUL</v>
          </cell>
          <cell r="B11678">
            <v>98385292</v>
          </cell>
        </row>
        <row r="11679">
          <cell r="A11679" t="str">
            <v>CORDOBA ORTEGA ALVARO HERVER</v>
          </cell>
          <cell r="B11679">
            <v>87810013</v>
          </cell>
        </row>
        <row r="11680">
          <cell r="A11680" t="str">
            <v>CORDOBA ORTEGA ORLANDO</v>
          </cell>
          <cell r="B11680">
            <v>6422513</v>
          </cell>
        </row>
        <row r="11681">
          <cell r="A11681" t="str">
            <v>CORDOBA ORTIZ MARIA DEL CARME</v>
          </cell>
          <cell r="B11681">
            <v>31953582</v>
          </cell>
        </row>
        <row r="11682">
          <cell r="A11682" t="str">
            <v>CORDOBA PALACIOS WILBER EMILIO</v>
          </cell>
          <cell r="B11682">
            <v>14470628</v>
          </cell>
        </row>
        <row r="11683">
          <cell r="A11683" t="str">
            <v>CORDOBA PATINO EDGAR</v>
          </cell>
          <cell r="B11683">
            <v>16767332</v>
          </cell>
        </row>
        <row r="11684">
          <cell r="A11684" t="str">
            <v>CORDOBA PENAGOS ARAMINTA</v>
          </cell>
          <cell r="B11684">
            <v>36183080</v>
          </cell>
        </row>
        <row r="11685">
          <cell r="A11685" t="str">
            <v>CORDOBA PENAGOS MARIA ILSA</v>
          </cell>
          <cell r="B11685">
            <v>36174585</v>
          </cell>
        </row>
        <row r="11686">
          <cell r="A11686" t="str">
            <v>CORDOBA PERDOMO EMELIA</v>
          </cell>
          <cell r="B11686">
            <v>26419093</v>
          </cell>
        </row>
        <row r="11687">
          <cell r="A11687" t="str">
            <v>CORDOBA PERDOMO VIRGINIA ELENA</v>
          </cell>
          <cell r="B11687">
            <v>65770033</v>
          </cell>
        </row>
        <row r="11688">
          <cell r="A11688" t="str">
            <v>CORDOBA PEREZ ADRIANA</v>
          </cell>
          <cell r="B11688">
            <v>31880294</v>
          </cell>
        </row>
        <row r="11689">
          <cell r="A11689" t="str">
            <v>CORDOBA POLANIA JOSE ELIECER</v>
          </cell>
          <cell r="B11689">
            <v>11296327</v>
          </cell>
        </row>
        <row r="11690">
          <cell r="A11690" t="str">
            <v>CORDOBA PORTOCARRENO RUBIELA</v>
          </cell>
          <cell r="B11690">
            <v>66733280</v>
          </cell>
        </row>
        <row r="11691">
          <cell r="A11691" t="str">
            <v>CORDOBA QUEJADA DANGER ANTONIO</v>
          </cell>
          <cell r="B11691">
            <v>7471483</v>
          </cell>
        </row>
        <row r="11692">
          <cell r="A11692" t="str">
            <v>CORDOBA RAMIREZ FREDY</v>
          </cell>
          <cell r="B11692">
            <v>12138997</v>
          </cell>
        </row>
        <row r="11693">
          <cell r="A11693" t="str">
            <v>CORDOBA RIVEROS JOSE ALEJANDRO</v>
          </cell>
          <cell r="B11693">
            <v>94294849</v>
          </cell>
        </row>
        <row r="11694">
          <cell r="A11694" t="str">
            <v>CORDOBA ROJAS ALEJANDRA BIBIANA</v>
          </cell>
          <cell r="B11694">
            <v>43687477</v>
          </cell>
        </row>
        <row r="11695">
          <cell r="A11695" t="str">
            <v>CORDOBA SANCHEZ JESUSITA</v>
          </cell>
          <cell r="B11695">
            <v>52062351</v>
          </cell>
        </row>
        <row r="11696">
          <cell r="A11696" t="str">
            <v>CORDOBA SEVILLANO LEONIDAS ANTONIO</v>
          </cell>
          <cell r="B11696">
            <v>6782120</v>
          </cell>
        </row>
        <row r="11697">
          <cell r="A11697" t="str">
            <v>CORDOBA SIERRA CARMEN ISABEL</v>
          </cell>
          <cell r="B11697">
            <v>31403504</v>
          </cell>
        </row>
        <row r="11698">
          <cell r="A11698" t="str">
            <v>CORDOBA TOBAR FABIOLA</v>
          </cell>
          <cell r="B11698">
            <v>51793615</v>
          </cell>
        </row>
        <row r="11699">
          <cell r="A11699" t="str">
            <v>CORDOBA TOVAR HUGO</v>
          </cell>
          <cell r="B11699">
            <v>4945115</v>
          </cell>
        </row>
        <row r="11700">
          <cell r="A11700" t="str">
            <v>CORDOBA URIBE CARLOS ALFONSO</v>
          </cell>
          <cell r="B11700">
            <v>12119160</v>
          </cell>
        </row>
        <row r="11701">
          <cell r="A11701" t="str">
            <v>CORDOBA VALENCIA JAILER GUSTAVO</v>
          </cell>
          <cell r="B11701">
            <v>4816476</v>
          </cell>
        </row>
        <row r="11702">
          <cell r="A11702" t="str">
            <v>CORDOBA VALLEJO FELIX ALDEMAR</v>
          </cell>
          <cell r="B11702">
            <v>7491654</v>
          </cell>
        </row>
        <row r="11703">
          <cell r="A11703" t="str">
            <v>CORDOBA VARGAS SANDRA JANETH</v>
          </cell>
          <cell r="B11703">
            <v>31947715</v>
          </cell>
        </row>
        <row r="11704">
          <cell r="A11704" t="str">
            <v>CORDOBA VEGA NYDIA LUCIA</v>
          </cell>
          <cell r="B11704">
            <v>51935121</v>
          </cell>
        </row>
        <row r="11705">
          <cell r="A11705" t="str">
            <v>CORDOBA VILLA ELIZABETH</v>
          </cell>
          <cell r="B11705">
            <v>52076784</v>
          </cell>
        </row>
        <row r="11706">
          <cell r="A11706" t="str">
            <v>CORDOBA VILLADA YULY LORENA</v>
          </cell>
          <cell r="B11706">
            <v>43268356</v>
          </cell>
        </row>
        <row r="11707">
          <cell r="A11707" t="str">
            <v>CORDOBA ZAMBRANO VICTOR HUGO</v>
          </cell>
          <cell r="B11707">
            <v>79397619</v>
          </cell>
        </row>
        <row r="11708">
          <cell r="A11708" t="str">
            <v>CORDON FONSECA GLORIA CECILIA</v>
          </cell>
          <cell r="B11708">
            <v>39645561</v>
          </cell>
        </row>
        <row r="11709">
          <cell r="A11709" t="str">
            <v>COREMA LTDA.</v>
          </cell>
          <cell r="B11709">
            <v>800023421</v>
          </cell>
        </row>
        <row r="11710">
          <cell r="A11710" t="str">
            <v>CORENA PARRA BETTY</v>
          </cell>
          <cell r="B11710">
            <v>37915748</v>
          </cell>
        </row>
        <row r="11711">
          <cell r="A11711" t="str">
            <v>CORIATT ENCIZO CARLOS GEOVANNY</v>
          </cell>
          <cell r="B11711">
            <v>16289188</v>
          </cell>
        </row>
        <row r="11712">
          <cell r="A11712" t="str">
            <v>CORIENTAL LIMITADA</v>
          </cell>
          <cell r="B11712">
            <v>800065687</v>
          </cell>
        </row>
        <row r="11713">
          <cell r="A11713" t="str">
            <v>CORINNE BRIEUL V</v>
          </cell>
          <cell r="B11713">
            <v>196681</v>
          </cell>
        </row>
        <row r="11714">
          <cell r="A11714" t="str">
            <v>CORION S.A</v>
          </cell>
          <cell r="B11714">
            <v>811014524</v>
          </cell>
        </row>
        <row r="11715">
          <cell r="A11715" t="str">
            <v>CORNEJO GRANJA ALIBEY</v>
          </cell>
          <cell r="B11715">
            <v>66746062</v>
          </cell>
        </row>
        <row r="11716">
          <cell r="A11716" t="str">
            <v>CORONADO ALMANZA EMELSO JOAQUIN</v>
          </cell>
          <cell r="B11716">
            <v>15040610</v>
          </cell>
        </row>
        <row r="11717">
          <cell r="A11717" t="str">
            <v>CORONADO DURAN HERNAN YESID</v>
          </cell>
          <cell r="B11717">
            <v>79671323</v>
          </cell>
        </row>
        <row r="11718">
          <cell r="A11718" t="str">
            <v>CORONADO FRANCISCO JOSE</v>
          </cell>
          <cell r="B11718">
            <v>74323059</v>
          </cell>
        </row>
        <row r="11719">
          <cell r="A11719" t="str">
            <v>CORONADO GAMBA JUAN ESTEBAN</v>
          </cell>
          <cell r="B11719">
            <v>79534909</v>
          </cell>
        </row>
        <row r="11720">
          <cell r="A11720" t="str">
            <v>CORONADO GOMEZ DIEGO MARTIN</v>
          </cell>
          <cell r="B11720">
            <v>91260838</v>
          </cell>
        </row>
        <row r="11721">
          <cell r="A11721" t="str">
            <v>CORONADO HURTADO MERCY STELLA</v>
          </cell>
          <cell r="B11721">
            <v>51732024</v>
          </cell>
        </row>
        <row r="11722">
          <cell r="A11722" t="str">
            <v>CORONADO MARTINEZ JOSE MIGUEL</v>
          </cell>
          <cell r="B11722">
            <v>11319030</v>
          </cell>
        </row>
        <row r="11723">
          <cell r="A11723" t="str">
            <v>CORONADO MARTINEZ JOSE WILLIAM</v>
          </cell>
          <cell r="B11723">
            <v>11309879</v>
          </cell>
        </row>
        <row r="11724">
          <cell r="A11724" t="str">
            <v>CORONEL CORONEL OVIDIO</v>
          </cell>
          <cell r="B11724">
            <v>5559990</v>
          </cell>
        </row>
        <row r="11725">
          <cell r="A11725" t="str">
            <v>CORONEL PINZON BORIS RAUL</v>
          </cell>
          <cell r="B11725">
            <v>80496903</v>
          </cell>
        </row>
        <row r="11726">
          <cell r="A11726" t="str">
            <v>CORONEL RODRIGUEZ JAIFA</v>
          </cell>
          <cell r="B11726">
            <v>32689931</v>
          </cell>
        </row>
        <row r="11727">
          <cell r="A11727" t="str">
            <v>CORONELL SOLANO VIVIANA MARIA</v>
          </cell>
          <cell r="B11727">
            <v>32698157</v>
          </cell>
        </row>
        <row r="11728">
          <cell r="A11728" t="str">
            <v>CORP.SOCIAL RECREAT.CLUB DEL COMERCIO</v>
          </cell>
          <cell r="B11728">
            <v>891200463</v>
          </cell>
        </row>
        <row r="11729">
          <cell r="A11729" t="str">
            <v>CORPOMEDICA SA</v>
          </cell>
          <cell r="B11729">
            <v>800116473</v>
          </cell>
        </row>
        <row r="11730">
          <cell r="A11730" t="str">
            <v>CORPORACION CLUB CAMPESTRE FARALLONES</v>
          </cell>
          <cell r="B11730">
            <v>890305224</v>
          </cell>
        </row>
        <row r="11731">
          <cell r="A11731" t="str">
            <v>CORPORACION INSTITUTO DE ARTES Y CIENCIA</v>
          </cell>
          <cell r="B11731">
            <v>890103657</v>
          </cell>
        </row>
        <row r="11732">
          <cell r="A11732" t="str">
            <v>CORPORACION SOS FAMILIA</v>
          </cell>
          <cell r="B11732">
            <v>800244149</v>
          </cell>
        </row>
        <row r="11733">
          <cell r="A11733" t="str">
            <v>CORRAL CUEVAS NELSON ARTURO</v>
          </cell>
          <cell r="B11733">
            <v>16611818</v>
          </cell>
        </row>
        <row r="11734">
          <cell r="A11734" t="str">
            <v>CORRAL HERNANDEZ YANETH</v>
          </cell>
          <cell r="B11734">
            <v>66653513</v>
          </cell>
        </row>
        <row r="11735">
          <cell r="A11735" t="str">
            <v>CORRAL LOPEZ WILSON FABIO</v>
          </cell>
          <cell r="B11735">
            <v>6316331</v>
          </cell>
        </row>
        <row r="11736">
          <cell r="A11736" t="str">
            <v>CORRAL LUDIVIA</v>
          </cell>
          <cell r="B11736">
            <v>31851371</v>
          </cell>
        </row>
        <row r="11737">
          <cell r="A11737" t="str">
            <v>CORRALES BARCASNEGRAS HUGO</v>
          </cell>
          <cell r="B11737">
            <v>9285226</v>
          </cell>
        </row>
        <row r="11738">
          <cell r="A11738" t="str">
            <v>CORRALES GARCIA BLANCA OLIVIA</v>
          </cell>
          <cell r="B11738">
            <v>42820296</v>
          </cell>
        </row>
        <row r="11739">
          <cell r="A11739" t="str">
            <v>CORRALES GIRALDO JOSE ANTONIO</v>
          </cell>
          <cell r="B11739">
            <v>4343788</v>
          </cell>
        </row>
        <row r="11740">
          <cell r="A11740" t="str">
            <v>CORRALES GOMEZ ROBERT FABIAN</v>
          </cell>
          <cell r="B11740">
            <v>16797933</v>
          </cell>
        </row>
        <row r="11741">
          <cell r="A11741" t="str">
            <v>CORRALES GONGORA ALEJANDRO ARCENIO</v>
          </cell>
          <cell r="B11741">
            <v>16838806</v>
          </cell>
        </row>
        <row r="11742">
          <cell r="A11742" t="str">
            <v>CORRALES GUZMAN DELIO MARTIN</v>
          </cell>
          <cell r="B11742">
            <v>93124097</v>
          </cell>
        </row>
        <row r="11743">
          <cell r="A11743" t="str">
            <v>CORRALES MONTOYA ELKIN ALONSO</v>
          </cell>
          <cell r="B11743">
            <v>71619383</v>
          </cell>
        </row>
        <row r="11744">
          <cell r="A11744" t="str">
            <v>CORRALES MUJICA EDGAR ANTONIO</v>
          </cell>
          <cell r="B11744">
            <v>91425176</v>
          </cell>
        </row>
        <row r="11745">
          <cell r="A11745" t="str">
            <v>CORRALES ORDO¥EZ JULIAN ALBERTO</v>
          </cell>
          <cell r="B11745">
            <v>16284057</v>
          </cell>
        </row>
        <row r="11746">
          <cell r="A11746" t="str">
            <v>CORRALES RIVERA RAFAEL IGNACIO</v>
          </cell>
          <cell r="B11746">
            <v>71662391</v>
          </cell>
        </row>
        <row r="11747">
          <cell r="A11747" t="str">
            <v>CORRALES ROMERO ROBERTO</v>
          </cell>
          <cell r="B11747">
            <v>17702516</v>
          </cell>
        </row>
        <row r="11748">
          <cell r="A11748" t="str">
            <v>CORRALES RUIZ CLARA VICTORIA</v>
          </cell>
          <cell r="B11748">
            <v>43543918</v>
          </cell>
        </row>
        <row r="11749">
          <cell r="A11749" t="str">
            <v>CORRALES RUIZ KATHERINE</v>
          </cell>
          <cell r="B11749">
            <v>31445044</v>
          </cell>
        </row>
        <row r="11750">
          <cell r="A11750" t="str">
            <v>CORRALES SANCHEZ SONIA LORENA</v>
          </cell>
          <cell r="B11750">
            <v>43587423</v>
          </cell>
        </row>
        <row r="11751">
          <cell r="A11751" t="str">
            <v>CORRALES TEZNA VICTORIA EUGENIA</v>
          </cell>
          <cell r="B11751">
            <v>66822560</v>
          </cell>
        </row>
        <row r="11752">
          <cell r="A11752" t="str">
            <v>CORREA AGUDELO LIZA JIMENA</v>
          </cell>
          <cell r="B11752">
            <v>43589585</v>
          </cell>
        </row>
        <row r="11753">
          <cell r="A11753" t="str">
            <v>CORREA AGUIRRE JOSE ANTONIO</v>
          </cell>
          <cell r="B11753">
            <v>4509393</v>
          </cell>
        </row>
        <row r="11754">
          <cell r="A11754" t="str">
            <v>CORREA ALARCON ALFONSO</v>
          </cell>
          <cell r="B11754">
            <v>14995573</v>
          </cell>
        </row>
        <row r="11755">
          <cell r="A11755" t="str">
            <v>CORREA ALARCON EDUCARDO ANTONIO</v>
          </cell>
          <cell r="B11755">
            <v>6026443</v>
          </cell>
        </row>
        <row r="11756">
          <cell r="A11756" t="str">
            <v>CORREA ALBA PEDRO ADELMO</v>
          </cell>
          <cell r="B11756">
            <v>19308756</v>
          </cell>
        </row>
        <row r="11757">
          <cell r="A11757" t="str">
            <v>CORREA ALFONSO FANNY</v>
          </cell>
          <cell r="B11757">
            <v>41654639</v>
          </cell>
        </row>
        <row r="11758">
          <cell r="A11758" t="str">
            <v>CORREA ALONSO</v>
          </cell>
          <cell r="B11758">
            <v>16264442</v>
          </cell>
        </row>
        <row r="11759">
          <cell r="A11759" t="str">
            <v>CORREA ALVAREZ ALEJANDRO</v>
          </cell>
          <cell r="B11759">
            <v>73147232</v>
          </cell>
        </row>
        <row r="11760">
          <cell r="A11760" t="str">
            <v>CORREA ALZATE MIGUEL ANGEL</v>
          </cell>
          <cell r="B11760">
            <v>1262849</v>
          </cell>
        </row>
        <row r="11761">
          <cell r="A11761" t="str">
            <v>CORREA ALZATE RAMIRO DE JESUS</v>
          </cell>
          <cell r="B11761">
            <v>15508277</v>
          </cell>
        </row>
        <row r="11762">
          <cell r="A11762" t="str">
            <v>CORREA ANGEL OLGA LUCIA</v>
          </cell>
          <cell r="B11762">
            <v>42758861</v>
          </cell>
        </row>
        <row r="11763">
          <cell r="A11763" t="str">
            <v>CORREA ARANGO LUZ MARIA</v>
          </cell>
          <cell r="B11763">
            <v>39161836</v>
          </cell>
        </row>
        <row r="11764">
          <cell r="A11764" t="str">
            <v>CORREA ARIAS GLORIA INES</v>
          </cell>
          <cell r="B11764">
            <v>25231917</v>
          </cell>
        </row>
        <row r="11765">
          <cell r="A11765" t="str">
            <v>CORREA ARIAS LUIS DIEGO</v>
          </cell>
          <cell r="B11765">
            <v>18465367</v>
          </cell>
        </row>
        <row r="11766">
          <cell r="A11766" t="str">
            <v>CORREA ARROYAVE ALBERTO</v>
          </cell>
          <cell r="B11766">
            <v>14965554</v>
          </cell>
        </row>
        <row r="11767">
          <cell r="A11767" t="str">
            <v>CORREA ASTUDILLO MARLON GABRIEL</v>
          </cell>
          <cell r="B11767">
            <v>94431930</v>
          </cell>
        </row>
        <row r="11768">
          <cell r="A11768" t="str">
            <v>CORREA AYALA JESUS CAMILO</v>
          </cell>
          <cell r="B11768">
            <v>91485771</v>
          </cell>
        </row>
        <row r="11769">
          <cell r="A11769" t="str">
            <v>CORREA BALLESTEROS FABER</v>
          </cell>
          <cell r="B11769">
            <v>16265745</v>
          </cell>
        </row>
        <row r="11770">
          <cell r="A11770" t="str">
            <v>CORREA BASTIDAS ERIK BOUNARINK</v>
          </cell>
          <cell r="B11770">
            <v>16280701</v>
          </cell>
        </row>
        <row r="11771">
          <cell r="A11771" t="str">
            <v>CORREA BENITEZ RITA CONSUELO</v>
          </cell>
          <cell r="B11771">
            <v>59661803</v>
          </cell>
        </row>
        <row r="11772">
          <cell r="A11772" t="str">
            <v>CORREA BENJUMEA CARLOS MARIO</v>
          </cell>
          <cell r="B11772">
            <v>15511085</v>
          </cell>
        </row>
        <row r="11773">
          <cell r="A11773" t="str">
            <v>CORREA BETANCOURT NELLY</v>
          </cell>
          <cell r="B11773">
            <v>29925291</v>
          </cell>
        </row>
        <row r="11774">
          <cell r="A11774" t="str">
            <v>CORREA BRUN LUIS JAVIER</v>
          </cell>
          <cell r="B11774">
            <v>7917703</v>
          </cell>
        </row>
        <row r="11775">
          <cell r="A11775" t="str">
            <v>CORREA BUILES MERCEDES ELENA</v>
          </cell>
          <cell r="B11775">
            <v>32415391</v>
          </cell>
        </row>
        <row r="11776">
          <cell r="A11776" t="str">
            <v>CORREA BUSTAMANTE CAMPO ELIAS</v>
          </cell>
          <cell r="B11776">
            <v>6069284</v>
          </cell>
        </row>
        <row r="11777">
          <cell r="A11777" t="str">
            <v>CORREA CAMACHO ANA DOLORES</v>
          </cell>
          <cell r="B11777">
            <v>41668450</v>
          </cell>
        </row>
        <row r="11778">
          <cell r="A11778" t="str">
            <v>CORREA CAMACHO HOMERO ARTURO</v>
          </cell>
          <cell r="B11778">
            <v>16842086</v>
          </cell>
        </row>
        <row r="11779">
          <cell r="A11779" t="str">
            <v>CORREA CAMPO JAIRO</v>
          </cell>
          <cell r="B11779">
            <v>3285118</v>
          </cell>
        </row>
        <row r="11780">
          <cell r="A11780" t="str">
            <v>CORREA CARDENAS EDITNEY</v>
          </cell>
          <cell r="B11780">
            <v>66781340</v>
          </cell>
        </row>
        <row r="11781">
          <cell r="A11781" t="str">
            <v>CORREA CARDONA CARMEN YOLANDA</v>
          </cell>
          <cell r="B11781">
            <v>21610047</v>
          </cell>
        </row>
        <row r="11782">
          <cell r="A11782" t="str">
            <v>CORREA CARDONA JOSE</v>
          </cell>
          <cell r="B11782">
            <v>94522441</v>
          </cell>
        </row>
        <row r="11783">
          <cell r="A11783" t="str">
            <v>CORREA CARDONA LUIS ENRIQUE</v>
          </cell>
          <cell r="B11783">
            <v>70550383</v>
          </cell>
        </row>
        <row r="11784">
          <cell r="A11784" t="str">
            <v>CORREA CASTAÑEDA ENIS BOLIVIA</v>
          </cell>
          <cell r="B11784">
            <v>59662941</v>
          </cell>
        </row>
        <row r="11785">
          <cell r="A11785" t="str">
            <v>CORREA CASTANO ELVIA ROSA</v>
          </cell>
          <cell r="B11785">
            <v>43539186</v>
          </cell>
        </row>
        <row r="11786">
          <cell r="A11786" t="str">
            <v>CORREA CEBALLOS LUZ ESTELLA</v>
          </cell>
          <cell r="B11786">
            <v>31846526</v>
          </cell>
        </row>
        <row r="11787">
          <cell r="A11787" t="str">
            <v>CORREA CHAPARRO JULIO CESAR</v>
          </cell>
          <cell r="B11787">
            <v>2901815</v>
          </cell>
        </row>
        <row r="11788">
          <cell r="A11788" t="str">
            <v>CORREA CORREA HECTOR HERNAN</v>
          </cell>
          <cell r="B11788">
            <v>10130340</v>
          </cell>
        </row>
        <row r="11789">
          <cell r="A11789" t="str">
            <v>CORREA CORREA JHON JAIRO</v>
          </cell>
          <cell r="B11789">
            <v>98464839</v>
          </cell>
        </row>
        <row r="11790">
          <cell r="A11790" t="str">
            <v>CORREA CORREDOR EDGAR MANUEL</v>
          </cell>
          <cell r="B11790">
            <v>79509876</v>
          </cell>
        </row>
        <row r="11791">
          <cell r="A11791" t="str">
            <v>CORREA CRUZ ERNESTO DE JESUS</v>
          </cell>
          <cell r="B11791">
            <v>71530794</v>
          </cell>
        </row>
        <row r="11792">
          <cell r="A11792" t="str">
            <v>CORREA DE BARRERA MARIA HELENA</v>
          </cell>
          <cell r="B11792">
            <v>21304346</v>
          </cell>
        </row>
        <row r="11793">
          <cell r="A11793" t="str">
            <v>CORREA DE BAUTISTA ANA ISABEL</v>
          </cell>
          <cell r="B11793">
            <v>41590612</v>
          </cell>
        </row>
        <row r="11794">
          <cell r="A11794" t="str">
            <v>CORREA DE GIRALDO CLARA INES</v>
          </cell>
          <cell r="B11794">
            <v>31852167</v>
          </cell>
        </row>
        <row r="11795">
          <cell r="A11795" t="str">
            <v>CORREA DE GOMEZ LINA DE LAS MERCEDES</v>
          </cell>
          <cell r="B11795">
            <v>24290361</v>
          </cell>
        </row>
        <row r="11796">
          <cell r="A11796" t="str">
            <v>CORREA DE GRANADOS MARIELA PAULINA</v>
          </cell>
          <cell r="B11796">
            <v>26936813</v>
          </cell>
        </row>
        <row r="11797">
          <cell r="A11797" t="str">
            <v>CORREA DE LA ROSA CARLOS MANUEL</v>
          </cell>
          <cell r="B11797">
            <v>72150778</v>
          </cell>
        </row>
        <row r="11798">
          <cell r="A11798" t="str">
            <v>CORREA DE PALENCIA DENISE DEL CARMEN</v>
          </cell>
          <cell r="B11798">
            <v>28005655</v>
          </cell>
        </row>
        <row r="11799">
          <cell r="A11799" t="str">
            <v>CORREA DE SAAVEDRA ALBA LUCIA</v>
          </cell>
          <cell r="B11799">
            <v>29326457</v>
          </cell>
        </row>
        <row r="11800">
          <cell r="A11800" t="str">
            <v>CORREA DIAZ CARLOS NARCISO</v>
          </cell>
          <cell r="B11800">
            <v>17131386</v>
          </cell>
        </row>
        <row r="11801">
          <cell r="A11801" t="str">
            <v>CORREA DIAZ ELSA ADORACION</v>
          </cell>
          <cell r="B11801">
            <v>27431376</v>
          </cell>
        </row>
        <row r="11802">
          <cell r="A11802" t="str">
            <v>CORREA DIAZ MARIA MORELIA</v>
          </cell>
          <cell r="B11802">
            <v>32438939</v>
          </cell>
        </row>
        <row r="11803">
          <cell r="A11803" t="str">
            <v>CORREA DUITAMA LILIA ROSA</v>
          </cell>
          <cell r="B11803">
            <v>41741629</v>
          </cell>
        </row>
        <row r="11804">
          <cell r="A11804" t="str">
            <v>CORREA DUQUE LUIS ADALBERTO</v>
          </cell>
          <cell r="B11804">
            <v>6787377</v>
          </cell>
        </row>
        <row r="11805">
          <cell r="A11805" t="str">
            <v>CORREA ESCOBAR DIEGO JAVIER</v>
          </cell>
          <cell r="B11805">
            <v>94154018</v>
          </cell>
        </row>
        <row r="11806">
          <cell r="A11806" t="str">
            <v>CORREA ESTRADA CARLOS ALBERTO</v>
          </cell>
          <cell r="B11806">
            <v>16732570</v>
          </cell>
        </row>
        <row r="11807">
          <cell r="A11807" t="str">
            <v>CORREA FRANCO CARLOS ALBERTO</v>
          </cell>
          <cell r="B11807">
            <v>70560468</v>
          </cell>
        </row>
        <row r="11808">
          <cell r="A11808" t="str">
            <v>CORREA GALINDO WILSON</v>
          </cell>
          <cell r="B11808">
            <v>79560140</v>
          </cell>
        </row>
        <row r="11809">
          <cell r="A11809" t="str">
            <v>CORREA GALLEGO SORLEY</v>
          </cell>
          <cell r="B11809">
            <v>31200319</v>
          </cell>
        </row>
        <row r="11810">
          <cell r="A11810" t="str">
            <v>CORREA GAMEZ GUILLERMO</v>
          </cell>
          <cell r="B11810">
            <v>79057572</v>
          </cell>
        </row>
        <row r="11811">
          <cell r="A11811" t="str">
            <v>CORREA GARCIA DIEGO GERMAN</v>
          </cell>
          <cell r="B11811">
            <v>16742624</v>
          </cell>
        </row>
        <row r="11812">
          <cell r="A11812" t="str">
            <v>CORREA GARCIA LUIS ALFREDO</v>
          </cell>
          <cell r="B11812">
            <v>79188733</v>
          </cell>
        </row>
        <row r="11813">
          <cell r="A11813" t="str">
            <v>CORREA GARZON AYDEE</v>
          </cell>
          <cell r="B11813">
            <v>38282654</v>
          </cell>
        </row>
        <row r="11814">
          <cell r="A11814" t="str">
            <v>CORREA GAVIRIA RUBY</v>
          </cell>
          <cell r="B11814">
            <v>29990301</v>
          </cell>
        </row>
        <row r="11815">
          <cell r="A11815" t="str">
            <v>CORREA GIL ALONSO</v>
          </cell>
          <cell r="B11815">
            <v>16666379</v>
          </cell>
        </row>
        <row r="11816">
          <cell r="A11816" t="str">
            <v>CORREA GOMEZ JOSE DEL CARMEN</v>
          </cell>
          <cell r="B11816">
            <v>6745648</v>
          </cell>
        </row>
        <row r="11817">
          <cell r="A11817" t="str">
            <v>CORREA GOMEZ JUAN FERNANDO</v>
          </cell>
          <cell r="B11817">
            <v>98553123</v>
          </cell>
        </row>
        <row r="11818">
          <cell r="A11818" t="str">
            <v>CORREA GONZALEZ JOSE ALBEIRO</v>
          </cell>
          <cell r="B11818">
            <v>2469534</v>
          </cell>
        </row>
        <row r="11819">
          <cell r="A11819" t="str">
            <v>CORREA GUALDRON JORGE ELIECER</v>
          </cell>
          <cell r="B11819">
            <v>13875034</v>
          </cell>
        </row>
        <row r="11820">
          <cell r="A11820" t="str">
            <v>CORREA GUZMAN JUAN HUMBERO</v>
          </cell>
          <cell r="B11820">
            <v>71666015</v>
          </cell>
        </row>
        <row r="11821">
          <cell r="A11821" t="str">
            <v>CORREA HERNANDEZ HURIBEL</v>
          </cell>
          <cell r="B11821">
            <v>10559625</v>
          </cell>
        </row>
        <row r="11822">
          <cell r="A11822" t="str">
            <v>CORREA HERNANDEZ LUIS CARLOS</v>
          </cell>
          <cell r="B11822">
            <v>15511257</v>
          </cell>
        </row>
        <row r="11823">
          <cell r="A11823" t="str">
            <v>CORREA HERRERA HUMBERTO</v>
          </cell>
          <cell r="B11823">
            <v>16502390</v>
          </cell>
        </row>
        <row r="11824">
          <cell r="A11824" t="str">
            <v>CORREA HOYOS FERNANDO ALBERTO</v>
          </cell>
          <cell r="B11824">
            <v>16265437</v>
          </cell>
        </row>
        <row r="11825">
          <cell r="A11825" t="str">
            <v>CORREA ISAZIGA YUSEF HAMID</v>
          </cell>
          <cell r="B11825">
            <v>94512484</v>
          </cell>
        </row>
        <row r="11826">
          <cell r="A11826" t="str">
            <v>CORREA JARAMILLO MARCO AURELIO</v>
          </cell>
          <cell r="B11826">
            <v>10003780</v>
          </cell>
        </row>
        <row r="11827">
          <cell r="A11827" t="str">
            <v>CORREA JIMENEZ BIBIANA JANETH</v>
          </cell>
          <cell r="B11827">
            <v>32557059</v>
          </cell>
        </row>
        <row r="11828">
          <cell r="A11828" t="str">
            <v>CORREA JIMENEZ CESAR</v>
          </cell>
          <cell r="B11828">
            <v>10117675</v>
          </cell>
        </row>
        <row r="11829">
          <cell r="A11829" t="str">
            <v>CORREA JIMENEZ HELIA</v>
          </cell>
          <cell r="B11829">
            <v>51891285</v>
          </cell>
        </row>
        <row r="11830">
          <cell r="A11830" t="str">
            <v>CORREA JIMENEZ LILIANA CONSTANZA</v>
          </cell>
          <cell r="B11830">
            <v>52123243</v>
          </cell>
        </row>
        <row r="11831">
          <cell r="A11831" t="str">
            <v>CORREA JOSE OLVEIN</v>
          </cell>
          <cell r="B11831">
            <v>6524435</v>
          </cell>
        </row>
        <row r="11832">
          <cell r="A11832" t="str">
            <v>CORREA JUAN FERNANDO</v>
          </cell>
          <cell r="B11832">
            <v>15441627</v>
          </cell>
        </row>
        <row r="11833">
          <cell r="A11833" t="str">
            <v>CORREA LONDONO LUIS GUILLERMO</v>
          </cell>
          <cell r="B11833">
            <v>3312005</v>
          </cell>
        </row>
        <row r="11834">
          <cell r="A11834" t="str">
            <v>CORREA LOPEZ      MARTHA LIBIA</v>
          </cell>
          <cell r="B11834">
            <v>42960050</v>
          </cell>
        </row>
        <row r="11835">
          <cell r="A11835" t="str">
            <v>CORREA LOPEZ ARIEL</v>
          </cell>
          <cell r="B11835">
            <v>16782028</v>
          </cell>
        </row>
        <row r="11836">
          <cell r="A11836" t="str">
            <v>CORREA LOPEZ EDISON ALBEIRO</v>
          </cell>
          <cell r="B11836">
            <v>71746571</v>
          </cell>
        </row>
        <row r="11837">
          <cell r="A11837" t="str">
            <v>CORREA LOPEZ GUSTAVO ADOLFO</v>
          </cell>
          <cell r="B11837">
            <v>16791839</v>
          </cell>
        </row>
        <row r="11838">
          <cell r="A11838" t="str">
            <v>CORREA LOPEZ HERNAN ANTONIO</v>
          </cell>
          <cell r="B11838">
            <v>71777941</v>
          </cell>
        </row>
        <row r="11839">
          <cell r="A11839" t="str">
            <v>CORREA LOPEZ PEDRO NEL</v>
          </cell>
          <cell r="B11839">
            <v>16548333</v>
          </cell>
        </row>
        <row r="11840">
          <cell r="A11840" t="str">
            <v>CORREA LOZANO FRANCISCO J</v>
          </cell>
          <cell r="B11840">
            <v>16706742</v>
          </cell>
        </row>
        <row r="11841">
          <cell r="A11841" t="str">
            <v>CORREA LOZANO NORA</v>
          </cell>
          <cell r="B11841">
            <v>29067699</v>
          </cell>
        </row>
        <row r="11842">
          <cell r="A11842" t="str">
            <v>CORREA MARIN CARLOS ADRIAN</v>
          </cell>
          <cell r="B11842">
            <v>80029739</v>
          </cell>
        </row>
        <row r="11843">
          <cell r="A11843" t="str">
            <v>CORREA MARTINEZ FABIO ANDRES</v>
          </cell>
          <cell r="B11843">
            <v>71634055</v>
          </cell>
        </row>
        <row r="11844">
          <cell r="A11844" t="str">
            <v>CORREA MEJIA HILDA ROCIO</v>
          </cell>
          <cell r="B11844">
            <v>51655199</v>
          </cell>
        </row>
        <row r="11845">
          <cell r="A11845" t="str">
            <v>CORREA MEJIA NUBIA ESPERANZA</v>
          </cell>
          <cell r="B11845">
            <v>51830206</v>
          </cell>
        </row>
        <row r="11846">
          <cell r="A11846" t="str">
            <v>CORREA MIRA ALBA NELLY</v>
          </cell>
          <cell r="B11846">
            <v>43755771</v>
          </cell>
        </row>
        <row r="11847">
          <cell r="A11847" t="str">
            <v>CORREA MOLINA PEDRO JOSE</v>
          </cell>
          <cell r="B11847">
            <v>14235656</v>
          </cell>
        </row>
        <row r="11848">
          <cell r="A11848" t="str">
            <v>CORREA MORENO     MARIA EUGENI</v>
          </cell>
          <cell r="B11848">
            <v>32471715</v>
          </cell>
        </row>
        <row r="11849">
          <cell r="A11849" t="str">
            <v>CORREA MU/OZ FRANKLIN</v>
          </cell>
          <cell r="B11849">
            <v>94500973</v>
          </cell>
        </row>
        <row r="11850">
          <cell r="A11850" t="str">
            <v>CORREA MUNOZ HECTOR JAIME</v>
          </cell>
          <cell r="B11850">
            <v>9763111</v>
          </cell>
        </row>
        <row r="11851">
          <cell r="A11851" t="str">
            <v>CORREA MUNOZ RENE ORLANDO</v>
          </cell>
          <cell r="B11851">
            <v>79708038</v>
          </cell>
        </row>
        <row r="11852">
          <cell r="A11852" t="str">
            <v>CORREA MURIEL CLAUDIA</v>
          </cell>
          <cell r="B11852">
            <v>66919252</v>
          </cell>
        </row>
        <row r="11853">
          <cell r="A11853" t="str">
            <v>CORREA NEIRA ROSALIA DE A</v>
          </cell>
          <cell r="B11853">
            <v>66899775</v>
          </cell>
        </row>
        <row r="11854">
          <cell r="A11854" t="str">
            <v>CORREA NU¥EZ PAUL HUMBERTO</v>
          </cell>
          <cell r="B11854">
            <v>94153626</v>
          </cell>
        </row>
        <row r="11855">
          <cell r="A11855" t="str">
            <v>CORREA OCAMPO EDILSON ALBERTO</v>
          </cell>
          <cell r="B11855">
            <v>16801370</v>
          </cell>
        </row>
        <row r="11856">
          <cell r="A11856" t="str">
            <v>CORREA ORTIZ IVAN DE JESUS</v>
          </cell>
          <cell r="B11856">
            <v>4555796</v>
          </cell>
        </row>
        <row r="11857">
          <cell r="A11857" t="str">
            <v>CORREA OSORIO MAURO</v>
          </cell>
          <cell r="B11857">
            <v>10133007</v>
          </cell>
        </row>
        <row r="11858">
          <cell r="A11858" t="str">
            <v>CORREA PALACIO FRANCISCO JAVIER</v>
          </cell>
          <cell r="B11858">
            <v>10118044</v>
          </cell>
        </row>
        <row r="11859">
          <cell r="A11859" t="str">
            <v>CORREA PALACIOS JULIAN ANDRES</v>
          </cell>
          <cell r="B11859">
            <v>6645473</v>
          </cell>
        </row>
        <row r="11860">
          <cell r="A11860" t="str">
            <v>CORREA PARRA JOSE ANGEL</v>
          </cell>
          <cell r="B11860">
            <v>79642309</v>
          </cell>
        </row>
        <row r="11861">
          <cell r="A11861" t="str">
            <v>CORREA PARRA RICARDO ALBERTO</v>
          </cell>
          <cell r="B11861">
            <v>98544428</v>
          </cell>
        </row>
        <row r="11862">
          <cell r="A11862" t="str">
            <v>CORREA PENAGOS OSCAR JAVIER</v>
          </cell>
          <cell r="B11862">
            <v>79706001</v>
          </cell>
        </row>
        <row r="11863">
          <cell r="A11863" t="str">
            <v>CORREA PEREZ GILBERTO RAFAEL</v>
          </cell>
          <cell r="B11863">
            <v>15021515</v>
          </cell>
        </row>
        <row r="11864">
          <cell r="A11864" t="str">
            <v>CORREA PINEDA SOR LORENA</v>
          </cell>
          <cell r="B11864">
            <v>22238843</v>
          </cell>
        </row>
        <row r="11865">
          <cell r="A11865" t="str">
            <v>CORREA POLANCO SILVIA YASMINA</v>
          </cell>
          <cell r="B11865">
            <v>36146516</v>
          </cell>
        </row>
        <row r="11866">
          <cell r="A11866" t="str">
            <v>CORREA POSADA OLGA LILIANA</v>
          </cell>
          <cell r="B11866">
            <v>21812937</v>
          </cell>
        </row>
        <row r="11867">
          <cell r="A11867" t="str">
            <v>CORREA PUERTA JUAN CARLOS</v>
          </cell>
          <cell r="B11867">
            <v>10017871</v>
          </cell>
        </row>
        <row r="11868">
          <cell r="A11868" t="str">
            <v>CORREA QUIROZ JORGE ALBERTO</v>
          </cell>
          <cell r="B11868">
            <v>3498585</v>
          </cell>
        </row>
        <row r="11869">
          <cell r="A11869" t="str">
            <v>CORREA RAMIREZ LINA MARIA</v>
          </cell>
          <cell r="B11869">
            <v>40990113</v>
          </cell>
        </row>
        <row r="11870">
          <cell r="A11870" t="str">
            <v>CORREA RAMIREZ ORLANDO DE JESUS</v>
          </cell>
          <cell r="B11870">
            <v>70515228</v>
          </cell>
        </row>
        <row r="11871">
          <cell r="A11871" t="str">
            <v>CORREA RAMIREZ RAMIRO DE JESUS</v>
          </cell>
          <cell r="B11871">
            <v>70511413</v>
          </cell>
        </row>
        <row r="11872">
          <cell r="A11872" t="str">
            <v>CORREA RESTREPO ADRIANA MARIA</v>
          </cell>
          <cell r="B11872">
            <v>43576847</v>
          </cell>
        </row>
        <row r="11873">
          <cell r="A11873" t="str">
            <v>CORREA RESTREPO CLAUDIA MARIA</v>
          </cell>
          <cell r="B11873">
            <v>66817880</v>
          </cell>
        </row>
        <row r="11874">
          <cell r="A11874" t="str">
            <v>CORREA RESTREPO LUZ ELENA</v>
          </cell>
          <cell r="B11874">
            <v>21409411</v>
          </cell>
        </row>
        <row r="11875">
          <cell r="A11875" t="str">
            <v>CORREA RESTREPO PAULA ANDREA</v>
          </cell>
          <cell r="B11875">
            <v>43615362</v>
          </cell>
        </row>
        <row r="11876">
          <cell r="A11876" t="str">
            <v>CORREA REYES HERNANDO</v>
          </cell>
          <cell r="B11876">
            <v>10631013</v>
          </cell>
        </row>
        <row r="11877">
          <cell r="A11877" t="str">
            <v>CORREA RINCON MARIA NIEVES</v>
          </cell>
          <cell r="B11877">
            <v>31949546</v>
          </cell>
        </row>
        <row r="11878">
          <cell r="A11878" t="str">
            <v>CORREA RIVERA MARIA MIRIAM</v>
          </cell>
          <cell r="B11878">
            <v>21735684</v>
          </cell>
        </row>
        <row r="11879">
          <cell r="A11879" t="str">
            <v>CORREA ROCIO</v>
          </cell>
          <cell r="B11879">
            <v>31529198</v>
          </cell>
        </row>
        <row r="11880">
          <cell r="A11880" t="str">
            <v>CORREA RODRIGUEZ CARLOS GUSTAVO</v>
          </cell>
          <cell r="B11880">
            <v>16219720</v>
          </cell>
        </row>
        <row r="11881">
          <cell r="A11881" t="str">
            <v>CORREA ROJAS ELIZABETH</v>
          </cell>
          <cell r="B11881">
            <v>51759915</v>
          </cell>
        </row>
        <row r="11882">
          <cell r="A11882" t="str">
            <v>CORREA RUIZ LUIS HERNANDO</v>
          </cell>
          <cell r="B11882">
            <v>13927087</v>
          </cell>
        </row>
        <row r="11883">
          <cell r="A11883" t="str">
            <v>CORREA SANCHEZ CRISOSTOMO</v>
          </cell>
          <cell r="B11883">
            <v>78713858</v>
          </cell>
        </row>
        <row r="11884">
          <cell r="A11884" t="str">
            <v>CORREA SANCHEZ INGRID MARIA</v>
          </cell>
          <cell r="B11884">
            <v>31447045</v>
          </cell>
        </row>
        <row r="11885">
          <cell r="A11885" t="str">
            <v>CORREA SANCHEZ MARIA CRISTINA</v>
          </cell>
          <cell r="B11885">
            <v>38940721</v>
          </cell>
        </row>
        <row r="11886">
          <cell r="A11886" t="str">
            <v>CORREA SARMIENTO GUSTAVO</v>
          </cell>
          <cell r="B11886">
            <v>17110977</v>
          </cell>
        </row>
        <row r="11887">
          <cell r="A11887" t="str">
            <v>CORREA SEGURA JONH FREDY</v>
          </cell>
          <cell r="B11887">
            <v>94308358</v>
          </cell>
        </row>
        <row r="11888">
          <cell r="A11888" t="str">
            <v>CORREA SERNA DIEGO LUIS</v>
          </cell>
          <cell r="B11888">
            <v>8343766</v>
          </cell>
        </row>
        <row r="11889">
          <cell r="A11889" t="str">
            <v>CORREA SIERRA JUAN MANUEL</v>
          </cell>
          <cell r="B11889">
            <v>70568465</v>
          </cell>
        </row>
        <row r="11890">
          <cell r="A11890" t="str">
            <v>CORREA SUAREZ JOSE BERTULFO</v>
          </cell>
          <cell r="B11890">
            <v>4133357</v>
          </cell>
        </row>
        <row r="11891">
          <cell r="A11891" t="str">
            <v>CORREA SUAREZ MARCIANA</v>
          </cell>
          <cell r="B11891">
            <v>40755776</v>
          </cell>
        </row>
        <row r="11892">
          <cell r="A11892" t="str">
            <v>CORREA SUCHANTKE LUIS ALBERTO</v>
          </cell>
          <cell r="B11892">
            <v>72308850</v>
          </cell>
        </row>
        <row r="11893">
          <cell r="A11893" t="str">
            <v>CORREA TAVERA RAMIRO ALBERTO</v>
          </cell>
          <cell r="B11893">
            <v>71593461</v>
          </cell>
        </row>
        <row r="11894">
          <cell r="A11894" t="str">
            <v>CORREA TEJADA LUZ ELENA</v>
          </cell>
          <cell r="B11894">
            <v>42778399</v>
          </cell>
        </row>
        <row r="11895">
          <cell r="A11895" t="str">
            <v>CORREA TOVAR MARLY A</v>
          </cell>
          <cell r="B11895">
            <v>31966192</v>
          </cell>
        </row>
        <row r="11896">
          <cell r="A11896" t="str">
            <v>CORREA ULLOA WILLIAM DE JESUS</v>
          </cell>
          <cell r="B11896">
            <v>70034498</v>
          </cell>
        </row>
        <row r="11897">
          <cell r="A11897" t="str">
            <v>CORREA URIBE BENJAMIN ALONSO</v>
          </cell>
          <cell r="B11897">
            <v>8282430</v>
          </cell>
        </row>
        <row r="11898">
          <cell r="A11898" t="str">
            <v>CORREA URREGO MIGUEL ANGEL</v>
          </cell>
          <cell r="B11898">
            <v>70081352</v>
          </cell>
        </row>
        <row r="11899">
          <cell r="A11899" t="str">
            <v>CORREA VALENCIA CARLOS HERNANDO</v>
          </cell>
          <cell r="B11899">
            <v>16702855</v>
          </cell>
        </row>
        <row r="11900">
          <cell r="A11900" t="str">
            <v>CORREA VALENCIA CESAR ALEXIS</v>
          </cell>
          <cell r="B11900">
            <v>94457116</v>
          </cell>
        </row>
        <row r="11901">
          <cell r="A11901" t="str">
            <v>CORREA VALENCIA DIANA LUCIA</v>
          </cell>
          <cell r="B11901">
            <v>25158339</v>
          </cell>
        </row>
        <row r="11902">
          <cell r="A11902" t="str">
            <v>CORREA VALENCIA JUAN CARLOS</v>
          </cell>
          <cell r="B11902">
            <v>10138264</v>
          </cell>
        </row>
        <row r="11903">
          <cell r="A11903" t="str">
            <v>CORREA VALENCIA MARIA DEL PILAR</v>
          </cell>
          <cell r="B11903">
            <v>66885097</v>
          </cell>
        </row>
        <row r="11904">
          <cell r="A11904" t="str">
            <v>CORREA VELEZ LUZ MARINA</v>
          </cell>
          <cell r="B11904">
            <v>31841283</v>
          </cell>
        </row>
        <row r="11905">
          <cell r="A11905" t="str">
            <v>CORREA VICTOR MANUEL</v>
          </cell>
          <cell r="B11905">
            <v>6494184</v>
          </cell>
        </row>
        <row r="11906">
          <cell r="A11906" t="str">
            <v>CORREA VILLA GLORIA STELLA</v>
          </cell>
          <cell r="B11906">
            <v>31167235</v>
          </cell>
        </row>
        <row r="11907">
          <cell r="A11907" t="str">
            <v>CORREA VILLA MAURICIO ALBERTO</v>
          </cell>
          <cell r="B11907">
            <v>71621999</v>
          </cell>
        </row>
        <row r="11908">
          <cell r="A11908" t="str">
            <v>CORREA VITALINA</v>
          </cell>
          <cell r="B11908">
            <v>24705956</v>
          </cell>
        </row>
        <row r="11909">
          <cell r="A11909" t="str">
            <v>CORREA ZULUAGA JORGE HERNAN</v>
          </cell>
          <cell r="B11909">
            <v>80502621</v>
          </cell>
        </row>
        <row r="11910">
          <cell r="A11910" t="str">
            <v>CORREA ZULUAGA LUIS CARLOS</v>
          </cell>
          <cell r="B11910">
            <v>79400943</v>
          </cell>
        </row>
        <row r="11911">
          <cell r="A11911" t="str">
            <v>CORREAL BARRERA MONICA PATRICIA</v>
          </cell>
          <cell r="B11911">
            <v>52470641</v>
          </cell>
        </row>
        <row r="11912">
          <cell r="A11912" t="str">
            <v>CORREAL PACHECO LUIS HERNANDO</v>
          </cell>
          <cell r="B11912">
            <v>2893626</v>
          </cell>
        </row>
        <row r="11913">
          <cell r="A11913" t="str">
            <v>CORREAL PEREZ GLORIA ISABEL</v>
          </cell>
          <cell r="B11913">
            <v>51963768</v>
          </cell>
        </row>
        <row r="11914">
          <cell r="A11914" t="str">
            <v>CORREAL TORRES DARIO ERNESTO</v>
          </cell>
          <cell r="B11914">
            <v>79505041</v>
          </cell>
        </row>
        <row r="11915">
          <cell r="A11915" t="str">
            <v>CORREDOR ANGULO CAROLINA INES</v>
          </cell>
          <cell r="B11915">
            <v>52250872</v>
          </cell>
        </row>
        <row r="11916">
          <cell r="A11916" t="str">
            <v>CORREDOR AVELLANEDJUAN CARLOS</v>
          </cell>
          <cell r="B11916">
            <v>80415603</v>
          </cell>
        </row>
        <row r="11917">
          <cell r="A11917" t="str">
            <v>CORREDOR AVILA MARIELA YALILE</v>
          </cell>
          <cell r="B11917">
            <v>51882495</v>
          </cell>
        </row>
        <row r="11918">
          <cell r="A11918" t="str">
            <v>CORREDOR BELTRAN MARIA CLAUDIA</v>
          </cell>
          <cell r="B11918">
            <v>45462869</v>
          </cell>
        </row>
        <row r="11919">
          <cell r="A11919" t="str">
            <v>CORREDOR BERNAL MELQUISEDEC</v>
          </cell>
          <cell r="B11919">
            <v>6760452</v>
          </cell>
        </row>
        <row r="11920">
          <cell r="A11920" t="str">
            <v>CORREDOR CASTRO MARCO JAVIER</v>
          </cell>
          <cell r="B11920">
            <v>80540369</v>
          </cell>
        </row>
        <row r="11921">
          <cell r="A11921" t="str">
            <v>CORREDOR DE CASTANO NELLY</v>
          </cell>
          <cell r="B11921">
            <v>41415687</v>
          </cell>
        </row>
        <row r="11922">
          <cell r="A11922" t="str">
            <v>CORREDOR HINCAPIE CESAR ALBERTO</v>
          </cell>
          <cell r="B11922">
            <v>10280336</v>
          </cell>
        </row>
        <row r="11923">
          <cell r="A11923" t="str">
            <v>CORREDOR LEON GLORIA ANGELICA</v>
          </cell>
          <cell r="B11923">
            <v>51665710</v>
          </cell>
        </row>
        <row r="11924">
          <cell r="A11924" t="str">
            <v>CORREDOR LEON JORGE ULISES</v>
          </cell>
          <cell r="B11924">
            <v>79695140</v>
          </cell>
        </row>
        <row r="11925">
          <cell r="A11925" t="str">
            <v>CORREDOR LIZARAZO GIOVANNY DAVYS</v>
          </cell>
          <cell r="B11925">
            <v>79646953</v>
          </cell>
        </row>
        <row r="11926">
          <cell r="A11926" t="str">
            <v>CORREDOR LIZARAZO HERNANDO</v>
          </cell>
          <cell r="B11926">
            <v>79122876</v>
          </cell>
        </row>
        <row r="11927">
          <cell r="A11927" t="str">
            <v>CORREDOR LOPEZ SONIA STELLA</v>
          </cell>
          <cell r="B11927">
            <v>23273707</v>
          </cell>
        </row>
        <row r="11928">
          <cell r="A11928" t="str">
            <v>CORREDOR MANRIQUE NELLY</v>
          </cell>
          <cell r="B11928">
            <v>21177743</v>
          </cell>
        </row>
        <row r="11929">
          <cell r="A11929" t="str">
            <v>CORREDOR MATEUS CLAUDIA</v>
          </cell>
          <cell r="B11929">
            <v>51835056</v>
          </cell>
        </row>
        <row r="11930">
          <cell r="A11930" t="str">
            <v>CORREDOR MENDEZ MIGUEL ALEXANDER</v>
          </cell>
          <cell r="B11930">
            <v>79464865</v>
          </cell>
        </row>
        <row r="11931">
          <cell r="A11931" t="str">
            <v>CORREDOR MILLAN PILAR DEL CARMEN</v>
          </cell>
          <cell r="B11931">
            <v>49771481</v>
          </cell>
        </row>
        <row r="11932">
          <cell r="A11932" t="str">
            <v>CORREDOR MONSALVE STELLA</v>
          </cell>
          <cell r="B11932">
            <v>63303307</v>
          </cell>
        </row>
        <row r="11933">
          <cell r="A11933" t="str">
            <v>CORREDOR MONTOYA MARTHA ELDA</v>
          </cell>
          <cell r="B11933">
            <v>41595329</v>
          </cell>
        </row>
        <row r="11934">
          <cell r="A11934" t="str">
            <v>CORREDOR MOSCOSO LUZ AMPARO</v>
          </cell>
          <cell r="B11934">
            <v>34041584</v>
          </cell>
        </row>
        <row r="11935">
          <cell r="A11935" t="str">
            <v>CORREDOR NIAMPIRA JAIRO</v>
          </cell>
          <cell r="B11935">
            <v>79330693</v>
          </cell>
        </row>
        <row r="11936">
          <cell r="A11936" t="str">
            <v>CORREDOR ORTIZ LILIANA</v>
          </cell>
          <cell r="B11936">
            <v>51839102</v>
          </cell>
        </row>
        <row r="11937">
          <cell r="A11937" t="str">
            <v>CORREDOR PARDO MANUEL ALFONSO</v>
          </cell>
          <cell r="B11937">
            <v>2871219</v>
          </cell>
        </row>
        <row r="11938">
          <cell r="A11938" t="str">
            <v>CORREDOR PATINO ADRIANA MARIA</v>
          </cell>
          <cell r="B11938">
            <v>43547598</v>
          </cell>
        </row>
        <row r="11939">
          <cell r="A11939" t="str">
            <v>CORREDOR RESTREPO GLORIA P?TRICIA</v>
          </cell>
          <cell r="B11939">
            <v>41792660</v>
          </cell>
        </row>
        <row r="11940">
          <cell r="A11940" t="str">
            <v>CORREDOR REY RICARDO</v>
          </cell>
          <cell r="B11940">
            <v>19266360</v>
          </cell>
        </row>
        <row r="11941">
          <cell r="A11941" t="str">
            <v>CORREDOR RODRIGUEZ YOLANDA</v>
          </cell>
          <cell r="B11941">
            <v>51965752</v>
          </cell>
        </row>
        <row r="11942">
          <cell r="A11942" t="str">
            <v>CORREDOR RODRIGUEZBLANCA STELLA</v>
          </cell>
          <cell r="B11942">
            <v>39789843</v>
          </cell>
        </row>
        <row r="11943">
          <cell r="A11943" t="str">
            <v>CORREDOR RODRIGUEZSIGIFREDO C</v>
          </cell>
          <cell r="B11943">
            <v>3228564</v>
          </cell>
        </row>
        <row r="11944">
          <cell r="A11944" t="str">
            <v>CORREDOR SAMUDIO OSCAR GONZALO</v>
          </cell>
          <cell r="B11944">
            <v>11344040</v>
          </cell>
        </row>
        <row r="11945">
          <cell r="A11945" t="str">
            <v>CORREDOR SIERRA JOVANNY</v>
          </cell>
          <cell r="B11945">
            <v>79601640</v>
          </cell>
        </row>
        <row r="11946">
          <cell r="A11946" t="str">
            <v>CORREDOR SULMA YANIRA</v>
          </cell>
          <cell r="B11946">
            <v>52291505</v>
          </cell>
        </row>
        <row r="11947">
          <cell r="A11947" t="str">
            <v>CORREDOR VICTOR MANUEL</v>
          </cell>
          <cell r="B11947">
            <v>19393522</v>
          </cell>
        </row>
        <row r="11948">
          <cell r="A11948" t="str">
            <v>CORREDOR VILLAMIZAR MAGDA LILIANA</v>
          </cell>
          <cell r="B11948">
            <v>63479293</v>
          </cell>
        </row>
        <row r="11949">
          <cell r="A11949" t="str">
            <v>CORREDOR Y ASOCIADOS &amp; FRANCISCO CORREDO</v>
          </cell>
          <cell r="B11949">
            <v>79142854</v>
          </cell>
        </row>
        <row r="11950">
          <cell r="A11950" t="str">
            <v>CORREDORES COLOMBIANOS DE SEGUROS</v>
          </cell>
          <cell r="B11950">
            <v>830018004</v>
          </cell>
        </row>
        <row r="11951">
          <cell r="A11951" t="str">
            <v>CORREDORES DE SEGUROS ASOCIADOS LTDA</v>
          </cell>
          <cell r="B11951">
            <v>891410771</v>
          </cell>
        </row>
        <row r="11952">
          <cell r="A11952" t="str">
            <v>CORREDORES DE SEGUROS DEL VALLE</v>
          </cell>
          <cell r="B11952">
            <v>890300040</v>
          </cell>
        </row>
        <row r="11953">
          <cell r="A11953" t="str">
            <v>CORSO TARAZONA FERNANDO</v>
          </cell>
          <cell r="B11953">
            <v>4058864</v>
          </cell>
        </row>
        <row r="11954">
          <cell r="A11954" t="str">
            <v>CORTAZAR CASTRO OSCAR JAVIER</v>
          </cell>
          <cell r="B11954">
            <v>79683957</v>
          </cell>
        </row>
        <row r="11955">
          <cell r="A11955" t="str">
            <v>CORTAZAR GUTIERREZ JUAN CARLOS</v>
          </cell>
          <cell r="B11955">
            <v>17152959</v>
          </cell>
        </row>
        <row r="11956">
          <cell r="A11956" t="str">
            <v>CORTAZAR SERRATO TULIO ALBERTO</v>
          </cell>
          <cell r="B11956">
            <v>17183318</v>
          </cell>
        </row>
        <row r="11957">
          <cell r="A11957" t="str">
            <v>CORTES ABELLA PEDRO LUIS</v>
          </cell>
          <cell r="B11957">
            <v>14992294</v>
          </cell>
        </row>
        <row r="11958">
          <cell r="A11958" t="str">
            <v>CORTES ABRIL GLORIA INES</v>
          </cell>
          <cell r="B11958">
            <v>20938873</v>
          </cell>
        </row>
        <row r="11959">
          <cell r="A11959" t="str">
            <v>CORTES ALARCON DIANA ROCIO</v>
          </cell>
          <cell r="B11959">
            <v>51958443</v>
          </cell>
        </row>
        <row r="11960">
          <cell r="A11960" t="str">
            <v>CORTES ALDANA MARIA MERCEDES</v>
          </cell>
          <cell r="B11960">
            <v>35408837</v>
          </cell>
        </row>
        <row r="11961">
          <cell r="A11961" t="str">
            <v>CORTES ALMANZA JOSELIT0</v>
          </cell>
          <cell r="B11961">
            <v>16589317</v>
          </cell>
        </row>
        <row r="11962">
          <cell r="A11962" t="str">
            <v>CORTES AMADOR AURA ROSA</v>
          </cell>
          <cell r="B11962">
            <v>41368665</v>
          </cell>
        </row>
        <row r="11963">
          <cell r="A11963" t="str">
            <v>CORTES ANDRES AVELINO</v>
          </cell>
          <cell r="B11963">
            <v>12907482</v>
          </cell>
        </row>
        <row r="11964">
          <cell r="A11964" t="str">
            <v>CORTES ANGULO NICOLAS</v>
          </cell>
          <cell r="B11964">
            <v>13055191</v>
          </cell>
        </row>
        <row r="11965">
          <cell r="A11965" t="str">
            <v>CORTES ARROYO EUCLIDES</v>
          </cell>
          <cell r="B11965">
            <v>12916808</v>
          </cell>
        </row>
        <row r="11966">
          <cell r="A11966" t="str">
            <v>CORTES AYALA ALEXANDER</v>
          </cell>
          <cell r="B11966">
            <v>2977131</v>
          </cell>
        </row>
        <row r="11967">
          <cell r="A11967" t="str">
            <v>CORTES BAEZ LUIS ALFONSO</v>
          </cell>
          <cell r="B11967">
            <v>19281053</v>
          </cell>
        </row>
        <row r="11968">
          <cell r="A11968" t="str">
            <v>CORTES BAGUI SEGUNDO ANSELMO</v>
          </cell>
          <cell r="B11968">
            <v>12906750</v>
          </cell>
        </row>
        <row r="11969">
          <cell r="A11969" t="str">
            <v>CORTES BARREIRO CARLOS ALBERTO</v>
          </cell>
          <cell r="B11969">
            <v>87432742</v>
          </cell>
        </row>
        <row r="11970">
          <cell r="A11970" t="str">
            <v>CORTES BARRETO GALIA</v>
          </cell>
          <cell r="B11970">
            <v>52251927</v>
          </cell>
        </row>
        <row r="11971">
          <cell r="A11971" t="str">
            <v>CORTES BASTIDAS GUSTAVO</v>
          </cell>
          <cell r="B11971">
            <v>14209025</v>
          </cell>
        </row>
        <row r="11972">
          <cell r="A11972" t="str">
            <v>CORTES BECERRA BEATRIZ EUGENIA</v>
          </cell>
          <cell r="B11972">
            <v>51872353</v>
          </cell>
        </row>
        <row r="11973">
          <cell r="A11973" t="str">
            <v>CORTES BELTRAN DIEGO ENRIQUE</v>
          </cell>
          <cell r="B11973">
            <v>19462255</v>
          </cell>
        </row>
        <row r="11974">
          <cell r="A11974" t="str">
            <v>CORTES BELTRAN MIREYA</v>
          </cell>
          <cell r="B11974">
            <v>52068173</v>
          </cell>
        </row>
        <row r="11975">
          <cell r="A11975" t="str">
            <v>CORTES BENAVIDES GLORIA PATRICIA</v>
          </cell>
          <cell r="B11975">
            <v>29704700</v>
          </cell>
        </row>
        <row r="11976">
          <cell r="A11976" t="str">
            <v>CORTES BERNAL JAVIER MAURICIO</v>
          </cell>
          <cell r="B11976">
            <v>79533314</v>
          </cell>
        </row>
        <row r="11977">
          <cell r="A11977" t="str">
            <v>CORTES BERNAL SANDRA LILIANA</v>
          </cell>
          <cell r="B11977">
            <v>51932378</v>
          </cell>
        </row>
        <row r="11978">
          <cell r="A11978" t="str">
            <v>CORTES BLANCA NELLY</v>
          </cell>
          <cell r="B11978">
            <v>51766337</v>
          </cell>
        </row>
        <row r="11979">
          <cell r="A11979" t="str">
            <v>CORTES BOCANEGRA LEOPOLDINA</v>
          </cell>
          <cell r="B11979">
            <v>28786523</v>
          </cell>
        </row>
        <row r="11980">
          <cell r="A11980" t="str">
            <v>CORTES BOLIVAR CESAR AUGUSTO</v>
          </cell>
          <cell r="B11980">
            <v>89008520</v>
          </cell>
        </row>
        <row r="11981">
          <cell r="A11981" t="str">
            <v>CORTES C VIVIANNE</v>
          </cell>
          <cell r="B11981">
            <v>35467451</v>
          </cell>
        </row>
        <row r="11982">
          <cell r="A11982" t="str">
            <v>CORTES CABEZAS COLOMBIA</v>
          </cell>
          <cell r="B11982">
            <v>27404398</v>
          </cell>
        </row>
        <row r="11983">
          <cell r="A11983" t="str">
            <v>CORTES CABEZAS CONSUELO</v>
          </cell>
          <cell r="B11983">
            <v>31925126</v>
          </cell>
        </row>
        <row r="11984">
          <cell r="A11984" t="str">
            <v>CORTES CABEZAS MELBA GENITH</v>
          </cell>
          <cell r="B11984">
            <v>66728791</v>
          </cell>
        </row>
        <row r="11985">
          <cell r="A11985" t="str">
            <v>CORTES CAICEDO HERNAN ALONSO</v>
          </cell>
          <cell r="B11985">
            <v>94460191</v>
          </cell>
        </row>
        <row r="11986">
          <cell r="A11986" t="str">
            <v>CORTES CANON INGENIEROS CIVIL LTDA</v>
          </cell>
          <cell r="B11986">
            <v>830024221</v>
          </cell>
        </row>
        <row r="11987">
          <cell r="A11987" t="str">
            <v>CORTES CARDONA OFELIA</v>
          </cell>
          <cell r="B11987">
            <v>31889662</v>
          </cell>
        </row>
        <row r="11988">
          <cell r="A11988" t="str">
            <v>CORTES CARDONA RAMIRO</v>
          </cell>
          <cell r="B11988">
            <v>2536982</v>
          </cell>
        </row>
        <row r="11989">
          <cell r="A11989" t="str">
            <v>CORTES CARRILLO CAMILO ANDRES</v>
          </cell>
          <cell r="B11989">
            <v>79857889</v>
          </cell>
        </row>
        <row r="11990">
          <cell r="A11990" t="str">
            <v>CORTES CASAS LEONOR</v>
          </cell>
          <cell r="B11990">
            <v>24320786</v>
          </cell>
        </row>
        <row r="11991">
          <cell r="A11991" t="str">
            <v>CORTES CASTANEDA EDGAR ARMANDO</v>
          </cell>
          <cell r="B11991">
            <v>79138377</v>
          </cell>
        </row>
        <row r="11992">
          <cell r="A11992" t="str">
            <v>CORTES CASTANO JULIO CESAR</v>
          </cell>
          <cell r="B11992">
            <v>16742251</v>
          </cell>
        </row>
        <row r="11993">
          <cell r="A11993" t="str">
            <v>CORTES CASTELLANOS JULIO CESAR</v>
          </cell>
          <cell r="B11993">
            <v>79277819</v>
          </cell>
        </row>
        <row r="11994">
          <cell r="A11994" t="str">
            <v>CORTES CASTIBLANCO CARLOS HERNAN</v>
          </cell>
          <cell r="B11994">
            <v>3182209</v>
          </cell>
        </row>
        <row r="11995">
          <cell r="A11995" t="str">
            <v>CORTES CERON WALTER</v>
          </cell>
          <cell r="B11995">
            <v>16680459</v>
          </cell>
        </row>
        <row r="11996">
          <cell r="A11996" t="str">
            <v>CORTES CHAVES JUANA</v>
          </cell>
          <cell r="B11996">
            <v>27500534</v>
          </cell>
        </row>
        <row r="11997">
          <cell r="A11997" t="str">
            <v>CORTES CHOCUE GEOVANNI</v>
          </cell>
          <cell r="B11997">
            <v>16724600</v>
          </cell>
        </row>
        <row r="11998">
          <cell r="A11998" t="str">
            <v>CORTES CORREA DIEGO ALFONSO</v>
          </cell>
          <cell r="B11998">
            <v>16758744</v>
          </cell>
        </row>
        <row r="11999">
          <cell r="A11999" t="str">
            <v>CORTES CORREA HERNAN</v>
          </cell>
          <cell r="B11999">
            <v>10100007</v>
          </cell>
        </row>
        <row r="12000">
          <cell r="A12000" t="str">
            <v>CORTES CORTES JOSE HUMBERTO</v>
          </cell>
          <cell r="B12000">
            <v>4723234</v>
          </cell>
        </row>
        <row r="12001">
          <cell r="A12001" t="str">
            <v>CORTES CORTES LEISI FILENA</v>
          </cell>
          <cell r="B12001">
            <v>31947667</v>
          </cell>
        </row>
        <row r="12002">
          <cell r="A12002" t="str">
            <v>CORTES CORTES SEGUNDO ALEJANDRO</v>
          </cell>
          <cell r="B12002">
            <v>87432573</v>
          </cell>
        </row>
        <row r="12003">
          <cell r="A12003" t="str">
            <v>CORTES CUARTAS JUAN CARLOS</v>
          </cell>
          <cell r="B12003">
            <v>79415348</v>
          </cell>
        </row>
        <row r="12004">
          <cell r="A12004" t="str">
            <v>CORTES CUELLAR EDINSON</v>
          </cell>
          <cell r="B12004">
            <v>7711516</v>
          </cell>
        </row>
        <row r="12005">
          <cell r="A12005" t="str">
            <v>CORTES CUEVAS GUSTAVO ALFONSO</v>
          </cell>
          <cell r="B12005">
            <v>94534134</v>
          </cell>
        </row>
        <row r="12006">
          <cell r="A12006" t="str">
            <v>CORTES DE CACERES MARTHA</v>
          </cell>
          <cell r="B12006">
            <v>21070175</v>
          </cell>
        </row>
        <row r="12007">
          <cell r="A12007" t="str">
            <v>CORTES DE GIRALDO LUCY</v>
          </cell>
          <cell r="B12007">
            <v>31190083</v>
          </cell>
        </row>
        <row r="12008">
          <cell r="A12008" t="str">
            <v>CORTES DE LA ESPRIELLA MARIA BERNARDA</v>
          </cell>
          <cell r="B12008">
            <v>45471191</v>
          </cell>
        </row>
        <row r="12009">
          <cell r="A12009" t="str">
            <v>CORTES DE MENDEZ CLARA INES</v>
          </cell>
          <cell r="B12009">
            <v>41436998</v>
          </cell>
        </row>
        <row r="12010">
          <cell r="A12010" t="str">
            <v>CORTES DE MONTOYA CRUZ MARINA</v>
          </cell>
          <cell r="B12010">
            <v>21437055</v>
          </cell>
        </row>
        <row r="12011">
          <cell r="A12011" t="str">
            <v>CORTES DE PENAGOS OILDA</v>
          </cell>
          <cell r="B12011">
            <v>26415711</v>
          </cell>
        </row>
        <row r="12012">
          <cell r="A12012" t="str">
            <v>CORTES DE PEREZ GLADYS</v>
          </cell>
          <cell r="B12012">
            <v>23543175</v>
          </cell>
        </row>
        <row r="12013">
          <cell r="A12013" t="str">
            <v>CORTES DE QUINTERO CLARA INES</v>
          </cell>
          <cell r="B12013">
            <v>26403518</v>
          </cell>
        </row>
        <row r="12014">
          <cell r="A12014" t="str">
            <v>CORTES DELGADO HAROLS ANTONIO</v>
          </cell>
          <cell r="B12014">
            <v>94374737</v>
          </cell>
        </row>
        <row r="12015">
          <cell r="A12015" t="str">
            <v>CORTES DELGADO MARIA CONCEPCION</v>
          </cell>
          <cell r="B12015">
            <v>27123606</v>
          </cell>
        </row>
        <row r="12016">
          <cell r="A12016" t="str">
            <v>CORTES DIAZ GIOVANNA ESNEDA</v>
          </cell>
          <cell r="B12016">
            <v>39673970</v>
          </cell>
        </row>
        <row r="12017">
          <cell r="A12017" t="str">
            <v>CORTES DUARTE GLORIA DAMARIS</v>
          </cell>
          <cell r="B12017">
            <v>31875400</v>
          </cell>
        </row>
        <row r="12018">
          <cell r="A12018" t="str">
            <v>CORTES ECHEVERRIA DIEGO MARTIN</v>
          </cell>
          <cell r="B12018">
            <v>73143634</v>
          </cell>
        </row>
        <row r="12019">
          <cell r="A12019" t="str">
            <v>CORTES ELIANA MARIA</v>
          </cell>
          <cell r="B12019">
            <v>30385663</v>
          </cell>
        </row>
        <row r="12020">
          <cell r="A12020" t="str">
            <v>CORTES ESQUIVEL MIGUEL ANGEL</v>
          </cell>
          <cell r="B12020">
            <v>79299717</v>
          </cell>
        </row>
        <row r="12021">
          <cell r="A12021" t="str">
            <v>CORTES EVELIO</v>
          </cell>
          <cell r="B12021">
            <v>1343265</v>
          </cell>
        </row>
        <row r="12022">
          <cell r="A12022" t="str">
            <v>CORTES FAJARDO LINA</v>
          </cell>
          <cell r="B12022">
            <v>41547901</v>
          </cell>
        </row>
        <row r="12023">
          <cell r="A12023" t="str">
            <v>CORTES FERRIN EDWIN HERNANDO</v>
          </cell>
          <cell r="B12023">
            <v>16664609</v>
          </cell>
        </row>
        <row r="12024">
          <cell r="A12024" t="str">
            <v>CORTES FLOREZ YICELA</v>
          </cell>
          <cell r="B12024">
            <v>55112160</v>
          </cell>
        </row>
        <row r="12025">
          <cell r="A12025" t="str">
            <v>CORTES FORERO GERARDO IVAN</v>
          </cell>
          <cell r="B12025">
            <v>80383371</v>
          </cell>
        </row>
        <row r="12026">
          <cell r="A12026" t="str">
            <v>CORTES FORERO MARIA JACQUELINE</v>
          </cell>
          <cell r="B12026">
            <v>51947194</v>
          </cell>
        </row>
        <row r="12027">
          <cell r="A12027" t="str">
            <v>CORTES GALLARDO PAOLA ANDREA</v>
          </cell>
          <cell r="B12027">
            <v>66724553</v>
          </cell>
        </row>
        <row r="12028">
          <cell r="A12028" t="str">
            <v>CORTES GALVIS LUIS FERNANDO</v>
          </cell>
          <cell r="B12028">
            <v>9992967</v>
          </cell>
        </row>
        <row r="12029">
          <cell r="A12029" t="str">
            <v>CORTES GARAY LUZ MILA</v>
          </cell>
          <cell r="B12029">
            <v>51848971</v>
          </cell>
        </row>
        <row r="12030">
          <cell r="A12030" t="str">
            <v>CORTES GENIS JOSEFA</v>
          </cell>
          <cell r="B12030">
            <v>38990827</v>
          </cell>
        </row>
        <row r="12031">
          <cell r="A12031" t="str">
            <v>CORTES GIRALDO GILBERTO HERNANDO</v>
          </cell>
          <cell r="B12031">
            <v>18391141</v>
          </cell>
        </row>
        <row r="12032">
          <cell r="A12032" t="str">
            <v>CORTES GIRON FREDY MATIAS</v>
          </cell>
          <cell r="B12032">
            <v>88237928</v>
          </cell>
        </row>
        <row r="12033">
          <cell r="A12033" t="str">
            <v>CORTES GIRON GLORIA</v>
          </cell>
          <cell r="B12033">
            <v>66907314</v>
          </cell>
        </row>
        <row r="12034">
          <cell r="A12034" t="str">
            <v>CORTES GIRON RUDY HERNANDO</v>
          </cell>
          <cell r="B12034">
            <v>88220104</v>
          </cell>
        </row>
        <row r="12035">
          <cell r="A12035" t="str">
            <v>CORTES GOMEZ JOHANNA ANDREA</v>
          </cell>
          <cell r="B12035">
            <v>52483125</v>
          </cell>
        </row>
        <row r="12036">
          <cell r="A12036" t="str">
            <v>CORTES GONZALEZ CLAUDIA JANETH</v>
          </cell>
          <cell r="B12036">
            <v>66956118</v>
          </cell>
        </row>
        <row r="12037">
          <cell r="A12037" t="str">
            <v>CORTES GONZALEZ MARTHA LUCIA</v>
          </cell>
          <cell r="B12037">
            <v>66862270</v>
          </cell>
        </row>
        <row r="12038">
          <cell r="A12038" t="str">
            <v>CORTES GONZALEZ MAURICIO HUMBERTO</v>
          </cell>
          <cell r="B12038">
            <v>19475255</v>
          </cell>
        </row>
        <row r="12039">
          <cell r="A12039" t="str">
            <v>CORTES GRANADOS DAVID FERNANDO</v>
          </cell>
          <cell r="B12039">
            <v>98642968</v>
          </cell>
        </row>
        <row r="12040">
          <cell r="A12040" t="str">
            <v>CORTES GRUESO PORFIRIO JUSTINIANO</v>
          </cell>
          <cell r="B12040">
            <v>12912764</v>
          </cell>
        </row>
        <row r="12041">
          <cell r="A12041" t="str">
            <v>CORTES GUERRERO MAYIBE</v>
          </cell>
          <cell r="B12041">
            <v>66918704</v>
          </cell>
        </row>
        <row r="12042">
          <cell r="A12042" t="str">
            <v>CORTES HENAO LEONARDO AUGUSTO</v>
          </cell>
          <cell r="B12042">
            <v>89005685</v>
          </cell>
        </row>
        <row r="12043">
          <cell r="A12043" t="str">
            <v>CORTES HERNAN</v>
          </cell>
          <cell r="B12043">
            <v>11427332</v>
          </cell>
        </row>
        <row r="12044">
          <cell r="A12044" t="str">
            <v>CORTES HERRERA NUBIA</v>
          </cell>
          <cell r="B12044">
            <v>39559620</v>
          </cell>
        </row>
        <row r="12045">
          <cell r="A12045" t="str">
            <v>CORTES IBARRA MARIA ERNESTINA</v>
          </cell>
          <cell r="B12045">
            <v>31470592</v>
          </cell>
        </row>
        <row r="12046">
          <cell r="A12046" t="str">
            <v>CORTES JARAMILLO MIGUEL ANGEL</v>
          </cell>
          <cell r="B12046">
            <v>79714786</v>
          </cell>
        </row>
        <row r="12047">
          <cell r="A12047" t="str">
            <v>CORTES JEREZ MARTHA CECILIA</v>
          </cell>
          <cell r="B12047">
            <v>28168834</v>
          </cell>
        </row>
        <row r="12048">
          <cell r="A12048" t="str">
            <v>CORTES JIMENEZ EDUARDO ANTONIO</v>
          </cell>
          <cell r="B12048">
            <v>70550803</v>
          </cell>
        </row>
        <row r="12049">
          <cell r="A12049" t="str">
            <v>CORTES JOSE</v>
          </cell>
          <cell r="B12049">
            <v>18107604</v>
          </cell>
        </row>
        <row r="12050">
          <cell r="A12050" t="str">
            <v>CORTES LANDAZURI SANTOS WASHINGTON</v>
          </cell>
          <cell r="B12050">
            <v>16608992</v>
          </cell>
        </row>
        <row r="12051">
          <cell r="A12051" t="str">
            <v>CORTES LARA MARIA ANGELICA</v>
          </cell>
          <cell r="B12051">
            <v>52826148</v>
          </cell>
        </row>
        <row r="12052">
          <cell r="A12052" t="str">
            <v>CORTES LENIS VIVIANA</v>
          </cell>
          <cell r="B12052">
            <v>31978900</v>
          </cell>
        </row>
        <row r="12053">
          <cell r="A12053" t="str">
            <v>CORTES LIDA ALEXANDRA</v>
          </cell>
          <cell r="B12053">
            <v>65693682</v>
          </cell>
        </row>
        <row r="12054">
          <cell r="A12054" t="str">
            <v>CORTES LOPEZ ROSA STELLA</v>
          </cell>
          <cell r="B12054">
            <v>39697027</v>
          </cell>
        </row>
        <row r="12055">
          <cell r="A12055" t="str">
            <v>CORTES LUIS RAFAEL</v>
          </cell>
          <cell r="B12055">
            <v>12918698</v>
          </cell>
        </row>
        <row r="12056">
          <cell r="A12056" t="str">
            <v>CORTES MALDONADO JOSE LUIS</v>
          </cell>
          <cell r="B12056">
            <v>19076546</v>
          </cell>
        </row>
        <row r="12057">
          <cell r="A12057" t="str">
            <v>CORTES MARROQUIN FABIAN ENRIQUE</v>
          </cell>
          <cell r="B12057">
            <v>79436278</v>
          </cell>
        </row>
        <row r="12058">
          <cell r="A12058" t="str">
            <v>CORTES MESA CLARA INES</v>
          </cell>
          <cell r="B12058">
            <v>42825227</v>
          </cell>
        </row>
        <row r="12059">
          <cell r="A12059" t="str">
            <v>CORTES MEZA GLADYS LETICIA</v>
          </cell>
          <cell r="B12059">
            <v>31486929</v>
          </cell>
        </row>
        <row r="12060">
          <cell r="A12060" t="str">
            <v>CORTES MEZA ROBERT ANTONIO</v>
          </cell>
          <cell r="B12060">
            <v>98429707</v>
          </cell>
        </row>
        <row r="12061">
          <cell r="A12061" t="str">
            <v>CORTES MILLAN JUAN CARLOS</v>
          </cell>
          <cell r="B12061">
            <v>79383548</v>
          </cell>
        </row>
        <row r="12062">
          <cell r="A12062" t="str">
            <v>CORTES MONTANEZ ANA ISABEL</v>
          </cell>
          <cell r="B12062">
            <v>51799351</v>
          </cell>
        </row>
        <row r="12063">
          <cell r="A12063" t="str">
            <v>CORTES MONTANEZ JORGE ENRIQUE</v>
          </cell>
          <cell r="B12063">
            <v>19196930</v>
          </cell>
        </row>
        <row r="12064">
          <cell r="A12064" t="str">
            <v>CORTES MONTERO MARIANO</v>
          </cell>
          <cell r="B12064">
            <v>3222854</v>
          </cell>
        </row>
        <row r="12065">
          <cell r="A12065" t="str">
            <v>CORTES MONTOYA LEONARDO FARYD</v>
          </cell>
          <cell r="B12065">
            <v>79460542</v>
          </cell>
        </row>
        <row r="12066">
          <cell r="A12066" t="str">
            <v>CORTES MORALES NUBIA</v>
          </cell>
          <cell r="B12066">
            <v>26468506</v>
          </cell>
        </row>
        <row r="12067">
          <cell r="A12067" t="str">
            <v>CORTES MORAN SANDRA LUCIA</v>
          </cell>
          <cell r="B12067">
            <v>66776536</v>
          </cell>
        </row>
        <row r="12068">
          <cell r="A12068" t="str">
            <v>CORTES MOSQUERA ESPERANZA</v>
          </cell>
          <cell r="B12068">
            <v>39563092</v>
          </cell>
        </row>
        <row r="12069">
          <cell r="A12069" t="str">
            <v>CORTES MURCIA HERNAN</v>
          </cell>
          <cell r="B12069">
            <v>12222355</v>
          </cell>
        </row>
        <row r="12070">
          <cell r="A12070" t="str">
            <v>CORTES MURILLO JAIR</v>
          </cell>
          <cell r="B12070">
            <v>79467588</v>
          </cell>
        </row>
        <row r="12071">
          <cell r="A12071" t="str">
            <v>CORTES NARVAEZ CLARA HELENA</v>
          </cell>
          <cell r="B12071">
            <v>51790907</v>
          </cell>
        </row>
        <row r="12072">
          <cell r="A12072" t="str">
            <v>CORTES NARVAEZ JEAN PAUL</v>
          </cell>
          <cell r="B12072">
            <v>80022610</v>
          </cell>
        </row>
        <row r="12073">
          <cell r="A12073" t="str">
            <v>CORTES NINO ELIZABETH</v>
          </cell>
          <cell r="B12073">
            <v>51662272</v>
          </cell>
        </row>
        <row r="12074">
          <cell r="A12074" t="str">
            <v>CORTES NIÑO JAVIER ORLANDO</v>
          </cell>
          <cell r="B12074">
            <v>93401582</v>
          </cell>
        </row>
        <row r="12075">
          <cell r="A12075" t="str">
            <v>CORTES NOVOA JORGE ENRIQUE</v>
          </cell>
          <cell r="B12075">
            <v>79685859</v>
          </cell>
        </row>
        <row r="12076">
          <cell r="A12076" t="str">
            <v>CORTES OLIVEROS DIEGO MARIA</v>
          </cell>
          <cell r="B12076">
            <v>16672690</v>
          </cell>
        </row>
        <row r="12077">
          <cell r="A12077" t="str">
            <v>CORTES OROZCO ANDRES MAURICIO</v>
          </cell>
          <cell r="B12077">
            <v>18615034</v>
          </cell>
        </row>
        <row r="12078">
          <cell r="A12078" t="str">
            <v>CORTES OSPINA DORA FERNANDA</v>
          </cell>
          <cell r="B12078">
            <v>31476094</v>
          </cell>
        </row>
        <row r="12079">
          <cell r="A12079" t="str">
            <v>CORTES OTALORA OSWALDO ENRIQUE</v>
          </cell>
          <cell r="B12079">
            <v>79492527</v>
          </cell>
        </row>
        <row r="12080">
          <cell r="A12080" t="str">
            <v>CORTES PACHON WILSON ALBERTO</v>
          </cell>
          <cell r="B12080">
            <v>79464943</v>
          </cell>
        </row>
        <row r="12081">
          <cell r="A12081" t="str">
            <v>CORTES PALENCIA ANGEL ERNESTO</v>
          </cell>
          <cell r="B12081">
            <v>19439421</v>
          </cell>
        </row>
        <row r="12082">
          <cell r="A12082" t="str">
            <v>CORTES PEDROZA JORGE ALBERTO</v>
          </cell>
          <cell r="B12082">
            <v>91420983</v>
          </cell>
        </row>
        <row r="12083">
          <cell r="A12083" t="str">
            <v>CORTES PENA JUAN DE JESUS</v>
          </cell>
          <cell r="B12083">
            <v>4171502</v>
          </cell>
        </row>
        <row r="12084">
          <cell r="A12084" t="str">
            <v>CORTES PERDOMO ARMANDO</v>
          </cell>
          <cell r="B12084">
            <v>83089105</v>
          </cell>
        </row>
        <row r="12085">
          <cell r="A12085" t="str">
            <v>CORTES PEREZ CESAR HUMBERTO</v>
          </cell>
          <cell r="B12085">
            <v>3153266</v>
          </cell>
        </row>
        <row r="12086">
          <cell r="A12086" t="str">
            <v>CORTES PEREZ ELIZABETH</v>
          </cell>
          <cell r="B12086">
            <v>29992983</v>
          </cell>
        </row>
        <row r="12087">
          <cell r="A12087" t="str">
            <v>CORTES PEREZ JAIME</v>
          </cell>
          <cell r="B12087">
            <v>2523874</v>
          </cell>
        </row>
        <row r="12088">
          <cell r="A12088" t="str">
            <v>CORTES PEREZ LEONOR ZULAY</v>
          </cell>
          <cell r="B12088">
            <v>31209035</v>
          </cell>
        </row>
        <row r="12089">
          <cell r="A12089" t="str">
            <v>CORTES PEREZ OSCAR FERNANDO</v>
          </cell>
          <cell r="B12089">
            <v>79748781</v>
          </cell>
        </row>
        <row r="12090">
          <cell r="A12090" t="str">
            <v>CORTES PINTO MONICA</v>
          </cell>
          <cell r="B12090">
            <v>51843088</v>
          </cell>
        </row>
        <row r="12091">
          <cell r="A12091" t="str">
            <v>CORTES PORRAS BENEDICTA</v>
          </cell>
          <cell r="B12091">
            <v>39540752</v>
          </cell>
        </row>
        <row r="12092">
          <cell r="A12092" t="str">
            <v>CORTES PULGARIN ELIZABETH</v>
          </cell>
          <cell r="B12092">
            <v>41557470</v>
          </cell>
        </row>
        <row r="12093">
          <cell r="A12093" t="str">
            <v>CORTES QUINONES ANA CECILIA</v>
          </cell>
          <cell r="B12093">
            <v>59669079</v>
          </cell>
        </row>
        <row r="12094">
          <cell r="A12094" t="str">
            <v>CORTES RAMIREZ CRISTINA</v>
          </cell>
          <cell r="B12094">
            <v>51801667</v>
          </cell>
        </row>
        <row r="12095">
          <cell r="A12095" t="str">
            <v>CORTES RAMIREZ MARIA SOFIA</v>
          </cell>
          <cell r="B12095">
            <v>31897988</v>
          </cell>
        </row>
        <row r="12096">
          <cell r="A12096" t="str">
            <v>CORTES RAMIREZ VIVIAN ROCIO</v>
          </cell>
          <cell r="B12096">
            <v>39549709</v>
          </cell>
        </row>
        <row r="12097">
          <cell r="A12097" t="str">
            <v>CORTES REASCOS MARIA EUNICE</v>
          </cell>
          <cell r="B12097">
            <v>51967792</v>
          </cell>
        </row>
        <row r="12098">
          <cell r="A12098" t="str">
            <v>CORTES RESTREPO ALVARO</v>
          </cell>
          <cell r="B12098">
            <v>7523024</v>
          </cell>
        </row>
        <row r="12099">
          <cell r="A12099" t="str">
            <v>CORTES REYES LUISA FERNANDA</v>
          </cell>
          <cell r="B12099">
            <v>51721562</v>
          </cell>
        </row>
        <row r="12100">
          <cell r="A12100" t="str">
            <v>CORTES REYES OLIVIA</v>
          </cell>
          <cell r="B12100">
            <v>51793794</v>
          </cell>
        </row>
        <row r="12101">
          <cell r="A12101" t="str">
            <v>CORTES RODAS MARIA DEL PILAR</v>
          </cell>
          <cell r="B12101">
            <v>51572878</v>
          </cell>
        </row>
        <row r="12102">
          <cell r="A12102" t="str">
            <v>CORTES RODRIGUEZ ARNULFO</v>
          </cell>
          <cell r="B12102">
            <v>5935922</v>
          </cell>
        </row>
        <row r="12103">
          <cell r="A12103" t="str">
            <v>CORTES RODRIGUEZ CARMEN ROSA</v>
          </cell>
          <cell r="B12103">
            <v>21069016</v>
          </cell>
        </row>
        <row r="12104">
          <cell r="A12104" t="str">
            <v>CORTES RODRIGUEZ ELSY</v>
          </cell>
          <cell r="B12104">
            <v>39560152</v>
          </cell>
        </row>
        <row r="12105">
          <cell r="A12105" t="str">
            <v>CORTES RODRIGUEZ JOHN JAIRO</v>
          </cell>
          <cell r="B12105">
            <v>73154224</v>
          </cell>
        </row>
        <row r="12106">
          <cell r="A12106" t="str">
            <v>CORTES RODRIGUEZ JULIO CESAR</v>
          </cell>
          <cell r="B12106">
            <v>11317587</v>
          </cell>
        </row>
        <row r="12107">
          <cell r="A12107" t="str">
            <v>CORTES RODRIGUEZ MARTIN RAMIRO</v>
          </cell>
          <cell r="B12107">
            <v>7305956</v>
          </cell>
        </row>
        <row r="12108">
          <cell r="A12108" t="str">
            <v>CORTES RODRIGUEZ OSCAR EMILIO</v>
          </cell>
          <cell r="B12108">
            <v>10179441</v>
          </cell>
        </row>
        <row r="12109">
          <cell r="A12109" t="str">
            <v>CORTES ROJAS MARITZA</v>
          </cell>
          <cell r="B12109">
            <v>26424139</v>
          </cell>
        </row>
        <row r="12110">
          <cell r="A12110" t="str">
            <v>CORTES ROJAS SANDRA PATRICIA</v>
          </cell>
          <cell r="B12110">
            <v>52343838</v>
          </cell>
        </row>
        <row r="12111">
          <cell r="A12111" t="str">
            <v>CORTES ROLDAN ALEJANDRO</v>
          </cell>
          <cell r="B12111">
            <v>16669214</v>
          </cell>
        </row>
        <row r="12112">
          <cell r="A12112" t="str">
            <v>CORTES ROMERO HERNANDO SEGUNDO</v>
          </cell>
          <cell r="B12112">
            <v>79456184</v>
          </cell>
        </row>
        <row r="12113">
          <cell r="A12113" t="str">
            <v>CORTES ROMERO MAX RONALD</v>
          </cell>
          <cell r="B12113">
            <v>11303587</v>
          </cell>
        </row>
        <row r="12114">
          <cell r="A12114" t="str">
            <v>CORTES ROMERO WILLINGTON JAVIER</v>
          </cell>
          <cell r="B12114">
            <v>80023023</v>
          </cell>
        </row>
        <row r="12115">
          <cell r="A12115" t="str">
            <v>CORTES RUBEN DARIO</v>
          </cell>
          <cell r="B12115">
            <v>88142560</v>
          </cell>
        </row>
        <row r="12116">
          <cell r="A12116" t="str">
            <v>CORTES RUBIELA VICTORIA</v>
          </cell>
          <cell r="B12116">
            <v>39660695</v>
          </cell>
        </row>
        <row r="12117">
          <cell r="A12117" t="str">
            <v>CORTES RUIZ ARTURO</v>
          </cell>
          <cell r="B12117">
            <v>79435837</v>
          </cell>
        </row>
        <row r="12118">
          <cell r="A12118" t="str">
            <v>CORTES SALGADO WILLIAM ALFONSO</v>
          </cell>
          <cell r="B12118">
            <v>3173281</v>
          </cell>
        </row>
        <row r="12119">
          <cell r="A12119" t="str">
            <v>CORTES SANCHEZ FABIO</v>
          </cell>
          <cell r="B12119">
            <v>12258617</v>
          </cell>
        </row>
        <row r="12120">
          <cell r="A12120" t="str">
            <v>CORTES SANCHEZ JORGE</v>
          </cell>
          <cell r="B12120">
            <v>14315533</v>
          </cell>
        </row>
        <row r="12121">
          <cell r="A12121" t="str">
            <v>CORTES SANCHEZ JUSTINO</v>
          </cell>
          <cell r="B12121">
            <v>11332724</v>
          </cell>
        </row>
        <row r="12122">
          <cell r="A12122" t="str">
            <v>CORTES SANCHEZ LUIS ENRIQUE</v>
          </cell>
          <cell r="B12122">
            <v>3222464</v>
          </cell>
        </row>
        <row r="12123">
          <cell r="A12123" t="str">
            <v>CORTES SANCHEZ LUIS ORLANDO</v>
          </cell>
          <cell r="B12123">
            <v>79635931</v>
          </cell>
        </row>
        <row r="12124">
          <cell r="A12124" t="str">
            <v>CORTES SANDOVAL CLAUDIA JUDITH</v>
          </cell>
          <cell r="B12124">
            <v>66759937</v>
          </cell>
        </row>
        <row r="12125">
          <cell r="A12125" t="str">
            <v>CORTES SEGURA RICARDO</v>
          </cell>
          <cell r="B12125">
            <v>79298773</v>
          </cell>
        </row>
        <row r="12126">
          <cell r="A12126" t="str">
            <v>CORTES SIERRA ANDRES ALEJANDRO</v>
          </cell>
          <cell r="B12126">
            <v>79796211</v>
          </cell>
        </row>
        <row r="12127">
          <cell r="A12127" t="str">
            <v>CORTES SOTO ALBA ROCIO</v>
          </cell>
          <cell r="B12127">
            <v>55165095</v>
          </cell>
        </row>
        <row r="12128">
          <cell r="A12128" t="str">
            <v>CORTES SUAREZ IVONNE MARINA</v>
          </cell>
          <cell r="B12128">
            <v>57432493</v>
          </cell>
        </row>
        <row r="12129">
          <cell r="A12129" t="str">
            <v>CORTES SUAREZ JAIME ENRIQUE</v>
          </cell>
          <cell r="B12129">
            <v>79697437</v>
          </cell>
        </row>
        <row r="12130">
          <cell r="A12130" t="str">
            <v>CORTES TAICUS DIEGO FERNANDO</v>
          </cell>
          <cell r="B12130">
            <v>94497371</v>
          </cell>
        </row>
        <row r="12131">
          <cell r="A12131" t="str">
            <v>CORTES TOLEDO CARLOS ALBERTO</v>
          </cell>
          <cell r="B12131">
            <v>16797052</v>
          </cell>
        </row>
        <row r="12132">
          <cell r="A12132" t="str">
            <v>CORTES TORRES CARLOS ARTURO</v>
          </cell>
          <cell r="B12132">
            <v>2886445</v>
          </cell>
        </row>
        <row r="12133">
          <cell r="A12133" t="str">
            <v>CORTES TORRES JAEL</v>
          </cell>
          <cell r="B12133">
            <v>26548761</v>
          </cell>
        </row>
        <row r="12134">
          <cell r="A12134" t="str">
            <v>CORTES TOVAR ARTURO</v>
          </cell>
          <cell r="B12134">
            <v>79303449</v>
          </cell>
        </row>
        <row r="12135">
          <cell r="A12135" t="str">
            <v>CORTES TRIANA VILMA ELPIDIA</v>
          </cell>
          <cell r="B12135">
            <v>41574826</v>
          </cell>
        </row>
        <row r="12136">
          <cell r="A12136" t="str">
            <v>CORTES UBER</v>
          </cell>
          <cell r="B12136">
            <v>12275422</v>
          </cell>
        </row>
        <row r="12137">
          <cell r="A12137" t="str">
            <v>CORTES VALBUENA MAURO RENE</v>
          </cell>
          <cell r="B12137">
            <v>79127688</v>
          </cell>
        </row>
        <row r="12138">
          <cell r="A12138" t="str">
            <v>CORTES VALDERRAMA MARITSABEL</v>
          </cell>
          <cell r="B12138">
            <v>66918925</v>
          </cell>
        </row>
        <row r="12139">
          <cell r="A12139" t="str">
            <v>CORTES VALENCIA JOSE MEDARDO</v>
          </cell>
          <cell r="B12139">
            <v>3043429</v>
          </cell>
        </row>
        <row r="12140">
          <cell r="A12140" t="str">
            <v>CORTES VANEGAS REINALDO HERMES</v>
          </cell>
          <cell r="B12140">
            <v>11307827</v>
          </cell>
        </row>
        <row r="12141">
          <cell r="A12141" t="str">
            <v>CORTES VASQUEZ GLORIA ISABEL</v>
          </cell>
          <cell r="B12141">
            <v>51976410</v>
          </cell>
        </row>
        <row r="12142">
          <cell r="A12142" t="str">
            <v>CORTES VASQUEZ NUBIA CRISTINA</v>
          </cell>
          <cell r="B12142">
            <v>51703426</v>
          </cell>
        </row>
        <row r="12143">
          <cell r="A12143" t="str">
            <v>CORTES VELANDIA LUIS HUMBERTO</v>
          </cell>
          <cell r="B12143">
            <v>10220382</v>
          </cell>
        </row>
        <row r="12144">
          <cell r="A12144" t="str">
            <v>CORTES VELASQUEZ LUIS ALBERTO</v>
          </cell>
          <cell r="B12144">
            <v>79887026</v>
          </cell>
        </row>
        <row r="12145">
          <cell r="A12145" t="str">
            <v>CORTES VILLADA SAUL JAVIER</v>
          </cell>
          <cell r="B12145">
            <v>79582351</v>
          </cell>
        </row>
        <row r="12146">
          <cell r="A12146" t="str">
            <v>CORTES VIVEROS EDGAR ELIECER</v>
          </cell>
          <cell r="B12146">
            <v>14938365</v>
          </cell>
        </row>
        <row r="12147">
          <cell r="A12147" t="str">
            <v>CORTES WIEDMANN JAIME</v>
          </cell>
          <cell r="B12147">
            <v>16751403</v>
          </cell>
        </row>
        <row r="12148">
          <cell r="A12148" t="str">
            <v>CORTES YACUE LUZ MARY</v>
          </cell>
          <cell r="B12148">
            <v>66702290</v>
          </cell>
        </row>
        <row r="12149">
          <cell r="A12149" t="str">
            <v>CORTEZ ARGOTTY ARNOBIO</v>
          </cell>
          <cell r="B12149">
            <v>16609392</v>
          </cell>
        </row>
        <row r="12150">
          <cell r="A12150" t="str">
            <v>CORTEZ G FLOR MARIA</v>
          </cell>
          <cell r="B12150">
            <v>32533313</v>
          </cell>
        </row>
        <row r="12151">
          <cell r="A12151" t="str">
            <v>CORTEZ HERNANDEZ VICTOR HUGO</v>
          </cell>
          <cell r="B12151">
            <v>76316107</v>
          </cell>
        </row>
        <row r="12152">
          <cell r="A12152" t="str">
            <v>CORTEZ HOLMES HERLIN</v>
          </cell>
          <cell r="B12152">
            <v>38941043</v>
          </cell>
        </row>
        <row r="12153">
          <cell r="A12153" t="str">
            <v>CORTEZ OCHOA MONICA ANDREA</v>
          </cell>
          <cell r="B12153">
            <v>67001290</v>
          </cell>
        </row>
        <row r="12154">
          <cell r="A12154" t="str">
            <v>CORTEZ POTES JIMY ORLANDO</v>
          </cell>
          <cell r="B12154">
            <v>16702359</v>
          </cell>
        </row>
        <row r="12155">
          <cell r="A12155" t="str">
            <v>CORTEZ VALENCIA LUZ MATILDE</v>
          </cell>
          <cell r="B12155">
            <v>59666877</v>
          </cell>
        </row>
        <row r="12156">
          <cell r="A12156" t="str">
            <v>CORTIZO CALDERON MARGOTH MARIA</v>
          </cell>
          <cell r="B12156">
            <v>22393937</v>
          </cell>
        </row>
        <row r="12157">
          <cell r="A12157" t="str">
            <v>CORZO CALDERON HUMBERTO</v>
          </cell>
          <cell r="B12157">
            <v>13848643</v>
          </cell>
        </row>
        <row r="12158">
          <cell r="A12158" t="str">
            <v>CORZO FARFAN ISNARDO</v>
          </cell>
          <cell r="B12158">
            <v>13920675</v>
          </cell>
        </row>
        <row r="12159">
          <cell r="A12159" t="str">
            <v>CORZO GOMEZ CELMIRA</v>
          </cell>
          <cell r="B12159">
            <v>39543871</v>
          </cell>
        </row>
        <row r="12160">
          <cell r="A12160" t="str">
            <v>CORZO LUZ ESTHER</v>
          </cell>
          <cell r="B12160">
            <v>37893061</v>
          </cell>
        </row>
        <row r="12161">
          <cell r="A12161" t="str">
            <v>CORZO SALAMANCA CIRO NEL</v>
          </cell>
          <cell r="B12161">
            <v>17032747</v>
          </cell>
        </row>
        <row r="12162">
          <cell r="A12162" t="str">
            <v>CORZO ZAMBRANO LUCY MARINA</v>
          </cell>
          <cell r="B12162">
            <v>36544297</v>
          </cell>
        </row>
        <row r="12163">
          <cell r="A12163" t="str">
            <v>COSME EZEQUIEL</v>
          </cell>
          <cell r="B12163">
            <v>14247069</v>
          </cell>
        </row>
        <row r="12164">
          <cell r="A12164" t="str">
            <v>COSMOAGRO S.A.</v>
          </cell>
          <cell r="B12164">
            <v>891304818</v>
          </cell>
        </row>
        <row r="12165">
          <cell r="A12165" t="str">
            <v>COSSIO DEDERLE LUIS FERNANDO</v>
          </cell>
          <cell r="B12165">
            <v>71656550</v>
          </cell>
        </row>
        <row r="12166">
          <cell r="A12166" t="str">
            <v>COSSIO GUZMAN MARIA ELENA</v>
          </cell>
          <cell r="B12166">
            <v>42974011</v>
          </cell>
        </row>
        <row r="12167">
          <cell r="A12167" t="str">
            <v>COSSIO OCHOA LUZ HELENA</v>
          </cell>
          <cell r="B12167">
            <v>43820967</v>
          </cell>
        </row>
        <row r="12168">
          <cell r="A12168" t="str">
            <v>COSSIO PALOMEQUE ALEXANDER</v>
          </cell>
          <cell r="B12168">
            <v>16938364</v>
          </cell>
        </row>
        <row r="12169">
          <cell r="A12169" t="str">
            <v>COSTANZA ORDONEZ TORRES</v>
          </cell>
          <cell r="B12169">
            <v>52182734</v>
          </cell>
        </row>
        <row r="12170">
          <cell r="A12170" t="str">
            <v>COTACIO TORRES MARTA SOFIA</v>
          </cell>
          <cell r="B12170">
            <v>31968958</v>
          </cell>
        </row>
        <row r="12171">
          <cell r="A12171" t="str">
            <v>COTAMO JOSE MARIO</v>
          </cell>
          <cell r="B12171">
            <v>79301261</v>
          </cell>
        </row>
        <row r="12172">
          <cell r="A12172" t="str">
            <v>COTAMO ORTIZ MIGUEL</v>
          </cell>
          <cell r="B12172">
            <v>11319264</v>
          </cell>
        </row>
        <row r="12173">
          <cell r="A12173" t="str">
            <v>COTAX LTDA</v>
          </cell>
          <cell r="B12173">
            <v>832002272</v>
          </cell>
        </row>
        <row r="12174">
          <cell r="A12174" t="str">
            <v>COTAZO NUESCUE JULIO CESAR</v>
          </cell>
          <cell r="B12174">
            <v>6395270</v>
          </cell>
        </row>
        <row r="12175">
          <cell r="A12175" t="str">
            <v>COTE JAIMES ALIX MARITZA</v>
          </cell>
          <cell r="B12175">
            <v>63305678</v>
          </cell>
        </row>
        <row r="12176">
          <cell r="A12176" t="str">
            <v>COTERIO WILLIAM FRANCO</v>
          </cell>
          <cell r="B12176">
            <v>98490052</v>
          </cell>
        </row>
        <row r="12177">
          <cell r="A12177" t="str">
            <v>COTES DE CATAÐO SOLEDAD</v>
          </cell>
          <cell r="B12177">
            <v>36529009</v>
          </cell>
        </row>
        <row r="12178">
          <cell r="A12178" t="str">
            <v>COTRERAS GARAVITO LUCY</v>
          </cell>
          <cell r="B12178">
            <v>39781479</v>
          </cell>
        </row>
        <row r="12179">
          <cell r="A12179" t="str">
            <v>COTRINA PARRA PAOLA ANDREA</v>
          </cell>
          <cell r="B12179">
            <v>65823373</v>
          </cell>
        </row>
        <row r="12180">
          <cell r="A12180" t="str">
            <v>COTTIZ PEREIRA NELSON ALBERTO</v>
          </cell>
          <cell r="B12180">
            <v>9070535</v>
          </cell>
        </row>
        <row r="12181">
          <cell r="A12181" t="str">
            <v>COULSON RUIZ MILTON OSVALDO</v>
          </cell>
          <cell r="B12181">
            <v>73096335</v>
          </cell>
        </row>
        <row r="12182">
          <cell r="A12182" t="str">
            <v>COUSIN DE COLOMBIA LTDA</v>
          </cell>
          <cell r="B12182">
            <v>860514893</v>
          </cell>
        </row>
        <row r="12183">
          <cell r="A12183" t="str">
            <v>COVALEDA BUSTOS RUBIELA</v>
          </cell>
          <cell r="B12183">
            <v>36175630</v>
          </cell>
        </row>
        <row r="12184">
          <cell r="A12184" t="str">
            <v>COVALEDA RODRIGO</v>
          </cell>
          <cell r="B12184">
            <v>17199067</v>
          </cell>
        </row>
        <row r="12185">
          <cell r="A12185" t="str">
            <v>COWAN EDMUND SCOTT</v>
          </cell>
          <cell r="B12185">
            <v>267139</v>
          </cell>
        </row>
        <row r="12186">
          <cell r="A12186" t="str">
            <v>COY CABRALES NUBIA DEL CARMEN</v>
          </cell>
          <cell r="B12186">
            <v>34992865</v>
          </cell>
        </row>
        <row r="12187">
          <cell r="A12187" t="str">
            <v>COY CASTILLO LUIS HERNANDO</v>
          </cell>
          <cell r="B12187">
            <v>6487714</v>
          </cell>
        </row>
        <row r="12188">
          <cell r="A12188" t="str">
            <v>COY DE GALVEZ MARIA NOHEMY</v>
          </cell>
          <cell r="B12188">
            <v>31190081</v>
          </cell>
        </row>
        <row r="12189">
          <cell r="A12189" t="str">
            <v>COY SUAREZ FRANCY ENEIDA</v>
          </cell>
          <cell r="B12189">
            <v>39772660</v>
          </cell>
        </row>
        <row r="12190">
          <cell r="A12190" t="str">
            <v>COY TROCHEZ MARIA DEL ROSARIO</v>
          </cell>
          <cell r="B12190">
            <v>38859447</v>
          </cell>
        </row>
        <row r="12191">
          <cell r="A12191" t="str">
            <v>CREACIONES MONA LIZA LTDA</v>
          </cell>
          <cell r="B12191">
            <v>860513828</v>
          </cell>
        </row>
        <row r="12192">
          <cell r="A12192" t="str">
            <v>CREACIONES PAULETT</v>
          </cell>
          <cell r="B12192">
            <v>860519690</v>
          </cell>
        </row>
        <row r="12193">
          <cell r="A12193" t="str">
            <v>CREDIMOTOS S.A.</v>
          </cell>
          <cell r="B12193">
            <v>800172409</v>
          </cell>
        </row>
        <row r="12194">
          <cell r="A12194" t="str">
            <v>CREDITOS EL CAIMAN</v>
          </cell>
          <cell r="B12194">
            <v>816001732</v>
          </cell>
        </row>
        <row r="12195">
          <cell r="A12195" t="str">
            <v>CRESPO BENITEZ JUAN CARLOS</v>
          </cell>
          <cell r="B12195">
            <v>16724696</v>
          </cell>
        </row>
        <row r="12196">
          <cell r="A12196" t="str">
            <v>CRESPO LOPEZ ORLANDO</v>
          </cell>
          <cell r="B12196">
            <v>12712823</v>
          </cell>
        </row>
        <row r="12197">
          <cell r="A12197" t="str">
            <v>CRESPO MORALES HUGO DE JESUS</v>
          </cell>
          <cell r="B12197">
            <v>73569116</v>
          </cell>
        </row>
        <row r="12198">
          <cell r="A12198" t="str">
            <v>CRESPO RAYO MARTHA LUCIA</v>
          </cell>
          <cell r="B12198">
            <v>31135850</v>
          </cell>
        </row>
        <row r="12199">
          <cell r="A12199" t="str">
            <v>CRESPO TRIANA FREDY</v>
          </cell>
          <cell r="B12199">
            <v>79306635</v>
          </cell>
        </row>
        <row r="12200">
          <cell r="A12200" t="str">
            <v>CRIADERO LA VIRGINIA S A</v>
          </cell>
          <cell r="B12200">
            <v>805013022</v>
          </cell>
        </row>
        <row r="12201">
          <cell r="A12201" t="str">
            <v>CRIADO AUSSANT FELIPE</v>
          </cell>
          <cell r="B12201">
            <v>13364267</v>
          </cell>
        </row>
        <row r="12202">
          <cell r="A12202" t="str">
            <v>CRICIEN SANDRA NELLY</v>
          </cell>
          <cell r="B12202">
            <v>39695040</v>
          </cell>
        </row>
        <row r="12203">
          <cell r="A12203" t="str">
            <v>CRIOLLO BIOJO SUSI</v>
          </cell>
          <cell r="B12203">
            <v>59671241</v>
          </cell>
        </row>
        <row r="12204">
          <cell r="A12204" t="str">
            <v>CRIOLLO CRIOLLO DORIS M DEL S</v>
          </cell>
          <cell r="B12204">
            <v>27432958</v>
          </cell>
        </row>
        <row r="12205">
          <cell r="A12205" t="str">
            <v>CRIOLLO ENRIQUEZ CAMPO</v>
          </cell>
          <cell r="B12205">
            <v>5335065</v>
          </cell>
        </row>
        <row r="12206">
          <cell r="A12206" t="str">
            <v>CRIOLLO JIMENEZ CARMEN IDILIA</v>
          </cell>
          <cell r="B12206">
            <v>36750119</v>
          </cell>
        </row>
        <row r="12207">
          <cell r="A12207" t="str">
            <v>CRIOLLO MARTINEZ JOSE FERNEY</v>
          </cell>
          <cell r="B12207">
            <v>12126144</v>
          </cell>
        </row>
        <row r="12208">
          <cell r="A12208" t="str">
            <v>CRIOLLO MORA GILBERTO</v>
          </cell>
          <cell r="B12208">
            <v>6455481</v>
          </cell>
        </row>
        <row r="12209">
          <cell r="A12209" t="str">
            <v>CRIOLLO TROCHEZ ORLANDO</v>
          </cell>
          <cell r="B12209">
            <v>94379313</v>
          </cell>
        </row>
        <row r="12210">
          <cell r="A12210" t="str">
            <v>CRISANTO DE J GARCIA</v>
          </cell>
          <cell r="B12210">
            <v>70900668</v>
          </cell>
        </row>
        <row r="12211">
          <cell r="A12211" t="str">
            <v>CRISON RUIZ CARLOS GILBERTO</v>
          </cell>
          <cell r="B12211">
            <v>79158834</v>
          </cell>
        </row>
        <row r="12212">
          <cell r="A12212" t="str">
            <v>CRISTANCHO ALFONSOOLGA ELIZABETH</v>
          </cell>
          <cell r="B12212">
            <v>51708486</v>
          </cell>
        </row>
        <row r="12213">
          <cell r="A12213" t="str">
            <v>CRISTANCHO ANGARITA JULIO</v>
          </cell>
          <cell r="B12213">
            <v>17107036</v>
          </cell>
        </row>
        <row r="12214">
          <cell r="A12214" t="str">
            <v>CRISTANCHO BARBOSA RAFAEL</v>
          </cell>
          <cell r="B12214">
            <v>79111653</v>
          </cell>
        </row>
        <row r="12215">
          <cell r="A12215" t="str">
            <v>CRISTANCHO BECERRA EDUAR LAEXANDER</v>
          </cell>
          <cell r="B12215">
            <v>13499294</v>
          </cell>
        </row>
        <row r="12216">
          <cell r="A12216" t="str">
            <v>CRISTANCHO BLANCO BAYRON RAFAEL</v>
          </cell>
          <cell r="B12216">
            <v>88190670</v>
          </cell>
        </row>
        <row r="12217">
          <cell r="A12217" t="str">
            <v>CRISTANCHO CRISTANCHO ELIZABETH</v>
          </cell>
          <cell r="B12217">
            <v>52111818</v>
          </cell>
        </row>
        <row r="12218">
          <cell r="A12218" t="str">
            <v>CRISTANCHO DIAZ MARIA LEONOR</v>
          </cell>
          <cell r="B12218">
            <v>41703984</v>
          </cell>
        </row>
        <row r="12219">
          <cell r="A12219" t="str">
            <v>CRISTANCHO DIAZ MARTHA CONSUELO</v>
          </cell>
          <cell r="B12219">
            <v>41675061</v>
          </cell>
        </row>
        <row r="12220">
          <cell r="A12220" t="str">
            <v>CRISTANCHO FERNANDEZ WILSON</v>
          </cell>
          <cell r="B12220">
            <v>74371454</v>
          </cell>
        </row>
        <row r="12221">
          <cell r="A12221" t="str">
            <v>CRISTANCHO FLOREZ BLANCA CECILIA</v>
          </cell>
          <cell r="B12221">
            <v>20407507</v>
          </cell>
        </row>
        <row r="12222">
          <cell r="A12222" t="str">
            <v>CRISTANCHO IREGUI EDWARD PATRICK</v>
          </cell>
          <cell r="B12222">
            <v>79298180</v>
          </cell>
        </row>
        <row r="12223">
          <cell r="A12223" t="str">
            <v>CRISTANCHO MACHADO HENRY ALBERTO</v>
          </cell>
          <cell r="B12223">
            <v>5534261</v>
          </cell>
        </row>
        <row r="12224">
          <cell r="A12224" t="str">
            <v>CRISTANCHO MARQUEZ MARIA FERNANDA</v>
          </cell>
          <cell r="B12224">
            <v>52441224</v>
          </cell>
        </row>
        <row r="12225">
          <cell r="A12225" t="str">
            <v>CRISTANCHO MENDOZA CESAR ADEMAWER</v>
          </cell>
          <cell r="B12225">
            <v>77192355</v>
          </cell>
        </row>
        <row r="12226">
          <cell r="A12226" t="str">
            <v>CRISTANCHO MENDOZA JAVIER ENRI</v>
          </cell>
          <cell r="B12226">
            <v>79468742</v>
          </cell>
        </row>
        <row r="12227">
          <cell r="A12227" t="str">
            <v>CRISTANCHO MOJICA LEONARDO FAUSTO</v>
          </cell>
          <cell r="B12227">
            <v>88158785</v>
          </cell>
        </row>
        <row r="12228">
          <cell r="A12228" t="str">
            <v>CRISTANCHO MORENO HERNAN MAURICIO</v>
          </cell>
          <cell r="B12228">
            <v>80371797</v>
          </cell>
        </row>
        <row r="12229">
          <cell r="A12229" t="str">
            <v>CRISTANCHO NOVA RICARDO ANTONIO</v>
          </cell>
          <cell r="B12229">
            <v>79984102</v>
          </cell>
        </row>
        <row r="12230">
          <cell r="A12230" t="str">
            <v>CRISTANCHO ORTIZ WILLIAN</v>
          </cell>
          <cell r="B12230">
            <v>7553154</v>
          </cell>
        </row>
        <row r="12231">
          <cell r="A12231" t="str">
            <v>CRISTANCHO PULIDO YULDER</v>
          </cell>
          <cell r="B12231">
            <v>16782221</v>
          </cell>
        </row>
        <row r="12232">
          <cell r="A12232" t="str">
            <v>CRISTANCHO RISCANEJOSE WILSON</v>
          </cell>
          <cell r="B12232">
            <v>79670821</v>
          </cell>
        </row>
        <row r="12233">
          <cell r="A12233" t="str">
            <v>CRISTANCHO RIVERA SANDRA LUCERO</v>
          </cell>
          <cell r="B12233">
            <v>52106243</v>
          </cell>
        </row>
        <row r="12234">
          <cell r="A12234" t="str">
            <v>CRISTANCHO SANABRIDEYSSY AMPARO</v>
          </cell>
          <cell r="B12234">
            <v>52279391</v>
          </cell>
        </row>
        <row r="12235">
          <cell r="A12235" t="str">
            <v>CRISTIANO ALEMAN NELSON FERNANDO</v>
          </cell>
          <cell r="B12235">
            <v>79215770</v>
          </cell>
        </row>
        <row r="12236">
          <cell r="A12236" t="str">
            <v>CRISTIANO VEGA EDUARDO</v>
          </cell>
          <cell r="B12236">
            <v>4258836</v>
          </cell>
        </row>
        <row r="12237">
          <cell r="A12237" t="str">
            <v>CRISTINA ALVAREZ LOPEZ</v>
          </cell>
          <cell r="B12237">
            <v>51629371</v>
          </cell>
        </row>
        <row r="12238">
          <cell r="A12238" t="str">
            <v>CRISTINA CADAVID SINISTERRA</v>
          </cell>
          <cell r="B12238">
            <v>51706186</v>
          </cell>
        </row>
        <row r="12239">
          <cell r="A12239" t="str">
            <v>CRISTINA CORREA LAVERDE</v>
          </cell>
          <cell r="B12239">
            <v>39785699</v>
          </cell>
        </row>
        <row r="12240">
          <cell r="A12240" t="str">
            <v>CRISTINA GARCES PERINI</v>
          </cell>
          <cell r="B12240">
            <v>66949637</v>
          </cell>
        </row>
        <row r="12241">
          <cell r="A12241" t="str">
            <v>CRISTINA NIETO A</v>
          </cell>
          <cell r="B12241">
            <v>35411805</v>
          </cell>
        </row>
        <row r="12242">
          <cell r="A12242" t="str">
            <v>CRISTINA PIEDRAHITA MONA</v>
          </cell>
          <cell r="B12242">
            <v>66680669</v>
          </cell>
        </row>
        <row r="12243">
          <cell r="A12243" t="str">
            <v>CRISTINA QUEVEDO NOSSA</v>
          </cell>
          <cell r="B12243">
            <v>52488416</v>
          </cell>
        </row>
        <row r="12244">
          <cell r="A12244" t="str">
            <v>CRISTINI LOZADA CARLOS</v>
          </cell>
          <cell r="B12244">
            <v>6646122</v>
          </cell>
        </row>
        <row r="12245">
          <cell r="A12245" t="str">
            <v>CRISTO SALAZAR RAFAEL</v>
          </cell>
          <cell r="B12245">
            <v>17081380</v>
          </cell>
        </row>
        <row r="12246">
          <cell r="A12246" t="str">
            <v>CRISTO TREJOS VIVIANA</v>
          </cell>
          <cell r="B12246">
            <v>52205926</v>
          </cell>
        </row>
        <row r="12247">
          <cell r="A12247" t="str">
            <v>CRISTOBAL CARACAS USURIAGA</v>
          </cell>
          <cell r="B12247">
            <v>10555352</v>
          </cell>
        </row>
        <row r="12248">
          <cell r="A12248" t="str">
            <v>CRISTOFFEL QUINTERO URSULA MERCEDES</v>
          </cell>
          <cell r="B12248">
            <v>26965582</v>
          </cell>
        </row>
        <row r="12249">
          <cell r="A12249" t="str">
            <v>CRUMP LAFAURIE MIGUEL</v>
          </cell>
          <cell r="B12249">
            <v>8672326</v>
          </cell>
        </row>
        <row r="12250">
          <cell r="A12250" t="str">
            <v>CRUZ ARIAS MARTHA INES</v>
          </cell>
          <cell r="B12250">
            <v>35330976</v>
          </cell>
        </row>
        <row r="12251">
          <cell r="A12251" t="str">
            <v>CRUZ AVILEZ MIGDONIA</v>
          </cell>
          <cell r="B12251">
            <v>36182843</v>
          </cell>
        </row>
        <row r="12252">
          <cell r="A12252" t="str">
            <v>CRUZ BAQUERO MIGUEL ANTONIO</v>
          </cell>
          <cell r="B12252">
            <v>19165117</v>
          </cell>
        </row>
        <row r="12253">
          <cell r="A12253" t="str">
            <v>CRUZ BARAJAS SANDRA MILENA</v>
          </cell>
          <cell r="B12253">
            <v>65820173</v>
          </cell>
        </row>
        <row r="12254">
          <cell r="A12254" t="str">
            <v>CRUZ BELANDIA GUSTAVO</v>
          </cell>
          <cell r="B12254">
            <v>5908961</v>
          </cell>
        </row>
        <row r="12255">
          <cell r="A12255" t="str">
            <v>CRUZ BELTRAN CLAUDIA ESTER</v>
          </cell>
          <cell r="B12255">
            <v>39654733</v>
          </cell>
        </row>
        <row r="12256">
          <cell r="A12256" t="str">
            <v>CRUZ BENAVIDES MARIA ASCENCION</v>
          </cell>
          <cell r="B12256">
            <v>39562414</v>
          </cell>
        </row>
        <row r="12257">
          <cell r="A12257" t="str">
            <v>CRUZ BENITEZ FLOR MARIA</v>
          </cell>
          <cell r="B12257">
            <v>31246069</v>
          </cell>
        </row>
        <row r="12258">
          <cell r="A12258" t="str">
            <v>CRUZ BERMUDEZ ALFREDO</v>
          </cell>
          <cell r="B12258">
            <v>16717421</v>
          </cell>
        </row>
        <row r="12259">
          <cell r="A12259" t="str">
            <v>CRUZ BERNAL ANGELA PAOLA</v>
          </cell>
          <cell r="B12259">
            <v>52539073</v>
          </cell>
        </row>
        <row r="12260">
          <cell r="A12260" t="str">
            <v>CRUZ BLANCO VICTOR MANUEL</v>
          </cell>
          <cell r="B12260">
            <v>17311375</v>
          </cell>
        </row>
        <row r="12261">
          <cell r="A12261" t="str">
            <v>CRUZ BOHORQUEZ PEDRO ANTONIO</v>
          </cell>
          <cell r="B12261">
            <v>12236546</v>
          </cell>
        </row>
        <row r="12262">
          <cell r="A12262" t="str">
            <v>CRUZ CAICEDO LUIS FERNANDO</v>
          </cell>
          <cell r="B12262">
            <v>16270749</v>
          </cell>
        </row>
        <row r="12263">
          <cell r="A12263" t="str">
            <v>CRUZ CAMPO LUZ MARINA</v>
          </cell>
          <cell r="B12263">
            <v>51551641</v>
          </cell>
        </row>
        <row r="12264">
          <cell r="A12264" t="str">
            <v>CRUZ CARDONA MARTHA CECILIA</v>
          </cell>
          <cell r="B12264">
            <v>39404244</v>
          </cell>
        </row>
        <row r="12265">
          <cell r="A12265" t="str">
            <v>CRUZ CASTANEDA CARLOS ALEISE</v>
          </cell>
          <cell r="B12265">
            <v>79300879</v>
          </cell>
        </row>
        <row r="12266">
          <cell r="A12266" t="str">
            <v>CRUZ CASTANEDA DIANA LUCIA</v>
          </cell>
          <cell r="B12266">
            <v>39720454</v>
          </cell>
        </row>
        <row r="12267">
          <cell r="A12267" t="str">
            <v>CRUZ CERON JAIME</v>
          </cell>
          <cell r="B12267">
            <v>16605500</v>
          </cell>
        </row>
        <row r="12268">
          <cell r="A12268" t="str">
            <v>CRUZ CHAPARRO CHARLES ALFONSO</v>
          </cell>
          <cell r="B12268">
            <v>8048920</v>
          </cell>
        </row>
        <row r="12269">
          <cell r="A12269" t="str">
            <v>CRUZ CHATE DAINER</v>
          </cell>
          <cell r="B12269">
            <v>16735746</v>
          </cell>
        </row>
        <row r="12270">
          <cell r="A12270" t="str">
            <v>CRUZ CHILO ITIEL</v>
          </cell>
          <cell r="B12270">
            <v>4692987</v>
          </cell>
        </row>
        <row r="12271">
          <cell r="A12271" t="str">
            <v>CRUZ CIFUENTES CLARA EUGENIA</v>
          </cell>
          <cell r="B12271">
            <v>36182892</v>
          </cell>
        </row>
        <row r="12272">
          <cell r="A12272" t="str">
            <v>CRUZ CLAUDIA PATRICIA</v>
          </cell>
          <cell r="B12272">
            <v>29122690</v>
          </cell>
        </row>
        <row r="12273">
          <cell r="A12273" t="str">
            <v>CRUZ CLAVIJO OLGA LUCIA</v>
          </cell>
          <cell r="B12273">
            <v>36284437</v>
          </cell>
        </row>
        <row r="12274">
          <cell r="A12274" t="str">
            <v>CRUZ CORDOBA BESFALIA</v>
          </cell>
          <cell r="B12274">
            <v>66760380</v>
          </cell>
        </row>
        <row r="12275">
          <cell r="A12275" t="str">
            <v>CRUZ CORTES OSCAR</v>
          </cell>
          <cell r="B12275">
            <v>80443066</v>
          </cell>
        </row>
        <row r="12276">
          <cell r="A12276" t="str">
            <v>CRUZ CRUZ GLORIA INES</v>
          </cell>
          <cell r="B12276">
            <v>24569464</v>
          </cell>
        </row>
        <row r="12277">
          <cell r="A12277" t="str">
            <v>CRUZ CUELLAR MARIA ELENA</v>
          </cell>
          <cell r="B12277">
            <v>24708356</v>
          </cell>
        </row>
        <row r="12278">
          <cell r="A12278" t="str">
            <v>CRUZ DE CARDENAS LEYDA MARIA</v>
          </cell>
          <cell r="B12278">
            <v>29871451</v>
          </cell>
        </row>
        <row r="12279">
          <cell r="A12279" t="str">
            <v>CRUZ DE FORERO MARIA CONSOLACION</v>
          </cell>
          <cell r="B12279">
            <v>28485328</v>
          </cell>
        </row>
        <row r="12280">
          <cell r="A12280" t="str">
            <v>CRUZ DE GOMEZ VIRGINIA</v>
          </cell>
          <cell r="B12280">
            <v>26793749</v>
          </cell>
        </row>
        <row r="12281">
          <cell r="A12281" t="str">
            <v>CRUZ DE LA CUADRA DIANA MARCELA</v>
          </cell>
          <cell r="B12281">
            <v>52618103</v>
          </cell>
        </row>
        <row r="12282">
          <cell r="A12282" t="str">
            <v>CRUZ DE LA CUADRA MAURICIO GONZALO</v>
          </cell>
          <cell r="B12282">
            <v>80504088</v>
          </cell>
        </row>
        <row r="12283">
          <cell r="A12283" t="str">
            <v>CRUZ DE LONDOÑO GLADIS ELENA</v>
          </cell>
          <cell r="B12283">
            <v>28834371</v>
          </cell>
        </row>
        <row r="12284">
          <cell r="A12284" t="str">
            <v>CRUZ DE MORALES MARTHA BEATRIZ</v>
          </cell>
          <cell r="B12284">
            <v>41527526</v>
          </cell>
        </row>
        <row r="12285">
          <cell r="A12285" t="str">
            <v>CRUZ DE PLAZA MILVIA</v>
          </cell>
          <cell r="B12285">
            <v>29090357</v>
          </cell>
        </row>
        <row r="12286">
          <cell r="A12286" t="str">
            <v>CRUZ DEL CARMEN ARAUJO ENRIQUE</v>
          </cell>
          <cell r="B12286">
            <v>27227277</v>
          </cell>
        </row>
        <row r="12287">
          <cell r="A12287" t="str">
            <v>CRUZ DIAZ MARIA RUBIELA</v>
          </cell>
          <cell r="B12287">
            <v>25058007</v>
          </cell>
        </row>
        <row r="12288">
          <cell r="A12288" t="str">
            <v>CRUZ DIAZ WILLIAM MANUEL</v>
          </cell>
          <cell r="B12288">
            <v>79394191</v>
          </cell>
        </row>
        <row r="12289">
          <cell r="A12289" t="str">
            <v>CRUZ ENCISO MONICA LILIANA</v>
          </cell>
          <cell r="B12289">
            <v>66917385</v>
          </cell>
        </row>
        <row r="12290">
          <cell r="A12290" t="str">
            <v>CRUZ FONSECA LUIS FERNANDO</v>
          </cell>
          <cell r="B12290">
            <v>79415745</v>
          </cell>
        </row>
        <row r="12291">
          <cell r="A12291" t="str">
            <v>CRUZ FORERO OSCAR EDILBERTO</v>
          </cell>
          <cell r="B12291">
            <v>80429281</v>
          </cell>
        </row>
        <row r="12292">
          <cell r="A12292" t="str">
            <v>CRUZ FREIRE JOHN FREDY</v>
          </cell>
          <cell r="B12292">
            <v>16486950</v>
          </cell>
        </row>
        <row r="12293">
          <cell r="A12293" t="str">
            <v>CRUZ FUENTES JAVIER DE JESUS</v>
          </cell>
          <cell r="B12293">
            <v>8743346</v>
          </cell>
        </row>
        <row r="12294">
          <cell r="A12294" t="str">
            <v>CRUZ GALLEGO GLADIS DEL SOCORR</v>
          </cell>
          <cell r="B12294">
            <v>51818390</v>
          </cell>
        </row>
        <row r="12295">
          <cell r="A12295" t="str">
            <v>CRUZ GARAVITO JOSE HEBER</v>
          </cell>
          <cell r="B12295">
            <v>5474893</v>
          </cell>
        </row>
        <row r="12296">
          <cell r="A12296" t="str">
            <v>CRUZ GARCIA DIEGO FERNANDO</v>
          </cell>
          <cell r="B12296">
            <v>94317896</v>
          </cell>
        </row>
        <row r="12297">
          <cell r="A12297" t="str">
            <v>CRUZ GARCIA HEBERTH</v>
          </cell>
          <cell r="B12297">
            <v>14875155</v>
          </cell>
        </row>
        <row r="12298">
          <cell r="A12298" t="str">
            <v>CRUZ GARCIA SULDERY</v>
          </cell>
          <cell r="B12298">
            <v>36179975</v>
          </cell>
        </row>
        <row r="12299">
          <cell r="A12299" t="str">
            <v>CRUZ GARZON MARIA LEONOR</v>
          </cell>
          <cell r="B12299">
            <v>41641341</v>
          </cell>
        </row>
        <row r="12300">
          <cell r="A12300" t="str">
            <v>CRUZ GOMEZ HECTOR POSIDIO</v>
          </cell>
          <cell r="B12300">
            <v>17163489</v>
          </cell>
        </row>
        <row r="12301">
          <cell r="A12301" t="str">
            <v>CRUZ GOMEZ OSCAR FERNANDO</v>
          </cell>
          <cell r="B12301">
            <v>79698135</v>
          </cell>
        </row>
        <row r="12302">
          <cell r="A12302" t="str">
            <v>CRUZ GONZALEZ BLANCA</v>
          </cell>
          <cell r="B12302">
            <v>60280037</v>
          </cell>
        </row>
        <row r="12303">
          <cell r="A12303" t="str">
            <v>CRUZ GONZALEZ FERNELI ANTONIO</v>
          </cell>
          <cell r="B12303">
            <v>73130385</v>
          </cell>
        </row>
        <row r="12304">
          <cell r="A12304" t="str">
            <v>CRUZ GUERRERO OLGA</v>
          </cell>
          <cell r="B12304">
            <v>25055486</v>
          </cell>
        </row>
        <row r="12305">
          <cell r="A12305" t="str">
            <v>CRUZ GUTIERREZ NATALIA</v>
          </cell>
          <cell r="B12305">
            <v>66822968</v>
          </cell>
        </row>
        <row r="12306">
          <cell r="A12306" t="str">
            <v>CRUZ GUTIERREZ PATRICIA EUGENIA</v>
          </cell>
          <cell r="B12306">
            <v>28685370</v>
          </cell>
        </row>
        <row r="12307">
          <cell r="A12307" t="str">
            <v>CRUZ GUTIERREZ RAUL HERNAN</v>
          </cell>
          <cell r="B12307">
            <v>5888319</v>
          </cell>
        </row>
        <row r="12308">
          <cell r="A12308" t="str">
            <v>CRUZ GUZMAN MANUEL MARIA</v>
          </cell>
          <cell r="B12308">
            <v>16585596</v>
          </cell>
        </row>
        <row r="12309">
          <cell r="A12309" t="str">
            <v>CRUZ HENAO FABIAN</v>
          </cell>
          <cell r="B12309">
            <v>79456992</v>
          </cell>
        </row>
        <row r="12310">
          <cell r="A12310" t="str">
            <v>CRUZ HERNANDEZ VICENTE</v>
          </cell>
          <cell r="B12310">
            <v>14444750</v>
          </cell>
        </row>
        <row r="12311">
          <cell r="A12311" t="str">
            <v>CRUZ HERRERA MARIA EUGENIA</v>
          </cell>
          <cell r="B12311">
            <v>52078556</v>
          </cell>
        </row>
        <row r="12312">
          <cell r="A12312" t="str">
            <v>CRUZ HIDALGO MIREYA</v>
          </cell>
          <cell r="B12312">
            <v>51711387</v>
          </cell>
        </row>
        <row r="12313">
          <cell r="A12313" t="str">
            <v>CRUZ HURTADO GUSTAVO ADOLFO</v>
          </cell>
          <cell r="B12313">
            <v>94459067</v>
          </cell>
        </row>
        <row r="12314">
          <cell r="A12314" t="str">
            <v>CRUZ IDARRAGA JUAN DAVID</v>
          </cell>
          <cell r="B12314">
            <v>98663948</v>
          </cell>
        </row>
        <row r="12315">
          <cell r="A12315" t="str">
            <v>CRUZ JARAMILLO MARITZA FERNANDA</v>
          </cell>
          <cell r="B12315">
            <v>24313541</v>
          </cell>
        </row>
        <row r="12316">
          <cell r="A12316" t="str">
            <v>CRUZ JIMENEZ ALIDA</v>
          </cell>
          <cell r="B12316">
            <v>31200776</v>
          </cell>
        </row>
        <row r="12317">
          <cell r="A12317" t="str">
            <v>CRUZ JIMENEZ EVANGELISTA</v>
          </cell>
          <cell r="B12317">
            <v>11296523</v>
          </cell>
        </row>
        <row r="12318">
          <cell r="A12318" t="str">
            <v>CRUZ JIMENEZ JAVIER AMERICO</v>
          </cell>
          <cell r="B12318">
            <v>91255303</v>
          </cell>
        </row>
        <row r="12319">
          <cell r="A12319" t="str">
            <v>CRUZ JORGE</v>
          </cell>
          <cell r="B12319">
            <v>79380151</v>
          </cell>
        </row>
        <row r="12320">
          <cell r="A12320" t="str">
            <v>CRUZ LONDONO HERNANDO AUGUSTO</v>
          </cell>
          <cell r="B12320">
            <v>14215335</v>
          </cell>
        </row>
        <row r="12321">
          <cell r="A12321" t="str">
            <v>CRUZ LOPEZ DIEGO FERNANDO</v>
          </cell>
          <cell r="B12321">
            <v>79619837</v>
          </cell>
        </row>
        <row r="12322">
          <cell r="A12322" t="str">
            <v>CRUZ LOPEZ JUAN PABLO</v>
          </cell>
          <cell r="B12322">
            <v>16724519</v>
          </cell>
        </row>
        <row r="12323">
          <cell r="A12323" t="str">
            <v>CRUZ LOPEZ SEGUNDO LUCIO</v>
          </cell>
          <cell r="B12323">
            <v>5332597</v>
          </cell>
        </row>
        <row r="12324">
          <cell r="A12324" t="str">
            <v>CRUZ LUIS FELIPE</v>
          </cell>
          <cell r="B12324">
            <v>19237454</v>
          </cell>
        </row>
        <row r="12325">
          <cell r="A12325" t="str">
            <v>CRUZ MAHECHA LUIS ENRIQUE</v>
          </cell>
          <cell r="B12325">
            <v>10174177</v>
          </cell>
        </row>
        <row r="12326">
          <cell r="A12326" t="str">
            <v>CRUZ MAHECHA NINFA ZORAIDA</v>
          </cell>
          <cell r="B12326">
            <v>31166348</v>
          </cell>
        </row>
        <row r="12327">
          <cell r="A12327" t="str">
            <v>CRUZ MANRIQUE CIRO</v>
          </cell>
          <cell r="B12327">
            <v>13248175</v>
          </cell>
        </row>
        <row r="12328">
          <cell r="A12328" t="str">
            <v>CRUZ MARCO TULIO</v>
          </cell>
          <cell r="B12328">
            <v>12096625</v>
          </cell>
        </row>
        <row r="12329">
          <cell r="A12329" t="str">
            <v>CRUZ MARIN EIDY MABEL</v>
          </cell>
          <cell r="B12329">
            <v>52106427</v>
          </cell>
        </row>
        <row r="12330">
          <cell r="A12330" t="str">
            <v>CRUZ MARTINEZ CAROLINA</v>
          </cell>
          <cell r="B12330">
            <v>52422929</v>
          </cell>
        </row>
        <row r="12331">
          <cell r="A12331" t="str">
            <v>CRUZ MARTINEZ CLAUDIA ISABEL</v>
          </cell>
          <cell r="B12331">
            <v>51879978</v>
          </cell>
        </row>
        <row r="12332">
          <cell r="A12332" t="str">
            <v>CRUZ MATALLANA LUIS JORGE</v>
          </cell>
          <cell r="B12332">
            <v>19290508</v>
          </cell>
        </row>
        <row r="12333">
          <cell r="A12333" t="str">
            <v>CRUZ MEJIA HERNANDO FRANCISCO</v>
          </cell>
          <cell r="B12333">
            <v>9138073</v>
          </cell>
        </row>
        <row r="12334">
          <cell r="A12334" t="str">
            <v>CRUZ MENESES NELSON ENRIQUE</v>
          </cell>
          <cell r="B12334">
            <v>4133361</v>
          </cell>
        </row>
        <row r="12335">
          <cell r="A12335" t="str">
            <v>CRUZ MONTANA LUIS EDUARDO</v>
          </cell>
          <cell r="B12335">
            <v>16342517</v>
          </cell>
        </row>
        <row r="12336">
          <cell r="A12336" t="str">
            <v>CRUZ MONTERO ALEXANDER</v>
          </cell>
          <cell r="B12336">
            <v>94268229</v>
          </cell>
        </row>
        <row r="12337">
          <cell r="A12337" t="str">
            <v>CRUZ MORA ALVARO</v>
          </cell>
          <cell r="B12337">
            <v>79734078</v>
          </cell>
        </row>
        <row r="12338">
          <cell r="A12338" t="str">
            <v>CRUZ MORA JOSE VICENTE</v>
          </cell>
          <cell r="B12338">
            <v>19252480</v>
          </cell>
        </row>
        <row r="12339">
          <cell r="A12339" t="str">
            <v>CRUZ MORENO JUAN MANUEL</v>
          </cell>
          <cell r="B12339">
            <v>70136393</v>
          </cell>
        </row>
        <row r="12340">
          <cell r="A12340" t="str">
            <v>CRUZ MORENO YOHANA</v>
          </cell>
          <cell r="B12340">
            <v>66925923</v>
          </cell>
        </row>
        <row r="12341">
          <cell r="A12341" t="str">
            <v>CRUZ NARVAEZ VICTOR HUGO</v>
          </cell>
          <cell r="B12341">
            <v>76297438</v>
          </cell>
        </row>
        <row r="12342">
          <cell r="A12342" t="str">
            <v>CRUZ NARVAEZ YOLM FRIEDRICH</v>
          </cell>
          <cell r="B12342">
            <v>79788145</v>
          </cell>
        </row>
        <row r="12343">
          <cell r="A12343" t="str">
            <v>CRUZ OCAMPO BEATRIZ</v>
          </cell>
          <cell r="B12343">
            <v>32509762</v>
          </cell>
        </row>
        <row r="12344">
          <cell r="A12344" t="str">
            <v>CRUZ OCAMPO ESPERANZA</v>
          </cell>
          <cell r="B12344">
            <v>38867850</v>
          </cell>
        </row>
        <row r="12345">
          <cell r="A12345" t="str">
            <v>CRUZ PACHON CARLOS HERNANDO</v>
          </cell>
          <cell r="B12345">
            <v>19478475</v>
          </cell>
        </row>
        <row r="12346">
          <cell r="A12346" t="str">
            <v>CRUZ PARRA MARIA ELVIA</v>
          </cell>
          <cell r="B12346">
            <v>38216399</v>
          </cell>
        </row>
        <row r="12347">
          <cell r="A12347" t="str">
            <v>CRUZ PARRA MARLENY</v>
          </cell>
          <cell r="B12347">
            <v>52114268</v>
          </cell>
        </row>
        <row r="12348">
          <cell r="A12348" t="str">
            <v>CRUZ PATIÐO RICARDO MANUEL</v>
          </cell>
          <cell r="B12348">
            <v>17305646</v>
          </cell>
        </row>
        <row r="12349">
          <cell r="A12349" t="str">
            <v>CRUZ PERALTA NELSON JAVIER</v>
          </cell>
          <cell r="B12349">
            <v>79379499</v>
          </cell>
        </row>
        <row r="12350">
          <cell r="A12350" t="str">
            <v>CRUZ PEREZ JUAN FERNANDO</v>
          </cell>
          <cell r="B12350">
            <v>71768897</v>
          </cell>
        </row>
        <row r="12351">
          <cell r="A12351" t="str">
            <v>CRUZ PINZON OMAR ENRIQUE</v>
          </cell>
          <cell r="B12351">
            <v>79292781</v>
          </cell>
        </row>
        <row r="12352">
          <cell r="A12352" t="str">
            <v>CRUZ PUERTO LUIS EDUARDO</v>
          </cell>
          <cell r="B12352">
            <v>13481112</v>
          </cell>
        </row>
        <row r="12353">
          <cell r="A12353" t="str">
            <v>CRUZ QUINTERO AVIECER</v>
          </cell>
          <cell r="B12353">
            <v>70561852</v>
          </cell>
        </row>
        <row r="12354">
          <cell r="A12354" t="str">
            <v>CRUZ RAMIREZ EDGAR FERNANDO</v>
          </cell>
          <cell r="B12354">
            <v>94330404</v>
          </cell>
        </row>
        <row r="12355">
          <cell r="A12355" t="str">
            <v>CRUZ RAMIREZ RAFAEL MARIA</v>
          </cell>
          <cell r="B12355">
            <v>19363638</v>
          </cell>
        </row>
        <row r="12356">
          <cell r="A12356" t="str">
            <v>CRUZ RAMIREZ YECID GENARDO</v>
          </cell>
          <cell r="B12356">
            <v>94458341</v>
          </cell>
        </row>
        <row r="12357">
          <cell r="A12357" t="str">
            <v>CRUZ REALPE CONSUELO</v>
          </cell>
          <cell r="B12357">
            <v>51551869</v>
          </cell>
        </row>
        <row r="12358">
          <cell r="A12358" t="str">
            <v>CRUZ RESTREPO NELLIVANY</v>
          </cell>
          <cell r="B12358">
            <v>31898507</v>
          </cell>
        </row>
        <row r="12359">
          <cell r="A12359" t="str">
            <v>CRUZ REYES HERNANDO ANTONIO</v>
          </cell>
          <cell r="B12359">
            <v>12230418</v>
          </cell>
        </row>
        <row r="12360">
          <cell r="A12360" t="str">
            <v>CRUZ ROCIO</v>
          </cell>
          <cell r="B12360">
            <v>31944708</v>
          </cell>
        </row>
        <row r="12361">
          <cell r="A12361" t="str">
            <v>CRUZ RODAS LUZ MARINA</v>
          </cell>
          <cell r="B12361">
            <v>25056073</v>
          </cell>
        </row>
        <row r="12362">
          <cell r="A12362" t="str">
            <v>CRUZ RODRIGUEZ ANA TULIA</v>
          </cell>
          <cell r="B12362">
            <v>31831738</v>
          </cell>
        </row>
        <row r="12363">
          <cell r="A12363" t="str">
            <v>CRUZ RODRIGUEZ BERENICE</v>
          </cell>
          <cell r="B12363">
            <v>41528963</v>
          </cell>
        </row>
        <row r="12364">
          <cell r="A12364" t="str">
            <v>CRUZ RODRIGUEZ ENITH</v>
          </cell>
          <cell r="B12364">
            <v>36282473</v>
          </cell>
        </row>
        <row r="12365">
          <cell r="A12365" t="str">
            <v>CRUZ RODRIGUEZ GONZALO AUGUSTO</v>
          </cell>
          <cell r="B12365">
            <v>19435136</v>
          </cell>
        </row>
        <row r="12366">
          <cell r="A12366" t="str">
            <v>CRUZ RODRIGUEZ JESUS ALBERTO</v>
          </cell>
          <cell r="B12366">
            <v>79427008</v>
          </cell>
        </row>
        <row r="12367">
          <cell r="A12367" t="str">
            <v>CRUZ RODRIGUEZ OMAR HENRY</v>
          </cell>
          <cell r="B12367">
            <v>79943783</v>
          </cell>
        </row>
        <row r="12368">
          <cell r="A12368" t="str">
            <v>CRUZ ROJAS LUIS HERNANDO</v>
          </cell>
          <cell r="B12368">
            <v>79511778</v>
          </cell>
        </row>
        <row r="12369">
          <cell r="A12369" t="str">
            <v>CRUZ ROMERO ANA JOAQUINA</v>
          </cell>
          <cell r="B12369">
            <v>28307644</v>
          </cell>
        </row>
        <row r="12370">
          <cell r="A12370" t="str">
            <v>CRUZ ROMERO BLANCA JUDITH</v>
          </cell>
          <cell r="B12370">
            <v>51796829</v>
          </cell>
        </row>
        <row r="12371">
          <cell r="A12371" t="str">
            <v>CRUZ ROMERO HERNAN</v>
          </cell>
          <cell r="B12371">
            <v>79122569</v>
          </cell>
        </row>
        <row r="12372">
          <cell r="A12372" t="str">
            <v>CRUZ ROSERO MABEL LORENA</v>
          </cell>
          <cell r="B12372">
            <v>43743315</v>
          </cell>
        </row>
        <row r="12373">
          <cell r="A12373" t="str">
            <v>CRUZ SALAZAR LUZ ANDREA</v>
          </cell>
          <cell r="B12373">
            <v>66718820</v>
          </cell>
        </row>
        <row r="12374">
          <cell r="A12374" t="str">
            <v>CRUZ SANABRIA CARLOS ARTURO</v>
          </cell>
          <cell r="B12374">
            <v>7704796</v>
          </cell>
        </row>
        <row r="12375">
          <cell r="A12375" t="str">
            <v>CRUZ SANCHEZ ERNESTO</v>
          </cell>
          <cell r="B12375">
            <v>2964358</v>
          </cell>
        </row>
        <row r="12376">
          <cell r="A12376" t="str">
            <v>CRUZ SANCHEZ OSCAR RICARDO</v>
          </cell>
          <cell r="B12376">
            <v>93337633</v>
          </cell>
        </row>
        <row r="12377">
          <cell r="A12377" t="str">
            <v>CRUZ SANDOVAL JHON ORLANDO</v>
          </cell>
          <cell r="B12377">
            <v>13509530</v>
          </cell>
        </row>
        <row r="12378">
          <cell r="A12378" t="str">
            <v>CRUZ SERNA JUAN CARLOS</v>
          </cell>
          <cell r="B12378">
            <v>70514494</v>
          </cell>
        </row>
        <row r="12379">
          <cell r="A12379" t="str">
            <v>CRUZ SIERRA MARTHA CECILIA</v>
          </cell>
          <cell r="B12379">
            <v>39644863</v>
          </cell>
        </row>
        <row r="12380">
          <cell r="A12380" t="str">
            <v>CRUZ SIXTO ISAIAS</v>
          </cell>
          <cell r="B12380">
            <v>80270441</v>
          </cell>
        </row>
        <row r="12381">
          <cell r="A12381" t="str">
            <v>CRUZ SOLORZANO PAOLA ANDREA</v>
          </cell>
          <cell r="B12381">
            <v>52515322</v>
          </cell>
        </row>
        <row r="12382">
          <cell r="A12382" t="str">
            <v>CRUZ SOSA ERIK ULISES</v>
          </cell>
          <cell r="B12382">
            <v>79663770</v>
          </cell>
        </row>
        <row r="12383">
          <cell r="A12383" t="str">
            <v>CRUZ SUAREZ ZORAIDA</v>
          </cell>
          <cell r="B12383">
            <v>41648638</v>
          </cell>
        </row>
        <row r="12384">
          <cell r="A12384" t="str">
            <v>CRUZ TASCON JESUS ALONSO</v>
          </cell>
          <cell r="B12384">
            <v>6496442</v>
          </cell>
        </row>
        <row r="12385">
          <cell r="A12385" t="str">
            <v>CRUZ TORRES NELSON</v>
          </cell>
          <cell r="B12385">
            <v>79275718</v>
          </cell>
        </row>
        <row r="12386">
          <cell r="A12386" t="str">
            <v>CRUZ TORRES VICTOR MANUEL</v>
          </cell>
          <cell r="B12386">
            <v>79560407</v>
          </cell>
        </row>
        <row r="12387">
          <cell r="A12387" t="str">
            <v>CRUZ TRUJILLO LUIS ALFEDO</v>
          </cell>
          <cell r="B12387">
            <v>16761822</v>
          </cell>
        </row>
        <row r="12388">
          <cell r="A12388" t="str">
            <v>CRUZ UMANA ROBERTO</v>
          </cell>
          <cell r="B12388">
            <v>19239763</v>
          </cell>
        </row>
        <row r="12389">
          <cell r="A12389" t="str">
            <v>CRUZ URREA MIGUEL ANGEL</v>
          </cell>
          <cell r="B12389">
            <v>10210241</v>
          </cell>
        </row>
        <row r="12390">
          <cell r="A12390" t="str">
            <v>CRUZ VALERO LUZ MARINA</v>
          </cell>
          <cell r="B12390">
            <v>51845328</v>
          </cell>
        </row>
        <row r="12391">
          <cell r="A12391" t="str">
            <v>CRUZ VARGAS ERNESTO ANTONIO</v>
          </cell>
          <cell r="B12391">
            <v>79239260</v>
          </cell>
        </row>
        <row r="12392">
          <cell r="A12392" t="str">
            <v>CRUZ VILLADA AMPARO</v>
          </cell>
          <cell r="B12392">
            <v>24298081</v>
          </cell>
        </row>
        <row r="12393">
          <cell r="A12393" t="str">
            <v>CRUZ VILLADA LUIS EDUARDO</v>
          </cell>
          <cell r="B12393">
            <v>94382045</v>
          </cell>
        </row>
        <row r="12394">
          <cell r="A12394" t="str">
            <v>CRVAJAL OLARTE JEANETH CECILIA</v>
          </cell>
          <cell r="B12394">
            <v>51607286</v>
          </cell>
        </row>
        <row r="12395">
          <cell r="A12395" t="str">
            <v>CT SEGURIDAD LTDA</v>
          </cell>
          <cell r="B12395">
            <v>890307736</v>
          </cell>
        </row>
        <row r="12396">
          <cell r="A12396" t="str">
            <v>CUACIALPUD MONTENEGRO CESAR ERNESTO</v>
          </cell>
          <cell r="B12396">
            <v>16730386</v>
          </cell>
        </row>
        <row r="12397">
          <cell r="A12397" t="str">
            <v>CUADRADO AREVALO JOSE AVELINO</v>
          </cell>
          <cell r="B12397">
            <v>5710811</v>
          </cell>
        </row>
        <row r="12398">
          <cell r="A12398" t="str">
            <v>CUADRADO CALVO JENNY RUBIELA</v>
          </cell>
          <cell r="B12398">
            <v>49790012</v>
          </cell>
        </row>
        <row r="12399">
          <cell r="A12399" t="str">
            <v>CUADRADO CASTELLANLILIA INES</v>
          </cell>
          <cell r="B12399">
            <v>51684868</v>
          </cell>
        </row>
        <row r="12400">
          <cell r="A12400" t="str">
            <v>CUADRADO CUBIDES HELMUT</v>
          </cell>
          <cell r="B12400">
            <v>13615467</v>
          </cell>
        </row>
        <row r="12401">
          <cell r="A12401" t="str">
            <v>CUADRADO GUTIERREZYAMILE</v>
          </cell>
          <cell r="B12401">
            <v>66874771</v>
          </cell>
        </row>
        <row r="12402">
          <cell r="A12402" t="str">
            <v>CUADRADO SIERRA JORGE ADEBERTO</v>
          </cell>
          <cell r="B12402">
            <v>1034508</v>
          </cell>
        </row>
        <row r="12403">
          <cell r="A12403" t="str">
            <v>CUADROS BUENO ANA VICTORIA</v>
          </cell>
          <cell r="B12403">
            <v>60300372</v>
          </cell>
        </row>
        <row r="12404">
          <cell r="A12404" t="str">
            <v>CUADROS JOSE LUIS</v>
          </cell>
          <cell r="B12404">
            <v>10547873</v>
          </cell>
        </row>
        <row r="12405">
          <cell r="A12405" t="str">
            <v>CUADROS MARIN PEDRO FERNANDO</v>
          </cell>
          <cell r="B12405">
            <v>16650534</v>
          </cell>
        </row>
        <row r="12406">
          <cell r="A12406" t="str">
            <v>CUADROS MEJIA ALEJANDRA</v>
          </cell>
          <cell r="B12406">
            <v>43549029</v>
          </cell>
        </row>
        <row r="12407">
          <cell r="A12407" t="str">
            <v>CUADROS MONTOYA JOSE M</v>
          </cell>
          <cell r="B12407">
            <v>16731783</v>
          </cell>
        </row>
        <row r="12408">
          <cell r="A12408" t="str">
            <v>CUADROS OTERO ANDRES MAURICIO</v>
          </cell>
          <cell r="B12408">
            <v>16832854</v>
          </cell>
        </row>
        <row r="12409">
          <cell r="A12409" t="str">
            <v>CUADROS PRADO DIEGO ALFONSO</v>
          </cell>
          <cell r="B12409">
            <v>6531662</v>
          </cell>
        </row>
        <row r="12410">
          <cell r="A12410" t="str">
            <v>CUADROS RIASCOS DIEGO</v>
          </cell>
          <cell r="B12410">
            <v>16716460</v>
          </cell>
        </row>
        <row r="12411">
          <cell r="A12411" t="str">
            <v>CUADROS TORRES SONIA</v>
          </cell>
          <cell r="B12411">
            <v>39531365</v>
          </cell>
        </row>
        <row r="12412">
          <cell r="A12412" t="str">
            <v>CUAICHAR TORRES MARTHA CECILIA</v>
          </cell>
          <cell r="B12412">
            <v>66777109</v>
          </cell>
        </row>
        <row r="12413">
          <cell r="A12413" t="str">
            <v>CUAN VELASQUEZ LUIS ONOFRE</v>
          </cell>
          <cell r="B12413">
            <v>79164639</v>
          </cell>
        </row>
        <row r="12414">
          <cell r="A12414" t="str">
            <v>CUAO RIVERA ROBERTO DE JESUS</v>
          </cell>
          <cell r="B12414">
            <v>12560155</v>
          </cell>
        </row>
        <row r="12415">
          <cell r="A12415" t="str">
            <v>CUARAN CHAPUESGAL LUIS PROCARDO</v>
          </cell>
          <cell r="B12415">
            <v>2570337</v>
          </cell>
        </row>
        <row r="12416">
          <cell r="A12416" t="str">
            <v>CUARAN CHAQUEZA JOSE CARLOS</v>
          </cell>
          <cell r="B12416">
            <v>5371492</v>
          </cell>
        </row>
        <row r="12417">
          <cell r="A12417" t="str">
            <v>CUARAN REYES WILSER ROLANDO</v>
          </cell>
          <cell r="B12417">
            <v>94517286</v>
          </cell>
        </row>
        <row r="12418">
          <cell r="A12418" t="str">
            <v>CUARAN RUANO ADALBERTO</v>
          </cell>
          <cell r="B12418">
            <v>16244234</v>
          </cell>
        </row>
        <row r="12419">
          <cell r="A12419" t="str">
            <v>CUARAN ZAMBRANO GLORIA MIRIAM</v>
          </cell>
          <cell r="B12419">
            <v>27167232</v>
          </cell>
        </row>
        <row r="12420">
          <cell r="A12420" t="str">
            <v>CUARTAS ALZATE ANGEL ENRIQUE</v>
          </cell>
          <cell r="B12420">
            <v>16459794</v>
          </cell>
        </row>
        <row r="12421">
          <cell r="A12421" t="str">
            <v>CUARTAS AMAYA JOSE ALVEIRO</v>
          </cell>
          <cell r="B12421">
            <v>79541288</v>
          </cell>
        </row>
        <row r="12422">
          <cell r="A12422" t="str">
            <v>CUARTAS AMAYA LUIS GINDIER</v>
          </cell>
          <cell r="B12422">
            <v>79445739</v>
          </cell>
        </row>
        <row r="12423">
          <cell r="A12423" t="str">
            <v>CUARTAS AUGUSTO ENRIQUE</v>
          </cell>
          <cell r="B12423">
            <v>16735310</v>
          </cell>
        </row>
        <row r="12424">
          <cell r="A12424" t="str">
            <v>CUARTAS BUSTAMANTE JORGE ALBERTO</v>
          </cell>
          <cell r="B12424">
            <v>8234967</v>
          </cell>
        </row>
        <row r="12425">
          <cell r="A12425" t="str">
            <v>CUARTAS FRANCO AMANDA</v>
          </cell>
          <cell r="B12425">
            <v>20334467</v>
          </cell>
        </row>
        <row r="12426">
          <cell r="A12426" t="str">
            <v>CUARTAS GARCIA ESAU</v>
          </cell>
          <cell r="B12426">
            <v>10026155</v>
          </cell>
        </row>
        <row r="12427">
          <cell r="A12427" t="str">
            <v>CUARTAS GONZALEZ CAROLINA</v>
          </cell>
          <cell r="B12427">
            <v>31791780</v>
          </cell>
        </row>
        <row r="12428">
          <cell r="A12428" t="str">
            <v>CUARTAS HOYOS ALEXANDRA</v>
          </cell>
          <cell r="B12428">
            <v>51907806</v>
          </cell>
        </row>
        <row r="12429">
          <cell r="A12429" t="str">
            <v>CUARTAS JIMENEZ CARLOS MARIO</v>
          </cell>
          <cell r="B12429">
            <v>71712725</v>
          </cell>
        </row>
        <row r="12430">
          <cell r="A12430" t="str">
            <v>CUARTAS MALDONADO JOHN CARLOS</v>
          </cell>
          <cell r="B12430">
            <v>16365780</v>
          </cell>
        </row>
        <row r="12431">
          <cell r="A12431" t="str">
            <v>CUARTAS MEJIA JUAN CARLOS</v>
          </cell>
          <cell r="B12431">
            <v>98550107</v>
          </cell>
        </row>
        <row r="12432">
          <cell r="A12432" t="str">
            <v>CUARTAS MURILLO LUIS DARIO</v>
          </cell>
          <cell r="B12432">
            <v>10091803</v>
          </cell>
        </row>
        <row r="12433">
          <cell r="A12433" t="str">
            <v>CUARTAS MURILLO MARIA AYDEE</v>
          </cell>
          <cell r="B12433">
            <v>24710219</v>
          </cell>
        </row>
        <row r="12434">
          <cell r="A12434" t="str">
            <v>CUARTAS OSPINA ROCIO MARINA</v>
          </cell>
          <cell r="B12434">
            <v>38977258</v>
          </cell>
        </row>
        <row r="12435">
          <cell r="A12435" t="str">
            <v>CUARTAS PEREZ IGNACIO</v>
          </cell>
          <cell r="B12435">
            <v>16549240</v>
          </cell>
        </row>
        <row r="12436">
          <cell r="A12436" t="str">
            <v>CUARTAS PEREZ LUIS FERNANDO</v>
          </cell>
          <cell r="B12436">
            <v>16549833</v>
          </cell>
        </row>
        <row r="12437">
          <cell r="A12437" t="str">
            <v>CUARTAS RAMIREZ CLAUDIA MYRIAM</v>
          </cell>
          <cell r="B12437">
            <v>43612542</v>
          </cell>
        </row>
        <row r="12438">
          <cell r="A12438" t="str">
            <v>CUARTAS RAMIREZ JULIO ERNESTO</v>
          </cell>
          <cell r="B12438">
            <v>10067468</v>
          </cell>
        </row>
        <row r="12439">
          <cell r="A12439" t="str">
            <v>CUARTAS RODRIGUEZ JAIR</v>
          </cell>
          <cell r="B12439">
            <v>94383752</v>
          </cell>
        </row>
        <row r="12440">
          <cell r="A12440" t="str">
            <v>CUARTAS RODRIGUEZ LUZ MARIA</v>
          </cell>
          <cell r="B12440">
            <v>31917530</v>
          </cell>
        </row>
        <row r="12441">
          <cell r="A12441" t="str">
            <v>CUARTAS RONDON LEON MARIO</v>
          </cell>
          <cell r="B12441">
            <v>98499757</v>
          </cell>
        </row>
        <row r="12442">
          <cell r="A12442" t="str">
            <v>CUARTAS VALDERRAMAJUAN JOSE</v>
          </cell>
          <cell r="B12442">
            <v>71698272</v>
          </cell>
        </row>
        <row r="12443">
          <cell r="A12443" t="str">
            <v>CUARTAS VELASQUEZ JOSE REINEL</v>
          </cell>
          <cell r="B12443">
            <v>93418468</v>
          </cell>
        </row>
        <row r="12444">
          <cell r="A12444" t="str">
            <v>CUARTAS ZAPATA ANGELA MARIA</v>
          </cell>
          <cell r="B12444">
            <v>43432857</v>
          </cell>
        </row>
        <row r="12445">
          <cell r="A12445" t="str">
            <v>CUASANCHIR ARTEAGA JORGE ENRIQUE</v>
          </cell>
          <cell r="B12445">
            <v>13010516</v>
          </cell>
        </row>
        <row r="12446">
          <cell r="A12446" t="str">
            <v>CUASAPUD ARROYAVE DELCY ADRIANA</v>
          </cell>
          <cell r="B12446">
            <v>31998493</v>
          </cell>
        </row>
        <row r="12447">
          <cell r="A12447" t="str">
            <v>CUASPA MUNOZ EFREN JOSE</v>
          </cell>
          <cell r="B12447">
            <v>79652923</v>
          </cell>
        </row>
        <row r="12448">
          <cell r="A12448" t="str">
            <v>CUASPA SOTO FERNANDO</v>
          </cell>
          <cell r="B12448">
            <v>10559866</v>
          </cell>
        </row>
        <row r="12449">
          <cell r="A12449" t="str">
            <v>CUASPUD MUESES ROBERTO</v>
          </cell>
          <cell r="B12449">
            <v>5314169</v>
          </cell>
        </row>
        <row r="12450">
          <cell r="A12450" t="str">
            <v>CUASTUMAL DUARTE MARIA CIZARA</v>
          </cell>
          <cell r="B12450">
            <v>38261289</v>
          </cell>
        </row>
        <row r="12451">
          <cell r="A12451" t="str">
            <v>CUATIN GALLEGO JULIAN ANDRES</v>
          </cell>
          <cell r="B12451">
            <v>94516042</v>
          </cell>
        </row>
        <row r="12452">
          <cell r="A12452" t="str">
            <v>CUATIN PENA LUIS ALCIDES</v>
          </cell>
          <cell r="B12452">
            <v>16588473</v>
          </cell>
        </row>
        <row r="12453">
          <cell r="A12453" t="str">
            <v>CUBAQUE CACERES HERNANDO</v>
          </cell>
          <cell r="B12453">
            <v>79522680</v>
          </cell>
        </row>
        <row r="12454">
          <cell r="A12454" t="str">
            <v>CUBEROS RODRIGUEZ EDUARDO MAURICIO</v>
          </cell>
          <cell r="B12454">
            <v>19401661</v>
          </cell>
        </row>
        <row r="12455">
          <cell r="A12455" t="str">
            <v>CUBEROS RODRIGUEZ RICARDO FERNANDO</v>
          </cell>
          <cell r="B12455">
            <v>70098894</v>
          </cell>
        </row>
        <row r="12456">
          <cell r="A12456" t="str">
            <v>CUBIDES ABELLA MARTHA JASIVE</v>
          </cell>
          <cell r="B12456">
            <v>26473768</v>
          </cell>
        </row>
        <row r="12457">
          <cell r="A12457" t="str">
            <v>CUBIDES CASAS ORLANDO</v>
          </cell>
          <cell r="B12457">
            <v>11304427</v>
          </cell>
        </row>
        <row r="12458">
          <cell r="A12458" t="str">
            <v>CUBIDES FIGUEROA OSCAR</v>
          </cell>
          <cell r="B12458">
            <v>19218148</v>
          </cell>
        </row>
        <row r="12459">
          <cell r="A12459" t="str">
            <v>CUBIDES ISCOA WILSON</v>
          </cell>
          <cell r="B12459">
            <v>79531519</v>
          </cell>
        </row>
        <row r="12460">
          <cell r="A12460" t="str">
            <v>CUBIDES LESMES RAFAEL ANTONIO</v>
          </cell>
          <cell r="B12460">
            <v>17108781</v>
          </cell>
        </row>
        <row r="12461">
          <cell r="A12461" t="str">
            <v>CUBIDES PALOMINO JORGE ENRIQUE</v>
          </cell>
          <cell r="B12461">
            <v>4920365</v>
          </cell>
        </row>
        <row r="12462">
          <cell r="A12462" t="str">
            <v>CUBIDES RAMIREZ HUGO FERNANDO</v>
          </cell>
          <cell r="B12462">
            <v>16833330</v>
          </cell>
        </row>
        <row r="12463">
          <cell r="A12463" t="str">
            <v>CUBIDES RODRIGUEZ RAFAEL EDUARDO</v>
          </cell>
          <cell r="B12463">
            <v>4090080</v>
          </cell>
        </row>
        <row r="12464">
          <cell r="A12464" t="str">
            <v>CUBIDES USECHE LINA ESPERANZA</v>
          </cell>
          <cell r="B12464">
            <v>52513961</v>
          </cell>
        </row>
        <row r="12465">
          <cell r="A12465" t="str">
            <v>CUBILLOS ALVAREZ FABIO</v>
          </cell>
          <cell r="B12465">
            <v>19496512</v>
          </cell>
        </row>
        <row r="12466">
          <cell r="A12466" t="str">
            <v>CUBILLOS ALVARO</v>
          </cell>
          <cell r="B12466">
            <v>14974144</v>
          </cell>
        </row>
        <row r="12467">
          <cell r="A12467" t="str">
            <v>CUBILLOS AMAYA DALIA YANETH</v>
          </cell>
          <cell r="B12467">
            <v>51990759</v>
          </cell>
        </row>
        <row r="12468">
          <cell r="A12468" t="str">
            <v>CUBILLOS AMAYA JUAN CARLOS</v>
          </cell>
          <cell r="B12468">
            <v>12137527</v>
          </cell>
        </row>
        <row r="12469">
          <cell r="A12469" t="str">
            <v>CUBILLOS ARIAS GLADYS MARIA</v>
          </cell>
          <cell r="B12469">
            <v>41555294</v>
          </cell>
        </row>
        <row r="12470">
          <cell r="A12470" t="str">
            <v>CUBILLOS CASTILLO CIELO YAMILE</v>
          </cell>
          <cell r="B12470">
            <v>52009955</v>
          </cell>
        </row>
        <row r="12471">
          <cell r="A12471" t="str">
            <v>CUBILLOS CASTILLO JUAN CARLOS</v>
          </cell>
          <cell r="B12471">
            <v>79752624</v>
          </cell>
        </row>
        <row r="12472">
          <cell r="A12472" t="str">
            <v>CUBILLOS CHAPARRO MARTHA LUCIA</v>
          </cell>
          <cell r="B12472">
            <v>52077611</v>
          </cell>
        </row>
        <row r="12473">
          <cell r="A12473" t="str">
            <v>CUBILLOS CHINGATE ELIXABETH</v>
          </cell>
          <cell r="B12473">
            <v>51972212</v>
          </cell>
        </row>
        <row r="12474">
          <cell r="A12474" t="str">
            <v>CUBILLOS CORTES MARIA INES</v>
          </cell>
          <cell r="B12474">
            <v>28627217</v>
          </cell>
        </row>
        <row r="12475">
          <cell r="A12475" t="str">
            <v>CUBILLOS DAZA CUBILLOS ROCIO</v>
          </cell>
          <cell r="B12475">
            <v>52201524</v>
          </cell>
        </row>
        <row r="12476">
          <cell r="A12476" t="str">
            <v>CUBILLOS DE GARCIA DORA LIED</v>
          </cell>
          <cell r="B12476">
            <v>28622314</v>
          </cell>
        </row>
        <row r="12477">
          <cell r="A12477" t="str">
            <v>CUBILLOS DE TORRESMARIA FANNY</v>
          </cell>
          <cell r="B12477">
            <v>41411065</v>
          </cell>
        </row>
        <row r="12478">
          <cell r="A12478" t="str">
            <v>CUBILLOS DEL RIO RAFAEL ALEJAN</v>
          </cell>
          <cell r="B12478">
            <v>79279676</v>
          </cell>
        </row>
        <row r="12479">
          <cell r="A12479" t="str">
            <v>CUBILLOS GARCIA JOSE VENTURA</v>
          </cell>
          <cell r="B12479">
            <v>11433319</v>
          </cell>
        </row>
        <row r="12480">
          <cell r="A12480" t="str">
            <v>CUBILLOS GARCIA MONICA</v>
          </cell>
          <cell r="B12480">
            <v>66861117</v>
          </cell>
        </row>
        <row r="12481">
          <cell r="A12481" t="str">
            <v>CUBILLOS GARZON LUZ ANGELA</v>
          </cell>
          <cell r="B12481">
            <v>39738964</v>
          </cell>
        </row>
        <row r="12482">
          <cell r="A12482" t="str">
            <v>CUBILLOS GONZALEZ DESIDERIO</v>
          </cell>
          <cell r="B12482">
            <v>3179026</v>
          </cell>
        </row>
        <row r="12483">
          <cell r="A12483" t="str">
            <v>CUBILLOS HERNANDEZMARIA MARLEN</v>
          </cell>
          <cell r="B12483">
            <v>52049481</v>
          </cell>
        </row>
        <row r="12484">
          <cell r="A12484" t="str">
            <v>CUBILLOS HIGUERA ALICIA DEL PILAR</v>
          </cell>
          <cell r="B12484">
            <v>51768137</v>
          </cell>
        </row>
        <row r="12485">
          <cell r="A12485" t="str">
            <v>CUBILLOS JOSE ISAUD</v>
          </cell>
          <cell r="B12485">
            <v>14235357</v>
          </cell>
        </row>
        <row r="12486">
          <cell r="A12486" t="str">
            <v>CUBILLOS LEAL ALEXANDER</v>
          </cell>
          <cell r="B12486">
            <v>14253551</v>
          </cell>
        </row>
        <row r="12487">
          <cell r="A12487" t="str">
            <v>CUBILLOS MELO BLANCA INES</v>
          </cell>
          <cell r="B12487">
            <v>20822878</v>
          </cell>
        </row>
        <row r="12488">
          <cell r="A12488" t="str">
            <v>CUBILLOS MELO JOSE HENRY</v>
          </cell>
          <cell r="B12488">
            <v>79426174</v>
          </cell>
        </row>
        <row r="12489">
          <cell r="A12489" t="str">
            <v>CUBILLOS MOJICA JOSE ANTONIO</v>
          </cell>
          <cell r="B12489">
            <v>19475276</v>
          </cell>
        </row>
        <row r="12490">
          <cell r="A12490" t="str">
            <v>CUBILLOS MONCAYO FRANCISCO</v>
          </cell>
          <cell r="B12490">
            <v>17143677</v>
          </cell>
        </row>
        <row r="12491">
          <cell r="A12491" t="str">
            <v>CUBILLOS MORENO MARTHA LUCIA</v>
          </cell>
          <cell r="B12491">
            <v>52011811</v>
          </cell>
        </row>
        <row r="12492">
          <cell r="A12492" t="str">
            <v>CUBILLOS MU/OZ SIMONA</v>
          </cell>
          <cell r="B12492">
            <v>40387894</v>
          </cell>
        </row>
        <row r="12493">
          <cell r="A12493" t="str">
            <v>CUBILLOS NEIRA LUIS FERNANDO</v>
          </cell>
          <cell r="B12493">
            <v>19314963</v>
          </cell>
        </row>
        <row r="12494">
          <cell r="A12494" t="str">
            <v>CUBILLOS ORJUELA LIDIANA</v>
          </cell>
          <cell r="B12494">
            <v>65762640</v>
          </cell>
        </row>
        <row r="12495">
          <cell r="A12495" t="str">
            <v>CUBILLOS PINTO PEDRO GERMAN</v>
          </cell>
          <cell r="B12495">
            <v>14271570</v>
          </cell>
        </row>
        <row r="12496">
          <cell r="A12496" t="str">
            <v>CUBILLOS RODRIGUEZ HILDE ERNESTO</v>
          </cell>
          <cell r="B12496">
            <v>17311000</v>
          </cell>
        </row>
        <row r="12497">
          <cell r="A12497" t="str">
            <v>CUBILLOS ROJAS MARTHA LILIANA</v>
          </cell>
          <cell r="B12497">
            <v>51940741</v>
          </cell>
        </row>
        <row r="12498">
          <cell r="A12498" t="str">
            <v>CUBILLOS RUBIO EDILBERTO</v>
          </cell>
          <cell r="B12498">
            <v>19234607</v>
          </cell>
        </row>
        <row r="12499">
          <cell r="A12499" t="str">
            <v>CUBILLOS RUIZ MARLENE DEL CARMEN</v>
          </cell>
          <cell r="B12499">
            <v>31157622</v>
          </cell>
        </row>
        <row r="12500">
          <cell r="A12500" t="str">
            <v>CUBILLOS SALCEDO MARIA NEILA</v>
          </cell>
          <cell r="B12500">
            <v>38252922</v>
          </cell>
        </row>
        <row r="12501">
          <cell r="A12501" t="str">
            <v>CUBILLOS SANCHEZ JUAN DE DIOS</v>
          </cell>
          <cell r="B12501">
            <v>19372691</v>
          </cell>
        </row>
        <row r="12502">
          <cell r="A12502" t="str">
            <v>CUBILLOS SANTOFIMIO JULIAN</v>
          </cell>
          <cell r="B12502">
            <v>7512680</v>
          </cell>
        </row>
        <row r="12503">
          <cell r="A12503" t="str">
            <v>CUBILLOS VEGA LUCIA</v>
          </cell>
          <cell r="B12503">
            <v>35327522</v>
          </cell>
        </row>
        <row r="12504">
          <cell r="A12504" t="str">
            <v>CUBILLOS ZAMBRANO JOFREY</v>
          </cell>
          <cell r="B12504">
            <v>16791776</v>
          </cell>
        </row>
        <row r="12505">
          <cell r="A12505" t="str">
            <v>CUCAITA MURCIA YAMILE</v>
          </cell>
          <cell r="B12505">
            <v>52049415</v>
          </cell>
        </row>
        <row r="12506">
          <cell r="A12506" t="str">
            <v>CUCAITA NARANJO MARLEN</v>
          </cell>
          <cell r="B12506">
            <v>51837619</v>
          </cell>
        </row>
        <row r="12507">
          <cell r="A12507" t="str">
            <v>CUCALON MILLAN RAUL</v>
          </cell>
          <cell r="B12507">
            <v>2904328</v>
          </cell>
        </row>
        <row r="12508">
          <cell r="A12508" t="str">
            <v>CUCCIA ALLONI ELENA</v>
          </cell>
          <cell r="B12508">
            <v>78286</v>
          </cell>
        </row>
        <row r="12509">
          <cell r="A12509" t="str">
            <v>CUCHIBAGUEN SACHICLUIS ALBERTO</v>
          </cell>
          <cell r="B12509">
            <v>79560143</v>
          </cell>
        </row>
        <row r="12510">
          <cell r="A12510" t="str">
            <v>CUCUNAME JOSE GERARDO</v>
          </cell>
          <cell r="B12510">
            <v>76316601</v>
          </cell>
        </row>
        <row r="12511">
          <cell r="A12511" t="str">
            <v>CUCUYAME GOMEZ GLEDYS</v>
          </cell>
          <cell r="B12511">
            <v>16449104</v>
          </cell>
        </row>
        <row r="12512">
          <cell r="A12512" t="str">
            <v>CUDRIS ACU/A LUZ MIRIAM</v>
          </cell>
          <cell r="B12512">
            <v>43598125</v>
          </cell>
        </row>
        <row r="12513">
          <cell r="A12513" t="str">
            <v>CUDRIS DE LORA LAURA EMIR</v>
          </cell>
          <cell r="B12513">
            <v>33278396</v>
          </cell>
        </row>
        <row r="12514">
          <cell r="A12514" t="str">
            <v>CUECHA GARCIA KELLY FERNANDA</v>
          </cell>
          <cell r="B12514">
            <v>67006549</v>
          </cell>
        </row>
        <row r="12515">
          <cell r="A12515" t="str">
            <v>CUELLAR ALDANA MIRYAM</v>
          </cell>
          <cell r="B12515">
            <v>26509895</v>
          </cell>
        </row>
        <row r="12516">
          <cell r="A12516" t="str">
            <v>CUELLAR ASTAIZA DORA CONSUELO</v>
          </cell>
          <cell r="B12516">
            <v>25705624</v>
          </cell>
        </row>
        <row r="12517">
          <cell r="A12517" t="str">
            <v>CUELLAR BERMEO MARTHA CECILIA</v>
          </cell>
          <cell r="B12517">
            <v>36276405</v>
          </cell>
        </row>
        <row r="12518">
          <cell r="A12518" t="str">
            <v>CUELLAR BERNAL CARLOS ARTURO</v>
          </cell>
          <cell r="B12518">
            <v>16648867</v>
          </cell>
        </row>
        <row r="12519">
          <cell r="A12519" t="str">
            <v>CUELLAR BUSTOS JOHEN</v>
          </cell>
          <cell r="B12519">
            <v>7699639</v>
          </cell>
        </row>
        <row r="12520">
          <cell r="A12520" t="str">
            <v>CUELLAR CORDOBA ELSA MERCEDES</v>
          </cell>
          <cell r="B12520">
            <v>41106503</v>
          </cell>
        </row>
        <row r="12521">
          <cell r="A12521" t="str">
            <v>CUELLAR CUELLAR ANDREA</v>
          </cell>
          <cell r="B12521">
            <v>66923774</v>
          </cell>
        </row>
        <row r="12522">
          <cell r="A12522" t="str">
            <v>CUELLAR CUELLAR MARGARITA</v>
          </cell>
          <cell r="B12522">
            <v>41561535</v>
          </cell>
        </row>
        <row r="12523">
          <cell r="A12523" t="str">
            <v>CUELLAR CUERO NELLY MABEL</v>
          </cell>
          <cell r="B12523">
            <v>66944827</v>
          </cell>
        </row>
        <row r="12524">
          <cell r="A12524" t="str">
            <v>CUELLAR DE BELTRAN MARIA TERESA</v>
          </cell>
          <cell r="B12524">
            <v>41583854</v>
          </cell>
        </row>
        <row r="12525">
          <cell r="A12525" t="str">
            <v>CUELLAR DE FONNEGRA LUCRECIA</v>
          </cell>
          <cell r="B12525">
            <v>41605058</v>
          </cell>
        </row>
        <row r="12526">
          <cell r="A12526" t="str">
            <v>CUELLAR DE GARCIA MARIA OLGA LUCIA</v>
          </cell>
          <cell r="B12526">
            <v>20334420</v>
          </cell>
        </row>
        <row r="12527">
          <cell r="A12527" t="str">
            <v>CUELLAR ESCOBAR AMANDA LUCIA</v>
          </cell>
          <cell r="B12527">
            <v>29660937</v>
          </cell>
        </row>
        <row r="12528">
          <cell r="A12528" t="str">
            <v>CUELLAR FAJARDO LUIS ANIBAL</v>
          </cell>
          <cell r="B12528">
            <v>12295072</v>
          </cell>
        </row>
        <row r="12529">
          <cell r="A12529" t="str">
            <v>CUELLAR FAJARDO MARIA RAMOS</v>
          </cell>
          <cell r="B12529">
            <v>26574959</v>
          </cell>
        </row>
        <row r="12530">
          <cell r="A12530" t="str">
            <v>CUELLAR GONZALES HECTOR</v>
          </cell>
          <cell r="B12530">
            <v>19169429</v>
          </cell>
        </row>
        <row r="12531">
          <cell r="A12531" t="str">
            <v>CUELLAR GUILLERMO</v>
          </cell>
          <cell r="B12531">
            <v>16613999</v>
          </cell>
        </row>
        <row r="12532">
          <cell r="A12532" t="str">
            <v>CUELLAR HERNANDEZ ARIEL IGNACIO</v>
          </cell>
          <cell r="B12532">
            <v>80426223</v>
          </cell>
        </row>
        <row r="12533">
          <cell r="A12533" t="str">
            <v>CUELLAR HERNANDEZ MONICA LILIANA</v>
          </cell>
          <cell r="B12533">
            <v>52166856</v>
          </cell>
        </row>
        <row r="12534">
          <cell r="A12534" t="str">
            <v>CUELLAR IBANEZ NUBIA</v>
          </cell>
          <cell r="B12534">
            <v>66809436</v>
          </cell>
        </row>
        <row r="12535">
          <cell r="A12535" t="str">
            <v>CUELLAR JAVIER</v>
          </cell>
          <cell r="B12535">
            <v>96351159</v>
          </cell>
        </row>
        <row r="12536">
          <cell r="A12536" t="str">
            <v>CUELLAR MARTINEZ DEBERNEY</v>
          </cell>
          <cell r="B12536">
            <v>72046672</v>
          </cell>
        </row>
        <row r="12537">
          <cell r="A12537" t="str">
            <v>CUELLAR MARTINEZ LUZ ELENA</v>
          </cell>
          <cell r="B12537">
            <v>41890310</v>
          </cell>
        </row>
        <row r="12538">
          <cell r="A12538" t="str">
            <v>CUELLAR MARTINEZ MARIA BELEN</v>
          </cell>
          <cell r="B12538">
            <v>51810993</v>
          </cell>
        </row>
        <row r="12539">
          <cell r="A12539" t="str">
            <v>CUELLAR MELENDEZ RICAUTE</v>
          </cell>
          <cell r="B12539">
            <v>16701311</v>
          </cell>
        </row>
        <row r="12540">
          <cell r="A12540" t="str">
            <v>CUELLAR MELO LIBIA CLEMENCIA</v>
          </cell>
          <cell r="B12540">
            <v>60312446</v>
          </cell>
        </row>
        <row r="12541">
          <cell r="A12541" t="str">
            <v>CUELLAR MENESES JAIME</v>
          </cell>
          <cell r="B12541">
            <v>5863581</v>
          </cell>
        </row>
        <row r="12542">
          <cell r="A12542" t="str">
            <v>CUELLAR MONCALEANOISABEL</v>
          </cell>
          <cell r="B12542">
            <v>51652382</v>
          </cell>
        </row>
        <row r="12543">
          <cell r="A12543" t="str">
            <v>CUELLAR MONTES CARLOS ALBERTO</v>
          </cell>
          <cell r="B12543">
            <v>79116535</v>
          </cell>
        </row>
        <row r="12544">
          <cell r="A12544" t="str">
            <v>CUELLAR MURILLO RODRIGO HORACIO</v>
          </cell>
          <cell r="B12544">
            <v>16613165</v>
          </cell>
        </row>
        <row r="12545">
          <cell r="A12545" t="str">
            <v>CUELLAR NAVIA RIGOBERTO</v>
          </cell>
          <cell r="B12545">
            <v>10491476</v>
          </cell>
        </row>
        <row r="12546">
          <cell r="A12546" t="str">
            <v>CUELLAR ORLIN ADALBERTO</v>
          </cell>
          <cell r="B12546">
            <v>16620628</v>
          </cell>
        </row>
        <row r="12547">
          <cell r="A12547" t="str">
            <v>CUELLAR PUERTO CLAUDIA ELENA</v>
          </cell>
          <cell r="B12547">
            <v>51934394</v>
          </cell>
        </row>
        <row r="12548">
          <cell r="A12548" t="str">
            <v>CUELLAR RODRIGUEZ JAIRO VIDAL</v>
          </cell>
          <cell r="B12548">
            <v>19261077</v>
          </cell>
        </row>
        <row r="12549">
          <cell r="A12549" t="str">
            <v>CUELLAR SAENZ ZOILO</v>
          </cell>
          <cell r="B12549">
            <v>80407562</v>
          </cell>
        </row>
        <row r="12550">
          <cell r="A12550" t="str">
            <v>CUELLAR SANCHEZ GOLDY ESPERANZA</v>
          </cell>
          <cell r="B12550">
            <v>30345018</v>
          </cell>
        </row>
        <row r="12551">
          <cell r="A12551" t="str">
            <v>CUELLAR SANDRA LILIANA</v>
          </cell>
          <cell r="B12551">
            <v>52243224</v>
          </cell>
        </row>
        <row r="12552">
          <cell r="A12552" t="str">
            <v>CUELLAR TAFUR JUAN BERNARDO</v>
          </cell>
          <cell r="B12552">
            <v>93125296</v>
          </cell>
        </row>
        <row r="12553">
          <cell r="A12553" t="str">
            <v>CUELLAR TIBANTA NIDIA AMPARO</v>
          </cell>
          <cell r="B12553">
            <v>31996748</v>
          </cell>
        </row>
        <row r="12554">
          <cell r="A12554" t="str">
            <v>CUELLAR VIRGEN LUZ DARY</v>
          </cell>
          <cell r="B12554">
            <v>29143468</v>
          </cell>
        </row>
        <row r="12555">
          <cell r="A12555" t="str">
            <v>CUELLO CUELLO MIREYA LUZ</v>
          </cell>
          <cell r="B12555">
            <v>27003214</v>
          </cell>
        </row>
        <row r="12556">
          <cell r="A12556" t="str">
            <v>CUELLO GONZALEZ JORGE LUIS</v>
          </cell>
          <cell r="B12556">
            <v>84036844</v>
          </cell>
        </row>
        <row r="12557">
          <cell r="A12557" t="str">
            <v>CUELLO LACOUTURE MARIA ADELAIDA</v>
          </cell>
          <cell r="B12557">
            <v>49778105</v>
          </cell>
        </row>
        <row r="12558">
          <cell r="A12558" t="str">
            <v>CUELLO MARTINEZ JOSE MANUEL</v>
          </cell>
          <cell r="B12558">
            <v>5008320</v>
          </cell>
        </row>
        <row r="12559">
          <cell r="A12559" t="str">
            <v>CUELLO MOLINA SANDRA</v>
          </cell>
          <cell r="B12559">
            <v>56074431</v>
          </cell>
        </row>
        <row r="12560">
          <cell r="A12560" t="str">
            <v>CUELLO RODRIGUEZ NELLY MARIA</v>
          </cell>
          <cell r="B12560">
            <v>26758377</v>
          </cell>
        </row>
        <row r="12561">
          <cell r="A12561" t="str">
            <v>CUENCA CORREDOR ELSA</v>
          </cell>
          <cell r="B12561">
            <v>51952191</v>
          </cell>
        </row>
        <row r="12562">
          <cell r="A12562" t="str">
            <v>CUENCA GORDILLO JUAN CARLOS</v>
          </cell>
          <cell r="B12562">
            <v>79262252</v>
          </cell>
        </row>
        <row r="12563">
          <cell r="A12563" t="str">
            <v>CUENCA NIVIA GLORIA STELLA</v>
          </cell>
          <cell r="B12563">
            <v>35512232</v>
          </cell>
        </row>
        <row r="12564">
          <cell r="A12564" t="str">
            <v>CUENCA OREJUELA DELFINA</v>
          </cell>
          <cell r="B12564">
            <v>31850630</v>
          </cell>
        </row>
        <row r="12565">
          <cell r="A12565" t="str">
            <v>CUENCA SILVA JOSE LIZARDO</v>
          </cell>
          <cell r="B12565">
            <v>12104140</v>
          </cell>
        </row>
        <row r="12566">
          <cell r="A12566" t="str">
            <v>CUENE CAYAPU LUZ MARINA</v>
          </cell>
          <cell r="B12566">
            <v>25682537</v>
          </cell>
        </row>
        <row r="12567">
          <cell r="A12567" t="str">
            <v>CUENE CORREA NUBIA LUCELY</v>
          </cell>
          <cell r="B12567">
            <v>34540773</v>
          </cell>
        </row>
        <row r="12568">
          <cell r="A12568" t="str">
            <v>CUENTAS IRIARTE JUAN CARLOS</v>
          </cell>
          <cell r="B12568">
            <v>73153868</v>
          </cell>
        </row>
        <row r="12569">
          <cell r="A12569" t="str">
            <v>CUENU ALEJANDRO</v>
          </cell>
          <cell r="B12569">
            <v>6381114</v>
          </cell>
        </row>
        <row r="12570">
          <cell r="A12570" t="str">
            <v>CUERO CAICEDO LUIS ARMANDO</v>
          </cell>
          <cell r="B12570">
            <v>16676287</v>
          </cell>
        </row>
        <row r="12571">
          <cell r="A12571" t="str">
            <v>CUERO CORDOBA GLADYS</v>
          </cell>
          <cell r="B12571">
            <v>31930874</v>
          </cell>
        </row>
        <row r="12572">
          <cell r="A12572" t="str">
            <v>CUERO DAZA EDINSON</v>
          </cell>
          <cell r="B12572">
            <v>13056153</v>
          </cell>
        </row>
        <row r="12573">
          <cell r="A12573" t="str">
            <v>CUERO FERNANDEZ SANDRA P</v>
          </cell>
          <cell r="B12573">
            <v>31983426</v>
          </cell>
        </row>
        <row r="12574">
          <cell r="A12574" t="str">
            <v>CUERO GONGORA CLARA MARITZA</v>
          </cell>
          <cell r="B12574">
            <v>66748515</v>
          </cell>
        </row>
        <row r="12575">
          <cell r="A12575" t="str">
            <v>CUERO HURTADO YORYANY</v>
          </cell>
          <cell r="B12575">
            <v>38461044</v>
          </cell>
        </row>
        <row r="12576">
          <cell r="A12576" t="str">
            <v>CUERO LANDAZURI JULIO CESAR</v>
          </cell>
          <cell r="B12576">
            <v>6158378</v>
          </cell>
        </row>
        <row r="12577">
          <cell r="A12577" t="str">
            <v>CUERO LUIS EFRAIN</v>
          </cell>
          <cell r="B12577">
            <v>12909742</v>
          </cell>
        </row>
        <row r="12578">
          <cell r="A12578" t="str">
            <v>CUERO MARTINEZ AYDEE</v>
          </cell>
          <cell r="B12578">
            <v>31280365</v>
          </cell>
        </row>
        <row r="12579">
          <cell r="A12579" t="str">
            <v>CUERO MONTANO MARIA CASIANA</v>
          </cell>
          <cell r="B12579">
            <v>31379697</v>
          </cell>
        </row>
        <row r="12580">
          <cell r="A12580" t="str">
            <v>CUERO MORENO WILLIAM</v>
          </cell>
          <cell r="B12580">
            <v>16786251</v>
          </cell>
        </row>
        <row r="12581">
          <cell r="A12581" t="str">
            <v>CUERO OBREGON DENNY NARCISA</v>
          </cell>
          <cell r="B12581">
            <v>31387271</v>
          </cell>
        </row>
        <row r="12582">
          <cell r="A12582" t="str">
            <v>CUERO OBREGON SERGIO</v>
          </cell>
          <cell r="B12582">
            <v>16500402</v>
          </cell>
        </row>
        <row r="12583">
          <cell r="A12583" t="str">
            <v>CUERO PALACIOS LEONOR HELENA</v>
          </cell>
          <cell r="B12583">
            <v>31386873</v>
          </cell>
        </row>
        <row r="12584">
          <cell r="A12584" t="str">
            <v>CUERO PALACIOS NANCY VIVIANA</v>
          </cell>
          <cell r="B12584">
            <v>66745058</v>
          </cell>
        </row>
        <row r="12585">
          <cell r="A12585" t="str">
            <v>CUERO PAREDES SEGUNDO FRANCISCO</v>
          </cell>
          <cell r="B12585">
            <v>16495827</v>
          </cell>
        </row>
        <row r="12586">
          <cell r="A12586" t="str">
            <v>CUERO PASQUEL ROSA AMANDA</v>
          </cell>
          <cell r="B12586">
            <v>41546564</v>
          </cell>
        </row>
        <row r="12587">
          <cell r="A12587" t="str">
            <v>CUERO PERLAZA OSCAR</v>
          </cell>
          <cell r="B12587">
            <v>6311515</v>
          </cell>
        </row>
        <row r="12588">
          <cell r="A12588" t="str">
            <v>CUERO RIASCOS ALEXANDER</v>
          </cell>
          <cell r="B12588">
            <v>16504612</v>
          </cell>
        </row>
        <row r="12589">
          <cell r="A12589" t="str">
            <v>CUERO RUIZ ROBERTO CARLOS</v>
          </cell>
          <cell r="B12589">
            <v>94430889</v>
          </cell>
        </row>
        <row r="12590">
          <cell r="A12590" t="str">
            <v>CUERPO DE BOMBEROS VOLUNTARIOS BUGALAGRA</v>
          </cell>
          <cell r="B12590">
            <v>891900804</v>
          </cell>
        </row>
        <row r="12591">
          <cell r="A12591" t="str">
            <v>CUERVO AMORE BEATRIZ HELENA</v>
          </cell>
          <cell r="B12591">
            <v>39781240</v>
          </cell>
        </row>
        <row r="12592">
          <cell r="A12592" t="str">
            <v>CUERVO ARBOLEDA ROSALBA</v>
          </cell>
          <cell r="B12592">
            <v>43073792</v>
          </cell>
        </row>
        <row r="12593">
          <cell r="A12593" t="str">
            <v>CUERVO ARREDONDO RAUL</v>
          </cell>
          <cell r="B12593">
            <v>10287016</v>
          </cell>
        </row>
        <row r="12594">
          <cell r="A12594" t="str">
            <v>CUERVO BELTRAN ROSA ELBANY</v>
          </cell>
          <cell r="B12594">
            <v>43666726</v>
          </cell>
        </row>
        <row r="12595">
          <cell r="A12595" t="str">
            <v>CUERVO CAICEDO ESTEFANIA</v>
          </cell>
          <cell r="B12595">
            <v>38992765</v>
          </cell>
        </row>
        <row r="12596">
          <cell r="A12596" t="str">
            <v>CUERVO CARDONA LUZ EVIDALMA</v>
          </cell>
          <cell r="B12596">
            <v>39382004</v>
          </cell>
        </row>
        <row r="12597">
          <cell r="A12597" t="str">
            <v>CUERVO CASTRO EDSON ARTURO</v>
          </cell>
          <cell r="B12597">
            <v>79189490</v>
          </cell>
        </row>
        <row r="12598">
          <cell r="A12598" t="str">
            <v>CUERVO CUERCO LUZ ANGELA</v>
          </cell>
          <cell r="B12598">
            <v>52359283</v>
          </cell>
        </row>
        <row r="12599">
          <cell r="A12599" t="str">
            <v>CUERVO CUERVO BENEDICTO</v>
          </cell>
          <cell r="B12599">
            <v>79568023</v>
          </cell>
        </row>
        <row r="12600">
          <cell r="A12600" t="str">
            <v>CUERVO CUERVO CHRISTIE ANGELICA</v>
          </cell>
          <cell r="B12600">
            <v>31486344</v>
          </cell>
        </row>
        <row r="12601">
          <cell r="A12601" t="str">
            <v>CUERVO CUERVO FANNY JANETH</v>
          </cell>
          <cell r="B12601">
            <v>51792434</v>
          </cell>
        </row>
        <row r="12602">
          <cell r="A12602" t="str">
            <v>CUERVO CUERVO MARY ZENIT</v>
          </cell>
          <cell r="B12602">
            <v>41918973</v>
          </cell>
        </row>
        <row r="12603">
          <cell r="A12603" t="str">
            <v>CUERVO DE ZAMBRANO DELSY MIREYA</v>
          </cell>
          <cell r="B12603">
            <v>20524446</v>
          </cell>
        </row>
        <row r="12604">
          <cell r="A12604" t="str">
            <v>CUERVO DELGADO ADOLFO LEON</v>
          </cell>
          <cell r="B12604">
            <v>4034487</v>
          </cell>
        </row>
        <row r="12605">
          <cell r="A12605" t="str">
            <v>CUERVO ESCOBAR CARLOS JULIO</v>
          </cell>
          <cell r="B12605">
            <v>6492221</v>
          </cell>
        </row>
        <row r="12606">
          <cell r="A12606" t="str">
            <v>CUERVO GAITAN MAURICIO</v>
          </cell>
          <cell r="B12606">
            <v>79737733</v>
          </cell>
        </row>
        <row r="12607">
          <cell r="A12607" t="str">
            <v>CUERVO GIL EDGAR</v>
          </cell>
          <cell r="B12607">
            <v>80491195</v>
          </cell>
        </row>
        <row r="12608">
          <cell r="A12608" t="str">
            <v>CUERVO GRANADA FABIAN EMILIO</v>
          </cell>
          <cell r="B12608">
            <v>94319312</v>
          </cell>
        </row>
        <row r="12609">
          <cell r="A12609" t="str">
            <v>CUERVO JIMENEZ CLAUDIA ISABEL</v>
          </cell>
          <cell r="B12609">
            <v>66853669</v>
          </cell>
        </row>
        <row r="12610">
          <cell r="A12610" t="str">
            <v>CUERVO LOMBANA JULIO ENRIQUE</v>
          </cell>
          <cell r="B12610">
            <v>17063037</v>
          </cell>
        </row>
        <row r="12611">
          <cell r="A12611" t="str">
            <v>CUERVO LOZADA GERMAN</v>
          </cell>
          <cell r="B12611">
            <v>10251495</v>
          </cell>
        </row>
        <row r="12612">
          <cell r="A12612" t="str">
            <v>CUERVO LOZADA JOHN JAIRO</v>
          </cell>
          <cell r="B12612">
            <v>10224579</v>
          </cell>
        </row>
        <row r="12613">
          <cell r="A12613" t="str">
            <v>CUERVO MAZUERA JAIME ENRIQUE</v>
          </cell>
          <cell r="B12613">
            <v>16658974</v>
          </cell>
        </row>
        <row r="12614">
          <cell r="A12614" t="str">
            <v>CUERVO MONTENEGRO NANCY STELLA</v>
          </cell>
          <cell r="B12614">
            <v>41702460</v>
          </cell>
        </row>
        <row r="12615">
          <cell r="A12615" t="str">
            <v>CUERVO MURCIA JUAN MEDARDO</v>
          </cell>
          <cell r="B12615">
            <v>79474689</v>
          </cell>
        </row>
        <row r="12616">
          <cell r="A12616" t="str">
            <v>CUERVO OSORIO MARIA NIDIA</v>
          </cell>
          <cell r="B12616">
            <v>31874288</v>
          </cell>
        </row>
        <row r="12617">
          <cell r="A12617" t="str">
            <v>CUERVO PAEZ JULIAN RICARDO</v>
          </cell>
          <cell r="B12617">
            <v>79399223</v>
          </cell>
        </row>
        <row r="12618">
          <cell r="A12618" t="str">
            <v>CUERVO PALACIOS YAMILET</v>
          </cell>
          <cell r="B12618">
            <v>66746984</v>
          </cell>
        </row>
        <row r="12619">
          <cell r="A12619" t="str">
            <v>CUERVO PARRA DORIS</v>
          </cell>
          <cell r="B12619">
            <v>51688608</v>
          </cell>
        </row>
        <row r="12620">
          <cell r="A12620" t="str">
            <v>CUERVO PEREZ JORGE ALIRIO</v>
          </cell>
          <cell r="B12620">
            <v>71667144</v>
          </cell>
        </row>
        <row r="12621">
          <cell r="A12621" t="str">
            <v>CUERVO PULIDO LUZ MARINA</v>
          </cell>
          <cell r="B12621">
            <v>51743778</v>
          </cell>
        </row>
        <row r="12622">
          <cell r="A12622" t="str">
            <v>CUERVO ROJAS MIGUEL EDUARDO</v>
          </cell>
          <cell r="B12622">
            <v>80408974</v>
          </cell>
        </row>
        <row r="12623">
          <cell r="A12623" t="str">
            <v>CUERVO ROMERO JAIME HUMBERTO</v>
          </cell>
          <cell r="B12623">
            <v>79864812</v>
          </cell>
        </row>
        <row r="12624">
          <cell r="A12624" t="str">
            <v>CUERVO RUIZ MONICA PATRICIA</v>
          </cell>
          <cell r="B12624">
            <v>52040148</v>
          </cell>
        </row>
        <row r="12625">
          <cell r="A12625" t="str">
            <v>CUERVO SANCHEZ GLORIA</v>
          </cell>
          <cell r="B12625">
            <v>51740564</v>
          </cell>
        </row>
        <row r="12626">
          <cell r="A12626" t="str">
            <v>CUERVO SUAREZ ALCIRA</v>
          </cell>
          <cell r="B12626">
            <v>20312603</v>
          </cell>
        </row>
        <row r="12627">
          <cell r="A12627" t="str">
            <v>CUERVO TAFUR JAIRO</v>
          </cell>
          <cell r="B12627">
            <v>70511105</v>
          </cell>
        </row>
        <row r="12628">
          <cell r="A12628" t="str">
            <v>CUERVO TORRES JONNY SAID</v>
          </cell>
          <cell r="B12628">
            <v>79580879</v>
          </cell>
        </row>
        <row r="12629">
          <cell r="A12629" t="str">
            <v>CUERVO VICTORIA RONAL GERARDO</v>
          </cell>
          <cell r="B12629">
            <v>16768714</v>
          </cell>
        </row>
        <row r="12630">
          <cell r="A12630" t="str">
            <v>CUERVO VILLADA CLAUDIA LILIANA</v>
          </cell>
          <cell r="B12630">
            <v>39200269</v>
          </cell>
        </row>
        <row r="12631">
          <cell r="A12631" t="str">
            <v>CUESTA AGUILAR NANCY MARY</v>
          </cell>
          <cell r="B12631">
            <v>26258352</v>
          </cell>
        </row>
        <row r="12632">
          <cell r="A12632" t="str">
            <v>CUESTA CARRANZA HECTOR HILDEBRANDO</v>
          </cell>
          <cell r="B12632">
            <v>4269437</v>
          </cell>
        </row>
        <row r="12633">
          <cell r="A12633" t="str">
            <v>CUESTA CARRILLO HECTOR</v>
          </cell>
          <cell r="B12633">
            <v>18398520</v>
          </cell>
        </row>
        <row r="12634">
          <cell r="A12634" t="str">
            <v>CUESTA CASTANEDA GLADYS ESTELA</v>
          </cell>
          <cell r="B12634">
            <v>24138636</v>
          </cell>
        </row>
        <row r="12635">
          <cell r="A12635" t="str">
            <v>CUESTA DE CASTAÑEDA SONIA AMELIA</v>
          </cell>
          <cell r="B12635">
            <v>32498188</v>
          </cell>
        </row>
        <row r="12636">
          <cell r="A12636" t="str">
            <v>CUESTA DE RIVERO MARIA CONCEPCION</v>
          </cell>
          <cell r="B12636">
            <v>22429703</v>
          </cell>
        </row>
        <row r="12637">
          <cell r="A12637" t="str">
            <v>CUESTA GUTIERREZ PATRICIA</v>
          </cell>
          <cell r="B12637">
            <v>54253017</v>
          </cell>
        </row>
        <row r="12638">
          <cell r="A12638" t="str">
            <v>CUESTA HUERTAS VICTOR MANUEL</v>
          </cell>
          <cell r="B12638">
            <v>4269476</v>
          </cell>
        </row>
        <row r="12639">
          <cell r="A12639" t="str">
            <v>CUESTA PATI/O LUIS EDUARDO</v>
          </cell>
          <cell r="B12639">
            <v>186600</v>
          </cell>
        </row>
        <row r="12640">
          <cell r="A12640" t="str">
            <v>CUESTA QUEBRADA AYDEE MARGARIT</v>
          </cell>
          <cell r="B12640">
            <v>38993197</v>
          </cell>
        </row>
        <row r="12641">
          <cell r="A12641" t="str">
            <v>CUESTA RODRIGUEZ RODRIGO</v>
          </cell>
          <cell r="B12641">
            <v>79435572</v>
          </cell>
        </row>
        <row r="12642">
          <cell r="A12642" t="str">
            <v>CUESTA SILVA JORGE ENRIQUE</v>
          </cell>
          <cell r="B12642">
            <v>94310207</v>
          </cell>
        </row>
        <row r="12643">
          <cell r="A12643" t="str">
            <v>CUESTA VENGOECHEA ROBINSON ALBERTO</v>
          </cell>
          <cell r="B12643">
            <v>72208932</v>
          </cell>
        </row>
        <row r="12644">
          <cell r="A12644" t="str">
            <v>CUESTAS CASTILLO MARTIN DARIO</v>
          </cell>
          <cell r="B12644">
            <v>15670187</v>
          </cell>
        </row>
        <row r="12645">
          <cell r="A12645" t="str">
            <v>CUESTAS CORTES MATHA OFELIA</v>
          </cell>
          <cell r="B12645">
            <v>39541578</v>
          </cell>
        </row>
        <row r="12646">
          <cell r="A12646" t="str">
            <v>CUESTAS GAVIRIA MANUEL GRATINIANO</v>
          </cell>
          <cell r="B12646">
            <v>19064126</v>
          </cell>
        </row>
        <row r="12647">
          <cell r="A12647" t="str">
            <v>CUESTAS GUARNIZO NURY ANGELICA</v>
          </cell>
          <cell r="B12647">
            <v>52440208</v>
          </cell>
        </row>
        <row r="12648">
          <cell r="A12648" t="str">
            <v>CUESTAS RINCON LUIS ALVARO</v>
          </cell>
          <cell r="B12648">
            <v>17032686</v>
          </cell>
        </row>
        <row r="12649">
          <cell r="A12649" t="str">
            <v>CUESTAS SEPULVEDA MARIA ELENA</v>
          </cell>
          <cell r="B12649">
            <v>24539519</v>
          </cell>
        </row>
        <row r="12650">
          <cell r="A12650" t="str">
            <v>CUETIA IPIA MARIA ELVIA</v>
          </cell>
          <cell r="B12650">
            <v>25470262</v>
          </cell>
        </row>
        <row r="12651">
          <cell r="A12651" t="str">
            <v>CUETO CASTILLO GABRIEL ANGEL</v>
          </cell>
          <cell r="B12651">
            <v>79474039</v>
          </cell>
        </row>
        <row r="12652">
          <cell r="A12652" t="str">
            <v>CUETO PINEDA DANERIS MARITZA</v>
          </cell>
          <cell r="B12652">
            <v>52424651</v>
          </cell>
        </row>
        <row r="12653">
          <cell r="A12653" t="str">
            <v>CUEVAS DUE/AS OSCAR ADOLFO</v>
          </cell>
          <cell r="B12653">
            <v>19272742</v>
          </cell>
        </row>
        <row r="12654">
          <cell r="A12654" t="str">
            <v>CUEVAS GOMEZ LUZ MERY</v>
          </cell>
          <cell r="B12654">
            <v>39549540</v>
          </cell>
        </row>
        <row r="12655">
          <cell r="A12655" t="str">
            <v>CUEVAS HURTADO FRANCISCO ALBE</v>
          </cell>
          <cell r="B12655">
            <v>13104528</v>
          </cell>
        </row>
        <row r="12656">
          <cell r="A12656" t="str">
            <v>CUEVAS LOPEZ FREDY YECID</v>
          </cell>
          <cell r="B12656">
            <v>74373865</v>
          </cell>
        </row>
        <row r="12657">
          <cell r="A12657" t="str">
            <v>CUEVAS MENDEZ DAVID</v>
          </cell>
          <cell r="B12657">
            <v>5902003</v>
          </cell>
        </row>
        <row r="12658">
          <cell r="A12658" t="str">
            <v>CUEVAS MENDEZ EDGAR</v>
          </cell>
          <cell r="B12658">
            <v>19193910</v>
          </cell>
        </row>
        <row r="12659">
          <cell r="A12659" t="str">
            <v>CUEVAS ROJAS JOHANNA</v>
          </cell>
          <cell r="B12659">
            <v>52112530</v>
          </cell>
        </row>
        <row r="12660">
          <cell r="A12660" t="str">
            <v>CUEVAS SANDOVAL CRISTOBAL IVAN</v>
          </cell>
          <cell r="B12660">
            <v>72180586</v>
          </cell>
        </row>
        <row r="12661">
          <cell r="A12661" t="str">
            <v>CUFINO NUNEZ ROBERTO IVAN</v>
          </cell>
          <cell r="B12661">
            <v>79491818</v>
          </cell>
        </row>
        <row r="12662">
          <cell r="A12662" t="str">
            <v>CUINEME VASQUEZ GUILLERMO</v>
          </cell>
          <cell r="B12662">
            <v>11375788</v>
          </cell>
        </row>
        <row r="12663">
          <cell r="A12663" t="str">
            <v>CUJAR MORENO ALVARO</v>
          </cell>
          <cell r="B12663">
            <v>5198367</v>
          </cell>
        </row>
        <row r="12664">
          <cell r="A12664" t="str">
            <v>CUJAVANTE OSPINA DANIEL OCTAVIO</v>
          </cell>
          <cell r="B12664">
            <v>79876680</v>
          </cell>
        </row>
        <row r="12665">
          <cell r="A12665" t="str">
            <v>CUJIA ROMERO GILBERTO JOSE</v>
          </cell>
          <cell r="B12665">
            <v>84103334</v>
          </cell>
        </row>
        <row r="12666">
          <cell r="A12666" t="str">
            <v>CUJINO AMAYA FABIO</v>
          </cell>
          <cell r="B12666">
            <v>17092802</v>
          </cell>
        </row>
        <row r="12667">
          <cell r="A12667" t="str">
            <v>CULMA LOPEZ LEONOR</v>
          </cell>
          <cell r="B12667">
            <v>29940267</v>
          </cell>
        </row>
        <row r="12668">
          <cell r="A12668" t="str">
            <v>CUMACO PALACIO SANDRA MILENA</v>
          </cell>
          <cell r="B12668">
            <v>41933747</v>
          </cell>
        </row>
        <row r="12669">
          <cell r="A12669" t="str">
            <v>CUMBE FLOREZ MELIDA GIULIANA</v>
          </cell>
          <cell r="B12669">
            <v>52412299</v>
          </cell>
        </row>
        <row r="12670">
          <cell r="A12670" t="str">
            <v>CUMBE MONTILLA LUIS ELI</v>
          </cell>
          <cell r="B12670">
            <v>4920923</v>
          </cell>
        </row>
        <row r="12671">
          <cell r="A12671" t="str">
            <v>CUNDAR ROMO MARCIANO MACEDONIO</v>
          </cell>
          <cell r="B12671">
            <v>87530488</v>
          </cell>
        </row>
        <row r="12672">
          <cell r="A12672" t="str">
            <v>CUNDUMI MANSILLA JOSE</v>
          </cell>
          <cell r="B12672">
            <v>94444648</v>
          </cell>
        </row>
        <row r="12673">
          <cell r="A12673" t="str">
            <v>CUNDUMI OCORO ROSA MARIA</v>
          </cell>
          <cell r="B12673">
            <v>41441763</v>
          </cell>
        </row>
        <row r="12674">
          <cell r="A12674" t="str">
            <v>CUNDUMI OSCAR</v>
          </cell>
          <cell r="B12674">
            <v>76241716</v>
          </cell>
        </row>
        <row r="12675">
          <cell r="A12675" t="str">
            <v>CUPAJITA MIRANDA ALEXANDRA</v>
          </cell>
          <cell r="B12675">
            <v>66880157</v>
          </cell>
        </row>
        <row r="12676">
          <cell r="A12676" t="str">
            <v>CURE BOJANINI SARA INES</v>
          </cell>
          <cell r="B12676">
            <v>32698340</v>
          </cell>
        </row>
        <row r="12677">
          <cell r="A12677" t="str">
            <v>CURE GUETE JUAN ALFONSO</v>
          </cell>
          <cell r="B12677">
            <v>8765122</v>
          </cell>
        </row>
        <row r="12678">
          <cell r="A12678" t="str">
            <v>CURI OSORIO NICOLAS FRANCISCO</v>
          </cell>
          <cell r="B12678">
            <v>73129161</v>
          </cell>
        </row>
        <row r="12679">
          <cell r="A12679" t="str">
            <v>CURIEL CHOLES ALEXANDRA GUILLERMINA</v>
          </cell>
          <cell r="B12679">
            <v>40926462</v>
          </cell>
        </row>
        <row r="12680">
          <cell r="A12680" t="str">
            <v>CURREA ROJAS MARIA DEL CARMEN</v>
          </cell>
          <cell r="B12680">
            <v>52704073</v>
          </cell>
        </row>
        <row r="12681">
          <cell r="A12681" t="str">
            <v>CURTIEMBRES FAGARCIA LTDA</v>
          </cell>
          <cell r="B12681">
            <v>836000024</v>
          </cell>
        </row>
        <row r="12682">
          <cell r="A12682" t="str">
            <v>CUSIS RAMIREZ FELIPE HERNANDO</v>
          </cell>
          <cell r="B12682">
            <v>94527556</v>
          </cell>
        </row>
        <row r="12683">
          <cell r="A12683" t="str">
            <v>CUY AGUDELO MARIA ESTER</v>
          </cell>
          <cell r="B12683">
            <v>41583172</v>
          </cell>
        </row>
        <row r="12684">
          <cell r="A12684" t="str">
            <v>CUZZI CASTANEDA MABEL ANDREA</v>
          </cell>
          <cell r="B12684">
            <v>39760080</v>
          </cell>
        </row>
        <row r="12685">
          <cell r="A12685" t="str">
            <v>D A J V DEL CENTRO LIMITADA</v>
          </cell>
          <cell r="B12685">
            <v>800194078</v>
          </cell>
        </row>
        <row r="12686">
          <cell r="A12686" t="str">
            <v>D M INGENIERIA LTDA</v>
          </cell>
          <cell r="B12686">
            <v>800087744</v>
          </cell>
        </row>
        <row r="12687">
          <cell r="A12687" t="str">
            <v>D VERA LUNA ERICA</v>
          </cell>
          <cell r="B12687">
            <v>52147120</v>
          </cell>
        </row>
        <row r="12688">
          <cell r="A12688" t="str">
            <v>D&amp;D ACABADOS PARA LA CONSTRUCCION LTDA</v>
          </cell>
          <cell r="B12688">
            <v>800250897</v>
          </cell>
        </row>
        <row r="12689">
          <cell r="A12689" t="str">
            <v>DA AVILA NUÑEZ FERNANDO</v>
          </cell>
          <cell r="B12689">
            <v>73086596</v>
          </cell>
        </row>
        <row r="12690">
          <cell r="A12690" t="str">
            <v>DACCARETT GIHA GEORGE ALBERTO</v>
          </cell>
          <cell r="B12690">
            <v>7482651</v>
          </cell>
        </row>
        <row r="12691">
          <cell r="A12691" t="str">
            <v>DADA CHAMIE FADUL</v>
          </cell>
          <cell r="B12691">
            <v>3694256</v>
          </cell>
        </row>
        <row r="12692">
          <cell r="A12692" t="str">
            <v>DAGER ARANGO ANDRES FELIPE</v>
          </cell>
          <cell r="B12692">
            <v>16789171</v>
          </cell>
        </row>
        <row r="12693">
          <cell r="A12693" t="str">
            <v>DAGER ESPELETA ROBERTO ANTONIO</v>
          </cell>
          <cell r="B12693">
            <v>91422382</v>
          </cell>
        </row>
        <row r="12694">
          <cell r="A12694" t="str">
            <v>DAGER SALGADO BEATRIZ HELENA</v>
          </cell>
          <cell r="B12694">
            <v>52022253</v>
          </cell>
        </row>
        <row r="12695">
          <cell r="A12695" t="str">
            <v>DAGGER IVAN BONILLA VARGAS</v>
          </cell>
          <cell r="B12695">
            <v>19343739</v>
          </cell>
        </row>
        <row r="12696">
          <cell r="A12696" t="str">
            <v>DAGOBERTO REYES CRUZ</v>
          </cell>
          <cell r="B12696">
            <v>6315639</v>
          </cell>
        </row>
        <row r="12697">
          <cell r="A12697" t="str">
            <v>DAGOBERTO VALENCIA PEREA</v>
          </cell>
          <cell r="B12697">
            <v>16361383</v>
          </cell>
        </row>
        <row r="12698">
          <cell r="A12698" t="str">
            <v>DAGUA GIRALDO CESAR TULIO</v>
          </cell>
          <cell r="B12698">
            <v>16882514</v>
          </cell>
        </row>
        <row r="12699">
          <cell r="A12699" t="str">
            <v>DAGUA JOSE REINEL</v>
          </cell>
          <cell r="B12699">
            <v>76319901</v>
          </cell>
        </row>
        <row r="12700">
          <cell r="A12700" t="str">
            <v>DAGUA MEDINA ANA CECILIA</v>
          </cell>
          <cell r="B12700">
            <v>29562531</v>
          </cell>
        </row>
        <row r="12701">
          <cell r="A12701" t="str">
            <v>DAJOME SANCHEZ ERIKA NELSY</v>
          </cell>
          <cell r="B12701">
            <v>27495934</v>
          </cell>
        </row>
        <row r="12702">
          <cell r="A12702" t="str">
            <v>DALFO EIDELMAN MIGUEL ARTURO</v>
          </cell>
          <cell r="B12702">
            <v>94444678</v>
          </cell>
        </row>
        <row r="12703">
          <cell r="A12703" t="str">
            <v>DALIA EDERY STRELEC</v>
          </cell>
          <cell r="B12703">
            <v>66826988</v>
          </cell>
        </row>
        <row r="12704">
          <cell r="A12704" t="str">
            <v>DALLOS GUINCHA HECTOR SENON</v>
          </cell>
          <cell r="B12704">
            <v>4078987</v>
          </cell>
        </row>
        <row r="12705">
          <cell r="A12705" t="str">
            <v>DALMEG CONSULTORES LTDA</v>
          </cell>
          <cell r="B12705">
            <v>800162184</v>
          </cell>
        </row>
        <row r="12706">
          <cell r="A12706" t="str">
            <v>DAMARCO DE MARTINEZ DARIELA MARIA</v>
          </cell>
          <cell r="B12706">
            <v>22412247</v>
          </cell>
        </row>
        <row r="12707">
          <cell r="A12707" t="str">
            <v>DANGOND HINOJOZA BELTRAN MANUEL</v>
          </cell>
          <cell r="B12707">
            <v>17975458</v>
          </cell>
        </row>
        <row r="12708">
          <cell r="A12708" t="str">
            <v>DANIEL A BORREGO MALAVER</v>
          </cell>
          <cell r="B12708">
            <v>3195366</v>
          </cell>
        </row>
        <row r="12709">
          <cell r="A12709" t="str">
            <v>DANIEL ALARCON SANCHEZ</v>
          </cell>
          <cell r="B12709">
            <v>94413683</v>
          </cell>
        </row>
        <row r="12710">
          <cell r="A12710" t="str">
            <v>DANIEL ALEJANDRO CUERVO</v>
          </cell>
          <cell r="B12710">
            <v>79875760</v>
          </cell>
        </row>
        <row r="12711">
          <cell r="A12711" t="str">
            <v>DANIEL ANDRES ORTEGA SANTAMARIA</v>
          </cell>
          <cell r="B12711">
            <v>79505163</v>
          </cell>
        </row>
        <row r="12712">
          <cell r="A12712" t="str">
            <v>DANIEL ANTONIO MONTENEGRO ESCOBAR</v>
          </cell>
          <cell r="B12712">
            <v>19329695</v>
          </cell>
        </row>
        <row r="12713">
          <cell r="A12713" t="str">
            <v>DANIEL CAMACHO MORENO</v>
          </cell>
          <cell r="B12713">
            <v>19136827</v>
          </cell>
        </row>
        <row r="12714">
          <cell r="A12714" t="str">
            <v>DANIEL DE LA CONCHA RESTREPO</v>
          </cell>
          <cell r="B12714">
            <v>80421119</v>
          </cell>
        </row>
        <row r="12715">
          <cell r="A12715" t="str">
            <v>DANIEL F AMAYA ECHEVERRY</v>
          </cell>
          <cell r="B12715">
            <v>16797216</v>
          </cell>
        </row>
        <row r="12716">
          <cell r="A12716" t="str">
            <v>DANIEL FERNANDO REYES REYES</v>
          </cell>
          <cell r="B12716">
            <v>79145422</v>
          </cell>
        </row>
        <row r="12717">
          <cell r="A12717" t="str">
            <v>DANIEL FORERO QUINTANILLA</v>
          </cell>
          <cell r="B12717">
            <v>13841544</v>
          </cell>
        </row>
        <row r="12718">
          <cell r="A12718" t="str">
            <v>DANIEL G MADRINAN RODRIGUEZ</v>
          </cell>
          <cell r="B12718">
            <v>16737348</v>
          </cell>
        </row>
        <row r="12719">
          <cell r="A12719" t="str">
            <v>DANIEL GOMEZ Y CIA LTDA</v>
          </cell>
          <cell r="B12719">
            <v>890920242</v>
          </cell>
        </row>
        <row r="12720">
          <cell r="A12720" t="str">
            <v>DANIEL MANCERA CARRILLO</v>
          </cell>
          <cell r="B12720">
            <v>79784053</v>
          </cell>
        </row>
        <row r="12721">
          <cell r="A12721" t="str">
            <v>DANIEL RAMOS CARLOS ENRIQUE</v>
          </cell>
          <cell r="B12721">
            <v>16737588</v>
          </cell>
        </row>
        <row r="12722">
          <cell r="A12722" t="str">
            <v>DANIEL RICARDO MELO</v>
          </cell>
          <cell r="B12722">
            <v>80503576</v>
          </cell>
        </row>
        <row r="12723">
          <cell r="A12723" t="str">
            <v>DANIEL RIZO OTERO</v>
          </cell>
          <cell r="B12723">
            <v>14950312</v>
          </cell>
        </row>
        <row r="12724">
          <cell r="A12724" t="str">
            <v>DANIEL SARMIENTO MAZUERA</v>
          </cell>
          <cell r="B12724">
            <v>80415103</v>
          </cell>
        </row>
        <row r="12725">
          <cell r="A12725" t="str">
            <v>DANIEL TRUJILLO BENAVIDES</v>
          </cell>
          <cell r="B12725">
            <v>19145547</v>
          </cell>
        </row>
        <row r="12726">
          <cell r="A12726" t="str">
            <v>DANIEL URIBE GIRALDO</v>
          </cell>
          <cell r="B12726">
            <v>10289004</v>
          </cell>
        </row>
        <row r="12727">
          <cell r="A12727" t="str">
            <v>DANIEL ZAMORANO VILLANUEVA</v>
          </cell>
          <cell r="B12727">
            <v>16581880</v>
          </cell>
        </row>
        <row r="12728">
          <cell r="A12728" t="str">
            <v>DANIES GARCIA CARLO ARTURO</v>
          </cell>
          <cell r="B12728">
            <v>94273111</v>
          </cell>
        </row>
        <row r="12729">
          <cell r="A12729" t="str">
            <v>DANILO JOSE GOMEZ GOMEZ</v>
          </cell>
          <cell r="B12729">
            <v>16796495</v>
          </cell>
        </row>
        <row r="12730">
          <cell r="A12730" t="str">
            <v>DANILO MORALES RODRIGUEZ</v>
          </cell>
          <cell r="B12730">
            <v>79158994</v>
          </cell>
        </row>
        <row r="12731">
          <cell r="A12731" t="str">
            <v>DANILO VARELA &amp; CIA S EN C</v>
          </cell>
          <cell r="B12731">
            <v>800015378</v>
          </cell>
        </row>
        <row r="12732">
          <cell r="A12732" t="str">
            <v>DANZO SANDINO DIEGO</v>
          </cell>
          <cell r="B12732">
            <v>16755920</v>
          </cell>
        </row>
        <row r="12733">
          <cell r="A12733" t="str">
            <v>DARAVINA CORDOBA ALEJANDRO</v>
          </cell>
          <cell r="B12733">
            <v>16797608</v>
          </cell>
        </row>
        <row r="12734">
          <cell r="A12734" t="str">
            <v>DARIO AGUDELO QUINCENO</v>
          </cell>
          <cell r="B12734">
            <v>14967515</v>
          </cell>
        </row>
        <row r="12735">
          <cell r="A12735" t="str">
            <v>DARIO AGUIRRE CALERO</v>
          </cell>
          <cell r="B12735">
            <v>3181505</v>
          </cell>
        </row>
        <row r="12736">
          <cell r="A12736" t="str">
            <v>DARIO ALFREDO POSADA PELAEZ</v>
          </cell>
          <cell r="B12736">
            <v>16606260</v>
          </cell>
        </row>
        <row r="12737">
          <cell r="A12737" t="str">
            <v>DARIO ANTONIO RESTREPO VELEZ</v>
          </cell>
          <cell r="B12737">
            <v>70073450</v>
          </cell>
        </row>
        <row r="12738">
          <cell r="A12738" t="str">
            <v>DARIO BELTRAN LIEVANO</v>
          </cell>
          <cell r="B12738">
            <v>19252030</v>
          </cell>
        </row>
        <row r="12739">
          <cell r="A12739" t="str">
            <v>DARIO CHAVES DIAZ</v>
          </cell>
          <cell r="B12739">
            <v>8230756</v>
          </cell>
        </row>
        <row r="12740">
          <cell r="A12740" t="str">
            <v>DARIO DE J RIOS CALLE</v>
          </cell>
          <cell r="B12740">
            <v>15240470</v>
          </cell>
        </row>
        <row r="12741">
          <cell r="A12741" t="str">
            <v>DARIO DE JESUS LONDONO CORREA</v>
          </cell>
          <cell r="B12741">
            <v>8249008</v>
          </cell>
        </row>
        <row r="12742">
          <cell r="A12742" t="str">
            <v>DARIO PIEDRAHITA GOMEZ</v>
          </cell>
          <cell r="B12742">
            <v>80407754</v>
          </cell>
        </row>
        <row r="12743">
          <cell r="A12743" t="str">
            <v>DARIO PRADOS VALCARCEL</v>
          </cell>
          <cell r="B12743">
            <v>17159926</v>
          </cell>
        </row>
        <row r="12744">
          <cell r="A12744" t="str">
            <v>DARIO SANDOVAL F</v>
          </cell>
          <cell r="B12744">
            <v>19480684</v>
          </cell>
        </row>
        <row r="12745">
          <cell r="A12745" t="str">
            <v>DARIO SILVA SILVA</v>
          </cell>
          <cell r="B12745">
            <v>12090752</v>
          </cell>
        </row>
        <row r="12746">
          <cell r="A12746" t="str">
            <v>DARREINA LTDA</v>
          </cell>
          <cell r="B12746">
            <v>860052586</v>
          </cell>
        </row>
        <row r="12747">
          <cell r="A12747" t="str">
            <v>DATA PROCESSING LTDA</v>
          </cell>
          <cell r="B12747">
            <v>890331481</v>
          </cell>
        </row>
        <row r="12748">
          <cell r="A12748" t="str">
            <v>DATARAM COLOMBIA LTDA</v>
          </cell>
          <cell r="B12748">
            <v>830058149</v>
          </cell>
        </row>
        <row r="12749">
          <cell r="A12749" t="str">
            <v>DATECSA S.A.</v>
          </cell>
          <cell r="B12749">
            <v>800136505</v>
          </cell>
        </row>
        <row r="12750">
          <cell r="A12750" t="str">
            <v>DATOS Y DATOS DE BUENA VENTURA</v>
          </cell>
          <cell r="B12750">
            <v>835000642</v>
          </cell>
        </row>
        <row r="12751">
          <cell r="A12751" t="str">
            <v>DAVALOS ALDEMAR</v>
          </cell>
          <cell r="B12751">
            <v>16290006</v>
          </cell>
        </row>
        <row r="12752">
          <cell r="A12752" t="str">
            <v>DAVALOS BURBANO CARMEN DEL ROC</v>
          </cell>
          <cell r="B12752">
            <v>31473111</v>
          </cell>
        </row>
        <row r="12753">
          <cell r="A12753" t="str">
            <v>DAVALOS BURBANO MARIA ELIZABET</v>
          </cell>
          <cell r="B12753">
            <v>31970509</v>
          </cell>
        </row>
        <row r="12754">
          <cell r="A12754" t="str">
            <v>DAVALOS CASTRO MARTIN EMILIO</v>
          </cell>
          <cell r="B12754">
            <v>12144624</v>
          </cell>
        </row>
        <row r="12755">
          <cell r="A12755" t="str">
            <v>DAVALOS GOMEZ JACKELINE</v>
          </cell>
          <cell r="B12755">
            <v>66718553</v>
          </cell>
        </row>
        <row r="12756">
          <cell r="A12756" t="str">
            <v>DAVID ALBERTO RINCON NARINO</v>
          </cell>
          <cell r="B12756">
            <v>13827206</v>
          </cell>
        </row>
        <row r="12757">
          <cell r="A12757" t="str">
            <v>DAVID BENITEZ CELMIRA</v>
          </cell>
          <cell r="B12757">
            <v>51568078</v>
          </cell>
        </row>
        <row r="12758">
          <cell r="A12758" t="str">
            <v>DAVID CARMONA GLADYS PATRICIA</v>
          </cell>
          <cell r="B12758">
            <v>43085064</v>
          </cell>
        </row>
        <row r="12759">
          <cell r="A12759" t="str">
            <v>DAVID DREZNER SALAINSKI</v>
          </cell>
          <cell r="B12759">
            <v>80411586</v>
          </cell>
        </row>
        <row r="12760">
          <cell r="A12760" t="str">
            <v>DAVID FERNANDO GAVIRIA ZEA</v>
          </cell>
          <cell r="B12760">
            <v>71588365</v>
          </cell>
        </row>
        <row r="12761">
          <cell r="A12761" t="str">
            <v>DAVID GUERRA JOAQUIN OSWALDO</v>
          </cell>
          <cell r="B12761">
            <v>8314609</v>
          </cell>
        </row>
        <row r="12762">
          <cell r="A12762" t="str">
            <v>DAVID GUILLERMO ANGARITA MORRIS</v>
          </cell>
          <cell r="B12762">
            <v>19461069</v>
          </cell>
        </row>
        <row r="12763">
          <cell r="A12763" t="str">
            <v>DAVID HIGUITA HUMBERTO DE J</v>
          </cell>
          <cell r="B12763">
            <v>71703771</v>
          </cell>
        </row>
        <row r="12764">
          <cell r="A12764" t="str">
            <v>DAVID HIGUITA LUZ ELENA</v>
          </cell>
          <cell r="B12764">
            <v>52520287</v>
          </cell>
        </row>
        <row r="12765">
          <cell r="A12765" t="str">
            <v>DAVID JULIAN MIRANDA TENORIO</v>
          </cell>
          <cell r="B12765">
            <v>16743333</v>
          </cell>
        </row>
        <row r="12766">
          <cell r="A12766" t="str">
            <v>DAVID PARRA LUIS MIGUEL</v>
          </cell>
          <cell r="B12766">
            <v>16732404</v>
          </cell>
        </row>
        <row r="12767">
          <cell r="A12767" t="str">
            <v>DAVID POVEDA JARAMILLO</v>
          </cell>
          <cell r="B12767">
            <v>71637459</v>
          </cell>
        </row>
        <row r="12768">
          <cell r="A12768" t="str">
            <v>DAVID SOSCUE JAZMIN ADRIANA</v>
          </cell>
          <cell r="B12768">
            <v>31567851</v>
          </cell>
        </row>
        <row r="12769">
          <cell r="A12769" t="str">
            <v>DAVID URREGO MARIA TERESA</v>
          </cell>
          <cell r="B12769">
            <v>51996496</v>
          </cell>
        </row>
        <row r="12770">
          <cell r="A12770" t="str">
            <v>DAVID VALLE CESAR AUGUSTO</v>
          </cell>
          <cell r="B12770">
            <v>98540101</v>
          </cell>
        </row>
        <row r="12771">
          <cell r="A12771" t="str">
            <v>DAVID VALLE HERNAN DE JESUS</v>
          </cell>
          <cell r="B12771">
            <v>71668916</v>
          </cell>
        </row>
        <row r="12772">
          <cell r="A12772" t="str">
            <v>DAVILA AGUILERA MILCIADES ARTURO</v>
          </cell>
          <cell r="B12772">
            <v>18761370</v>
          </cell>
        </row>
        <row r="12773">
          <cell r="A12773" t="str">
            <v>DAVILA AGUIRRE LUDIVIA</v>
          </cell>
          <cell r="B12773">
            <v>51963004</v>
          </cell>
        </row>
        <row r="12774">
          <cell r="A12774" t="str">
            <v>DAVILA AGUIRRE WILLIAM</v>
          </cell>
          <cell r="B12774">
            <v>79333075</v>
          </cell>
        </row>
        <row r="12775">
          <cell r="A12775" t="str">
            <v>DAVILA AMAYA JOSE ANTONIO</v>
          </cell>
          <cell r="B12775">
            <v>80408217</v>
          </cell>
        </row>
        <row r="12776">
          <cell r="A12776" t="str">
            <v>DAVILA CALDERON DIANA MARIA DEL CARMEN</v>
          </cell>
          <cell r="B12776">
            <v>51790657</v>
          </cell>
        </row>
        <row r="12777">
          <cell r="A12777" t="str">
            <v>DAVILA CAMERO JAVIER ANTONIO</v>
          </cell>
          <cell r="B12777">
            <v>79739609</v>
          </cell>
        </row>
        <row r="12778">
          <cell r="A12778" t="str">
            <v>DAVILA CEBALLOS JOSE IGNACIO</v>
          </cell>
          <cell r="B12778">
            <v>5234392</v>
          </cell>
        </row>
        <row r="12779">
          <cell r="A12779" t="str">
            <v>DAVILA COLORADO CARLOS MARIO</v>
          </cell>
          <cell r="B12779">
            <v>98509161</v>
          </cell>
        </row>
        <row r="12780">
          <cell r="A12780" t="str">
            <v>DAVILA CORTES ADRIANA</v>
          </cell>
          <cell r="B12780">
            <v>30740978</v>
          </cell>
        </row>
        <row r="12781">
          <cell r="A12781" t="str">
            <v>DAVILA COTAZO JOSE ANTONIO</v>
          </cell>
          <cell r="B12781">
            <v>10556872</v>
          </cell>
        </row>
        <row r="12782">
          <cell r="A12782" t="str">
            <v>DAVILA DELGADO LUIS</v>
          </cell>
          <cell r="B12782">
            <v>16774178</v>
          </cell>
        </row>
        <row r="12783">
          <cell r="A12783" t="str">
            <v>DAVILA FERREIRA WALTER</v>
          </cell>
          <cell r="B12783">
            <v>9267360</v>
          </cell>
        </row>
        <row r="12784">
          <cell r="A12784" t="str">
            <v>DAVILA GIRALDO JUAN BAUTISTA</v>
          </cell>
          <cell r="B12784">
            <v>16351893</v>
          </cell>
        </row>
        <row r="12785">
          <cell r="A12785" t="str">
            <v>DAVILA GRAJALES ALVARO DE JESUS</v>
          </cell>
          <cell r="B12785">
            <v>70039334</v>
          </cell>
        </row>
        <row r="12786">
          <cell r="A12786" t="str">
            <v>DAVILA LAMAR LUIS HERNANDO</v>
          </cell>
          <cell r="B12786">
            <v>79553635</v>
          </cell>
        </row>
        <row r="12787">
          <cell r="A12787" t="str">
            <v>DAVILA LASSO LILIANA FERNANDA</v>
          </cell>
          <cell r="B12787">
            <v>34566325</v>
          </cell>
        </row>
        <row r="12788">
          <cell r="A12788" t="str">
            <v>DAVILA MARIN EDUARD MARIN</v>
          </cell>
          <cell r="B12788">
            <v>76322005</v>
          </cell>
        </row>
        <row r="12789">
          <cell r="A12789" t="str">
            <v>DAVILA MENDEZ OSCAR DIEGO</v>
          </cell>
          <cell r="B12789">
            <v>79504648</v>
          </cell>
        </row>
        <row r="12790">
          <cell r="A12790" t="str">
            <v>DAVILA ORJUELA MARIA YANIN</v>
          </cell>
          <cell r="B12790">
            <v>31302906</v>
          </cell>
        </row>
        <row r="12791">
          <cell r="A12791" t="str">
            <v>DAVILA ORTEGA BERTHA LUCY</v>
          </cell>
          <cell r="B12791">
            <v>42064749</v>
          </cell>
        </row>
        <row r="12792">
          <cell r="A12792" t="str">
            <v>DAVILA PARRA JOHN EDUAR</v>
          </cell>
          <cell r="B12792">
            <v>93293380</v>
          </cell>
        </row>
        <row r="12793">
          <cell r="A12793" t="str">
            <v>DAVILA PINZON MIRYAM LUZ</v>
          </cell>
          <cell r="B12793">
            <v>63466665</v>
          </cell>
        </row>
        <row r="12794">
          <cell r="A12794" t="str">
            <v>DAVILA QUINTERO MARIA ELVIRA</v>
          </cell>
          <cell r="B12794">
            <v>51651408</v>
          </cell>
        </row>
        <row r="12795">
          <cell r="A12795" t="str">
            <v>DAVILA RODRIGUEZ ANDREA</v>
          </cell>
          <cell r="B12795">
            <v>65717275</v>
          </cell>
        </row>
        <row r="12796">
          <cell r="A12796" t="str">
            <v>DAVILA ROMERO ISADYTH</v>
          </cell>
          <cell r="B12796">
            <v>33218398</v>
          </cell>
        </row>
        <row r="12797">
          <cell r="A12797" t="str">
            <v>DAVILA SALAZAR MIRYAN AMPARO</v>
          </cell>
          <cell r="B12797">
            <v>43062042</v>
          </cell>
        </row>
        <row r="12798">
          <cell r="A12798" t="str">
            <v>DAVILA SILVA MIGUEL</v>
          </cell>
          <cell r="B12798">
            <v>17182337</v>
          </cell>
        </row>
        <row r="12799">
          <cell r="A12799" t="str">
            <v>DAVILA USMA ALDEMAR</v>
          </cell>
          <cell r="B12799">
            <v>16584386</v>
          </cell>
        </row>
        <row r="12800">
          <cell r="A12800" t="str">
            <v>DAYRO RAMON LABRADOR</v>
          </cell>
          <cell r="B12800">
            <v>79312638</v>
          </cell>
        </row>
        <row r="12801">
          <cell r="A12801" t="str">
            <v>DAZA ACOSTA YINET DEL CARMEN</v>
          </cell>
          <cell r="B12801">
            <v>38551458</v>
          </cell>
        </row>
        <row r="12802">
          <cell r="A12802" t="str">
            <v>DAZA AGUILAR LUZ DARY</v>
          </cell>
          <cell r="B12802">
            <v>52019301</v>
          </cell>
        </row>
        <row r="12803">
          <cell r="A12803" t="str">
            <v>DAZA ALDANA DIEGO GERMAN</v>
          </cell>
          <cell r="B12803">
            <v>94313772</v>
          </cell>
        </row>
        <row r="12804">
          <cell r="A12804" t="str">
            <v>DAZA AMAYA JOHN AMAYA</v>
          </cell>
          <cell r="B12804">
            <v>79827088</v>
          </cell>
        </row>
        <row r="12805">
          <cell r="A12805" t="str">
            <v>DAZA ANTE JACQUELINE</v>
          </cell>
          <cell r="B12805">
            <v>67019877</v>
          </cell>
        </row>
        <row r="12806">
          <cell r="A12806" t="str">
            <v>DAZA ARIAS SANDRA PATRICIA</v>
          </cell>
          <cell r="B12806">
            <v>51898756</v>
          </cell>
        </row>
        <row r="12807">
          <cell r="A12807" t="str">
            <v>DAZA AVILA ANA LIGIA</v>
          </cell>
          <cell r="B12807">
            <v>28601963</v>
          </cell>
        </row>
        <row r="12808">
          <cell r="A12808" t="str">
            <v>DAZA AVILA FLOR MARIA</v>
          </cell>
          <cell r="B12808">
            <v>41704149</v>
          </cell>
        </row>
        <row r="12809">
          <cell r="A12809" t="str">
            <v>DAZA BECERRA ANGELICA M</v>
          </cell>
          <cell r="B12809">
            <v>29306427</v>
          </cell>
        </row>
        <row r="12810">
          <cell r="A12810" t="str">
            <v>DAZA BERRIO CLAUDIA PATRICIA</v>
          </cell>
          <cell r="B12810">
            <v>43510458</v>
          </cell>
        </row>
        <row r="12811">
          <cell r="A12811" t="str">
            <v>DAZA BURGOS CESAR AUGUSTO</v>
          </cell>
          <cell r="B12811">
            <v>7561850</v>
          </cell>
        </row>
        <row r="12812">
          <cell r="A12812" t="str">
            <v>DAZA BURGOS FENIX AMPARO</v>
          </cell>
          <cell r="B12812">
            <v>41909984</v>
          </cell>
        </row>
        <row r="12813">
          <cell r="A12813" t="str">
            <v>DAZA BURGOS WILLIAM JAVIER</v>
          </cell>
          <cell r="B12813">
            <v>19471153</v>
          </cell>
        </row>
        <row r="12814">
          <cell r="A12814" t="str">
            <v>DAZA CAICEDO</v>
          </cell>
          <cell r="B12814">
            <v>16090224</v>
          </cell>
        </row>
        <row r="12815">
          <cell r="A12815" t="str">
            <v>DAZA CAICEDO JOSE HIBER</v>
          </cell>
          <cell r="B12815">
            <v>76090224</v>
          </cell>
        </row>
        <row r="12816">
          <cell r="A12816" t="str">
            <v>DAZA CALDERON BREYNI</v>
          </cell>
          <cell r="B12816">
            <v>16696863</v>
          </cell>
        </row>
        <row r="12817">
          <cell r="A12817" t="str">
            <v>DAZA CARDENAS NEMESIO RAFAEL</v>
          </cell>
          <cell r="B12817">
            <v>3697843</v>
          </cell>
        </row>
        <row r="12818">
          <cell r="A12818" t="str">
            <v>DAZA CARDONA CLAUDIA IRMA</v>
          </cell>
          <cell r="B12818">
            <v>31419733</v>
          </cell>
        </row>
        <row r="12819">
          <cell r="A12819" t="str">
            <v>DAZA CARLOS ENRIQUE</v>
          </cell>
          <cell r="B12819">
            <v>10072187</v>
          </cell>
        </row>
        <row r="12820">
          <cell r="A12820" t="str">
            <v>DAZA CHOACHI TITO ALEXANDER199</v>
          </cell>
          <cell r="B12820">
            <v>11200110</v>
          </cell>
        </row>
        <row r="12821">
          <cell r="A12821" t="str">
            <v>DAZA CLAVIJO BERNARDO</v>
          </cell>
          <cell r="B12821">
            <v>16710855</v>
          </cell>
        </row>
        <row r="12822">
          <cell r="A12822" t="str">
            <v>DAZA CORONADO CIRO YOHANY</v>
          </cell>
          <cell r="B12822">
            <v>13511476</v>
          </cell>
        </row>
        <row r="12823">
          <cell r="A12823" t="str">
            <v>DAZA CORREA LEZDARYS EMILIA</v>
          </cell>
          <cell r="B12823">
            <v>49735292</v>
          </cell>
        </row>
        <row r="12824">
          <cell r="A12824" t="str">
            <v>DAZA CRISTANCHO ROBINSON</v>
          </cell>
          <cell r="B12824">
            <v>91351254</v>
          </cell>
        </row>
        <row r="12825">
          <cell r="A12825" t="str">
            <v>DAZA CRUZ JESUS ANTONIO</v>
          </cell>
          <cell r="B12825">
            <v>16351129</v>
          </cell>
        </row>
        <row r="12826">
          <cell r="A12826" t="str">
            <v>DAZA CUELLO MARIA CLARA</v>
          </cell>
          <cell r="B12826">
            <v>27003857</v>
          </cell>
        </row>
        <row r="12827">
          <cell r="A12827" t="str">
            <v>DAZA DE GONZALEZ MARLENE</v>
          </cell>
          <cell r="B12827">
            <v>29087236</v>
          </cell>
        </row>
        <row r="12828">
          <cell r="A12828" t="str">
            <v>DAZA DE PERALTA LUZ MARINA</v>
          </cell>
          <cell r="B12828">
            <v>41434710</v>
          </cell>
        </row>
        <row r="12829">
          <cell r="A12829" t="str">
            <v>DAZA DIAZ GABRIEL ORLANDO</v>
          </cell>
          <cell r="B12829">
            <v>79356019</v>
          </cell>
        </row>
        <row r="12830">
          <cell r="A12830" t="str">
            <v>DAZA DITTA OMAIRA BEATRIZ</v>
          </cell>
          <cell r="B12830">
            <v>26733709</v>
          </cell>
        </row>
        <row r="12831">
          <cell r="A12831" t="str">
            <v>DAZA DORIS</v>
          </cell>
          <cell r="B12831">
            <v>39777610</v>
          </cell>
        </row>
        <row r="12832">
          <cell r="A12832" t="str">
            <v>DAZA G VICTOR JOSE</v>
          </cell>
          <cell r="B12832">
            <v>19414317</v>
          </cell>
        </row>
        <row r="12833">
          <cell r="A12833" t="str">
            <v>DAZA GALVIZ YENIS MARIA</v>
          </cell>
          <cell r="B12833">
            <v>49765864</v>
          </cell>
        </row>
        <row r="12834">
          <cell r="A12834" t="str">
            <v>DAZA GAMA LUIS ALEJANDRO</v>
          </cell>
          <cell r="B12834">
            <v>19327656</v>
          </cell>
        </row>
        <row r="12835">
          <cell r="A12835" t="str">
            <v>DAZA GILBERTO</v>
          </cell>
          <cell r="B12835">
            <v>6286362</v>
          </cell>
        </row>
        <row r="12836">
          <cell r="A12836" t="str">
            <v>DAZA GONZALEZ CAMILO</v>
          </cell>
          <cell r="B12836">
            <v>88156949</v>
          </cell>
        </row>
        <row r="12837">
          <cell r="A12837" t="str">
            <v>DAZA GONZALEZ ROXSANA</v>
          </cell>
          <cell r="B12837">
            <v>52077359</v>
          </cell>
        </row>
        <row r="12838">
          <cell r="A12838" t="str">
            <v>DAZA GUERRA SHIRLEY JANNYSE</v>
          </cell>
          <cell r="B12838">
            <v>49748756</v>
          </cell>
        </row>
        <row r="12839">
          <cell r="A12839" t="str">
            <v>DAZA INFANTE MARIA DEL SOCORRO</v>
          </cell>
          <cell r="B12839">
            <v>65692849</v>
          </cell>
        </row>
        <row r="12840">
          <cell r="A12840" t="str">
            <v>DAZA LOPEZ ALBEIRO</v>
          </cell>
          <cell r="B12840">
            <v>71000570</v>
          </cell>
        </row>
        <row r="12841">
          <cell r="A12841" t="str">
            <v>DAZA LOPEZ ERNESTO</v>
          </cell>
          <cell r="B12841">
            <v>79233252</v>
          </cell>
        </row>
        <row r="12842">
          <cell r="A12842" t="str">
            <v>DAZA LOZADA SARA</v>
          </cell>
          <cell r="B12842">
            <v>29562221</v>
          </cell>
        </row>
        <row r="12843">
          <cell r="A12843" t="str">
            <v>DAZA MAESTRE JOSE MARIA</v>
          </cell>
          <cell r="B12843">
            <v>17800899</v>
          </cell>
        </row>
        <row r="12844">
          <cell r="A12844" t="str">
            <v>DAZA MARTINEZ LOURDES LILIANA</v>
          </cell>
          <cell r="B12844">
            <v>60395148</v>
          </cell>
        </row>
        <row r="12845">
          <cell r="A12845" t="str">
            <v>DAZA MARTINEZ PABLO DE JESUS</v>
          </cell>
          <cell r="B12845">
            <v>7489690</v>
          </cell>
        </row>
        <row r="12846">
          <cell r="A12846" t="str">
            <v>DAZA MOLANO CIRO ARTURO</v>
          </cell>
          <cell r="B12846">
            <v>16586223</v>
          </cell>
        </row>
        <row r="12847">
          <cell r="A12847" t="str">
            <v>DAZA MONTERO ONASSIS RAFAEL</v>
          </cell>
          <cell r="B12847">
            <v>77174592</v>
          </cell>
        </row>
        <row r="12848">
          <cell r="A12848" t="str">
            <v>DAZA MOSQUERA DIANA VIVIAN</v>
          </cell>
          <cell r="B12848">
            <v>52331638</v>
          </cell>
        </row>
        <row r="12849">
          <cell r="A12849" t="str">
            <v>DAZA NAVARRETE ROSA HERMINDA</v>
          </cell>
          <cell r="B12849">
            <v>35413535</v>
          </cell>
        </row>
        <row r="12850">
          <cell r="A12850" t="str">
            <v>DAZA NAVARRO ORLANDO</v>
          </cell>
          <cell r="B12850">
            <v>7250948</v>
          </cell>
        </row>
        <row r="12851">
          <cell r="A12851" t="str">
            <v>DAZA NU¥EZ ARCADIO RAMIRO</v>
          </cell>
          <cell r="B12851">
            <v>84104343</v>
          </cell>
        </row>
        <row r="12852">
          <cell r="A12852" t="str">
            <v>DAZA ONATE EVAGELINA</v>
          </cell>
          <cell r="B12852">
            <v>27007428</v>
          </cell>
        </row>
        <row r="12853">
          <cell r="A12853" t="str">
            <v>DAZA ORTEGA JOSE DAVID</v>
          </cell>
          <cell r="B12853">
            <v>79704076</v>
          </cell>
        </row>
        <row r="12854">
          <cell r="A12854" t="str">
            <v>DAZA ORTEGA ZULMA AIDELIS</v>
          </cell>
          <cell r="B12854">
            <v>26995142</v>
          </cell>
        </row>
        <row r="12855">
          <cell r="A12855" t="str">
            <v>DAZA ORTIZ JUAN CARLOS</v>
          </cell>
          <cell r="B12855">
            <v>79539482</v>
          </cell>
        </row>
        <row r="12856">
          <cell r="A12856" t="str">
            <v>DAZA PAZ FERNANDO EFREN</v>
          </cell>
          <cell r="B12856">
            <v>7563584</v>
          </cell>
        </row>
        <row r="12857">
          <cell r="A12857" t="str">
            <v>DAZA PEREZ DANILO</v>
          </cell>
          <cell r="B12857">
            <v>16718638</v>
          </cell>
        </row>
        <row r="12858">
          <cell r="A12858" t="str">
            <v>DAZA PIÑERES LEONOR LILIANA</v>
          </cell>
          <cell r="B12858">
            <v>22446732</v>
          </cell>
        </row>
        <row r="12859">
          <cell r="A12859" t="str">
            <v>DAZA PINTO JOSE WILLIAM</v>
          </cell>
          <cell r="B12859">
            <v>16269261</v>
          </cell>
        </row>
        <row r="12860">
          <cell r="A12860" t="str">
            <v>DAZA QUICENO ROBERT ALBERTO</v>
          </cell>
          <cell r="B12860">
            <v>16767629</v>
          </cell>
        </row>
        <row r="12861">
          <cell r="A12861" t="str">
            <v>DAZA QUIJANO VICTORIA E</v>
          </cell>
          <cell r="B12861">
            <v>66837304</v>
          </cell>
        </row>
        <row r="12862">
          <cell r="A12862" t="str">
            <v>DAZA RAMOS OSMAR FELIPE</v>
          </cell>
          <cell r="B12862">
            <v>4264154</v>
          </cell>
        </row>
        <row r="12863">
          <cell r="A12863" t="str">
            <v>DAZA RIOS GERMAN ANTONIO</v>
          </cell>
          <cell r="B12863">
            <v>70163470</v>
          </cell>
        </row>
        <row r="12864">
          <cell r="A12864" t="str">
            <v>DAZA RIVERA MIGUEL ANGEL</v>
          </cell>
          <cell r="B12864">
            <v>4114192</v>
          </cell>
        </row>
        <row r="12865">
          <cell r="A12865" t="str">
            <v>DAZA RODRIGUEZ EFRAIN DARIO</v>
          </cell>
          <cell r="B12865">
            <v>91446589</v>
          </cell>
        </row>
        <row r="12866">
          <cell r="A12866" t="str">
            <v>DAZA RODRIGUEZ JORGE ELIECER</v>
          </cell>
          <cell r="B12866">
            <v>14965609</v>
          </cell>
        </row>
        <row r="12867">
          <cell r="A12867" t="str">
            <v>DAZA RODRIGUEZ LIANNA</v>
          </cell>
          <cell r="B12867">
            <v>31153681</v>
          </cell>
        </row>
        <row r="12868">
          <cell r="A12868" t="str">
            <v>DAZA RUBIANO ANASTASIO</v>
          </cell>
          <cell r="B12868">
            <v>3205208</v>
          </cell>
        </row>
        <row r="12869">
          <cell r="A12869" t="str">
            <v>DAZA TIBATA NANCY</v>
          </cell>
          <cell r="B12869">
            <v>52587922</v>
          </cell>
        </row>
        <row r="12870">
          <cell r="A12870" t="str">
            <v>DAZA TORRES ALVARO JOSE</v>
          </cell>
          <cell r="B12870">
            <v>13879706</v>
          </cell>
        </row>
        <row r="12871">
          <cell r="A12871" t="str">
            <v>DAZA USECHE PATRICIA IVON</v>
          </cell>
          <cell r="B12871">
            <v>52431532</v>
          </cell>
        </row>
        <row r="12872">
          <cell r="A12872" t="str">
            <v>DAZA USSA CAMILO</v>
          </cell>
          <cell r="B12872">
            <v>79047509</v>
          </cell>
        </row>
        <row r="12873">
          <cell r="A12873" t="str">
            <v>DAZA VARGAS HERNANDO ENRIQUE</v>
          </cell>
          <cell r="B12873">
            <v>12521404</v>
          </cell>
        </row>
        <row r="12874">
          <cell r="A12874" t="str">
            <v>DAZA ZAPATEIRO GINA</v>
          </cell>
          <cell r="B12874">
            <v>45756020</v>
          </cell>
        </row>
        <row r="12875">
          <cell r="A12875" t="str">
            <v>D'CROZ ALEGRIA YANET CRISTINA</v>
          </cell>
          <cell r="B12875">
            <v>31934317</v>
          </cell>
        </row>
        <row r="12876">
          <cell r="A12876" t="str">
            <v>DCROZ CRUZ CAMILO</v>
          </cell>
          <cell r="B12876">
            <v>14984773</v>
          </cell>
        </row>
        <row r="12877">
          <cell r="A12877" t="str">
            <v>DDB NEEDHAM WORLDWIDE CBIA S.A.</v>
          </cell>
          <cell r="B12877">
            <v>830000640</v>
          </cell>
        </row>
        <row r="12878">
          <cell r="A12878" t="str">
            <v>DðHARO DE MARQUEZ LETICIA</v>
          </cell>
          <cell r="B12878">
            <v>59662715</v>
          </cell>
        </row>
        <row r="12879">
          <cell r="A12879" t="str">
            <v>DE ALHACH BETTY</v>
          </cell>
          <cell r="B12879">
            <v>29015588</v>
          </cell>
        </row>
        <row r="12880">
          <cell r="A12880" t="str">
            <v>DE ALO ROJAS CARMEN ALICIA</v>
          </cell>
          <cell r="B12880">
            <v>32643394</v>
          </cell>
        </row>
        <row r="12881">
          <cell r="A12881" t="str">
            <v>DE ANGULO CUELLAR ERNESTO</v>
          </cell>
          <cell r="B12881">
            <v>80472328</v>
          </cell>
        </row>
        <row r="12882">
          <cell r="A12882" t="str">
            <v>DE ANGULO MUÐOZ JOSE MARINO ARQUIMEDES</v>
          </cell>
          <cell r="B12882">
            <v>17163078</v>
          </cell>
        </row>
        <row r="12883">
          <cell r="A12883" t="str">
            <v>DE ANGULO OTALORA ALFONSO EUGENIO</v>
          </cell>
          <cell r="B12883">
            <v>79148222</v>
          </cell>
        </row>
        <row r="12884">
          <cell r="A12884" t="str">
            <v>DE ARCO OSUNA ANA DE JESUS</v>
          </cell>
          <cell r="B12884">
            <v>45463560</v>
          </cell>
        </row>
        <row r="12885">
          <cell r="A12885" t="str">
            <v>DE ARMAS HERNANDEZ CARLOS CESAR</v>
          </cell>
          <cell r="B12885">
            <v>72138659</v>
          </cell>
        </row>
        <row r="12886">
          <cell r="A12886" t="str">
            <v>DE ARMAS HERRERA LUZMILA</v>
          </cell>
          <cell r="B12886">
            <v>31986836</v>
          </cell>
        </row>
        <row r="12887">
          <cell r="A12887" t="str">
            <v>DE ARMAS MOLANO ELIZABETH</v>
          </cell>
          <cell r="B12887">
            <v>31962467</v>
          </cell>
        </row>
        <row r="12888">
          <cell r="A12888" t="str">
            <v>DE AVILA GOMEZ CENIA LUCIA</v>
          </cell>
          <cell r="B12888">
            <v>52559497</v>
          </cell>
        </row>
        <row r="12889">
          <cell r="A12889" t="str">
            <v>DE AVILA GONZALEZ ARMANDO TULIO</v>
          </cell>
          <cell r="B12889">
            <v>8668230</v>
          </cell>
        </row>
        <row r="12890">
          <cell r="A12890" t="str">
            <v>DE AVILA JULIO HARRY</v>
          </cell>
          <cell r="B12890">
            <v>73160081</v>
          </cell>
        </row>
        <row r="12891">
          <cell r="A12891" t="str">
            <v>DE AVILA VILLAREAL LEANDRO RAFAEL</v>
          </cell>
          <cell r="B12891">
            <v>73120733</v>
          </cell>
        </row>
        <row r="12892">
          <cell r="A12892" t="str">
            <v>DE BEDOUT NULE ALEXANDER</v>
          </cell>
          <cell r="B12892">
            <v>72308569</v>
          </cell>
        </row>
        <row r="12893">
          <cell r="A12893" t="str">
            <v>DE BEDOUT ZULUAGA MARIA CLAUDI</v>
          </cell>
          <cell r="B12893">
            <v>42879278</v>
          </cell>
        </row>
        <row r="12894">
          <cell r="A12894" t="str">
            <v>DE CASTRO ARIZA JUAN DAVID</v>
          </cell>
          <cell r="B12894">
            <v>80008695</v>
          </cell>
        </row>
        <row r="12895">
          <cell r="A12895" t="str">
            <v>DE CASTRO DE FERRER ROSA MERCEDES</v>
          </cell>
          <cell r="B12895">
            <v>22427862</v>
          </cell>
        </row>
        <row r="12896">
          <cell r="A12896" t="str">
            <v>DE CASTRO DIAZ RAFAEL GREGORIO</v>
          </cell>
          <cell r="B12896">
            <v>17122044</v>
          </cell>
        </row>
        <row r="12897">
          <cell r="A12897" t="str">
            <v>DE CASTRO LOTERO PATRICIA</v>
          </cell>
          <cell r="B12897">
            <v>21070680</v>
          </cell>
        </row>
        <row r="12898">
          <cell r="A12898" t="str">
            <v>DE CASTRO MORA ELENA ISABEL</v>
          </cell>
          <cell r="B12898">
            <v>22500404</v>
          </cell>
        </row>
        <row r="12899">
          <cell r="A12899" t="str">
            <v>DE FERRER MARIA CRISTINA</v>
          </cell>
          <cell r="B12899">
            <v>41545177</v>
          </cell>
        </row>
        <row r="12900">
          <cell r="A12900" t="str">
            <v>DE HOYOS ARIAS ROBERTO CARLOS</v>
          </cell>
          <cell r="B12900">
            <v>73572035</v>
          </cell>
        </row>
        <row r="12901">
          <cell r="A12901" t="str">
            <v>DE JESUS A ALVARO</v>
          </cell>
          <cell r="B12901">
            <v>70041375</v>
          </cell>
        </row>
        <row r="12902">
          <cell r="A12902" t="str">
            <v>DE KOLLER VELEZ JORGE CONRADO</v>
          </cell>
          <cell r="B12902">
            <v>70560398</v>
          </cell>
        </row>
        <row r="12903">
          <cell r="A12903" t="str">
            <v>DE LA ASUNCION DE LA HOZ LINEY</v>
          </cell>
          <cell r="B12903">
            <v>32832050</v>
          </cell>
        </row>
        <row r="12904">
          <cell r="A12904" t="str">
            <v>DE LA BARRERA ORLANDO RAMON</v>
          </cell>
          <cell r="B12904">
            <v>73157829</v>
          </cell>
        </row>
        <row r="12905">
          <cell r="A12905" t="str">
            <v>DE LA CRUZ CANTILLO LIBARDO</v>
          </cell>
          <cell r="B12905">
            <v>91245072</v>
          </cell>
        </row>
        <row r="12906">
          <cell r="A12906" t="str">
            <v>DE LA CRUZ ENRIQUEZ MISAEL</v>
          </cell>
          <cell r="B12906">
            <v>5197242</v>
          </cell>
        </row>
        <row r="12907">
          <cell r="A12907" t="str">
            <v>DE LA CRUZ GOMEZ PETRA ESTHER</v>
          </cell>
          <cell r="B12907">
            <v>22691265</v>
          </cell>
        </row>
        <row r="12908">
          <cell r="A12908" t="str">
            <v>DE LA CRUZ GUERRERO EDUARDO GIL</v>
          </cell>
          <cell r="B12908">
            <v>12956084</v>
          </cell>
        </row>
        <row r="12909">
          <cell r="A12909" t="str">
            <v>DE LA CRUZ GUZMAN CARLOS HUGO</v>
          </cell>
          <cell r="B12909">
            <v>14955315</v>
          </cell>
        </row>
        <row r="12910">
          <cell r="A12910" t="str">
            <v>DE LA CRUZ MARIA</v>
          </cell>
          <cell r="B12910">
            <v>31370788</v>
          </cell>
        </row>
        <row r="12911">
          <cell r="A12911" t="str">
            <v>DE LA CRUZ OSORIO JAIME</v>
          </cell>
          <cell r="B12911">
            <v>5113163</v>
          </cell>
        </row>
        <row r="12912">
          <cell r="A12912" t="str">
            <v>DE LA CRUZ QUELAN RUBIELA</v>
          </cell>
          <cell r="B12912">
            <v>31166736</v>
          </cell>
        </row>
        <row r="12913">
          <cell r="A12913" t="str">
            <v>DE LA CRUZ RADA TEODOCIO ENRIQUE</v>
          </cell>
          <cell r="B12913">
            <v>3741037</v>
          </cell>
        </row>
        <row r="12914">
          <cell r="A12914" t="str">
            <v>DE LA CRUZ RAMOS GUILLERMO</v>
          </cell>
          <cell r="B12914">
            <v>94415475</v>
          </cell>
        </row>
        <row r="12915">
          <cell r="A12915" t="str">
            <v>DE LA CRUZ ROSAS ROBERTO SIGIFREDO</v>
          </cell>
          <cell r="B12915">
            <v>5201984</v>
          </cell>
        </row>
        <row r="12916">
          <cell r="A12916" t="str">
            <v>DE LA CRUZ TORRES HERNAN</v>
          </cell>
          <cell r="B12916">
            <v>10591091</v>
          </cell>
        </row>
        <row r="12917">
          <cell r="A12917" t="str">
            <v>DE LA CRUZ VILA ANA MARIA</v>
          </cell>
          <cell r="B12917">
            <v>52112125</v>
          </cell>
        </row>
        <row r="12918">
          <cell r="A12918" t="str">
            <v>DE LA CUESTA CUESTA ALEX ANTONIO</v>
          </cell>
          <cell r="B12918">
            <v>94444766</v>
          </cell>
        </row>
        <row r="12919">
          <cell r="A12919" t="str">
            <v>DE LA ESPRIELLA MORALES LUIS</v>
          </cell>
          <cell r="B12919">
            <v>326099691</v>
          </cell>
        </row>
        <row r="12920">
          <cell r="A12920" t="str">
            <v>DE LA ESPRIELLA OTERO ABELARDO GABRIEL</v>
          </cell>
          <cell r="B12920">
            <v>11004242</v>
          </cell>
        </row>
        <row r="12921">
          <cell r="A12921" t="str">
            <v>DE LA ESPRIELLA PIÐERES ROY ARMANDO</v>
          </cell>
          <cell r="B12921">
            <v>73079808</v>
          </cell>
        </row>
        <row r="12922">
          <cell r="A12922" t="str">
            <v>DE LA ESPRIELLA REYES NATALIA</v>
          </cell>
          <cell r="B12922">
            <v>52057065</v>
          </cell>
        </row>
        <row r="12923">
          <cell r="A12923" t="str">
            <v>DE LA ESPRIELLA SALAH CLAUDIA</v>
          </cell>
          <cell r="B12923">
            <v>32677842</v>
          </cell>
        </row>
        <row r="12924">
          <cell r="A12924" t="str">
            <v>DE LA HOZ CALDERON ARIEL ENRIQUE</v>
          </cell>
          <cell r="B12924">
            <v>3976491</v>
          </cell>
        </row>
        <row r="12925">
          <cell r="A12925" t="str">
            <v>DE LA HOZ CERVANTES GILMA IRENE</v>
          </cell>
          <cell r="B12925">
            <v>22395035</v>
          </cell>
        </row>
        <row r="12926">
          <cell r="A12926" t="str">
            <v>DE LA HOZ DE ZAPATEIRO LUZ MARINA</v>
          </cell>
          <cell r="B12926">
            <v>22376201</v>
          </cell>
        </row>
        <row r="12927">
          <cell r="A12927" t="str">
            <v>DE LA HOZ GARCIA MIGUEL FERNANDO</v>
          </cell>
          <cell r="B12927">
            <v>8715617</v>
          </cell>
        </row>
        <row r="12928">
          <cell r="A12928" t="str">
            <v>DE LA HOZ HERNANDEZ HORACIO</v>
          </cell>
          <cell r="B12928">
            <v>72013716</v>
          </cell>
        </row>
        <row r="12929">
          <cell r="A12929" t="str">
            <v>DE LA HOZ JACOME VENANCIO</v>
          </cell>
          <cell r="B12929">
            <v>7460749</v>
          </cell>
        </row>
        <row r="12930">
          <cell r="A12930" t="str">
            <v>DE LA HOZ MARIN LUIS ALBERTO</v>
          </cell>
          <cell r="B12930">
            <v>8754437</v>
          </cell>
        </row>
        <row r="12931">
          <cell r="A12931" t="str">
            <v>DE LA HOZ MONTEALEGRE ZUNILDA</v>
          </cell>
          <cell r="B12931">
            <v>39718280</v>
          </cell>
        </row>
        <row r="12932">
          <cell r="A12932" t="str">
            <v>DE LA HOZ SABALIETS EDINSON</v>
          </cell>
          <cell r="B12932">
            <v>18937195</v>
          </cell>
        </row>
        <row r="12933">
          <cell r="A12933" t="str">
            <v>DE LA OSSA LOPEZ LUCINA AMELIA</v>
          </cell>
          <cell r="B12933">
            <v>34968556</v>
          </cell>
        </row>
        <row r="12934">
          <cell r="A12934" t="str">
            <v>DE LA OSSA RODRIGUEZ RAFAEL ANTONIO</v>
          </cell>
          <cell r="B12934">
            <v>3262436</v>
          </cell>
        </row>
        <row r="12935">
          <cell r="A12935" t="str">
            <v>DE LA PAVA DE TORRES GLORIA INES</v>
          </cell>
          <cell r="B12935">
            <v>28535038</v>
          </cell>
        </row>
        <row r="12936">
          <cell r="A12936" t="str">
            <v>DE LA PEÐA SALAZAR LETICIA</v>
          </cell>
          <cell r="B12936">
            <v>32719586</v>
          </cell>
        </row>
        <row r="12937">
          <cell r="A12937" t="str">
            <v>DE LA PENA CLOPATOFSKY MARIA CLARA</v>
          </cell>
          <cell r="B12937">
            <v>20323956</v>
          </cell>
        </row>
        <row r="12938">
          <cell r="A12938" t="str">
            <v>DE LA PENA MUNOZ CAMILO CESAR</v>
          </cell>
          <cell r="B12938">
            <v>79581927</v>
          </cell>
        </row>
        <row r="12939">
          <cell r="A12939" t="str">
            <v>DE LA PENA OTALORA DIEGO ARMANDO</v>
          </cell>
          <cell r="B12939">
            <v>7697427</v>
          </cell>
        </row>
        <row r="12940">
          <cell r="A12940" t="str">
            <v>DE LA PENA RICO GUSTAVO ADOLFO</v>
          </cell>
          <cell r="B12940">
            <v>79456711</v>
          </cell>
        </row>
        <row r="12941">
          <cell r="A12941" t="str">
            <v>DE LA PUENTE SUAREZ YIMI ALFONSO</v>
          </cell>
          <cell r="B12941">
            <v>9138324</v>
          </cell>
        </row>
        <row r="12942">
          <cell r="A12942" t="str">
            <v>DE LA ROCHE TOVAR JAIME</v>
          </cell>
          <cell r="B12942">
            <v>16636011</v>
          </cell>
        </row>
        <row r="12943">
          <cell r="A12943" t="str">
            <v>DE LA ROSA ESPAÐA GLORIA ESTELLA</v>
          </cell>
          <cell r="B12943">
            <v>30721608</v>
          </cell>
        </row>
        <row r="12944">
          <cell r="A12944" t="str">
            <v>DE LA ROSA PUELLO NICOLAS</v>
          </cell>
          <cell r="B12944">
            <v>9068976</v>
          </cell>
        </row>
        <row r="12945">
          <cell r="A12945" t="str">
            <v>DE LA ROSA SALCEDO NIDIA ESPERANZA</v>
          </cell>
          <cell r="B12945">
            <v>27075279</v>
          </cell>
        </row>
        <row r="12946">
          <cell r="A12946" t="str">
            <v>DE LA ROSA TORRES DIDIER</v>
          </cell>
          <cell r="B12946">
            <v>8730651</v>
          </cell>
        </row>
        <row r="12947">
          <cell r="A12947" t="str">
            <v>DE LA TORRE CARRILLO CARLOS ARIEL</v>
          </cell>
          <cell r="B12947">
            <v>16768577</v>
          </cell>
        </row>
        <row r="12948">
          <cell r="A12948" t="str">
            <v>DE LA VEGA ALZATE OSCAR HERNAN</v>
          </cell>
          <cell r="B12948">
            <v>16797881</v>
          </cell>
        </row>
        <row r="12949">
          <cell r="A12949" t="str">
            <v>DE LA VEGA BARDI FERNANDO JOSE</v>
          </cell>
          <cell r="B12949">
            <v>73129601</v>
          </cell>
        </row>
        <row r="12950">
          <cell r="A12950" t="str">
            <v>DE LAS CASAS SANCHEZ ENRIQUE</v>
          </cell>
          <cell r="B12950">
            <v>17154612</v>
          </cell>
        </row>
        <row r="12951">
          <cell r="A12951" t="str">
            <v>DE LEON BAENA ANGELA MARIA</v>
          </cell>
          <cell r="B12951">
            <v>32318142</v>
          </cell>
        </row>
        <row r="12952">
          <cell r="A12952" t="str">
            <v>DE LEON BURGOS ANA CARLOTA</v>
          </cell>
          <cell r="B12952">
            <v>34985487</v>
          </cell>
        </row>
        <row r="12953">
          <cell r="A12953" t="str">
            <v>DE LEON BURGOS MARIA ROCIO</v>
          </cell>
          <cell r="B12953">
            <v>34987000</v>
          </cell>
        </row>
        <row r="12954">
          <cell r="A12954" t="str">
            <v>DE LEON PUELLO MARIO JOSE</v>
          </cell>
          <cell r="B12954">
            <v>9281703</v>
          </cell>
        </row>
        <row r="12955">
          <cell r="A12955" t="str">
            <v>DE LIMA SIERRA ADRIANA MARCELA</v>
          </cell>
          <cell r="B12955">
            <v>32779806</v>
          </cell>
        </row>
        <row r="12956">
          <cell r="A12956" t="str">
            <v>DE LIMA VALDES PATRICIA MARIA</v>
          </cell>
          <cell r="B12956">
            <v>32712575</v>
          </cell>
        </row>
        <row r="12957">
          <cell r="A12957" t="str">
            <v>DE LOS RIOS ECHEVERRI MARIA S</v>
          </cell>
          <cell r="B12957">
            <v>31236092</v>
          </cell>
        </row>
        <row r="12958">
          <cell r="A12958" t="str">
            <v>DE LOS RIOS MEJIA ALEJANDRO</v>
          </cell>
          <cell r="B12958">
            <v>16795411</v>
          </cell>
        </row>
        <row r="12959">
          <cell r="A12959" t="str">
            <v>DE LOS RIOS PUERTA ALFONSO JAVIER</v>
          </cell>
          <cell r="B12959">
            <v>7535386</v>
          </cell>
        </row>
        <row r="12960">
          <cell r="A12960" t="str">
            <v>DE LOS RIOS RODRIGUEZ OSCAR DE JESUS</v>
          </cell>
          <cell r="B12960">
            <v>71666745</v>
          </cell>
        </row>
        <row r="12961">
          <cell r="A12961" t="str">
            <v>DE LOS RIOS ROJAS SANDRA LILIANA</v>
          </cell>
          <cell r="B12961">
            <v>52004849</v>
          </cell>
        </row>
        <row r="12962">
          <cell r="A12962" t="str">
            <v>DE LOS RIOS ZAPATA LIDA MARIA</v>
          </cell>
          <cell r="B12962">
            <v>43802702</v>
          </cell>
        </row>
        <row r="12963">
          <cell r="A12963" t="str">
            <v>DE MIER MANCINI CLAUDIA MARGARITA</v>
          </cell>
          <cell r="B12963">
            <v>32712417</v>
          </cell>
        </row>
        <row r="12964">
          <cell r="A12964" t="str">
            <v>DE MIRANDA PARRONDO MAURICIO</v>
          </cell>
          <cell r="B12964">
            <v>239852</v>
          </cell>
        </row>
        <row r="12965">
          <cell r="A12965" t="str">
            <v>DE MIRANDA PARRONDO PATRICIA</v>
          </cell>
          <cell r="B12965">
            <v>265519</v>
          </cell>
        </row>
        <row r="12966">
          <cell r="A12966" t="str">
            <v>DE MOLINARES ADALGIZA VILORIA</v>
          </cell>
          <cell r="B12966">
            <v>39026674</v>
          </cell>
        </row>
        <row r="12967">
          <cell r="A12967" t="str">
            <v>DE MOYA FIGUEROA JAVIER ENRIQUE</v>
          </cell>
          <cell r="B12967">
            <v>72131293</v>
          </cell>
        </row>
        <row r="12968">
          <cell r="A12968" t="str">
            <v>DE MOYA PRIETO DIVA IVETTE</v>
          </cell>
          <cell r="B12968">
            <v>51614036</v>
          </cell>
        </row>
        <row r="12969">
          <cell r="A12969" t="str">
            <v>DE NARVAEZ MONTEALEGRE JUAN MANUEL</v>
          </cell>
          <cell r="B12969">
            <v>72160565</v>
          </cell>
        </row>
        <row r="12970">
          <cell r="A12970" t="str">
            <v>DE ORO CONSUEGRA OSWALDO RENE</v>
          </cell>
          <cell r="B12970">
            <v>73153535</v>
          </cell>
        </row>
        <row r="12971">
          <cell r="A12971" t="str">
            <v>DE ORO MEJIA JHONY</v>
          </cell>
          <cell r="B12971">
            <v>73226025</v>
          </cell>
        </row>
        <row r="12972">
          <cell r="A12972" t="str">
            <v>DE ORO RODRIGUEZ GLORIA ISABEL</v>
          </cell>
          <cell r="B12972">
            <v>64541186</v>
          </cell>
        </row>
        <row r="12973">
          <cell r="A12973" t="str">
            <v>DE ORTIZ BASTIDAS MARIA ELSY</v>
          </cell>
          <cell r="B12973">
            <v>31247741</v>
          </cell>
        </row>
        <row r="12974">
          <cell r="A12974" t="str">
            <v>DE PLAZA ARTEAGA INES ELVIRA</v>
          </cell>
          <cell r="B12974">
            <v>41748394</v>
          </cell>
        </row>
        <row r="12975">
          <cell r="A12975" t="str">
            <v>DE SOTO LUZ MARIA</v>
          </cell>
          <cell r="B12975">
            <v>38852294</v>
          </cell>
        </row>
        <row r="12976">
          <cell r="A12976" t="str">
            <v>DE VEGA GONZALEZ JUAN MANUEL</v>
          </cell>
          <cell r="B12976">
            <v>8695653</v>
          </cell>
        </row>
        <row r="12977">
          <cell r="A12977" t="str">
            <v>DE ZUBIRIA YIDI ELSIE</v>
          </cell>
          <cell r="B12977">
            <v>32650411</v>
          </cell>
        </row>
        <row r="12978">
          <cell r="A12978" t="str">
            <v>DEAZA GOMEZ CLAUDIA MILENA</v>
          </cell>
          <cell r="B12978">
            <v>52252852</v>
          </cell>
        </row>
        <row r="12979">
          <cell r="A12979" t="str">
            <v>DEAZA GONZALEZ JOSE SANTIAGO</v>
          </cell>
          <cell r="B12979">
            <v>19141968</v>
          </cell>
        </row>
        <row r="12980">
          <cell r="A12980" t="str">
            <v>DEAZA RUIZ MARBEL ADRIANA</v>
          </cell>
          <cell r="B12980">
            <v>52110139</v>
          </cell>
        </row>
        <row r="12981">
          <cell r="A12981" t="str">
            <v>DECORACION CONTEMPORANEA LTDA</v>
          </cell>
          <cell r="B12981">
            <v>890401049</v>
          </cell>
        </row>
        <row r="12982">
          <cell r="A12982" t="str">
            <v>DEDIEGO REYNA HAMILSON</v>
          </cell>
          <cell r="B12982">
            <v>11796702</v>
          </cell>
        </row>
        <row r="12983">
          <cell r="A12983" t="str">
            <v>DEFENSA CIVIL COLOMBIANA</v>
          </cell>
          <cell r="B12983">
            <v>891900973</v>
          </cell>
        </row>
        <row r="12984">
          <cell r="A12984" t="str">
            <v>DEISY BEATRIZ RODRIGUEZ MARQUEZ</v>
          </cell>
          <cell r="B12984">
            <v>60322080</v>
          </cell>
        </row>
        <row r="12985">
          <cell r="A12985" t="str">
            <v>DEJOY TOBAR JAIME ORLANDO</v>
          </cell>
          <cell r="B12985">
            <v>12994823</v>
          </cell>
        </row>
        <row r="12986">
          <cell r="A12986" t="str">
            <v>DEL CASTILLO PORTELA SANDRA</v>
          </cell>
          <cell r="B12986">
            <v>51975478</v>
          </cell>
        </row>
        <row r="12987">
          <cell r="A12987" t="str">
            <v>DEL CASTILLO VILLALBA ROBERTO</v>
          </cell>
          <cell r="B12987">
            <v>9087283</v>
          </cell>
        </row>
        <row r="12988">
          <cell r="A12988" t="str">
            <v>DEL CASTILLO VILLANUEVA VICTORIA</v>
          </cell>
          <cell r="B12988">
            <v>38943349</v>
          </cell>
        </row>
        <row r="12989">
          <cell r="A12989" t="str">
            <v>DEL CHIARO SANCHEZ JUAN MANUEL</v>
          </cell>
          <cell r="B12989">
            <v>8683224</v>
          </cell>
        </row>
        <row r="12990">
          <cell r="A12990" t="str">
            <v>DEL GALLEGO DE LA HOZ MIGUEL EDUARDO</v>
          </cell>
          <cell r="B12990">
            <v>3704050</v>
          </cell>
        </row>
        <row r="12991">
          <cell r="A12991" t="str">
            <v>DEL GALLEGO MOLINA AQUILES ERNESTO</v>
          </cell>
          <cell r="B12991">
            <v>3729332</v>
          </cell>
        </row>
        <row r="12992">
          <cell r="A12992" t="str">
            <v>DEL GORDO BARRANCO ARMANDO RAFAEL</v>
          </cell>
          <cell r="B12992">
            <v>2942403</v>
          </cell>
        </row>
        <row r="12993">
          <cell r="A12993" t="str">
            <v>DEL PORTILLO DE RESTREPO ELVIRA DEL SOC</v>
          </cell>
          <cell r="B12993">
            <v>22416869</v>
          </cell>
        </row>
        <row r="12994">
          <cell r="A12994" t="str">
            <v>DEL PORTILLO GUARIN YOVANY</v>
          </cell>
          <cell r="B12994">
            <v>12523098</v>
          </cell>
        </row>
        <row r="12995">
          <cell r="A12995" t="str">
            <v>DEL REAL SUAREZ JHULIOS HABACUC</v>
          </cell>
          <cell r="B12995">
            <v>11437219</v>
          </cell>
        </row>
        <row r="12996">
          <cell r="A12996" t="str">
            <v>DEL RIO ABELLO SERGIO HENRY</v>
          </cell>
          <cell r="B12996">
            <v>79358394</v>
          </cell>
        </row>
        <row r="12997">
          <cell r="A12997" t="str">
            <v>DEL RIO DEL VILLAR EDGARD</v>
          </cell>
          <cell r="B12997">
            <v>73104663</v>
          </cell>
        </row>
        <row r="12998">
          <cell r="A12998" t="str">
            <v>DEL RIO DIAZ LUCY AIDEE</v>
          </cell>
          <cell r="B12998">
            <v>41555351</v>
          </cell>
        </row>
        <row r="12999">
          <cell r="A12999" t="str">
            <v>DEL RIO MELO JUAN MARIO</v>
          </cell>
          <cell r="B12999">
            <v>80412951</v>
          </cell>
        </row>
        <row r="13000">
          <cell r="A13000" t="str">
            <v>DEL RIO RIOS MARIA NANCY</v>
          </cell>
          <cell r="B13000">
            <v>43759996</v>
          </cell>
        </row>
        <row r="13001">
          <cell r="A13001" t="str">
            <v>DEL SUR ALIMENTOS PARA ANIMALES LTDA.</v>
          </cell>
          <cell r="B13001">
            <v>817003053</v>
          </cell>
        </row>
        <row r="13002">
          <cell r="A13002" t="str">
            <v>DEL TORO RICO OLGA DELFINA</v>
          </cell>
          <cell r="B13002">
            <v>51564556</v>
          </cell>
        </row>
        <row r="13003">
          <cell r="A13003" t="str">
            <v>DEL VALLE BERRIO FERNANDO</v>
          </cell>
          <cell r="B13003">
            <v>71591573</v>
          </cell>
        </row>
        <row r="13004">
          <cell r="A13004" t="str">
            <v>DEL VALLE GALLO PAULA MARCELA</v>
          </cell>
          <cell r="B13004">
            <v>43578614</v>
          </cell>
        </row>
        <row r="13005">
          <cell r="A13005" t="str">
            <v>DEL VALLE PARRA JOHN ROGER</v>
          </cell>
          <cell r="B13005">
            <v>17166941</v>
          </cell>
        </row>
        <row r="13006">
          <cell r="A13006" t="str">
            <v>DEL VECCHIO RICCIULLI LEONARDO Y/O</v>
          </cell>
          <cell r="B13006">
            <v>19230827</v>
          </cell>
        </row>
        <row r="13007">
          <cell r="A13007" t="str">
            <v>DELGADILLO ALAN ROBERT</v>
          </cell>
          <cell r="B13007">
            <v>211828</v>
          </cell>
        </row>
        <row r="13008">
          <cell r="A13008" t="str">
            <v>DELGADILLO CIFUENTES JERARDO AGUSTO</v>
          </cell>
          <cell r="B13008">
            <v>7309926</v>
          </cell>
        </row>
        <row r="13009">
          <cell r="A13009" t="str">
            <v>DELGADILLO MARTINEZ EDGAR</v>
          </cell>
          <cell r="B13009">
            <v>80513617</v>
          </cell>
        </row>
        <row r="13010">
          <cell r="A13010" t="str">
            <v>DELGADILLO MORALES MARIA</v>
          </cell>
          <cell r="B13010">
            <v>46644654</v>
          </cell>
        </row>
        <row r="13011">
          <cell r="A13011" t="str">
            <v>DELGADILLO PULIDO GUSTAVO</v>
          </cell>
          <cell r="B13011">
            <v>19492153</v>
          </cell>
        </row>
        <row r="13012">
          <cell r="A13012" t="str">
            <v>DELGADILLO RODRIGUEZ JULIO ARMANDO</v>
          </cell>
          <cell r="B13012">
            <v>7303802</v>
          </cell>
        </row>
        <row r="13013">
          <cell r="A13013" t="str">
            <v>DELGADILLO ROZO SHISTLEY</v>
          </cell>
          <cell r="B13013">
            <v>52303168</v>
          </cell>
        </row>
        <row r="13014">
          <cell r="A13014" t="str">
            <v>DELGADILLO WILSON</v>
          </cell>
          <cell r="B13014">
            <v>79425716</v>
          </cell>
        </row>
        <row r="13015">
          <cell r="A13015" t="str">
            <v>DELGADO ACEVEDO HUGO A</v>
          </cell>
          <cell r="B13015">
            <v>10076100</v>
          </cell>
        </row>
        <row r="13016">
          <cell r="A13016" t="str">
            <v>DELGADO ACEVEDO MARIA CLAUDIA</v>
          </cell>
          <cell r="B13016">
            <v>41683275</v>
          </cell>
        </row>
        <row r="13017">
          <cell r="A13017" t="str">
            <v>DELGADO ACOSTA JAIME ENRIQUE</v>
          </cell>
          <cell r="B13017">
            <v>17033376</v>
          </cell>
        </row>
        <row r="13018">
          <cell r="A13018" t="str">
            <v>DELGADO ACOSTA TOMAS OMAR</v>
          </cell>
          <cell r="B13018">
            <v>5283473</v>
          </cell>
        </row>
        <row r="13019">
          <cell r="A13019" t="str">
            <v>DELGADO AFRICANO PEDRO ENRIQUE</v>
          </cell>
          <cell r="B13019">
            <v>79102979</v>
          </cell>
        </row>
        <row r="13020">
          <cell r="A13020" t="str">
            <v>DELGADO AGUDELO JAVIER EULISES</v>
          </cell>
          <cell r="B13020">
            <v>16698289</v>
          </cell>
        </row>
        <row r="13021">
          <cell r="A13021" t="str">
            <v>DELGADO AGUIRRE ALFONSO</v>
          </cell>
          <cell r="B13021">
            <v>94191902</v>
          </cell>
        </row>
        <row r="13022">
          <cell r="A13022" t="str">
            <v>DELGADO AMAYA OSCAR HERLEY</v>
          </cell>
          <cell r="B13022">
            <v>80502518</v>
          </cell>
        </row>
        <row r="13023">
          <cell r="A13023" t="str">
            <v>DELGADO ARANGO ALBA NURY</v>
          </cell>
          <cell r="B13023">
            <v>42767934</v>
          </cell>
        </row>
        <row r="13024">
          <cell r="A13024" t="str">
            <v>DELGADO ARCINIEGAS HARVY</v>
          </cell>
          <cell r="B13024">
            <v>14697104</v>
          </cell>
        </row>
        <row r="13025">
          <cell r="A13025" t="str">
            <v>DELGADO ARIAS GLADYS LEONOR</v>
          </cell>
          <cell r="B13025">
            <v>41584217</v>
          </cell>
        </row>
        <row r="13026">
          <cell r="A13026" t="str">
            <v>DELGADO BASTIDAS FRANKLIN</v>
          </cell>
          <cell r="B13026">
            <v>12905834</v>
          </cell>
        </row>
        <row r="13027">
          <cell r="A13027" t="str">
            <v>DELGADO BEDOYA HECTOR FABIO</v>
          </cell>
          <cell r="B13027">
            <v>16658509</v>
          </cell>
        </row>
        <row r="13028">
          <cell r="A13028" t="str">
            <v>DELGADO BEDOYA OSCAR</v>
          </cell>
          <cell r="B13028">
            <v>94383603</v>
          </cell>
        </row>
        <row r="13029">
          <cell r="A13029" t="str">
            <v>DELGADO BENAVIDES CARLOS ADRIANO</v>
          </cell>
          <cell r="B13029">
            <v>79262739</v>
          </cell>
        </row>
        <row r="13030">
          <cell r="A13030" t="str">
            <v>DELGADO BENAVIDES JOSE LEONARDO</v>
          </cell>
          <cell r="B13030">
            <v>19300464</v>
          </cell>
        </row>
        <row r="13031">
          <cell r="A13031" t="str">
            <v>DELGADO BETANCOURT SAUL FERNANDO</v>
          </cell>
          <cell r="B13031">
            <v>79618005</v>
          </cell>
        </row>
        <row r="13032">
          <cell r="A13032" t="str">
            <v>DELGADO BLANDO FERNANDO</v>
          </cell>
          <cell r="B13032">
            <v>10228375</v>
          </cell>
        </row>
        <row r="13033">
          <cell r="A13033" t="str">
            <v>DELGADO BOTERO LINA MARIA</v>
          </cell>
          <cell r="B13033">
            <v>31994715</v>
          </cell>
        </row>
        <row r="13034">
          <cell r="A13034" t="str">
            <v>DELGADO BRAVO LUZ EDILMA</v>
          </cell>
          <cell r="B13034">
            <v>52538586</v>
          </cell>
        </row>
        <row r="13035">
          <cell r="A13035" t="str">
            <v>DELGADO BRAVO RICARDO ARTURO</v>
          </cell>
          <cell r="B13035">
            <v>12995826</v>
          </cell>
        </row>
        <row r="13036">
          <cell r="A13036" t="str">
            <v>DELGADO BUENO ISIDRO</v>
          </cell>
          <cell r="B13036">
            <v>91476288</v>
          </cell>
        </row>
        <row r="13037">
          <cell r="A13037" t="str">
            <v>DELGADO BURBANO JAIRO ANTONIO</v>
          </cell>
          <cell r="B13037">
            <v>5209786</v>
          </cell>
        </row>
        <row r="13038">
          <cell r="A13038" t="str">
            <v>DELGADO CARBONELL GERMAN</v>
          </cell>
          <cell r="B13038">
            <v>16580203</v>
          </cell>
        </row>
        <row r="13039">
          <cell r="A13039" t="str">
            <v>DELGADO CASTANO HEBERT CRUZ</v>
          </cell>
          <cell r="B13039">
            <v>18415246</v>
          </cell>
        </row>
        <row r="13040">
          <cell r="A13040" t="str">
            <v>DELGADO CASTRILLON ANDREA</v>
          </cell>
          <cell r="B13040">
            <v>29877007</v>
          </cell>
        </row>
        <row r="13041">
          <cell r="A13041" t="str">
            <v>DELGADO CASTRO CONRRADO</v>
          </cell>
          <cell r="B13041">
            <v>79398060</v>
          </cell>
        </row>
        <row r="13042">
          <cell r="A13042" t="str">
            <v>DELGADO CASTRO JAIME</v>
          </cell>
          <cell r="B13042">
            <v>16363310</v>
          </cell>
        </row>
        <row r="13043">
          <cell r="A13043" t="str">
            <v>DELGADO CECILIA</v>
          </cell>
          <cell r="B13043">
            <v>20303971</v>
          </cell>
        </row>
        <row r="13044">
          <cell r="A13044" t="str">
            <v>DELGADO CHACON ANTONIO MARIA</v>
          </cell>
          <cell r="B13044">
            <v>4107916</v>
          </cell>
        </row>
        <row r="13045">
          <cell r="A13045" t="str">
            <v>DELGADO CHALARCA EDWIN</v>
          </cell>
          <cell r="B13045">
            <v>94396781</v>
          </cell>
        </row>
        <row r="13046">
          <cell r="A13046" t="str">
            <v>DELGADO CHAPARRO CARLOS HUMBERTO</v>
          </cell>
          <cell r="B13046">
            <v>16366437</v>
          </cell>
        </row>
        <row r="13047">
          <cell r="A13047" t="str">
            <v>DELGADO CHAVES OSCAR EDUARDO</v>
          </cell>
          <cell r="B13047">
            <v>3995851</v>
          </cell>
        </row>
        <row r="13048">
          <cell r="A13048" t="str">
            <v>DELGADO CHUD WILLIAM OSWALDO</v>
          </cell>
          <cell r="B13048">
            <v>94500316</v>
          </cell>
        </row>
        <row r="13049">
          <cell r="A13049" t="str">
            <v>DELGADO CIFUENTES JAIME ALBERTO</v>
          </cell>
          <cell r="B13049">
            <v>16780675</v>
          </cell>
        </row>
        <row r="13050">
          <cell r="A13050" t="str">
            <v>DELGADO CONTRERAS CAROLINA</v>
          </cell>
          <cell r="B13050">
            <v>52701917</v>
          </cell>
        </row>
        <row r="13051">
          <cell r="A13051" t="str">
            <v>DELGADO CORDOBA EDGAR GILBERTO</v>
          </cell>
          <cell r="B13051">
            <v>13003399</v>
          </cell>
        </row>
        <row r="13052">
          <cell r="A13052" t="str">
            <v>DELGADO CORREA REYNALDO DE JESUS</v>
          </cell>
          <cell r="B13052">
            <v>8394821</v>
          </cell>
        </row>
        <row r="13053">
          <cell r="A13053" t="str">
            <v>DELGADO CORTES ALBERTO</v>
          </cell>
          <cell r="B13053">
            <v>14243772</v>
          </cell>
        </row>
        <row r="13054">
          <cell r="A13054" t="str">
            <v>DELGADO CORTEZ MARIA VICTORIA</v>
          </cell>
          <cell r="B13054">
            <v>27354547</v>
          </cell>
        </row>
        <row r="13055">
          <cell r="A13055" t="str">
            <v>DELGADO CRUZ SIXTO ARNULFO</v>
          </cell>
          <cell r="B13055">
            <v>5332355</v>
          </cell>
        </row>
        <row r="13056">
          <cell r="A13056" t="str">
            <v>DELGADO DAZA SERGIO</v>
          </cell>
          <cell r="B13056">
            <v>79811501</v>
          </cell>
        </row>
        <row r="13057">
          <cell r="A13057" t="str">
            <v>DELGADO DE ACOSTA MARIA YANNETH</v>
          </cell>
          <cell r="B13057">
            <v>41736966</v>
          </cell>
        </row>
        <row r="13058">
          <cell r="A13058" t="str">
            <v>DELGADO DE AVILAN ALCIRA</v>
          </cell>
          <cell r="B13058">
            <v>35493231</v>
          </cell>
        </row>
        <row r="13059">
          <cell r="A13059" t="str">
            <v>DELGADO DE CORRALES EDITH CARLOTA</v>
          </cell>
          <cell r="B13059">
            <v>33120089</v>
          </cell>
        </row>
        <row r="13060">
          <cell r="A13060" t="str">
            <v>DELGADO DE JIMENEZ MARIA CONSUELO</v>
          </cell>
          <cell r="B13060">
            <v>26419843</v>
          </cell>
        </row>
        <row r="13061">
          <cell r="A13061" t="str">
            <v>DELGADO DE LOPEZ MARIA TERESA</v>
          </cell>
          <cell r="B13061">
            <v>27096443</v>
          </cell>
        </row>
        <row r="13062">
          <cell r="A13062" t="str">
            <v>DELGADO DIAZ LUIS ALBERTO</v>
          </cell>
          <cell r="B13062">
            <v>76284388</v>
          </cell>
        </row>
        <row r="13063">
          <cell r="A13063" t="str">
            <v>DELGADO EDGAR</v>
          </cell>
          <cell r="B13063">
            <v>87027024</v>
          </cell>
        </row>
        <row r="13064">
          <cell r="A13064" t="str">
            <v>DELGADO ESCOBAR JESUS WILBERTO</v>
          </cell>
          <cell r="B13064">
            <v>16779022</v>
          </cell>
        </row>
        <row r="13065">
          <cell r="A13065" t="str">
            <v>DELGADO ESPINOSA NELSON JAIR</v>
          </cell>
          <cell r="B13065">
            <v>80542958</v>
          </cell>
        </row>
        <row r="13066">
          <cell r="A13066" t="str">
            <v>DELGADO FERNANDEZ HENRY ANTONI</v>
          </cell>
          <cell r="B13066">
            <v>19251624</v>
          </cell>
        </row>
        <row r="13067">
          <cell r="A13067" t="str">
            <v>DELGADO FIERRO DEIDY</v>
          </cell>
          <cell r="B13067">
            <v>55166179</v>
          </cell>
        </row>
        <row r="13068">
          <cell r="A13068" t="str">
            <v>DELGADO FLOR ALBA</v>
          </cell>
          <cell r="B13068">
            <v>37924001</v>
          </cell>
        </row>
        <row r="13069">
          <cell r="A13069" t="str">
            <v>DELGADO GARCIA ARNULFO</v>
          </cell>
          <cell r="B13069">
            <v>13921014</v>
          </cell>
        </row>
        <row r="13070">
          <cell r="A13070" t="str">
            <v>DELGADO GARCIA JUAN CARLOS</v>
          </cell>
          <cell r="B13070">
            <v>16730376</v>
          </cell>
        </row>
        <row r="13071">
          <cell r="A13071" t="str">
            <v>DELGADO GIRALDO JOSE OMAR</v>
          </cell>
          <cell r="B13071">
            <v>6206329</v>
          </cell>
        </row>
        <row r="13072">
          <cell r="A13072" t="str">
            <v>DELGADO GOMEZ CONSTANZA</v>
          </cell>
          <cell r="B13072">
            <v>66842754</v>
          </cell>
        </row>
        <row r="13073">
          <cell r="A13073" t="str">
            <v>DELGADO GONZALEZ VICTOR FERNANDO</v>
          </cell>
          <cell r="B13073">
            <v>16824063</v>
          </cell>
        </row>
        <row r="13074">
          <cell r="A13074" t="str">
            <v>DELGADO GUZMAN NELSON BENEDICTO</v>
          </cell>
          <cell r="B13074">
            <v>6770049</v>
          </cell>
        </row>
        <row r="13075">
          <cell r="A13075" t="str">
            <v>DELGADO HERNANDEZ MONICA</v>
          </cell>
          <cell r="B13075">
            <v>52501730</v>
          </cell>
        </row>
        <row r="13076">
          <cell r="A13076" t="str">
            <v>DELGADO HERNANDEZ ROSA VICTORIA</v>
          </cell>
          <cell r="B13076">
            <v>35478105</v>
          </cell>
        </row>
        <row r="13077">
          <cell r="A13077" t="str">
            <v>DELGADO HOYOS ALEXANDER</v>
          </cell>
          <cell r="B13077">
            <v>16750025</v>
          </cell>
        </row>
        <row r="13078">
          <cell r="A13078" t="str">
            <v>DELGADO JARAMILLO DIEGO FABIAN</v>
          </cell>
          <cell r="B13078">
            <v>16777936</v>
          </cell>
        </row>
        <row r="13079">
          <cell r="A13079" t="str">
            <v>DELGADO LEMOS JORGE DANIEL</v>
          </cell>
          <cell r="B13079">
            <v>16692913</v>
          </cell>
        </row>
        <row r="13080">
          <cell r="A13080" t="str">
            <v>DELGADO LEON LUZ ANGELA</v>
          </cell>
          <cell r="B13080">
            <v>52356382</v>
          </cell>
        </row>
        <row r="13081">
          <cell r="A13081" t="str">
            <v>DELGADO LEONOR</v>
          </cell>
          <cell r="B13081">
            <v>31283838</v>
          </cell>
        </row>
        <row r="13082">
          <cell r="A13082" t="str">
            <v>DELGADO LLANO LUIS FERNANDO</v>
          </cell>
          <cell r="B13082">
            <v>10077488</v>
          </cell>
        </row>
        <row r="13083">
          <cell r="A13083" t="str">
            <v>DELGADO LONDONO CARLOS ALBERTO</v>
          </cell>
          <cell r="B13083">
            <v>14892499</v>
          </cell>
        </row>
        <row r="13084">
          <cell r="A13084" t="str">
            <v>DELGADO LOPEZ ALIRIO</v>
          </cell>
          <cell r="B13084">
            <v>16718473</v>
          </cell>
        </row>
        <row r="13085">
          <cell r="A13085" t="str">
            <v>DELGADO LOPEZ GIOVANNI</v>
          </cell>
          <cell r="B13085">
            <v>79698420</v>
          </cell>
        </row>
        <row r="13086">
          <cell r="A13086" t="str">
            <v>DELGADO LOPEZ OMAIRA</v>
          </cell>
          <cell r="B13086">
            <v>38857710</v>
          </cell>
        </row>
        <row r="13087">
          <cell r="A13087" t="str">
            <v>DELGADO LOZANO LUIS ALBERTO</v>
          </cell>
          <cell r="B13087">
            <v>16696152</v>
          </cell>
        </row>
        <row r="13088">
          <cell r="A13088" t="str">
            <v>DELGADO MARTINEZ FERNANDO ADALBERTO</v>
          </cell>
          <cell r="B13088">
            <v>98379316</v>
          </cell>
        </row>
        <row r="13089">
          <cell r="A13089" t="str">
            <v>DELGADO MARTINEZ VICTOR MANUEL</v>
          </cell>
          <cell r="B13089">
            <v>13481043</v>
          </cell>
        </row>
        <row r="13090">
          <cell r="A13090" t="str">
            <v>DELGADO MAZO MARIBEL</v>
          </cell>
          <cell r="B13090">
            <v>31524649</v>
          </cell>
        </row>
        <row r="13091">
          <cell r="A13091" t="str">
            <v>DELGADO MEJIA GLORIA IVON</v>
          </cell>
          <cell r="B13091">
            <v>43558825</v>
          </cell>
        </row>
        <row r="13092">
          <cell r="A13092" t="str">
            <v>DELGADO MIGUEL JOSE</v>
          </cell>
          <cell r="B13092">
            <v>10179869</v>
          </cell>
        </row>
        <row r="13093">
          <cell r="A13093" t="str">
            <v>DELGADO MOLINA GUILLERMINA</v>
          </cell>
          <cell r="B13093">
            <v>41648884</v>
          </cell>
        </row>
        <row r="13094">
          <cell r="A13094" t="str">
            <v>DELGADO MORALES JESUS ANGEL</v>
          </cell>
          <cell r="B13094">
            <v>16258993</v>
          </cell>
        </row>
        <row r="13095">
          <cell r="A13095" t="str">
            <v>DELGADO MORILLO LUCY CECILIA</v>
          </cell>
          <cell r="B13095">
            <v>41490934</v>
          </cell>
        </row>
        <row r="13096">
          <cell r="A13096" t="str">
            <v>DELGADO MOTTA MARIA CITA</v>
          </cell>
          <cell r="B13096">
            <v>55057839</v>
          </cell>
        </row>
        <row r="13097">
          <cell r="A13097" t="str">
            <v>DELGADO NORALBA</v>
          </cell>
          <cell r="B13097">
            <v>31278715</v>
          </cell>
        </row>
        <row r="13098">
          <cell r="A13098" t="str">
            <v>DELGADO ORDO¥EZ MARIA ISABEL</v>
          </cell>
          <cell r="B13098">
            <v>59817336</v>
          </cell>
        </row>
        <row r="13099">
          <cell r="A13099" t="str">
            <v>DELGADO PABON GUILLERMO GONZALO</v>
          </cell>
          <cell r="B13099">
            <v>2924673</v>
          </cell>
        </row>
        <row r="13100">
          <cell r="A13100" t="str">
            <v>DELGADO PABON SEGUNDO JULIO</v>
          </cell>
          <cell r="B13100">
            <v>10523849</v>
          </cell>
        </row>
        <row r="13101">
          <cell r="A13101" t="str">
            <v>DELGADO PALACIOS PATRICIA</v>
          </cell>
          <cell r="B13101">
            <v>31956904</v>
          </cell>
        </row>
        <row r="13102">
          <cell r="A13102" t="str">
            <v>DELGADO PALACIOS PEDRO ANTONIO</v>
          </cell>
          <cell r="B13102">
            <v>19184843</v>
          </cell>
        </row>
        <row r="13103">
          <cell r="A13103" t="str">
            <v>DELGADO PRIETO    PATRICIA DEL</v>
          </cell>
          <cell r="B13103">
            <v>35514598</v>
          </cell>
        </row>
        <row r="13104">
          <cell r="A13104" t="str">
            <v>DELGADO PRIETO DIEGO ANDRES</v>
          </cell>
          <cell r="B13104">
            <v>7721584</v>
          </cell>
        </row>
        <row r="13105">
          <cell r="A13105" t="str">
            <v>DELGADO QUINTERO MARTHA CECILIA</v>
          </cell>
          <cell r="B13105">
            <v>31145001</v>
          </cell>
        </row>
        <row r="13106">
          <cell r="A13106" t="str">
            <v>DELGADO RAMIREZ JORGE ENRIQUE</v>
          </cell>
          <cell r="B13106">
            <v>79892725</v>
          </cell>
        </row>
        <row r="13107">
          <cell r="A13107" t="str">
            <v>DELGADO RENDON GUILLERMO ALBERTO</v>
          </cell>
          <cell r="B13107">
            <v>71626725</v>
          </cell>
        </row>
        <row r="13108">
          <cell r="A13108" t="str">
            <v>DELGADO RIAÑO LEOCADIO</v>
          </cell>
          <cell r="B13108">
            <v>3162742</v>
          </cell>
        </row>
        <row r="13109">
          <cell r="A13109" t="str">
            <v>DELGADO RIVERA MARIA ELENA</v>
          </cell>
          <cell r="B13109">
            <v>47427251</v>
          </cell>
        </row>
        <row r="13110">
          <cell r="A13110" t="str">
            <v>DELGADO RODAS GLORIA ASTRID</v>
          </cell>
          <cell r="B13110">
            <v>51601296</v>
          </cell>
        </row>
        <row r="13111">
          <cell r="A13111" t="str">
            <v>DELGADO RODRIGUEZ MARCO ANTONIO</v>
          </cell>
          <cell r="B13111">
            <v>70030275</v>
          </cell>
        </row>
        <row r="13112">
          <cell r="A13112" t="str">
            <v>DELGADO ROJAS CLARA INES</v>
          </cell>
          <cell r="B13112">
            <v>63363453</v>
          </cell>
        </row>
        <row r="13113">
          <cell r="A13113" t="str">
            <v>DELGADO RUBIO CARLOS ARMANDO</v>
          </cell>
          <cell r="B13113">
            <v>93374466</v>
          </cell>
        </row>
        <row r="13114">
          <cell r="A13114" t="str">
            <v>DELGADO S JAIRO HUMBERTO</v>
          </cell>
          <cell r="B13114">
            <v>16623141</v>
          </cell>
        </row>
        <row r="13115">
          <cell r="A13115" t="str">
            <v>DELGADO SALAZAR ALVARO ALBERTO</v>
          </cell>
          <cell r="B13115">
            <v>18107871</v>
          </cell>
        </row>
        <row r="13116">
          <cell r="A13116" t="str">
            <v>DELGADO SANCHEZ MARTHA ALEXANDRA</v>
          </cell>
          <cell r="B13116">
            <v>43732132</v>
          </cell>
        </row>
        <row r="13117">
          <cell r="A13117" t="str">
            <v>DELGADO SANTACRUZ ALVARO</v>
          </cell>
          <cell r="B13117">
            <v>4606915</v>
          </cell>
        </row>
        <row r="13118">
          <cell r="A13118" t="str">
            <v>DELGADO SANTACRUZ JOSE OTONIEL</v>
          </cell>
          <cell r="B13118">
            <v>6404796</v>
          </cell>
        </row>
        <row r="13119">
          <cell r="A13119" t="str">
            <v>DELGADO SARMIENTO JORGE ENRIQUE</v>
          </cell>
          <cell r="B13119">
            <v>19189790</v>
          </cell>
        </row>
        <row r="13120">
          <cell r="A13120" t="str">
            <v>DELGADO SARMIENTO MARTHA MILENA</v>
          </cell>
          <cell r="B13120">
            <v>52703260</v>
          </cell>
        </row>
        <row r="13121">
          <cell r="A13121" t="str">
            <v>DELGADO SEPULVEDA MARIA VICTORIA</v>
          </cell>
          <cell r="B13121">
            <v>24944963</v>
          </cell>
        </row>
        <row r="13122">
          <cell r="A13122" t="str">
            <v>DELGADO SOSA MARIA DE LA LUZ</v>
          </cell>
          <cell r="B13122">
            <v>38853079</v>
          </cell>
        </row>
        <row r="13123">
          <cell r="A13123" t="str">
            <v>DELGADO SOSA MIGUEL E</v>
          </cell>
          <cell r="B13123">
            <v>14879136</v>
          </cell>
        </row>
        <row r="13124">
          <cell r="A13124" t="str">
            <v>DELGADO SOSA PATRICIA</v>
          </cell>
          <cell r="B13124">
            <v>38860808</v>
          </cell>
        </row>
        <row r="13125">
          <cell r="A13125" t="str">
            <v>DELGADO SUESCUN JHON WALTER</v>
          </cell>
          <cell r="B13125">
            <v>91179482</v>
          </cell>
        </row>
        <row r="13126">
          <cell r="A13126" t="str">
            <v>DELGADO TEJADA ORLANDO</v>
          </cell>
          <cell r="B13126">
            <v>10538321</v>
          </cell>
        </row>
        <row r="13127">
          <cell r="A13127" t="str">
            <v>DELGADO TOBAR GERMAN ALBERTO</v>
          </cell>
          <cell r="B13127">
            <v>16624729</v>
          </cell>
        </row>
        <row r="13128">
          <cell r="A13128" t="str">
            <v>DELGADO TORRES CRISTIAN RICARDO</v>
          </cell>
          <cell r="B13128">
            <v>80053503</v>
          </cell>
        </row>
        <row r="13129">
          <cell r="A13129" t="str">
            <v>DELGADO UNIGARRO JUAN ALVARO</v>
          </cell>
          <cell r="B13129">
            <v>98382278</v>
          </cell>
        </row>
        <row r="13130">
          <cell r="A13130" t="str">
            <v>DELGADO URIBE JOSE OSVALDO</v>
          </cell>
          <cell r="B13130">
            <v>11223396</v>
          </cell>
        </row>
        <row r="13131">
          <cell r="A13131" t="str">
            <v>DELGADO VALENCIA DORA ESTER</v>
          </cell>
          <cell r="B13131">
            <v>34601558</v>
          </cell>
        </row>
        <row r="13132">
          <cell r="A13132" t="str">
            <v>DELGADO VALENCIA ISAAC</v>
          </cell>
          <cell r="B13132">
            <v>16500658</v>
          </cell>
        </row>
        <row r="13133">
          <cell r="A13133" t="str">
            <v>DELGADO VELASQUEZ ALEJANDRO</v>
          </cell>
          <cell r="B13133">
            <v>10492821</v>
          </cell>
        </row>
        <row r="13134">
          <cell r="A13134" t="str">
            <v>DELGADO VELEZ JUAN CARLOS</v>
          </cell>
          <cell r="B13134">
            <v>98492252</v>
          </cell>
        </row>
        <row r="13135">
          <cell r="A13135" t="str">
            <v>DELGADO VILLADA HECTOR FABIO</v>
          </cell>
          <cell r="B13135">
            <v>16798447</v>
          </cell>
        </row>
        <row r="13136">
          <cell r="A13136" t="str">
            <v>DELGADO VILLEGAS GONZALO</v>
          </cell>
          <cell r="B13136">
            <v>16752175</v>
          </cell>
        </row>
        <row r="13137">
          <cell r="A13137" t="str">
            <v>DELGADO VILLEGAS JUAN MANUEL</v>
          </cell>
          <cell r="B13137">
            <v>2775951</v>
          </cell>
        </row>
        <row r="13138">
          <cell r="A13138" t="str">
            <v>DELGADO VILLOTA RICARDO WILLIAM</v>
          </cell>
          <cell r="B13138">
            <v>4712295</v>
          </cell>
        </row>
        <row r="13139">
          <cell r="A13139" t="str">
            <v>DELGADO ZAMORA ANA MILENA</v>
          </cell>
          <cell r="B13139">
            <v>31984895</v>
          </cell>
        </row>
        <row r="13140">
          <cell r="A13140" t="str">
            <v>DELIO GERMAN ENCISO NIETO</v>
          </cell>
          <cell r="B13140">
            <v>17004145</v>
          </cell>
        </row>
        <row r="13141">
          <cell r="A13141" t="str">
            <v>DELMO RIQUETT BARRIOS</v>
          </cell>
          <cell r="B13141">
            <v>79299911</v>
          </cell>
        </row>
        <row r="13142">
          <cell r="A13142" t="str">
            <v>DELTEC LTDA</v>
          </cell>
          <cell r="B13142">
            <v>800166199</v>
          </cell>
        </row>
        <row r="13143">
          <cell r="A13143" t="str">
            <v>DELUQUE VITOLA HANLET ANDRES</v>
          </cell>
          <cell r="B13143">
            <v>84071805</v>
          </cell>
        </row>
        <row r="13144">
          <cell r="A13144" t="str">
            <v>DEMENDOZA PARRA OMAR ERNESTO</v>
          </cell>
          <cell r="B13144">
            <v>3002051</v>
          </cell>
        </row>
        <row r="13145">
          <cell r="A13145" t="str">
            <v>DEPARTAMENTO DE ANTIOQUIA</v>
          </cell>
          <cell r="B13145">
            <v>890900286</v>
          </cell>
        </row>
        <row r="13146">
          <cell r="A13146" t="str">
            <v>DEPARTAMENTO DE SANTANDER</v>
          </cell>
          <cell r="B13146">
            <v>800017030</v>
          </cell>
        </row>
        <row r="13147">
          <cell r="A13147" t="str">
            <v>DEPORTES MUNDIAL LTDA</v>
          </cell>
          <cell r="B13147">
            <v>890935179</v>
          </cell>
        </row>
        <row r="13148">
          <cell r="A13148" t="str">
            <v>DEQUIMICOS LTDA</v>
          </cell>
          <cell r="B13148">
            <v>890309116</v>
          </cell>
        </row>
        <row r="13149">
          <cell r="A13149" t="str">
            <v>DERIVADOS INDUSTRIALES DEL VALLE LTDA</v>
          </cell>
          <cell r="B13149">
            <v>890315467</v>
          </cell>
        </row>
        <row r="13150">
          <cell r="A13150" t="str">
            <v>DERMACARE S A</v>
          </cell>
          <cell r="B13150">
            <v>830016321</v>
          </cell>
        </row>
        <row r="13151">
          <cell r="A13151" t="str">
            <v>DESARROLLO VIAL DEL ORIENTE DE MEDELLIN</v>
          </cell>
          <cell r="B13151">
            <v>811005050</v>
          </cell>
        </row>
        <row r="13152">
          <cell r="A13152" t="str">
            <v>DESCAMPS ALVAREZ ANDRES</v>
          </cell>
          <cell r="B13152">
            <v>16693792</v>
          </cell>
        </row>
        <row r="13153">
          <cell r="A13153" t="str">
            <v>DETECTO DE COLOMBIA LTDA</v>
          </cell>
          <cell r="B13153">
            <v>890325192</v>
          </cell>
        </row>
        <row r="13154">
          <cell r="A13154" t="str">
            <v>DETERQUIN Y CIA LTDA</v>
          </cell>
          <cell r="B13154">
            <v>800028702</v>
          </cell>
        </row>
        <row r="13155">
          <cell r="A13155" t="str">
            <v>DETJEN NEUMAYER MARTIN HEINRICH</v>
          </cell>
          <cell r="B13155">
            <v>79368429</v>
          </cell>
        </row>
        <row r="13156">
          <cell r="A13156" t="str">
            <v>DEVIA ACEVEDO JANETH</v>
          </cell>
          <cell r="B13156">
            <v>51777963</v>
          </cell>
        </row>
        <row r="13157">
          <cell r="A13157" t="str">
            <v>DEVIA ARLEY</v>
          </cell>
          <cell r="B13157">
            <v>16706787</v>
          </cell>
        </row>
        <row r="13158">
          <cell r="A13158" t="str">
            <v>DEVIA AROCA FABIOLA</v>
          </cell>
          <cell r="B13158">
            <v>38281381</v>
          </cell>
        </row>
        <row r="13159">
          <cell r="A13159" t="str">
            <v>DEVIA BUITRAGO HEDERMAY</v>
          </cell>
          <cell r="B13159">
            <v>16340987</v>
          </cell>
        </row>
        <row r="13160">
          <cell r="A13160" t="str">
            <v>DEVIA CASTRO JOSE MILLER</v>
          </cell>
          <cell r="B13160">
            <v>93476658</v>
          </cell>
        </row>
        <row r="13161">
          <cell r="A13161" t="str">
            <v>DEVIA DE OYOLA MARIA BERTHA</v>
          </cell>
          <cell r="B13161">
            <v>24707566</v>
          </cell>
        </row>
        <row r="13162">
          <cell r="A13162" t="str">
            <v>DEVIA DIAZ ADRIANA</v>
          </cell>
          <cell r="B13162">
            <v>52702473</v>
          </cell>
        </row>
        <row r="13163">
          <cell r="A13163" t="str">
            <v>DEVIA DIAZ SANDRA LILIANA</v>
          </cell>
          <cell r="B13163">
            <v>39566762</v>
          </cell>
        </row>
        <row r="13164">
          <cell r="A13164" t="str">
            <v>DEVIA FORERO RUTH ERNESTINA</v>
          </cell>
          <cell r="B13164">
            <v>51727693</v>
          </cell>
        </row>
        <row r="13165">
          <cell r="A13165" t="str">
            <v>DEVIA GARCIA EDGAR</v>
          </cell>
          <cell r="B13165">
            <v>14236423</v>
          </cell>
        </row>
        <row r="13166">
          <cell r="A13166" t="str">
            <v>DEVIA GONZALEZ CARLOS MEDARDO</v>
          </cell>
          <cell r="B13166">
            <v>79857730</v>
          </cell>
        </row>
        <row r="13167">
          <cell r="A13167" t="str">
            <v>DEVIA IZQUIERDO MELBA MARIA</v>
          </cell>
          <cell r="B13167">
            <v>34595140</v>
          </cell>
        </row>
        <row r="13168">
          <cell r="A13168" t="str">
            <v>DEVIA JIMENEZ MARTHA LUCIA</v>
          </cell>
          <cell r="B13168">
            <v>39558718</v>
          </cell>
        </row>
        <row r="13169">
          <cell r="A13169" t="str">
            <v>DEVIA JOSE ALBERTO</v>
          </cell>
          <cell r="B13169">
            <v>16716895</v>
          </cell>
        </row>
        <row r="13170">
          <cell r="A13170" t="str">
            <v>DEVIA MEDINA ALEXANDER</v>
          </cell>
          <cell r="B13170">
            <v>14321668</v>
          </cell>
        </row>
        <row r="13171">
          <cell r="A13171" t="str">
            <v>DEVIA ORTIZ MARIA NELSY</v>
          </cell>
          <cell r="B13171">
            <v>65693001</v>
          </cell>
        </row>
        <row r="13172">
          <cell r="A13172" t="str">
            <v>DEVIA PENAGOS WILLIAM</v>
          </cell>
          <cell r="B13172">
            <v>16703807</v>
          </cell>
        </row>
        <row r="13173">
          <cell r="A13173" t="str">
            <v>DEVIA RODRIGUEZ EDGAR</v>
          </cell>
          <cell r="B13173">
            <v>16823238</v>
          </cell>
        </row>
        <row r="13174">
          <cell r="A13174" t="str">
            <v>DEVIA ROJAS MARTHA YINETH</v>
          </cell>
          <cell r="B13174">
            <v>51995994</v>
          </cell>
        </row>
        <row r="13175">
          <cell r="A13175" t="str">
            <v>DEVIA YARA NORMA CONSTANZA</v>
          </cell>
          <cell r="B13175">
            <v>36086809</v>
          </cell>
        </row>
        <row r="13176">
          <cell r="A13176" t="str">
            <v>DEYANIRA CHARRIA RIOS</v>
          </cell>
          <cell r="B13176">
            <v>66900385</v>
          </cell>
        </row>
        <row r="13177">
          <cell r="A13177" t="str">
            <v>DEYANIRA LOPEZ GOMEZ</v>
          </cell>
          <cell r="B13177">
            <v>42748545</v>
          </cell>
        </row>
        <row r="13178">
          <cell r="A13178" t="str">
            <v>DHARO VALENZUELA GUSTAVO</v>
          </cell>
          <cell r="B13178">
            <v>12912561</v>
          </cell>
        </row>
        <row r="13179">
          <cell r="A13179" t="str">
            <v>DI PIETRO LUQUE GIOVANNI GONZALO</v>
          </cell>
          <cell r="B13179">
            <v>79373919</v>
          </cell>
        </row>
        <row r="13180">
          <cell r="A13180" t="str">
            <v>DIACON LTDA</v>
          </cell>
          <cell r="B13180">
            <v>813001967</v>
          </cell>
        </row>
        <row r="13181">
          <cell r="A13181" t="str">
            <v>DIAGAMA DURAN OSCAR DARIO</v>
          </cell>
          <cell r="B13181">
            <v>19187802</v>
          </cell>
        </row>
        <row r="13182">
          <cell r="A13182" t="str">
            <v>DIAGO MENESES MARIA DEL CARMEN</v>
          </cell>
          <cell r="B13182">
            <v>34530920</v>
          </cell>
        </row>
        <row r="13183">
          <cell r="A13183" t="str">
            <v>DIAGO ORTEGA DALIA</v>
          </cell>
          <cell r="B13183">
            <v>27451985</v>
          </cell>
        </row>
        <row r="13184">
          <cell r="A13184" t="str">
            <v>DIAGO ORTEGA DIANA MARIA</v>
          </cell>
          <cell r="B13184">
            <v>36750304</v>
          </cell>
        </row>
        <row r="13185">
          <cell r="A13185" t="str">
            <v>DIAGO PORTILLA EDGAR MAURICIO</v>
          </cell>
          <cell r="B13185">
            <v>94427976</v>
          </cell>
        </row>
        <row r="13186">
          <cell r="A13186" t="str">
            <v>DIANA ARCE SANCHEZ</v>
          </cell>
          <cell r="B13186">
            <v>31999253</v>
          </cell>
        </row>
        <row r="13187">
          <cell r="A13187" t="str">
            <v>DIANA B MARTINEZ BUENAVENTURA</v>
          </cell>
          <cell r="B13187">
            <v>66841901</v>
          </cell>
        </row>
        <row r="13188">
          <cell r="A13188" t="str">
            <v>DIANA CECILIA RESTREPO TARQUINO</v>
          </cell>
          <cell r="B13188">
            <v>31832990</v>
          </cell>
        </row>
        <row r="13189">
          <cell r="A13189" t="str">
            <v>DIANA ENCISO JURADO</v>
          </cell>
          <cell r="B13189">
            <v>51846122</v>
          </cell>
        </row>
        <row r="13190">
          <cell r="A13190" t="str">
            <v>DIANA FAJARDO CRUZ</v>
          </cell>
          <cell r="B13190">
            <v>66862027</v>
          </cell>
        </row>
        <row r="13191">
          <cell r="A13191" t="str">
            <v>DIANA HINAOUI SALAZAR</v>
          </cell>
          <cell r="B13191">
            <v>66833073</v>
          </cell>
        </row>
        <row r="13192">
          <cell r="A13192" t="str">
            <v>DIANA ISABEL MURCIA LINARES</v>
          </cell>
          <cell r="B13192">
            <v>52080259</v>
          </cell>
        </row>
        <row r="13193">
          <cell r="A13193" t="str">
            <v>DIANA ISABEL PANIAGUA PIEDRAHITA</v>
          </cell>
          <cell r="B13193">
            <v>43056216</v>
          </cell>
        </row>
        <row r="13194">
          <cell r="A13194" t="str">
            <v>DIANA LIZOVLLY QUICENO RODAS</v>
          </cell>
          <cell r="B13194">
            <v>42119046</v>
          </cell>
        </row>
        <row r="13195">
          <cell r="A13195" t="str">
            <v>DIANA M MARTINEZ BUITRAGO</v>
          </cell>
          <cell r="B13195">
            <v>31520295</v>
          </cell>
        </row>
        <row r="13196">
          <cell r="A13196" t="str">
            <v>DIANA MARCELA MASMELA BARRERA</v>
          </cell>
          <cell r="B13196">
            <v>52081098</v>
          </cell>
        </row>
        <row r="13197">
          <cell r="A13197" t="str">
            <v>DIANA MARCELA RIZO VALLEJO</v>
          </cell>
          <cell r="B13197">
            <v>67001976</v>
          </cell>
        </row>
        <row r="13198">
          <cell r="A13198" t="str">
            <v>DIANA MARIA GARAVITO OVIEDO</v>
          </cell>
          <cell r="B13198">
            <v>39778587</v>
          </cell>
        </row>
        <row r="13199">
          <cell r="A13199" t="str">
            <v>DIANA MARIA GUTIERREZ URIBE</v>
          </cell>
          <cell r="B13199">
            <v>39782992</v>
          </cell>
        </row>
        <row r="13200">
          <cell r="A13200" t="str">
            <v>DIANA MARIA LONDONO MONSALVE</v>
          </cell>
          <cell r="B13200">
            <v>43547698</v>
          </cell>
        </row>
        <row r="13201">
          <cell r="A13201" t="str">
            <v>DIANA MARIA PENA AGUIRRE</v>
          </cell>
          <cell r="B13201">
            <v>31940626</v>
          </cell>
        </row>
        <row r="13202">
          <cell r="A13202" t="str">
            <v>DIANA P ROJAS M</v>
          </cell>
          <cell r="B13202">
            <v>52076391</v>
          </cell>
        </row>
        <row r="13203">
          <cell r="A13203" t="str">
            <v>DIANA PATRICIA LEAL CONTRERAS</v>
          </cell>
          <cell r="B13203">
            <v>51701358</v>
          </cell>
        </row>
        <row r="13204">
          <cell r="A13204" t="str">
            <v>DIANA PATRICIA VARGAS PEDRAZA</v>
          </cell>
          <cell r="B13204">
            <v>52020920</v>
          </cell>
        </row>
        <row r="13205">
          <cell r="A13205" t="str">
            <v>DIANA RAMOS HURTADO</v>
          </cell>
          <cell r="B13205">
            <v>66839424</v>
          </cell>
        </row>
        <row r="13206">
          <cell r="A13206" t="str">
            <v>DIANA RESTREPO BELTRAN</v>
          </cell>
          <cell r="B13206">
            <v>42821912</v>
          </cell>
        </row>
        <row r="13207">
          <cell r="A13207" t="str">
            <v>DIANA SOFIA CARO DE HOLGUIN</v>
          </cell>
          <cell r="B13207">
            <v>41534423</v>
          </cell>
        </row>
        <row r="13208">
          <cell r="A13208" t="str">
            <v>DIANA XIMENA MALLARINO FLOREZ</v>
          </cell>
          <cell r="B13208">
            <v>66949631</v>
          </cell>
        </row>
        <row r="13209">
          <cell r="A13209" t="str">
            <v>DIANNE LEVY BORRERO</v>
          </cell>
          <cell r="B13209">
            <v>41689318</v>
          </cell>
        </row>
        <row r="13210">
          <cell r="A13210" t="str">
            <v>DIAPOSITIVAS LTDA</v>
          </cell>
          <cell r="B13210">
            <v>800031935</v>
          </cell>
        </row>
        <row r="13211">
          <cell r="A13211" t="str">
            <v>DIAS CLEVES DAGOBERTO</v>
          </cell>
          <cell r="B13211">
            <v>16276053</v>
          </cell>
        </row>
        <row r="13212">
          <cell r="A13212" t="str">
            <v>DIAZ ABADIA NERIETH</v>
          </cell>
          <cell r="B13212">
            <v>29394708</v>
          </cell>
        </row>
        <row r="13213">
          <cell r="A13213" t="str">
            <v>DIAZ ACEVEDO IVAN</v>
          </cell>
          <cell r="B13213">
            <v>88196452</v>
          </cell>
        </row>
        <row r="13214">
          <cell r="A13214" t="str">
            <v>DIAZ ACEVEDO SONIA</v>
          </cell>
          <cell r="B13214">
            <v>32726756</v>
          </cell>
        </row>
        <row r="13215">
          <cell r="A13215" t="str">
            <v>DIAZ ACOSTA LUCY</v>
          </cell>
          <cell r="B13215">
            <v>31945632</v>
          </cell>
        </row>
        <row r="13216">
          <cell r="A13216" t="str">
            <v>DIAZ AFANADOR ALEXANDER</v>
          </cell>
          <cell r="B13216">
            <v>14880734</v>
          </cell>
        </row>
        <row r="13217">
          <cell r="A13217" t="str">
            <v>DIAZ AGUILAR LIDA JUDITH</v>
          </cell>
          <cell r="B13217">
            <v>39551732</v>
          </cell>
        </row>
        <row r="13218">
          <cell r="A13218" t="str">
            <v>DIAZ AGUILAR MARIA EUGENIA</v>
          </cell>
          <cell r="B13218">
            <v>21464869</v>
          </cell>
        </row>
        <row r="13219">
          <cell r="A13219" t="str">
            <v>DIAZ AGUIRRE SEGUNDO JUANITO</v>
          </cell>
          <cell r="B13219">
            <v>12990767</v>
          </cell>
        </row>
        <row r="13220">
          <cell r="A13220" t="str">
            <v>DIAZ ALEGRIA MAURICIO</v>
          </cell>
          <cell r="B13220">
            <v>76308857</v>
          </cell>
        </row>
        <row r="13221">
          <cell r="A13221" t="str">
            <v>DIAZ ALVARADO LORENZO</v>
          </cell>
          <cell r="B13221">
            <v>11306242</v>
          </cell>
        </row>
        <row r="13222">
          <cell r="A13222" t="str">
            <v>DIAZ ALVAREZ JHON GEISON</v>
          </cell>
          <cell r="B13222">
            <v>18506357</v>
          </cell>
        </row>
        <row r="13223">
          <cell r="A13223" t="str">
            <v>DIAZ ALVAREZ WILLIAM ENRIQUE</v>
          </cell>
          <cell r="B13223">
            <v>6816046</v>
          </cell>
        </row>
        <row r="13224">
          <cell r="A13224" t="str">
            <v>DIAZ ALVARO ARBEY</v>
          </cell>
          <cell r="B13224">
            <v>15930170</v>
          </cell>
        </row>
        <row r="13225">
          <cell r="A13225" t="str">
            <v>DIAZ AMAYA ARBEY</v>
          </cell>
          <cell r="B13225">
            <v>14882694</v>
          </cell>
        </row>
        <row r="13226">
          <cell r="A13226" t="str">
            <v>DIAZ ANDRADE DENIS</v>
          </cell>
          <cell r="B13226">
            <v>52285823</v>
          </cell>
        </row>
        <row r="13227">
          <cell r="A13227" t="str">
            <v>DIAZ ANDRADE MARIA EUGENIA</v>
          </cell>
          <cell r="B13227">
            <v>26327361</v>
          </cell>
        </row>
        <row r="13228">
          <cell r="A13228" t="str">
            <v>DIAZ ANGEL ANTONIO MARIA</v>
          </cell>
          <cell r="B13228">
            <v>2938516</v>
          </cell>
        </row>
        <row r="13229">
          <cell r="A13229" t="str">
            <v>DIAZ ARANA MARIA ROCIO</v>
          </cell>
          <cell r="B13229">
            <v>51723360</v>
          </cell>
        </row>
        <row r="13230">
          <cell r="A13230" t="str">
            <v>DIAZ ARANA WILMER</v>
          </cell>
          <cell r="B13230">
            <v>16282160</v>
          </cell>
        </row>
        <row r="13231">
          <cell r="A13231" t="str">
            <v>DIAZ AREVALO BLANCA CECILIA</v>
          </cell>
          <cell r="B13231">
            <v>39520471</v>
          </cell>
        </row>
        <row r="13232">
          <cell r="A13232" t="str">
            <v>DIAZ ARIAS CARLOS ALBERTO</v>
          </cell>
          <cell r="B13232">
            <v>79581521</v>
          </cell>
        </row>
        <row r="13233">
          <cell r="A13233" t="str">
            <v>DIAZ ARICAPA MARTHA LUCIA</v>
          </cell>
          <cell r="B13233">
            <v>31170357</v>
          </cell>
        </row>
        <row r="13234">
          <cell r="A13234" t="str">
            <v>DIAZ ARRECHEA JESUS ANTONIO</v>
          </cell>
          <cell r="B13234">
            <v>16858065</v>
          </cell>
        </row>
        <row r="13235">
          <cell r="A13235" t="str">
            <v>DIAZ ARRIETA MAIRA PATRICIA</v>
          </cell>
          <cell r="B13235">
            <v>49743193</v>
          </cell>
        </row>
        <row r="13236">
          <cell r="A13236" t="str">
            <v>DIAZ ARROYAVE HENRY ALONSO</v>
          </cell>
          <cell r="B13236">
            <v>15506514</v>
          </cell>
        </row>
        <row r="13237">
          <cell r="A13237" t="str">
            <v>DIAZ AVILA OLGA LUCIA</v>
          </cell>
          <cell r="B13237">
            <v>52330664</v>
          </cell>
        </row>
        <row r="13238">
          <cell r="A13238" t="str">
            <v>DIAZ BALLESTA EMILIA MARIA</v>
          </cell>
          <cell r="B13238">
            <v>45455174</v>
          </cell>
        </row>
        <row r="13239">
          <cell r="A13239" t="str">
            <v>DIAZ BARBOSA OSVALDO ANTONIO</v>
          </cell>
          <cell r="B13239">
            <v>17099224</v>
          </cell>
        </row>
        <row r="13240">
          <cell r="A13240" t="str">
            <v>DIAZ BARON MIGUEL ALFONSO</v>
          </cell>
          <cell r="B13240">
            <v>79639063</v>
          </cell>
        </row>
        <row r="13241">
          <cell r="A13241" t="str">
            <v>DIAZ BARONA JACKELINE</v>
          </cell>
          <cell r="B13241">
            <v>31964774</v>
          </cell>
        </row>
        <row r="13242">
          <cell r="A13242" t="str">
            <v>DIAZ BARRETO RAMIRO HUMBERTO</v>
          </cell>
          <cell r="B13242">
            <v>78703260</v>
          </cell>
        </row>
        <row r="13243">
          <cell r="A13243" t="str">
            <v>DIAZ BASTO DIANA YAMILE</v>
          </cell>
          <cell r="B13243">
            <v>52089980</v>
          </cell>
        </row>
        <row r="13244">
          <cell r="A13244" t="str">
            <v>DIAZ BAUTISTA ANGELA GIOVANNA</v>
          </cell>
          <cell r="B13244">
            <v>52470299</v>
          </cell>
        </row>
        <row r="13245">
          <cell r="A13245" t="str">
            <v>DIAZ BEDOYA GUSTAVO DE JESUS</v>
          </cell>
          <cell r="B13245">
            <v>70098016</v>
          </cell>
        </row>
        <row r="13246">
          <cell r="A13246" t="str">
            <v>DIAZ BELLO JOSE ARLES</v>
          </cell>
          <cell r="B13246">
            <v>19348480</v>
          </cell>
        </row>
        <row r="13247">
          <cell r="A13247" t="str">
            <v>DIAZ BELTRAN JUAN RAMON</v>
          </cell>
          <cell r="B13247">
            <v>11348500</v>
          </cell>
        </row>
        <row r="13248">
          <cell r="A13248" t="str">
            <v>DIAZ BELTRAN MAGNOLIA</v>
          </cell>
          <cell r="B13248">
            <v>51904530</v>
          </cell>
        </row>
        <row r="13249">
          <cell r="A13249" t="str">
            <v>DIAZ BENAVIDES EDWARD</v>
          </cell>
          <cell r="B13249">
            <v>12568027</v>
          </cell>
        </row>
        <row r="13250">
          <cell r="A13250" t="str">
            <v>DIAZ BENAVIDES LUZ ELVIRA</v>
          </cell>
          <cell r="B13250">
            <v>20963344</v>
          </cell>
        </row>
        <row r="13251">
          <cell r="A13251" t="str">
            <v>DIAZ BENITEZ CELSO MANUEL</v>
          </cell>
          <cell r="B13251">
            <v>73145731</v>
          </cell>
        </row>
        <row r="13252">
          <cell r="A13252" t="str">
            <v>DIAZ BERNAL LUZ STELLA</v>
          </cell>
          <cell r="B13252">
            <v>51991847</v>
          </cell>
        </row>
        <row r="13253">
          <cell r="A13253" t="str">
            <v>DIAZ BETANCOURT WILSON</v>
          </cell>
          <cell r="B13253">
            <v>94413209</v>
          </cell>
        </row>
        <row r="13254">
          <cell r="A13254" t="str">
            <v>DIAZ BOLIVAR CARLOS ERNESTO</v>
          </cell>
          <cell r="B13254">
            <v>79408685</v>
          </cell>
        </row>
        <row r="13255">
          <cell r="A13255" t="str">
            <v>DIAZ BONILLA MARCO AURELIO</v>
          </cell>
          <cell r="B13255">
            <v>14238872</v>
          </cell>
        </row>
        <row r="13256">
          <cell r="A13256" t="str">
            <v>DIAZ BORELLY SILVIA EUGENIA</v>
          </cell>
          <cell r="B13256">
            <v>32701009</v>
          </cell>
        </row>
        <row r="13257">
          <cell r="A13257" t="str">
            <v>DIAZ BRAVO CARMEN TULIA</v>
          </cell>
          <cell r="B13257">
            <v>31465774</v>
          </cell>
        </row>
        <row r="13258">
          <cell r="A13258" t="str">
            <v>DIAZ CABRERA ALVARO DE JESUS</v>
          </cell>
          <cell r="B13258">
            <v>16629783</v>
          </cell>
        </row>
        <row r="13259">
          <cell r="A13259" t="str">
            <v>DIAZ CABRERA MIRELLA HAYDEE</v>
          </cell>
          <cell r="B13259">
            <v>39699613</v>
          </cell>
        </row>
        <row r="13260">
          <cell r="A13260" t="str">
            <v>DIAZ CABRERA RAMIRO</v>
          </cell>
          <cell r="B13260">
            <v>14890568</v>
          </cell>
        </row>
        <row r="13261">
          <cell r="A13261" t="str">
            <v>DIAZ CABRERA RAUL ANTIDIO</v>
          </cell>
          <cell r="B13261">
            <v>94050209</v>
          </cell>
        </row>
        <row r="13262">
          <cell r="A13262" t="str">
            <v>DIAZ CACERES PEDRO JOSE</v>
          </cell>
          <cell r="B13262">
            <v>91285670</v>
          </cell>
        </row>
        <row r="13263">
          <cell r="A13263" t="str">
            <v>DIAZ CAICEDO GERMAN</v>
          </cell>
          <cell r="B13263">
            <v>79049989</v>
          </cell>
        </row>
        <row r="13264">
          <cell r="A13264" t="str">
            <v>DIAZ CAMACHO PEDRO ANTONIO</v>
          </cell>
          <cell r="B13264">
            <v>91204628</v>
          </cell>
        </row>
        <row r="13265">
          <cell r="A13265" t="str">
            <v>DIAZ CAMARGO ALVARO ANTONIO</v>
          </cell>
          <cell r="B13265">
            <v>70114986</v>
          </cell>
        </row>
        <row r="13266">
          <cell r="A13266" t="str">
            <v>DIAZ CAMILO</v>
          </cell>
          <cell r="B13266">
            <v>14948534</v>
          </cell>
        </row>
        <row r="13267">
          <cell r="A13267" t="str">
            <v>DIAZ CAMPO ANDRES AUGUSTO</v>
          </cell>
          <cell r="B13267">
            <v>10552630</v>
          </cell>
        </row>
        <row r="13268">
          <cell r="A13268" t="str">
            <v>DIAZ CANAVERAL BERNARDO</v>
          </cell>
          <cell r="B13268">
            <v>94494975</v>
          </cell>
        </row>
        <row r="13269">
          <cell r="A13269" t="str">
            <v>DIAZ CANO CARMEN CECILIA</v>
          </cell>
          <cell r="B13269">
            <v>45424297</v>
          </cell>
        </row>
        <row r="13270">
          <cell r="A13270" t="str">
            <v>DIAZ CANO MARTHA NICOLASA</v>
          </cell>
          <cell r="B13270">
            <v>34984277</v>
          </cell>
        </row>
        <row r="13271">
          <cell r="A13271" t="str">
            <v>DIAZ CARDENAS ANA BEATRIZ</v>
          </cell>
          <cell r="B13271">
            <v>66993407</v>
          </cell>
        </row>
        <row r="13272">
          <cell r="A13272" t="str">
            <v>DIAZ CARDENAS MARIA MARLEN</v>
          </cell>
          <cell r="B13272">
            <v>51984524</v>
          </cell>
        </row>
        <row r="13273">
          <cell r="A13273" t="str">
            <v>DIAZ CARDENAS RAMON ANTONIO</v>
          </cell>
          <cell r="B13273">
            <v>10892560</v>
          </cell>
        </row>
        <row r="13274">
          <cell r="A13274" t="str">
            <v>DIAZ CARDENAS WILLIAM</v>
          </cell>
          <cell r="B13274">
            <v>93358634</v>
          </cell>
        </row>
        <row r="13275">
          <cell r="A13275" t="str">
            <v>DIAZ CARDONA JAIME ALBERTO</v>
          </cell>
          <cell r="B13275">
            <v>94429283</v>
          </cell>
        </row>
        <row r="13276">
          <cell r="A13276" t="str">
            <v>DIAZ CARLOS MARIO</v>
          </cell>
          <cell r="B13276">
            <v>71680733</v>
          </cell>
        </row>
        <row r="13277">
          <cell r="A13277" t="str">
            <v>DIAZ CARLOSAMA AMILCAR ORLANDO</v>
          </cell>
          <cell r="B13277">
            <v>98195637</v>
          </cell>
        </row>
        <row r="13278">
          <cell r="A13278" t="str">
            <v>DIAZ CARRASCAL MAGALIS</v>
          </cell>
          <cell r="B13278">
            <v>30388114</v>
          </cell>
        </row>
        <row r="13279">
          <cell r="A13279" t="str">
            <v>DIAZ CARVAJAL ANAIS DEL PILAR</v>
          </cell>
          <cell r="B13279">
            <v>51897244</v>
          </cell>
        </row>
        <row r="13280">
          <cell r="A13280" t="str">
            <v>DIAZ CASTELLANOS JESUS ANTONIO</v>
          </cell>
          <cell r="B13280">
            <v>2964942</v>
          </cell>
        </row>
        <row r="13281">
          <cell r="A13281" t="str">
            <v>DIAZ CASTILLO NINA SOFIA</v>
          </cell>
          <cell r="B13281">
            <v>32797814</v>
          </cell>
        </row>
        <row r="13282">
          <cell r="A13282" t="str">
            <v>DIAZ CASTILLO OLGA LUCIA</v>
          </cell>
          <cell r="B13282">
            <v>51796483</v>
          </cell>
        </row>
        <row r="13283">
          <cell r="A13283" t="str">
            <v>DIAZ CASTRO GLORIA CONSUELO</v>
          </cell>
          <cell r="B13283">
            <v>30345855</v>
          </cell>
        </row>
        <row r="13284">
          <cell r="A13284" t="str">
            <v>DIAZ CELY BLANCA LUCIA</v>
          </cell>
          <cell r="B13284">
            <v>39749276</v>
          </cell>
        </row>
        <row r="13285">
          <cell r="A13285" t="str">
            <v>DIAZ CERPA JUAN CARLOS</v>
          </cell>
          <cell r="B13285">
            <v>7929183</v>
          </cell>
        </row>
        <row r="13286">
          <cell r="A13286" t="str">
            <v>DIAZ CHALARCA NELSON DE JESUS</v>
          </cell>
          <cell r="B13286">
            <v>71693861</v>
          </cell>
        </row>
        <row r="13287">
          <cell r="A13287" t="str">
            <v>DIAZ CHAVARRO HENRY</v>
          </cell>
          <cell r="B13287">
            <v>16241343</v>
          </cell>
        </row>
        <row r="13288">
          <cell r="A13288" t="str">
            <v>DIAZ CHAVARRO LUCELIDA</v>
          </cell>
          <cell r="B13288">
            <v>26582915</v>
          </cell>
        </row>
        <row r="13289">
          <cell r="A13289" t="str">
            <v>DIAZ CHAVARRO MARIA YINETH</v>
          </cell>
          <cell r="B13289">
            <v>55194469</v>
          </cell>
        </row>
        <row r="13290">
          <cell r="A13290" t="str">
            <v>DIAZ CHILITO HENRY</v>
          </cell>
          <cell r="B13290">
            <v>16723690</v>
          </cell>
        </row>
        <row r="13291">
          <cell r="A13291" t="str">
            <v>DIAZ CLARO NELLY MARINA</v>
          </cell>
          <cell r="B13291">
            <v>37245346</v>
          </cell>
        </row>
        <row r="13292">
          <cell r="A13292" t="str">
            <v>DIAZ COLLAZOS FABIOLA</v>
          </cell>
          <cell r="B13292">
            <v>31273209</v>
          </cell>
        </row>
        <row r="13293">
          <cell r="A13293" t="str">
            <v>DIAZ COLORADO FERNANDO</v>
          </cell>
          <cell r="B13293">
            <v>19254189</v>
          </cell>
        </row>
        <row r="13294">
          <cell r="A13294" t="str">
            <v>DIAZ CONTRERAS MARIO EDUARDO</v>
          </cell>
          <cell r="B13294">
            <v>13442663</v>
          </cell>
        </row>
        <row r="13295">
          <cell r="A13295" t="str">
            <v>DIAZ CORDOBA DIEGO FERNANDO</v>
          </cell>
          <cell r="B13295">
            <v>16785310</v>
          </cell>
        </row>
        <row r="13296">
          <cell r="A13296" t="str">
            <v>DIAZ CORREA DIANA MARCELA</v>
          </cell>
          <cell r="B13296">
            <v>51844645</v>
          </cell>
        </row>
        <row r="13297">
          <cell r="A13297" t="str">
            <v>DIAZ CORREA NESTOR JAIME</v>
          </cell>
          <cell r="B13297">
            <v>10257836</v>
          </cell>
        </row>
        <row r="13298">
          <cell r="A13298" t="str">
            <v>DIAZ CORTES EDGAR EDUARDO</v>
          </cell>
          <cell r="B13298">
            <v>79661264</v>
          </cell>
        </row>
        <row r="13299">
          <cell r="A13299" t="str">
            <v>DIAZ CORTES FABIO</v>
          </cell>
          <cell r="B13299">
            <v>2938563</v>
          </cell>
        </row>
        <row r="13300">
          <cell r="A13300" t="str">
            <v>DIAZ CRUZ CARLOS ALBERTO</v>
          </cell>
          <cell r="B13300">
            <v>18391511</v>
          </cell>
        </row>
        <row r="13301">
          <cell r="A13301" t="str">
            <v>DIAZ CRUZ ELIZABETH</v>
          </cell>
          <cell r="B13301">
            <v>35467948</v>
          </cell>
        </row>
        <row r="13302">
          <cell r="A13302" t="str">
            <v>DIAZ CRUZ LUZ AMPARO</v>
          </cell>
          <cell r="B13302">
            <v>55055855</v>
          </cell>
        </row>
        <row r="13303">
          <cell r="A13303" t="str">
            <v>DIAZ CUBILLOS ANA MILENA</v>
          </cell>
          <cell r="B13303">
            <v>52106144</v>
          </cell>
        </row>
        <row r="13304">
          <cell r="A13304" t="str">
            <v>DIAZ CUBILLOS DORIS STELLA</v>
          </cell>
          <cell r="B13304">
            <v>39536288</v>
          </cell>
        </row>
        <row r="13305">
          <cell r="A13305" t="str">
            <v>DIAZ CUCAITA ELISA</v>
          </cell>
          <cell r="B13305">
            <v>51963044</v>
          </cell>
        </row>
        <row r="13306">
          <cell r="A13306" t="str">
            <v>DIAZ CUCAITA LUCIA</v>
          </cell>
          <cell r="B13306">
            <v>51854616</v>
          </cell>
        </row>
        <row r="13307">
          <cell r="A13307" t="str">
            <v>DIAZ CUCNAME ELIZABETH</v>
          </cell>
          <cell r="B13307">
            <v>31901869</v>
          </cell>
        </row>
        <row r="13308">
          <cell r="A13308" t="str">
            <v>DIAZ CUELLAR JUAN FERNANDO</v>
          </cell>
          <cell r="B13308">
            <v>18496013</v>
          </cell>
        </row>
        <row r="13309">
          <cell r="A13309" t="str">
            <v>DIAZ CUELLAR LUZ ADRIANA</v>
          </cell>
          <cell r="B13309">
            <v>39775394</v>
          </cell>
        </row>
        <row r="13310">
          <cell r="A13310" t="str">
            <v>DIAZ CUELLAR XIMENA</v>
          </cell>
          <cell r="B13310">
            <v>39789162</v>
          </cell>
        </row>
        <row r="13311">
          <cell r="A13311" t="str">
            <v>DIAZ CUEVAS EDWIN FERNANDO</v>
          </cell>
          <cell r="B13311">
            <v>79523482</v>
          </cell>
        </row>
        <row r="13312">
          <cell r="A13312" t="str">
            <v>DIAZ DAVID FREDY CLAUDIO</v>
          </cell>
          <cell r="B13312">
            <v>3420993</v>
          </cell>
        </row>
        <row r="13313">
          <cell r="A13313" t="str">
            <v>DIAZ DAZA JUDITH DEL SOCORRO</v>
          </cell>
          <cell r="B13313">
            <v>45445487</v>
          </cell>
        </row>
        <row r="13314">
          <cell r="A13314" t="str">
            <v>DIAZ DE ABRIL FLOR ANGELA</v>
          </cell>
          <cell r="B13314">
            <v>35329277</v>
          </cell>
        </row>
        <row r="13315">
          <cell r="A13315" t="str">
            <v>DIAZ DE BELTRAN MARIA LILIA</v>
          </cell>
          <cell r="B13315">
            <v>41303287</v>
          </cell>
        </row>
        <row r="13316">
          <cell r="A13316" t="str">
            <v>DIAZ DE BENAVIDES AMPARO CONCEPCION</v>
          </cell>
          <cell r="B13316">
            <v>27076240</v>
          </cell>
        </row>
        <row r="13317">
          <cell r="A13317" t="str">
            <v>DIAZ DE BURBANO PATRICIA DE JESUS</v>
          </cell>
          <cell r="B13317">
            <v>35495551</v>
          </cell>
        </row>
        <row r="13318">
          <cell r="A13318" t="str">
            <v>DIAZ DE CASTA/EDA AURA CECILIA</v>
          </cell>
          <cell r="B13318">
            <v>41644037</v>
          </cell>
        </row>
        <row r="13319">
          <cell r="A13319" t="str">
            <v>DIAZ DE CASTILLO BERTINA</v>
          </cell>
          <cell r="B13319">
            <v>27987701</v>
          </cell>
        </row>
        <row r="13320">
          <cell r="A13320" t="str">
            <v>DIAZ DE DIAZ CARMEN CECILIA</v>
          </cell>
          <cell r="B13320">
            <v>32647940</v>
          </cell>
        </row>
        <row r="13321">
          <cell r="A13321" t="str">
            <v>DIAZ DE ESPINAL MARIA MIRIAM</v>
          </cell>
          <cell r="B13321">
            <v>31839999</v>
          </cell>
        </row>
        <row r="13322">
          <cell r="A13322" t="str">
            <v>DIAZ DE FORERO LIGIA INES</v>
          </cell>
          <cell r="B13322">
            <v>27934339</v>
          </cell>
        </row>
        <row r="13323">
          <cell r="A13323" t="str">
            <v>DIAZ DE GUALTERO LUZ MARY</v>
          </cell>
          <cell r="B13323">
            <v>51650079</v>
          </cell>
        </row>
        <row r="13324">
          <cell r="A13324" t="str">
            <v>DIAZ DE HUERTAS MYRIAM IVONNE</v>
          </cell>
          <cell r="B13324">
            <v>41697816</v>
          </cell>
        </row>
        <row r="13325">
          <cell r="A13325" t="str">
            <v>DIAZ DE JOSA MARIA EUCARIS</v>
          </cell>
          <cell r="B13325">
            <v>29961147</v>
          </cell>
        </row>
        <row r="13326">
          <cell r="A13326" t="str">
            <v>DIAZ DE LOPEZ JALIME</v>
          </cell>
          <cell r="B13326">
            <v>21269948</v>
          </cell>
        </row>
        <row r="13327">
          <cell r="A13327" t="str">
            <v>DIAZ DE MUÑOZ PAULINA</v>
          </cell>
          <cell r="B13327">
            <v>24447086</v>
          </cell>
        </row>
        <row r="13328">
          <cell r="A13328" t="str">
            <v>DIAZ DE OSORIO ANA MARIELA</v>
          </cell>
          <cell r="B13328">
            <v>38725063</v>
          </cell>
        </row>
        <row r="13329">
          <cell r="A13329" t="str">
            <v>DIAZ DE OVIEDO OLGA BEIRA</v>
          </cell>
          <cell r="B13329">
            <v>28517856</v>
          </cell>
        </row>
        <row r="13330">
          <cell r="A13330" t="str">
            <v>DIAZ DE RAMIREZ EMILSE DEL SOCORRO</v>
          </cell>
          <cell r="B13330">
            <v>42865588</v>
          </cell>
        </row>
        <row r="13331">
          <cell r="A13331" t="str">
            <v>DIAZ DE REYES DEYANIRA</v>
          </cell>
          <cell r="B13331">
            <v>28531152</v>
          </cell>
        </row>
        <row r="13332">
          <cell r="A13332" t="str">
            <v>DIAZ DE RODRIGUEZ BLANCA CECILIA</v>
          </cell>
          <cell r="B13332">
            <v>20333803</v>
          </cell>
        </row>
        <row r="13333">
          <cell r="A13333" t="str">
            <v>DIAZ DE ROMAN INES</v>
          </cell>
          <cell r="B13333">
            <v>20301016</v>
          </cell>
        </row>
        <row r="13334">
          <cell r="A13334" t="str">
            <v>DIAZ DE ZORRILLA GLADYS STELLA</v>
          </cell>
          <cell r="B13334">
            <v>35319440</v>
          </cell>
        </row>
        <row r="13335">
          <cell r="A13335" t="str">
            <v>DIAZ DELGADO ARNULFO</v>
          </cell>
          <cell r="B13335">
            <v>7499865</v>
          </cell>
        </row>
        <row r="13336">
          <cell r="A13336" t="str">
            <v>DIAZ DESTOUESSE PIEDAD LUCIA</v>
          </cell>
          <cell r="B13336">
            <v>43082614</v>
          </cell>
        </row>
        <row r="13337">
          <cell r="A13337" t="str">
            <v>DIAZ DIAZ EDUARDO</v>
          </cell>
          <cell r="B13337">
            <v>19311882</v>
          </cell>
        </row>
        <row r="13338">
          <cell r="A13338" t="str">
            <v>DIAZ DIAZ JULIETA</v>
          </cell>
          <cell r="B13338">
            <v>41768110</v>
          </cell>
        </row>
        <row r="13339">
          <cell r="A13339" t="str">
            <v>DIAZ DIAZ LILIANA</v>
          </cell>
          <cell r="B13339">
            <v>66708436</v>
          </cell>
        </row>
        <row r="13340">
          <cell r="A13340" t="str">
            <v>DIAZ DIAZ MARIA FERNANDA</v>
          </cell>
          <cell r="B13340">
            <v>34564860</v>
          </cell>
        </row>
        <row r="13341">
          <cell r="A13341" t="str">
            <v>DIAZ DIAZ MARIA SOLEDAD</v>
          </cell>
          <cell r="B13341">
            <v>52820349</v>
          </cell>
        </row>
        <row r="13342">
          <cell r="A13342" t="str">
            <v>DIAZ DIAZ NOE</v>
          </cell>
          <cell r="B13342">
            <v>80270790</v>
          </cell>
        </row>
        <row r="13343">
          <cell r="A13343" t="str">
            <v>DIAZ DURAN FABIO</v>
          </cell>
          <cell r="B13343">
            <v>79807061</v>
          </cell>
        </row>
        <row r="13344">
          <cell r="A13344" t="str">
            <v>DIAZ DURAN SANDRA EUGENIA</v>
          </cell>
          <cell r="B13344">
            <v>51778844</v>
          </cell>
        </row>
        <row r="13345">
          <cell r="A13345" t="str">
            <v>DIAZ EDUARDO GEREMIAS</v>
          </cell>
          <cell r="B13345">
            <v>16791923</v>
          </cell>
        </row>
        <row r="13346">
          <cell r="A13346" t="str">
            <v>DIAZ ELIZABETH</v>
          </cell>
          <cell r="B13346">
            <v>41334332</v>
          </cell>
        </row>
        <row r="13347">
          <cell r="A13347" t="str">
            <v>DIAZ ERAZO ROBERT MAURICIO</v>
          </cell>
          <cell r="B13347">
            <v>98396606</v>
          </cell>
        </row>
        <row r="13348">
          <cell r="A13348" t="str">
            <v>DIAZ ERNESTINA</v>
          </cell>
          <cell r="B13348">
            <v>33120733</v>
          </cell>
        </row>
        <row r="13349">
          <cell r="A13349" t="str">
            <v>DIAZ ESPANA CARMELINA</v>
          </cell>
          <cell r="B13349">
            <v>40756988</v>
          </cell>
        </row>
        <row r="13350">
          <cell r="A13350" t="str">
            <v>DIAZ FARIAS NORMA ANGELICA</v>
          </cell>
          <cell r="B13350">
            <v>51802495</v>
          </cell>
        </row>
        <row r="13351">
          <cell r="A13351" t="str">
            <v>DIAZ FERNANDEZ ALEXANDER</v>
          </cell>
          <cell r="B13351">
            <v>76314196</v>
          </cell>
        </row>
        <row r="13352">
          <cell r="A13352" t="str">
            <v>DIAZ FERNANDEZ GIOVANY</v>
          </cell>
          <cell r="B13352">
            <v>79443794</v>
          </cell>
        </row>
        <row r="13353">
          <cell r="A13353" t="str">
            <v>DIAZ FETECUA ANDREA PATRICIA</v>
          </cell>
          <cell r="B13353">
            <v>52118526</v>
          </cell>
        </row>
        <row r="13354">
          <cell r="A13354" t="str">
            <v>DIAZ FIERRO SAMUEL</v>
          </cell>
          <cell r="B13354">
            <v>79666785</v>
          </cell>
        </row>
        <row r="13355">
          <cell r="A13355" t="str">
            <v>DIAZ FIGUEROA CHARLES</v>
          </cell>
          <cell r="B13355">
            <v>16485042</v>
          </cell>
        </row>
        <row r="13356">
          <cell r="A13356" t="str">
            <v>DIAZ FIGUEROA EWUIL JAILTON</v>
          </cell>
          <cell r="B13356">
            <v>13489066</v>
          </cell>
        </row>
        <row r="13357">
          <cell r="A13357" t="str">
            <v>DIAZ FIGUEROA JUAN CARLOS</v>
          </cell>
          <cell r="B13357">
            <v>73555378</v>
          </cell>
        </row>
        <row r="13358">
          <cell r="A13358" t="str">
            <v>DIAZ FLOREZ FERNANDO JAIME</v>
          </cell>
          <cell r="B13358">
            <v>4556828</v>
          </cell>
        </row>
        <row r="13359">
          <cell r="A13359" t="str">
            <v>DIAZ FORERO LUIS FERNANDO</v>
          </cell>
          <cell r="B13359">
            <v>80420210</v>
          </cell>
        </row>
        <row r="13360">
          <cell r="A13360" t="str">
            <v>DIAZ FRANCO HECTOR ALFONSO</v>
          </cell>
          <cell r="B13360">
            <v>2895260</v>
          </cell>
        </row>
        <row r="13361">
          <cell r="A13361" t="str">
            <v>DIAZ FRANCO JESUS JAVIER</v>
          </cell>
          <cell r="B13361">
            <v>71641011</v>
          </cell>
        </row>
        <row r="13362">
          <cell r="A13362" t="str">
            <v>DIAZ GAITAN EDIT</v>
          </cell>
          <cell r="B13362">
            <v>63506683</v>
          </cell>
        </row>
        <row r="13363">
          <cell r="A13363" t="str">
            <v>DIAZ GAITAN JULIO ALBERTO</v>
          </cell>
          <cell r="B13363">
            <v>19396359</v>
          </cell>
        </row>
        <row r="13364">
          <cell r="A13364" t="str">
            <v>DIAZ GALEANO ANCIZAR</v>
          </cell>
          <cell r="B13364">
            <v>10260488</v>
          </cell>
        </row>
        <row r="13365">
          <cell r="A13365" t="str">
            <v>DIAZ GALLEGO CARLOS</v>
          </cell>
          <cell r="B13365">
            <v>94486971</v>
          </cell>
        </row>
        <row r="13366">
          <cell r="A13366" t="str">
            <v>DIAZ GALVEZ MARIA DEL PILAR</v>
          </cell>
          <cell r="B13366">
            <v>66775770</v>
          </cell>
        </row>
        <row r="13367">
          <cell r="A13367" t="str">
            <v>DIAZ GAMBOA JAIME ALIRIO</v>
          </cell>
          <cell r="B13367">
            <v>19328787</v>
          </cell>
        </row>
        <row r="13368">
          <cell r="A13368" t="str">
            <v>DIAZ GARAVITO GLADYS ISABEL</v>
          </cell>
          <cell r="B13368">
            <v>51596563</v>
          </cell>
        </row>
        <row r="13369">
          <cell r="A13369" t="str">
            <v>DIAZ GARCES ROGELIO DE JESUS</v>
          </cell>
          <cell r="B13369">
            <v>6288914</v>
          </cell>
        </row>
        <row r="13370">
          <cell r="A13370" t="str">
            <v>DIAZ GARCIA ALEXANDER</v>
          </cell>
          <cell r="B13370">
            <v>16733900</v>
          </cell>
        </row>
        <row r="13371">
          <cell r="A13371" t="str">
            <v>DIAZ GARCIA FREDY JEFFERSON</v>
          </cell>
          <cell r="B13371">
            <v>73239844</v>
          </cell>
        </row>
        <row r="13372">
          <cell r="A13372" t="str">
            <v>DIAZ GARCIA GLORIA ELVIRA</v>
          </cell>
          <cell r="B13372">
            <v>35523846</v>
          </cell>
        </row>
        <row r="13373">
          <cell r="A13373" t="str">
            <v>DIAZ GARCIA JORGE LUIS</v>
          </cell>
          <cell r="B13373">
            <v>9100996</v>
          </cell>
        </row>
        <row r="13374">
          <cell r="A13374" t="str">
            <v>DIAZ GARCIA TITO</v>
          </cell>
          <cell r="B13374">
            <v>19195504</v>
          </cell>
        </row>
        <row r="13375">
          <cell r="A13375" t="str">
            <v>DIAZ GARCIA YEBRAIL</v>
          </cell>
          <cell r="B13375">
            <v>91176401</v>
          </cell>
        </row>
        <row r="13376">
          <cell r="A13376" t="str">
            <v>DIAZ GARNICA ALVARO</v>
          </cell>
          <cell r="B13376">
            <v>16624647</v>
          </cell>
        </row>
        <row r="13377">
          <cell r="A13377" t="str">
            <v>DIAZ GARRIDO GLORIA HELENA</v>
          </cell>
          <cell r="B13377">
            <v>39688463</v>
          </cell>
        </row>
        <row r="13378">
          <cell r="A13378" t="str">
            <v>DIAZ GIL FABIO ENRIQUE</v>
          </cell>
          <cell r="B13378">
            <v>11200787</v>
          </cell>
        </row>
        <row r="13379">
          <cell r="A13379" t="str">
            <v>DIAZ GIL MARGARITA MARIA</v>
          </cell>
          <cell r="B13379">
            <v>31997064</v>
          </cell>
        </row>
        <row r="13380">
          <cell r="A13380" t="str">
            <v>DIAZ GIRALDO HARLES ANDRES</v>
          </cell>
          <cell r="B13380">
            <v>16536579</v>
          </cell>
        </row>
        <row r="13381">
          <cell r="A13381" t="str">
            <v>DIAZ GOEZ ANGEL JOSE</v>
          </cell>
          <cell r="B13381">
            <v>15507916</v>
          </cell>
        </row>
        <row r="13382">
          <cell r="A13382" t="str">
            <v>DIAZ GOMEZ CAMILO ENRIQUE</v>
          </cell>
          <cell r="B13382">
            <v>19452262</v>
          </cell>
        </row>
        <row r="13383">
          <cell r="A13383" t="str">
            <v>DIAZ GOMEZ GERVEL</v>
          </cell>
          <cell r="B13383">
            <v>79744637</v>
          </cell>
        </row>
        <row r="13384">
          <cell r="A13384" t="str">
            <v>DIAZ GOMEZ JARLIN SULELLY</v>
          </cell>
          <cell r="B13384">
            <v>51857242</v>
          </cell>
        </row>
        <row r="13385">
          <cell r="A13385" t="str">
            <v>DIAZ GOMEZ JORGE ALBERTO</v>
          </cell>
          <cell r="B13385">
            <v>14994286</v>
          </cell>
        </row>
        <row r="13386">
          <cell r="A13386" t="str">
            <v>DIAZ GOMEZ JUAN ALONSO</v>
          </cell>
          <cell r="B13386">
            <v>4374792</v>
          </cell>
        </row>
        <row r="13387">
          <cell r="A13387" t="str">
            <v>DIAZ GOMEZ NELSON RICARDO</v>
          </cell>
          <cell r="B13387">
            <v>79271448</v>
          </cell>
        </row>
        <row r="13388">
          <cell r="A13388" t="str">
            <v>DIAZ GOMEZ RAUL</v>
          </cell>
          <cell r="B13388">
            <v>16753924</v>
          </cell>
        </row>
        <row r="13389">
          <cell r="A13389" t="str">
            <v>DIAZ GOMEZ VICTOR JAIVER</v>
          </cell>
          <cell r="B13389">
            <v>70567624</v>
          </cell>
        </row>
        <row r="13390">
          <cell r="A13390" t="str">
            <v>DIAZ GONZALEZ FERNANDO</v>
          </cell>
          <cell r="B13390">
            <v>5636836</v>
          </cell>
        </row>
        <row r="13391">
          <cell r="A13391" t="str">
            <v>DIAZ GONZALEZ GUSTAVO RAFAEL</v>
          </cell>
          <cell r="B13391">
            <v>8510024</v>
          </cell>
        </row>
        <row r="13392">
          <cell r="A13392" t="str">
            <v>DIAZ GONZALEZ JOSE EDINSON</v>
          </cell>
          <cell r="B13392">
            <v>2526908</v>
          </cell>
        </row>
        <row r="13393">
          <cell r="A13393" t="str">
            <v>DIAZ GONZALEZ JOSE JESUS</v>
          </cell>
          <cell r="B13393">
            <v>14994187</v>
          </cell>
        </row>
        <row r="13394">
          <cell r="A13394" t="str">
            <v>DIAZ GONZALEZ JUAN CARLOS</v>
          </cell>
          <cell r="B13394">
            <v>94383653</v>
          </cell>
        </row>
        <row r="13395">
          <cell r="A13395" t="str">
            <v>DIAZ GONZALEZ JUAN PABLO</v>
          </cell>
          <cell r="B13395">
            <v>94374406</v>
          </cell>
        </row>
        <row r="13396">
          <cell r="A13396" t="str">
            <v>DIAZ GONZALEZ MARIA HELENA</v>
          </cell>
          <cell r="B13396">
            <v>20827807</v>
          </cell>
        </row>
        <row r="13397">
          <cell r="A13397" t="str">
            <v>DIAZ GONZALEZ NORBERTO</v>
          </cell>
          <cell r="B13397">
            <v>17843058</v>
          </cell>
        </row>
        <row r="13398">
          <cell r="A13398" t="str">
            <v>DIAZ GRANADOS BERMUDEZ IVAN JAVIER</v>
          </cell>
          <cell r="B13398">
            <v>85464518</v>
          </cell>
        </row>
        <row r="13399">
          <cell r="A13399" t="str">
            <v>DIAZ GRANADOS JOSE</v>
          </cell>
          <cell r="B13399">
            <v>12546474</v>
          </cell>
        </row>
        <row r="13400">
          <cell r="A13400" t="str">
            <v>DIAZ GRANADOS SANTOS ALVARO</v>
          </cell>
          <cell r="B13400">
            <v>17197688</v>
          </cell>
        </row>
        <row r="13401">
          <cell r="A13401" t="str">
            <v>DIAZ GUARNIZO GEDEON</v>
          </cell>
          <cell r="B13401">
            <v>79382033</v>
          </cell>
        </row>
        <row r="13402">
          <cell r="A13402" t="str">
            <v>DIAZ GUARNIZO JOSE MIGUEL</v>
          </cell>
          <cell r="B13402">
            <v>11318595</v>
          </cell>
        </row>
        <row r="13403">
          <cell r="A13403" t="str">
            <v>DIAZ GUAZA HAROLD</v>
          </cell>
          <cell r="B13403">
            <v>94448648</v>
          </cell>
        </row>
        <row r="13404">
          <cell r="A13404" t="str">
            <v>DIAZ GUERRERO LIBARDO</v>
          </cell>
          <cell r="B13404">
            <v>70124010</v>
          </cell>
        </row>
        <row r="13405">
          <cell r="A13405" t="str">
            <v>DIAZ GUERRERO LILIANA</v>
          </cell>
          <cell r="B13405">
            <v>66855205</v>
          </cell>
        </row>
        <row r="13406">
          <cell r="A13406" t="str">
            <v>DIAZ GUTIERREZ JANETH MARIA</v>
          </cell>
          <cell r="B13406">
            <v>59665603</v>
          </cell>
        </row>
        <row r="13407">
          <cell r="A13407" t="str">
            <v>DIAZ GUTIERREZ ORLANDO</v>
          </cell>
          <cell r="B13407">
            <v>479665</v>
          </cell>
        </row>
        <row r="13408">
          <cell r="A13408" t="str">
            <v>DIAZ HENAO ESPERANZA</v>
          </cell>
          <cell r="B13408">
            <v>24709477</v>
          </cell>
        </row>
        <row r="13409">
          <cell r="A13409" t="str">
            <v>DIAZ HENAO GLORIA AMPARO</v>
          </cell>
          <cell r="B13409">
            <v>66819249</v>
          </cell>
        </row>
        <row r="13410">
          <cell r="A13410" t="str">
            <v>DIAZ HENAO SILVIA INES</v>
          </cell>
          <cell r="B13410">
            <v>52151742</v>
          </cell>
        </row>
        <row r="13411">
          <cell r="A13411" t="str">
            <v>DIAZ HERNANDEZ HELVER ORLANDO</v>
          </cell>
          <cell r="B13411">
            <v>16859346</v>
          </cell>
        </row>
        <row r="13412">
          <cell r="A13412" t="str">
            <v>DIAZ HERNANDEZ HEMINIA JOSEFINA</v>
          </cell>
          <cell r="B13412">
            <v>49745222</v>
          </cell>
        </row>
        <row r="13413">
          <cell r="A13413" t="str">
            <v>DIAZ HERNANDEZ JUAN CARLOS</v>
          </cell>
          <cell r="B13413">
            <v>94313442</v>
          </cell>
        </row>
        <row r="13414">
          <cell r="A13414" t="str">
            <v>DIAZ HERNANDEZ LUZ ELENA</v>
          </cell>
          <cell r="B13414">
            <v>39530890</v>
          </cell>
        </row>
        <row r="13415">
          <cell r="A13415" t="str">
            <v>DIAZ HERNANDEZ MARISOL</v>
          </cell>
          <cell r="B13415">
            <v>42761185</v>
          </cell>
        </row>
        <row r="13416">
          <cell r="A13416" t="str">
            <v>DIAZ HERNANDEZ OLGA LUCIA</v>
          </cell>
          <cell r="B13416">
            <v>30317964</v>
          </cell>
        </row>
        <row r="13417">
          <cell r="A13417" t="str">
            <v>DIAZ HERNANDEZ VICTOR MANUEL</v>
          </cell>
          <cell r="B13417">
            <v>79372449</v>
          </cell>
        </row>
        <row r="13418">
          <cell r="A13418" t="str">
            <v>DIAZ HERODIER LUIS RAFAEL EMILIO</v>
          </cell>
          <cell r="B13418">
            <v>275665</v>
          </cell>
        </row>
        <row r="13419">
          <cell r="A13419" t="str">
            <v>DIAZ HERRE/O ROSALBA</v>
          </cell>
          <cell r="B13419">
            <v>51834427</v>
          </cell>
        </row>
        <row r="13420">
          <cell r="A13420" t="str">
            <v>DIAZ HERRER BERNARDINO</v>
          </cell>
          <cell r="B13420">
            <v>19293840</v>
          </cell>
        </row>
        <row r="13421">
          <cell r="A13421" t="str">
            <v>DIAZ HERRERA JOSE FABIO</v>
          </cell>
          <cell r="B13421">
            <v>10069077</v>
          </cell>
        </row>
        <row r="13422">
          <cell r="A13422" t="str">
            <v>DIAZ HUMBERTO</v>
          </cell>
          <cell r="B13422">
            <v>79357794</v>
          </cell>
        </row>
        <row r="13423">
          <cell r="A13423" t="str">
            <v>DIAZ IBARGUEN FRANCISCO JAVIER</v>
          </cell>
          <cell r="B13423">
            <v>71739658</v>
          </cell>
        </row>
        <row r="13424">
          <cell r="A13424" t="str">
            <v>DIAZ ISABEL</v>
          </cell>
          <cell r="B13424">
            <v>41621755</v>
          </cell>
        </row>
        <row r="13425">
          <cell r="A13425" t="str">
            <v>DIAZ JARA JORGE ARMANDO</v>
          </cell>
          <cell r="B13425">
            <v>12126178</v>
          </cell>
        </row>
        <row r="13426">
          <cell r="A13426" t="str">
            <v>DIAZ JARAMILLO RIGOBERTO</v>
          </cell>
          <cell r="B13426">
            <v>70090648</v>
          </cell>
        </row>
        <row r="13427">
          <cell r="A13427" t="str">
            <v>DIAZ JIMENEZ JUAN CARLOS</v>
          </cell>
          <cell r="B13427">
            <v>98526294</v>
          </cell>
        </row>
        <row r="13428">
          <cell r="A13428" t="str">
            <v>DIAZ JOHN</v>
          </cell>
          <cell r="B13428">
            <v>70085532</v>
          </cell>
        </row>
        <row r="13429">
          <cell r="A13429" t="str">
            <v>DIAZ JOHN ALEXANDER</v>
          </cell>
          <cell r="B13429">
            <v>80006657</v>
          </cell>
        </row>
        <row r="13430">
          <cell r="A13430" t="str">
            <v>DIAZ JOSE ANCELMO</v>
          </cell>
          <cell r="B13430">
            <v>79382391</v>
          </cell>
        </row>
        <row r="13431">
          <cell r="A13431" t="str">
            <v>DIAZ JOSE SEVERO</v>
          </cell>
          <cell r="B13431">
            <v>17126730</v>
          </cell>
        </row>
        <row r="13432">
          <cell r="A13432" t="str">
            <v>DIAZ JUAN CARLOS</v>
          </cell>
          <cell r="B13432">
            <v>4613332</v>
          </cell>
        </row>
        <row r="13433">
          <cell r="A13433" t="str">
            <v>DIAZ LATORRE MARIA AMPARO</v>
          </cell>
          <cell r="B13433">
            <v>41424330</v>
          </cell>
        </row>
        <row r="13434">
          <cell r="A13434" t="str">
            <v>DIAZ LEIVA ESNEIDER</v>
          </cell>
          <cell r="B13434">
            <v>4883160</v>
          </cell>
        </row>
        <row r="13435">
          <cell r="A13435" t="str">
            <v>DIAZ LINARES GUSTAVO</v>
          </cell>
          <cell r="B13435">
            <v>5946975</v>
          </cell>
        </row>
        <row r="13436">
          <cell r="A13436" t="str">
            <v>DIAZ LINARES OCTAVIO</v>
          </cell>
          <cell r="B13436">
            <v>14934396</v>
          </cell>
        </row>
        <row r="13437">
          <cell r="A13437" t="str">
            <v>DIAZ LONDO/O JOHNNY ALEXANDER</v>
          </cell>
          <cell r="B13437">
            <v>71765708</v>
          </cell>
        </row>
        <row r="13438">
          <cell r="A13438" t="str">
            <v>DIAZ LONDONO MARIA DEL ROSARIO</v>
          </cell>
          <cell r="B13438">
            <v>52070226</v>
          </cell>
        </row>
        <row r="13439">
          <cell r="A13439" t="str">
            <v>DIAZ LONDONO MARIA ELENA</v>
          </cell>
          <cell r="B13439">
            <v>38725048</v>
          </cell>
        </row>
        <row r="13440">
          <cell r="A13440" t="str">
            <v>DIAZ LOPEZ DIANA CECILIA</v>
          </cell>
          <cell r="B13440">
            <v>31179992</v>
          </cell>
        </row>
        <row r="13441">
          <cell r="A13441" t="str">
            <v>DIAZ LOPEZ HECTOR FERNANDO</v>
          </cell>
          <cell r="B13441">
            <v>94326042</v>
          </cell>
        </row>
        <row r="13442">
          <cell r="A13442" t="str">
            <v>DIAZ LOPEZ JUAN EVANGELISTA</v>
          </cell>
          <cell r="B13442">
            <v>19294995</v>
          </cell>
        </row>
        <row r="13443">
          <cell r="A13443" t="str">
            <v>DIAZ LOPEZ OLGA LUCIA</v>
          </cell>
          <cell r="B13443">
            <v>41915746</v>
          </cell>
        </row>
        <row r="13444">
          <cell r="A13444" t="str">
            <v>DIAZ LOPEZ POLIDORO</v>
          </cell>
          <cell r="B13444">
            <v>5658505</v>
          </cell>
        </row>
        <row r="13445">
          <cell r="A13445" t="str">
            <v>DIAZ LOZANO JORGE IVAN</v>
          </cell>
          <cell r="B13445">
            <v>91430021</v>
          </cell>
        </row>
        <row r="13446">
          <cell r="A13446" t="str">
            <v>DIAZ LUGO JUAN CARLOS</v>
          </cell>
          <cell r="B13446">
            <v>93380959</v>
          </cell>
        </row>
        <row r="13447">
          <cell r="A13447" t="str">
            <v>DIAZ LUIS ALFONSO</v>
          </cell>
          <cell r="B13447">
            <v>16620484</v>
          </cell>
        </row>
        <row r="13448">
          <cell r="A13448" t="str">
            <v>DIAZ LUIS EDUARDO</v>
          </cell>
          <cell r="B13448">
            <v>19347397</v>
          </cell>
        </row>
        <row r="13449">
          <cell r="A13449" t="str">
            <v>DIAZ LUIS ENRIQUE</v>
          </cell>
          <cell r="B13449">
            <v>79703990</v>
          </cell>
        </row>
        <row r="13450">
          <cell r="A13450" t="str">
            <v>DIAZ LUIS HERNANDO</v>
          </cell>
          <cell r="B13450">
            <v>19182282</v>
          </cell>
        </row>
        <row r="13451">
          <cell r="A13451" t="str">
            <v>DIAZ LUNA ALEXANDER</v>
          </cell>
          <cell r="B13451">
            <v>79857165</v>
          </cell>
        </row>
        <row r="13452">
          <cell r="A13452" t="str">
            <v>DIAZ LUZ ANGELA</v>
          </cell>
          <cell r="B13452">
            <v>45688202</v>
          </cell>
        </row>
        <row r="13453">
          <cell r="A13453" t="str">
            <v>DIAZ LUZ MILA</v>
          </cell>
          <cell r="B13453">
            <v>26643425</v>
          </cell>
        </row>
        <row r="13454">
          <cell r="A13454" t="str">
            <v>DIAZ MANCILLA NELLY</v>
          </cell>
          <cell r="B13454">
            <v>34508072</v>
          </cell>
        </row>
        <row r="13455">
          <cell r="A13455" t="str">
            <v>DIAZ MANRIQUE ALFREDO</v>
          </cell>
          <cell r="B13455">
            <v>11312915</v>
          </cell>
        </row>
        <row r="13456">
          <cell r="A13456" t="str">
            <v>DIAZ MANTILLA CRISTOBAL ALFONSO</v>
          </cell>
          <cell r="B13456">
            <v>1726064</v>
          </cell>
        </row>
        <row r="13457">
          <cell r="A13457" t="str">
            <v>DIAZ MANUEL</v>
          </cell>
          <cell r="B13457">
            <v>5314345</v>
          </cell>
        </row>
        <row r="13458">
          <cell r="A13458" t="str">
            <v>DIAZ MARGARITA</v>
          </cell>
          <cell r="B13458">
            <v>36166320</v>
          </cell>
        </row>
        <row r="13459">
          <cell r="A13459" t="str">
            <v>DIAZ MARIA DEL CARMEN</v>
          </cell>
          <cell r="B13459">
            <v>38995054</v>
          </cell>
        </row>
        <row r="13460">
          <cell r="A13460" t="str">
            <v>DIAZ MARIA RUBIELA</v>
          </cell>
          <cell r="B13460">
            <v>39560403</v>
          </cell>
        </row>
        <row r="13461">
          <cell r="A13461" t="str">
            <v>DIAZ MARMOLEJO NANCY</v>
          </cell>
          <cell r="B13461">
            <v>31917860</v>
          </cell>
        </row>
        <row r="13462">
          <cell r="A13462" t="str">
            <v>DIAZ MARMOLEJO PEDRO FELIPE</v>
          </cell>
          <cell r="B13462">
            <v>16801438</v>
          </cell>
        </row>
        <row r="13463">
          <cell r="A13463" t="str">
            <v>DIAZ MARQUEZ LUZ MERY</v>
          </cell>
          <cell r="B13463">
            <v>52126678</v>
          </cell>
        </row>
        <row r="13464">
          <cell r="A13464" t="str">
            <v>DIAZ MARTHA CECILIA</v>
          </cell>
          <cell r="B13464">
            <v>29433785</v>
          </cell>
        </row>
        <row r="13465">
          <cell r="A13465" t="str">
            <v>DIAZ MARTHA LUCERO</v>
          </cell>
          <cell r="B13465">
            <v>41895272</v>
          </cell>
        </row>
        <row r="13466">
          <cell r="A13466" t="str">
            <v>DIAZ MARTINEZ ARBELAEZ Y CIA LTDA</v>
          </cell>
          <cell r="B13466">
            <v>860518529</v>
          </cell>
        </row>
        <row r="13467">
          <cell r="A13467" t="str">
            <v>DIAZ MARTINEZ CARLOS ORLANDO</v>
          </cell>
          <cell r="B13467">
            <v>16596125</v>
          </cell>
        </row>
        <row r="13468">
          <cell r="A13468" t="str">
            <v>DIAZ MARTINEZ GERMAN EDUARDO</v>
          </cell>
          <cell r="B13468">
            <v>19489940</v>
          </cell>
        </row>
        <row r="13469">
          <cell r="A13469" t="str">
            <v>DIAZ MARTINEZ JAIRO</v>
          </cell>
          <cell r="B13469">
            <v>16435327</v>
          </cell>
        </row>
        <row r="13470">
          <cell r="A13470" t="str">
            <v>DIAZ MARTINEZ JAIRO DE JESUS</v>
          </cell>
          <cell r="B13470">
            <v>19269224</v>
          </cell>
        </row>
        <row r="13471">
          <cell r="A13471" t="str">
            <v>DIAZ MARTINEZ JOSE FRANCISCO</v>
          </cell>
          <cell r="B13471">
            <v>16620040</v>
          </cell>
        </row>
        <row r="13472">
          <cell r="A13472" t="str">
            <v>DIAZ MARTINEZ JUAN JOSE</v>
          </cell>
          <cell r="B13472">
            <v>19195356</v>
          </cell>
        </row>
        <row r="13473">
          <cell r="A13473" t="str">
            <v>DIAZ MARTINEZ MARIA EUGENIA</v>
          </cell>
          <cell r="B13473">
            <v>31992081</v>
          </cell>
        </row>
        <row r="13474">
          <cell r="A13474" t="str">
            <v>DIAZ MATTA ENELIA</v>
          </cell>
          <cell r="B13474">
            <v>39551506</v>
          </cell>
        </row>
        <row r="13475">
          <cell r="A13475" t="str">
            <v>DIAZ MATTA MARTIN</v>
          </cell>
          <cell r="B13475">
            <v>1627967</v>
          </cell>
        </row>
        <row r="13476">
          <cell r="A13476" t="str">
            <v>DIAZ MEJIA MIYARETH</v>
          </cell>
          <cell r="B13476">
            <v>29873325</v>
          </cell>
        </row>
        <row r="13477">
          <cell r="A13477" t="str">
            <v>DIAZ MENDEZ ALONSO HERNANDO</v>
          </cell>
          <cell r="B13477">
            <v>79276713</v>
          </cell>
        </row>
        <row r="13478">
          <cell r="A13478" t="str">
            <v>DIAZ MENDEZ YOLANDA</v>
          </cell>
          <cell r="B13478">
            <v>36169546</v>
          </cell>
        </row>
        <row r="13479">
          <cell r="A13479" t="str">
            <v>DIAZ MENDOZA SONIA</v>
          </cell>
          <cell r="B13479">
            <v>66847662</v>
          </cell>
        </row>
        <row r="13480">
          <cell r="A13480" t="str">
            <v>DIAZ MENESES CECILIA</v>
          </cell>
          <cell r="B13480">
            <v>37806003</v>
          </cell>
        </row>
        <row r="13481">
          <cell r="A13481" t="str">
            <v>DIAZ MENESES MARYBEL</v>
          </cell>
          <cell r="B13481">
            <v>43609697</v>
          </cell>
        </row>
        <row r="13482">
          <cell r="A13482" t="str">
            <v>DIAZ MIRANDA NUBIA CONSUELO</v>
          </cell>
          <cell r="B13482">
            <v>39706718</v>
          </cell>
        </row>
        <row r="13483">
          <cell r="A13483" t="str">
            <v>DIAZ MOLINA JOSE LUIS</v>
          </cell>
          <cell r="B13483">
            <v>70569573</v>
          </cell>
        </row>
        <row r="13484">
          <cell r="A13484" t="str">
            <v>DIAZ MONROY JUAN JOSE</v>
          </cell>
          <cell r="B13484">
            <v>79290017</v>
          </cell>
        </row>
        <row r="13485">
          <cell r="A13485" t="str">
            <v>DIAZ MONTEALEGRE VICTOR FABIAN</v>
          </cell>
          <cell r="B13485">
            <v>94396896</v>
          </cell>
        </row>
        <row r="13486">
          <cell r="A13486" t="str">
            <v>DIAZ MONTENEGRO JUAN CARLOS</v>
          </cell>
          <cell r="B13486">
            <v>80424892</v>
          </cell>
        </row>
        <row r="13487">
          <cell r="A13487" t="str">
            <v>DIAZ MONTENEGRO SANDRA JAZMIN</v>
          </cell>
          <cell r="B13487">
            <v>52076078</v>
          </cell>
        </row>
        <row r="13488">
          <cell r="A13488" t="str">
            <v>DIAZ MORALES JUDITH</v>
          </cell>
          <cell r="B13488">
            <v>39558466</v>
          </cell>
        </row>
        <row r="13489">
          <cell r="A13489" t="str">
            <v>DIAZ MORENO HENRY ARTURO</v>
          </cell>
          <cell r="B13489">
            <v>79658278</v>
          </cell>
        </row>
        <row r="13490">
          <cell r="A13490" t="str">
            <v>DIAZ MORERA MARTHA LIGIA</v>
          </cell>
          <cell r="B13490">
            <v>51814838</v>
          </cell>
        </row>
        <row r="13491">
          <cell r="A13491" t="str">
            <v>DIAZ MORILLO HERMES FRANCISCO</v>
          </cell>
          <cell r="B13491">
            <v>15073661</v>
          </cell>
        </row>
        <row r="13492">
          <cell r="A13492" t="str">
            <v>DIAZ MUNEVAR SANDRA PATRICIA</v>
          </cell>
          <cell r="B13492">
            <v>52021318</v>
          </cell>
        </row>
        <row r="13493">
          <cell r="A13493" t="str">
            <v>DIAZ MUNOZ MARIA ELENA</v>
          </cell>
          <cell r="B13493">
            <v>31865664</v>
          </cell>
        </row>
        <row r="13494">
          <cell r="A13494" t="str">
            <v>DIAZ NARANJO JOSE ENRIQUE</v>
          </cell>
          <cell r="B13494">
            <v>11295296</v>
          </cell>
        </row>
        <row r="13495">
          <cell r="A13495" t="str">
            <v>DIAZ NIETO GERARDO</v>
          </cell>
          <cell r="B13495">
            <v>91208643</v>
          </cell>
        </row>
        <row r="13496">
          <cell r="A13496" t="str">
            <v>DIAZ NIETO JOSE GABRIEL</v>
          </cell>
          <cell r="B13496">
            <v>16856242</v>
          </cell>
        </row>
        <row r="13497">
          <cell r="A13497" t="str">
            <v>DIAZ NIETO NELLY AURORA</v>
          </cell>
          <cell r="B13497">
            <v>51994954</v>
          </cell>
        </row>
        <row r="13498">
          <cell r="A13498" t="str">
            <v>DIAZ NOVOA GLORIA YAMILE</v>
          </cell>
          <cell r="B13498">
            <v>52478356</v>
          </cell>
        </row>
        <row r="13499">
          <cell r="A13499" t="str">
            <v>DIAZ OBDULIA</v>
          </cell>
          <cell r="B13499">
            <v>27502813</v>
          </cell>
        </row>
        <row r="13500">
          <cell r="A13500" t="str">
            <v>DIAZ OCAMPO IVAN ORLANDO</v>
          </cell>
          <cell r="B13500">
            <v>18497828</v>
          </cell>
        </row>
        <row r="13501">
          <cell r="A13501" t="str">
            <v>DIAZ OCAMPO JESUS ALBERTO</v>
          </cell>
          <cell r="B13501">
            <v>14996726</v>
          </cell>
        </row>
        <row r="13502">
          <cell r="A13502" t="str">
            <v>DIAZ OCAMPO JUAN CARLOS</v>
          </cell>
          <cell r="B13502">
            <v>16688921</v>
          </cell>
        </row>
        <row r="13503">
          <cell r="A13503" t="str">
            <v>DIAZ OCAMPO ULISES</v>
          </cell>
          <cell r="B13503">
            <v>14983699</v>
          </cell>
        </row>
        <row r="13504">
          <cell r="A13504" t="str">
            <v>DIAZ OCHOA HECTOR EMILIO</v>
          </cell>
          <cell r="B13504">
            <v>70061266</v>
          </cell>
        </row>
        <row r="13505">
          <cell r="A13505" t="str">
            <v>DIAZ OLIER GLORIA DEL CARMEN</v>
          </cell>
          <cell r="B13505">
            <v>45421869</v>
          </cell>
        </row>
        <row r="13506">
          <cell r="A13506" t="str">
            <v>DIAZ ORDONEZ ALEXANDER</v>
          </cell>
          <cell r="B13506">
            <v>94495610</v>
          </cell>
        </row>
        <row r="13507">
          <cell r="A13507" t="str">
            <v>DIAZ OREJARENA LUIS MARIA</v>
          </cell>
          <cell r="B13507">
            <v>5567499</v>
          </cell>
        </row>
        <row r="13508">
          <cell r="A13508" t="str">
            <v>DIAZ OROZCO OLGA RUBY</v>
          </cell>
          <cell r="B13508">
            <v>31871072</v>
          </cell>
        </row>
        <row r="13509">
          <cell r="A13509" t="str">
            <v>DIAZ ORTEGA MARYSOL</v>
          </cell>
          <cell r="B13509">
            <v>52333803</v>
          </cell>
        </row>
        <row r="13510">
          <cell r="A13510" t="str">
            <v>DIAZ ORTIZ CARMEN CECILIA</v>
          </cell>
          <cell r="B13510">
            <v>45450654</v>
          </cell>
        </row>
        <row r="13511">
          <cell r="A13511" t="str">
            <v>DIAZ ORTIZ OSCAR MAURICIO</v>
          </cell>
          <cell r="B13511">
            <v>79576758</v>
          </cell>
        </row>
        <row r="13512">
          <cell r="A13512" t="str">
            <v>DIAZ OSORIO GUILLERMO</v>
          </cell>
          <cell r="B13512">
            <v>1421525</v>
          </cell>
        </row>
        <row r="13513">
          <cell r="A13513" t="str">
            <v>DIAZ OSORIO LUIS CARLOS</v>
          </cell>
          <cell r="B13513">
            <v>79457547</v>
          </cell>
        </row>
        <row r="13514">
          <cell r="A13514" t="str">
            <v>DIAZ OSORIO LUIS FERNANDO</v>
          </cell>
          <cell r="B13514">
            <v>70568141</v>
          </cell>
        </row>
        <row r="13515">
          <cell r="A13515" t="str">
            <v>DIAZ OSORIO MARCELINO</v>
          </cell>
          <cell r="B13515">
            <v>6340457</v>
          </cell>
        </row>
        <row r="13516">
          <cell r="A13516" t="str">
            <v>DIAZ OSPINA ANGELA MARIA</v>
          </cell>
          <cell r="B13516">
            <v>41936033</v>
          </cell>
        </row>
        <row r="13517">
          <cell r="A13517" t="str">
            <v>DIAZ OSPINA FABIOLA</v>
          </cell>
          <cell r="B13517">
            <v>38863224</v>
          </cell>
        </row>
        <row r="13518">
          <cell r="A13518" t="str">
            <v>DIAZ OSPINA GILBERTO</v>
          </cell>
          <cell r="B13518">
            <v>10085486</v>
          </cell>
        </row>
        <row r="13519">
          <cell r="A13519" t="str">
            <v>DIAZ OSPINA ORLANDO</v>
          </cell>
          <cell r="B13519">
            <v>9049953</v>
          </cell>
        </row>
        <row r="13520">
          <cell r="A13520" t="str">
            <v>DIAZ OVIEDO MERYI ROCIO</v>
          </cell>
          <cell r="B13520">
            <v>52548232</v>
          </cell>
        </row>
        <row r="13521">
          <cell r="A13521" t="str">
            <v>DIAZ PACHECO PEDRO MANUEL</v>
          </cell>
          <cell r="B13521">
            <v>73098387</v>
          </cell>
        </row>
        <row r="13522">
          <cell r="A13522" t="str">
            <v>DIAZ PADILLA AGUSTIN</v>
          </cell>
          <cell r="B13522">
            <v>5983546</v>
          </cell>
        </row>
        <row r="13523">
          <cell r="A13523" t="str">
            <v>DIAZ PALACIO NORBERTO</v>
          </cell>
          <cell r="B13523">
            <v>16836270</v>
          </cell>
        </row>
        <row r="13524">
          <cell r="A13524" t="str">
            <v>DIAZ PALACIOS JOSE GABRIEL</v>
          </cell>
          <cell r="B13524">
            <v>91217933</v>
          </cell>
        </row>
        <row r="13525">
          <cell r="A13525" t="str">
            <v>DIAZ PALOMINO YENY PATRICIA</v>
          </cell>
          <cell r="B13525">
            <v>52384600</v>
          </cell>
        </row>
        <row r="13526">
          <cell r="A13526" t="str">
            <v>DIAZ PARADA CENON</v>
          </cell>
          <cell r="B13526">
            <v>19328323</v>
          </cell>
        </row>
        <row r="13527">
          <cell r="A13527" t="str">
            <v>DIAZ PARDO IVAN FELIPE</v>
          </cell>
          <cell r="B13527">
            <v>79125754</v>
          </cell>
        </row>
        <row r="13528">
          <cell r="A13528" t="str">
            <v>DIAZ PARRA LEONEL</v>
          </cell>
          <cell r="B13528">
            <v>11253724</v>
          </cell>
        </row>
        <row r="13529">
          <cell r="A13529" t="str">
            <v>DIAZ PARRA NELSON</v>
          </cell>
          <cell r="B13529">
            <v>7543890</v>
          </cell>
        </row>
        <row r="13530">
          <cell r="A13530" t="str">
            <v>DIAZ PARRA PEDRO JOSUE ERNEST</v>
          </cell>
          <cell r="B13530">
            <v>79120012</v>
          </cell>
        </row>
        <row r="13531">
          <cell r="A13531" t="str">
            <v>DIAZ PARRA SANDRA PATRICIA</v>
          </cell>
          <cell r="B13531">
            <v>52131688</v>
          </cell>
        </row>
        <row r="13532">
          <cell r="A13532" t="str">
            <v>DIAZ PARRA VICTOR MANUEL</v>
          </cell>
          <cell r="B13532">
            <v>11301025</v>
          </cell>
        </row>
        <row r="13533">
          <cell r="A13533" t="str">
            <v>DIAZ PATARROYO JAVIER</v>
          </cell>
          <cell r="B13533">
            <v>16772424</v>
          </cell>
        </row>
        <row r="13534">
          <cell r="A13534" t="str">
            <v>DIAZ PATINO SANTIAGO</v>
          </cell>
          <cell r="B13534">
            <v>79328802</v>
          </cell>
        </row>
        <row r="13535">
          <cell r="A13535" t="str">
            <v>DIAZ PAUCAR GLORIA ELENA</v>
          </cell>
          <cell r="B13535">
            <v>21403982</v>
          </cell>
        </row>
        <row r="13536">
          <cell r="A13536" t="str">
            <v>DIAZ PEDRO EMILIO</v>
          </cell>
          <cell r="B13536">
            <v>16719968</v>
          </cell>
        </row>
        <row r="13537">
          <cell r="A13537" t="str">
            <v>DIAZ PENA JULIA STELLA</v>
          </cell>
          <cell r="B13537">
            <v>51555260</v>
          </cell>
        </row>
        <row r="13538">
          <cell r="A13538" t="str">
            <v>DIAZ PEÑA LOURDES REGINA</v>
          </cell>
          <cell r="B13538">
            <v>38257530</v>
          </cell>
        </row>
        <row r="13539">
          <cell r="A13539" t="str">
            <v>DIAZ PERDOMO MARIA FLORINDA</v>
          </cell>
          <cell r="B13539">
            <v>36274305</v>
          </cell>
        </row>
        <row r="13540">
          <cell r="A13540" t="str">
            <v>DIAZ PEREZ CARLOS ENRIQUE</v>
          </cell>
          <cell r="B13540">
            <v>8304272</v>
          </cell>
        </row>
        <row r="13541">
          <cell r="A13541" t="str">
            <v>DIAZ PEREZ FRANCISCO</v>
          </cell>
          <cell r="B13541">
            <v>272869</v>
          </cell>
        </row>
        <row r="13542">
          <cell r="A13542" t="str">
            <v>DIAZ PEREZ MARYORI</v>
          </cell>
          <cell r="B13542">
            <v>43608215</v>
          </cell>
        </row>
        <row r="13543">
          <cell r="A13543" t="str">
            <v>DIAZ PEREZ OSCAR</v>
          </cell>
          <cell r="B13543">
            <v>17647081</v>
          </cell>
        </row>
        <row r="13544">
          <cell r="A13544" t="str">
            <v>DIAZ PINO JAIRO NORBEY</v>
          </cell>
          <cell r="B13544">
            <v>76313512</v>
          </cell>
        </row>
        <row r="13545">
          <cell r="A13545" t="str">
            <v>DIAZ PINZON JOSE MANUEL</v>
          </cell>
          <cell r="B13545">
            <v>79340498</v>
          </cell>
        </row>
        <row r="13546">
          <cell r="A13546" t="str">
            <v>DIAZ PLATA JOSE ORLANDO</v>
          </cell>
          <cell r="B13546">
            <v>19327263</v>
          </cell>
        </row>
        <row r="13547">
          <cell r="A13547" t="str">
            <v>DIAZ PLAZA AMID DEL CARMEN</v>
          </cell>
          <cell r="B13547">
            <v>42756572</v>
          </cell>
        </row>
        <row r="13548">
          <cell r="A13548" t="str">
            <v>DIAZ POVEDA LEONEL HERNANDO</v>
          </cell>
          <cell r="B13548">
            <v>19371163</v>
          </cell>
        </row>
        <row r="13549">
          <cell r="A13549" t="str">
            <v>DIAZ PRIETO IVAN ORLANDO</v>
          </cell>
          <cell r="B13549">
            <v>79947112</v>
          </cell>
        </row>
        <row r="13550">
          <cell r="A13550" t="str">
            <v>DIAZ PRIETO LORENA</v>
          </cell>
          <cell r="B13550">
            <v>52562496</v>
          </cell>
        </row>
        <row r="13551">
          <cell r="A13551" t="str">
            <v>DIAZ PULIDO MARIA EUGENIA</v>
          </cell>
          <cell r="B13551">
            <v>51840445</v>
          </cell>
        </row>
        <row r="13552">
          <cell r="A13552" t="str">
            <v>DIAZ QUESADA ARNULFO</v>
          </cell>
          <cell r="B13552">
            <v>91175749</v>
          </cell>
        </row>
        <row r="13553">
          <cell r="A13553" t="str">
            <v>DIAZ QUICENO ANA CONSUELO</v>
          </cell>
          <cell r="B13553">
            <v>31849893</v>
          </cell>
        </row>
        <row r="13554">
          <cell r="A13554" t="str">
            <v>DIAZ QUICENO LUZ ELENA</v>
          </cell>
          <cell r="B13554">
            <v>29400218</v>
          </cell>
        </row>
        <row r="13555">
          <cell r="A13555" t="str">
            <v>DIAZ QUINTERO EDGAR</v>
          </cell>
          <cell r="B13555">
            <v>16364962</v>
          </cell>
        </row>
        <row r="13556">
          <cell r="A13556" t="str">
            <v>DIAZ RADA OLIVIA</v>
          </cell>
          <cell r="B13556">
            <v>39025485</v>
          </cell>
        </row>
        <row r="13557">
          <cell r="A13557" t="str">
            <v>DIAZ RAMIREZ ALEXANDER</v>
          </cell>
          <cell r="B13557">
            <v>11317547</v>
          </cell>
        </row>
        <row r="13558">
          <cell r="A13558" t="str">
            <v>DIAZ RAMIREZ ALVARO</v>
          </cell>
          <cell r="B13558">
            <v>16598494</v>
          </cell>
        </row>
        <row r="13559">
          <cell r="A13559" t="str">
            <v>DIAZ RAMIREZ LILIANA</v>
          </cell>
          <cell r="B13559">
            <v>52471713</v>
          </cell>
        </row>
        <row r="13560">
          <cell r="A13560" t="str">
            <v>DIAZ RAMIREZ NIDIA YANED</v>
          </cell>
          <cell r="B13560">
            <v>28846081</v>
          </cell>
        </row>
        <row r="13561">
          <cell r="A13561" t="str">
            <v>DIAZ RAPELINO ROSAURA</v>
          </cell>
          <cell r="B13561">
            <v>32286623</v>
          </cell>
        </row>
        <row r="13562">
          <cell r="A13562" t="str">
            <v>DIAZ RENTERIA LILIANA</v>
          </cell>
          <cell r="B13562">
            <v>31955582</v>
          </cell>
        </row>
        <row r="13563">
          <cell r="A13563" t="str">
            <v>DIAZ RESTREPO ANA LUCIA</v>
          </cell>
          <cell r="B13563">
            <v>43741669</v>
          </cell>
        </row>
        <row r="13564">
          <cell r="A13564" t="str">
            <v>DIAZ RESTREPO BLANCA NUBIA</v>
          </cell>
          <cell r="B13564">
            <v>51819447</v>
          </cell>
        </row>
        <row r="13565">
          <cell r="A13565" t="str">
            <v>DIAZ RESTREPO NANCY STELLA</v>
          </cell>
          <cell r="B13565">
            <v>31981443</v>
          </cell>
        </row>
        <row r="13566">
          <cell r="A13566" t="str">
            <v>DIAZ REYES LINA FERNANDA</v>
          </cell>
          <cell r="B13566">
            <v>29107610</v>
          </cell>
        </row>
        <row r="13567">
          <cell r="A13567" t="str">
            <v>DIAZ RICO LUIS HENRY</v>
          </cell>
          <cell r="B13567">
            <v>79041705</v>
          </cell>
        </row>
        <row r="13568">
          <cell r="A13568" t="str">
            <v>DIAZ RINCON BEATRIZ</v>
          </cell>
          <cell r="B13568">
            <v>41466613</v>
          </cell>
        </row>
        <row r="13569">
          <cell r="A13569" t="str">
            <v>DIAZ RINCON JOSE VICENTE</v>
          </cell>
          <cell r="B13569">
            <v>17141481</v>
          </cell>
        </row>
        <row r="13570">
          <cell r="A13570" t="str">
            <v>DIAZ RIOS ROGELIO</v>
          </cell>
          <cell r="B13570">
            <v>6103105</v>
          </cell>
        </row>
        <row r="13571">
          <cell r="A13571" t="str">
            <v>DIAZ RIOS VICENTE</v>
          </cell>
          <cell r="B13571">
            <v>98564014</v>
          </cell>
        </row>
        <row r="13572">
          <cell r="A13572" t="str">
            <v>DIAZ RIVAS ARNOBIO FREDIS</v>
          </cell>
          <cell r="B13572">
            <v>4851728</v>
          </cell>
        </row>
        <row r="13573">
          <cell r="A13573" t="str">
            <v>DIAZ RIVERA JONNES</v>
          </cell>
          <cell r="B13573">
            <v>5117313</v>
          </cell>
        </row>
        <row r="13574">
          <cell r="A13574" t="str">
            <v>DIAZ ROBINSON</v>
          </cell>
          <cell r="B13574">
            <v>91275787</v>
          </cell>
        </row>
        <row r="13575">
          <cell r="A13575" t="str">
            <v>DIAZ RODRIGUEZ ALBEIRO</v>
          </cell>
          <cell r="B13575">
            <v>16435712</v>
          </cell>
        </row>
        <row r="13576">
          <cell r="A13576" t="str">
            <v>DIAZ RODRIGUEZ ALBERTO RICARDO</v>
          </cell>
          <cell r="B13576">
            <v>17141571</v>
          </cell>
        </row>
        <row r="13577">
          <cell r="A13577" t="str">
            <v>DIAZ RODRIGUEZ BLANCA MARINA</v>
          </cell>
          <cell r="B13577">
            <v>39655654</v>
          </cell>
        </row>
        <row r="13578">
          <cell r="A13578" t="str">
            <v>DIAZ RODRIGUEZ GLORIA PATRICIA</v>
          </cell>
          <cell r="B13578">
            <v>31885663</v>
          </cell>
        </row>
        <row r="13579">
          <cell r="A13579" t="str">
            <v>DIAZ RODRIGUEZ HECTOR</v>
          </cell>
          <cell r="B13579">
            <v>93080945</v>
          </cell>
        </row>
        <row r="13580">
          <cell r="A13580" t="str">
            <v>DIAZ RODRIGUEZ JAIME REYES</v>
          </cell>
          <cell r="B13580">
            <v>79867728</v>
          </cell>
        </row>
        <row r="13581">
          <cell r="A13581" t="str">
            <v>DIAZ RODRIGUEZ JOSE BENJAMIN</v>
          </cell>
          <cell r="B13581">
            <v>19241091</v>
          </cell>
        </row>
        <row r="13582">
          <cell r="A13582" t="str">
            <v>DIAZ RODRIGUEZ JOSE EDIER</v>
          </cell>
          <cell r="B13582">
            <v>10490897</v>
          </cell>
        </row>
        <row r="13583">
          <cell r="A13583" t="str">
            <v>DIAZ RODRIGUEZ LIZBETH AURORA</v>
          </cell>
          <cell r="B13583">
            <v>52257177</v>
          </cell>
        </row>
        <row r="13584">
          <cell r="A13584" t="str">
            <v>DIAZ RODRIGUEZ MARY LUZ</v>
          </cell>
          <cell r="B13584">
            <v>51719061</v>
          </cell>
        </row>
        <row r="13585">
          <cell r="A13585" t="str">
            <v>DIAZ RODRIGUEZ MONICA</v>
          </cell>
          <cell r="B13585">
            <v>52252030</v>
          </cell>
        </row>
        <row r="13586">
          <cell r="A13586" t="str">
            <v>DIAZ ROJAS BORIS HENRY</v>
          </cell>
          <cell r="B13586">
            <v>91430875</v>
          </cell>
        </row>
        <row r="13587">
          <cell r="A13587" t="str">
            <v>DIAZ ROJAS GUSTAVO</v>
          </cell>
          <cell r="B13587">
            <v>91299569</v>
          </cell>
        </row>
        <row r="13588">
          <cell r="A13588" t="str">
            <v>DIAZ ROJAS LUCY</v>
          </cell>
          <cell r="B13588">
            <v>41638724</v>
          </cell>
        </row>
        <row r="13589">
          <cell r="A13589" t="str">
            <v>DIAZ ROJAS MARIA FERNANDA</v>
          </cell>
          <cell r="B13589">
            <v>66765543</v>
          </cell>
        </row>
        <row r="13590">
          <cell r="A13590" t="str">
            <v>DIAZ ROJAS WILLIAM EDUARDO</v>
          </cell>
          <cell r="B13590">
            <v>13468802</v>
          </cell>
        </row>
        <row r="13591">
          <cell r="A13591" t="str">
            <v>DIAZ ROJAS YALILA</v>
          </cell>
          <cell r="B13591">
            <v>34509860</v>
          </cell>
        </row>
        <row r="13592">
          <cell r="A13592" t="str">
            <v>DIAZ ROMERO MARLENY</v>
          </cell>
          <cell r="B13592">
            <v>31979093</v>
          </cell>
        </row>
        <row r="13593">
          <cell r="A13593" t="str">
            <v>DIAZ RONDON MIRYAM</v>
          </cell>
          <cell r="B13593">
            <v>30348163</v>
          </cell>
        </row>
        <row r="13594">
          <cell r="A13594" t="str">
            <v>DIAZ RONDON NELLY</v>
          </cell>
          <cell r="B13594">
            <v>25141070</v>
          </cell>
        </row>
        <row r="13595">
          <cell r="A13595" t="str">
            <v>DIAZ RUBIANO AMANDA</v>
          </cell>
          <cell r="B13595">
            <v>39765442</v>
          </cell>
        </row>
        <row r="13596">
          <cell r="A13596" t="str">
            <v>DIAZ RUEDA HANS EMILIO</v>
          </cell>
          <cell r="B13596">
            <v>79454308</v>
          </cell>
        </row>
        <row r="13597">
          <cell r="A13597" t="str">
            <v>DIAZ RUIZ GUILLERMO</v>
          </cell>
          <cell r="B13597">
            <v>79318160</v>
          </cell>
        </row>
        <row r="13598">
          <cell r="A13598" t="str">
            <v>DIAZ RUIZ YANIRA</v>
          </cell>
          <cell r="B13598">
            <v>39784745</v>
          </cell>
        </row>
        <row r="13599">
          <cell r="A13599" t="str">
            <v>DIAZ SAAVEDRA ESPERANZA</v>
          </cell>
          <cell r="B13599">
            <v>51559199</v>
          </cell>
        </row>
        <row r="13600">
          <cell r="A13600" t="str">
            <v>DIAZ SAENZ MIGUEL ANTONIO</v>
          </cell>
          <cell r="B13600">
            <v>11298897</v>
          </cell>
        </row>
        <row r="13601">
          <cell r="A13601" t="str">
            <v>DIAZ SAENZ OSCAR EDUARDO</v>
          </cell>
          <cell r="B13601">
            <v>11318721</v>
          </cell>
        </row>
        <row r="13602">
          <cell r="A13602" t="str">
            <v>DIAZ SALDARRIAGA OSCAR ENRIQUE</v>
          </cell>
          <cell r="B13602">
            <v>16700991</v>
          </cell>
        </row>
        <row r="13603">
          <cell r="A13603" t="str">
            <v>DIAZ SALGADO CECILIA</v>
          </cell>
          <cell r="B13603">
            <v>39760572</v>
          </cell>
        </row>
        <row r="13604">
          <cell r="A13604" t="str">
            <v>DIAZ SALGADO MONICA</v>
          </cell>
          <cell r="B13604">
            <v>39760299</v>
          </cell>
        </row>
        <row r="13605">
          <cell r="A13605" t="str">
            <v>DIAZ SALOMON</v>
          </cell>
          <cell r="B13605">
            <v>5887559</v>
          </cell>
        </row>
        <row r="13606">
          <cell r="A13606" t="str">
            <v>DIAZ SANCHEZ CLARA VIRGINIA</v>
          </cell>
          <cell r="B13606">
            <v>52431769</v>
          </cell>
        </row>
        <row r="13607">
          <cell r="A13607" t="str">
            <v>DIAZ SANCHEZ MARTIN EMILIO</v>
          </cell>
          <cell r="B13607">
            <v>79207602</v>
          </cell>
        </row>
        <row r="13608">
          <cell r="A13608" t="str">
            <v>DIAZ SANCHEZ VIRGELINA</v>
          </cell>
          <cell r="B13608">
            <v>41622954</v>
          </cell>
        </row>
        <row r="13609">
          <cell r="A13609" t="str">
            <v>DIAZ SANTIAGO ANDRES</v>
          </cell>
          <cell r="B13609">
            <v>79708550</v>
          </cell>
        </row>
        <row r="13610">
          <cell r="A13610" t="str">
            <v>DIAZ SERNA JIMMY ALEXANDER</v>
          </cell>
          <cell r="B13610">
            <v>14894081</v>
          </cell>
        </row>
        <row r="13611">
          <cell r="A13611" t="str">
            <v>DIAZ SERNA MARIO</v>
          </cell>
          <cell r="B13611">
            <v>14873238</v>
          </cell>
        </row>
        <row r="13612">
          <cell r="A13612" t="str">
            <v>DIAZ SILVA EDGAR AUGUSTO</v>
          </cell>
          <cell r="B13612">
            <v>19367057</v>
          </cell>
        </row>
        <row r="13613">
          <cell r="A13613" t="str">
            <v>DIAZ SILVIO JAVIER</v>
          </cell>
          <cell r="B13613">
            <v>10483302</v>
          </cell>
        </row>
        <row r="13614">
          <cell r="A13614" t="str">
            <v>DIAZ SOFIA ISABEL</v>
          </cell>
          <cell r="B13614">
            <v>27386748</v>
          </cell>
        </row>
        <row r="13615">
          <cell r="A13615" t="str">
            <v>DIAZ SOLANO JADER</v>
          </cell>
          <cell r="B13615">
            <v>73126101</v>
          </cell>
        </row>
        <row r="13616">
          <cell r="A13616" t="str">
            <v>DIAZ SOTO GERMAN EMILIO</v>
          </cell>
          <cell r="B13616">
            <v>85438549</v>
          </cell>
        </row>
        <row r="13617">
          <cell r="A13617" t="str">
            <v>DIAZ SOTO WILLIAM</v>
          </cell>
          <cell r="B13617">
            <v>94488984</v>
          </cell>
        </row>
        <row r="13618">
          <cell r="A13618" t="str">
            <v>DIAZ SUAREZ FLOR ELVIRA</v>
          </cell>
          <cell r="B13618">
            <v>20566740</v>
          </cell>
        </row>
        <row r="13619">
          <cell r="A13619" t="str">
            <v>DIAZ SUAREZ MARLENE</v>
          </cell>
          <cell r="B13619">
            <v>37929841</v>
          </cell>
        </row>
        <row r="13620">
          <cell r="A13620" t="str">
            <v>DIAZ SUAREZ MESIAS</v>
          </cell>
          <cell r="B13620">
            <v>5519821</v>
          </cell>
        </row>
        <row r="13621">
          <cell r="A13621" t="str">
            <v>DIAZ SUAREZ NOHORA ESPERANZA</v>
          </cell>
          <cell r="B13621">
            <v>51634413</v>
          </cell>
        </row>
        <row r="13622">
          <cell r="A13622" t="str">
            <v>DIAZ TAPIA LUZ ESTHER</v>
          </cell>
          <cell r="B13622">
            <v>34972384</v>
          </cell>
        </row>
        <row r="13623">
          <cell r="A13623" t="str">
            <v>DIAZ TARAJUEZ JUAN PABLO</v>
          </cell>
          <cell r="B13623">
            <v>79856483</v>
          </cell>
        </row>
        <row r="13624">
          <cell r="A13624" t="str">
            <v>DIAZ TARAZONA PABLO EMILIO</v>
          </cell>
          <cell r="B13624">
            <v>13232593</v>
          </cell>
        </row>
        <row r="13625">
          <cell r="A13625" t="str">
            <v>DIAZ TAVERA HERMEL</v>
          </cell>
          <cell r="B13625">
            <v>12116911</v>
          </cell>
        </row>
        <row r="13626">
          <cell r="A13626" t="str">
            <v>DIAZ TELLO LUZ FANNY</v>
          </cell>
          <cell r="B13626">
            <v>24482924</v>
          </cell>
        </row>
        <row r="13627">
          <cell r="A13627" t="str">
            <v>DIAZ TENORIO CLAUDIA MARCELA</v>
          </cell>
          <cell r="B13627">
            <v>66659327</v>
          </cell>
        </row>
        <row r="13628">
          <cell r="A13628" t="str">
            <v>DIAZ TORRES ANA LUCERO</v>
          </cell>
          <cell r="B13628">
            <v>40029842</v>
          </cell>
        </row>
        <row r="13629">
          <cell r="A13629" t="str">
            <v>DIAZ TORRES BETTY</v>
          </cell>
          <cell r="B13629">
            <v>34390238</v>
          </cell>
        </row>
        <row r="13630">
          <cell r="A13630" t="str">
            <v>DIAZ TORRES CLAUDIA</v>
          </cell>
          <cell r="B13630">
            <v>37942654</v>
          </cell>
        </row>
        <row r="13631">
          <cell r="A13631" t="str">
            <v>DIAZ TORRES LUIS GONZAGA</v>
          </cell>
          <cell r="B13631">
            <v>4573192</v>
          </cell>
        </row>
        <row r="13632">
          <cell r="A13632" t="str">
            <v>DIAZ TORRES LUZ ANGELA</v>
          </cell>
          <cell r="B13632">
            <v>42089323</v>
          </cell>
        </row>
        <row r="13633">
          <cell r="A13633" t="str">
            <v>DIAZ TRIANA MARIA TERESA</v>
          </cell>
          <cell r="B13633">
            <v>20619899</v>
          </cell>
        </row>
        <row r="13634">
          <cell r="A13634" t="str">
            <v>DIAZ ULLOA GLORIACONSUELO</v>
          </cell>
          <cell r="B13634">
            <v>35524131</v>
          </cell>
        </row>
        <row r="13635">
          <cell r="A13635" t="str">
            <v>DIAZ URIBE MARIA LILIANA</v>
          </cell>
          <cell r="B13635">
            <v>51637875</v>
          </cell>
        </row>
        <row r="13636">
          <cell r="A13636" t="str">
            <v>DIAZ VALENCIA ANDREA CAROLINA</v>
          </cell>
          <cell r="B13636">
            <v>52764137</v>
          </cell>
        </row>
        <row r="13637">
          <cell r="A13637" t="str">
            <v>DIAZ VALENCIA ANGELA PATRICIA</v>
          </cell>
          <cell r="B13637">
            <v>43515834</v>
          </cell>
        </row>
        <row r="13638">
          <cell r="A13638" t="str">
            <v>DIAZ VALENCIA DENIS MANUEL</v>
          </cell>
          <cell r="B13638">
            <v>16499989</v>
          </cell>
        </row>
        <row r="13639">
          <cell r="A13639" t="str">
            <v>DIAZ VALENCIA GERMAN</v>
          </cell>
          <cell r="B13639">
            <v>8742218</v>
          </cell>
        </row>
        <row r="13640">
          <cell r="A13640" t="str">
            <v>DIAZ VALENCIA MARIELA RUTH</v>
          </cell>
          <cell r="B13640">
            <v>27498047</v>
          </cell>
        </row>
        <row r="13641">
          <cell r="A13641" t="str">
            <v>DIAZ VARGAS DICK HARRY</v>
          </cell>
          <cell r="B13641">
            <v>79054840</v>
          </cell>
        </row>
        <row r="13642">
          <cell r="A13642" t="str">
            <v>DIAZ VARGAS HERNANDO</v>
          </cell>
          <cell r="B13642">
            <v>13952904</v>
          </cell>
        </row>
        <row r="13643">
          <cell r="A13643" t="str">
            <v>DIAZ VARGAS JORGE ALFONSO</v>
          </cell>
          <cell r="B13643">
            <v>16625775</v>
          </cell>
        </row>
        <row r="13644">
          <cell r="A13644" t="str">
            <v>DIAZ VARON DORA MARIA</v>
          </cell>
          <cell r="B13644">
            <v>28523158</v>
          </cell>
        </row>
        <row r="13645">
          <cell r="A13645" t="str">
            <v>DIAZ VARON LUZ STELLA</v>
          </cell>
          <cell r="B13645">
            <v>38982595</v>
          </cell>
        </row>
        <row r="13646">
          <cell r="A13646" t="str">
            <v>DIAZ VASQUEZ WILLIAM</v>
          </cell>
          <cell r="B13646">
            <v>11315232</v>
          </cell>
        </row>
        <row r="13647">
          <cell r="A13647" t="str">
            <v>DIAZ VEGA FLOR ANGELA</v>
          </cell>
          <cell r="B13647">
            <v>23581971</v>
          </cell>
        </row>
        <row r="13648">
          <cell r="A13648" t="str">
            <v>DIAZ VEGA ROSALBA</v>
          </cell>
          <cell r="B13648">
            <v>37929749</v>
          </cell>
        </row>
        <row r="13649">
          <cell r="A13649" t="str">
            <v>DIAZ VELASCO SIGIFREDO</v>
          </cell>
          <cell r="B13649">
            <v>6288857</v>
          </cell>
        </row>
        <row r="13650">
          <cell r="A13650" t="str">
            <v>DIAZ VELASQUEZ ALBERTO JONH</v>
          </cell>
          <cell r="B13650">
            <v>16713760</v>
          </cell>
        </row>
        <row r="13651">
          <cell r="A13651" t="str">
            <v>DIAZ VELASQUEZ ELIZABETH</v>
          </cell>
          <cell r="B13651">
            <v>31979505</v>
          </cell>
        </row>
        <row r="13652">
          <cell r="A13652" t="str">
            <v>DIAZ VERA MARIA FERNANDA</v>
          </cell>
          <cell r="B13652">
            <v>66856665</v>
          </cell>
        </row>
        <row r="13653">
          <cell r="A13653" t="str">
            <v>DIAZ VERA MARTHA NOHORA</v>
          </cell>
          <cell r="B13653">
            <v>51763004</v>
          </cell>
        </row>
        <row r="13654">
          <cell r="A13654" t="str">
            <v>DIAZ VERGARA MARTHA ELENA</v>
          </cell>
          <cell r="B13654">
            <v>30759878</v>
          </cell>
        </row>
        <row r="13655">
          <cell r="A13655" t="str">
            <v>DIAZ VICTOR MANUEL</v>
          </cell>
          <cell r="B13655">
            <v>73138930</v>
          </cell>
        </row>
        <row r="13656">
          <cell r="A13656" t="str">
            <v>DIAZ VICTORIA RODRIGO</v>
          </cell>
          <cell r="B13656">
            <v>16244946</v>
          </cell>
        </row>
        <row r="13657">
          <cell r="A13657" t="str">
            <v>DIAZ VILLALOBOS JORGE EDUARDO</v>
          </cell>
          <cell r="B13657">
            <v>6889022</v>
          </cell>
        </row>
        <row r="13658">
          <cell r="A13658" t="str">
            <v>DIAZ VILLAMARIN JESUS ORLANDO</v>
          </cell>
          <cell r="B13658">
            <v>19347787</v>
          </cell>
        </row>
        <row r="13659">
          <cell r="A13659" t="str">
            <v>DIAZ VILLAR FABIO ANDRES</v>
          </cell>
          <cell r="B13659">
            <v>79522143</v>
          </cell>
        </row>
        <row r="13660">
          <cell r="A13660" t="str">
            <v>DIAZ VILLATE LUIS RAFAEL</v>
          </cell>
          <cell r="B13660">
            <v>19206931</v>
          </cell>
        </row>
        <row r="13661">
          <cell r="A13661" t="str">
            <v>DIAZ VILLEGAS GUSTAVO</v>
          </cell>
          <cell r="B13661">
            <v>16354795</v>
          </cell>
        </row>
        <row r="13662">
          <cell r="A13662" t="str">
            <v>DIAZ VILLEGAS MIGUEL ANGEL</v>
          </cell>
          <cell r="B13662">
            <v>94392377</v>
          </cell>
        </row>
        <row r="13663">
          <cell r="A13663" t="str">
            <v>DIAZ VIVEROS CATALINO</v>
          </cell>
          <cell r="B13663">
            <v>16498538</v>
          </cell>
        </row>
        <row r="13664">
          <cell r="A13664" t="str">
            <v>DIAZ YA/EZ BELEN</v>
          </cell>
          <cell r="B13664">
            <v>41501279</v>
          </cell>
        </row>
        <row r="13665">
          <cell r="A13665" t="str">
            <v>DIAZ YOENY</v>
          </cell>
          <cell r="B13665">
            <v>66899569</v>
          </cell>
        </row>
        <row r="13666">
          <cell r="A13666" t="str">
            <v>DIAZ ZAMBRANO WILSON ARTURO</v>
          </cell>
          <cell r="B13666">
            <v>18505833</v>
          </cell>
        </row>
        <row r="13667">
          <cell r="A13667" t="str">
            <v>DIAZ ZULUAGA JUAN ALBEIRO</v>
          </cell>
          <cell r="B13667">
            <v>70825656</v>
          </cell>
        </row>
        <row r="13668">
          <cell r="A13668" t="str">
            <v>DIAZ ZUNIGA EMIRO</v>
          </cell>
          <cell r="B13668">
            <v>4775169</v>
          </cell>
        </row>
        <row r="13669">
          <cell r="A13669" t="str">
            <v>DIAZ. MYRIAM</v>
          </cell>
          <cell r="B13669">
            <v>28378261</v>
          </cell>
        </row>
        <row r="13670">
          <cell r="A13670" t="str">
            <v>DIAZGRANADOS MELO ADALBERTO</v>
          </cell>
          <cell r="B13670">
            <v>12535401</v>
          </cell>
        </row>
        <row r="13671">
          <cell r="A13671" t="str">
            <v>DIAZGRANADOS NAVAS PEDRO WALTER</v>
          </cell>
          <cell r="B13671">
            <v>17180385</v>
          </cell>
        </row>
        <row r="13672">
          <cell r="A13672" t="str">
            <v>DIB ANGARITA JOSE ELIAS</v>
          </cell>
          <cell r="B13672">
            <v>19219849</v>
          </cell>
        </row>
        <row r="13673">
          <cell r="A13673" t="str">
            <v>DIB DIAZ GRANADOS GABRIEL ENRI</v>
          </cell>
          <cell r="B13673">
            <v>70558023</v>
          </cell>
        </row>
        <row r="13674">
          <cell r="A13674" t="str">
            <v>DICET RIOFRIO TOMAS GUILLERMO</v>
          </cell>
          <cell r="B13674">
            <v>7883578</v>
          </cell>
        </row>
        <row r="13675">
          <cell r="A13675" t="str">
            <v>DICK SOLANO SANDRA</v>
          </cell>
          <cell r="B13675">
            <v>52622129</v>
          </cell>
        </row>
        <row r="13676">
          <cell r="A13676" t="str">
            <v>DICKSON MACH LOURDES DEL PILAR</v>
          </cell>
          <cell r="B13676">
            <v>34969881</v>
          </cell>
        </row>
        <row r="13677">
          <cell r="A13677" t="str">
            <v>DIEGO A BARRAGAN RODRIGUEZ</v>
          </cell>
          <cell r="B13677">
            <v>16604530</v>
          </cell>
        </row>
        <row r="13678">
          <cell r="A13678" t="str">
            <v>DIEGO ABELARDO BARRETO MAGON</v>
          </cell>
          <cell r="B13678">
            <v>16448959</v>
          </cell>
        </row>
        <row r="13679">
          <cell r="A13679" t="str">
            <v>DIEGO AGUDELO RAMIREZ</v>
          </cell>
          <cell r="B13679">
            <v>7540446</v>
          </cell>
        </row>
        <row r="13680">
          <cell r="A13680" t="str">
            <v>DIEGO ALBERTO ECHEVERRY</v>
          </cell>
          <cell r="B13680">
            <v>98555615</v>
          </cell>
        </row>
        <row r="13681">
          <cell r="A13681" t="str">
            <v>DIEGO ALBERTO MEJIA GOMEZ</v>
          </cell>
          <cell r="B13681">
            <v>70558613</v>
          </cell>
        </row>
        <row r="13682">
          <cell r="A13682" t="str">
            <v>DIEGO ALBERTO PARRA OCHOA</v>
          </cell>
          <cell r="B13682">
            <v>71727625</v>
          </cell>
        </row>
        <row r="13683">
          <cell r="A13683" t="str">
            <v>DIEGO ALONSO GUTIERREZ MAZO</v>
          </cell>
          <cell r="B13683">
            <v>98549248</v>
          </cell>
        </row>
        <row r="13684">
          <cell r="A13684" t="str">
            <v>DIEGO ALONSO OCAMPO BEJARANO</v>
          </cell>
          <cell r="B13684">
            <v>16629134</v>
          </cell>
        </row>
        <row r="13685">
          <cell r="A13685" t="str">
            <v>DIEGO ANDRES NAVARRO BOTERO</v>
          </cell>
          <cell r="B13685">
            <v>80410563</v>
          </cell>
        </row>
        <row r="13686">
          <cell r="A13686" t="str">
            <v>DIEGO AUGUSTO GOMEZ ROJAS</v>
          </cell>
          <cell r="B13686">
            <v>15505699</v>
          </cell>
        </row>
        <row r="13687">
          <cell r="A13687" t="str">
            <v>DIEGO DE JESUS MONTOYA BETANCUR</v>
          </cell>
          <cell r="B13687">
            <v>71656763</v>
          </cell>
        </row>
        <row r="13688">
          <cell r="A13688" t="str">
            <v>DIEGO ENCINALES ARANA</v>
          </cell>
          <cell r="B13688">
            <v>8681442</v>
          </cell>
        </row>
        <row r="13689">
          <cell r="A13689" t="str">
            <v>DIEGO ESPINAL G</v>
          </cell>
          <cell r="B13689">
            <v>70083092</v>
          </cell>
        </row>
        <row r="13690">
          <cell r="A13690" t="str">
            <v>DIEGO ESPINOSA CARO</v>
          </cell>
          <cell r="B13690">
            <v>79156654</v>
          </cell>
        </row>
        <row r="13691">
          <cell r="A13691" t="str">
            <v>DIEGO F LOAIZA OCAMPO</v>
          </cell>
          <cell r="B13691">
            <v>16794462</v>
          </cell>
        </row>
        <row r="13692">
          <cell r="A13692" t="str">
            <v>DIEGO F PERLAZA HERNANDEZ</v>
          </cell>
          <cell r="B13692">
            <v>16584777</v>
          </cell>
        </row>
        <row r="13693">
          <cell r="A13693" t="str">
            <v>DIEGO F ZAPATA CASTANEDA</v>
          </cell>
          <cell r="B13693">
            <v>16580651</v>
          </cell>
        </row>
        <row r="13694">
          <cell r="A13694" t="str">
            <v>DIEGO FERNANDO ARISTIZABAL ORTIZ</v>
          </cell>
          <cell r="B13694">
            <v>80417385</v>
          </cell>
        </row>
        <row r="13695">
          <cell r="A13695" t="str">
            <v>DIEGO FERNANDO CALDERON</v>
          </cell>
          <cell r="B13695">
            <v>94412799</v>
          </cell>
        </row>
        <row r="13696">
          <cell r="A13696" t="str">
            <v>DIEGO FERNANDO ESCOBAR ANDRADE</v>
          </cell>
          <cell r="B13696">
            <v>94374808</v>
          </cell>
        </row>
        <row r="13697">
          <cell r="A13697" t="str">
            <v>DIEGO FERNANDO GUARNIZO MONROY</v>
          </cell>
          <cell r="B13697">
            <v>17643555</v>
          </cell>
        </row>
        <row r="13698">
          <cell r="A13698" t="str">
            <v>DIEGO FERNANDO JIMENEZ BORRERO</v>
          </cell>
          <cell r="B13698">
            <v>16632979</v>
          </cell>
        </row>
        <row r="13699">
          <cell r="A13699" t="str">
            <v>DIEGO FERNANDO MANRIQUE NIETO</v>
          </cell>
          <cell r="B13699">
            <v>79307823</v>
          </cell>
        </row>
        <row r="13700">
          <cell r="A13700" t="str">
            <v>DIEGO FERNANDO MARTINEZ MUNOZ</v>
          </cell>
          <cell r="B13700">
            <v>94370508</v>
          </cell>
        </row>
        <row r="13701">
          <cell r="A13701" t="str">
            <v>DIEGO FERNANDO NAVIA CABRERA</v>
          </cell>
          <cell r="B13701">
            <v>16747816</v>
          </cell>
        </row>
        <row r="13702">
          <cell r="A13702" t="str">
            <v>DIEGO FERNANDO OCAMPO ORTIZ</v>
          </cell>
          <cell r="B13702">
            <v>16704855</v>
          </cell>
        </row>
        <row r="13703">
          <cell r="A13703" t="str">
            <v>DIEGO FERNANDO RIVAS NARVAEZ</v>
          </cell>
          <cell r="B13703">
            <v>10123493</v>
          </cell>
        </row>
        <row r="13704">
          <cell r="A13704" t="str">
            <v>DIEGO FERNANDO SANCHEZ PATINO</v>
          </cell>
          <cell r="B13704">
            <v>94375413</v>
          </cell>
        </row>
        <row r="13705">
          <cell r="A13705" t="str">
            <v>DIEGO FERNANDO VALENCIA TORRES</v>
          </cell>
          <cell r="B13705">
            <v>16778376</v>
          </cell>
        </row>
        <row r="13706">
          <cell r="A13706" t="str">
            <v>DIEGO G ESCOBAR MELO</v>
          </cell>
          <cell r="B13706">
            <v>14964959</v>
          </cell>
        </row>
        <row r="13707">
          <cell r="A13707" t="str">
            <v>DIEGO H MEDINA FERNANDEZ</v>
          </cell>
          <cell r="B13707">
            <v>16260569</v>
          </cell>
        </row>
        <row r="13708">
          <cell r="A13708" t="str">
            <v>DIEGO H MENDOZA ALVARADO</v>
          </cell>
          <cell r="B13708">
            <v>14956700</v>
          </cell>
        </row>
        <row r="13709">
          <cell r="A13709" t="str">
            <v>DIEGO H QUIJANO REISSNER</v>
          </cell>
          <cell r="B13709">
            <v>16615708</v>
          </cell>
        </row>
        <row r="13710">
          <cell r="A13710" t="str">
            <v>DIEGO HERNAN MURCIA</v>
          </cell>
          <cell r="B13710">
            <v>16450652</v>
          </cell>
        </row>
        <row r="13711">
          <cell r="A13711" t="str">
            <v>DIEGO J RICO MENDOZA</v>
          </cell>
          <cell r="B13711">
            <v>14956767</v>
          </cell>
        </row>
        <row r="13712">
          <cell r="A13712" t="str">
            <v>DIEGO JAIR ARIAS OSORIO</v>
          </cell>
          <cell r="B13712">
            <v>16702208</v>
          </cell>
        </row>
        <row r="13713">
          <cell r="A13713" t="str">
            <v>DIEGO JARAMILLO GOMEZ</v>
          </cell>
          <cell r="B13713">
            <v>396037</v>
          </cell>
        </row>
        <row r="13714">
          <cell r="A13714" t="str">
            <v>DIEGO LOPEZ</v>
          </cell>
          <cell r="B13714">
            <v>6548375</v>
          </cell>
        </row>
        <row r="13715">
          <cell r="A13715" t="str">
            <v>DIEGO LUIS PENA VASQUEZ</v>
          </cell>
          <cell r="B13715">
            <v>10557558</v>
          </cell>
        </row>
        <row r="13716">
          <cell r="A13716" t="str">
            <v>DIEGO MARTINEZ ORRANTIA</v>
          </cell>
          <cell r="B13716">
            <v>80416880</v>
          </cell>
        </row>
        <row r="13717">
          <cell r="A13717" t="str">
            <v>DIEGO MAURICIO CAMARGO GROSS</v>
          </cell>
          <cell r="B13717">
            <v>9531336</v>
          </cell>
        </row>
        <row r="13718">
          <cell r="A13718" t="str">
            <v>DIEGO PELAEZ VILLEGAS</v>
          </cell>
          <cell r="B13718">
            <v>4371621</v>
          </cell>
        </row>
        <row r="13719">
          <cell r="A13719" t="str">
            <v>DIEGO PEREA CARDENAS</v>
          </cell>
          <cell r="B13719">
            <v>14991406</v>
          </cell>
        </row>
        <row r="13720">
          <cell r="A13720" t="str">
            <v>DIEGO PONCE DE LEON TOBAR</v>
          </cell>
          <cell r="B13720">
            <v>79942437</v>
          </cell>
        </row>
        <row r="13721">
          <cell r="A13721" t="str">
            <v>DIEGO RAFAEL DORADO HERNANDEZ</v>
          </cell>
          <cell r="B13721">
            <v>79469996</v>
          </cell>
        </row>
        <row r="13722">
          <cell r="A13722" t="str">
            <v>DIEGO RESTREPO RODRIGUEZ</v>
          </cell>
          <cell r="B13722">
            <v>71691518</v>
          </cell>
        </row>
        <row r="13723">
          <cell r="A13723" t="str">
            <v>DIEGO RODRIGUEZ PIEDRAHITA</v>
          </cell>
          <cell r="B13723">
            <v>19391085</v>
          </cell>
        </row>
        <row r="13724">
          <cell r="A13724" t="str">
            <v>DIEGO SAA NAVIA</v>
          </cell>
          <cell r="B13724">
            <v>10517564</v>
          </cell>
        </row>
        <row r="13725">
          <cell r="A13725" t="str">
            <v>DIEGO SARDI DE LIMA</v>
          </cell>
          <cell r="B13725">
            <v>16821610</v>
          </cell>
        </row>
        <row r="13726">
          <cell r="A13726" t="str">
            <v>DIEGO SUAREZ ESCOBAR</v>
          </cell>
          <cell r="B13726">
            <v>16680170</v>
          </cell>
        </row>
        <row r="13727">
          <cell r="A13727" t="str">
            <v>DIEGO VELASCO SIERRA</v>
          </cell>
          <cell r="B13727">
            <v>8318433</v>
          </cell>
        </row>
        <row r="13728">
          <cell r="A13728" t="str">
            <v>DIESEL ELECTRIC DEL PACIFICO LTDA</v>
          </cell>
          <cell r="B13728">
            <v>890302989</v>
          </cell>
        </row>
        <row r="13729">
          <cell r="A13729" t="str">
            <v>DIETTES VILLAMIZAR ORLANDO</v>
          </cell>
          <cell r="B13729">
            <v>13813996</v>
          </cell>
        </row>
        <row r="13730">
          <cell r="A13730" t="str">
            <v>DIEZ BETANCOURTH OCTAVIO</v>
          </cell>
          <cell r="B13730">
            <v>14447447</v>
          </cell>
        </row>
        <row r="13731">
          <cell r="A13731" t="str">
            <v>DIEZ BONILLA ALVARO JULIO</v>
          </cell>
          <cell r="B13731">
            <v>71698923</v>
          </cell>
        </row>
        <row r="13732">
          <cell r="A13732" t="str">
            <v>DIEZ DE ESCOBAR MARIA VICTORIA</v>
          </cell>
          <cell r="B13732">
            <v>32467258</v>
          </cell>
        </row>
        <row r="13733">
          <cell r="A13733" t="str">
            <v>DIEZ ESCOBAR JUAN DIEGO</v>
          </cell>
          <cell r="B13733">
            <v>98542827</v>
          </cell>
        </row>
        <row r="13734">
          <cell r="A13734" t="str">
            <v>DIEZ ESCOBAR WILLIAMS</v>
          </cell>
          <cell r="B13734">
            <v>8266936</v>
          </cell>
        </row>
        <row r="13735">
          <cell r="A13735" t="str">
            <v>DIEZ FORONDA FRANCY ELENA</v>
          </cell>
          <cell r="B13735">
            <v>42689099</v>
          </cell>
        </row>
        <row r="13736">
          <cell r="A13736" t="str">
            <v>DIEZ GALLEGO RICARDO JAVIER</v>
          </cell>
          <cell r="B13736">
            <v>98560182</v>
          </cell>
        </row>
        <row r="13737">
          <cell r="A13737" t="str">
            <v>DIEZ GIRALDO ANGELA PATRICIA</v>
          </cell>
          <cell r="B13737">
            <v>43060352</v>
          </cell>
        </row>
        <row r="13738">
          <cell r="A13738" t="str">
            <v>DIEZ MEJIA JUAN FIDEL</v>
          </cell>
          <cell r="B13738">
            <v>70567686</v>
          </cell>
        </row>
        <row r="13739">
          <cell r="A13739" t="str">
            <v>DIEZ RODRIGUEZ JOSE</v>
          </cell>
          <cell r="B13739">
            <v>94380823</v>
          </cell>
        </row>
        <row r="13740">
          <cell r="A13740" t="str">
            <v>DIEZ ROYKOVICH YARA</v>
          </cell>
          <cell r="B13740">
            <v>31173329</v>
          </cell>
        </row>
        <row r="13741">
          <cell r="A13741" t="str">
            <v>DIEZ YEPEZ CARLOS ALBERTO</v>
          </cell>
          <cell r="B13741">
            <v>6783224</v>
          </cell>
        </row>
        <row r="13742">
          <cell r="A13742" t="str">
            <v>DIEZ ZAPATA MARIA JANET</v>
          </cell>
          <cell r="B13742">
            <v>43741686</v>
          </cell>
        </row>
        <row r="13743">
          <cell r="A13743" t="str">
            <v>DIEZIM SA</v>
          </cell>
          <cell r="B13743">
            <v>830008561</v>
          </cell>
        </row>
        <row r="13744">
          <cell r="A13744" t="str">
            <v>DILMAR LOPEZ LUNA</v>
          </cell>
          <cell r="B13744">
            <v>16647017</v>
          </cell>
        </row>
        <row r="13745">
          <cell r="A13745" t="str">
            <v>DIMALUZ LTDA</v>
          </cell>
          <cell r="B13745">
            <v>860530235</v>
          </cell>
        </row>
        <row r="13746">
          <cell r="A13746" t="str">
            <v>DIMAS MENDOZA OLGA PIEDAD</v>
          </cell>
          <cell r="B13746">
            <v>39567335</v>
          </cell>
        </row>
        <row r="13747">
          <cell r="A13747" t="str">
            <v>DIMAS TOVAR YEZID FERNANDO</v>
          </cell>
          <cell r="B13747">
            <v>79055652</v>
          </cell>
        </row>
        <row r="13748">
          <cell r="A13748" t="str">
            <v>DIMATE ANGARITA OSCAR DARIO</v>
          </cell>
          <cell r="B13748">
            <v>79966374</v>
          </cell>
        </row>
        <row r="13749">
          <cell r="A13749" t="str">
            <v>DIMATE BORDA CLAUDIA LILIANA</v>
          </cell>
          <cell r="B13749">
            <v>52172982</v>
          </cell>
        </row>
        <row r="13750">
          <cell r="A13750" t="str">
            <v>DIMATE DE ALVARADOMARIA CONSUELO</v>
          </cell>
          <cell r="B13750">
            <v>51671562</v>
          </cell>
        </row>
        <row r="13751">
          <cell r="A13751" t="str">
            <v>DIMATE PEREZ ARCADIO</v>
          </cell>
          <cell r="B13751">
            <v>17138068</v>
          </cell>
        </row>
        <row r="13752">
          <cell r="A13752" t="str">
            <v>DIMATEX LTDA</v>
          </cell>
          <cell r="B13752">
            <v>800176680</v>
          </cell>
        </row>
        <row r="13753">
          <cell r="A13753" t="str">
            <v>DIMELCO LTDA</v>
          </cell>
          <cell r="B13753">
            <v>811013570</v>
          </cell>
        </row>
        <row r="13754">
          <cell r="A13754" t="str">
            <v>DINAS MUNOZ MARITZA</v>
          </cell>
          <cell r="B13754">
            <v>29541548</v>
          </cell>
        </row>
        <row r="13755">
          <cell r="A13755" t="str">
            <v>DINAS POSSU DIEGO LUIS</v>
          </cell>
          <cell r="B13755">
            <v>10554451</v>
          </cell>
        </row>
        <row r="13756">
          <cell r="A13756" t="str">
            <v>DINAS SANCHEZ LEONOR</v>
          </cell>
          <cell r="B13756">
            <v>31971903</v>
          </cell>
        </row>
        <row r="13757">
          <cell r="A13757" t="str">
            <v>DINATEC LTDA.</v>
          </cell>
          <cell r="B13757">
            <v>860500170</v>
          </cell>
        </row>
        <row r="13758">
          <cell r="A13758" t="str">
            <v>DINVER LIMITADA</v>
          </cell>
          <cell r="B13758">
            <v>800122585</v>
          </cell>
        </row>
        <row r="13759">
          <cell r="A13759" t="str">
            <v>DIONISIO ALFREDO HINESTROZA TAPIAS</v>
          </cell>
          <cell r="B13759">
            <v>14973815</v>
          </cell>
        </row>
        <row r="13760">
          <cell r="A13760" t="str">
            <v>DIOSA CHAVARRIA HENRY ORLANDO</v>
          </cell>
          <cell r="B13760">
            <v>98547960</v>
          </cell>
        </row>
        <row r="13761">
          <cell r="A13761" t="str">
            <v>DIOSA DE ANGEL GLORIA INES</v>
          </cell>
          <cell r="B13761">
            <v>32439829</v>
          </cell>
        </row>
        <row r="13762">
          <cell r="A13762" t="str">
            <v>DIOSA LONDONO SERGIO ORLANDO</v>
          </cell>
          <cell r="B13762">
            <v>98543412</v>
          </cell>
        </row>
        <row r="13763">
          <cell r="A13763" t="str">
            <v>DIOSA URIBE WALTER DE JESUS</v>
          </cell>
          <cell r="B13763">
            <v>71681738</v>
          </cell>
        </row>
        <row r="13764">
          <cell r="A13764" t="str">
            <v>DIPHARMA LTDA</v>
          </cell>
          <cell r="B13764">
            <v>830000777</v>
          </cell>
        </row>
        <row r="13765">
          <cell r="A13765" t="str">
            <v>DIQUE PELAEZ MARTHA LILIANA</v>
          </cell>
          <cell r="B13765">
            <v>66853569</v>
          </cell>
        </row>
        <row r="13766">
          <cell r="A13766" t="str">
            <v>DIRCOMOTOS LIMITADA</v>
          </cell>
          <cell r="B13766">
            <v>800170496</v>
          </cell>
        </row>
        <row r="13767">
          <cell r="A13767" t="str">
            <v>DISALPICO LTDA</v>
          </cell>
          <cell r="B13767">
            <v>824001460</v>
          </cell>
        </row>
        <row r="13768">
          <cell r="A13768" t="str">
            <v>DISCENTRO LTDA</v>
          </cell>
          <cell r="B13768">
            <v>816001998</v>
          </cell>
        </row>
        <row r="13769">
          <cell r="A13769" t="str">
            <v>DISENOS CLASICOS LTDA</v>
          </cell>
          <cell r="B13769">
            <v>800051011</v>
          </cell>
        </row>
        <row r="13770">
          <cell r="A13770" t="str">
            <v>DISFLORES SA</v>
          </cell>
          <cell r="B13770">
            <v>890310879</v>
          </cell>
        </row>
        <row r="13771">
          <cell r="A13771" t="str">
            <v>DISHINGTON FRANCO DANIA YOLANDA</v>
          </cell>
          <cell r="B13771">
            <v>66903250</v>
          </cell>
        </row>
        <row r="13772">
          <cell r="A13772" t="str">
            <v>DISICO LTDA</v>
          </cell>
          <cell r="B13772">
            <v>860074186</v>
          </cell>
        </row>
        <row r="13773">
          <cell r="A13773" t="str">
            <v>DISMETALES LTDA</v>
          </cell>
          <cell r="B13773">
            <v>800035237</v>
          </cell>
        </row>
        <row r="13774">
          <cell r="A13774" t="str">
            <v>DISONEX LIMITADA</v>
          </cell>
          <cell r="B13774">
            <v>800120873</v>
          </cell>
        </row>
        <row r="13775">
          <cell r="A13775" t="str">
            <v>DISPROALQUIMICOS</v>
          </cell>
          <cell r="B13775">
            <v>800123399</v>
          </cell>
        </row>
        <row r="13776">
          <cell r="A13776" t="str">
            <v>DISREPUESTOS LTDA</v>
          </cell>
          <cell r="B13776">
            <v>860045274</v>
          </cell>
        </row>
        <row r="13777">
          <cell r="A13777" t="str">
            <v>DIST. DE PESCADOS Y MARISCOS DE LA SABAN</v>
          </cell>
          <cell r="B13777">
            <v>800079536</v>
          </cell>
        </row>
        <row r="13778">
          <cell r="A13778" t="str">
            <v>DISTRI QUIN LTDA</v>
          </cell>
          <cell r="B13778">
            <v>890932012</v>
          </cell>
        </row>
        <row r="13779">
          <cell r="A13779" t="str">
            <v>DISTRIBU HERNANDEZ GOMEZ DIHEGO LTDA</v>
          </cell>
          <cell r="B13779">
            <v>822000851</v>
          </cell>
        </row>
        <row r="13780">
          <cell r="A13780" t="str">
            <v>DISTRIBUIDORA ANDINA S A</v>
          </cell>
          <cell r="B13780">
            <v>860048867</v>
          </cell>
        </row>
        <row r="13781">
          <cell r="A13781" t="str">
            <v>DISTRIBUIDORA CHAOS LTDA</v>
          </cell>
          <cell r="B13781">
            <v>805005865</v>
          </cell>
        </row>
        <row r="13782">
          <cell r="A13782" t="str">
            <v>DISTRIBUIDORA CRISTAL</v>
          </cell>
          <cell r="B13782">
            <v>890310401</v>
          </cell>
        </row>
        <row r="13783">
          <cell r="A13783" t="str">
            <v>DISTRIBUIDORA DE LOS ANDES S.A</v>
          </cell>
          <cell r="B13783">
            <v>890800215</v>
          </cell>
        </row>
        <row r="13784">
          <cell r="A13784" t="str">
            <v>DISTRIBUIDORA DE MEDICAMENTOS STEVROGAS</v>
          </cell>
          <cell r="B13784">
            <v>804010505</v>
          </cell>
        </row>
        <row r="13785">
          <cell r="A13785" t="str">
            <v>DISTRIBUIDORA DE POLLO SANTA MONICA LTDA</v>
          </cell>
          <cell r="B13785">
            <v>800037916</v>
          </cell>
        </row>
        <row r="13786">
          <cell r="A13786" t="str">
            <v>DISTRIBUIDORA DE REFRIGERACION LTDA</v>
          </cell>
          <cell r="B13786">
            <v>860400103</v>
          </cell>
        </row>
        <row r="13787">
          <cell r="A13787" t="str">
            <v>DISTRIBUIDORA EL SURTIDOR E.U</v>
          </cell>
          <cell r="B13787">
            <v>804005508</v>
          </cell>
        </row>
        <row r="13788">
          <cell r="A13788" t="str">
            <v>DISTRIBUIDORA LA FERIA DE LAS PINTURAS</v>
          </cell>
          <cell r="B13788">
            <v>890332834</v>
          </cell>
        </row>
        <row r="13789">
          <cell r="A13789" t="str">
            <v>DISTRIBUIDORA MARY DEL DIAMANTE</v>
          </cell>
          <cell r="B13789">
            <v>31918538</v>
          </cell>
        </row>
        <row r="13790">
          <cell r="A13790" t="str">
            <v>DISTRIBUIDORA MAYORISTA MAN PAR SA</v>
          </cell>
          <cell r="B13790">
            <v>830016573</v>
          </cell>
        </row>
        <row r="13791">
          <cell r="A13791" t="str">
            <v>DISTRIBUIDORA NACIONAL DE SOMBREROS</v>
          </cell>
          <cell r="B13791">
            <v>890918413</v>
          </cell>
        </row>
        <row r="13792">
          <cell r="A13792" t="str">
            <v>DISTRIBUIDORA PEDRAZA REYES</v>
          </cell>
          <cell r="B13792">
            <v>800155361</v>
          </cell>
        </row>
        <row r="13793">
          <cell r="A13793" t="str">
            <v>DISTRIBUIDORA SALGAR LTDA</v>
          </cell>
          <cell r="B13793">
            <v>800056674</v>
          </cell>
        </row>
        <row r="13794">
          <cell r="A13794" t="str">
            <v>DISTRIBUIDORA TOLUJAN S A</v>
          </cell>
          <cell r="B13794">
            <v>890904825</v>
          </cell>
        </row>
        <row r="13795">
          <cell r="A13795" t="str">
            <v>DISTRIBUIDORA YING YANGUE</v>
          </cell>
          <cell r="B13795">
            <v>805017513</v>
          </cell>
        </row>
        <row r="13796">
          <cell r="A13796" t="str">
            <v>DISTRICLINICOS LTDA</v>
          </cell>
          <cell r="B13796">
            <v>816000114</v>
          </cell>
        </row>
        <row r="13797">
          <cell r="A13797" t="str">
            <v>DISTRIFERRO GB S A</v>
          </cell>
          <cell r="B13797">
            <v>811016803</v>
          </cell>
        </row>
        <row r="13798">
          <cell r="A13798" t="str">
            <v>DITA OROZCO ALBERTO RAFAEL</v>
          </cell>
          <cell r="B13798">
            <v>3757267</v>
          </cell>
        </row>
        <row r="13799">
          <cell r="A13799" t="str">
            <v>DIVERSIONES VIDEOTEC</v>
          </cell>
          <cell r="B13799">
            <v>16710127</v>
          </cell>
        </row>
        <row r="13800">
          <cell r="A13800" t="str">
            <v>DIVNA LISA RIANO LOPEZ</v>
          </cell>
          <cell r="B13800">
            <v>39692956</v>
          </cell>
        </row>
        <row r="13801">
          <cell r="A13801" t="str">
            <v>DIX PONNEFZ JOHN C</v>
          </cell>
          <cell r="B13801">
            <v>92507011</v>
          </cell>
        </row>
        <row r="13802">
          <cell r="A13802" t="str">
            <v>DOBLEPUNTO LTDA</v>
          </cell>
          <cell r="B13802">
            <v>811021176</v>
          </cell>
        </row>
        <row r="13803">
          <cell r="A13803" t="str">
            <v>DOLLY YANGUAS ARIAS</v>
          </cell>
          <cell r="B13803">
            <v>31244214</v>
          </cell>
        </row>
        <row r="13804">
          <cell r="A13804" t="str">
            <v>DOMAR ORLANDO MURCIA CHAVARRO</v>
          </cell>
          <cell r="B13804">
            <v>12544070</v>
          </cell>
        </row>
        <row r="13805">
          <cell r="A13805" t="str">
            <v>DOMENICY GONZALEZ FRANCISCO EUGENIO</v>
          </cell>
          <cell r="B13805">
            <v>14968255</v>
          </cell>
        </row>
        <row r="13806">
          <cell r="A13806" t="str">
            <v>DOMESQUI FLORA INES</v>
          </cell>
          <cell r="B13806">
            <v>46357053</v>
          </cell>
        </row>
        <row r="13807">
          <cell r="A13807" t="str">
            <v>DOMINGUEZ AGUDELO GIOVANNI</v>
          </cell>
          <cell r="B13807">
            <v>79835167</v>
          </cell>
        </row>
        <row r="13808">
          <cell r="A13808" t="str">
            <v>DOMINGUEZ AIDA LUZ</v>
          </cell>
          <cell r="B13808">
            <v>43543335</v>
          </cell>
        </row>
        <row r="13809">
          <cell r="A13809" t="str">
            <v>DOMINGUEZ ANA JOAQUINA</v>
          </cell>
          <cell r="B13809">
            <v>31186749</v>
          </cell>
        </row>
        <row r="13810">
          <cell r="A13810" t="str">
            <v>DOMINGUEZ BUSTO LUIS EDUARDO</v>
          </cell>
          <cell r="B13810">
            <v>16483682</v>
          </cell>
        </row>
        <row r="13811">
          <cell r="A13811" t="str">
            <v>DOMINGUEZ CARBALLO OSCAR</v>
          </cell>
          <cell r="B13811">
            <v>9083544</v>
          </cell>
        </row>
        <row r="13812">
          <cell r="A13812" t="str">
            <v>DOMINGUEZ CASTRO MARIA JUSTINA</v>
          </cell>
          <cell r="B13812">
            <v>59666776</v>
          </cell>
        </row>
        <row r="13813">
          <cell r="A13813" t="str">
            <v>DOMINGUEZ CHAUZA AURA ALINA</v>
          </cell>
          <cell r="B13813">
            <v>27480512</v>
          </cell>
        </row>
        <row r="13814">
          <cell r="A13814" t="str">
            <v>DOMINGUEZ CONTRERARICARDO</v>
          </cell>
          <cell r="B13814">
            <v>94379429</v>
          </cell>
        </row>
        <row r="13815">
          <cell r="A13815" t="str">
            <v>DOMINGUEZ CORREA HILDA</v>
          </cell>
          <cell r="B13815">
            <v>37935958</v>
          </cell>
        </row>
        <row r="13816">
          <cell r="A13816" t="str">
            <v>DOMINGUEZ DE CURREA MARIA</v>
          </cell>
          <cell r="B13816">
            <v>29054607</v>
          </cell>
        </row>
        <row r="13817">
          <cell r="A13817" t="str">
            <v>DOMINGUEZ DE RIOS MYRIAM</v>
          </cell>
          <cell r="B13817">
            <v>35332824</v>
          </cell>
        </row>
        <row r="13818">
          <cell r="A13818" t="str">
            <v>DOMINGUEZ DOMINGUEZ CARMENZA</v>
          </cell>
          <cell r="B13818">
            <v>31984754</v>
          </cell>
        </row>
        <row r="13819">
          <cell r="A13819" t="str">
            <v>DOMINGUEZ DOMINGUEZ FERNEY</v>
          </cell>
          <cell r="B13819">
            <v>6325385</v>
          </cell>
        </row>
        <row r="13820">
          <cell r="A13820" t="str">
            <v>DOMINGUEZ ESQUIVEL SANDRA PATRICIA</v>
          </cell>
          <cell r="B13820">
            <v>29306882</v>
          </cell>
        </row>
        <row r="13821">
          <cell r="A13821" t="str">
            <v>DOMINGUEZ FERIS GUSTAVO ADOLFO</v>
          </cell>
          <cell r="B13821">
            <v>79274964</v>
          </cell>
        </row>
        <row r="13822">
          <cell r="A13822" t="str">
            <v>DOMINGUEZ GOMEZ DARIO</v>
          </cell>
          <cell r="B13822">
            <v>70031430</v>
          </cell>
        </row>
        <row r="13823">
          <cell r="A13823" t="str">
            <v>DOMINGUEZ GOMEZ EDUARDO</v>
          </cell>
          <cell r="B13823">
            <v>70046561</v>
          </cell>
        </row>
        <row r="13824">
          <cell r="A13824" t="str">
            <v>DOMINGUEZ HOYOS ALICIA</v>
          </cell>
          <cell r="B13824">
            <v>32503903</v>
          </cell>
        </row>
        <row r="13825">
          <cell r="A13825" t="str">
            <v>DOMINGUEZ JARAMILLO JUAN DIEGO</v>
          </cell>
          <cell r="B13825">
            <v>71745825</v>
          </cell>
        </row>
        <row r="13826">
          <cell r="A13826" t="str">
            <v>DOMINGUEZ LEON CARLOS JOSE</v>
          </cell>
          <cell r="B13826">
            <v>72138145</v>
          </cell>
        </row>
        <row r="13827">
          <cell r="A13827" t="str">
            <v>DOMINGUEZ LOZANO MARIA CLARA</v>
          </cell>
          <cell r="B13827">
            <v>31138571</v>
          </cell>
        </row>
        <row r="13828">
          <cell r="A13828" t="str">
            <v>DOMINGUEZ LUIS ALFONSO</v>
          </cell>
          <cell r="B13828">
            <v>6201647</v>
          </cell>
        </row>
        <row r="13829">
          <cell r="A13829" t="str">
            <v>DOMINGUEZ MARTINEZ AZUCENA</v>
          </cell>
          <cell r="B13829">
            <v>66711515</v>
          </cell>
        </row>
        <row r="13830">
          <cell r="A13830" t="str">
            <v>DOMINGUEZ MESA DIEGO</v>
          </cell>
          <cell r="B13830">
            <v>14884014</v>
          </cell>
        </row>
        <row r="13831">
          <cell r="A13831" t="str">
            <v>DOMINGUEZ MONCADA FRANKLIN</v>
          </cell>
          <cell r="B13831">
            <v>79625712</v>
          </cell>
        </row>
        <row r="13832">
          <cell r="A13832" t="str">
            <v>DOMINGUEZ MONEDERO HECTOR FABIO</v>
          </cell>
          <cell r="B13832">
            <v>6329156</v>
          </cell>
        </row>
        <row r="13833">
          <cell r="A13833" t="str">
            <v>DOMINGUEZ NARANJO CARLOS A</v>
          </cell>
          <cell r="B13833">
            <v>94378270</v>
          </cell>
        </row>
        <row r="13834">
          <cell r="A13834" t="str">
            <v>DOMINGUEZ OSORIO JULIO CESAR</v>
          </cell>
          <cell r="B13834">
            <v>4653566</v>
          </cell>
        </row>
        <row r="13835">
          <cell r="A13835" t="str">
            <v>DOMINGUEZ OVIEDO LUZ ELENA</v>
          </cell>
          <cell r="B13835">
            <v>50916084</v>
          </cell>
        </row>
        <row r="13836">
          <cell r="A13836" t="str">
            <v>DOMINGUEZ PLAZA JOSE GERMAN</v>
          </cell>
          <cell r="B13836">
            <v>6319578</v>
          </cell>
        </row>
        <row r="13837">
          <cell r="A13837" t="str">
            <v>DOMINGUEZ QUINTERO ARLEY</v>
          </cell>
          <cell r="B13837">
            <v>18929003</v>
          </cell>
        </row>
        <row r="13838">
          <cell r="A13838" t="str">
            <v>DOMINGUEZ REINA JULIAN E</v>
          </cell>
          <cell r="B13838">
            <v>14891052</v>
          </cell>
        </row>
        <row r="13839">
          <cell r="A13839" t="str">
            <v>DOMINGUEZ ROSERO NUBIA LEONOR</v>
          </cell>
          <cell r="B13839">
            <v>31929044</v>
          </cell>
        </row>
        <row r="13840">
          <cell r="A13840" t="str">
            <v>DOMINGUEZ RUEDA SIMON UBALDO</v>
          </cell>
          <cell r="B13840">
            <v>79758486</v>
          </cell>
        </row>
        <row r="13841">
          <cell r="A13841" t="str">
            <v>DOMINGUEZ SANCHEZ EDGAR JAVIER</v>
          </cell>
          <cell r="B13841">
            <v>79599297</v>
          </cell>
        </row>
        <row r="13842">
          <cell r="A13842" t="str">
            <v>DOMINGUEZ TURIZO MARLENE DEL CARMEN</v>
          </cell>
          <cell r="B13842">
            <v>37918815</v>
          </cell>
        </row>
        <row r="13843">
          <cell r="A13843" t="str">
            <v>DOMINGUEZ URBANO PATRICIA</v>
          </cell>
          <cell r="B13843">
            <v>66904804</v>
          </cell>
        </row>
        <row r="13844">
          <cell r="A13844" t="str">
            <v>DOMINGUEZ VARGAS MARIA GRACIELA</v>
          </cell>
          <cell r="B13844">
            <v>52063971</v>
          </cell>
        </row>
        <row r="13845">
          <cell r="A13845" t="str">
            <v>DOMINGUEZ VELEZ FERNANDO</v>
          </cell>
          <cell r="B13845">
            <v>16616953</v>
          </cell>
        </row>
        <row r="13846">
          <cell r="A13846" t="str">
            <v>DOMINGUEZ VILLAFANE ARGEMIRO</v>
          </cell>
          <cell r="B13846">
            <v>19273010</v>
          </cell>
        </row>
        <row r="13847">
          <cell r="A13847" t="str">
            <v>DOMINGUEZ VILLAREAL SAM HENRY</v>
          </cell>
          <cell r="B13847">
            <v>72137653</v>
          </cell>
        </row>
        <row r="13848">
          <cell r="A13848" t="str">
            <v>DOMINGUEZ ZAMUDIO ROSA HELENA</v>
          </cell>
          <cell r="B13848">
            <v>41697405</v>
          </cell>
        </row>
        <row r="13849">
          <cell r="A13849" t="str">
            <v>DONADO ARCE ROBERTO CARLO</v>
          </cell>
          <cell r="B13849">
            <v>72210793</v>
          </cell>
        </row>
        <row r="13850">
          <cell r="A13850" t="str">
            <v>DONADO BOV ZULEIMA DEL CARMEN</v>
          </cell>
          <cell r="B13850">
            <v>32776197</v>
          </cell>
        </row>
        <row r="13851">
          <cell r="A13851" t="str">
            <v>DONADO CEPEDA MARGARITA ROSA</v>
          </cell>
          <cell r="B13851">
            <v>32689576</v>
          </cell>
        </row>
        <row r="13852">
          <cell r="A13852" t="str">
            <v>DONADO DIAZ ALVARO ANTONIO</v>
          </cell>
          <cell r="B13852">
            <v>8680468</v>
          </cell>
        </row>
        <row r="13853">
          <cell r="A13853" t="str">
            <v>DONADO DONADO ROSA ELENA</v>
          </cell>
          <cell r="B13853">
            <v>32673405</v>
          </cell>
        </row>
        <row r="13854">
          <cell r="A13854" t="str">
            <v>DONADO JULIO JAIME</v>
          </cell>
          <cell r="B13854">
            <v>73082299</v>
          </cell>
        </row>
        <row r="13855">
          <cell r="A13855" t="str">
            <v>DONADO LACOUTURE MARTHA INES</v>
          </cell>
          <cell r="B13855">
            <v>21068070</v>
          </cell>
        </row>
        <row r="13856">
          <cell r="A13856" t="str">
            <v>DONADO OLIVARES MAYRA REBECA</v>
          </cell>
          <cell r="B13856">
            <v>22411071</v>
          </cell>
        </row>
        <row r="13857">
          <cell r="A13857" t="str">
            <v>DONADO SOJO JORGE ENRIQUE</v>
          </cell>
          <cell r="B13857">
            <v>8670082</v>
          </cell>
        </row>
        <row r="13858">
          <cell r="A13858" t="str">
            <v>DONADO TOVAR CARLOS ALBERTO</v>
          </cell>
          <cell r="B13858">
            <v>8354140</v>
          </cell>
        </row>
        <row r="13859">
          <cell r="A13859" t="str">
            <v>DONCEL BELTRAN ANTONIO</v>
          </cell>
          <cell r="B13859">
            <v>11304735</v>
          </cell>
        </row>
        <row r="13860">
          <cell r="A13860" t="str">
            <v>DONCEL DE GONZALEZ BARBARA</v>
          </cell>
          <cell r="B13860">
            <v>41697284</v>
          </cell>
        </row>
        <row r="13861">
          <cell r="A13861" t="str">
            <v>DONCEL DONCEL ROBERT ANTONY</v>
          </cell>
          <cell r="B13861">
            <v>94396070</v>
          </cell>
        </row>
        <row r="13862">
          <cell r="A13862" t="str">
            <v>DONCEL PRADO ALBA MARINA</v>
          </cell>
          <cell r="B13862">
            <v>29474882</v>
          </cell>
        </row>
        <row r="13863">
          <cell r="A13863" t="str">
            <v>DONNEYS ALFONSO</v>
          </cell>
          <cell r="B13863">
            <v>14979918</v>
          </cell>
        </row>
        <row r="13864">
          <cell r="A13864" t="str">
            <v>DONNEYS TRUJILLO MARTHA LUCIA</v>
          </cell>
          <cell r="B13864">
            <v>31921885</v>
          </cell>
        </row>
        <row r="13865">
          <cell r="A13865" t="str">
            <v>DONOSO CASTRO JORGE ELIECER</v>
          </cell>
          <cell r="B13865">
            <v>79488148</v>
          </cell>
        </row>
        <row r="13866">
          <cell r="A13866" t="str">
            <v>DONOSO RODRIGUEZ JHON ANTONIO</v>
          </cell>
          <cell r="B13866">
            <v>93126818</v>
          </cell>
        </row>
        <row r="13867">
          <cell r="A13867" t="str">
            <v>DONOSO SALVADOR JOSE MARCEL</v>
          </cell>
          <cell r="B13867">
            <v>282294</v>
          </cell>
        </row>
        <row r="13868">
          <cell r="A13868" t="str">
            <v>DONOSO SARMIENTO BLANCA MONICA</v>
          </cell>
          <cell r="B13868">
            <v>52183809</v>
          </cell>
        </row>
        <row r="13869">
          <cell r="A13869" t="str">
            <v>DORA E URIBE V</v>
          </cell>
          <cell r="B13869">
            <v>42994495</v>
          </cell>
        </row>
        <row r="13870">
          <cell r="A13870" t="str">
            <v>DORA GABRIELA CALDERON BOCCARDO</v>
          </cell>
          <cell r="B13870">
            <v>31898014</v>
          </cell>
        </row>
        <row r="13871">
          <cell r="A13871" t="str">
            <v>DORA ISABEL VILLAMARIN GRANADOS</v>
          </cell>
          <cell r="B13871">
            <v>41485886</v>
          </cell>
        </row>
        <row r="13872">
          <cell r="A13872" t="str">
            <v>DORA LUCIA RESTREPO PEREZ</v>
          </cell>
          <cell r="B13872">
            <v>31860145</v>
          </cell>
        </row>
        <row r="13873">
          <cell r="A13873" t="str">
            <v>DORA LUZ CARMONA OSORIO</v>
          </cell>
          <cell r="B13873">
            <v>22059426</v>
          </cell>
        </row>
        <row r="13874">
          <cell r="A13874" t="str">
            <v>DORA LUZ GOEZ GAVIRIA</v>
          </cell>
          <cell r="B13874">
            <v>43744954</v>
          </cell>
        </row>
        <row r="13875">
          <cell r="A13875" t="str">
            <v>DORA MARIA CANO GAVIRIA</v>
          </cell>
          <cell r="B13875">
            <v>43498471</v>
          </cell>
        </row>
        <row r="13876">
          <cell r="A13876" t="str">
            <v>DORA MARIBEL MORENO</v>
          </cell>
          <cell r="B13876">
            <v>51633187</v>
          </cell>
        </row>
        <row r="13877">
          <cell r="A13877" t="str">
            <v>DORA MOREINIS DE RABINOVICH</v>
          </cell>
          <cell r="B13877">
            <v>52387046</v>
          </cell>
        </row>
        <row r="13878">
          <cell r="A13878" t="str">
            <v>DORA XIMENA BOLANOS SEGURA</v>
          </cell>
          <cell r="B13878">
            <v>66838423</v>
          </cell>
        </row>
        <row r="13879">
          <cell r="A13879" t="str">
            <v>DORADO ABEL</v>
          </cell>
          <cell r="B13879">
            <v>12974317</v>
          </cell>
        </row>
        <row r="13880">
          <cell r="A13880" t="str">
            <v>DORADO DAVID DILLER JOSE</v>
          </cell>
          <cell r="B13880">
            <v>16890707</v>
          </cell>
        </row>
        <row r="13881">
          <cell r="A13881" t="str">
            <v>DORADO DAZA MAURICIO</v>
          </cell>
          <cell r="B13881">
            <v>94413654</v>
          </cell>
        </row>
        <row r="13882">
          <cell r="A13882" t="str">
            <v>DORADO DE ROMO FANNY</v>
          </cell>
          <cell r="B13882">
            <v>27230880</v>
          </cell>
        </row>
        <row r="13883">
          <cell r="A13883" t="str">
            <v>DORADO DIAZ LUCILA</v>
          </cell>
          <cell r="B13883">
            <v>34564381</v>
          </cell>
        </row>
        <row r="13884">
          <cell r="A13884" t="str">
            <v>DORADO MARIA ELBA</v>
          </cell>
          <cell r="B13884">
            <v>29743095</v>
          </cell>
        </row>
        <row r="13885">
          <cell r="A13885" t="str">
            <v>DORADO MUÐOZ MARINA ESPERANZA</v>
          </cell>
          <cell r="B13885">
            <v>25263745</v>
          </cell>
        </row>
        <row r="13886">
          <cell r="A13886" t="str">
            <v>DORADO NUBIA</v>
          </cell>
          <cell r="B13886">
            <v>34657893</v>
          </cell>
        </row>
        <row r="13887">
          <cell r="A13887" t="str">
            <v>DORADO NUÑEZ EDNA MARGARITA RUTH</v>
          </cell>
          <cell r="B13887">
            <v>38143532</v>
          </cell>
        </row>
        <row r="13888">
          <cell r="A13888" t="str">
            <v>DORADO RIOS LIBARDO ALIRIO</v>
          </cell>
          <cell r="B13888">
            <v>16601357</v>
          </cell>
        </row>
        <row r="13889">
          <cell r="A13889" t="str">
            <v>DORADO ROMERO ROBERT C</v>
          </cell>
          <cell r="B13889">
            <v>14973279</v>
          </cell>
        </row>
        <row r="13890">
          <cell r="A13890" t="str">
            <v>DORADO VALENCIA JAIRO</v>
          </cell>
          <cell r="B13890">
            <v>94301255</v>
          </cell>
        </row>
        <row r="13891">
          <cell r="A13891" t="str">
            <v>DORIAN ASTRID VIEDMA CASTANEDA</v>
          </cell>
          <cell r="B13891">
            <v>66770819</v>
          </cell>
        </row>
        <row r="13892">
          <cell r="A13892" t="str">
            <v>DORIS ADRIANA ANGEL ROMERO</v>
          </cell>
          <cell r="B13892">
            <v>52219823</v>
          </cell>
        </row>
        <row r="13893">
          <cell r="A13893" t="str">
            <v>DORIS ALVAREZ VELEZ</v>
          </cell>
          <cell r="B13893">
            <v>43577090</v>
          </cell>
        </row>
        <row r="13894">
          <cell r="A13894" t="str">
            <v>DORIS BRAVO OSMA</v>
          </cell>
          <cell r="B13894">
            <v>41447143</v>
          </cell>
        </row>
        <row r="13895">
          <cell r="A13895" t="str">
            <v>DORIS E TRIANA GAITAN</v>
          </cell>
          <cell r="B13895">
            <v>38242558</v>
          </cell>
        </row>
        <row r="13896">
          <cell r="A13896" t="str">
            <v>DORIS LLOREDA BONILLA</v>
          </cell>
          <cell r="B13896">
            <v>29064758</v>
          </cell>
        </row>
        <row r="13897">
          <cell r="A13897" t="str">
            <v>DORIS MARUZELA ZULIANI CIFUENTES</v>
          </cell>
          <cell r="B13897">
            <v>35498922</v>
          </cell>
        </row>
        <row r="13898">
          <cell r="A13898" t="str">
            <v>DORIS SEMAAN TENORIO</v>
          </cell>
          <cell r="B13898">
            <v>31831848</v>
          </cell>
        </row>
        <row r="13899">
          <cell r="A13899" t="str">
            <v>DORONZORO CASTILLO GONZALO ALBERTO</v>
          </cell>
          <cell r="B13899">
            <v>16358718</v>
          </cell>
        </row>
        <row r="13900">
          <cell r="A13900" t="str">
            <v>DORRONSORO CARDONANANCY LUCERO</v>
          </cell>
          <cell r="B13900">
            <v>31903984</v>
          </cell>
        </row>
        <row r="13901">
          <cell r="A13901" t="str">
            <v>DORRONSORO RAFFO HERNAN</v>
          </cell>
          <cell r="B13901">
            <v>6092496</v>
          </cell>
        </row>
        <row r="13902">
          <cell r="A13902" t="str">
            <v>DOS HERMANOS LTDA</v>
          </cell>
          <cell r="B13902">
            <v>860519445</v>
          </cell>
        </row>
        <row r="13903">
          <cell r="A13903" t="str">
            <v>DOSMAN APONTE FRANCISCO</v>
          </cell>
          <cell r="B13903">
            <v>16545894</v>
          </cell>
        </row>
        <row r="13904">
          <cell r="A13904" t="str">
            <v>DOSMAN MARQUEZ JUAN CARLO</v>
          </cell>
          <cell r="B13904">
            <v>16771754</v>
          </cell>
        </row>
        <row r="13905">
          <cell r="A13905" t="str">
            <v>DOSMAN POSADA CLAUDIA VICTORIA</v>
          </cell>
          <cell r="B13905">
            <v>31938447</v>
          </cell>
        </row>
        <row r="13906">
          <cell r="A13906" t="str">
            <v>DOUGLAS ARTURO GARCIA HOYOS</v>
          </cell>
          <cell r="B13906">
            <v>14934302</v>
          </cell>
        </row>
        <row r="13907">
          <cell r="A13907" t="str">
            <v>DOUGLAS RENNIE MONTGOMERY PEREZ</v>
          </cell>
          <cell r="B13907">
            <v>17062578</v>
          </cell>
        </row>
        <row r="13908">
          <cell r="A13908" t="str">
            <v>DRADA GOMEZ       MARIA DE LA</v>
          </cell>
          <cell r="B13908">
            <v>31295684</v>
          </cell>
        </row>
        <row r="13909">
          <cell r="A13909" t="str">
            <v>DRADA IZQUIERDO MARITZA</v>
          </cell>
          <cell r="B13909">
            <v>66955857</v>
          </cell>
        </row>
        <row r="13910">
          <cell r="A13910" t="str">
            <v>DRADA NARVAEZ MARIA</v>
          </cell>
          <cell r="B13910">
            <v>31980983</v>
          </cell>
        </row>
        <row r="13911">
          <cell r="A13911" t="str">
            <v>DREZNER SALANSKY EVELYN</v>
          </cell>
          <cell r="B13911">
            <v>39687050</v>
          </cell>
        </row>
        <row r="13912">
          <cell r="A13912" t="str">
            <v>DROEGE URSULA</v>
          </cell>
          <cell r="B13912">
            <v>119798</v>
          </cell>
        </row>
        <row r="13913">
          <cell r="A13913" t="str">
            <v>DROGUERIA ALIANZA LTDA</v>
          </cell>
          <cell r="B13913">
            <v>890305360</v>
          </cell>
        </row>
        <row r="13914">
          <cell r="A13914" t="str">
            <v>DROGUERIA ULTRAMAR SA</v>
          </cell>
          <cell r="B13914">
            <v>860000298</v>
          </cell>
        </row>
        <row r="13915">
          <cell r="A13915" t="str">
            <v>DROMBO REYES ARBEY</v>
          </cell>
          <cell r="B13915">
            <v>16243626</v>
          </cell>
        </row>
        <row r="13916">
          <cell r="A13916" t="str">
            <v>DUARTE ACOSTA LUIS ANTONIO</v>
          </cell>
          <cell r="B13916">
            <v>13505210</v>
          </cell>
        </row>
        <row r="13917">
          <cell r="A13917" t="str">
            <v>DUARTE AMEZQUITA LUIS ANTONIO</v>
          </cell>
          <cell r="B13917">
            <v>19230082</v>
          </cell>
        </row>
        <row r="13918">
          <cell r="A13918" t="str">
            <v>DUARTE AMPARO</v>
          </cell>
          <cell r="B13918">
            <v>39654446</v>
          </cell>
        </row>
        <row r="13919">
          <cell r="A13919" t="str">
            <v>DUARTE BALLESTEROS JAIME IVAN</v>
          </cell>
          <cell r="B13919">
            <v>91284833</v>
          </cell>
        </row>
        <row r="13920">
          <cell r="A13920" t="str">
            <v>DUARTE BARENO ROSA TULIA</v>
          </cell>
          <cell r="B13920">
            <v>51766139</v>
          </cell>
        </row>
        <row r="13921">
          <cell r="A13921" t="str">
            <v>DUARTE BARRENO MIGUEL ALEXANDER</v>
          </cell>
          <cell r="B13921">
            <v>98587377</v>
          </cell>
        </row>
        <row r="13922">
          <cell r="A13922" t="str">
            <v>DUARTE BAYONA ARTURO</v>
          </cell>
          <cell r="B13922">
            <v>5466693</v>
          </cell>
        </row>
        <row r="13923">
          <cell r="A13923" t="str">
            <v>DUARTE BERNAL VICTOR HUGO</v>
          </cell>
          <cell r="B13923">
            <v>79722642</v>
          </cell>
        </row>
        <row r="13924">
          <cell r="A13924" t="str">
            <v>DUARTE BLANCO LUZ ANGELA</v>
          </cell>
          <cell r="B13924">
            <v>52008317</v>
          </cell>
        </row>
        <row r="13925">
          <cell r="A13925" t="str">
            <v>DUARTE CANO MARIA TERESA</v>
          </cell>
          <cell r="B13925">
            <v>65739238</v>
          </cell>
        </row>
        <row r="13926">
          <cell r="A13926" t="str">
            <v>DUARTE CARRILLO CARMEN ROSA</v>
          </cell>
          <cell r="B13926">
            <v>60329883</v>
          </cell>
        </row>
        <row r="13927">
          <cell r="A13927" t="str">
            <v>DUARTE CASTANEDA JOSE IVAN</v>
          </cell>
          <cell r="B13927">
            <v>12108194</v>
          </cell>
        </row>
        <row r="13928">
          <cell r="A13928" t="str">
            <v>DUARTE CHAVEZ CARLOS ALBERTO</v>
          </cell>
          <cell r="B13928">
            <v>94402628</v>
          </cell>
        </row>
        <row r="13929">
          <cell r="A13929" t="str">
            <v>DUARTE CHINCHILLA LUZ MARINA</v>
          </cell>
          <cell r="B13929">
            <v>41588128</v>
          </cell>
        </row>
        <row r="13930">
          <cell r="A13930" t="str">
            <v>DUARTE CORREDOR MARCO ANTONIO</v>
          </cell>
          <cell r="B13930">
            <v>19255471</v>
          </cell>
        </row>
        <row r="13931">
          <cell r="A13931" t="str">
            <v>DUARTE CORREDOR NESTOR</v>
          </cell>
          <cell r="B13931">
            <v>79131261</v>
          </cell>
        </row>
        <row r="13932">
          <cell r="A13932" t="str">
            <v>DUARTE DAZA ROBERTO CARLOS</v>
          </cell>
          <cell r="B13932">
            <v>79785903</v>
          </cell>
        </row>
        <row r="13933">
          <cell r="A13933" t="str">
            <v>DUARTE DE BOLIVAR JACQUELINE</v>
          </cell>
          <cell r="B13933">
            <v>51673707</v>
          </cell>
        </row>
        <row r="13934">
          <cell r="A13934" t="str">
            <v>DUARTE DE ESCUDEROMARIA LEONOR</v>
          </cell>
          <cell r="B13934">
            <v>39400555</v>
          </cell>
        </row>
        <row r="13935">
          <cell r="A13935" t="str">
            <v>DUARTE DE H MARIA ELENA</v>
          </cell>
          <cell r="B13935">
            <v>27953127</v>
          </cell>
        </row>
        <row r="13936">
          <cell r="A13936" t="str">
            <v>DUARTE DIAZ WILSON</v>
          </cell>
          <cell r="B13936">
            <v>8666496</v>
          </cell>
        </row>
        <row r="13937">
          <cell r="A13937" t="str">
            <v>DUARTE ESPINOSA NELLY MERCEDES</v>
          </cell>
          <cell r="B13937">
            <v>51785381</v>
          </cell>
        </row>
        <row r="13938">
          <cell r="A13938" t="str">
            <v>DUARTE GARCIA CLAUDIA PATRICIA</v>
          </cell>
          <cell r="B13938">
            <v>52181642</v>
          </cell>
        </row>
        <row r="13939">
          <cell r="A13939" t="str">
            <v>DUARTE GARZON AUGUTO ALFONSO</v>
          </cell>
          <cell r="B13939">
            <v>13845319</v>
          </cell>
        </row>
        <row r="13940">
          <cell r="A13940" t="str">
            <v>DUARTE GELVEZ YULY BETSABE</v>
          </cell>
          <cell r="B13940">
            <v>60389006</v>
          </cell>
        </row>
        <row r="13941">
          <cell r="A13941" t="str">
            <v>DUARTE GONZALEZ MARIO FERNANDO</v>
          </cell>
          <cell r="B13941">
            <v>79422593</v>
          </cell>
        </row>
        <row r="13942">
          <cell r="A13942" t="str">
            <v>DUARTE GUERRERO HECTOR EMILIO</v>
          </cell>
          <cell r="B13942">
            <v>11344408</v>
          </cell>
        </row>
        <row r="13943">
          <cell r="A13943" t="str">
            <v>DUARTE HENAO LUZ DARY</v>
          </cell>
          <cell r="B13943">
            <v>31471134</v>
          </cell>
        </row>
        <row r="13944">
          <cell r="A13944" t="str">
            <v>DUARTE HERRERA WILSON</v>
          </cell>
          <cell r="B13944">
            <v>4099053</v>
          </cell>
        </row>
        <row r="13945">
          <cell r="A13945" t="str">
            <v>DUARTE JOSE HERNANDO</v>
          </cell>
          <cell r="B13945">
            <v>13750004</v>
          </cell>
        </row>
        <row r="13946">
          <cell r="A13946" t="str">
            <v>DUARTE LOPEZ ZOILA STELLA</v>
          </cell>
          <cell r="B13946">
            <v>30718807</v>
          </cell>
        </row>
        <row r="13947">
          <cell r="A13947" t="str">
            <v>DUARTE MAFLA MARIA ANGELICA</v>
          </cell>
          <cell r="B13947">
            <v>31959398</v>
          </cell>
        </row>
        <row r="13948">
          <cell r="A13948" t="str">
            <v>DUARTE MANRIQUE JESUS MARIA</v>
          </cell>
          <cell r="B13948">
            <v>17014699</v>
          </cell>
        </row>
        <row r="13949">
          <cell r="A13949" t="str">
            <v>DUARTE MARTINEZ ANDREA DEL PILAR</v>
          </cell>
          <cell r="B13949">
            <v>28542765</v>
          </cell>
        </row>
        <row r="13950">
          <cell r="A13950" t="str">
            <v>DUARTE MATEUS FABIO ALEXANDER</v>
          </cell>
          <cell r="B13950">
            <v>79765502</v>
          </cell>
        </row>
        <row r="13951">
          <cell r="A13951" t="str">
            <v>DUARTE MEDINA JOHANA ANDREA</v>
          </cell>
          <cell r="B13951">
            <v>66847962</v>
          </cell>
        </row>
        <row r="13952">
          <cell r="A13952" t="str">
            <v>DUARTE MILLAN SANDRA PATRI</v>
          </cell>
          <cell r="B13952">
            <v>39789331</v>
          </cell>
        </row>
        <row r="13953">
          <cell r="A13953" t="str">
            <v>DUARTE MOLANO SONIA VIVIANA</v>
          </cell>
          <cell r="B13953">
            <v>52148712</v>
          </cell>
        </row>
        <row r="13954">
          <cell r="A13954" t="str">
            <v>DUARTE MORA ROBERTO C</v>
          </cell>
          <cell r="B13954">
            <v>94377504</v>
          </cell>
        </row>
        <row r="13955">
          <cell r="A13955" t="str">
            <v>DUARTE MORALES FRANCISCO</v>
          </cell>
          <cell r="B13955">
            <v>7536855</v>
          </cell>
        </row>
        <row r="13956">
          <cell r="A13956" t="str">
            <v>DUARTE MORENO VICTOR HUGO</v>
          </cell>
          <cell r="B13956">
            <v>19201727</v>
          </cell>
        </row>
        <row r="13957">
          <cell r="A13957" t="str">
            <v>DUARTE MURILLO JORGE IVAN</v>
          </cell>
          <cell r="B13957">
            <v>79483219</v>
          </cell>
        </row>
        <row r="13958">
          <cell r="A13958" t="str">
            <v>DUARTE OLARTE LUZ AMPARO</v>
          </cell>
          <cell r="B13958">
            <v>51855879</v>
          </cell>
        </row>
        <row r="13959">
          <cell r="A13959" t="str">
            <v>DUARTE ORTIZ ELSA YOLANDA</v>
          </cell>
          <cell r="B13959">
            <v>39557765</v>
          </cell>
        </row>
        <row r="13960">
          <cell r="A13960" t="str">
            <v>DUARTE PEÑALOZA FRANCISCO JOSE</v>
          </cell>
          <cell r="B13960">
            <v>71729610</v>
          </cell>
        </row>
        <row r="13961">
          <cell r="A13961" t="str">
            <v>DUARTE PEREZ JUAN CARLOS</v>
          </cell>
          <cell r="B13961">
            <v>98594726</v>
          </cell>
        </row>
        <row r="13962">
          <cell r="A13962" t="str">
            <v>DUARTE PRADA CESAR AUGUSTO</v>
          </cell>
          <cell r="B13962">
            <v>91283542</v>
          </cell>
        </row>
        <row r="13963">
          <cell r="A13963" t="str">
            <v>DUARTE RINCON ADOLFO</v>
          </cell>
          <cell r="B13963">
            <v>5931288</v>
          </cell>
        </row>
        <row r="13964">
          <cell r="A13964" t="str">
            <v>DUARTE RIVERA VITALIANO</v>
          </cell>
          <cell r="B13964">
            <v>79295907</v>
          </cell>
        </row>
        <row r="13965">
          <cell r="A13965" t="str">
            <v>DUARTE RODRIGUEZ FERNANDO ENRIQUE</v>
          </cell>
          <cell r="B13965">
            <v>79109412</v>
          </cell>
        </row>
        <row r="13966">
          <cell r="A13966" t="str">
            <v>DUARTE ROMERO LUIS MIGUEL</v>
          </cell>
          <cell r="B13966">
            <v>79341202</v>
          </cell>
        </row>
        <row r="13967">
          <cell r="A13967" t="str">
            <v>DUARTE SANMIGUEL JESUS LEONARD</v>
          </cell>
          <cell r="B13967">
            <v>11317024</v>
          </cell>
        </row>
        <row r="13968">
          <cell r="A13968" t="str">
            <v>DUARTE SASTOQUE PEDRO VICENTE</v>
          </cell>
          <cell r="B13968">
            <v>17006012</v>
          </cell>
        </row>
        <row r="13969">
          <cell r="A13969" t="str">
            <v>DUARTE SEPULVEDA JORGE ORLANDO</v>
          </cell>
          <cell r="B13969">
            <v>5951047</v>
          </cell>
        </row>
        <row r="13970">
          <cell r="A13970" t="str">
            <v>DUARTE SIERRA HELENA</v>
          </cell>
          <cell r="B13970">
            <v>41662149</v>
          </cell>
        </row>
        <row r="13971">
          <cell r="A13971" t="str">
            <v>DUARTE TELLEZ YOBANI JERSAYN</v>
          </cell>
          <cell r="B13971">
            <v>79875365</v>
          </cell>
        </row>
        <row r="13972">
          <cell r="A13972" t="str">
            <v>DUARTE TOVAR LUIS HERNANDO</v>
          </cell>
          <cell r="B13972">
            <v>79126322</v>
          </cell>
        </row>
        <row r="13973">
          <cell r="A13973" t="str">
            <v>DUARTE VELA HEMBERG</v>
          </cell>
          <cell r="B13973">
            <v>19086899</v>
          </cell>
        </row>
        <row r="13974">
          <cell r="A13974" t="str">
            <v>DUARTE VERTEL ELMER JOSE</v>
          </cell>
          <cell r="B13974">
            <v>79709353</v>
          </cell>
        </row>
        <row r="13975">
          <cell r="A13975" t="str">
            <v>DUARTE VILLA CARMEN ELISA</v>
          </cell>
          <cell r="B13975">
            <v>31851744</v>
          </cell>
        </row>
        <row r="13976">
          <cell r="A13976" t="str">
            <v>DUARTE ZABALA PABLO ERASMO</v>
          </cell>
          <cell r="B13976">
            <v>19307572</v>
          </cell>
        </row>
        <row r="13977">
          <cell r="A13977" t="str">
            <v>DUARTE ZAMBRANO ARMANDO</v>
          </cell>
          <cell r="B13977">
            <v>13235577</v>
          </cell>
        </row>
        <row r="13978">
          <cell r="A13978" t="str">
            <v>DUAS PRECIADO BEATRIZ</v>
          </cell>
          <cell r="B13978">
            <v>52127364</v>
          </cell>
        </row>
        <row r="13979">
          <cell r="A13979" t="str">
            <v>DUBERNEY TROYA</v>
          </cell>
          <cell r="B13979">
            <v>12992659</v>
          </cell>
        </row>
        <row r="13980">
          <cell r="A13980" t="str">
            <v>DUCON GUERRERO LILIANA JAZMIN</v>
          </cell>
          <cell r="B13980">
            <v>52479669</v>
          </cell>
        </row>
        <row r="13981">
          <cell r="A13981" t="str">
            <v>DUCUARA CELIS JULIO CESAR</v>
          </cell>
          <cell r="B13981">
            <v>16369643</v>
          </cell>
        </row>
        <row r="13982">
          <cell r="A13982" t="str">
            <v>DUCUARA GILBERTO</v>
          </cell>
          <cell r="B13982">
            <v>2356972</v>
          </cell>
        </row>
        <row r="13983">
          <cell r="A13983" t="str">
            <v>DUCUARA GIRALDO JHON</v>
          </cell>
          <cell r="B13983">
            <v>94520370</v>
          </cell>
        </row>
        <row r="13984">
          <cell r="A13984" t="str">
            <v>DUCUARA GUANCHA MONICA PATRICIA</v>
          </cell>
          <cell r="B13984">
            <v>27081696</v>
          </cell>
        </row>
        <row r="13985">
          <cell r="A13985" t="str">
            <v>DUCUARA HERMENCIA</v>
          </cell>
          <cell r="B13985">
            <v>41680725</v>
          </cell>
        </row>
        <row r="13986">
          <cell r="A13986" t="str">
            <v>DUCUARA QUINONES FABIO</v>
          </cell>
          <cell r="B13986">
            <v>6000828</v>
          </cell>
        </row>
        <row r="13987">
          <cell r="A13987" t="str">
            <v>DUCUARA QUINTERO ADRIANA</v>
          </cell>
          <cell r="B13987">
            <v>31173728</v>
          </cell>
        </row>
        <row r="13988">
          <cell r="A13988" t="str">
            <v>DUE/AS GAITAN LUIS FRANCISCO</v>
          </cell>
          <cell r="B13988">
            <v>79362201</v>
          </cell>
        </row>
        <row r="13989">
          <cell r="A13989" t="str">
            <v>DUE¥AS GARZON CARLOS ARTURO</v>
          </cell>
          <cell r="B13989">
            <v>91224583</v>
          </cell>
        </row>
        <row r="13990">
          <cell r="A13990" t="str">
            <v>DUEÐAS ARENAS JOSE DE JESUS</v>
          </cell>
          <cell r="B13990">
            <v>19054494</v>
          </cell>
        </row>
        <row r="13991">
          <cell r="A13991" t="str">
            <v>DUENAS ARANGO PEDRO ALONSO</v>
          </cell>
          <cell r="B13991">
            <v>16791961</v>
          </cell>
        </row>
        <row r="13992">
          <cell r="A13992" t="str">
            <v>DUENAS C JORGE LUIS</v>
          </cell>
          <cell r="B13992">
            <v>9068686</v>
          </cell>
        </row>
        <row r="13993">
          <cell r="A13993" t="str">
            <v>DUENAS CASTRO BORIS RAFAEL</v>
          </cell>
          <cell r="B13993">
            <v>73146824</v>
          </cell>
        </row>
        <row r="13994">
          <cell r="A13994" t="str">
            <v>DUENAS CHAPARRO LUZ MYRIAM</v>
          </cell>
          <cell r="B13994">
            <v>51856448</v>
          </cell>
        </row>
        <row r="13995">
          <cell r="A13995" t="str">
            <v>DUENAS PEDRAZA LUIS DAVID</v>
          </cell>
          <cell r="B13995">
            <v>4168459</v>
          </cell>
        </row>
        <row r="13996">
          <cell r="A13996" t="str">
            <v>DUENAS PEDRAZA MARIA DEL PILAR</v>
          </cell>
          <cell r="B13996">
            <v>39702541</v>
          </cell>
        </row>
        <row r="13997">
          <cell r="A13997" t="str">
            <v>DUENAS RIVERA MARTHA IRENE</v>
          </cell>
          <cell r="B13997">
            <v>31842161</v>
          </cell>
        </row>
        <row r="13998">
          <cell r="A13998" t="str">
            <v>DUENAS ROMERO RODRIGO</v>
          </cell>
          <cell r="B13998">
            <v>19492224</v>
          </cell>
        </row>
        <row r="13999">
          <cell r="A13999" t="str">
            <v>DUENAS VANIN RICARDO</v>
          </cell>
          <cell r="B13999">
            <v>14962332</v>
          </cell>
        </row>
        <row r="14000">
          <cell r="A14000" t="str">
            <v>DUGARTE PEÐA EDWIN</v>
          </cell>
          <cell r="B14000">
            <v>13354834</v>
          </cell>
        </row>
        <row r="14001">
          <cell r="A14001" t="str">
            <v>DUGARTE PENA FANNY</v>
          </cell>
          <cell r="B14001">
            <v>27695925</v>
          </cell>
        </row>
        <row r="14002">
          <cell r="A14002" t="str">
            <v>DUKON LOPEZ PIEDAD</v>
          </cell>
          <cell r="B14002">
            <v>63278552</v>
          </cell>
        </row>
        <row r="14003">
          <cell r="A14003" t="str">
            <v>DULCE RIVADENEIRA ANTONIO FERNANDO</v>
          </cell>
          <cell r="B14003">
            <v>98334400</v>
          </cell>
        </row>
        <row r="14004">
          <cell r="A14004" t="str">
            <v>DULCE VANEGAS LUIS ANTONIO</v>
          </cell>
          <cell r="B14004">
            <v>79355614</v>
          </cell>
        </row>
        <row r="14005">
          <cell r="A14005" t="str">
            <v>DULCEY GLORIA ANDREA</v>
          </cell>
          <cell r="B14005">
            <v>66919289</v>
          </cell>
        </row>
        <row r="14006">
          <cell r="A14006" t="str">
            <v>DUMITH OSSA WILLIAM</v>
          </cell>
          <cell r="B14006">
            <v>8288777</v>
          </cell>
        </row>
        <row r="14007">
          <cell r="A14007" t="str">
            <v>DUNCAN DE RENOWITZKY MARTHA</v>
          </cell>
          <cell r="B14007">
            <v>22398339</v>
          </cell>
        </row>
        <row r="14008">
          <cell r="A14008" t="str">
            <v>DUNOYER BALLESTEROS BETHZAYDA</v>
          </cell>
          <cell r="B14008">
            <v>33154702</v>
          </cell>
        </row>
        <row r="14009">
          <cell r="A14009" t="str">
            <v>DUNOYER MEJIA JORGE HUMBERTO</v>
          </cell>
          <cell r="B14009">
            <v>10105241</v>
          </cell>
        </row>
        <row r="14010">
          <cell r="A14010" t="str">
            <v>DUNOYER MEJIA MICHELE IVETTE</v>
          </cell>
          <cell r="B14010">
            <v>34056382</v>
          </cell>
        </row>
        <row r="14011">
          <cell r="A14011" t="str">
            <v>DUQUE AMRIN LUZ NELI</v>
          </cell>
          <cell r="B14011">
            <v>52863357</v>
          </cell>
        </row>
        <row r="14012">
          <cell r="A14012" t="str">
            <v>DUQUE ARENAS PAOLA HANDREA</v>
          </cell>
          <cell r="B14012">
            <v>31791287</v>
          </cell>
        </row>
        <row r="14013">
          <cell r="A14013" t="str">
            <v>DUQUE ARIAS JOSE WILLIAM</v>
          </cell>
          <cell r="B14013">
            <v>7546267</v>
          </cell>
        </row>
        <row r="14014">
          <cell r="A14014" t="str">
            <v>DUQUE ARISTIZABAL CARLOS EDUARDO</v>
          </cell>
          <cell r="B14014">
            <v>16739103</v>
          </cell>
        </row>
        <row r="14015">
          <cell r="A14015" t="str">
            <v>DUQUE ARROYAVE JAIRO DE JESUS</v>
          </cell>
          <cell r="B14015">
            <v>16216512</v>
          </cell>
        </row>
        <row r="14016">
          <cell r="A14016" t="str">
            <v>DUQUE BARRERA CLAUDIA MARIA</v>
          </cell>
          <cell r="B14016">
            <v>41905946</v>
          </cell>
        </row>
        <row r="14017">
          <cell r="A14017" t="str">
            <v>DUQUE BETANCUR GLORIA MARIA</v>
          </cell>
          <cell r="B14017">
            <v>43496639</v>
          </cell>
        </row>
        <row r="14018">
          <cell r="A14018" t="str">
            <v>DUQUE BETANCUR PAUL MAURICE</v>
          </cell>
          <cell r="B14018">
            <v>98657773</v>
          </cell>
        </row>
        <row r="14019">
          <cell r="A14019" t="str">
            <v>DUQUE BRAVO ERIKA</v>
          </cell>
          <cell r="B14019">
            <v>52129044</v>
          </cell>
        </row>
        <row r="14020">
          <cell r="A14020" t="str">
            <v>DUQUE BUITRAGO MARTA LUCIA</v>
          </cell>
          <cell r="B14020">
            <v>21824243</v>
          </cell>
        </row>
        <row r="14021">
          <cell r="A14021" t="str">
            <v>DUQUE CAICEDO ADRIANA</v>
          </cell>
          <cell r="B14021">
            <v>66678324</v>
          </cell>
        </row>
        <row r="14022">
          <cell r="A14022" t="str">
            <v>DUQUE CALDERON SANDRA LILIANA</v>
          </cell>
          <cell r="B14022">
            <v>51828709</v>
          </cell>
        </row>
        <row r="14023">
          <cell r="A14023" t="str">
            <v>DUQUE CANO ANA CLARA</v>
          </cell>
          <cell r="B14023">
            <v>42887618</v>
          </cell>
        </row>
        <row r="14024">
          <cell r="A14024" t="str">
            <v>DUQUE CARDENAS ALBERTO</v>
          </cell>
          <cell r="B14024">
            <v>10081897</v>
          </cell>
        </row>
        <row r="14025">
          <cell r="A14025" t="str">
            <v>DUQUE CARDONA AYDEE MARIA</v>
          </cell>
          <cell r="B14025">
            <v>29612213</v>
          </cell>
        </row>
        <row r="14026">
          <cell r="A14026" t="str">
            <v>DUQUE CARDONA JORGE</v>
          </cell>
          <cell r="B14026">
            <v>16361847</v>
          </cell>
        </row>
        <row r="14027">
          <cell r="A14027" t="str">
            <v>DUQUE CARDONA JOSE JOAQUIN</v>
          </cell>
          <cell r="B14027">
            <v>98489877</v>
          </cell>
        </row>
        <row r="14028">
          <cell r="A14028" t="str">
            <v>DUQUE CARLOS ALBERTO</v>
          </cell>
          <cell r="B14028">
            <v>10250529</v>
          </cell>
        </row>
        <row r="14029">
          <cell r="A14029" t="str">
            <v>DUQUE CARVAJAL CARLOS ALIRIO</v>
          </cell>
          <cell r="B14029">
            <v>6563001</v>
          </cell>
        </row>
        <row r="14030">
          <cell r="A14030" t="str">
            <v>DUQUE CARVAJAL JOSE FERNAN</v>
          </cell>
          <cell r="B14030">
            <v>75075919</v>
          </cell>
        </row>
        <row r="14031">
          <cell r="A14031" t="str">
            <v>DUQUE CASTA/O GUILLERMO ELIAS</v>
          </cell>
          <cell r="B14031">
            <v>1234315</v>
          </cell>
        </row>
        <row r="14032">
          <cell r="A14032" t="str">
            <v>DUQUE CASTANO RODRIGO DE JESUS</v>
          </cell>
          <cell r="B14032">
            <v>70690908</v>
          </cell>
        </row>
        <row r="14033">
          <cell r="A14033" t="str">
            <v>DUQUE CASTILLO AMPARO</v>
          </cell>
          <cell r="B14033">
            <v>29383794</v>
          </cell>
        </row>
        <row r="14034">
          <cell r="A14034" t="str">
            <v>DUQUE CASTRO DIANA PATRICIA</v>
          </cell>
          <cell r="B14034">
            <v>43673132</v>
          </cell>
        </row>
        <row r="14035">
          <cell r="A14035" t="str">
            <v>DUQUE CEDENO JAIME ANDRES</v>
          </cell>
          <cell r="B14035">
            <v>14894098</v>
          </cell>
        </row>
        <row r="14036">
          <cell r="A14036" t="str">
            <v>DUQUE CIFUENTES PAOLA ANDREA</v>
          </cell>
          <cell r="B14036">
            <v>29104848</v>
          </cell>
        </row>
        <row r="14037">
          <cell r="A14037" t="str">
            <v>DUQUE CORREDOR SANDRA DEL PILAR</v>
          </cell>
          <cell r="B14037">
            <v>39695288</v>
          </cell>
        </row>
        <row r="14038">
          <cell r="A14038" t="str">
            <v>DUQUE DAZA CARLOS ALBERTO</v>
          </cell>
          <cell r="B14038">
            <v>79758393</v>
          </cell>
        </row>
        <row r="14039">
          <cell r="A14039" t="str">
            <v>DUQUE DE CARDONA SOR MARIA</v>
          </cell>
          <cell r="B14039">
            <v>32476458</v>
          </cell>
        </row>
        <row r="14040">
          <cell r="A14040" t="str">
            <v>DUQUE DE CASADIEGO DORIS TERESA</v>
          </cell>
          <cell r="B14040">
            <v>37227978</v>
          </cell>
        </row>
        <row r="14041">
          <cell r="A14041" t="str">
            <v>DUQUE DE CASTANO LUDY DEL SOCORRO</v>
          </cell>
          <cell r="B14041">
            <v>41606017</v>
          </cell>
        </row>
        <row r="14042">
          <cell r="A14042" t="str">
            <v>DUQUE DE JIMENEZ MARIA SONIA</v>
          </cell>
          <cell r="B14042">
            <v>31206502</v>
          </cell>
        </row>
        <row r="14043">
          <cell r="A14043" t="str">
            <v>DUQUE DE RIVERA MARIA LETICIA</v>
          </cell>
          <cell r="B14043">
            <v>24546928</v>
          </cell>
        </row>
        <row r="14044">
          <cell r="A14044" t="str">
            <v>DUQUE DE ZAPATA MARIA DEL ROSARIO</v>
          </cell>
          <cell r="B14044">
            <v>24886971</v>
          </cell>
        </row>
        <row r="14045">
          <cell r="A14045" t="str">
            <v>DUQUE DIAZ RICARDO</v>
          </cell>
          <cell r="B14045">
            <v>11316505</v>
          </cell>
        </row>
        <row r="14046">
          <cell r="A14046" t="str">
            <v>DUQUE DUQUE ADRIANA MARIA</v>
          </cell>
          <cell r="B14046">
            <v>43544204</v>
          </cell>
        </row>
        <row r="14047">
          <cell r="A14047" t="str">
            <v>DUQUE DUQUE JHOANI</v>
          </cell>
          <cell r="B14047">
            <v>98552909</v>
          </cell>
        </row>
        <row r="14048">
          <cell r="A14048" t="str">
            <v>DUQUE DUQUE JOSE JAIME</v>
          </cell>
          <cell r="B14048">
            <v>94387209</v>
          </cell>
        </row>
        <row r="14049">
          <cell r="A14049" t="str">
            <v>DUQUE ECHEVERRI LUZ MARY</v>
          </cell>
          <cell r="B14049">
            <v>24937904</v>
          </cell>
        </row>
        <row r="14050">
          <cell r="A14050" t="str">
            <v>DUQUE FORONDA MARTHA LILIANA</v>
          </cell>
          <cell r="B14050">
            <v>66717906</v>
          </cell>
        </row>
        <row r="14051">
          <cell r="A14051" t="str">
            <v>DUQUE FRANCO LUZ YANED</v>
          </cell>
          <cell r="B14051">
            <v>42094616</v>
          </cell>
        </row>
        <row r="14052">
          <cell r="A14052" t="str">
            <v>DUQUE FRANCO URIEL DE JESUS</v>
          </cell>
          <cell r="B14052">
            <v>16602048</v>
          </cell>
        </row>
        <row r="14053">
          <cell r="A14053" t="str">
            <v>DUQUE FRNK GREGOR</v>
          </cell>
          <cell r="B14053">
            <v>71690387</v>
          </cell>
        </row>
        <row r="14054">
          <cell r="A14054" t="str">
            <v>DUQUE GALLEGO HUMBERTO</v>
          </cell>
          <cell r="B14054">
            <v>70065679</v>
          </cell>
        </row>
        <row r="14055">
          <cell r="A14055" t="str">
            <v>DUQUE GALLEGO JHON JAIRO</v>
          </cell>
          <cell r="B14055">
            <v>15429449</v>
          </cell>
        </row>
        <row r="14056">
          <cell r="A14056" t="str">
            <v>DUQUE GARCES MAURICIO</v>
          </cell>
          <cell r="B14056">
            <v>98587064</v>
          </cell>
        </row>
        <row r="14057">
          <cell r="A14057" t="str">
            <v>DUQUE GARCIA CLAUDIA PATRICIA</v>
          </cell>
          <cell r="B14057">
            <v>25022913</v>
          </cell>
        </row>
        <row r="14058">
          <cell r="A14058" t="str">
            <v>DUQUE GARCIA CONSUELO</v>
          </cell>
          <cell r="B14058">
            <v>41354550</v>
          </cell>
        </row>
        <row r="14059">
          <cell r="A14059" t="str">
            <v>DUQUE GARCIA FRANCY ELENA</v>
          </cell>
          <cell r="B14059">
            <v>25023814</v>
          </cell>
        </row>
        <row r="14060">
          <cell r="A14060" t="str">
            <v>DUQUE GARCIA GIOVANNY</v>
          </cell>
          <cell r="B14060">
            <v>16928078</v>
          </cell>
        </row>
        <row r="14061">
          <cell r="A14061" t="str">
            <v>DUQUE GARCIA JAIRO ALONSO</v>
          </cell>
          <cell r="B14061">
            <v>8291818</v>
          </cell>
        </row>
        <row r="14062">
          <cell r="A14062" t="str">
            <v>DUQUE GIRALDO FABIO DE J</v>
          </cell>
          <cell r="B14062">
            <v>10107070</v>
          </cell>
        </row>
        <row r="14063">
          <cell r="A14063" t="str">
            <v>DUQUE GOMEZ BERTHA LUCIA</v>
          </cell>
          <cell r="B14063">
            <v>24433495</v>
          </cell>
        </row>
        <row r="14064">
          <cell r="A14064" t="str">
            <v>DUQUE GOMEZ BIBIANA CATALINA</v>
          </cell>
          <cell r="B14064">
            <v>43601410</v>
          </cell>
        </row>
        <row r="14065">
          <cell r="A14065" t="str">
            <v>DUQUE GOMEZ GUSTAVO ALBERTO</v>
          </cell>
          <cell r="B14065">
            <v>70902938</v>
          </cell>
        </row>
        <row r="14066">
          <cell r="A14066" t="str">
            <v>DUQUE GOMEZ JORGE IVAN</v>
          </cell>
          <cell r="B14066">
            <v>98551163</v>
          </cell>
        </row>
        <row r="14067">
          <cell r="A14067" t="str">
            <v>DUQUE GONGORA FABIOLA</v>
          </cell>
          <cell r="B14067">
            <v>41786629</v>
          </cell>
        </row>
        <row r="14068">
          <cell r="A14068" t="str">
            <v>DUQUE GONZALEZ ANA MILENA</v>
          </cell>
          <cell r="B14068">
            <v>66901036</v>
          </cell>
        </row>
        <row r="14069">
          <cell r="A14069" t="str">
            <v>DUQUE GUTIERREZ DILAYLA</v>
          </cell>
          <cell r="B14069">
            <v>66836014</v>
          </cell>
        </row>
        <row r="14070">
          <cell r="A14070" t="str">
            <v>DUQUE GUTIERREZ MONICA LUCIA</v>
          </cell>
          <cell r="B14070">
            <v>52047225</v>
          </cell>
        </row>
        <row r="14071">
          <cell r="A14071" t="str">
            <v>DUQUE HERNANDEZ DORA NANCY</v>
          </cell>
          <cell r="B14071">
            <v>43514774</v>
          </cell>
        </row>
        <row r="14072">
          <cell r="A14072" t="str">
            <v>DUQUE HERNANDEZ RODRIGO MAURO</v>
          </cell>
          <cell r="B14072">
            <v>70047689</v>
          </cell>
        </row>
        <row r="14073">
          <cell r="A14073" t="str">
            <v>DUQUE HERRERA MARTIN ALONSO</v>
          </cell>
          <cell r="B14073">
            <v>16688137</v>
          </cell>
        </row>
        <row r="14074">
          <cell r="A14074" t="str">
            <v>DUQUE JARAMILLO ANA BOLENA</v>
          </cell>
          <cell r="B14074">
            <v>66773862</v>
          </cell>
        </row>
        <row r="14075">
          <cell r="A14075" t="str">
            <v>DUQUE JARAMILLO CRISTIAN ANDRES</v>
          </cell>
          <cell r="B14075">
            <v>71372413</v>
          </cell>
        </row>
        <row r="14076">
          <cell r="A14076" t="str">
            <v>DUQUE JARAMILLO NESTOR ENRIQUE</v>
          </cell>
          <cell r="B14076">
            <v>8298641</v>
          </cell>
        </row>
        <row r="14077">
          <cell r="A14077" t="str">
            <v>DUQUE JAVIER ALONSO</v>
          </cell>
          <cell r="B14077">
            <v>79521702</v>
          </cell>
        </row>
        <row r="14078">
          <cell r="A14078" t="str">
            <v>DUQUE JUTINICO GLORIA CONSUELO</v>
          </cell>
          <cell r="B14078">
            <v>52304779</v>
          </cell>
        </row>
        <row r="14079">
          <cell r="A14079" t="str">
            <v>DUQUE LEAL OSCAR MAURICIO</v>
          </cell>
          <cell r="B14079">
            <v>19235739</v>
          </cell>
        </row>
        <row r="14080">
          <cell r="A14080" t="str">
            <v>DUQUE LLANO RUBY JULIA</v>
          </cell>
          <cell r="B14080">
            <v>24931369</v>
          </cell>
        </row>
        <row r="14081">
          <cell r="A14081" t="str">
            <v>DUQUE LOPEZ AIDA</v>
          </cell>
          <cell r="B14081">
            <v>66834770</v>
          </cell>
        </row>
        <row r="14082">
          <cell r="A14082" t="str">
            <v>DUQUE LOPEZ EDWAR</v>
          </cell>
          <cell r="B14082">
            <v>79860101</v>
          </cell>
        </row>
        <row r="14083">
          <cell r="A14083" t="str">
            <v>DUQUE LOPEZ JAIME AUGUSTO</v>
          </cell>
          <cell r="B14083">
            <v>18503180</v>
          </cell>
        </row>
        <row r="14084">
          <cell r="A14084" t="str">
            <v>DUQUE LOPEZ JAIME HERNANDO</v>
          </cell>
          <cell r="B14084">
            <v>71693986</v>
          </cell>
        </row>
        <row r="14085">
          <cell r="A14085" t="str">
            <v>DUQUE LUIS HUMBERTO</v>
          </cell>
          <cell r="B14085">
            <v>14240250</v>
          </cell>
        </row>
        <row r="14086">
          <cell r="A14086" t="str">
            <v>DUQUE LUNA LUZ ELENA</v>
          </cell>
          <cell r="B14086">
            <v>42113760</v>
          </cell>
        </row>
        <row r="14087">
          <cell r="A14087" t="str">
            <v>DUQUE MARIN ANDRES MAURICIO</v>
          </cell>
          <cell r="B14087">
            <v>75076297</v>
          </cell>
        </row>
        <row r="14088">
          <cell r="A14088" t="str">
            <v>DUQUE MARTINEZ CARLOS GERMAN</v>
          </cell>
          <cell r="B14088">
            <v>16635755</v>
          </cell>
        </row>
        <row r="14089">
          <cell r="A14089" t="str">
            <v>DUQUE MARTINEZ RICARDO</v>
          </cell>
          <cell r="B14089">
            <v>16677278</v>
          </cell>
        </row>
        <row r="14090">
          <cell r="A14090" t="str">
            <v>DUQUE MARTINEZ TERESA</v>
          </cell>
          <cell r="B14090">
            <v>51583953</v>
          </cell>
        </row>
        <row r="14091">
          <cell r="A14091" t="str">
            <v>DUQUE MIRANDA JAIME MANUEL</v>
          </cell>
          <cell r="B14091">
            <v>19458416</v>
          </cell>
        </row>
        <row r="14092">
          <cell r="A14092" t="str">
            <v>DUQUE MISAS PIEDAD LILIANA</v>
          </cell>
          <cell r="B14092">
            <v>43576396</v>
          </cell>
        </row>
        <row r="14093">
          <cell r="A14093" t="str">
            <v>DUQUE MONTOYA CLEMENCIA</v>
          </cell>
          <cell r="B14093">
            <v>24575667</v>
          </cell>
        </row>
        <row r="14094">
          <cell r="A14094" t="str">
            <v>DUQUE MONTOYA ERLINOF</v>
          </cell>
          <cell r="B14094">
            <v>7530835</v>
          </cell>
        </row>
        <row r="14095">
          <cell r="A14095" t="str">
            <v>DUQUE MORALES LUIS GONZAGA</v>
          </cell>
          <cell r="B14095">
            <v>16343725</v>
          </cell>
        </row>
        <row r="14096">
          <cell r="A14096" t="str">
            <v>DUQUE MORENO BIBIANA MARIA</v>
          </cell>
          <cell r="B14096">
            <v>42896615</v>
          </cell>
        </row>
        <row r="14097">
          <cell r="A14097" t="str">
            <v>DUQUE MORENO NELSON</v>
          </cell>
          <cell r="B14097">
            <v>80504460</v>
          </cell>
        </row>
        <row r="14098">
          <cell r="A14098" t="str">
            <v>DUQUE MUNERA DANIEL</v>
          </cell>
          <cell r="B14098">
            <v>71332110</v>
          </cell>
        </row>
        <row r="14099">
          <cell r="A14099" t="str">
            <v>DUQUE MURILLO LUZ MARINA</v>
          </cell>
          <cell r="B14099">
            <v>31191591</v>
          </cell>
        </row>
        <row r="14100">
          <cell r="A14100" t="str">
            <v>DUQUE NARANJO CARLOS ALBERTO</v>
          </cell>
          <cell r="B14100">
            <v>4408046</v>
          </cell>
        </row>
        <row r="14101">
          <cell r="A14101" t="str">
            <v>DUQUE NARANJO YOLANDA</v>
          </cell>
          <cell r="B14101">
            <v>24601997</v>
          </cell>
        </row>
        <row r="14102">
          <cell r="A14102" t="str">
            <v>DUQUE OCAMPO ALBERTO</v>
          </cell>
          <cell r="B14102">
            <v>93340769</v>
          </cell>
        </row>
        <row r="14103">
          <cell r="A14103" t="str">
            <v>DUQUE OCAMPO JOSE DONEY</v>
          </cell>
          <cell r="B14103">
            <v>4512045</v>
          </cell>
        </row>
        <row r="14104">
          <cell r="A14104" t="str">
            <v>DUQUE ORJUELA JOSE NUMA</v>
          </cell>
          <cell r="B14104">
            <v>14878136</v>
          </cell>
        </row>
        <row r="14105">
          <cell r="A14105" t="str">
            <v>DUQUE OROZCO SANDRA MILENA</v>
          </cell>
          <cell r="B14105">
            <v>38872736</v>
          </cell>
        </row>
        <row r="14106">
          <cell r="A14106" t="str">
            <v>DUQUE OROZCO WILDER CHARLES</v>
          </cell>
          <cell r="B14106">
            <v>79609859</v>
          </cell>
        </row>
        <row r="14107">
          <cell r="A14107" t="str">
            <v>DUQUE OSORIO ALEJANDRO</v>
          </cell>
          <cell r="B14107">
            <v>7553301</v>
          </cell>
        </row>
        <row r="14108">
          <cell r="A14108" t="str">
            <v>DUQUE OSORIO INGRID MARIA</v>
          </cell>
          <cell r="B14108">
            <v>43159575</v>
          </cell>
        </row>
        <row r="14109">
          <cell r="A14109" t="str">
            <v>DUQUE OSORIO JULIO HERNAN</v>
          </cell>
          <cell r="B14109">
            <v>6053114</v>
          </cell>
        </row>
        <row r="14110">
          <cell r="A14110" t="str">
            <v>DUQUE OSORIO LUZ MERY</v>
          </cell>
          <cell r="B14110">
            <v>31908493</v>
          </cell>
        </row>
        <row r="14111">
          <cell r="A14111" t="str">
            <v>DUQUE OSORIO OLGA LUCIA</v>
          </cell>
          <cell r="B14111">
            <v>66709270</v>
          </cell>
        </row>
        <row r="14112">
          <cell r="A14112" t="str">
            <v>DUQUE OVALLE MIGUEL ANGEL</v>
          </cell>
          <cell r="B14112">
            <v>17172228</v>
          </cell>
        </row>
        <row r="14113">
          <cell r="A14113" t="str">
            <v>DUQUE PADILLA ALFREDO</v>
          </cell>
          <cell r="B14113">
            <v>93373066</v>
          </cell>
        </row>
        <row r="14114">
          <cell r="A14114" t="str">
            <v>DUQUE PAJOY JAIME ANDRES</v>
          </cell>
          <cell r="B14114">
            <v>16777433</v>
          </cell>
        </row>
        <row r="14115">
          <cell r="A14115" t="str">
            <v>DUQUE PALACIO ASTRID BIBIANA</v>
          </cell>
          <cell r="B14115">
            <v>42788871</v>
          </cell>
        </row>
        <row r="14116">
          <cell r="A14116" t="str">
            <v>DUQUE PALECHOR GLORIA LEYDIR</v>
          </cell>
          <cell r="B14116">
            <v>31915251</v>
          </cell>
        </row>
        <row r="14117">
          <cell r="A14117" t="str">
            <v>DUQUE PARRA BEATRIZ</v>
          </cell>
          <cell r="B14117">
            <v>38985369</v>
          </cell>
        </row>
        <row r="14118">
          <cell r="A14118" t="str">
            <v>DUQUE PATIÑO ELIZABETH</v>
          </cell>
          <cell r="B14118">
            <v>31202582</v>
          </cell>
        </row>
        <row r="14119">
          <cell r="A14119" t="str">
            <v>DUQUE PELAEZ CARMENZA</v>
          </cell>
          <cell r="B14119">
            <v>51569097</v>
          </cell>
        </row>
        <row r="14120">
          <cell r="A14120" t="str">
            <v>DUQUE PINO DIEGO</v>
          </cell>
          <cell r="B14120">
            <v>16355947</v>
          </cell>
        </row>
        <row r="14121">
          <cell r="A14121" t="str">
            <v>DUQUE PRICE DIEGO</v>
          </cell>
          <cell r="B14121">
            <v>16738884</v>
          </cell>
        </row>
        <row r="14122">
          <cell r="A14122" t="str">
            <v>DUQUE QUINTERO LUCERO</v>
          </cell>
          <cell r="B14122">
            <v>41686468</v>
          </cell>
        </row>
        <row r="14123">
          <cell r="A14123" t="str">
            <v>DUQUE RAMIREZ LUZ DARY</v>
          </cell>
          <cell r="B14123">
            <v>43474976</v>
          </cell>
        </row>
        <row r="14124">
          <cell r="A14124" t="str">
            <v>DUQUE RAMIREZ VILMA DIONE</v>
          </cell>
          <cell r="B14124">
            <v>42095594</v>
          </cell>
        </row>
        <row r="14125">
          <cell r="A14125" t="str">
            <v>DUQUE RAMOS FERNANDO</v>
          </cell>
          <cell r="B14125">
            <v>10527860</v>
          </cell>
        </row>
        <row r="14126">
          <cell r="A14126" t="str">
            <v>DUQUE RESTREPO CARLOS MARCELO</v>
          </cell>
          <cell r="B14126">
            <v>98534650</v>
          </cell>
        </row>
        <row r="14127">
          <cell r="A14127" t="str">
            <v>DUQUE RESTREPO JORGE ALBERTO</v>
          </cell>
          <cell r="B14127">
            <v>70078795</v>
          </cell>
        </row>
        <row r="14128">
          <cell r="A14128" t="str">
            <v>DUQUE RESTREPO OSCAR EDUARDO</v>
          </cell>
          <cell r="B14128">
            <v>10007214</v>
          </cell>
        </row>
        <row r="14129">
          <cell r="A14129" t="str">
            <v>DUQUE RIOS NESTOR</v>
          </cell>
          <cell r="B14129">
            <v>10130214</v>
          </cell>
        </row>
        <row r="14130">
          <cell r="A14130" t="str">
            <v>DUQUE ROBERTO</v>
          </cell>
          <cell r="B14130">
            <v>70547636</v>
          </cell>
        </row>
        <row r="14131">
          <cell r="A14131" t="str">
            <v>DUQUE RODRIGUEZ JHON FREDY</v>
          </cell>
          <cell r="B14131">
            <v>6499906</v>
          </cell>
        </row>
        <row r="14132">
          <cell r="A14132" t="str">
            <v>DUQUE RODRIGUEZ MARTHA HELENA</v>
          </cell>
          <cell r="B14132">
            <v>41732888</v>
          </cell>
        </row>
        <row r="14133">
          <cell r="A14133" t="str">
            <v>DUQUE ROJAS ROSA INES</v>
          </cell>
          <cell r="B14133">
            <v>31885522</v>
          </cell>
        </row>
        <row r="14134">
          <cell r="A14134" t="str">
            <v>DUQUE RUA PEDRO LUIS</v>
          </cell>
          <cell r="B14134">
            <v>8354008</v>
          </cell>
        </row>
        <row r="14135">
          <cell r="A14135" t="str">
            <v>DUQUE RUIZ CAROLINA MARIA</v>
          </cell>
          <cell r="B14135">
            <v>43051089</v>
          </cell>
        </row>
        <row r="14136">
          <cell r="A14136" t="str">
            <v>DUQUE RUIZ JOHN</v>
          </cell>
          <cell r="B14136">
            <v>71663264</v>
          </cell>
        </row>
        <row r="14137">
          <cell r="A14137" t="str">
            <v>DUQUE SALAZAR JUAN ALEJANDRO</v>
          </cell>
          <cell r="B14137">
            <v>10127044</v>
          </cell>
        </row>
        <row r="14138">
          <cell r="A14138" t="str">
            <v>DUQUE SANCHEZ GUSTAVO</v>
          </cell>
          <cell r="B14138">
            <v>16664449</v>
          </cell>
        </row>
        <row r="14139">
          <cell r="A14139" t="str">
            <v>DUQUE SANDOVAL LOHOVER</v>
          </cell>
          <cell r="B14139">
            <v>16347415</v>
          </cell>
        </row>
        <row r="14140">
          <cell r="A14140" t="str">
            <v>DUQUE SEGURO LUZ MIRIAM</v>
          </cell>
          <cell r="B14140">
            <v>43053805</v>
          </cell>
        </row>
        <row r="14141">
          <cell r="A14141" t="str">
            <v>DUQUE SERNA BLANCA RUTH</v>
          </cell>
          <cell r="B14141">
            <v>43026056</v>
          </cell>
        </row>
        <row r="14142">
          <cell r="A14142" t="str">
            <v>DUQUE SIGIFREDO</v>
          </cell>
          <cell r="B14142">
            <v>14946788</v>
          </cell>
        </row>
        <row r="14143">
          <cell r="A14143" t="str">
            <v>DUQUE SUAREZ BENJAMIN</v>
          </cell>
          <cell r="B14143">
            <v>17052878</v>
          </cell>
        </row>
        <row r="14144">
          <cell r="A14144" t="str">
            <v>DUQUE TABARES JHON JAIRO</v>
          </cell>
          <cell r="B14144">
            <v>94528724</v>
          </cell>
        </row>
        <row r="14145">
          <cell r="A14145" t="str">
            <v>DUQUE TOBON CARLOS ARTURO</v>
          </cell>
          <cell r="B14145">
            <v>16583020</v>
          </cell>
        </row>
        <row r="14146">
          <cell r="A14146" t="str">
            <v>DUQUE TORO HERNAN DE JESUS</v>
          </cell>
          <cell r="B14146">
            <v>15899567</v>
          </cell>
        </row>
        <row r="14147">
          <cell r="A14147" t="str">
            <v>DUQUE TRUJILLO CARMENZA</v>
          </cell>
          <cell r="B14147">
            <v>43042628</v>
          </cell>
        </row>
        <row r="14148">
          <cell r="A14148" t="str">
            <v>DUQUE VALENCIA DIANA LUCIA</v>
          </cell>
          <cell r="B14148">
            <v>43546090</v>
          </cell>
        </row>
        <row r="14149">
          <cell r="A14149" t="str">
            <v>DUQUE VALLEJO OCTAVIO</v>
          </cell>
          <cell r="B14149">
            <v>14998194</v>
          </cell>
        </row>
        <row r="14150">
          <cell r="A14150" t="str">
            <v>DUQUE VELILLA MARIA CRISTINA</v>
          </cell>
          <cell r="B14150">
            <v>39206504</v>
          </cell>
        </row>
        <row r="14151">
          <cell r="A14151" t="str">
            <v>DUQUE VELILLA NELLY DEL SOCORRO</v>
          </cell>
          <cell r="B14151">
            <v>39205650</v>
          </cell>
        </row>
        <row r="14152">
          <cell r="A14152" t="str">
            <v>DUQUE ZEA LINA MARIA</v>
          </cell>
          <cell r="B14152">
            <v>32393397</v>
          </cell>
        </row>
        <row r="14153">
          <cell r="A14153" t="str">
            <v>DURAN ACOSTA GERMAN</v>
          </cell>
          <cell r="B14153">
            <v>94229349</v>
          </cell>
        </row>
        <row r="14154">
          <cell r="A14154" t="str">
            <v>DURAN ALVAREZ MARIA VICTORIA</v>
          </cell>
          <cell r="B14154">
            <v>65752072</v>
          </cell>
        </row>
        <row r="14155">
          <cell r="A14155" t="str">
            <v>DURAN ARENAS MONICA INES</v>
          </cell>
          <cell r="B14155">
            <v>66854950</v>
          </cell>
        </row>
        <row r="14156">
          <cell r="A14156" t="str">
            <v>DURAN ARVILLA MIGUEL AGUSTIN</v>
          </cell>
          <cell r="B14156">
            <v>12549518</v>
          </cell>
        </row>
        <row r="14157">
          <cell r="A14157" t="str">
            <v>DURAN AYALA CARLOS ALBERTO</v>
          </cell>
          <cell r="B14157">
            <v>79338749</v>
          </cell>
        </row>
        <row r="14158">
          <cell r="A14158" t="str">
            <v>DURAN BARONA PAULA ANDREA</v>
          </cell>
          <cell r="B14158">
            <v>66901132</v>
          </cell>
        </row>
        <row r="14159">
          <cell r="A14159" t="str">
            <v>DURAN BAUTISTA MISAEL</v>
          </cell>
          <cell r="B14159">
            <v>14440771</v>
          </cell>
        </row>
        <row r="14160">
          <cell r="A14160" t="str">
            <v>DURAN BEDOYA ROGGER ALFONSO</v>
          </cell>
          <cell r="B14160">
            <v>6394924</v>
          </cell>
        </row>
        <row r="14161">
          <cell r="A14161" t="str">
            <v>DURAN BOBADILLA ANGELICA MARIA</v>
          </cell>
          <cell r="B14161">
            <v>52478515</v>
          </cell>
        </row>
        <row r="14162">
          <cell r="A14162" t="str">
            <v>DURAN CABAL PATRICIA</v>
          </cell>
          <cell r="B14162">
            <v>38867402</v>
          </cell>
        </row>
        <row r="14163">
          <cell r="A14163" t="str">
            <v>DURAN CANTOR HECTOR BERNARDO</v>
          </cell>
          <cell r="B14163">
            <v>79491360</v>
          </cell>
        </row>
        <row r="14164">
          <cell r="A14164" t="str">
            <v>DURAN CARDENAS ALVARO</v>
          </cell>
          <cell r="B14164">
            <v>83089256</v>
          </cell>
        </row>
        <row r="14165">
          <cell r="A14165" t="str">
            <v>DURAN CASTILLO JESUS ADOLFO</v>
          </cell>
          <cell r="B14165">
            <v>12130074</v>
          </cell>
        </row>
        <row r="14166">
          <cell r="A14166" t="str">
            <v>DURAN CASTRO MARIA DEL PILAR</v>
          </cell>
          <cell r="B14166">
            <v>29280333</v>
          </cell>
        </row>
        <row r="14167">
          <cell r="A14167" t="str">
            <v>DURAN CRUZ PEDRO PABLO</v>
          </cell>
          <cell r="B14167">
            <v>16829318</v>
          </cell>
        </row>
        <row r="14168">
          <cell r="A14168" t="str">
            <v>DURAN DAMIAN JAVIER DARIO</v>
          </cell>
          <cell r="B14168">
            <v>79685318</v>
          </cell>
        </row>
        <row r="14169">
          <cell r="A14169" t="str">
            <v>DURAN DE VECINO JULIETA</v>
          </cell>
          <cell r="B14169">
            <v>28007390</v>
          </cell>
        </row>
        <row r="14170">
          <cell r="A14170" t="str">
            <v>DURAN DELGADILLO JACINTA</v>
          </cell>
          <cell r="B14170">
            <v>41671152</v>
          </cell>
        </row>
        <row r="14171">
          <cell r="A14171" t="str">
            <v>DURAN DIAZ GLORIA AMPARO</v>
          </cell>
          <cell r="B14171">
            <v>37888743</v>
          </cell>
        </row>
        <row r="14172">
          <cell r="A14172" t="str">
            <v>DURAN DURAN CARLOS ARTURO</v>
          </cell>
          <cell r="B14172">
            <v>4919912</v>
          </cell>
        </row>
        <row r="14173">
          <cell r="A14173" t="str">
            <v>DURAN FARFAN EVERT ENRIQUE</v>
          </cell>
          <cell r="B14173">
            <v>77022199</v>
          </cell>
        </row>
        <row r="14174">
          <cell r="A14174" t="str">
            <v>DURAN GAMBA HENRY MARCEL</v>
          </cell>
          <cell r="B14174">
            <v>79416710</v>
          </cell>
        </row>
        <row r="14175">
          <cell r="A14175" t="str">
            <v>DURAN GARCIA PABLO EMILIO</v>
          </cell>
          <cell r="B14175">
            <v>16683164</v>
          </cell>
        </row>
        <row r="14176">
          <cell r="A14176" t="str">
            <v>DURAN GARCIA WILMER ALEJANDRO</v>
          </cell>
          <cell r="B14176">
            <v>80086633</v>
          </cell>
        </row>
        <row r="14177">
          <cell r="A14177" t="str">
            <v>DURAN GARZON WILLIAM</v>
          </cell>
          <cell r="B14177">
            <v>16653590</v>
          </cell>
        </row>
        <row r="14178">
          <cell r="A14178" t="str">
            <v>DURAN GOMEZ NASLI LILIANA</v>
          </cell>
          <cell r="B14178">
            <v>39789198</v>
          </cell>
        </row>
        <row r="14179">
          <cell r="A14179" t="str">
            <v>DURAN GUERRERO HECTOR MANUEL</v>
          </cell>
          <cell r="B14179">
            <v>72869542</v>
          </cell>
        </row>
        <row r="14180">
          <cell r="A14180" t="str">
            <v>DURAN GUZMAN LUIS HERNANDO</v>
          </cell>
          <cell r="B14180">
            <v>19095217</v>
          </cell>
        </row>
        <row r="14181">
          <cell r="A14181" t="str">
            <v>DURAN HERNANDEZ GUILLERMO ALFONSO</v>
          </cell>
          <cell r="B14181">
            <v>19212407</v>
          </cell>
        </row>
        <row r="14182">
          <cell r="A14182" t="str">
            <v>DURAN HERNANDEZ MANUEL ALEJANDRO</v>
          </cell>
          <cell r="B14182">
            <v>79757885</v>
          </cell>
        </row>
        <row r="14183">
          <cell r="A14183" t="str">
            <v>DURAN LADINO MYRIAM</v>
          </cell>
          <cell r="B14183">
            <v>41549705</v>
          </cell>
        </row>
        <row r="14184">
          <cell r="A14184" t="str">
            <v>DURAN MALDONADO LUIS GUILLERMO</v>
          </cell>
          <cell r="B14184">
            <v>19238712</v>
          </cell>
        </row>
        <row r="14185">
          <cell r="A14185" t="str">
            <v>DURAN MARTHA CECILIA</v>
          </cell>
          <cell r="B14185">
            <v>38439200</v>
          </cell>
        </row>
        <row r="14186">
          <cell r="A14186" t="str">
            <v>DURAN MARTINEZ WILSON ALONSO</v>
          </cell>
          <cell r="B14186">
            <v>13722195</v>
          </cell>
        </row>
        <row r="14187">
          <cell r="A14187" t="str">
            <v>DURAN MEJIA ALVARO ALFREDO</v>
          </cell>
          <cell r="B14187">
            <v>79293709</v>
          </cell>
        </row>
        <row r="14188">
          <cell r="A14188" t="str">
            <v>DURAN MEJIA GILBERTO</v>
          </cell>
          <cell r="B14188">
            <v>2700177</v>
          </cell>
        </row>
        <row r="14189">
          <cell r="A14189" t="str">
            <v>DURAN MOLINA NEIVER FERNANDO</v>
          </cell>
          <cell r="B14189">
            <v>94309954</v>
          </cell>
        </row>
        <row r="14190">
          <cell r="A14190" t="str">
            <v>DURAN MONCADA JAIRO</v>
          </cell>
          <cell r="B14190">
            <v>79402807</v>
          </cell>
        </row>
        <row r="14191">
          <cell r="A14191" t="str">
            <v>DURAN MONDRAGON HAROLD</v>
          </cell>
          <cell r="B14191">
            <v>16758333</v>
          </cell>
        </row>
        <row r="14192">
          <cell r="A14192" t="str">
            <v>DURAN MORALES MARTHA LILIA</v>
          </cell>
          <cell r="B14192">
            <v>38257516</v>
          </cell>
        </row>
        <row r="14193">
          <cell r="A14193" t="str">
            <v>DURAN NOVOA SANDRA MILENA</v>
          </cell>
          <cell r="B14193">
            <v>66680339</v>
          </cell>
        </row>
        <row r="14194">
          <cell r="A14194" t="str">
            <v>DURAN OCAMPO MARGARITA</v>
          </cell>
          <cell r="B14194">
            <v>31881016</v>
          </cell>
        </row>
        <row r="14195">
          <cell r="A14195" t="str">
            <v>DURAN OSORIO ELIZABETH</v>
          </cell>
          <cell r="B14195">
            <v>35321960</v>
          </cell>
        </row>
        <row r="14196">
          <cell r="A14196" t="str">
            <v>DURAN PALACIOS MAURICIO</v>
          </cell>
          <cell r="B14196">
            <v>79641200</v>
          </cell>
        </row>
        <row r="14197">
          <cell r="A14197" t="str">
            <v>DURAN PEREZ AMPARO</v>
          </cell>
          <cell r="B14197">
            <v>51718568</v>
          </cell>
        </row>
        <row r="14198">
          <cell r="A14198" t="str">
            <v>DURAN PIEDRAHITA JORGE NORBERTO</v>
          </cell>
          <cell r="B14198">
            <v>16281485</v>
          </cell>
        </row>
        <row r="14199">
          <cell r="A14199" t="str">
            <v>DURAN RAMIREZ GUSTAVO</v>
          </cell>
          <cell r="B14199">
            <v>16265226</v>
          </cell>
        </row>
        <row r="14200">
          <cell r="A14200" t="str">
            <v>DURAN RANGEL ALFONSO MARIA</v>
          </cell>
          <cell r="B14200">
            <v>3024866</v>
          </cell>
        </row>
        <row r="14201">
          <cell r="A14201" t="str">
            <v>DURAN RAYO ROSALBA</v>
          </cell>
          <cell r="B14201">
            <v>31219012</v>
          </cell>
        </row>
        <row r="14202">
          <cell r="A14202" t="str">
            <v>DURAN RIVERA DORIS</v>
          </cell>
          <cell r="B14202">
            <v>36165472</v>
          </cell>
        </row>
        <row r="14203">
          <cell r="A14203" t="str">
            <v>DURAN RUIDIAZ LEYDER ALBERTO</v>
          </cell>
          <cell r="B14203">
            <v>71332191</v>
          </cell>
        </row>
        <row r="14204">
          <cell r="A14204" t="str">
            <v>DURAN SANDOVAL LILIAN ADRIANA</v>
          </cell>
          <cell r="B14204">
            <v>43446329</v>
          </cell>
        </row>
        <row r="14205">
          <cell r="A14205" t="str">
            <v>DURAN SANGUINO MARTHA ELENA</v>
          </cell>
          <cell r="B14205">
            <v>27766214</v>
          </cell>
        </row>
        <row r="14206">
          <cell r="A14206" t="str">
            <v>DURAN TABARES GLORIA PATRICIA</v>
          </cell>
          <cell r="B14206">
            <v>42757303</v>
          </cell>
        </row>
        <row r="14207">
          <cell r="A14207" t="str">
            <v>DURAN TORO ALEXANDER</v>
          </cell>
          <cell r="B14207">
            <v>79554931</v>
          </cell>
        </row>
        <row r="14208">
          <cell r="A14208" t="str">
            <v>DURAN TRUJILLO CARLOS FERNANDO</v>
          </cell>
          <cell r="B14208">
            <v>80424354</v>
          </cell>
        </row>
        <row r="14209">
          <cell r="A14209" t="str">
            <v>DURAN URREGO JAVIER ALONSO</v>
          </cell>
          <cell r="B14209">
            <v>79603713</v>
          </cell>
        </row>
        <row r="14210">
          <cell r="A14210" t="str">
            <v>DURAN VARELA JOHN JAIME</v>
          </cell>
          <cell r="B14210">
            <v>80492255</v>
          </cell>
        </row>
        <row r="14211">
          <cell r="A14211" t="str">
            <v>DURAN VASQUEZ JOSE WILLIAM</v>
          </cell>
          <cell r="B14211">
            <v>16732405</v>
          </cell>
        </row>
        <row r="14212">
          <cell r="A14212" t="str">
            <v>DURAN VIDAL NELSON</v>
          </cell>
          <cell r="B14212">
            <v>16244527</v>
          </cell>
        </row>
        <row r="14213">
          <cell r="A14213" t="str">
            <v>DURAN Y TASCON GRANJA STA ANITA SCA</v>
          </cell>
          <cell r="B14213">
            <v>891300392</v>
          </cell>
        </row>
        <row r="14214">
          <cell r="A14214" t="str">
            <v>DURAN ZAPATA NEILA</v>
          </cell>
          <cell r="B14214">
            <v>66900073</v>
          </cell>
        </row>
        <row r="14215">
          <cell r="A14215" t="str">
            <v>DURANGO BLANDON WILMAN DE JESUS</v>
          </cell>
          <cell r="B14215">
            <v>98542153</v>
          </cell>
        </row>
        <row r="14216">
          <cell r="A14216" t="str">
            <v>DURANGO DELVASTO MONICA</v>
          </cell>
          <cell r="B14216">
            <v>66836900</v>
          </cell>
        </row>
        <row r="14217">
          <cell r="A14217" t="str">
            <v>DURANGO DUQUE JORGE LUIS</v>
          </cell>
          <cell r="B14217">
            <v>16695746</v>
          </cell>
        </row>
        <row r="14218">
          <cell r="A14218" t="str">
            <v>DURANGO GARZON JUAN CARLOS</v>
          </cell>
          <cell r="B14218">
            <v>6266226</v>
          </cell>
        </row>
        <row r="14219">
          <cell r="A14219" t="str">
            <v>DURANGO LARA LUCIANO DE JESUS</v>
          </cell>
          <cell r="B14219">
            <v>10110288</v>
          </cell>
        </row>
        <row r="14220">
          <cell r="A14220" t="str">
            <v>DURANGO LARREA GLORIA MARIA</v>
          </cell>
          <cell r="B14220">
            <v>43341150</v>
          </cell>
        </row>
        <row r="14221">
          <cell r="A14221" t="str">
            <v>DURANGO LOPEZ MONICA PATRICIA</v>
          </cell>
          <cell r="B14221">
            <v>43512505</v>
          </cell>
        </row>
        <row r="14222">
          <cell r="A14222" t="str">
            <v>DURANGO OQUENDO OSCAR DE JESUS</v>
          </cell>
          <cell r="B14222">
            <v>579658</v>
          </cell>
        </row>
        <row r="14223">
          <cell r="A14223" t="str">
            <v>DURANGO PARDO JAIR</v>
          </cell>
          <cell r="B14223">
            <v>16860105</v>
          </cell>
        </row>
        <row r="14224">
          <cell r="A14224" t="str">
            <v>DURANGO QUINTERO DIANA MAGALI</v>
          </cell>
          <cell r="B14224">
            <v>43630352</v>
          </cell>
        </row>
        <row r="14225">
          <cell r="A14225" t="str">
            <v>DURANGO QUINTERO WILDER FREDY</v>
          </cell>
          <cell r="B14225">
            <v>98536949</v>
          </cell>
        </row>
        <row r="14226">
          <cell r="A14226" t="str">
            <v>DURANGO RIVERA WILSON</v>
          </cell>
          <cell r="B14226">
            <v>71392429</v>
          </cell>
        </row>
        <row r="14227">
          <cell r="A14227" t="str">
            <v>DURANGO SANIN ENRIQUE</v>
          </cell>
          <cell r="B14227">
            <v>3285283</v>
          </cell>
        </row>
        <row r="14228">
          <cell r="A14228" t="str">
            <v>DURANGO VALERO MARGARITA</v>
          </cell>
          <cell r="B14228">
            <v>31470915</v>
          </cell>
        </row>
        <row r="14229">
          <cell r="A14229" t="str">
            <v>DURLEY ANGELA CORREA</v>
          </cell>
          <cell r="B14229">
            <v>43053888</v>
          </cell>
        </row>
        <row r="14230">
          <cell r="A14230" t="str">
            <v>DUSSAN ARBELAEZ ALVARO</v>
          </cell>
          <cell r="B14230">
            <v>7526102</v>
          </cell>
        </row>
        <row r="14231">
          <cell r="A14231" t="str">
            <v>DUSSAN ARROYO ANIBAL FERNANDO</v>
          </cell>
          <cell r="B14231">
            <v>6066614</v>
          </cell>
        </row>
        <row r="14232">
          <cell r="A14232" t="str">
            <v>DUSSAN BAHAMON FREDDY</v>
          </cell>
          <cell r="B14232">
            <v>93365519</v>
          </cell>
        </row>
        <row r="14233">
          <cell r="A14233" t="str">
            <v>DUSSAN BERRIO FREDY ANTONIO</v>
          </cell>
          <cell r="B14233">
            <v>16710556</v>
          </cell>
        </row>
        <row r="14234">
          <cell r="A14234" t="str">
            <v>DUSSAN BONET RODRIGO</v>
          </cell>
          <cell r="B14234">
            <v>14250121</v>
          </cell>
        </row>
        <row r="14235">
          <cell r="A14235" t="str">
            <v>DUSSAN LOPEZ JAVIER</v>
          </cell>
          <cell r="B14235">
            <v>6505994</v>
          </cell>
        </row>
        <row r="14236">
          <cell r="A14236" t="str">
            <v>DUSSAN SANDOVAL CESAR AUGUSTO</v>
          </cell>
          <cell r="B14236">
            <v>7694721</v>
          </cell>
        </row>
        <row r="14237">
          <cell r="A14237" t="str">
            <v>DUSSAN-VALENZUELA LADY YANETH</v>
          </cell>
          <cell r="B14237">
            <v>55172763</v>
          </cell>
        </row>
        <row r="14238">
          <cell r="A14238" t="str">
            <v>EASTMAN HOYOS LUIS FERNANDO</v>
          </cell>
          <cell r="B14238">
            <v>8279392</v>
          </cell>
        </row>
        <row r="14239">
          <cell r="A14239" t="str">
            <v>EASTMOND CHAVES GILBERTO</v>
          </cell>
          <cell r="B14239">
            <v>17173132</v>
          </cell>
        </row>
        <row r="14240">
          <cell r="A14240" t="str">
            <v>EBER BALANTA PALACIOS</v>
          </cell>
          <cell r="B14240">
            <v>10557463</v>
          </cell>
        </row>
        <row r="14241">
          <cell r="A14241" t="str">
            <v>EBERT GARCIA GRUESO</v>
          </cell>
          <cell r="B14241">
            <v>16727473</v>
          </cell>
        </row>
        <row r="14242">
          <cell r="A14242" t="str">
            <v>EBRAT JOVITA MERCEDES</v>
          </cell>
          <cell r="B14242">
            <v>22361707</v>
          </cell>
        </row>
        <row r="14243">
          <cell r="A14243" t="str">
            <v>EBRATH BASTOS ROBERTO CARLOS</v>
          </cell>
          <cell r="B14243">
            <v>77162630</v>
          </cell>
        </row>
        <row r="14244">
          <cell r="A14244" t="str">
            <v>EBRATT PEREZ CARLOS ALBERTO</v>
          </cell>
          <cell r="B14244">
            <v>85462503</v>
          </cell>
        </row>
        <row r="14245">
          <cell r="A14245" t="str">
            <v>ECHANDIA ARANGO MARTHA CECILIA</v>
          </cell>
          <cell r="B14245">
            <v>42874025</v>
          </cell>
        </row>
        <row r="14246">
          <cell r="A14246" t="str">
            <v>ECHAVARRIA A SERGIO ALEXANDER</v>
          </cell>
          <cell r="B14246">
            <v>71759225</v>
          </cell>
        </row>
        <row r="14247">
          <cell r="A14247" t="str">
            <v>ECHAVARRIA ACEVEDO ALBEIRO ANTONIO</v>
          </cell>
          <cell r="B14247">
            <v>15322591</v>
          </cell>
        </row>
        <row r="14248">
          <cell r="A14248" t="str">
            <v>ECHAVARRIA BETANCUR LINA MARIA</v>
          </cell>
          <cell r="B14248">
            <v>42899749</v>
          </cell>
        </row>
        <row r="14249">
          <cell r="A14249" t="str">
            <v>ECHAVARRIA CANO CARLOS ALBERTO</v>
          </cell>
          <cell r="B14249">
            <v>7471929</v>
          </cell>
        </row>
        <row r="14250">
          <cell r="A14250" t="str">
            <v>ECHAVARRIA CASTA/OFREDDY</v>
          </cell>
          <cell r="B14250">
            <v>71946190</v>
          </cell>
        </row>
        <row r="14251">
          <cell r="A14251" t="str">
            <v>ECHAVARRIA DE TORO BERTHA</v>
          </cell>
          <cell r="B14251">
            <v>21845660</v>
          </cell>
        </row>
        <row r="14252">
          <cell r="A14252" t="str">
            <v>ECHAVARRIA DIEZ CARLOS ALBERTO</v>
          </cell>
          <cell r="B14252">
            <v>71650975</v>
          </cell>
        </row>
        <row r="14253">
          <cell r="A14253" t="str">
            <v>ECHAVARRIA DUQUE JAIME LEON</v>
          </cell>
          <cell r="B14253">
            <v>71662736</v>
          </cell>
        </row>
        <row r="14254">
          <cell r="A14254" t="str">
            <v>ECHAVARRIA ECHAVARRIA MARIA EUGENIA</v>
          </cell>
          <cell r="B14254">
            <v>32504847</v>
          </cell>
        </row>
        <row r="14255">
          <cell r="A14255" t="str">
            <v>ECHAVARRIA FERNANDEZ MARIA PIEDAD</v>
          </cell>
          <cell r="B14255">
            <v>21952998</v>
          </cell>
        </row>
        <row r="14256">
          <cell r="A14256" t="str">
            <v>ECHAVARRIA HERNANDEZ MARIA BELARMINA</v>
          </cell>
          <cell r="B14256">
            <v>32016819</v>
          </cell>
        </row>
        <row r="14257">
          <cell r="A14257" t="str">
            <v>ECHAVARRIA HURTADOFELIX ANTONIO</v>
          </cell>
          <cell r="B14257">
            <v>8393038</v>
          </cell>
        </row>
        <row r="14258">
          <cell r="A14258" t="str">
            <v>ECHAVARRIA MANCILLA ELDAMIRES</v>
          </cell>
          <cell r="B14258">
            <v>31846275</v>
          </cell>
        </row>
        <row r="14259">
          <cell r="A14259" t="str">
            <v>ECHAVARRIA MONTOYA GLORIA ELENA</v>
          </cell>
          <cell r="B14259">
            <v>42881764</v>
          </cell>
        </row>
        <row r="14260">
          <cell r="A14260" t="str">
            <v>ECHAVARRIA OCHOA LUCAS AUGUSTO</v>
          </cell>
          <cell r="B14260">
            <v>12719514</v>
          </cell>
        </row>
        <row r="14261">
          <cell r="A14261" t="str">
            <v>ECHAVARRIA RESTREPO ALEJANDRO DE J</v>
          </cell>
          <cell r="B14261">
            <v>70102185</v>
          </cell>
        </row>
        <row r="14262">
          <cell r="A14262" t="str">
            <v>ECHAVARRIA RINCON MYRIAM</v>
          </cell>
          <cell r="B14262">
            <v>31191263</v>
          </cell>
        </row>
        <row r="14263">
          <cell r="A14263" t="str">
            <v>ECHAVARRIA RODAS LEONOR</v>
          </cell>
          <cell r="B14263">
            <v>31833189</v>
          </cell>
        </row>
        <row r="14264">
          <cell r="A14264" t="str">
            <v>ECHAVARRIA ROLDAN JUAN MARTIN</v>
          </cell>
          <cell r="B14264">
            <v>71682451</v>
          </cell>
        </row>
        <row r="14265">
          <cell r="A14265" t="str">
            <v>ECHAVARRIA ROMERO DAVID ANTONIO</v>
          </cell>
          <cell r="B14265">
            <v>8431441</v>
          </cell>
        </row>
        <row r="14266">
          <cell r="A14266" t="str">
            <v>ECHAVARRIA RUIZ BEATRIZ CECILIA</v>
          </cell>
          <cell r="B14266">
            <v>32552012</v>
          </cell>
        </row>
        <row r="14267">
          <cell r="A14267" t="str">
            <v>ECHAVARRIA SALAZAR PABLO ALBERTO</v>
          </cell>
          <cell r="B14267">
            <v>8280468</v>
          </cell>
        </row>
        <row r="14268">
          <cell r="A14268" t="str">
            <v>ECHAVARRIA SERNA DIEGO FERNANDO</v>
          </cell>
          <cell r="B14268">
            <v>79684511</v>
          </cell>
        </row>
        <row r="14269">
          <cell r="A14269" t="str">
            <v>ECHAVARRIA SOTO JULIO CESAR</v>
          </cell>
          <cell r="B14269">
            <v>10276153</v>
          </cell>
        </row>
        <row r="14270">
          <cell r="A14270" t="str">
            <v>ECHAVARRIA URIBE RODRIGO IGNACIO</v>
          </cell>
          <cell r="B14270">
            <v>17128306</v>
          </cell>
        </row>
        <row r="14271">
          <cell r="A14271" t="str">
            <v>ECHAVARRIA VALLEJOJOSE ODILIO</v>
          </cell>
          <cell r="B14271">
            <v>98575498</v>
          </cell>
        </row>
        <row r="14272">
          <cell r="A14272" t="str">
            <v>ECHAVARRIA VELEZ SALOMON DARIO</v>
          </cell>
          <cell r="B14272">
            <v>70120070</v>
          </cell>
        </row>
        <row r="14273">
          <cell r="A14273" t="str">
            <v>ECHEGARAY ARESTI JESUS BERNARDO</v>
          </cell>
          <cell r="B14273">
            <v>14217387</v>
          </cell>
        </row>
        <row r="14274">
          <cell r="A14274" t="str">
            <v>ECHEVERRI ALVEAR ALVARO</v>
          </cell>
          <cell r="B14274">
            <v>94405626</v>
          </cell>
        </row>
        <row r="14275">
          <cell r="A14275" t="str">
            <v>ECHEVERRI ANGEL CARLOS ADOLFO</v>
          </cell>
          <cell r="B14275">
            <v>8295298</v>
          </cell>
        </row>
        <row r="14276">
          <cell r="A14276" t="str">
            <v>ECHEVERRI ARBOLEDA FRANCISCO JAVIER</v>
          </cell>
          <cell r="B14276">
            <v>3561722</v>
          </cell>
        </row>
        <row r="14277">
          <cell r="A14277" t="str">
            <v>ECHEVERRI BARCO CESAR HUMBERTO</v>
          </cell>
          <cell r="B14277">
            <v>16726054</v>
          </cell>
        </row>
        <row r="14278">
          <cell r="A14278" t="str">
            <v>ECHEVERRI BERMUDEZ MARCELA ANDREA</v>
          </cell>
          <cell r="B14278">
            <v>66983917</v>
          </cell>
        </row>
        <row r="14279">
          <cell r="A14279" t="str">
            <v>ECHEVERRI BETANCOURT ANSELMO ANGEL</v>
          </cell>
          <cell r="B14279">
            <v>14870683</v>
          </cell>
        </row>
        <row r="14280">
          <cell r="A14280" t="str">
            <v>ECHEVERRI BOTERO CLARA</v>
          </cell>
          <cell r="B14280">
            <v>21296704</v>
          </cell>
        </row>
        <row r="14281">
          <cell r="A14281" t="str">
            <v>ECHEVERRI BRANDO ANDRES</v>
          </cell>
          <cell r="B14281">
            <v>79150690</v>
          </cell>
        </row>
        <row r="14282">
          <cell r="A14282" t="str">
            <v>ECHEVERRI CALLE MARIELA INES</v>
          </cell>
          <cell r="B14282">
            <v>32435644</v>
          </cell>
        </row>
        <row r="14283">
          <cell r="A14283" t="str">
            <v>ECHEVERRI CESAR FABIO</v>
          </cell>
          <cell r="B14283">
            <v>16770997</v>
          </cell>
        </row>
        <row r="14284">
          <cell r="A14284" t="str">
            <v>ECHEVERRI CHARRIS LUZ DARLING</v>
          </cell>
          <cell r="B14284">
            <v>32875442</v>
          </cell>
        </row>
        <row r="14285">
          <cell r="A14285" t="str">
            <v>ECHEVERRI CHAVARRIAGA GABRIEL ENRIQUE</v>
          </cell>
          <cell r="B14285">
            <v>8267716</v>
          </cell>
        </row>
        <row r="14286">
          <cell r="A14286" t="str">
            <v>ECHEVERRI CHAVARRIAGA JAIME EDUARDO</v>
          </cell>
          <cell r="B14286">
            <v>70125354</v>
          </cell>
        </row>
        <row r="14287">
          <cell r="A14287" t="str">
            <v>ECHEVERRI CORREA ANDRES FELIPE</v>
          </cell>
          <cell r="B14287">
            <v>79592178</v>
          </cell>
        </row>
        <row r="14288">
          <cell r="A14288" t="str">
            <v>ECHEVERRI DE GARZON ALEYDA</v>
          </cell>
          <cell r="B14288">
            <v>38967556</v>
          </cell>
        </row>
        <row r="14289">
          <cell r="A14289" t="str">
            <v>ECHEVERRI DE REYES ROSALBA</v>
          </cell>
          <cell r="B14289">
            <v>29474980</v>
          </cell>
        </row>
        <row r="14290">
          <cell r="A14290" t="str">
            <v>ECHEVERRI DE RIVERA OLGA LUZ</v>
          </cell>
          <cell r="B14290">
            <v>31246863</v>
          </cell>
        </row>
        <row r="14291">
          <cell r="A14291" t="str">
            <v>ECHEVERRI ECHEVERRI JUAN GONZALO</v>
          </cell>
          <cell r="B14291">
            <v>15378136</v>
          </cell>
        </row>
        <row r="14292">
          <cell r="A14292" t="str">
            <v>ECHEVERRI ESCOBAR DIANA MARIA</v>
          </cell>
          <cell r="B14292">
            <v>43616817</v>
          </cell>
        </row>
        <row r="14293">
          <cell r="A14293" t="str">
            <v>ECHEVERRI ESCOBAR LUZ AMELIA DEL SOCORRO</v>
          </cell>
          <cell r="B14293">
            <v>32540191</v>
          </cell>
        </row>
        <row r="14294">
          <cell r="A14294" t="str">
            <v>ECHEVERRI FRANKY CARLOS ALBERTO</v>
          </cell>
          <cell r="B14294">
            <v>14974317</v>
          </cell>
        </row>
        <row r="14295">
          <cell r="A14295" t="str">
            <v>ECHEVERRI GARCES JUAN CARLOS</v>
          </cell>
          <cell r="B14295">
            <v>71746351</v>
          </cell>
        </row>
        <row r="14296">
          <cell r="A14296" t="str">
            <v>ECHEVERRI GIRALDO ANA RITA</v>
          </cell>
          <cell r="B14296">
            <v>21962025</v>
          </cell>
        </row>
        <row r="14297">
          <cell r="A14297" t="str">
            <v>ECHEVERRI GIRALDO RODRIGO</v>
          </cell>
          <cell r="B14297">
            <v>8291103</v>
          </cell>
        </row>
        <row r="14298">
          <cell r="A14298" t="str">
            <v>ECHEVERRI GOMEZ MARISOL</v>
          </cell>
          <cell r="B14298">
            <v>43542443</v>
          </cell>
        </row>
        <row r="14299">
          <cell r="A14299" t="str">
            <v>ECHEVERRI HERNANDESANDRA PATRICIA</v>
          </cell>
          <cell r="B14299">
            <v>43546746</v>
          </cell>
        </row>
        <row r="14300">
          <cell r="A14300" t="str">
            <v>ECHEVERRI HERNANDEZ GUSTAVO ALEJANDRO</v>
          </cell>
          <cell r="B14300">
            <v>11437094</v>
          </cell>
        </row>
        <row r="14301">
          <cell r="A14301" t="str">
            <v>ECHEVERRI HERNANDEZ JORGE</v>
          </cell>
          <cell r="B14301">
            <v>8390975</v>
          </cell>
        </row>
        <row r="14302">
          <cell r="A14302" t="str">
            <v>ECHEVERRI HERRERA JAIRO</v>
          </cell>
          <cell r="B14302">
            <v>4511828</v>
          </cell>
        </row>
        <row r="14303">
          <cell r="A14303" t="str">
            <v>ECHEVERRI HERRERA MALENA</v>
          </cell>
          <cell r="B14303">
            <v>45507530</v>
          </cell>
        </row>
        <row r="14304">
          <cell r="A14304" t="str">
            <v>ECHEVERRI J CARMEN STELLA</v>
          </cell>
          <cell r="B14304">
            <v>22524433</v>
          </cell>
        </row>
        <row r="14305">
          <cell r="A14305" t="str">
            <v>ECHEVERRI JARAMILLO RICARDO</v>
          </cell>
          <cell r="B14305">
            <v>71758320</v>
          </cell>
        </row>
        <row r="14306">
          <cell r="A14306" t="str">
            <v>ECHEVERRI JORGE WILSON</v>
          </cell>
          <cell r="B14306">
            <v>98533263</v>
          </cell>
        </row>
        <row r="14307">
          <cell r="A14307" t="str">
            <v>ECHEVERRI LONDOÑO ANGELA MARIA</v>
          </cell>
          <cell r="B14307">
            <v>43074715</v>
          </cell>
        </row>
        <row r="14308">
          <cell r="A14308" t="str">
            <v>ECHEVERRI LOPEZ CAROLINA</v>
          </cell>
          <cell r="B14308">
            <v>43586240</v>
          </cell>
        </row>
        <row r="14309">
          <cell r="A14309" t="str">
            <v>ECHEVERRI LOPEZ JOSE OCTAVIO</v>
          </cell>
          <cell r="B14309">
            <v>10228863</v>
          </cell>
        </row>
        <row r="14310">
          <cell r="A14310" t="str">
            <v>ECHEVERRI LOPEZ SERGIO</v>
          </cell>
          <cell r="B14310">
            <v>71786128</v>
          </cell>
        </row>
        <row r="14311">
          <cell r="A14311" t="str">
            <v>ECHEVERRI MAFLA MIREYA</v>
          </cell>
          <cell r="B14311">
            <v>29477297</v>
          </cell>
        </row>
        <row r="14312">
          <cell r="A14312" t="str">
            <v>ECHEVERRI MARTA GILBERTO</v>
          </cell>
          <cell r="B14312">
            <v>14982919</v>
          </cell>
        </row>
        <row r="14313">
          <cell r="A14313" t="str">
            <v>ECHEVERRI MARTINEZ OLGA LUCIA</v>
          </cell>
          <cell r="B14313">
            <v>32411078</v>
          </cell>
        </row>
        <row r="14314">
          <cell r="A14314" t="str">
            <v>ECHEVERRI MARULANDA MARIA CLAUDIA</v>
          </cell>
          <cell r="B14314">
            <v>43030093</v>
          </cell>
        </row>
        <row r="14315">
          <cell r="A14315" t="str">
            <v>ECHEVERRI MEJIA MARIA DE LAS M</v>
          </cell>
          <cell r="B14315">
            <v>42877826</v>
          </cell>
        </row>
        <row r="14316">
          <cell r="A14316" t="str">
            <v>ECHEVERRI MEJIA SERGIO</v>
          </cell>
          <cell r="B14316">
            <v>70089007</v>
          </cell>
        </row>
        <row r="14317">
          <cell r="A14317" t="str">
            <v>ECHEVERRI MESA CARLOS ANTONIO</v>
          </cell>
          <cell r="B14317">
            <v>70112367</v>
          </cell>
        </row>
        <row r="14318">
          <cell r="A14318" t="str">
            <v>ECHEVERRI MOSCOSO JESUS ANTONIO</v>
          </cell>
          <cell r="B14318">
            <v>8304361</v>
          </cell>
        </row>
        <row r="14319">
          <cell r="A14319" t="str">
            <v>ECHEVERRI OCHOA GLORIA LUZ</v>
          </cell>
          <cell r="B14319">
            <v>43445198</v>
          </cell>
        </row>
        <row r="14320">
          <cell r="A14320" t="str">
            <v>ECHEVERRI OSORIO JORGE</v>
          </cell>
          <cell r="B14320">
            <v>7536308</v>
          </cell>
        </row>
        <row r="14321">
          <cell r="A14321" t="str">
            <v>ECHEVERRI OSORIO MARLEN</v>
          </cell>
          <cell r="B14321">
            <v>43764026</v>
          </cell>
        </row>
        <row r="14322">
          <cell r="A14322" t="str">
            <v>ECHEVERRI PALACIO PATRICIA</v>
          </cell>
          <cell r="B14322">
            <v>42997892</v>
          </cell>
        </row>
        <row r="14323">
          <cell r="A14323" t="str">
            <v>ECHEVERRI PELAEZ RAMON ANTONIO</v>
          </cell>
          <cell r="B14323">
            <v>4586018</v>
          </cell>
        </row>
        <row r="14324">
          <cell r="A14324" t="str">
            <v>ECHEVERRI QUINTANA CAMILA</v>
          </cell>
          <cell r="B14324">
            <v>42073859</v>
          </cell>
        </row>
        <row r="14325">
          <cell r="A14325" t="str">
            <v>ECHEVERRI RAIGOSA JESUS ANTONIO</v>
          </cell>
          <cell r="B14325">
            <v>8431370</v>
          </cell>
        </row>
        <row r="14326">
          <cell r="A14326" t="str">
            <v>ECHEVERRI RAMIREZ CATALINA</v>
          </cell>
          <cell r="B14326">
            <v>42136128</v>
          </cell>
        </row>
        <row r="14327">
          <cell r="A14327" t="str">
            <v>ECHEVERRI RUCO LUIS HERNANDO</v>
          </cell>
          <cell r="B14327">
            <v>16759236</v>
          </cell>
        </row>
        <row r="14328">
          <cell r="A14328" t="str">
            <v>ECHEVERRI RUEDA ELIANA</v>
          </cell>
          <cell r="B14328">
            <v>52794733</v>
          </cell>
        </row>
        <row r="14329">
          <cell r="A14329" t="str">
            <v>ECHEVERRI SANDOVAL SERGIO FERNANDO</v>
          </cell>
          <cell r="B14329">
            <v>16733060</v>
          </cell>
        </row>
        <row r="14330">
          <cell r="A14330" t="str">
            <v>ECHEVERRI TOBON CARLOS MARIO</v>
          </cell>
          <cell r="B14330">
            <v>70086752</v>
          </cell>
        </row>
        <row r="14331">
          <cell r="A14331" t="str">
            <v>ECHEVERRI TRUJILLO PAOLA</v>
          </cell>
          <cell r="B14331">
            <v>42686524</v>
          </cell>
        </row>
        <row r="14332">
          <cell r="A14332" t="str">
            <v>ECHEVERRI VASQUEZ LUZ MARIA</v>
          </cell>
          <cell r="B14332">
            <v>29303768</v>
          </cell>
        </row>
        <row r="14333">
          <cell r="A14333" t="str">
            <v>ECHEVERRI VELASCO LUIS GONZALO</v>
          </cell>
          <cell r="B14333">
            <v>16630111</v>
          </cell>
        </row>
        <row r="14334">
          <cell r="A14334" t="str">
            <v>ECHEVERRIA ECHEVERRIA FELIX</v>
          </cell>
          <cell r="B14334">
            <v>74322987</v>
          </cell>
        </row>
        <row r="14335">
          <cell r="A14335" t="str">
            <v>ECHEVERRIA LOPEZ LUIS MANUEL</v>
          </cell>
          <cell r="B14335">
            <v>8668627</v>
          </cell>
        </row>
        <row r="14336">
          <cell r="A14336" t="str">
            <v>ECHEVERRIA ORTIZ LUZ HERMINDA</v>
          </cell>
          <cell r="B14336">
            <v>52129190</v>
          </cell>
        </row>
        <row r="14337">
          <cell r="A14337" t="str">
            <v>ECHEVERRY AGUIRRE JUAN CARLOS</v>
          </cell>
          <cell r="B14337">
            <v>16283747</v>
          </cell>
        </row>
        <row r="14338">
          <cell r="A14338" t="str">
            <v>ECHEVERRY AGUIRRE MARIA ROSA</v>
          </cell>
          <cell r="B14338">
            <v>29462518</v>
          </cell>
        </row>
        <row r="14339">
          <cell r="A14339" t="str">
            <v>ECHEVERRY ALVARAN NICOLAS ALBEIRO</v>
          </cell>
          <cell r="B14339">
            <v>71675316</v>
          </cell>
        </row>
        <row r="14340">
          <cell r="A14340" t="str">
            <v>ECHEVERRY ALVAREZ JORGE ALBERTO</v>
          </cell>
          <cell r="B14340">
            <v>10233839</v>
          </cell>
        </row>
        <row r="14341">
          <cell r="A14341" t="str">
            <v>ECHEVERRY ARANGO FABIO</v>
          </cell>
          <cell r="B14341">
            <v>6152233</v>
          </cell>
        </row>
        <row r="14342">
          <cell r="A14342" t="str">
            <v>ECHEVERRY ARBELAEZ JUAN FELIPE</v>
          </cell>
          <cell r="B14342">
            <v>75085590</v>
          </cell>
        </row>
        <row r="14343">
          <cell r="A14343" t="str">
            <v>ECHEVERRY ARIAS JAIME</v>
          </cell>
          <cell r="B14343">
            <v>14872695</v>
          </cell>
        </row>
        <row r="14344">
          <cell r="A14344" t="str">
            <v>ECHEVERRY BUILES HENRY ALEXANDER</v>
          </cell>
          <cell r="B14344">
            <v>10017573</v>
          </cell>
        </row>
        <row r="14345">
          <cell r="A14345" t="str">
            <v>ECHEVERRY CABRERA JORGE WILSON</v>
          </cell>
          <cell r="B14345">
            <v>79486357</v>
          </cell>
        </row>
        <row r="14346">
          <cell r="A14346" t="str">
            <v>ECHEVERRY CACERES JOSE RAMIRO</v>
          </cell>
          <cell r="B14346">
            <v>14316100</v>
          </cell>
        </row>
        <row r="14347">
          <cell r="A14347" t="str">
            <v>ECHEVERRY CADAVID HERNANDO DE JESUS</v>
          </cell>
          <cell r="B14347">
            <v>10056491</v>
          </cell>
        </row>
        <row r="14348">
          <cell r="A14348" t="str">
            <v>ECHEVERRY CAICEDO FERNANDO</v>
          </cell>
          <cell r="B14348">
            <v>16717757</v>
          </cell>
        </row>
        <row r="14349">
          <cell r="A14349" t="str">
            <v>ECHEVERRY CANO DIANA PATRICIA</v>
          </cell>
          <cell r="B14349">
            <v>27591845</v>
          </cell>
        </row>
        <row r="14350">
          <cell r="A14350" t="str">
            <v>ECHEVERRY CARDONA YONY ALBEIRO</v>
          </cell>
          <cell r="B14350">
            <v>16054736</v>
          </cell>
        </row>
        <row r="14351">
          <cell r="A14351" t="str">
            <v>ECHEVERRY CASTANEDA JAVIER</v>
          </cell>
          <cell r="B14351">
            <v>10102046</v>
          </cell>
        </row>
        <row r="14352">
          <cell r="A14352" t="str">
            <v>ECHEVERRY CHAVEZ GUSTAVO ALFREDO</v>
          </cell>
          <cell r="B14352">
            <v>6159614</v>
          </cell>
        </row>
        <row r="14353">
          <cell r="A14353" t="str">
            <v>ECHEVERRY CORREA RAUL EDUARDO</v>
          </cell>
          <cell r="B14353">
            <v>70558091</v>
          </cell>
        </row>
        <row r="14354">
          <cell r="A14354" t="str">
            <v>ECHEVERRY DE RUIZ LUCIA</v>
          </cell>
          <cell r="B14354">
            <v>29015089</v>
          </cell>
        </row>
        <row r="14355">
          <cell r="A14355" t="str">
            <v>ECHEVERRY E VICTOR SIMON</v>
          </cell>
          <cell r="B14355">
            <v>14985193</v>
          </cell>
        </row>
        <row r="14356">
          <cell r="A14356" t="str">
            <v>ECHEVERRY ECHEVERRY ALEXANDRA</v>
          </cell>
          <cell r="B14356">
            <v>29740074</v>
          </cell>
        </row>
        <row r="14357">
          <cell r="A14357" t="str">
            <v>ECHEVERRY GALINDO BLANCA MARLEN</v>
          </cell>
          <cell r="B14357">
            <v>40030959</v>
          </cell>
        </row>
        <row r="14358">
          <cell r="A14358" t="str">
            <v>ECHEVERRY GALLEGO BALTAZAR DE JESUS</v>
          </cell>
          <cell r="B14358">
            <v>71692473</v>
          </cell>
        </row>
        <row r="14359">
          <cell r="A14359" t="str">
            <v>ECHEVERRY GALVEZ MARIA GILMA</v>
          </cell>
          <cell r="B14359">
            <v>38996601</v>
          </cell>
        </row>
        <row r="14360">
          <cell r="A14360" t="str">
            <v>ECHEVERRY GARCIA ARLEY DE JESUS</v>
          </cell>
          <cell r="B14360">
            <v>71790409</v>
          </cell>
        </row>
        <row r="14361">
          <cell r="A14361" t="str">
            <v>ECHEVERRY GARCIA LESBIA</v>
          </cell>
          <cell r="B14361">
            <v>41359544</v>
          </cell>
        </row>
        <row r="14362">
          <cell r="A14362" t="str">
            <v>ECHEVERRY GAVIRIA JAIRO</v>
          </cell>
          <cell r="B14362">
            <v>16451498</v>
          </cell>
        </row>
        <row r="14363">
          <cell r="A14363" t="str">
            <v>ECHEVERRY GIRALDO FANOR</v>
          </cell>
          <cell r="B14363">
            <v>16775790</v>
          </cell>
        </row>
        <row r="14364">
          <cell r="A14364" t="str">
            <v>ECHEVERRY GONZALEZ ADRIANA</v>
          </cell>
          <cell r="B14364">
            <v>30291839</v>
          </cell>
        </row>
        <row r="14365">
          <cell r="A14365" t="str">
            <v>ECHEVERRY GORDILLO NUBIA</v>
          </cell>
          <cell r="B14365">
            <v>41433841</v>
          </cell>
        </row>
        <row r="14366">
          <cell r="A14366" t="str">
            <v>ECHEVERRY GUTIERRECARLOS HUMBERTO</v>
          </cell>
          <cell r="B14366">
            <v>16600818</v>
          </cell>
        </row>
        <row r="14367">
          <cell r="A14367" t="str">
            <v>ECHEVERRY H MARIA DEL CARMEN</v>
          </cell>
          <cell r="B14367">
            <v>31472096</v>
          </cell>
        </row>
        <row r="14368">
          <cell r="A14368" t="str">
            <v>ECHEVERRY HENAO LUIS FERNANDO</v>
          </cell>
          <cell r="B14368">
            <v>8248079</v>
          </cell>
        </row>
        <row r="14369">
          <cell r="A14369" t="str">
            <v>ECHEVERRY HERNANDEZ MARGARITA MARIA</v>
          </cell>
          <cell r="B14369">
            <v>42678376</v>
          </cell>
        </row>
        <row r="14370">
          <cell r="A14370" t="str">
            <v>ECHEVERRY HOLGUIN RAFAEL</v>
          </cell>
          <cell r="B14370">
            <v>16351470</v>
          </cell>
        </row>
        <row r="14371">
          <cell r="A14371" t="str">
            <v>ECHEVERRY JOSE BEDER</v>
          </cell>
          <cell r="B14371">
            <v>10190288</v>
          </cell>
        </row>
        <row r="14372">
          <cell r="A14372" t="str">
            <v>ECHEVERRY JURGENSEN ANGELA SOFIA</v>
          </cell>
          <cell r="B14372">
            <v>60399540</v>
          </cell>
        </row>
        <row r="14373">
          <cell r="A14373" t="str">
            <v>ECHEVERRY LASSO MAXIMILIANO</v>
          </cell>
          <cell r="B14373">
            <v>6558130</v>
          </cell>
        </row>
        <row r="14374">
          <cell r="A14374" t="str">
            <v>ECHEVERRY LOPEZ MIGUEL ANGEL</v>
          </cell>
          <cell r="B14374">
            <v>2654705</v>
          </cell>
        </row>
        <row r="14375">
          <cell r="A14375" t="str">
            <v>ECHEVERRY M FRANCISCO JAVIER</v>
          </cell>
          <cell r="B14375">
            <v>7517079</v>
          </cell>
        </row>
        <row r="14376">
          <cell r="A14376" t="str">
            <v>ECHEVERRY MALDONADO ROBINSON</v>
          </cell>
          <cell r="B14376">
            <v>7561265</v>
          </cell>
        </row>
        <row r="14377">
          <cell r="A14377" t="str">
            <v>ECHEVERRY MANCILLA DIEGO FERNANDO</v>
          </cell>
          <cell r="B14377">
            <v>16762687</v>
          </cell>
        </row>
        <row r="14378">
          <cell r="A14378" t="str">
            <v>ECHEVERRY MARMOLEJO DANIEL ALEXANDER</v>
          </cell>
          <cell r="B14378">
            <v>93405841</v>
          </cell>
        </row>
        <row r="14379">
          <cell r="A14379" t="str">
            <v>ECHEVERRY MARTINEZ ROSA MARIA</v>
          </cell>
          <cell r="B14379">
            <v>32646280</v>
          </cell>
        </row>
        <row r="14380">
          <cell r="A14380" t="str">
            <v>ECHEVERRY MENA MARICEL</v>
          </cell>
          <cell r="B14380">
            <v>29842466</v>
          </cell>
        </row>
        <row r="14381">
          <cell r="A14381" t="str">
            <v>ECHEVERRY MONSAL GLORIA ELENA</v>
          </cell>
          <cell r="B14381">
            <v>42681958</v>
          </cell>
        </row>
        <row r="14382">
          <cell r="A14382" t="str">
            <v>ECHEVERRY MONTANO ESPERANZA</v>
          </cell>
          <cell r="B14382">
            <v>26468685</v>
          </cell>
        </row>
        <row r="14383">
          <cell r="A14383" t="str">
            <v>ECHEVERRY MONTOYA JUAN GUILLERMO</v>
          </cell>
          <cell r="B14383">
            <v>8344590</v>
          </cell>
        </row>
        <row r="14384">
          <cell r="A14384" t="str">
            <v>ECHEVERRY MORENO MYRIAN</v>
          </cell>
          <cell r="B14384">
            <v>29784936</v>
          </cell>
        </row>
        <row r="14385">
          <cell r="A14385" t="str">
            <v>ECHEVERRY MUNOZ ELSA</v>
          </cell>
          <cell r="B14385">
            <v>41885239</v>
          </cell>
        </row>
        <row r="14386">
          <cell r="A14386" t="str">
            <v>ECHEVERRY OCAMPO GERMAN</v>
          </cell>
          <cell r="B14386">
            <v>19445236</v>
          </cell>
        </row>
        <row r="14387">
          <cell r="A14387" t="str">
            <v>ECHEVERRY OCHOA FABIO LEON</v>
          </cell>
          <cell r="B14387">
            <v>70506888</v>
          </cell>
        </row>
        <row r="14388">
          <cell r="A14388" t="str">
            <v>ECHEVERRY ORTEGA YASMIN ANDREA</v>
          </cell>
          <cell r="B14388">
            <v>66919365</v>
          </cell>
        </row>
        <row r="14389">
          <cell r="A14389" t="str">
            <v>ECHEVERRY OSORIO GONZALO</v>
          </cell>
          <cell r="B14389">
            <v>7522200</v>
          </cell>
        </row>
        <row r="14390">
          <cell r="A14390" t="str">
            <v>ECHEVERRY OSSA FABIO</v>
          </cell>
          <cell r="B14390">
            <v>10219094</v>
          </cell>
        </row>
        <row r="14391">
          <cell r="A14391" t="str">
            <v>ECHEVERRY PEÑA LUD DAIRNE</v>
          </cell>
          <cell r="B14391">
            <v>60299727</v>
          </cell>
        </row>
        <row r="14392">
          <cell r="A14392" t="str">
            <v>ECHEVERRY PLAZA EDWIN</v>
          </cell>
          <cell r="B14392">
            <v>94453081</v>
          </cell>
        </row>
        <row r="14393">
          <cell r="A14393" t="str">
            <v>ECHEVERRY PRADO HUMBERTO</v>
          </cell>
          <cell r="B14393">
            <v>16688251</v>
          </cell>
        </row>
        <row r="14394">
          <cell r="A14394" t="str">
            <v>ECHEVERRY RESTREPO GLORIA LUCIA</v>
          </cell>
          <cell r="B14394">
            <v>42766709</v>
          </cell>
        </row>
        <row r="14395">
          <cell r="A14395" t="str">
            <v>ECHEVERRY RIVERA GONZALO</v>
          </cell>
          <cell r="B14395">
            <v>16476205</v>
          </cell>
        </row>
        <row r="14396">
          <cell r="A14396" t="str">
            <v>ECHEVERRY RIVERA SANDRA MILENA</v>
          </cell>
          <cell r="B14396">
            <v>66988586</v>
          </cell>
        </row>
        <row r="14397">
          <cell r="A14397" t="str">
            <v>ECHEVERRY SOTO JAVIER ENRIQUE</v>
          </cell>
          <cell r="B14397">
            <v>72146316</v>
          </cell>
        </row>
        <row r="14398">
          <cell r="A14398" t="str">
            <v>ECHEVERRY TREJOS PATRICIA</v>
          </cell>
          <cell r="B14398">
            <v>42893862</v>
          </cell>
        </row>
        <row r="14399">
          <cell r="A14399" t="str">
            <v>ECHEVERRY VALENCIA ALEXANDER</v>
          </cell>
          <cell r="B14399">
            <v>94404538</v>
          </cell>
        </row>
        <row r="14400">
          <cell r="A14400" t="str">
            <v>ECHEVERRY VARGAS LUIS EMILIO</v>
          </cell>
          <cell r="B14400">
            <v>71668332</v>
          </cell>
        </row>
        <row r="14401">
          <cell r="A14401" t="str">
            <v>ECHEVERRY VELASQUEZ JUAN CARLOS</v>
          </cell>
          <cell r="B14401">
            <v>71697180</v>
          </cell>
        </row>
        <row r="14402">
          <cell r="A14402" t="str">
            <v>ECHEVERRY VILLA ANGELA MARIA</v>
          </cell>
          <cell r="B14402">
            <v>32527759</v>
          </cell>
        </row>
        <row r="14403">
          <cell r="A14403" t="str">
            <v>ECHEVERRY VILLA JAIME</v>
          </cell>
          <cell r="B14403">
            <v>7555524</v>
          </cell>
        </row>
        <row r="14404">
          <cell r="A14404" t="str">
            <v>ECHEVERRY ZABALA OSCAR JAVIER</v>
          </cell>
          <cell r="B14404">
            <v>16214415</v>
          </cell>
        </row>
        <row r="14405">
          <cell r="A14405" t="str">
            <v>ECHEVERRY ZAPATA Y CIA LTDA</v>
          </cell>
          <cell r="B14405">
            <v>800084836</v>
          </cell>
        </row>
        <row r="14406">
          <cell r="A14406" t="str">
            <v>ECHEVERRY ZULETA MYRIAM</v>
          </cell>
          <cell r="B14406">
            <v>32076384</v>
          </cell>
        </row>
        <row r="14407">
          <cell r="A14407" t="str">
            <v>ECHVERRI GRAJALES CLAUDIA LORENA</v>
          </cell>
          <cell r="B14407">
            <v>43626613</v>
          </cell>
        </row>
        <row r="14408">
          <cell r="A14408" t="str">
            <v>ECOPRIN LIMITADA</v>
          </cell>
          <cell r="B14408">
            <v>805016959</v>
          </cell>
        </row>
        <row r="14409">
          <cell r="A14409" t="str">
            <v>ECOPROYECTOS LTDA</v>
          </cell>
          <cell r="B14409">
            <v>800081753</v>
          </cell>
        </row>
        <row r="14410">
          <cell r="A14410" t="str">
            <v>ECOSEIN LTDA</v>
          </cell>
          <cell r="B14410">
            <v>830019961</v>
          </cell>
        </row>
        <row r="14411">
          <cell r="A14411" t="str">
            <v>EDELBERTO LOPEZ GOMEZ</v>
          </cell>
          <cell r="B14411">
            <v>2612101</v>
          </cell>
        </row>
        <row r="14412">
          <cell r="A14412" t="str">
            <v>EDER SUAREZ QUINTERO</v>
          </cell>
          <cell r="B14412">
            <v>10552669</v>
          </cell>
        </row>
        <row r="14413">
          <cell r="A14413" t="str">
            <v>EDGAR ALBERTO BERNAL CORREDOR</v>
          </cell>
          <cell r="B14413">
            <v>19117023</v>
          </cell>
        </row>
        <row r="14414">
          <cell r="A14414" t="str">
            <v>EDGAR ALFONSO GONZALEZ GOMEZ</v>
          </cell>
          <cell r="B14414">
            <v>12128050</v>
          </cell>
        </row>
        <row r="14415">
          <cell r="A14415" t="str">
            <v>EDGAR ARANA MORALES</v>
          </cell>
          <cell r="B14415">
            <v>19104110</v>
          </cell>
        </row>
        <row r="14416">
          <cell r="A14416" t="str">
            <v>EDGAR ARMANDO CIFUENTES RUIZ</v>
          </cell>
          <cell r="B14416">
            <v>19091901</v>
          </cell>
        </row>
        <row r="14417">
          <cell r="A14417" t="str">
            <v>EDGAR ARTURO JARAMILLO SANTAMARIA</v>
          </cell>
          <cell r="B14417">
            <v>3455112</v>
          </cell>
        </row>
        <row r="14418">
          <cell r="A14418" t="str">
            <v>EDGAR CABRERA CALERO</v>
          </cell>
          <cell r="B14418">
            <v>94400373</v>
          </cell>
        </row>
        <row r="14419">
          <cell r="A14419" t="str">
            <v>EDGAR CALERO ROJAS</v>
          </cell>
          <cell r="B14419">
            <v>6063653</v>
          </cell>
        </row>
        <row r="14420">
          <cell r="A14420" t="str">
            <v>EDGAR CANTILLO SANCHEZ</v>
          </cell>
          <cell r="B14420">
            <v>6078375</v>
          </cell>
        </row>
        <row r="14421">
          <cell r="A14421" t="str">
            <v>EDGAR CUELLO PONTON</v>
          </cell>
          <cell r="B14421">
            <v>19175683</v>
          </cell>
        </row>
        <row r="14422">
          <cell r="A14422" t="str">
            <v>EDGAR DE JESUS JARAMILLO CARRILLO</v>
          </cell>
          <cell r="B14422">
            <v>71692122</v>
          </cell>
        </row>
        <row r="14423">
          <cell r="A14423" t="str">
            <v>EDGAR DUSTANO BELTRAN MORENO</v>
          </cell>
          <cell r="B14423">
            <v>19051317</v>
          </cell>
        </row>
        <row r="14424">
          <cell r="A14424" t="str">
            <v>EDGAR EDUARDO TORRES PRIETO</v>
          </cell>
          <cell r="B14424">
            <v>13833877</v>
          </cell>
        </row>
        <row r="14425">
          <cell r="A14425" t="str">
            <v>EDGAR ELISIO TRIANA PARRA</v>
          </cell>
          <cell r="B14425">
            <v>91233857</v>
          </cell>
        </row>
        <row r="14426">
          <cell r="A14426" t="str">
            <v>EDGAR FABIAN VALENCIA MONTOYA</v>
          </cell>
          <cell r="B14426">
            <v>94295644</v>
          </cell>
        </row>
        <row r="14427">
          <cell r="A14427" t="str">
            <v>EDGAR FRANCISCO CASTILLO LOPEZ</v>
          </cell>
          <cell r="B14427">
            <v>19396076</v>
          </cell>
        </row>
        <row r="14428">
          <cell r="A14428" t="str">
            <v>EDGAR HERNAN MENDEZ PELAEZ</v>
          </cell>
          <cell r="B14428">
            <v>14995144</v>
          </cell>
        </row>
        <row r="14429">
          <cell r="A14429" t="str">
            <v>EDGAR HERNANDEZ LEYVA</v>
          </cell>
          <cell r="B14429">
            <v>19440887</v>
          </cell>
        </row>
        <row r="14430">
          <cell r="A14430" t="str">
            <v>EDGAR IVAN SANCHEZ DAVILA</v>
          </cell>
          <cell r="B14430">
            <v>16797427</v>
          </cell>
        </row>
        <row r="14431">
          <cell r="A14431" t="str">
            <v>EDGAR J ARTURO BASTIDAS</v>
          </cell>
          <cell r="B14431">
            <v>19475487</v>
          </cell>
        </row>
        <row r="14432">
          <cell r="A14432" t="str">
            <v>EDGAR JARAMILLO GALVIS</v>
          </cell>
          <cell r="B14432">
            <v>10068111</v>
          </cell>
        </row>
        <row r="14433">
          <cell r="A14433" t="str">
            <v>EDGAR JAVIER VIAFARA MARTINEZ</v>
          </cell>
          <cell r="B14433">
            <v>16449515</v>
          </cell>
        </row>
        <row r="14434">
          <cell r="A14434" t="str">
            <v>EDGAR LENIS GARRIDO</v>
          </cell>
          <cell r="B14434">
            <v>2422952</v>
          </cell>
        </row>
        <row r="14435">
          <cell r="A14435" t="str">
            <v>EDGAR M MENESES</v>
          </cell>
          <cell r="B14435">
            <v>13060004</v>
          </cell>
        </row>
        <row r="14436">
          <cell r="A14436" t="str">
            <v>EDGAR M PEDRAZA CORREDOR</v>
          </cell>
          <cell r="B14436">
            <v>19410538</v>
          </cell>
        </row>
        <row r="14437">
          <cell r="A14437" t="str">
            <v>EDGAR MARINO BANGUERO LASSO</v>
          </cell>
          <cell r="B14437">
            <v>10552236</v>
          </cell>
        </row>
        <row r="14438">
          <cell r="A14438" t="str">
            <v>EDGAR MIGUEL OLMOS OLMOS</v>
          </cell>
          <cell r="B14438">
            <v>9305517</v>
          </cell>
        </row>
        <row r="14439">
          <cell r="A14439" t="str">
            <v>EDGAR OSPINA OCAMPO</v>
          </cell>
          <cell r="B14439">
            <v>16257043</v>
          </cell>
        </row>
        <row r="14440">
          <cell r="A14440" t="str">
            <v>EDGAR PANESSO VIEDMAN</v>
          </cell>
          <cell r="B14440">
            <v>94225317</v>
          </cell>
        </row>
        <row r="14441">
          <cell r="A14441" t="str">
            <v>EDGAR PAYAN REY HIJO</v>
          </cell>
          <cell r="B14441">
            <v>16786840</v>
          </cell>
        </row>
        <row r="14442">
          <cell r="A14442" t="str">
            <v>EDGAR POSADA HENAO</v>
          </cell>
          <cell r="B14442">
            <v>16638400</v>
          </cell>
        </row>
        <row r="14443">
          <cell r="A14443" t="str">
            <v>EDGAR ROBERTO CORREA GUEVARA</v>
          </cell>
          <cell r="B14443">
            <v>19117673</v>
          </cell>
        </row>
        <row r="14444">
          <cell r="A14444" t="str">
            <v>EDGAR S TAFUR JIMENEZ</v>
          </cell>
          <cell r="B14444">
            <v>19446718</v>
          </cell>
        </row>
        <row r="14445">
          <cell r="A14445" t="str">
            <v>EDGAR SAMUEL MOLINA MORALES</v>
          </cell>
          <cell r="B14445">
            <v>14976573</v>
          </cell>
        </row>
        <row r="14446">
          <cell r="A14446" t="str">
            <v>EDGAR TORRES CONTRERAS</v>
          </cell>
          <cell r="B14446">
            <v>19473759</v>
          </cell>
        </row>
        <row r="14447">
          <cell r="A14447" t="str">
            <v>EDGAR USMA GARCIA</v>
          </cell>
          <cell r="B14447">
            <v>79101544</v>
          </cell>
        </row>
        <row r="14448">
          <cell r="A14448" t="str">
            <v>EDGAR VARELA BARRIOS</v>
          </cell>
          <cell r="B14448">
            <v>6401000</v>
          </cell>
        </row>
        <row r="14449">
          <cell r="A14449" t="str">
            <v>EDGARD PRADA HOYOS</v>
          </cell>
          <cell r="B14449">
            <v>2913799</v>
          </cell>
        </row>
        <row r="14450">
          <cell r="A14450" t="str">
            <v>EDGARDO D POLO GUERRERO</v>
          </cell>
          <cell r="B14450">
            <v>9045013</v>
          </cell>
        </row>
        <row r="14451">
          <cell r="A14451" t="str">
            <v>EDI GRAPHOS LTDA</v>
          </cell>
          <cell r="B14451">
            <v>800026648</v>
          </cell>
        </row>
        <row r="14452">
          <cell r="A14452" t="str">
            <v>EDICIONES DE LA LUNA LTDA</v>
          </cell>
          <cell r="B14452">
            <v>860519154</v>
          </cell>
        </row>
        <row r="14453">
          <cell r="A14453" t="str">
            <v>EDIER JOSE JHON</v>
          </cell>
          <cell r="B14453">
            <v>75075550</v>
          </cell>
        </row>
        <row r="14454">
          <cell r="A14454" t="str">
            <v>EDILBERTO MONCADA MONCADA</v>
          </cell>
          <cell r="B14454">
            <v>79109115</v>
          </cell>
        </row>
        <row r="14455">
          <cell r="A14455" t="str">
            <v>EDILBERTO ROJAS ROJAS</v>
          </cell>
          <cell r="B14455">
            <v>79238493</v>
          </cell>
        </row>
        <row r="14456">
          <cell r="A14456" t="str">
            <v>EDILIA DIAZ DE NARVAEZ</v>
          </cell>
          <cell r="B14456">
            <v>31222620</v>
          </cell>
        </row>
        <row r="14457">
          <cell r="A14457" t="str">
            <v>EDINSON OROZCO IDROBO</v>
          </cell>
          <cell r="B14457">
            <v>94427067</v>
          </cell>
        </row>
        <row r="14458">
          <cell r="A14458" t="str">
            <v>EDINSON PEREZ MUNOZ</v>
          </cell>
          <cell r="B14458">
            <v>16729940</v>
          </cell>
        </row>
        <row r="14459">
          <cell r="A14459" t="str">
            <v>EDISON HERRERA ARCE</v>
          </cell>
          <cell r="B14459">
            <v>16742698</v>
          </cell>
        </row>
        <row r="14460">
          <cell r="A14460" t="str">
            <v>EDISON ROA GUEVARA</v>
          </cell>
          <cell r="B14460">
            <v>70904539</v>
          </cell>
        </row>
        <row r="14461">
          <cell r="A14461" t="str">
            <v>EDITH CAICEDO BARRANTES</v>
          </cell>
          <cell r="B14461">
            <v>51764488</v>
          </cell>
        </row>
        <row r="14462">
          <cell r="A14462" t="str">
            <v>EDITH DE CERPA</v>
          </cell>
          <cell r="B14462">
            <v>25844233</v>
          </cell>
        </row>
        <row r="14463">
          <cell r="A14463" t="str">
            <v>EDITH ESTELA JUVINAO ROMERO</v>
          </cell>
          <cell r="B14463">
            <v>32619997</v>
          </cell>
        </row>
        <row r="14464">
          <cell r="A14464" t="str">
            <v>EDITH GUTIERREZ DE SANTA</v>
          </cell>
          <cell r="B14464">
            <v>24251436</v>
          </cell>
        </row>
        <row r="14465">
          <cell r="A14465" t="str">
            <v>EDITH VALENCIA</v>
          </cell>
          <cell r="B14465">
            <v>31275188</v>
          </cell>
        </row>
        <row r="14466">
          <cell r="A14466" t="str">
            <v>EDITH ZAMBRANO HERNANDEZ</v>
          </cell>
          <cell r="B14466">
            <v>31980385</v>
          </cell>
        </row>
        <row r="14467">
          <cell r="A14467" t="str">
            <v>EDITORA GEMINIS LTDA</v>
          </cell>
          <cell r="B14467">
            <v>860507974</v>
          </cell>
        </row>
        <row r="14468">
          <cell r="A14468" t="str">
            <v>EDITORES E IMPRESORES G Y M LIMITADA</v>
          </cell>
          <cell r="B14468">
            <v>800249129</v>
          </cell>
        </row>
        <row r="14469">
          <cell r="A14469" t="str">
            <v>EDITORES RAMIREZ Y RAMIREZ LIMITAD R R</v>
          </cell>
          <cell r="B14469">
            <v>891411166</v>
          </cell>
        </row>
        <row r="14470">
          <cell r="A14470" t="str">
            <v>EDITORIAL DELFIN LTDA</v>
          </cell>
          <cell r="B14470">
            <v>860530223</v>
          </cell>
        </row>
        <row r="14471">
          <cell r="A14471" t="str">
            <v>EDITORIAL NORMA S.A.</v>
          </cell>
          <cell r="B14471">
            <v>890308931</v>
          </cell>
        </row>
        <row r="14472">
          <cell r="A14472" t="str">
            <v>EDMUNDO DELGADO HECTOR</v>
          </cell>
          <cell r="B14472">
            <v>12981820</v>
          </cell>
        </row>
        <row r="14473">
          <cell r="A14473" t="str">
            <v>EDNA CATALINA MARIN QUINTERO</v>
          </cell>
          <cell r="B14473">
            <v>43569641</v>
          </cell>
        </row>
        <row r="14474">
          <cell r="A14474" t="str">
            <v>EDUARDO ACOSTA CAJIAO</v>
          </cell>
          <cell r="B14474">
            <v>79141117</v>
          </cell>
        </row>
        <row r="14475">
          <cell r="A14475" t="str">
            <v>EDUARDO ADOLFO COLMENARES PEDREROS</v>
          </cell>
          <cell r="B14475">
            <v>79386578</v>
          </cell>
        </row>
        <row r="14476">
          <cell r="A14476" t="str">
            <v>EDUARDO ALFREDO RAMIREZ ROA</v>
          </cell>
          <cell r="B14476">
            <v>94396159</v>
          </cell>
        </row>
        <row r="14477">
          <cell r="A14477" t="str">
            <v>EDUARDO ANDRES LOZANO RICO</v>
          </cell>
          <cell r="B14477">
            <v>79300589</v>
          </cell>
        </row>
        <row r="14478">
          <cell r="A14478" t="str">
            <v>EDUARDO ANDRES ROJAS SANCHEZ</v>
          </cell>
          <cell r="B14478">
            <v>80409486</v>
          </cell>
        </row>
        <row r="14479">
          <cell r="A14479" t="str">
            <v>EDUARDO ARANGO ZAMORANO</v>
          </cell>
          <cell r="B14479">
            <v>16758129</v>
          </cell>
        </row>
        <row r="14480">
          <cell r="A14480" t="str">
            <v>EDUARDO AYALDE GONZALEZ</v>
          </cell>
          <cell r="B14480">
            <v>6429</v>
          </cell>
        </row>
        <row r="14481">
          <cell r="A14481" t="str">
            <v>EDUARDO BAQUERO GARCIA</v>
          </cell>
          <cell r="B14481">
            <v>19393190</v>
          </cell>
        </row>
        <row r="14482">
          <cell r="A14482" t="str">
            <v>EDUARDO CADAVID MEJIA</v>
          </cell>
          <cell r="B14482">
            <v>98544520</v>
          </cell>
        </row>
        <row r="14483">
          <cell r="A14483" t="str">
            <v>EDUARDO CARDONA CUARTAS</v>
          </cell>
          <cell r="B14483">
            <v>16632614</v>
          </cell>
        </row>
        <row r="14484">
          <cell r="A14484" t="str">
            <v>EDUARDO CARRASQUILLA MANCILLA</v>
          </cell>
          <cell r="B14484">
            <v>73161499</v>
          </cell>
        </row>
        <row r="14485">
          <cell r="A14485" t="str">
            <v>EDUARDO CHARRY QUINTANA</v>
          </cell>
          <cell r="B14485">
            <v>12113878</v>
          </cell>
        </row>
        <row r="14486">
          <cell r="A14486" t="str">
            <v>EDUARDO DAGER BENEDETTI</v>
          </cell>
          <cell r="B14486">
            <v>16788948</v>
          </cell>
        </row>
        <row r="14487">
          <cell r="A14487" t="str">
            <v>EDUARDO DE ANGULO IRAGORRI</v>
          </cell>
          <cell r="B14487">
            <v>19161069</v>
          </cell>
        </row>
        <row r="14488">
          <cell r="A14488" t="str">
            <v>EDUARDO DUENAS SANCHEZ</v>
          </cell>
          <cell r="B14488">
            <v>79142746</v>
          </cell>
        </row>
        <row r="14489">
          <cell r="A14489" t="str">
            <v>EDUARDO DUQUE VILLEGAS</v>
          </cell>
          <cell r="B14489">
            <v>14992344</v>
          </cell>
        </row>
        <row r="14490">
          <cell r="A14490" t="str">
            <v>EDUARDO ENRIQUE ORTIZ SANCHEZ</v>
          </cell>
          <cell r="B14490">
            <v>2922514</v>
          </cell>
        </row>
        <row r="14491">
          <cell r="A14491" t="str">
            <v>EDUARDO FERNANDEZ DE SOTO</v>
          </cell>
          <cell r="B14491">
            <v>14986983</v>
          </cell>
        </row>
        <row r="14492">
          <cell r="A14492" t="str">
            <v>EDUARDO FERRER STUNKEL</v>
          </cell>
          <cell r="B14492">
            <v>17072550</v>
          </cell>
        </row>
        <row r="14493">
          <cell r="A14493" t="str">
            <v>EDUARDO FLOREZ RUEDA</v>
          </cell>
          <cell r="B14493">
            <v>13800355</v>
          </cell>
        </row>
        <row r="14494">
          <cell r="A14494" t="str">
            <v>EDUARDO HERRERA BOTTA</v>
          </cell>
          <cell r="B14494">
            <v>19372768</v>
          </cell>
        </row>
        <row r="14495">
          <cell r="A14495" t="str">
            <v>EDUARDO IGNACIO MUNOZ LAVERDE</v>
          </cell>
          <cell r="B14495">
            <v>79142939</v>
          </cell>
        </row>
        <row r="14496">
          <cell r="A14496" t="str">
            <v>EDUARDO J ORTIZ MUNOZ</v>
          </cell>
          <cell r="B14496">
            <v>19231139</v>
          </cell>
        </row>
        <row r="14497">
          <cell r="A14497" t="str">
            <v>EDUARDO MONTEALEGRE</v>
          </cell>
          <cell r="B14497">
            <v>14970260</v>
          </cell>
        </row>
        <row r="14498">
          <cell r="A14498" t="str">
            <v>EDUARDO ORLANDO PINZON AGUILAR</v>
          </cell>
          <cell r="B14498">
            <v>19090768</v>
          </cell>
        </row>
        <row r="14499">
          <cell r="A14499" t="str">
            <v>EDUARDO OSPINA Y CIA S A EDOSPINA S A</v>
          </cell>
          <cell r="B14499">
            <v>890303642</v>
          </cell>
        </row>
        <row r="14500">
          <cell r="A14500" t="str">
            <v>EDUARDO PRADA SERRANO</v>
          </cell>
          <cell r="B14500">
            <v>13833466</v>
          </cell>
        </row>
        <row r="14501">
          <cell r="A14501" t="str">
            <v>EDUARDO RUEDA SANTOS</v>
          </cell>
          <cell r="B14501">
            <v>2423778</v>
          </cell>
        </row>
        <row r="14502">
          <cell r="A14502" t="str">
            <v>EDUARDO RUIZ VALENCIA</v>
          </cell>
          <cell r="B14502">
            <v>6068353</v>
          </cell>
        </row>
        <row r="14503">
          <cell r="A14503" t="str">
            <v>EDUARDO SANTAMARIA CELIS</v>
          </cell>
          <cell r="B14503">
            <v>19331057</v>
          </cell>
        </row>
        <row r="14504">
          <cell r="A14504" t="str">
            <v>EDUARDO VAN MEERBEKE POSADA</v>
          </cell>
          <cell r="B14504">
            <v>19413245</v>
          </cell>
        </row>
        <row r="14505">
          <cell r="A14505" t="str">
            <v>EDWIN ANTONIO BEDOYA AGUDELO</v>
          </cell>
          <cell r="B14505">
            <v>10558426</v>
          </cell>
        </row>
        <row r="14506">
          <cell r="A14506" t="str">
            <v>EDWIN BOLA OS</v>
          </cell>
          <cell r="B14506">
            <v>12278317</v>
          </cell>
        </row>
        <row r="14507">
          <cell r="A14507" t="str">
            <v>EDWIN RODRIGUEZ HERRERA</v>
          </cell>
          <cell r="B14507">
            <v>79134219</v>
          </cell>
        </row>
        <row r="14508">
          <cell r="A14508" t="str">
            <v>EDYER NOLBERTO SANCHEZ GUTIERREZ</v>
          </cell>
          <cell r="B14508">
            <v>4652451</v>
          </cell>
        </row>
        <row r="14509">
          <cell r="A14509" t="str">
            <v>EELMAN RODRIGUEZ WILLIAM NICO</v>
          </cell>
          <cell r="B14509">
            <v>16594284</v>
          </cell>
        </row>
        <row r="14510">
          <cell r="A14510" t="str">
            <v>EFEGRAF EDITORES LTDA</v>
          </cell>
          <cell r="B14510">
            <v>805011423</v>
          </cell>
        </row>
        <row r="14511">
          <cell r="A14511" t="str">
            <v>EFRAIN ALBERTO ARAGON ESPANA</v>
          </cell>
          <cell r="B14511">
            <v>94381733</v>
          </cell>
        </row>
        <row r="14512">
          <cell r="A14512" t="str">
            <v>EFRAIN ALEGRIA SOTO</v>
          </cell>
          <cell r="B14512">
            <v>2049118</v>
          </cell>
        </row>
        <row r="14513">
          <cell r="A14513" t="str">
            <v>EFRAIN SALAZAR CUADROS</v>
          </cell>
          <cell r="B14513">
            <v>14961701</v>
          </cell>
        </row>
        <row r="14514">
          <cell r="A14514" t="str">
            <v>EFREN DE J RAMIREZ ALZATE</v>
          </cell>
          <cell r="B14514">
            <v>14970371</v>
          </cell>
        </row>
        <row r="14515">
          <cell r="A14515" t="str">
            <v>EFREN DE JESUS GIRON GONZALEZ</v>
          </cell>
          <cell r="B14515">
            <v>16859437</v>
          </cell>
        </row>
        <row r="14516">
          <cell r="A14516" t="str">
            <v>EGAN WYER DIAZ GRANADOS ROBERT TADEUS</v>
          </cell>
          <cell r="B14516">
            <v>12547177</v>
          </cell>
        </row>
        <row r="14517">
          <cell r="A14517" t="str">
            <v>EGAS VILLOTA LUCY OMAIRA</v>
          </cell>
          <cell r="B14517">
            <v>30704062</v>
          </cell>
        </row>
        <row r="14518">
          <cell r="A14518" t="str">
            <v>EGAS ZANINOVICH CARLOS MAURICIO</v>
          </cell>
          <cell r="B14518">
            <v>16732271</v>
          </cell>
        </row>
        <row r="14519">
          <cell r="A14519" t="str">
            <v>EGAS ZANINOVICH RICARDO</v>
          </cell>
          <cell r="B14519">
            <v>16757115</v>
          </cell>
        </row>
        <row r="14520">
          <cell r="A14520" t="str">
            <v>EGHER ANAYA FANNY</v>
          </cell>
          <cell r="B14520">
            <v>31282900</v>
          </cell>
        </row>
        <row r="14521">
          <cell r="A14521" t="str">
            <v>EGO DE JESUS ARANGO SALCEDO</v>
          </cell>
          <cell r="B14521">
            <v>14438920</v>
          </cell>
        </row>
        <row r="14522">
          <cell r="A14522" t="str">
            <v>EGUIZABAL ARBELAEZ STELLA</v>
          </cell>
          <cell r="B14522">
            <v>31275261</v>
          </cell>
        </row>
        <row r="14523">
          <cell r="A14523" t="str">
            <v>EIISNER ESPINOSA MANFRED RICARDO</v>
          </cell>
          <cell r="B14523">
            <v>79778446</v>
          </cell>
        </row>
        <row r="14524">
          <cell r="A14524" t="str">
            <v>EKRO DISTRIBUCIONES S.A</v>
          </cell>
          <cell r="B14524">
            <v>800108935</v>
          </cell>
        </row>
        <row r="14525">
          <cell r="A14525" t="str">
            <v>EL PAIS S.A.</v>
          </cell>
          <cell r="B14525">
            <v>890301752</v>
          </cell>
        </row>
        <row r="14526">
          <cell r="A14526" t="str">
            <v>ELBER RODRIGO MORALES</v>
          </cell>
          <cell r="B14526">
            <v>79436225</v>
          </cell>
        </row>
        <row r="14527">
          <cell r="A14527" t="str">
            <v>ELCURE SALES ANTONIO</v>
          </cell>
          <cell r="B14527">
            <v>7474791</v>
          </cell>
        </row>
        <row r="14528">
          <cell r="A14528" t="str">
            <v>ELCY PEREZ CHAURRA</v>
          </cell>
          <cell r="B14528">
            <v>42755894</v>
          </cell>
        </row>
        <row r="14529">
          <cell r="A14529" t="str">
            <v>ELDA INES RAMIREZ SALAZAR</v>
          </cell>
          <cell r="B14529">
            <v>29326580</v>
          </cell>
        </row>
        <row r="14530">
          <cell r="A14530" t="str">
            <v>ELDER ALVAREZ SAMUEL</v>
          </cell>
          <cell r="B14530">
            <v>19084806</v>
          </cell>
        </row>
        <row r="14531">
          <cell r="A14531" t="str">
            <v>ELECTRO MYL LTDA</v>
          </cell>
          <cell r="B14531">
            <v>890117002</v>
          </cell>
        </row>
        <row r="14532">
          <cell r="A14532" t="str">
            <v>ELECTROHIDRAULICA S.A</v>
          </cell>
          <cell r="B14532">
            <v>860513276</v>
          </cell>
        </row>
        <row r="14533">
          <cell r="A14533" t="str">
            <v>ELECTROJAPONESA S A</v>
          </cell>
          <cell r="B14533">
            <v>890306372</v>
          </cell>
        </row>
        <row r="14534">
          <cell r="A14534" t="str">
            <v>ELECTROTOGO LTDA</v>
          </cell>
          <cell r="B14534">
            <v>890927119</v>
          </cell>
        </row>
        <row r="14535">
          <cell r="A14535" t="str">
            <v>ELEJALDE GAVIRIA MAURICIO</v>
          </cell>
          <cell r="B14535">
            <v>71020141</v>
          </cell>
        </row>
        <row r="14536">
          <cell r="A14536" t="str">
            <v>ELEJALDE LOPEZ HERNAN DARIO</v>
          </cell>
          <cell r="B14536">
            <v>71718888</v>
          </cell>
        </row>
        <row r="14537">
          <cell r="A14537" t="str">
            <v>ELEJALDE MARIN MONICA</v>
          </cell>
          <cell r="B14537">
            <v>31627613</v>
          </cell>
        </row>
        <row r="14538">
          <cell r="A14538" t="str">
            <v>ELENA CRUZ NARANJO</v>
          </cell>
          <cell r="B14538">
            <v>66818920</v>
          </cell>
        </row>
        <row r="14539">
          <cell r="A14539" t="str">
            <v>ELENA ESTRADA GALLON</v>
          </cell>
          <cell r="B14539">
            <v>32339670</v>
          </cell>
        </row>
        <row r="14540">
          <cell r="A14540" t="str">
            <v>ELEONORA BARBERENA LOZANO</v>
          </cell>
          <cell r="B14540">
            <v>31900805</v>
          </cell>
        </row>
        <row r="14541">
          <cell r="A14541" t="str">
            <v>ELEONORA GUTIERREZ RENTERIA</v>
          </cell>
          <cell r="B14541">
            <v>31472249</v>
          </cell>
        </row>
        <row r="14542">
          <cell r="A14542" t="str">
            <v>ELIANA VICTORIA ROJAS</v>
          </cell>
          <cell r="B14542">
            <v>31472456</v>
          </cell>
        </row>
        <row r="14543">
          <cell r="A14543" t="str">
            <v>ELIAS BOTERO MEJIA</v>
          </cell>
          <cell r="B14543">
            <v>79146216</v>
          </cell>
        </row>
        <row r="14544">
          <cell r="A14544" t="str">
            <v>ELIAS CASTILLO CONTRERAS</v>
          </cell>
          <cell r="B14544">
            <v>19269807</v>
          </cell>
        </row>
        <row r="14545">
          <cell r="A14545" t="str">
            <v>ELIAS MOLINA RAMON</v>
          </cell>
          <cell r="B14545">
            <v>6440457</v>
          </cell>
        </row>
        <row r="14546">
          <cell r="A14546" t="str">
            <v>ELICERIO MASMELA QUIJANO</v>
          </cell>
          <cell r="B14546">
            <v>17091488</v>
          </cell>
        </row>
        <row r="14547">
          <cell r="A14547" t="str">
            <v>ELIECER GOMEZ LOZANO</v>
          </cell>
          <cell r="B14547">
            <v>16360756</v>
          </cell>
        </row>
        <row r="14548">
          <cell r="A14548" t="str">
            <v>ELISA ALVAREZ MERA</v>
          </cell>
          <cell r="B14548">
            <v>31953355</v>
          </cell>
        </row>
        <row r="14549">
          <cell r="A14549" t="str">
            <v>ELISA DE UMANA</v>
          </cell>
          <cell r="B14549">
            <v>41575890</v>
          </cell>
        </row>
        <row r="14550">
          <cell r="A14550" t="str">
            <v>ELISEO ARLAN VELASQUEZ OCHOA</v>
          </cell>
          <cell r="B14550">
            <v>71654076</v>
          </cell>
        </row>
        <row r="14551">
          <cell r="A14551" t="str">
            <v>ELIZABETH CARRIONI DENYER</v>
          </cell>
          <cell r="B14551">
            <v>41723593</v>
          </cell>
        </row>
        <row r="14552">
          <cell r="A14552" t="str">
            <v>ELIZABETH MEJIA LOZANO</v>
          </cell>
          <cell r="B14552">
            <v>38856910</v>
          </cell>
        </row>
        <row r="14553">
          <cell r="A14553" t="str">
            <v>ELIZABETH NAAR ESCAMILLA</v>
          </cell>
          <cell r="B14553">
            <v>51722380</v>
          </cell>
        </row>
        <row r="14554">
          <cell r="A14554" t="str">
            <v>ELIZABETH RODRIGUEZ MONERY</v>
          </cell>
          <cell r="B14554">
            <v>31919475</v>
          </cell>
        </row>
        <row r="14555">
          <cell r="A14555" t="str">
            <v>ELIZABETH VARGAS BEDOYA</v>
          </cell>
          <cell r="B14555">
            <v>43813458</v>
          </cell>
        </row>
        <row r="14556">
          <cell r="A14556" t="str">
            <v>ELIZABETH VILLA TORRES</v>
          </cell>
          <cell r="B14556">
            <v>31837766</v>
          </cell>
        </row>
        <row r="14557">
          <cell r="A14557" t="str">
            <v>ELIZABETH VILORIA CARDENAS</v>
          </cell>
          <cell r="B14557">
            <v>51711957</v>
          </cell>
        </row>
        <row r="14558">
          <cell r="A14558" t="str">
            <v>ELJADUE GUTIERREZ EGAN</v>
          </cell>
          <cell r="B14558">
            <v>9265597</v>
          </cell>
        </row>
        <row r="14559">
          <cell r="A14559" t="str">
            <v>ELJAIK TERNERA JORGE DAVID</v>
          </cell>
          <cell r="B14559">
            <v>8764711</v>
          </cell>
        </row>
        <row r="14560">
          <cell r="A14560" t="str">
            <v>ELKIN DE J SOLIS AGUIRRE</v>
          </cell>
          <cell r="B14560">
            <v>17309795</v>
          </cell>
        </row>
        <row r="14561">
          <cell r="A14561" t="str">
            <v>ELKIN DE JESUS OSPINA MACIAS</v>
          </cell>
          <cell r="B14561">
            <v>71643362</v>
          </cell>
        </row>
        <row r="14562">
          <cell r="A14562" t="str">
            <v>ELKIN F RAMIREZ Z</v>
          </cell>
          <cell r="B14562">
            <v>70557506</v>
          </cell>
        </row>
        <row r="14563">
          <cell r="A14563" t="str">
            <v>ELKIN GABRIEL CASTANO SUAREZ</v>
          </cell>
          <cell r="B14563">
            <v>70059705</v>
          </cell>
        </row>
        <row r="14564">
          <cell r="A14564" t="str">
            <v>ELKIN J CAICEDO TELLO</v>
          </cell>
          <cell r="B14564">
            <v>16619941</v>
          </cell>
        </row>
        <row r="14565">
          <cell r="A14565" t="str">
            <v>ELKIN OSWALDO LINARES PINTO</v>
          </cell>
          <cell r="B14565">
            <v>79486807</v>
          </cell>
        </row>
        <row r="14566">
          <cell r="A14566" t="str">
            <v>ELLERT FIDEL AMADO QUIROGA</v>
          </cell>
          <cell r="B14566">
            <v>13811465</v>
          </cell>
        </row>
        <row r="14567">
          <cell r="A14567" t="str">
            <v>ELMER POSSO MARTINEZ</v>
          </cell>
          <cell r="B14567">
            <v>16860897</v>
          </cell>
        </row>
        <row r="14568">
          <cell r="A14568" t="str">
            <v>ELORZA PARRA PEDRO PABLO</v>
          </cell>
          <cell r="B14568">
            <v>71667471</v>
          </cell>
        </row>
        <row r="14569">
          <cell r="A14569" t="str">
            <v>ELSA ARIAS DE SOLIS</v>
          </cell>
          <cell r="B14569">
            <v>20294931</v>
          </cell>
        </row>
        <row r="14570">
          <cell r="A14570" t="str">
            <v>ELSA CAICEDO BURCKHARDT</v>
          </cell>
          <cell r="B14570">
            <v>38964652</v>
          </cell>
        </row>
        <row r="14571">
          <cell r="A14571" t="str">
            <v>ELSA EUGENIA ESCOBAR CASTANO</v>
          </cell>
          <cell r="B14571">
            <v>31854398</v>
          </cell>
        </row>
        <row r="14572">
          <cell r="A14572" t="str">
            <v>ELSA GARCIA RODRIGUEZ</v>
          </cell>
          <cell r="B14572">
            <v>31303174</v>
          </cell>
        </row>
        <row r="14573">
          <cell r="A14573" t="str">
            <v>ELSA GARRIDO DE LOURIDO</v>
          </cell>
          <cell r="B14573">
            <v>38998379</v>
          </cell>
        </row>
        <row r="14574">
          <cell r="A14574" t="str">
            <v>ELSA GIZELLA ROMAN ALEJO</v>
          </cell>
          <cell r="B14574">
            <v>35499743</v>
          </cell>
        </row>
        <row r="14575">
          <cell r="A14575" t="str">
            <v>ELSA INES ESCOBAR VALENCIA</v>
          </cell>
          <cell r="B14575">
            <v>32323264</v>
          </cell>
        </row>
        <row r="14576">
          <cell r="A14576" t="str">
            <v>ELSA QUIJANO FORERO</v>
          </cell>
          <cell r="B14576">
            <v>41590474</v>
          </cell>
        </row>
        <row r="14577">
          <cell r="A14577" t="str">
            <v>ELSSY ALVARADO</v>
          </cell>
          <cell r="B14577">
            <v>38976420</v>
          </cell>
        </row>
        <row r="14578">
          <cell r="A14578" t="str">
            <v>ELSY DELGADO RODAS</v>
          </cell>
          <cell r="B14578">
            <v>41483432</v>
          </cell>
        </row>
        <row r="14579">
          <cell r="A14579" t="str">
            <v>ELVIA L DELGADO REBOLLEDO</v>
          </cell>
          <cell r="B14579">
            <v>31226345</v>
          </cell>
        </row>
        <row r="14580">
          <cell r="A14580" t="str">
            <v>ELVIA M LEMOS PULECIO</v>
          </cell>
          <cell r="B14580">
            <v>66858181</v>
          </cell>
        </row>
        <row r="14581">
          <cell r="A14581" t="str">
            <v>ELVIA VELEZ DE VELEZ</v>
          </cell>
          <cell r="B14581">
            <v>29097506</v>
          </cell>
        </row>
        <row r="14582">
          <cell r="A14582" t="str">
            <v>ELVIRA ARBOLEDA MUNOZ</v>
          </cell>
          <cell r="B14582">
            <v>31958584</v>
          </cell>
        </row>
        <row r="14583">
          <cell r="A14583" t="str">
            <v>ELVIRA CARMEN VARGAS</v>
          </cell>
          <cell r="B14583">
            <v>39690235</v>
          </cell>
        </row>
        <row r="14584">
          <cell r="A14584" t="str">
            <v>EMANUEL CONDE</v>
          </cell>
          <cell r="B14584">
            <v>16677933</v>
          </cell>
        </row>
        <row r="14585">
          <cell r="A14585" t="str">
            <v>EMBOTELLADO Y EMPACADO LTDA EMBOPACK LTD</v>
          </cell>
          <cell r="B14585">
            <v>830060056</v>
          </cell>
        </row>
        <row r="14586">
          <cell r="A14586" t="str">
            <v>EMBUS-DE-TOCOCHE EMERITA INES</v>
          </cell>
          <cell r="B14586">
            <v>25559261</v>
          </cell>
        </row>
        <row r="14587">
          <cell r="A14587" t="str">
            <v>EMI S.A</v>
          </cell>
          <cell r="B14587">
            <v>800163447</v>
          </cell>
        </row>
        <row r="14588">
          <cell r="A14588" t="str">
            <v>EMILCE GUERRERO MALAGON</v>
          </cell>
          <cell r="B14588">
            <v>23315036</v>
          </cell>
        </row>
        <row r="14589">
          <cell r="A14589" t="str">
            <v>EMILIANI SILGADO MARIELA</v>
          </cell>
          <cell r="B14589">
            <v>22464510</v>
          </cell>
        </row>
        <row r="14590">
          <cell r="A14590" t="str">
            <v>EMILIANO TRUJILLO GOMEZ</v>
          </cell>
          <cell r="B14590">
            <v>10245991</v>
          </cell>
        </row>
        <row r="14591">
          <cell r="A14591" t="str">
            <v>EMILIO JOSE ARCHILA PENALOSA</v>
          </cell>
          <cell r="B14591">
            <v>79316786</v>
          </cell>
        </row>
        <row r="14592">
          <cell r="A14592" t="str">
            <v>EMILIO SARDI APARICIO</v>
          </cell>
          <cell r="B14592">
            <v>14434582</v>
          </cell>
        </row>
        <row r="14593">
          <cell r="A14593" t="str">
            <v>EMILY DELGADO PAZOS</v>
          </cell>
          <cell r="B14593">
            <v>66957312</v>
          </cell>
        </row>
        <row r="14594">
          <cell r="A14594" t="str">
            <v>EMIRO VIVAS MUNOZ</v>
          </cell>
          <cell r="B14594">
            <v>14434907</v>
          </cell>
        </row>
        <row r="14595">
          <cell r="A14595" t="str">
            <v>EMMA PATRICIA ORTIZ MUNOZ</v>
          </cell>
          <cell r="B14595">
            <v>31862655</v>
          </cell>
        </row>
        <row r="14596">
          <cell r="A14596" t="str">
            <v>EMPAQUES INDUSTRIALES COLOMBIANOS SA</v>
          </cell>
          <cell r="B14596">
            <v>890104687</v>
          </cell>
        </row>
        <row r="14597">
          <cell r="A14597" t="str">
            <v>EMPAQUETADURAS Y EMPAQUES S.A.</v>
          </cell>
          <cell r="B14597">
            <v>890915475</v>
          </cell>
        </row>
        <row r="14598">
          <cell r="A14598" t="str">
            <v>EMPLEOS TEMPORALES DE CALDAS S.A.</v>
          </cell>
          <cell r="B14598">
            <v>810001844</v>
          </cell>
        </row>
        <row r="14599">
          <cell r="A14599" t="str">
            <v>EMPRESA DE SERVICIOS TEMPORALES CORAL LT</v>
          </cell>
          <cell r="B14599">
            <v>835000709</v>
          </cell>
        </row>
        <row r="14600">
          <cell r="A14600" t="str">
            <v>EMSERP ESP</v>
          </cell>
          <cell r="B14600">
            <v>837000228</v>
          </cell>
        </row>
        <row r="14601">
          <cell r="A14601" t="str">
            <v>ENCHAPADOS DE COLOMBIA S.A.</v>
          </cell>
          <cell r="B14601">
            <v>860518248</v>
          </cell>
        </row>
        <row r="14602">
          <cell r="A14602" t="str">
            <v>ENCINALES ORTIZ LUIS FERNANDO</v>
          </cell>
          <cell r="B14602">
            <v>14252052</v>
          </cell>
        </row>
        <row r="14603">
          <cell r="A14603" t="str">
            <v>ENCINALES SANABRIA LUIS MANUEL</v>
          </cell>
          <cell r="B14603">
            <v>9062300</v>
          </cell>
        </row>
        <row r="14604">
          <cell r="A14604" t="str">
            <v>ENCINALES SANABRIA WILLIAM</v>
          </cell>
          <cell r="B14604">
            <v>8709386</v>
          </cell>
        </row>
        <row r="14605">
          <cell r="A14605" t="str">
            <v>ENCISO ASCANIO ALEXANDER</v>
          </cell>
          <cell r="B14605">
            <v>91476186</v>
          </cell>
        </row>
        <row r="14606">
          <cell r="A14606" t="str">
            <v>ENCISO CANCHON LUIS HERNANDO</v>
          </cell>
          <cell r="B14606">
            <v>79563252</v>
          </cell>
        </row>
        <row r="14607">
          <cell r="A14607" t="str">
            <v>ENCISO FONSECA CESAR RICARDO</v>
          </cell>
          <cell r="B14607">
            <v>79574981</v>
          </cell>
        </row>
        <row r="14608">
          <cell r="A14608" t="str">
            <v>ENCISO MARTINEZ GUSTAVO ADOLFO</v>
          </cell>
          <cell r="B14608">
            <v>79743344</v>
          </cell>
        </row>
        <row r="14609">
          <cell r="A14609" t="str">
            <v>ENCISO RODRIGUEZ AMPARO</v>
          </cell>
          <cell r="B14609">
            <v>52054978</v>
          </cell>
        </row>
        <row r="14610">
          <cell r="A14610" t="str">
            <v>ENCISO SANDOVAL MARIO ORLANDO</v>
          </cell>
          <cell r="B14610">
            <v>79640413</v>
          </cell>
        </row>
        <row r="14611">
          <cell r="A14611" t="str">
            <v>ENCISO SEPULVEDA JOSE HENRRI</v>
          </cell>
          <cell r="B14611">
            <v>79356686</v>
          </cell>
        </row>
        <row r="14612">
          <cell r="A14612" t="str">
            <v>ENCISO TOLOSA WALTER GERMAN</v>
          </cell>
          <cell r="B14612">
            <v>79533010</v>
          </cell>
        </row>
        <row r="14613">
          <cell r="A14613" t="str">
            <v>ENCISO TOVAR HUGO HERNANDO</v>
          </cell>
          <cell r="B14613">
            <v>79574927</v>
          </cell>
        </row>
        <row r="14614">
          <cell r="A14614" t="str">
            <v>ENCISO ZAMBRANO JOHN MAURICIO</v>
          </cell>
          <cell r="B14614">
            <v>79557971</v>
          </cell>
        </row>
        <row r="14615">
          <cell r="A14615" t="str">
            <v>ENCIZO DE DIAZ DIANA</v>
          </cell>
          <cell r="B14615">
            <v>63302193</v>
          </cell>
        </row>
        <row r="14616">
          <cell r="A14616" t="str">
            <v>ENDO MARIN ALBERTO</v>
          </cell>
          <cell r="B14616">
            <v>6559168</v>
          </cell>
        </row>
        <row r="14617">
          <cell r="A14617" t="str">
            <v>ENDO MONTENEGRO WILBERT ADOLFO</v>
          </cell>
          <cell r="B14617">
            <v>12125453</v>
          </cell>
        </row>
        <row r="14618">
          <cell r="A14618" t="str">
            <v>ENELIA ARCOS MORENO</v>
          </cell>
          <cell r="B14618">
            <v>31293780</v>
          </cell>
        </row>
        <row r="14619">
          <cell r="A14619" t="str">
            <v>ENFOQUE TEXTIL LTDA</v>
          </cell>
          <cell r="B14619">
            <v>830000264</v>
          </cell>
        </row>
        <row r="14620">
          <cell r="A14620" t="str">
            <v>ENGITEX LIMITADA</v>
          </cell>
          <cell r="B14620">
            <v>860535660</v>
          </cell>
        </row>
        <row r="14621">
          <cell r="A14621" t="str">
            <v>ENITH PERLAZA GARCIA</v>
          </cell>
          <cell r="B14621">
            <v>31989242</v>
          </cell>
        </row>
        <row r="14622">
          <cell r="A14622" t="str">
            <v>ENRIQUE ALVAREZ DIAZ</v>
          </cell>
          <cell r="B14622">
            <v>79311566</v>
          </cell>
        </row>
        <row r="14623">
          <cell r="A14623" t="str">
            <v>ENRIQUE ANTONIO BAIZ MATUK</v>
          </cell>
          <cell r="B14623">
            <v>16718123</v>
          </cell>
        </row>
        <row r="14624">
          <cell r="A14624" t="str">
            <v>ENRIQUE ARANGO GALVIS</v>
          </cell>
          <cell r="B14624">
            <v>79142022</v>
          </cell>
        </row>
        <row r="14625">
          <cell r="A14625" t="str">
            <v>ENRIQUE ATILIO ORTIZ RODRIGUEZ</v>
          </cell>
          <cell r="B14625">
            <v>19188082</v>
          </cell>
        </row>
        <row r="14626">
          <cell r="A14626" t="str">
            <v>ENRIQUE CARLOS ANGARITA NAVARRO</v>
          </cell>
          <cell r="B14626">
            <v>88140790</v>
          </cell>
        </row>
        <row r="14627">
          <cell r="A14627" t="str">
            <v>ENRIQUE COBO JOSE MIGUEL</v>
          </cell>
          <cell r="B14627">
            <v>94296434</v>
          </cell>
        </row>
        <row r="14628">
          <cell r="A14628" t="str">
            <v>ENRIQUE CRUZ COLLAZOS JORGE</v>
          </cell>
          <cell r="B14628">
            <v>2571797</v>
          </cell>
        </row>
        <row r="14629">
          <cell r="A14629" t="str">
            <v>ENRIQUE DAVILA DE HEREDIA</v>
          </cell>
          <cell r="B14629">
            <v>2860504</v>
          </cell>
        </row>
        <row r="14630">
          <cell r="A14630" t="str">
            <v>ENRIQUE DAVILA LOZANO E.D.L. LTDA.</v>
          </cell>
          <cell r="B14630">
            <v>800086501</v>
          </cell>
        </row>
        <row r="14631">
          <cell r="A14631" t="str">
            <v>ENRIQUE J ALVAREZ QUELQUEJEU</v>
          </cell>
          <cell r="B14631">
            <v>60283</v>
          </cell>
        </row>
        <row r="14632">
          <cell r="A14632" t="str">
            <v>ENRIQUE MORENO JOAQUIN</v>
          </cell>
          <cell r="B14632">
            <v>83165805</v>
          </cell>
        </row>
        <row r="14633">
          <cell r="A14633" t="str">
            <v>ENRIQUE ORTEGA ORTEGA</v>
          </cell>
          <cell r="B14633">
            <v>19250025</v>
          </cell>
        </row>
        <row r="14634">
          <cell r="A14634" t="str">
            <v>ENRIQUE SERRANO LOPEZ</v>
          </cell>
          <cell r="B14634">
            <v>79149734</v>
          </cell>
        </row>
        <row r="14635">
          <cell r="A14635" t="str">
            <v>ENRIQUE VILLAMARIN MOLINA</v>
          </cell>
          <cell r="B14635">
            <v>3226646</v>
          </cell>
        </row>
        <row r="14636">
          <cell r="A14636" t="str">
            <v>ENRIQUE ZORRILLA PEDRAZA</v>
          </cell>
          <cell r="B14636">
            <v>19304318</v>
          </cell>
        </row>
        <row r="14637">
          <cell r="A14637" t="str">
            <v>ENRIQUEZ BEDOYA EUDORO EULISES</v>
          </cell>
          <cell r="B14637">
            <v>5313569</v>
          </cell>
        </row>
        <row r="14638">
          <cell r="A14638" t="str">
            <v>ENRIQUEZ DE MENDOZA ZOILA ROJA</v>
          </cell>
          <cell r="B14638">
            <v>31208481</v>
          </cell>
        </row>
        <row r="14639">
          <cell r="A14639" t="str">
            <v>ENRIQUEZ GARCES OSCAR</v>
          </cell>
          <cell r="B14639">
            <v>5195190</v>
          </cell>
        </row>
        <row r="14640">
          <cell r="A14640" t="str">
            <v>ENRIQUEZ GARCIA JAIRO ROMAN</v>
          </cell>
          <cell r="B14640">
            <v>12991750</v>
          </cell>
        </row>
        <row r="14641">
          <cell r="A14641" t="str">
            <v>ENRIQUEZ GUERRERO MARILUZ</v>
          </cell>
          <cell r="B14641">
            <v>59826940</v>
          </cell>
        </row>
        <row r="14642">
          <cell r="A14642" t="str">
            <v>ENRIQUEZ HOLGUIN ARMANDO FORTUNATO</v>
          </cell>
          <cell r="B14642">
            <v>5203184</v>
          </cell>
        </row>
        <row r="14643">
          <cell r="A14643" t="str">
            <v>ENRIQUEZ LARA LUIS EDUARDO</v>
          </cell>
          <cell r="B14643">
            <v>98379643</v>
          </cell>
        </row>
        <row r="14644">
          <cell r="A14644" t="str">
            <v>ENRIQUEZ LOPEZ ADRIANA MAILEN</v>
          </cell>
          <cell r="B14644">
            <v>59832935</v>
          </cell>
        </row>
        <row r="14645">
          <cell r="A14645" t="str">
            <v>ENRIQUEZ LOPEZ GERMAN ALFONSO HERNANDO</v>
          </cell>
          <cell r="B14645">
            <v>1798077</v>
          </cell>
        </row>
        <row r="14646">
          <cell r="A14646" t="str">
            <v>ENRIQUEZ NATALIA MARIELA</v>
          </cell>
          <cell r="B14646">
            <v>27073775</v>
          </cell>
        </row>
        <row r="14647">
          <cell r="A14647" t="str">
            <v>ENRIQUEZ PAZ ANA LUCIA</v>
          </cell>
          <cell r="B14647">
            <v>34535789</v>
          </cell>
        </row>
        <row r="14648">
          <cell r="A14648" t="str">
            <v>ENRIQUEZ PEREZ LIBARDO ANTONIO</v>
          </cell>
          <cell r="B14648">
            <v>12967297</v>
          </cell>
        </row>
        <row r="14649">
          <cell r="A14649" t="str">
            <v>ENRIQUEZ RAMOS LUIS ALBERTO</v>
          </cell>
          <cell r="B14649">
            <v>79285417</v>
          </cell>
        </row>
        <row r="14650">
          <cell r="A14650" t="str">
            <v>ENRIQUEZ SEPULVEDA JAIRO ALEXANDER</v>
          </cell>
          <cell r="B14650">
            <v>88193211</v>
          </cell>
        </row>
        <row r="14651">
          <cell r="A14651" t="str">
            <v>ENSUENO VELEZ GOMEZ</v>
          </cell>
          <cell r="B14651">
            <v>24315314</v>
          </cell>
        </row>
        <row r="14652">
          <cell r="A14652" t="str">
            <v>ENTER COMPUTERS LTDA SIA</v>
          </cell>
          <cell r="B14652">
            <v>806009014</v>
          </cell>
        </row>
        <row r="14653">
          <cell r="A14653" t="str">
            <v>ENTRETELAS Y ADORNOS LTDA</v>
          </cell>
          <cell r="B14653">
            <v>800224028</v>
          </cell>
        </row>
        <row r="14654">
          <cell r="A14654" t="str">
            <v>ENVIOS COLOMBIA LTDA</v>
          </cell>
          <cell r="B14654">
            <v>835001070</v>
          </cell>
        </row>
        <row r="14655">
          <cell r="A14655" t="str">
            <v>EPOCA SA</v>
          </cell>
          <cell r="B14655">
            <v>890312368</v>
          </cell>
        </row>
        <row r="14656">
          <cell r="A14656" t="str">
            <v>EPSILON LTDA INGENIEROS CIVILES Y ELEC</v>
          </cell>
          <cell r="B14656">
            <v>860023181</v>
          </cell>
        </row>
        <row r="14657">
          <cell r="A14657" t="str">
            <v>EQUILIMPIEZA LTDA</v>
          </cell>
          <cell r="B14657">
            <v>805007146</v>
          </cell>
        </row>
        <row r="14658">
          <cell r="A14658" t="str">
            <v>EQUIPELCO LTDA</v>
          </cell>
          <cell r="B14658">
            <v>890329223</v>
          </cell>
        </row>
        <row r="14659">
          <cell r="A14659" t="str">
            <v>EQUIPOS ELECTRICOS LTDA</v>
          </cell>
          <cell r="B14659">
            <v>890306577</v>
          </cell>
        </row>
        <row r="14660">
          <cell r="A14660" t="str">
            <v>EQUIPOS Y CIMENTACIONES LTDA.</v>
          </cell>
          <cell r="B14660">
            <v>800211049</v>
          </cell>
        </row>
        <row r="14661">
          <cell r="A14661" t="str">
            <v>ERALTA CARMONA ADRIAN ANDRES</v>
          </cell>
          <cell r="B14661">
            <v>79699664</v>
          </cell>
        </row>
        <row r="14662">
          <cell r="A14662" t="str">
            <v>ERASMO LOPEZ RODRIGUEZ</v>
          </cell>
          <cell r="B14662">
            <v>19193416</v>
          </cell>
        </row>
        <row r="14663">
          <cell r="A14663" t="str">
            <v>ERASO AGREDA ANDRES</v>
          </cell>
          <cell r="B14663">
            <v>80416443</v>
          </cell>
        </row>
        <row r="14664">
          <cell r="A14664" t="str">
            <v>ERASO BURBANO WILSON ROBERTO</v>
          </cell>
          <cell r="B14664">
            <v>12972610</v>
          </cell>
        </row>
        <row r="14665">
          <cell r="A14665" t="str">
            <v>ERASO CABRERA YANERY</v>
          </cell>
          <cell r="B14665">
            <v>29704026</v>
          </cell>
        </row>
        <row r="14666">
          <cell r="A14666" t="str">
            <v>ERASO CALVACHE LAURO ARTURO</v>
          </cell>
          <cell r="B14666">
            <v>12955834</v>
          </cell>
        </row>
        <row r="14667">
          <cell r="A14667" t="str">
            <v>ERASO ESTRADA OMAR HUGO</v>
          </cell>
          <cell r="B14667">
            <v>12956583</v>
          </cell>
        </row>
        <row r="14668">
          <cell r="A14668" t="str">
            <v>ERASO GUENGUE JUAN CARLOS</v>
          </cell>
          <cell r="B14668">
            <v>12989629</v>
          </cell>
        </row>
        <row r="14669">
          <cell r="A14669" t="str">
            <v>ERASO HIDALGO ALVARO ERNESTO</v>
          </cell>
          <cell r="B14669">
            <v>12982486</v>
          </cell>
        </row>
        <row r="14670">
          <cell r="A14670" t="str">
            <v>ERASO MONCAYO MARIO</v>
          </cell>
          <cell r="B14670">
            <v>87470964</v>
          </cell>
        </row>
        <row r="14671">
          <cell r="A14671" t="str">
            <v>ERASO PORTILLA JOSE ANIBAL</v>
          </cell>
          <cell r="B14671">
            <v>5328900</v>
          </cell>
        </row>
        <row r="14672">
          <cell r="A14672" t="str">
            <v>ERASO ROSERO MARIA EUGENIA</v>
          </cell>
          <cell r="B14672">
            <v>30725710</v>
          </cell>
        </row>
        <row r="14673">
          <cell r="A14673" t="str">
            <v>ERASO RUALES EDGAR HOMERO</v>
          </cell>
          <cell r="B14673">
            <v>14947416</v>
          </cell>
        </row>
        <row r="14674">
          <cell r="A14674" t="str">
            <v>ERASSO FLOREZ MARTA LUCIA</v>
          </cell>
          <cell r="B14674">
            <v>31842116</v>
          </cell>
        </row>
        <row r="14675">
          <cell r="A14675" t="str">
            <v>ERAZO BADILLO RUERLIS</v>
          </cell>
          <cell r="B14675">
            <v>66730500</v>
          </cell>
        </row>
        <row r="14676">
          <cell r="A14676" t="str">
            <v>ERAZO BARCO GUSTAVO ADOLFO</v>
          </cell>
          <cell r="B14676">
            <v>16745644</v>
          </cell>
        </row>
        <row r="14677">
          <cell r="A14677" t="str">
            <v>ERAZO BERNARDO ALEJANDR</v>
          </cell>
          <cell r="B14677">
            <v>79526257</v>
          </cell>
        </row>
        <row r="14678">
          <cell r="A14678" t="str">
            <v>ERAZO BRAVO MANUEL ANTONIO</v>
          </cell>
          <cell r="B14678">
            <v>16787269</v>
          </cell>
        </row>
        <row r="14679">
          <cell r="A14679" t="str">
            <v>ERAZO CASTELLANO ALEXIS F</v>
          </cell>
          <cell r="B14679">
            <v>16739967</v>
          </cell>
        </row>
        <row r="14680">
          <cell r="A14680" t="str">
            <v>ERAZO DE RUIZ FABIOLA</v>
          </cell>
          <cell r="B14680">
            <v>31193023</v>
          </cell>
        </row>
        <row r="14681">
          <cell r="A14681" t="str">
            <v>ERAZO ELISALDE GRISELA</v>
          </cell>
          <cell r="B14681">
            <v>51779128</v>
          </cell>
        </row>
        <row r="14682">
          <cell r="A14682" t="str">
            <v>ERAZO ERAZO EDUARDO ENRIQUE</v>
          </cell>
          <cell r="B14682">
            <v>17008731</v>
          </cell>
        </row>
        <row r="14683">
          <cell r="A14683" t="str">
            <v>ERAZO ESPANA ALBA IGNACIA</v>
          </cell>
          <cell r="B14683">
            <v>41405467</v>
          </cell>
        </row>
        <row r="14684">
          <cell r="A14684" t="str">
            <v>ERAZO GOMEZ CARLOS ENRIQUE</v>
          </cell>
          <cell r="B14684">
            <v>6040297</v>
          </cell>
        </row>
        <row r="14685">
          <cell r="A14685" t="str">
            <v>ERAZO GOMEZ MARIA ELIZABETH</v>
          </cell>
          <cell r="B14685">
            <v>38551940</v>
          </cell>
        </row>
        <row r="14686">
          <cell r="A14686" t="str">
            <v>ERAZO JIMENEZ JAIR</v>
          </cell>
          <cell r="B14686">
            <v>16742694</v>
          </cell>
        </row>
        <row r="14687">
          <cell r="A14687" t="str">
            <v>ERAZO JOSE EVER</v>
          </cell>
          <cell r="B14687">
            <v>18123555</v>
          </cell>
        </row>
        <row r="14688">
          <cell r="A14688" t="str">
            <v>ERAZO JUAN CARLOS</v>
          </cell>
          <cell r="B14688">
            <v>94429105</v>
          </cell>
        </row>
        <row r="14689">
          <cell r="A14689" t="str">
            <v>ERAZO LEIVA VILMA NUBIA</v>
          </cell>
          <cell r="B14689">
            <v>29083689</v>
          </cell>
        </row>
        <row r="14690">
          <cell r="A14690" t="str">
            <v>ERAZO LOZANO CARLOS NECTARIO</v>
          </cell>
          <cell r="B14690">
            <v>17163866</v>
          </cell>
        </row>
        <row r="14691">
          <cell r="A14691" t="str">
            <v>ERAZO M ORLANDO</v>
          </cell>
          <cell r="B14691">
            <v>14939501</v>
          </cell>
        </row>
        <row r="14692">
          <cell r="A14692" t="str">
            <v>ERAZO MARTINEZ ARISTOBULO</v>
          </cell>
          <cell r="B14692">
            <v>17650023</v>
          </cell>
        </row>
        <row r="14693">
          <cell r="A14693" t="str">
            <v>ERAZO MARTINEZ RAFAEL OSWALDO</v>
          </cell>
          <cell r="B14693">
            <v>11203461</v>
          </cell>
        </row>
        <row r="14694">
          <cell r="A14694" t="str">
            <v>ERAZO MELO TERESITA DE JESUS</v>
          </cell>
          <cell r="B14694">
            <v>27424245</v>
          </cell>
        </row>
        <row r="14695">
          <cell r="A14695" t="str">
            <v>ERAZO MONTA9A FABIO IVAN</v>
          </cell>
          <cell r="B14695">
            <v>79943553</v>
          </cell>
        </row>
        <row r="14696">
          <cell r="A14696" t="str">
            <v>ERAZO NANCY YOLANDA</v>
          </cell>
          <cell r="B14696">
            <v>51847386</v>
          </cell>
        </row>
        <row r="14697">
          <cell r="A14697" t="str">
            <v>ERAZO PAZ EDGAR HERNAN</v>
          </cell>
          <cell r="B14697">
            <v>12973875</v>
          </cell>
        </row>
        <row r="14698">
          <cell r="A14698" t="str">
            <v>ERAZO RACINES WILLIAM ALBERTO</v>
          </cell>
          <cell r="B14698">
            <v>16258573</v>
          </cell>
        </row>
        <row r="14699">
          <cell r="A14699" t="str">
            <v>ERAZO RESTREPO JOSE RODRIGO</v>
          </cell>
          <cell r="B14699">
            <v>16668989</v>
          </cell>
        </row>
        <row r="14700">
          <cell r="A14700" t="str">
            <v>ERAZO RICO OSCAR</v>
          </cell>
          <cell r="B14700">
            <v>79308710</v>
          </cell>
        </row>
        <row r="14701">
          <cell r="A14701" t="str">
            <v>ERAZO ROJAS LIGIA MERCEDES</v>
          </cell>
          <cell r="B14701">
            <v>39713845</v>
          </cell>
        </row>
        <row r="14702">
          <cell r="A14702" t="str">
            <v>ERAZO ROJAS OLGA LUCIA</v>
          </cell>
          <cell r="B14702">
            <v>27532307</v>
          </cell>
        </row>
        <row r="14703">
          <cell r="A14703" t="str">
            <v>ERAZO ROSERO JORGE HUMBERTO</v>
          </cell>
          <cell r="B14703">
            <v>12955509</v>
          </cell>
        </row>
        <row r="14704">
          <cell r="A14704" t="str">
            <v>ERAZO RUIZ DEYANIRA</v>
          </cell>
          <cell r="B14704">
            <v>31973888</v>
          </cell>
        </row>
        <row r="14705">
          <cell r="A14705" t="str">
            <v>ERAZO SANTACRUZ BEATRIZ EUGENIA</v>
          </cell>
          <cell r="B14705">
            <v>30736725</v>
          </cell>
        </row>
        <row r="14706">
          <cell r="A14706" t="str">
            <v>ERAZO SAYAGO MIRYAM NAYIBE</v>
          </cell>
          <cell r="B14706">
            <v>42993896</v>
          </cell>
        </row>
        <row r="14707">
          <cell r="A14707" t="str">
            <v>ERAZO SUAREZ JORGE ADALBERTO</v>
          </cell>
          <cell r="B14707">
            <v>6496822</v>
          </cell>
        </row>
        <row r="14708">
          <cell r="A14708" t="str">
            <v>ERAZO VILLAMARIN HENRY</v>
          </cell>
          <cell r="B14708">
            <v>16706917</v>
          </cell>
        </row>
        <row r="14709">
          <cell r="A14709" t="str">
            <v>ERAZO YUCO ANA ELIZABETH</v>
          </cell>
          <cell r="B14709">
            <v>31867098</v>
          </cell>
        </row>
        <row r="14710">
          <cell r="A14710" t="str">
            <v>ERIC FRANTZ REGNIER BOZZETTI</v>
          </cell>
          <cell r="B14710">
            <v>16712669</v>
          </cell>
        </row>
        <row r="14711">
          <cell r="A14711" t="str">
            <v>ERIC HALLIDAY BERON</v>
          </cell>
          <cell r="B14711">
            <v>14960433</v>
          </cell>
        </row>
        <row r="14712">
          <cell r="A14712" t="str">
            <v>ERICH J DONADO RUIZ</v>
          </cell>
          <cell r="B14712">
            <v>8720463</v>
          </cell>
        </row>
        <row r="14713">
          <cell r="A14713" t="str">
            <v>ERICK BENAVIDES GUERRERO</v>
          </cell>
          <cell r="B14713">
            <v>12995395</v>
          </cell>
        </row>
        <row r="14714">
          <cell r="A14714" t="str">
            <v>ERIRA MORAN ANDRES JULIAN</v>
          </cell>
          <cell r="B14714">
            <v>12963707</v>
          </cell>
        </row>
        <row r="14715">
          <cell r="A14715" t="str">
            <v>ERLIN HERRERA CESPEDES</v>
          </cell>
          <cell r="B14715">
            <v>73569110</v>
          </cell>
        </row>
        <row r="14716">
          <cell r="A14716" t="str">
            <v>ERMILSON LEAL CARDOZO</v>
          </cell>
          <cell r="B14716">
            <v>14431085</v>
          </cell>
        </row>
        <row r="14717">
          <cell r="A14717" t="str">
            <v>ERNESTO ANGULO U</v>
          </cell>
          <cell r="B14717">
            <v>14970900</v>
          </cell>
        </row>
        <row r="14718">
          <cell r="A14718" t="str">
            <v>ERNESTO BERNATE CHARRY</v>
          </cell>
          <cell r="B14718">
            <v>79148875</v>
          </cell>
        </row>
        <row r="14719">
          <cell r="A14719" t="str">
            <v>ERNESTO CARRASCO RAMIREZ</v>
          </cell>
          <cell r="B14719">
            <v>16662234</v>
          </cell>
        </row>
        <row r="14720">
          <cell r="A14720" t="str">
            <v>ERNESTO GAMBOA MORALES</v>
          </cell>
          <cell r="B14720">
            <v>19186638</v>
          </cell>
        </row>
        <row r="14721">
          <cell r="A14721" t="str">
            <v>ERNESTO J FERNANDEZ RIVA</v>
          </cell>
          <cell r="B14721">
            <v>14433658</v>
          </cell>
        </row>
        <row r="14722">
          <cell r="A14722" t="str">
            <v>ERNESTO J ILLERA GUZMAN</v>
          </cell>
          <cell r="B14722">
            <v>16589384</v>
          </cell>
        </row>
        <row r="14723">
          <cell r="A14723" t="str">
            <v>ERNESTO JOSE PINEDA ROBAYO</v>
          </cell>
          <cell r="B14723">
            <v>79292946</v>
          </cell>
        </row>
        <row r="14724">
          <cell r="A14724" t="str">
            <v>ERNESTO MEJIA AMAYA</v>
          </cell>
          <cell r="B14724">
            <v>16725625</v>
          </cell>
        </row>
        <row r="14725">
          <cell r="A14725" t="str">
            <v>ERNESTO ORTIZ CASTILLO</v>
          </cell>
          <cell r="B14725">
            <v>19302078</v>
          </cell>
        </row>
        <row r="14726">
          <cell r="A14726" t="str">
            <v>ERNESTO ORTIZ OTERO</v>
          </cell>
          <cell r="B14726">
            <v>80086020</v>
          </cell>
        </row>
        <row r="14727">
          <cell r="A14727" t="str">
            <v>ERNESTO POVEDA SALAZAR</v>
          </cell>
          <cell r="B14727">
            <v>13814972</v>
          </cell>
        </row>
        <row r="14728">
          <cell r="A14728" t="str">
            <v>ERNESTO TRUJILLO PEREZ</v>
          </cell>
          <cell r="B14728">
            <v>14984104</v>
          </cell>
        </row>
        <row r="14729">
          <cell r="A14729" t="str">
            <v>ESCALANTE ALVAREZ MARIO ALBERTO</v>
          </cell>
          <cell r="B14729">
            <v>16726639</v>
          </cell>
        </row>
        <row r="14730">
          <cell r="A14730" t="str">
            <v>ESCALANTE BERMEO MARIA LEYRA</v>
          </cell>
          <cell r="B14730">
            <v>36278744</v>
          </cell>
        </row>
        <row r="14731">
          <cell r="A14731" t="str">
            <v>ESCALANTE CANO DORA ELIZABETH</v>
          </cell>
          <cell r="B14731">
            <v>31413455</v>
          </cell>
        </row>
        <row r="14732">
          <cell r="A14732" t="str">
            <v>ESCALANTE CASTANO MARIA DORIS</v>
          </cell>
          <cell r="B14732">
            <v>42001472</v>
          </cell>
        </row>
        <row r="14733">
          <cell r="A14733" t="str">
            <v>ESCALANTE CORREA JORGE ESTEBAN</v>
          </cell>
          <cell r="B14733">
            <v>71799528</v>
          </cell>
        </row>
        <row r="14734">
          <cell r="A14734" t="str">
            <v>ESCALANTE CUELLAR LUZ MARINA</v>
          </cell>
          <cell r="B14734">
            <v>26578895</v>
          </cell>
        </row>
        <row r="14735">
          <cell r="A14735" t="str">
            <v>ESCALANTE GAVIRIA JOSE SALOMON</v>
          </cell>
          <cell r="B14735">
            <v>19427677</v>
          </cell>
        </row>
        <row r="14736">
          <cell r="A14736" t="str">
            <v>ESCALANTE JOSE OLMEDO</v>
          </cell>
          <cell r="B14736">
            <v>6231366</v>
          </cell>
        </row>
        <row r="14737">
          <cell r="A14737" t="str">
            <v>ESCALANTE LOZANO XIMENA YANNETT</v>
          </cell>
          <cell r="B14737">
            <v>35469156</v>
          </cell>
        </row>
        <row r="14738">
          <cell r="A14738" t="str">
            <v>ESCALANTE MARIA DEL SOCORRO</v>
          </cell>
          <cell r="B14738">
            <v>26578867</v>
          </cell>
        </row>
        <row r="14739">
          <cell r="A14739" t="str">
            <v>ESCALANTE MORA HECTOR AUGUSTO</v>
          </cell>
          <cell r="B14739">
            <v>79432753</v>
          </cell>
        </row>
        <row r="14740">
          <cell r="A14740" t="str">
            <v>ESCALANTE NAVAL ANTONIO</v>
          </cell>
          <cell r="B14740">
            <v>13221272</v>
          </cell>
        </row>
        <row r="14741">
          <cell r="A14741" t="str">
            <v>ESCALANTE QUINTERO JAIME ALONSO</v>
          </cell>
          <cell r="B14741">
            <v>72157001</v>
          </cell>
        </row>
        <row r="14742">
          <cell r="A14742" t="str">
            <v>ESCALANTE SANCHEZ JOSE ANGEL</v>
          </cell>
          <cell r="B14742">
            <v>13253488</v>
          </cell>
        </row>
        <row r="14743">
          <cell r="A14743" t="str">
            <v>ESCALANTE ZANABRIAALVARO</v>
          </cell>
          <cell r="B14743">
            <v>16225630</v>
          </cell>
        </row>
        <row r="14744">
          <cell r="A14744" t="str">
            <v>ESCAMILLA ALVARO</v>
          </cell>
          <cell r="B14744">
            <v>5710396</v>
          </cell>
        </row>
        <row r="14745">
          <cell r="A14745" t="str">
            <v>ESCAMILLA CUEVAS ALBERTO</v>
          </cell>
          <cell r="B14745">
            <v>19117650</v>
          </cell>
        </row>
        <row r="14746">
          <cell r="A14746" t="str">
            <v>ESCAMILLA FLOREZ BLANCA MIREYA</v>
          </cell>
          <cell r="B14746">
            <v>41765179</v>
          </cell>
        </row>
        <row r="14747">
          <cell r="A14747" t="str">
            <v>ESCAMILLA GARCIA JOSE GUILLERMO</v>
          </cell>
          <cell r="B14747">
            <v>19480200</v>
          </cell>
        </row>
        <row r="14748">
          <cell r="A14748" t="str">
            <v>ESCAMILLA MARRUGO FREDYS ENRIQUE</v>
          </cell>
          <cell r="B14748">
            <v>9070201</v>
          </cell>
        </row>
        <row r="14749">
          <cell r="A14749" t="str">
            <v>ESCAMILLA QUITIAN JOSE RAUL</v>
          </cell>
          <cell r="B14749">
            <v>91300165</v>
          </cell>
        </row>
        <row r="14750">
          <cell r="A14750" t="str">
            <v>ESCAMILLA RUBIO LILIBETH</v>
          </cell>
          <cell r="B14750">
            <v>40382938</v>
          </cell>
        </row>
        <row r="14751">
          <cell r="A14751" t="str">
            <v>ESCANDON DE SANCHEZ ADIELA</v>
          </cell>
          <cell r="B14751">
            <v>38983038</v>
          </cell>
        </row>
        <row r="14752">
          <cell r="A14752" t="str">
            <v>ESCANDON MONTANO GLORIA MILENA</v>
          </cell>
          <cell r="B14752">
            <v>29142537</v>
          </cell>
        </row>
        <row r="14753">
          <cell r="A14753" t="str">
            <v>ESCANDON QUINTERO FRANCISCO</v>
          </cell>
          <cell r="B14753">
            <v>16352456</v>
          </cell>
        </row>
        <row r="14754">
          <cell r="A14754" t="str">
            <v>ESCARRAGA DE GUZMAN MARIA LOURDES</v>
          </cell>
          <cell r="B14754">
            <v>36111403</v>
          </cell>
        </row>
        <row r="14755">
          <cell r="A14755" t="str">
            <v>ESCARRAGA LONDONO EDGAR</v>
          </cell>
          <cell r="B14755">
            <v>10084394</v>
          </cell>
        </row>
        <row r="14756">
          <cell r="A14756" t="str">
            <v>ESCARRAGA LOPEZ EVELIO</v>
          </cell>
          <cell r="B14756">
            <v>9775154</v>
          </cell>
        </row>
        <row r="14757">
          <cell r="A14757" t="str">
            <v>ESCARRAGA ZU/IGA CARLOS ALBERTO</v>
          </cell>
          <cell r="B14757">
            <v>16732313</v>
          </cell>
        </row>
        <row r="14758">
          <cell r="A14758" t="str">
            <v>ESCARRIA MARTINEZ CLARA INES</v>
          </cell>
          <cell r="B14758">
            <v>31863359</v>
          </cell>
        </row>
        <row r="14759">
          <cell r="A14759" t="str">
            <v>ESCARRIA SANMIGUEL JAIME ALBERTO</v>
          </cell>
          <cell r="B14759">
            <v>16282340</v>
          </cell>
        </row>
        <row r="14760">
          <cell r="A14760" t="str">
            <v>ESCOBAR ABADIA YORMEGM</v>
          </cell>
          <cell r="B14760">
            <v>31945798</v>
          </cell>
        </row>
        <row r="14761">
          <cell r="A14761" t="str">
            <v>ESCOBAR ACEVEDO JORGE HERNAN</v>
          </cell>
          <cell r="B14761">
            <v>14899707</v>
          </cell>
        </row>
        <row r="14762">
          <cell r="A14762" t="str">
            <v>ESCOBAR AGUDELO LUZ NERY</v>
          </cell>
          <cell r="B14762">
            <v>21459297</v>
          </cell>
        </row>
        <row r="14763">
          <cell r="A14763" t="str">
            <v>ESCOBAR AGUILERA RICARDO LEON</v>
          </cell>
          <cell r="B14763">
            <v>71638864</v>
          </cell>
        </row>
        <row r="14764">
          <cell r="A14764" t="str">
            <v>ESCOBAR ALVAREZ JUAN LUIS</v>
          </cell>
          <cell r="B14764">
            <v>70566471</v>
          </cell>
        </row>
        <row r="14765">
          <cell r="A14765" t="str">
            <v>ESCOBAR ANA JIMENA</v>
          </cell>
          <cell r="B14765">
            <v>66985662</v>
          </cell>
        </row>
        <row r="14766">
          <cell r="A14766" t="str">
            <v>ESCOBAR ARDILA JUAN BAUTISTA</v>
          </cell>
          <cell r="B14766">
            <v>12103546</v>
          </cell>
        </row>
        <row r="14767">
          <cell r="A14767" t="str">
            <v>ESCOBAR ARIAS DIEGO FERNANDO</v>
          </cell>
          <cell r="B14767">
            <v>7557286</v>
          </cell>
        </row>
        <row r="14768">
          <cell r="A14768" t="str">
            <v>ESCOBAR ARIAS SORAYA DEL SOCORRO</v>
          </cell>
          <cell r="B14768">
            <v>63295822</v>
          </cell>
        </row>
        <row r="14769">
          <cell r="A14769" t="str">
            <v>ESCOBAR ARREDONDO JANETH PATRICIA</v>
          </cell>
          <cell r="B14769">
            <v>66713132</v>
          </cell>
        </row>
        <row r="14770">
          <cell r="A14770" t="str">
            <v>ESCOBAR ARTEAGA NANY</v>
          </cell>
          <cell r="B14770">
            <v>45446356</v>
          </cell>
        </row>
        <row r="14771">
          <cell r="A14771" t="str">
            <v>ESCOBAR ATEHORTUA URIEL</v>
          </cell>
          <cell r="B14771">
            <v>16261059</v>
          </cell>
        </row>
        <row r="14772">
          <cell r="A14772" t="str">
            <v>ESCOBAR AVILA ALVARO</v>
          </cell>
          <cell r="B14772">
            <v>12127081</v>
          </cell>
        </row>
        <row r="14773">
          <cell r="A14773" t="str">
            <v>ESCOBAR BENAVIDES MARTHA CECILIA</v>
          </cell>
          <cell r="B14773">
            <v>29310599</v>
          </cell>
        </row>
        <row r="14774">
          <cell r="A14774" t="str">
            <v>ESCOBAR BENITEZ JOHN HAROLD</v>
          </cell>
          <cell r="B14774">
            <v>16828163</v>
          </cell>
        </row>
        <row r="14775">
          <cell r="A14775" t="str">
            <v>ESCOBAR BENITEZ WALTER M</v>
          </cell>
          <cell r="B14775">
            <v>16661456</v>
          </cell>
        </row>
        <row r="14776">
          <cell r="A14776" t="str">
            <v>ESCOBAR BERBEO LEYDER PATRICIA</v>
          </cell>
          <cell r="B14776">
            <v>31879644</v>
          </cell>
        </row>
        <row r="14777">
          <cell r="A14777" t="str">
            <v>ESCOBAR BUENAVENTURA ANGELO GIOVANNI</v>
          </cell>
          <cell r="B14777">
            <v>16224692</v>
          </cell>
        </row>
        <row r="14778">
          <cell r="A14778" t="str">
            <v>ESCOBAR BUENO JOHN GREGORY</v>
          </cell>
          <cell r="B14778">
            <v>72213985</v>
          </cell>
        </row>
        <row r="14779">
          <cell r="A14779" t="str">
            <v>ESCOBAR BUENO MARIA LIDIA</v>
          </cell>
          <cell r="B14779">
            <v>34592055</v>
          </cell>
        </row>
        <row r="14780">
          <cell r="A14780" t="str">
            <v>ESCOBAR CABAL MARIA TERESA</v>
          </cell>
          <cell r="B14780">
            <v>31227200</v>
          </cell>
        </row>
        <row r="14781">
          <cell r="A14781" t="str">
            <v>ESCOBAR CABARCAS HENRY</v>
          </cell>
          <cell r="B14781">
            <v>7455584</v>
          </cell>
        </row>
        <row r="14782">
          <cell r="A14782" t="str">
            <v>ESCOBAR CAICEDO ADRIANA</v>
          </cell>
          <cell r="B14782">
            <v>38870427</v>
          </cell>
        </row>
        <row r="14783">
          <cell r="A14783" t="str">
            <v>ESCOBAR CAICEDO JORGE ENRIQUE</v>
          </cell>
          <cell r="B14783">
            <v>94302489</v>
          </cell>
        </row>
        <row r="14784">
          <cell r="A14784" t="str">
            <v>ESCOBAR CAICEDO VICTOR M</v>
          </cell>
          <cell r="B14784">
            <v>6401408</v>
          </cell>
        </row>
        <row r="14785">
          <cell r="A14785" t="str">
            <v>ESCOBAR CALAD ANA MARIA</v>
          </cell>
          <cell r="B14785">
            <v>43750398</v>
          </cell>
        </row>
        <row r="14786">
          <cell r="A14786" t="str">
            <v>ESCOBAR CALAPSO MARIA TERESA</v>
          </cell>
          <cell r="B14786">
            <v>25269324</v>
          </cell>
        </row>
        <row r="14787">
          <cell r="A14787" t="str">
            <v>ESCOBAR CANAS MIRIAM CECILIA</v>
          </cell>
          <cell r="B14787">
            <v>32472888</v>
          </cell>
        </row>
        <row r="14788">
          <cell r="A14788" t="str">
            <v>ESCOBAR CARDONA DAIRO ANTONIO</v>
          </cell>
          <cell r="B14788">
            <v>98536067</v>
          </cell>
        </row>
        <row r="14789">
          <cell r="A14789" t="str">
            <v>ESCOBAR CARDONA RUBY ALBA</v>
          </cell>
          <cell r="B14789">
            <v>30343395</v>
          </cell>
        </row>
        <row r="14790">
          <cell r="A14790" t="str">
            <v>ESCOBAR CASTANEDA ARMANDO</v>
          </cell>
          <cell r="B14790">
            <v>93367575</v>
          </cell>
        </row>
        <row r="14791">
          <cell r="A14791" t="str">
            <v>ESCOBAR CASTANO ALEXANDRA</v>
          </cell>
          <cell r="B14791">
            <v>52086226</v>
          </cell>
        </row>
        <row r="14792">
          <cell r="A14792" t="str">
            <v>ESCOBAR CASTANO NESTOR</v>
          </cell>
          <cell r="B14792">
            <v>79251806</v>
          </cell>
        </row>
        <row r="14793">
          <cell r="A14793" t="str">
            <v>ESCOBAR CASTILLO FRANCIS MANUEL</v>
          </cell>
          <cell r="B14793">
            <v>18223678</v>
          </cell>
        </row>
        <row r="14794">
          <cell r="A14794" t="str">
            <v>ESCOBAR CASTRILLON MAGNOLIA DEL S.</v>
          </cell>
          <cell r="B14794">
            <v>32432148</v>
          </cell>
        </row>
        <row r="14795">
          <cell r="A14795" t="str">
            <v>ESCOBAR CASTRO LUIS ALFONSO</v>
          </cell>
          <cell r="B14795">
            <v>16641553</v>
          </cell>
        </row>
        <row r="14796">
          <cell r="A14796" t="str">
            <v>ESCOBAR CERON BELMER ALIRIO</v>
          </cell>
          <cell r="B14796">
            <v>16727341</v>
          </cell>
        </row>
        <row r="14797">
          <cell r="A14797" t="str">
            <v>ESCOBAR CH ELIAS A</v>
          </cell>
          <cell r="B14797">
            <v>16634776</v>
          </cell>
        </row>
        <row r="14798">
          <cell r="A14798" t="str">
            <v>ESCOBAR COLLAZA VICTOR</v>
          </cell>
          <cell r="B14798">
            <v>16736356</v>
          </cell>
        </row>
        <row r="14799">
          <cell r="A14799" t="str">
            <v>ESCOBAR COLLAZOS DAGOBERTO</v>
          </cell>
          <cell r="B14799">
            <v>16823098</v>
          </cell>
        </row>
        <row r="14800">
          <cell r="A14800" t="str">
            <v>ESCOBAR CORRALES ORFA</v>
          </cell>
          <cell r="B14800">
            <v>29995554</v>
          </cell>
        </row>
        <row r="14801">
          <cell r="A14801" t="str">
            <v>ESCOBAR CRIOLLO DARIO FERNANDO</v>
          </cell>
          <cell r="B14801">
            <v>98390437</v>
          </cell>
        </row>
        <row r="14802">
          <cell r="A14802" t="str">
            <v>ESCOBAR DAVID CARMEN CECILIA</v>
          </cell>
          <cell r="B14802">
            <v>43754300</v>
          </cell>
        </row>
        <row r="14803">
          <cell r="A14803" t="str">
            <v>ESCOBAR DE CORREA LUZ DARY</v>
          </cell>
          <cell r="B14803">
            <v>24804619</v>
          </cell>
        </row>
        <row r="14804">
          <cell r="A14804" t="str">
            <v>ESCOBAR DE GIRALDO ISABEL CRISTINA</v>
          </cell>
          <cell r="B14804">
            <v>43044494</v>
          </cell>
        </row>
        <row r="14805">
          <cell r="A14805" t="str">
            <v>ESCOBAR DE GONZALEZ MARINA DE JESUS</v>
          </cell>
          <cell r="B14805">
            <v>24545059</v>
          </cell>
        </row>
        <row r="14806">
          <cell r="A14806" t="str">
            <v>ESCOBAR DE HENAO AURA SUSANA</v>
          </cell>
          <cell r="B14806">
            <v>20025752</v>
          </cell>
        </row>
        <row r="14807">
          <cell r="A14807" t="str">
            <v>ESCOBAR DE HOYOS ROSA MIRYAM</v>
          </cell>
          <cell r="B14807">
            <v>29970443</v>
          </cell>
        </row>
        <row r="14808">
          <cell r="A14808" t="str">
            <v>ESCOBAR DE MOSQUERA ELVIA</v>
          </cell>
          <cell r="B14808">
            <v>36154709</v>
          </cell>
        </row>
        <row r="14809">
          <cell r="A14809" t="str">
            <v>ESCOBAR DIAZ BALVINO</v>
          </cell>
          <cell r="B14809">
            <v>11789559</v>
          </cell>
        </row>
        <row r="14810">
          <cell r="A14810" t="str">
            <v>ESCOBAR DUQUE CARLOS MARIO</v>
          </cell>
          <cell r="B14810">
            <v>10257440</v>
          </cell>
        </row>
        <row r="14811">
          <cell r="A14811" t="str">
            <v>ESCOBAR DUQUE DIEGO ALBERTO</v>
          </cell>
          <cell r="B14811">
            <v>10069938</v>
          </cell>
        </row>
        <row r="14812">
          <cell r="A14812" t="str">
            <v>ESCOBAR ERAZO CARLOS AURELIO</v>
          </cell>
          <cell r="B14812">
            <v>12975935</v>
          </cell>
        </row>
        <row r="14813">
          <cell r="A14813" t="str">
            <v>ESCOBAR ESPINOSA GLORIA STELLA</v>
          </cell>
          <cell r="B14813">
            <v>31301596</v>
          </cell>
        </row>
        <row r="14814">
          <cell r="A14814" t="str">
            <v>ESCOBAR ESPINOSA TULIO</v>
          </cell>
          <cell r="B14814">
            <v>16245052</v>
          </cell>
        </row>
        <row r="14815">
          <cell r="A14815" t="str">
            <v>ESCOBAR FERNANDEZ DAMASO</v>
          </cell>
          <cell r="B14815">
            <v>12906927</v>
          </cell>
        </row>
        <row r="14816">
          <cell r="A14816" t="str">
            <v>ESCOBAR FERNANDEZ MARIA HELENA</v>
          </cell>
          <cell r="B14816">
            <v>42770508</v>
          </cell>
        </row>
        <row r="14817">
          <cell r="A14817" t="str">
            <v>ESCOBAR FUENTES ELIZABETH</v>
          </cell>
          <cell r="B14817">
            <v>33815008</v>
          </cell>
        </row>
        <row r="14818">
          <cell r="A14818" t="str">
            <v>ESCOBAR FUENTES MIREYA</v>
          </cell>
          <cell r="B14818">
            <v>41902920</v>
          </cell>
        </row>
        <row r="14819">
          <cell r="A14819" t="str">
            <v>ESCOBAR GALLEGO GLORIS LILIANA</v>
          </cell>
          <cell r="B14819">
            <v>42685532</v>
          </cell>
        </row>
        <row r="14820">
          <cell r="A14820" t="str">
            <v>ESCOBAR GARCIA CLAUDIA LILIANA</v>
          </cell>
          <cell r="B14820">
            <v>52119683</v>
          </cell>
        </row>
        <row r="14821">
          <cell r="A14821" t="str">
            <v>ESCOBAR GARCIA ISABEL CRISTINA</v>
          </cell>
          <cell r="B14821">
            <v>34058835</v>
          </cell>
        </row>
        <row r="14822">
          <cell r="A14822" t="str">
            <v>ESCOBAR GARCIA JOSE MARIA</v>
          </cell>
          <cell r="B14822">
            <v>16691062</v>
          </cell>
        </row>
        <row r="14823">
          <cell r="A14823" t="str">
            <v>ESCOBAR GARCIA MARIA DEL PILAR</v>
          </cell>
          <cell r="B14823">
            <v>31983914</v>
          </cell>
        </row>
        <row r="14824">
          <cell r="A14824" t="str">
            <v>ESCOBAR GIL CESAR AUGUSTO</v>
          </cell>
          <cell r="B14824">
            <v>71773741</v>
          </cell>
        </row>
        <row r="14825">
          <cell r="A14825" t="str">
            <v>ESCOBAR GOMEZ CLARA BENILDA</v>
          </cell>
          <cell r="B14825">
            <v>43592072</v>
          </cell>
        </row>
        <row r="14826">
          <cell r="A14826" t="str">
            <v>ESCOBAR GOMEZ FEDERICO</v>
          </cell>
          <cell r="B14826">
            <v>71333171</v>
          </cell>
        </row>
        <row r="14827">
          <cell r="A14827" t="str">
            <v>ESCOBAR GOMEZ FERNANDO</v>
          </cell>
          <cell r="B14827">
            <v>2461715</v>
          </cell>
        </row>
        <row r="14828">
          <cell r="A14828" t="str">
            <v>ESCOBAR GOMEZ JESUS ARTURO</v>
          </cell>
          <cell r="B14828">
            <v>8317127</v>
          </cell>
        </row>
        <row r="14829">
          <cell r="A14829" t="str">
            <v>ESCOBAR GOMEZ LILIANA</v>
          </cell>
          <cell r="B14829">
            <v>41885438</v>
          </cell>
        </row>
        <row r="14830">
          <cell r="A14830" t="str">
            <v>ESCOBAR GOMEZ RAUL JUAN</v>
          </cell>
          <cell r="B14830">
            <v>71665560</v>
          </cell>
        </row>
        <row r="14831">
          <cell r="A14831" t="str">
            <v>ESCOBAR GONZALEZ GERMAN DARIO</v>
          </cell>
          <cell r="B14831">
            <v>15502539</v>
          </cell>
        </row>
        <row r="14832">
          <cell r="A14832" t="str">
            <v>ESCOBAR GONZALEZ JHON JAIRO</v>
          </cell>
          <cell r="B14832">
            <v>94425814</v>
          </cell>
        </row>
        <row r="14833">
          <cell r="A14833" t="str">
            <v>ESCOBAR GONZALEZ LESLIA</v>
          </cell>
          <cell r="B14833">
            <v>41457499</v>
          </cell>
        </row>
        <row r="14834">
          <cell r="A14834" t="str">
            <v>ESCOBAR GONZALEZ MARLENE</v>
          </cell>
          <cell r="B14834">
            <v>66675186</v>
          </cell>
        </row>
        <row r="14835">
          <cell r="A14835" t="str">
            <v>ESCOBAR GONZALEZ NANCY</v>
          </cell>
          <cell r="B14835">
            <v>39541952</v>
          </cell>
        </row>
        <row r="14836">
          <cell r="A14836" t="str">
            <v>ESCOBAR GUERRERO BAYRON EDMUNDO</v>
          </cell>
          <cell r="B14836">
            <v>98398408</v>
          </cell>
        </row>
        <row r="14837">
          <cell r="A14837" t="str">
            <v>ESCOBAR GUTIERREZ AMPARO</v>
          </cell>
          <cell r="B14837">
            <v>66827349</v>
          </cell>
        </row>
        <row r="14838">
          <cell r="A14838" t="str">
            <v>ESCOBAR GUTIERREZ DIEGO</v>
          </cell>
          <cell r="B14838">
            <v>16647032</v>
          </cell>
        </row>
        <row r="14839">
          <cell r="A14839" t="str">
            <v>ESCOBAR HECTOR GUILLERMO</v>
          </cell>
          <cell r="B14839">
            <v>2877690</v>
          </cell>
        </row>
        <row r="14840">
          <cell r="A14840" t="str">
            <v>ESCOBAR HERNANDO</v>
          </cell>
          <cell r="B14840">
            <v>19307452</v>
          </cell>
        </row>
        <row r="14841">
          <cell r="A14841" t="str">
            <v>ESCOBAR HOLGUIN MARIA EUGENIA</v>
          </cell>
          <cell r="B14841">
            <v>31197383</v>
          </cell>
        </row>
        <row r="14842">
          <cell r="A14842" t="str">
            <v>ESCOBAR JACOME FRANCISCO JAVIER</v>
          </cell>
          <cell r="B14842">
            <v>94458259</v>
          </cell>
        </row>
        <row r="14843">
          <cell r="A14843" t="str">
            <v>ESCOBAR JARAMILLO GLADYS MARIA</v>
          </cell>
          <cell r="B14843">
            <v>43505525</v>
          </cell>
        </row>
        <row r="14844">
          <cell r="A14844" t="str">
            <v>ESCOBAR JENNY ALEXANDRA</v>
          </cell>
          <cell r="B14844">
            <v>66783472</v>
          </cell>
        </row>
        <row r="14845">
          <cell r="A14845" t="str">
            <v>ESCOBAR JIMENEZ JORGE ADOLFO</v>
          </cell>
          <cell r="B14845">
            <v>15501909</v>
          </cell>
        </row>
        <row r="14846">
          <cell r="A14846" t="str">
            <v>ESCOBAR JIMENEZ JOSE REINEL</v>
          </cell>
          <cell r="B14846">
            <v>10069851</v>
          </cell>
        </row>
        <row r="14847">
          <cell r="A14847" t="str">
            <v>ESCOBAR JIMENEZ LUIS ARTURO</v>
          </cell>
          <cell r="B14847">
            <v>12953651</v>
          </cell>
        </row>
        <row r="14848">
          <cell r="A14848" t="str">
            <v>ESCOBAR JORDAN EDUARDO JOSE</v>
          </cell>
          <cell r="B14848">
            <v>16648072</v>
          </cell>
        </row>
        <row r="14849">
          <cell r="A14849" t="str">
            <v>ESCOBAR JOSE JOAQUIN</v>
          </cell>
          <cell r="B14849">
            <v>6381302</v>
          </cell>
        </row>
        <row r="14850">
          <cell r="A14850" t="str">
            <v>ESCOBAR LEMOS JUAN CARLOS</v>
          </cell>
          <cell r="B14850">
            <v>16744066</v>
          </cell>
        </row>
        <row r="14851">
          <cell r="A14851" t="str">
            <v>ESCOBAR LINARES CAMILO ALFONSO</v>
          </cell>
          <cell r="B14851">
            <v>79331037</v>
          </cell>
        </row>
        <row r="14852">
          <cell r="A14852" t="str">
            <v>ESCOBAR LOAIZA ECCEHOMO</v>
          </cell>
          <cell r="B14852">
            <v>6442101</v>
          </cell>
        </row>
        <row r="14853">
          <cell r="A14853" t="str">
            <v>ESCOBAR LOPERA SERGIO ANTONIO</v>
          </cell>
          <cell r="B14853">
            <v>71704369</v>
          </cell>
        </row>
        <row r="14854">
          <cell r="A14854" t="str">
            <v>ESCOBAR LOPEZ HERNAN</v>
          </cell>
          <cell r="B14854">
            <v>5945816</v>
          </cell>
        </row>
        <row r="14855">
          <cell r="A14855" t="str">
            <v>ESCOBAR LOPEZ JULIO ALBERTO</v>
          </cell>
          <cell r="B14855">
            <v>79113187</v>
          </cell>
        </row>
        <row r="14856">
          <cell r="A14856" t="str">
            <v>ESCOBAR LOPEZ LUZ ADRIANA</v>
          </cell>
          <cell r="B14856">
            <v>43097653</v>
          </cell>
        </row>
        <row r="14857">
          <cell r="A14857" t="str">
            <v>ESCOBAR LOPEZ OLGA LUCIA</v>
          </cell>
          <cell r="B14857">
            <v>51881116</v>
          </cell>
        </row>
        <row r="14858">
          <cell r="A14858" t="str">
            <v>ESCOBAR LUIS NEVER</v>
          </cell>
          <cell r="B14858">
            <v>6239208</v>
          </cell>
        </row>
        <row r="14859">
          <cell r="A14859" t="str">
            <v>ESCOBAR LUZ MIRELLA</v>
          </cell>
          <cell r="B14859">
            <v>66766145</v>
          </cell>
        </row>
        <row r="14860">
          <cell r="A14860" t="str">
            <v>ESCOBAR MARIN EDWIN FERNANDO</v>
          </cell>
          <cell r="B14860">
            <v>94324301</v>
          </cell>
        </row>
        <row r="14861">
          <cell r="A14861" t="str">
            <v>ESCOBAR MARIN LUSBER MARINO</v>
          </cell>
          <cell r="B14861">
            <v>10631663</v>
          </cell>
        </row>
        <row r="14862">
          <cell r="A14862" t="str">
            <v>ESCOBAR MARTINEZ CLARA INES</v>
          </cell>
          <cell r="B14862">
            <v>34531177</v>
          </cell>
        </row>
        <row r="14863">
          <cell r="A14863" t="str">
            <v>ESCOBAR MARTINEZ ELIANA</v>
          </cell>
          <cell r="B14863">
            <v>38655092</v>
          </cell>
        </row>
        <row r="14864">
          <cell r="A14864" t="str">
            <v>ESCOBAR MARTINEZ JOSE YESID</v>
          </cell>
          <cell r="B14864">
            <v>94311467</v>
          </cell>
        </row>
        <row r="14865">
          <cell r="A14865" t="str">
            <v>ESCOBAR MEJIA ADRIANA MARIA</v>
          </cell>
          <cell r="B14865">
            <v>30306110</v>
          </cell>
        </row>
        <row r="14866">
          <cell r="A14866" t="str">
            <v>ESCOBAR MEJIA GONZALO</v>
          </cell>
          <cell r="B14866">
            <v>17184094</v>
          </cell>
        </row>
        <row r="14867">
          <cell r="A14867" t="str">
            <v>ESCOBAR MENESES EDIER MARINO</v>
          </cell>
          <cell r="B14867">
            <v>6341775</v>
          </cell>
        </row>
        <row r="14868">
          <cell r="A14868" t="str">
            <v>ESCOBAR MENESES JESUS EDUIN</v>
          </cell>
          <cell r="B14868">
            <v>79293007</v>
          </cell>
        </row>
        <row r="14869">
          <cell r="A14869" t="str">
            <v>ESCOBAR MINA MARIA</v>
          </cell>
          <cell r="B14869">
            <v>29569839</v>
          </cell>
        </row>
        <row r="14870">
          <cell r="A14870" t="str">
            <v>ESCOBAR MIRANDA SALVADOR DEL CRISTO</v>
          </cell>
          <cell r="B14870">
            <v>6808330</v>
          </cell>
        </row>
        <row r="14871">
          <cell r="A14871" t="str">
            <v>ESCOBAR MORAD CARLOS FERNANDO</v>
          </cell>
          <cell r="B14871">
            <v>72160857</v>
          </cell>
        </row>
        <row r="14872">
          <cell r="A14872" t="str">
            <v>ESCOBAR MORALES CARLOS ENRIQUE</v>
          </cell>
          <cell r="B14872">
            <v>10066369</v>
          </cell>
        </row>
        <row r="14873">
          <cell r="A14873" t="str">
            <v>ESCOBAR MORALES LUZ MARINA</v>
          </cell>
          <cell r="B14873">
            <v>29899928</v>
          </cell>
        </row>
        <row r="14874">
          <cell r="A14874" t="str">
            <v>ESCOBAR MORALES MIGUEL DARIO</v>
          </cell>
          <cell r="B14874">
            <v>19176800</v>
          </cell>
        </row>
        <row r="14875">
          <cell r="A14875" t="str">
            <v>ESCOBAR MORANTESS SANDRA MERCEDES</v>
          </cell>
          <cell r="B14875">
            <v>66836909</v>
          </cell>
        </row>
        <row r="14876">
          <cell r="A14876" t="str">
            <v>ESCOBAR MORENO CLAUDIA YOLANDA</v>
          </cell>
          <cell r="B14876">
            <v>63338464</v>
          </cell>
        </row>
        <row r="14877">
          <cell r="A14877" t="str">
            <v>ESCOBAR MUNOZ LUIS CARLOS</v>
          </cell>
          <cell r="B14877">
            <v>70080467</v>
          </cell>
        </row>
        <row r="14878">
          <cell r="A14878" t="str">
            <v>ESCOBAR MUNOZ MAURICIO M</v>
          </cell>
          <cell r="B14878">
            <v>71673931</v>
          </cell>
        </row>
        <row r="14879">
          <cell r="A14879" t="str">
            <v>ESCOBAR MURILLO ADELMO ARNED</v>
          </cell>
          <cell r="B14879">
            <v>79424852</v>
          </cell>
        </row>
        <row r="14880">
          <cell r="A14880" t="str">
            <v>ESCOBAR MURILLO AMANDA LUCIA</v>
          </cell>
          <cell r="B14880">
            <v>31474454</v>
          </cell>
        </row>
        <row r="14881">
          <cell r="A14881" t="str">
            <v>ESCOBAR NANCY MERCEDES</v>
          </cell>
          <cell r="B14881">
            <v>31469096</v>
          </cell>
        </row>
        <row r="14882">
          <cell r="A14882" t="str">
            <v>ESCOBAR NARANJO MARIA VICTORIA</v>
          </cell>
          <cell r="B14882">
            <v>32485403</v>
          </cell>
        </row>
        <row r="14883">
          <cell r="A14883" t="str">
            <v>ESCOBAR NIVIA LEONARDO</v>
          </cell>
          <cell r="B14883">
            <v>79469703</v>
          </cell>
        </row>
        <row r="14884">
          <cell r="A14884" t="str">
            <v>ESCOBAR OCAMPO ANA ELIA</v>
          </cell>
          <cell r="B14884">
            <v>42091671</v>
          </cell>
        </row>
        <row r="14885">
          <cell r="A14885" t="str">
            <v>ESCOBAR OCHOA RAUL</v>
          </cell>
          <cell r="B14885">
            <v>19479949</v>
          </cell>
        </row>
        <row r="14886">
          <cell r="A14886" t="str">
            <v>ESCOBAR ORTEGA HERIBERTO DIOGENES</v>
          </cell>
          <cell r="B14886">
            <v>76314854</v>
          </cell>
        </row>
        <row r="14887">
          <cell r="A14887" t="str">
            <v>ESCOBAR OSORIO JOSE VICENTE</v>
          </cell>
          <cell r="B14887">
            <v>4555188</v>
          </cell>
        </row>
        <row r="14888">
          <cell r="A14888" t="str">
            <v>ESCOBAR OSORIO WILLIAM RODRIGO</v>
          </cell>
          <cell r="B14888">
            <v>94329939</v>
          </cell>
        </row>
        <row r="14889">
          <cell r="A14889" t="str">
            <v>ESCOBAR OSPINA CARMEN LUCIA</v>
          </cell>
          <cell r="B14889">
            <v>35465028</v>
          </cell>
        </row>
        <row r="14890">
          <cell r="A14890" t="str">
            <v>ESCOBAR OVALLE YADIRA</v>
          </cell>
          <cell r="B14890">
            <v>41558575</v>
          </cell>
        </row>
        <row r="14891">
          <cell r="A14891" t="str">
            <v>ESCOBAR PABLO EMILIO</v>
          </cell>
          <cell r="B14891">
            <v>16262283</v>
          </cell>
        </row>
        <row r="14892">
          <cell r="A14892" t="str">
            <v>ESCOBAR PALACIO JOSE IGNACIO</v>
          </cell>
          <cell r="B14892">
            <v>70548236</v>
          </cell>
        </row>
        <row r="14893">
          <cell r="A14893" t="str">
            <v>ESCOBAR PELAEZ MARIO DE JESUS</v>
          </cell>
          <cell r="B14893">
            <v>10191834</v>
          </cell>
        </row>
        <row r="14894">
          <cell r="A14894" t="str">
            <v>ESCOBAR PERDOMO JORGE ELIECER</v>
          </cell>
          <cell r="B14894">
            <v>12100211</v>
          </cell>
        </row>
        <row r="14895">
          <cell r="A14895" t="str">
            <v>ESCOBAR PEREZ ALEXANDRA</v>
          </cell>
          <cell r="B14895">
            <v>66954073</v>
          </cell>
        </row>
        <row r="14896">
          <cell r="A14896" t="str">
            <v>ESCOBAR PERNETT</v>
          </cell>
          <cell r="B14896">
            <v>19434656</v>
          </cell>
        </row>
        <row r="14897">
          <cell r="A14897" t="str">
            <v>ESCOBAR PIMENTEL ALBA LUZ</v>
          </cell>
          <cell r="B14897">
            <v>31152680</v>
          </cell>
        </row>
        <row r="14898">
          <cell r="A14898" t="str">
            <v>ESCOBAR PLAZA JOSE LUIS</v>
          </cell>
          <cell r="B14898">
            <v>79204897</v>
          </cell>
        </row>
        <row r="14899">
          <cell r="A14899" t="str">
            <v>ESCOBAR PLAZA ROSALBA</v>
          </cell>
          <cell r="B14899">
            <v>38988613</v>
          </cell>
        </row>
        <row r="14900">
          <cell r="A14900" t="str">
            <v>ESCOBAR POLANIA LINA PAOLA</v>
          </cell>
          <cell r="B14900">
            <v>36346440</v>
          </cell>
        </row>
        <row r="14901">
          <cell r="A14901" t="str">
            <v>ESCOBAR POTES AMANDA</v>
          </cell>
          <cell r="B14901">
            <v>38852809</v>
          </cell>
        </row>
        <row r="14902">
          <cell r="A14902" t="str">
            <v>ESCOBAR PUENTES ORLANDO</v>
          </cell>
          <cell r="B14902">
            <v>16794178</v>
          </cell>
        </row>
        <row r="14903">
          <cell r="A14903" t="str">
            <v>ESCOBAR PUERTA CLAUDIA MARIA</v>
          </cell>
          <cell r="B14903">
            <v>21386946</v>
          </cell>
        </row>
        <row r="14904">
          <cell r="A14904" t="str">
            <v>ESCOBAR QUESADA MARIANA DE JESUS</v>
          </cell>
          <cell r="B14904">
            <v>31835920</v>
          </cell>
        </row>
        <row r="14905">
          <cell r="A14905" t="str">
            <v>ESCOBAR QUINTERO WILSON</v>
          </cell>
          <cell r="B14905">
            <v>94311142</v>
          </cell>
        </row>
        <row r="14906">
          <cell r="A14906" t="str">
            <v>ESCOBAR R ANDRES FELIPE</v>
          </cell>
          <cell r="B14906">
            <v>94451169</v>
          </cell>
        </row>
        <row r="14907">
          <cell r="A14907" t="str">
            <v>ESCOBAR RAMIREZ CARLOS ANDRES</v>
          </cell>
          <cell r="B14907">
            <v>71223554</v>
          </cell>
        </row>
        <row r="14908">
          <cell r="A14908" t="str">
            <v>ESCOBAR RAMIRO</v>
          </cell>
          <cell r="B14908">
            <v>16617103</v>
          </cell>
        </row>
        <row r="14909">
          <cell r="A14909" t="str">
            <v>ESCOBAR REDONDO BLANCA LILIANA</v>
          </cell>
          <cell r="B14909">
            <v>66717261</v>
          </cell>
        </row>
        <row r="14910">
          <cell r="A14910" t="str">
            <v>ESCOBAR RESTREPO ANGELA MARIA</v>
          </cell>
          <cell r="B14910">
            <v>39167486</v>
          </cell>
        </row>
        <row r="14911">
          <cell r="A14911" t="str">
            <v>ESCOBAR RESTREPO CARLOS ALBERTO</v>
          </cell>
          <cell r="B14911">
            <v>12115359</v>
          </cell>
        </row>
        <row r="14912">
          <cell r="A14912" t="str">
            <v>ESCOBAR RESTREPO DIANA LUCIA DEL S</v>
          </cell>
          <cell r="B14912">
            <v>42883250</v>
          </cell>
        </row>
        <row r="14913">
          <cell r="A14913" t="str">
            <v>ESCOBAR RINCON GONZALO</v>
          </cell>
          <cell r="B14913">
            <v>80063082</v>
          </cell>
        </row>
        <row r="14914">
          <cell r="A14914" t="str">
            <v>ESCOBAR RIOS HERNAN EDUARDO</v>
          </cell>
          <cell r="B14914">
            <v>10138584</v>
          </cell>
        </row>
        <row r="14915">
          <cell r="A14915" t="str">
            <v>ESCOBAR RIVERA JAIRO EDUARDO</v>
          </cell>
          <cell r="B14915">
            <v>16600284</v>
          </cell>
        </row>
        <row r="14916">
          <cell r="A14916" t="str">
            <v>ESCOBAR RIVERA JULIO CESAR</v>
          </cell>
          <cell r="B14916">
            <v>16268520</v>
          </cell>
        </row>
        <row r="14917">
          <cell r="A14917" t="str">
            <v>ESCOBAR RODRIGUEZ CLAUDIA PATRICIA</v>
          </cell>
          <cell r="B14917">
            <v>52022334</v>
          </cell>
        </row>
        <row r="14918">
          <cell r="A14918" t="str">
            <v>ESCOBAR RODRIGUEZ HUGO JAIME</v>
          </cell>
          <cell r="B14918">
            <v>12223336</v>
          </cell>
        </row>
        <row r="14919">
          <cell r="A14919" t="str">
            <v>ESCOBAR RODRIGUEZ JAIME ENRIQUE</v>
          </cell>
          <cell r="B14919">
            <v>5172282</v>
          </cell>
        </row>
        <row r="14920">
          <cell r="A14920" t="str">
            <v>ESCOBAR RODRIGUEZ JOSE DULEY</v>
          </cell>
          <cell r="B14920">
            <v>79104610</v>
          </cell>
        </row>
        <row r="14921">
          <cell r="A14921" t="str">
            <v>ESCOBAR ROJAS FABIO LEON</v>
          </cell>
          <cell r="B14921">
            <v>70519123</v>
          </cell>
        </row>
        <row r="14922">
          <cell r="A14922" t="str">
            <v>ESCOBAR ROJAS PEDRO NEL</v>
          </cell>
          <cell r="B14922">
            <v>14446100</v>
          </cell>
        </row>
        <row r="14923">
          <cell r="A14923" t="str">
            <v>ESCOBAR ROMAN ELIANA MARIA</v>
          </cell>
          <cell r="B14923">
            <v>43732189</v>
          </cell>
        </row>
        <row r="14924">
          <cell r="A14924" t="str">
            <v>ESCOBAR ROZO LILIANA</v>
          </cell>
          <cell r="B14924">
            <v>39618004</v>
          </cell>
        </row>
        <row r="14925">
          <cell r="A14925" t="str">
            <v>ESCOBAR RUIZ JACQUELINE</v>
          </cell>
          <cell r="B14925">
            <v>31977380</v>
          </cell>
        </row>
        <row r="14926">
          <cell r="A14926" t="str">
            <v>ESCOBAR RUIZ JAVIER FERNANDO</v>
          </cell>
          <cell r="B14926">
            <v>16779023</v>
          </cell>
        </row>
        <row r="14927">
          <cell r="A14927" t="str">
            <v>ESCOBAR RUIZ LUIS FERNANDO</v>
          </cell>
          <cell r="B14927">
            <v>94321421</v>
          </cell>
        </row>
        <row r="14928">
          <cell r="A14928" t="str">
            <v>ESCOBAR RUTH</v>
          </cell>
          <cell r="B14928">
            <v>35489540</v>
          </cell>
        </row>
        <row r="14929">
          <cell r="A14929" t="str">
            <v>ESCOBAR SALAZAR MAURICIO</v>
          </cell>
          <cell r="B14929">
            <v>94410656</v>
          </cell>
        </row>
        <row r="14930">
          <cell r="A14930" t="str">
            <v>ESCOBAR SALDARRIAGA LUIS HORACIO</v>
          </cell>
          <cell r="B14930">
            <v>70056779</v>
          </cell>
        </row>
        <row r="14931">
          <cell r="A14931" t="str">
            <v>ESCOBAR SEPULVEDA HARBEY ALEXI</v>
          </cell>
          <cell r="B14931">
            <v>91283529</v>
          </cell>
        </row>
        <row r="14932">
          <cell r="A14932" t="str">
            <v>ESCOBAR SERRATO ALEXANDER</v>
          </cell>
          <cell r="B14932">
            <v>16502517</v>
          </cell>
        </row>
        <row r="14933">
          <cell r="A14933" t="str">
            <v>ESCOBAR SOLANO MARIO</v>
          </cell>
          <cell r="B14933">
            <v>16797438</v>
          </cell>
        </row>
        <row r="14934">
          <cell r="A14934" t="str">
            <v>ESCOBAR SUAREZ SAULO HUGO</v>
          </cell>
          <cell r="B14934">
            <v>14932997</v>
          </cell>
        </row>
        <row r="14935">
          <cell r="A14935" t="str">
            <v>ESCOBAR TENORIO FRANCISCO JAVIER</v>
          </cell>
          <cell r="B14935">
            <v>94152609</v>
          </cell>
        </row>
        <row r="14936">
          <cell r="A14936" t="str">
            <v>ESCOBAR TORO JUAN FELIPE</v>
          </cell>
          <cell r="B14936">
            <v>71773488</v>
          </cell>
        </row>
        <row r="14937">
          <cell r="A14937" t="str">
            <v>ESCOBAR TORRES CARLOS ALBERTO</v>
          </cell>
          <cell r="B14937">
            <v>79591149</v>
          </cell>
        </row>
        <row r="14938">
          <cell r="A14938" t="str">
            <v>ESCOBAR TOVAR LUIS HUMBERTO</v>
          </cell>
          <cell r="B14938">
            <v>7695325</v>
          </cell>
        </row>
        <row r="14939">
          <cell r="A14939" t="str">
            <v>ESCOBAR TRUJILLANOJAVIER</v>
          </cell>
          <cell r="B14939">
            <v>6552145</v>
          </cell>
        </row>
        <row r="14940">
          <cell r="A14940" t="str">
            <v>ESCOBAR UREÑA MARTA ISABEL</v>
          </cell>
          <cell r="B14940">
            <v>32481328</v>
          </cell>
        </row>
        <row r="14941">
          <cell r="A14941" t="str">
            <v>ESCOBAR URIBE FERNANDO</v>
          </cell>
          <cell r="B14941">
            <v>8293224</v>
          </cell>
        </row>
        <row r="14942">
          <cell r="A14942" t="str">
            <v>ESCOBAR URIBE JOSE LUIS</v>
          </cell>
          <cell r="B14942">
            <v>8277580</v>
          </cell>
        </row>
        <row r="14943">
          <cell r="A14943" t="str">
            <v>ESCOBAR URUEÑA GLORIA DEL PILAR</v>
          </cell>
          <cell r="B14943">
            <v>32543624</v>
          </cell>
        </row>
        <row r="14944">
          <cell r="A14944" t="str">
            <v>ESCOBAR USMA JUAN CARLOS</v>
          </cell>
          <cell r="B14944">
            <v>79996768</v>
          </cell>
        </row>
        <row r="14945">
          <cell r="A14945" t="str">
            <v>ESCOBAR VACA FRANCISCO ANTONIO</v>
          </cell>
          <cell r="B14945">
            <v>10539717</v>
          </cell>
        </row>
        <row r="14946">
          <cell r="A14946" t="str">
            <v>ESCOBAR VALENCIA MYRIAM</v>
          </cell>
          <cell r="B14946">
            <v>30290183</v>
          </cell>
        </row>
        <row r="14947">
          <cell r="A14947" t="str">
            <v>ESCOBAR VARGAS ASTRID EUGENIA</v>
          </cell>
          <cell r="B14947">
            <v>43741611</v>
          </cell>
        </row>
        <row r="14948">
          <cell r="A14948" t="str">
            <v>ESCOBAR VEGA CLAUDIA PATRICIA</v>
          </cell>
          <cell r="B14948">
            <v>41914518</v>
          </cell>
        </row>
        <row r="14949">
          <cell r="A14949" t="str">
            <v>ESCOBAR VELASQUEZ LILI</v>
          </cell>
          <cell r="B14949">
            <v>36172640</v>
          </cell>
        </row>
        <row r="14950">
          <cell r="A14950" t="str">
            <v>ESCOBAR VELASQUEZ SANDRA YANETH</v>
          </cell>
          <cell r="B14950">
            <v>34999840</v>
          </cell>
        </row>
        <row r="14951">
          <cell r="A14951" t="str">
            <v>ESCOBAR VELEZ BEATRIZ ELENA</v>
          </cell>
          <cell r="B14951">
            <v>42755444</v>
          </cell>
        </row>
        <row r="14952">
          <cell r="A14952" t="str">
            <v>ESCOBAR VELILLA VICTORIA EUGENIA</v>
          </cell>
          <cell r="B14952">
            <v>43504967</v>
          </cell>
        </row>
        <row r="14953">
          <cell r="A14953" t="str">
            <v>ESCOBAR VIDIARTE MARIA FERNANDA</v>
          </cell>
          <cell r="B14953">
            <v>66908164</v>
          </cell>
        </row>
        <row r="14954">
          <cell r="A14954" t="str">
            <v>ESCOBAR VIECO MARIA VICTORIA DEL PILAR</v>
          </cell>
          <cell r="B14954">
            <v>41329254</v>
          </cell>
        </row>
        <row r="14955">
          <cell r="A14955" t="str">
            <v>ESCOBAR VIECO MARTA LUCIA</v>
          </cell>
          <cell r="B14955">
            <v>32416267</v>
          </cell>
        </row>
        <row r="14956">
          <cell r="A14956" t="str">
            <v>ESCOBAR VILLA LUIS GUILLERMO</v>
          </cell>
          <cell r="B14956">
            <v>3558568</v>
          </cell>
        </row>
        <row r="14957">
          <cell r="A14957" t="str">
            <v>ESCOBAR VIVAS JOSE ENRIQUE</v>
          </cell>
          <cell r="B14957">
            <v>6159460</v>
          </cell>
        </row>
        <row r="14958">
          <cell r="A14958" t="str">
            <v>ESCOBAR VIZCAINO MARTHA ELENA</v>
          </cell>
          <cell r="B14958">
            <v>32485656</v>
          </cell>
        </row>
        <row r="14959">
          <cell r="A14959" t="str">
            <v>ESCOBAR ZARATE YAQUELINE</v>
          </cell>
          <cell r="B14959">
            <v>28838257</v>
          </cell>
        </row>
        <row r="14960">
          <cell r="A14960" t="str">
            <v>ESCOBAR ZULUAGA CARLOS ENRIQUE</v>
          </cell>
          <cell r="B14960">
            <v>16597990</v>
          </cell>
        </row>
        <row r="14961">
          <cell r="A14961" t="str">
            <v>ESCOBARFAJARDO ELSY YANETH</v>
          </cell>
          <cell r="B14961">
            <v>66992884</v>
          </cell>
        </row>
        <row r="14962">
          <cell r="A14962" t="str">
            <v>ESCOBEDO MACIAS LEONARDO</v>
          </cell>
          <cell r="B14962">
            <v>79548025</v>
          </cell>
        </row>
        <row r="14963">
          <cell r="A14963" t="str">
            <v>ESCOLAR GUTIERREZ JAIRO ENRIQU</v>
          </cell>
          <cell r="B14963">
            <v>8666658</v>
          </cell>
        </row>
        <row r="14964">
          <cell r="A14964" t="str">
            <v>ESCORCIA NEIRA MARISOL</v>
          </cell>
          <cell r="B14964">
            <v>52180326</v>
          </cell>
        </row>
        <row r="14965">
          <cell r="A14965" t="str">
            <v>ESCORCIA OROZCO ORLANDO</v>
          </cell>
          <cell r="B14965">
            <v>72215344</v>
          </cell>
        </row>
        <row r="14966">
          <cell r="A14966" t="str">
            <v>ESCORCIA PACHECO RODOLFO</v>
          </cell>
          <cell r="B14966">
            <v>79588042</v>
          </cell>
        </row>
        <row r="14967">
          <cell r="A14967" t="str">
            <v>ESCORCIA SIERRA ANTONIO MARIA</v>
          </cell>
          <cell r="B14967">
            <v>19119106</v>
          </cell>
        </row>
        <row r="14968">
          <cell r="A14968" t="str">
            <v>ESCOVAR M SANTIAGO A</v>
          </cell>
          <cell r="B14968">
            <v>94379989</v>
          </cell>
        </row>
        <row r="14969">
          <cell r="A14969" t="str">
            <v>ESCOVAR TOVAR LUIS CARLOS</v>
          </cell>
          <cell r="B14969">
            <v>79961076</v>
          </cell>
        </row>
        <row r="14970">
          <cell r="A14970" t="str">
            <v>ESCUCHA RODRIGUEZ PEDRO LUIS</v>
          </cell>
          <cell r="B14970">
            <v>10174792</v>
          </cell>
        </row>
        <row r="14971">
          <cell r="A14971" t="str">
            <v>ESCUDERO ARENAS LUZ MARINA</v>
          </cell>
          <cell r="B14971">
            <v>21404872</v>
          </cell>
        </row>
        <row r="14972">
          <cell r="A14972" t="str">
            <v>ESCUDERO ARISMENDY MARIA CECILIA</v>
          </cell>
          <cell r="B14972">
            <v>42884128</v>
          </cell>
        </row>
        <row r="14973">
          <cell r="A14973" t="str">
            <v>ESCUDERO ATEHORTUA LUIS FELIPE</v>
          </cell>
          <cell r="B14973">
            <v>71745764</v>
          </cell>
        </row>
        <row r="14974">
          <cell r="A14974" t="str">
            <v>ESCUDERO BUSTAMANTE MIGUEL ANGEL</v>
          </cell>
          <cell r="B14974">
            <v>5588709</v>
          </cell>
        </row>
        <row r="14975">
          <cell r="A14975" t="str">
            <v>ESCUDERO ECHEVER STELLA MARIA</v>
          </cell>
          <cell r="B14975">
            <v>42675852</v>
          </cell>
        </row>
        <row r="14976">
          <cell r="A14976" t="str">
            <v>ESCUDERO JIMENEZ CLAUDIA ORLY</v>
          </cell>
          <cell r="B14976">
            <v>66836452</v>
          </cell>
        </row>
        <row r="14977">
          <cell r="A14977" t="str">
            <v>ESCUDERO ROJAS FERNEY HUGO</v>
          </cell>
          <cell r="B14977">
            <v>98564468</v>
          </cell>
        </row>
        <row r="14978">
          <cell r="A14978" t="str">
            <v>ESCUDERO ROMERO JORGE RAFAEL</v>
          </cell>
          <cell r="B14978">
            <v>8683851</v>
          </cell>
        </row>
        <row r="14979">
          <cell r="A14979" t="str">
            <v>ESCUDERO SOLARTE ALVARO</v>
          </cell>
          <cell r="B14979">
            <v>16730714</v>
          </cell>
        </row>
        <row r="14980">
          <cell r="A14980" t="str">
            <v>ESCUDERO SOLARTE GUSTAVO</v>
          </cell>
          <cell r="B14980">
            <v>16745767</v>
          </cell>
        </row>
        <row r="14981">
          <cell r="A14981" t="str">
            <v>ESCUDERO TRUJILLO RAFAEL ENRIQUE</v>
          </cell>
          <cell r="B14981">
            <v>7448036</v>
          </cell>
        </row>
        <row r="14982">
          <cell r="A14982" t="str">
            <v>ESCUDERO VALENCIA HIGINIO</v>
          </cell>
          <cell r="B14982">
            <v>3522205</v>
          </cell>
        </row>
        <row r="14983">
          <cell r="A14983" t="str">
            <v>ESCUDERO VARON FABIAN ALBERTO</v>
          </cell>
          <cell r="B14983">
            <v>75094045</v>
          </cell>
        </row>
        <row r="14984">
          <cell r="A14984" t="str">
            <v>ESCUDERO VASQUEZ WILGIER DE JESUS</v>
          </cell>
          <cell r="B14984">
            <v>8289992</v>
          </cell>
        </row>
        <row r="14985">
          <cell r="A14985" t="str">
            <v>ESCUDERO VIVANCO CESAR AUGUSTO</v>
          </cell>
          <cell r="B14985">
            <v>73105677</v>
          </cell>
        </row>
        <row r="14986">
          <cell r="A14986" t="str">
            <v>ESCUELA COLOMBIANA DE INGENIERIA</v>
          </cell>
          <cell r="B14986">
            <v>860034811</v>
          </cell>
        </row>
        <row r="14987">
          <cell r="A14987" t="str">
            <v>ESCUELA NACIONAL DE CONDUCCION LTDA</v>
          </cell>
          <cell r="B14987">
            <v>890939512</v>
          </cell>
        </row>
        <row r="14988">
          <cell r="A14988" t="str">
            <v>ESGUERRA GARCIA RICARDO</v>
          </cell>
          <cell r="B14988">
            <v>436651</v>
          </cell>
        </row>
        <row r="14989">
          <cell r="A14989" t="str">
            <v>ESGUERRA LEAL JAVIER ERNESTO</v>
          </cell>
          <cell r="B14989">
            <v>79716479</v>
          </cell>
        </row>
        <row r="14990">
          <cell r="A14990" t="str">
            <v>ESGUERRA LEONGOMEZ MAURICIO</v>
          </cell>
          <cell r="B14990">
            <v>19405139</v>
          </cell>
        </row>
        <row r="14991">
          <cell r="A14991" t="str">
            <v>ESGUERRA PAEZ WILSON YECID</v>
          </cell>
          <cell r="B14991">
            <v>79639427</v>
          </cell>
        </row>
        <row r="14992">
          <cell r="A14992" t="str">
            <v>ESGUERRA PAYAN LUIS EDUARDO</v>
          </cell>
          <cell r="B14992">
            <v>16624671</v>
          </cell>
        </row>
        <row r="14993">
          <cell r="A14993" t="str">
            <v>ESGUERRA TONUSCO LUIS FERNANDO</v>
          </cell>
          <cell r="B14993">
            <v>94472319</v>
          </cell>
        </row>
        <row r="14994">
          <cell r="A14994" t="str">
            <v>ESLAVA AGATON MILTON ALEJANDRO</v>
          </cell>
          <cell r="B14994">
            <v>80017350</v>
          </cell>
        </row>
        <row r="14995">
          <cell r="A14995" t="str">
            <v>ESLAVA CABALLERO GABRIEL HERNAN</v>
          </cell>
          <cell r="B14995">
            <v>17347906</v>
          </cell>
        </row>
        <row r="14996">
          <cell r="A14996" t="str">
            <v>ESLAVA CONDE MARIA DIVA</v>
          </cell>
          <cell r="B14996">
            <v>20619481</v>
          </cell>
        </row>
        <row r="14997">
          <cell r="A14997" t="str">
            <v>ESLAVA SUAREZ LUIS HORACIO</v>
          </cell>
          <cell r="B14997">
            <v>13823201</v>
          </cell>
        </row>
        <row r="14998">
          <cell r="A14998" t="str">
            <v>ESLAVA TARAZONA HERNANDO</v>
          </cell>
          <cell r="B14998">
            <v>79685317</v>
          </cell>
        </row>
        <row r="14999">
          <cell r="A14999" t="str">
            <v>ESLAVA TARAZONA JAIRO ANTONIO</v>
          </cell>
          <cell r="B14999">
            <v>79313904</v>
          </cell>
        </row>
        <row r="15000">
          <cell r="A15000" t="str">
            <v>ESMERAL PEZZANO IVAN CARLOS</v>
          </cell>
          <cell r="B15000">
            <v>72132526</v>
          </cell>
        </row>
        <row r="15001">
          <cell r="A15001" t="str">
            <v>ESMERAL PEZZOTE LAURA ELVIRA</v>
          </cell>
          <cell r="B15001">
            <v>32715519</v>
          </cell>
        </row>
        <row r="15002">
          <cell r="A15002" t="str">
            <v>ESNEDA ALVAREZ GARDEAZABAL</v>
          </cell>
          <cell r="B15002">
            <v>29870003</v>
          </cell>
        </row>
        <row r="15003">
          <cell r="A15003" t="str">
            <v>ESOBAR DUQUE EMILIO</v>
          </cell>
          <cell r="B15003">
            <v>79111183</v>
          </cell>
        </row>
        <row r="15004">
          <cell r="A15004" t="str">
            <v>ESPA/A CSTRO PATRICIA</v>
          </cell>
          <cell r="B15004">
            <v>29940550</v>
          </cell>
        </row>
        <row r="15005">
          <cell r="A15005" t="str">
            <v>ESPA¥A DE VASQUEZ AMPARO</v>
          </cell>
          <cell r="B15005">
            <v>26537119</v>
          </cell>
        </row>
        <row r="15006">
          <cell r="A15006" t="str">
            <v>ESPADA DE HERNANDEZ NANCY</v>
          </cell>
          <cell r="B15006">
            <v>31213348</v>
          </cell>
        </row>
        <row r="15007">
          <cell r="A15007" t="str">
            <v>ESPALZA ROMERO OLGA ISABEL</v>
          </cell>
          <cell r="B15007">
            <v>51808269</v>
          </cell>
        </row>
        <row r="15008">
          <cell r="A15008" t="str">
            <v>ESPANA FIGUEROA WILLIAM</v>
          </cell>
          <cell r="B15008">
            <v>10549684</v>
          </cell>
        </row>
        <row r="15009">
          <cell r="A15009" t="str">
            <v>ESPAÑA HENAO OLGA LUCIA</v>
          </cell>
          <cell r="B15009">
            <v>39567356</v>
          </cell>
        </row>
        <row r="15010">
          <cell r="A15010" t="str">
            <v>ESPANA LUNA EDMUNDO</v>
          </cell>
          <cell r="B15010">
            <v>12963751</v>
          </cell>
        </row>
        <row r="15011">
          <cell r="A15011" t="str">
            <v>ESPANA MENA CARLOS HERNAN</v>
          </cell>
          <cell r="B15011">
            <v>16687798</v>
          </cell>
        </row>
        <row r="15012">
          <cell r="A15012" t="str">
            <v>ESPANA PEREA CARLOS ALBERTO</v>
          </cell>
          <cell r="B15012">
            <v>16628716</v>
          </cell>
        </row>
        <row r="15013">
          <cell r="A15013" t="str">
            <v>ESPAÑA QUINTERO CARLOS EDUARDO</v>
          </cell>
          <cell r="B15013">
            <v>16679235</v>
          </cell>
        </row>
        <row r="15014">
          <cell r="A15014" t="str">
            <v>ESPANA RIOS ANA MILENA</v>
          </cell>
          <cell r="B15014">
            <v>66772348</v>
          </cell>
        </row>
        <row r="15015">
          <cell r="A15015" t="str">
            <v>ESPANA SANCHEZ BERNARDO J</v>
          </cell>
          <cell r="B15015">
            <v>19478122</v>
          </cell>
        </row>
        <row r="15016">
          <cell r="A15016" t="str">
            <v>ESPANA VALENCIA NELSON IVAN</v>
          </cell>
          <cell r="B15016">
            <v>76327801</v>
          </cell>
        </row>
        <row r="15017">
          <cell r="A15017" t="str">
            <v>ESPANOL HERRERA JULIO ENRIQUE</v>
          </cell>
          <cell r="B15017">
            <v>19441765</v>
          </cell>
        </row>
        <row r="15018">
          <cell r="A15018" t="str">
            <v>ESPARZA INGENIERIA LTDA</v>
          </cell>
          <cell r="B15018">
            <v>800200907</v>
          </cell>
        </row>
        <row r="15019">
          <cell r="A15019" t="str">
            <v>ESPARZA RIVERA MARIA</v>
          </cell>
          <cell r="B15019">
            <v>31157932</v>
          </cell>
        </row>
        <row r="15020">
          <cell r="A15020" t="str">
            <v>ESPECIALIDADES DIAGNOSTICAS IHR LTDA</v>
          </cell>
          <cell r="B15020">
            <v>890325601</v>
          </cell>
        </row>
        <row r="15021">
          <cell r="A15021" t="str">
            <v>ESPECIALIDADES ELECTRICAS</v>
          </cell>
          <cell r="B15021">
            <v>890300436</v>
          </cell>
        </row>
        <row r="15022">
          <cell r="A15022" t="str">
            <v>ESPEJO CASTRO GUILLERMO</v>
          </cell>
          <cell r="B15022">
            <v>79120730</v>
          </cell>
        </row>
        <row r="15023">
          <cell r="A15023" t="str">
            <v>ESPEJO MARISOL</v>
          </cell>
          <cell r="B15023">
            <v>35393937</v>
          </cell>
        </row>
        <row r="15024">
          <cell r="A15024" t="str">
            <v>ESPEJO MORENO GLORIA AMPARO</v>
          </cell>
          <cell r="B15024">
            <v>43051418</v>
          </cell>
        </row>
        <row r="15025">
          <cell r="A15025" t="str">
            <v>ESPEJO MOYANO ANA ELSA</v>
          </cell>
          <cell r="B15025">
            <v>51745137</v>
          </cell>
        </row>
        <row r="15026">
          <cell r="A15026" t="str">
            <v>ESPEJO RODRIGUEZ MYRIAM</v>
          </cell>
          <cell r="B15026">
            <v>41751991</v>
          </cell>
        </row>
        <row r="15027">
          <cell r="A15027" t="str">
            <v>ESPEJO VELASQUEZ MARIA MONICA</v>
          </cell>
          <cell r="B15027">
            <v>52185744</v>
          </cell>
        </row>
        <row r="15028">
          <cell r="A15028" t="str">
            <v>ESPEJO ZAMORA ORLANDO</v>
          </cell>
          <cell r="B15028">
            <v>79101230</v>
          </cell>
        </row>
        <row r="15029">
          <cell r="A15029" t="str">
            <v>ESPER CASSIN VICTOR</v>
          </cell>
          <cell r="B15029">
            <v>8692457</v>
          </cell>
        </row>
        <row r="15030">
          <cell r="A15030" t="str">
            <v>ESPERANZA BAQUERO DE BAQUERO</v>
          </cell>
          <cell r="B15030">
            <v>51599745</v>
          </cell>
        </row>
        <row r="15031">
          <cell r="A15031" t="str">
            <v>ESPERANZA CARMONA GUEVARA</v>
          </cell>
          <cell r="B15031">
            <v>31888489</v>
          </cell>
        </row>
        <row r="15032">
          <cell r="A15032" t="str">
            <v>ESPERANZA GONZALEZ DE BARRAGAN</v>
          </cell>
          <cell r="B15032">
            <v>35403053</v>
          </cell>
        </row>
        <row r="15033">
          <cell r="A15033" t="str">
            <v>ESPERANZA MARIA DEL PILAR PARIS VELANDIA</v>
          </cell>
          <cell r="B15033">
            <v>35461960</v>
          </cell>
        </row>
        <row r="15034">
          <cell r="A15034" t="str">
            <v>ESPERANZA MUNOZ ARTEAGA</v>
          </cell>
          <cell r="B15034">
            <v>29580685</v>
          </cell>
        </row>
        <row r="15035">
          <cell r="A15035" t="str">
            <v>ESPERANZA RAMIREZ</v>
          </cell>
          <cell r="B15035">
            <v>25601124</v>
          </cell>
        </row>
        <row r="15036">
          <cell r="A15036" t="str">
            <v>ESPERANZA SALAZAR QUICENO</v>
          </cell>
          <cell r="B15036">
            <v>29806631</v>
          </cell>
        </row>
        <row r="15037">
          <cell r="A15037" t="str">
            <v>ESPINAL CARDENAS LUIS ALONSO</v>
          </cell>
          <cell r="B15037">
            <v>71717658</v>
          </cell>
        </row>
        <row r="15038">
          <cell r="A15038" t="str">
            <v>ESPINAL DE GONZALEZ MARIA MARGOTH</v>
          </cell>
          <cell r="B15038">
            <v>29324727</v>
          </cell>
        </row>
        <row r="15039">
          <cell r="A15039" t="str">
            <v>ESPINAL DE LOS RIOS RICARDO LEON</v>
          </cell>
          <cell r="B15039">
            <v>70568872</v>
          </cell>
        </row>
        <row r="15040">
          <cell r="A15040" t="str">
            <v>ESPINAL GIRALDO VIVIANA</v>
          </cell>
          <cell r="B15040">
            <v>31944231</v>
          </cell>
        </row>
        <row r="15041">
          <cell r="A15041" t="str">
            <v>ESPINAL GOMEZ JOSE ARNULFO</v>
          </cell>
          <cell r="B15041">
            <v>16364131</v>
          </cell>
        </row>
        <row r="15042">
          <cell r="A15042" t="str">
            <v>ESPINAL GOMEZ RUTH</v>
          </cell>
          <cell r="B15042">
            <v>31203319</v>
          </cell>
        </row>
        <row r="15043">
          <cell r="A15043" t="str">
            <v>ESPINAL HERRERA JOSE DARIO</v>
          </cell>
          <cell r="B15043">
            <v>98645983</v>
          </cell>
        </row>
        <row r="15044">
          <cell r="A15044" t="str">
            <v>ESPINAL MAYA GLORIA ESTELLA</v>
          </cell>
          <cell r="B15044">
            <v>43500802</v>
          </cell>
        </row>
        <row r="15045">
          <cell r="A15045" t="str">
            <v>ESPINAL MIRANDA LUIS FERNANDO</v>
          </cell>
          <cell r="B15045">
            <v>16774009</v>
          </cell>
        </row>
        <row r="15046">
          <cell r="A15046" t="str">
            <v>ESPINAL NARANJO LUZ MIRIAM</v>
          </cell>
          <cell r="B15046">
            <v>31929018</v>
          </cell>
        </row>
        <row r="15047">
          <cell r="A15047" t="str">
            <v>ESPINAL QUINTERO CARLOS ARTURO</v>
          </cell>
          <cell r="B15047">
            <v>4722567</v>
          </cell>
        </row>
        <row r="15048">
          <cell r="A15048" t="str">
            <v>ESPINAL SANCHEZ JUAN MANUEL</v>
          </cell>
          <cell r="B15048">
            <v>73571580</v>
          </cell>
        </row>
        <row r="15049">
          <cell r="A15049" t="str">
            <v>ESPINAL ZAPATA BLANCA LIGIA</v>
          </cell>
          <cell r="B15049">
            <v>28843836</v>
          </cell>
        </row>
        <row r="15050">
          <cell r="A15050" t="str">
            <v>ESPINEL BUSTOS MAGALY</v>
          </cell>
          <cell r="B15050">
            <v>52126485</v>
          </cell>
        </row>
        <row r="15051">
          <cell r="A15051" t="str">
            <v>ESPINEL ESPITIA CARLOS ANDRES</v>
          </cell>
          <cell r="B15051">
            <v>79863211</v>
          </cell>
        </row>
        <row r="15052">
          <cell r="A15052" t="str">
            <v>ESPINEL GARCIA JORGE RADAMEL</v>
          </cell>
          <cell r="B15052">
            <v>88226943</v>
          </cell>
        </row>
        <row r="15053">
          <cell r="A15053" t="str">
            <v>ESPINEL PACHON EDWIN YECID</v>
          </cell>
          <cell r="B15053">
            <v>80152668</v>
          </cell>
        </row>
        <row r="15054">
          <cell r="A15054" t="str">
            <v>ESPINEL PARRA EDGAR</v>
          </cell>
          <cell r="B15054">
            <v>19437763</v>
          </cell>
        </row>
        <row r="15055">
          <cell r="A15055" t="str">
            <v>ESPINEL RAMIREZ JOSE GILDARDO</v>
          </cell>
          <cell r="B15055">
            <v>3513293</v>
          </cell>
        </row>
        <row r="15056">
          <cell r="A15056" t="str">
            <v>ESPINEL RODRIGUEZ MYRIAM ROSA</v>
          </cell>
          <cell r="B15056">
            <v>51941167</v>
          </cell>
        </row>
        <row r="15057">
          <cell r="A15057" t="str">
            <v>ESPINEL ROJAS ANA MARIA</v>
          </cell>
          <cell r="B15057">
            <v>31845967</v>
          </cell>
        </row>
        <row r="15058">
          <cell r="A15058" t="str">
            <v>ESPINEL SANCHEZ DIEGO</v>
          </cell>
          <cell r="B15058">
            <v>80418147</v>
          </cell>
        </row>
        <row r="15059">
          <cell r="A15059" t="str">
            <v>ESPINEL SARMIENTO HERNANDO</v>
          </cell>
          <cell r="B15059">
            <v>19476048</v>
          </cell>
        </row>
        <row r="15060">
          <cell r="A15060" t="str">
            <v>ESPINEL TORRES CARLOS EDUARDO</v>
          </cell>
          <cell r="B15060">
            <v>17153385</v>
          </cell>
        </row>
        <row r="15061">
          <cell r="A15061" t="str">
            <v>ESPINEL UMAÑA ALVARO GEIVANNY</v>
          </cell>
          <cell r="B15061">
            <v>13460257</v>
          </cell>
        </row>
        <row r="15062">
          <cell r="A15062" t="str">
            <v>ESPINO AREVALO DARWIN FABIAN</v>
          </cell>
          <cell r="B15062">
            <v>79912392</v>
          </cell>
        </row>
        <row r="15063">
          <cell r="A15063" t="str">
            <v>ESPINOSA ALCALA NURIS DEL CARMEN</v>
          </cell>
          <cell r="B15063">
            <v>30775280</v>
          </cell>
        </row>
        <row r="15064">
          <cell r="A15064" t="str">
            <v>ESPINOSA BALCARCEL ADRIANA MARCELA</v>
          </cell>
          <cell r="B15064">
            <v>52007836</v>
          </cell>
        </row>
        <row r="15065">
          <cell r="A15065" t="str">
            <v>ESPINOSA BAQUERO ARMANDO</v>
          </cell>
          <cell r="B15065">
            <v>3019835</v>
          </cell>
        </row>
        <row r="15066">
          <cell r="A15066" t="str">
            <v>ESPINOSA BARONA ARLEX</v>
          </cell>
          <cell r="B15066">
            <v>16837990</v>
          </cell>
        </row>
        <row r="15067">
          <cell r="A15067" t="str">
            <v>ESPINOSA BEDOYA LINA MARIA</v>
          </cell>
          <cell r="B15067">
            <v>42119719</v>
          </cell>
        </row>
        <row r="15068">
          <cell r="A15068" t="str">
            <v>ESPINOSA BELLO CARLOS ANTONIO</v>
          </cell>
          <cell r="B15068">
            <v>196968</v>
          </cell>
        </row>
        <row r="15069">
          <cell r="A15069" t="str">
            <v>ESPINOSA BELTRAN FABIO</v>
          </cell>
          <cell r="B15069">
            <v>16452711</v>
          </cell>
        </row>
        <row r="15070">
          <cell r="A15070" t="str">
            <v>ESPINOSA BOLANOS ALVARO</v>
          </cell>
          <cell r="B15070">
            <v>5339942</v>
          </cell>
        </row>
        <row r="15071">
          <cell r="A15071" t="str">
            <v>ESPINOSA BUILES OSCAR DE JESUS</v>
          </cell>
          <cell r="B15071">
            <v>8248364</v>
          </cell>
        </row>
        <row r="15072">
          <cell r="A15072" t="str">
            <v>ESPINOSA BUSTAMANTE MARTHA CECILIA</v>
          </cell>
          <cell r="B15072">
            <v>45442606</v>
          </cell>
        </row>
        <row r="15073">
          <cell r="A15073" t="str">
            <v>ESPINOSA CAICEDO DIEGO ANTONIO</v>
          </cell>
          <cell r="B15073">
            <v>16797854</v>
          </cell>
        </row>
        <row r="15074">
          <cell r="A15074" t="str">
            <v>ESPINOSA CALDERON PATRICIA</v>
          </cell>
          <cell r="B15074">
            <v>29305984</v>
          </cell>
        </row>
        <row r="15075">
          <cell r="A15075" t="str">
            <v>ESPINOSA CANAVERALCARMEN NANCY</v>
          </cell>
          <cell r="B15075">
            <v>43094376</v>
          </cell>
        </row>
        <row r="15076">
          <cell r="A15076" t="str">
            <v>ESPINOSA CANO BAIRON ALEJANDRO</v>
          </cell>
          <cell r="B15076">
            <v>7696690</v>
          </cell>
        </row>
        <row r="15077">
          <cell r="A15077" t="str">
            <v>ESPINOSA CHACON HANY</v>
          </cell>
          <cell r="B15077">
            <v>66826195</v>
          </cell>
        </row>
        <row r="15078">
          <cell r="A15078" t="str">
            <v>ESPINOSA CHIA YESID</v>
          </cell>
          <cell r="B15078">
            <v>19332569</v>
          </cell>
        </row>
        <row r="15079">
          <cell r="A15079" t="str">
            <v>ESPINOSA COBO ANA MARLENY</v>
          </cell>
          <cell r="B15079">
            <v>31235650</v>
          </cell>
        </row>
        <row r="15080">
          <cell r="A15080" t="str">
            <v>ESPINOSA CORREDOR SANDRA LILIANA</v>
          </cell>
          <cell r="B15080">
            <v>32780471</v>
          </cell>
        </row>
        <row r="15081">
          <cell r="A15081" t="str">
            <v>ESPINOSA DE HINCAPIE MYRIAM</v>
          </cell>
          <cell r="B15081">
            <v>24483412</v>
          </cell>
        </row>
        <row r="15082">
          <cell r="A15082" t="str">
            <v>ESPINOSA DE RA GLORIA CECILIA</v>
          </cell>
          <cell r="B15082">
            <v>24301085</v>
          </cell>
        </row>
        <row r="15083">
          <cell r="A15083" t="str">
            <v>ESPINOSA DE VIVERO HUMBERTO DE JESUS</v>
          </cell>
          <cell r="B15083">
            <v>8701152</v>
          </cell>
        </row>
        <row r="15084">
          <cell r="A15084" t="str">
            <v>ESPINOSA E HIJOS RICALY LTDA</v>
          </cell>
          <cell r="B15084">
            <v>890317678</v>
          </cell>
        </row>
        <row r="15085">
          <cell r="A15085" t="str">
            <v>ESPINOSA ECHEVERRYCLAUDIA MARCELA</v>
          </cell>
          <cell r="B15085">
            <v>30330127</v>
          </cell>
        </row>
        <row r="15086">
          <cell r="A15086" t="str">
            <v>ESPINOSA ESCOBAR SONIA</v>
          </cell>
          <cell r="B15086">
            <v>31831876</v>
          </cell>
        </row>
        <row r="15087">
          <cell r="A15087" t="str">
            <v>ESPINOSA FERNANDEZ OLGA ISABEL</v>
          </cell>
          <cell r="B15087">
            <v>32513601</v>
          </cell>
        </row>
        <row r="15088">
          <cell r="A15088" t="str">
            <v>ESPINOSA FIGUEROA ALFONSO</v>
          </cell>
          <cell r="B15088">
            <v>79448530</v>
          </cell>
        </row>
        <row r="15089">
          <cell r="A15089" t="str">
            <v>ESPINOSA GARCIA HECTOR EMIRO</v>
          </cell>
          <cell r="B15089">
            <v>19103833</v>
          </cell>
        </row>
        <row r="15090">
          <cell r="A15090" t="str">
            <v>ESPINOSA GARCIA OSCAR</v>
          </cell>
          <cell r="B15090">
            <v>19100857</v>
          </cell>
        </row>
        <row r="15091">
          <cell r="A15091" t="str">
            <v>ESPINOSA GOMEZ JAIME IGNACIO</v>
          </cell>
          <cell r="B15091">
            <v>79300576</v>
          </cell>
        </row>
        <row r="15092">
          <cell r="A15092" t="str">
            <v>ESPINOSA GORDILLO ESTEFAN</v>
          </cell>
          <cell r="B15092">
            <v>16760168</v>
          </cell>
        </row>
        <row r="15093">
          <cell r="A15093" t="str">
            <v>ESPINOSA GUERRA GLORIA INES</v>
          </cell>
          <cell r="B15093">
            <v>41562497</v>
          </cell>
        </row>
        <row r="15094">
          <cell r="A15094" t="str">
            <v>ESPINOSA HERNANDEZ CARLOS ALBERTO</v>
          </cell>
          <cell r="B15094">
            <v>98555430</v>
          </cell>
        </row>
        <row r="15095">
          <cell r="A15095" t="str">
            <v>ESPINOSA HOLGUIN LUZ AYDA</v>
          </cell>
          <cell r="B15095">
            <v>34051336</v>
          </cell>
        </row>
        <row r="15096">
          <cell r="A15096" t="str">
            <v>ESPINOSA JIMENEZ LUIS EDUARDO</v>
          </cell>
          <cell r="B15096">
            <v>16636775</v>
          </cell>
        </row>
        <row r="15097">
          <cell r="A15097" t="str">
            <v>ESPINOSA LACOUTURE DONALDO JOSE</v>
          </cell>
          <cell r="B15097">
            <v>72154775</v>
          </cell>
        </row>
        <row r="15098">
          <cell r="A15098" t="str">
            <v>ESPINOSA LIGIA MARGOTH</v>
          </cell>
          <cell r="B15098">
            <v>28010576</v>
          </cell>
        </row>
        <row r="15099">
          <cell r="A15099" t="str">
            <v>ESPINOSA LONDOÑO LINA MARIA</v>
          </cell>
          <cell r="B15099">
            <v>66680101</v>
          </cell>
        </row>
        <row r="15100">
          <cell r="A15100" t="str">
            <v>ESPINOSA MARTINEZ CARMEN</v>
          </cell>
          <cell r="B15100">
            <v>35327681</v>
          </cell>
        </row>
        <row r="15101">
          <cell r="A15101" t="str">
            <v>ESPINOSA MEJIA MARIA CRISTINA</v>
          </cell>
          <cell r="B15101">
            <v>34043986</v>
          </cell>
        </row>
        <row r="15102">
          <cell r="A15102" t="str">
            <v>ESPINOSA MONCAYO JOSE MARIA</v>
          </cell>
          <cell r="B15102">
            <v>16341703</v>
          </cell>
        </row>
        <row r="15103">
          <cell r="A15103" t="str">
            <v>ESPINOSA MONSALVE HERNAN DARIO</v>
          </cell>
          <cell r="B15103">
            <v>3598950</v>
          </cell>
        </row>
        <row r="15104">
          <cell r="A15104" t="str">
            <v>ESPINOSA MORCILLO JUAN CARLOS</v>
          </cell>
          <cell r="B15104">
            <v>6197294</v>
          </cell>
        </row>
        <row r="15105">
          <cell r="A15105" t="str">
            <v>ESPINOSA MU¥OZ VICTOR MANUEL</v>
          </cell>
          <cell r="B15105">
            <v>94150452</v>
          </cell>
        </row>
        <row r="15106">
          <cell r="A15106" t="str">
            <v>ESPINOSA MUÑOZ YINA MARLY</v>
          </cell>
          <cell r="B15106">
            <v>31711899</v>
          </cell>
        </row>
        <row r="15107">
          <cell r="A15107" t="str">
            <v>ESPINOSA MURCIA BLANCA HELENA</v>
          </cell>
          <cell r="B15107">
            <v>20290229</v>
          </cell>
        </row>
        <row r="15108">
          <cell r="A15108" t="str">
            <v>ESPINOSA MURCIA EDUARDO</v>
          </cell>
          <cell r="B15108">
            <v>3077179</v>
          </cell>
        </row>
        <row r="15109">
          <cell r="A15109" t="str">
            <v>ESPINOSA NUNEZ REINALDO</v>
          </cell>
          <cell r="B15109">
            <v>14935903</v>
          </cell>
        </row>
        <row r="15110">
          <cell r="A15110" t="str">
            <v>ESPINOSA OLAYA OSCAR</v>
          </cell>
          <cell r="B15110">
            <v>19306685</v>
          </cell>
        </row>
        <row r="15111">
          <cell r="A15111" t="str">
            <v>ESPINOSA ORTIZ JOSE ANTONIO</v>
          </cell>
          <cell r="B15111">
            <v>16589592</v>
          </cell>
        </row>
        <row r="15112">
          <cell r="A15112" t="str">
            <v>ESPINOSA PADILLA PROSPERO TEODORO</v>
          </cell>
          <cell r="B15112">
            <v>8749320</v>
          </cell>
        </row>
        <row r="15113">
          <cell r="A15113" t="str">
            <v>ESPINOSA PATINO RICARDO LEON</v>
          </cell>
          <cell r="B15113">
            <v>70061592</v>
          </cell>
        </row>
        <row r="15114">
          <cell r="A15114" t="str">
            <v>ESPINOSA PELAEZ DIANA PATRICIA</v>
          </cell>
          <cell r="B15114">
            <v>42774733</v>
          </cell>
        </row>
        <row r="15115">
          <cell r="A15115" t="str">
            <v>ESPINOSA PINEDA JORGE IGNACIO</v>
          </cell>
          <cell r="B15115">
            <v>93294329</v>
          </cell>
        </row>
        <row r="15116">
          <cell r="A15116" t="str">
            <v>ESPINOSA PINEDA PEDRO LUIS</v>
          </cell>
          <cell r="B15116">
            <v>18500084</v>
          </cell>
        </row>
        <row r="15117">
          <cell r="A15117" t="str">
            <v>ESPINOSA QUINONES OSCAR DE JESUS</v>
          </cell>
          <cell r="B15117">
            <v>70099757</v>
          </cell>
        </row>
        <row r="15118">
          <cell r="A15118" t="str">
            <v>ESPINOSA QUINTANA CLAUDIA MARIA</v>
          </cell>
          <cell r="B15118">
            <v>45493861</v>
          </cell>
        </row>
        <row r="15119">
          <cell r="A15119" t="str">
            <v>ESPINOSA QUINTERO BLANCA JUDITH</v>
          </cell>
          <cell r="B15119">
            <v>43032002</v>
          </cell>
        </row>
        <row r="15120">
          <cell r="A15120" t="str">
            <v>ESPINOSA QUINTERO TULIA EUGENIA</v>
          </cell>
          <cell r="B15120">
            <v>31213712</v>
          </cell>
        </row>
        <row r="15121">
          <cell r="A15121" t="str">
            <v>ESPINOSA RINCON JULIO ROBERTO</v>
          </cell>
          <cell r="B15121">
            <v>80171652</v>
          </cell>
        </row>
        <row r="15122">
          <cell r="A15122" t="str">
            <v>ESPINOSA RODRIGUEZ GABINO</v>
          </cell>
          <cell r="B15122">
            <v>83089961</v>
          </cell>
        </row>
        <row r="15123">
          <cell r="A15123" t="str">
            <v>ESPINOSA ROJAS LORENA DEL CARMEN</v>
          </cell>
          <cell r="B15123">
            <v>36302881</v>
          </cell>
        </row>
        <row r="15124">
          <cell r="A15124" t="str">
            <v>ESPINOSA ROMERO JORGE ALVARO</v>
          </cell>
          <cell r="B15124">
            <v>70063340</v>
          </cell>
        </row>
        <row r="15125">
          <cell r="A15125" t="str">
            <v>ESPINOSA ROMERO MYRIAM</v>
          </cell>
          <cell r="B15125">
            <v>51835445</v>
          </cell>
        </row>
        <row r="15126">
          <cell r="A15126" t="str">
            <v>ESPINOSA RUA LUZ MARIA</v>
          </cell>
          <cell r="B15126">
            <v>31960643</v>
          </cell>
        </row>
        <row r="15127">
          <cell r="A15127" t="str">
            <v>ESPINOSA SAENZ PRISCILA</v>
          </cell>
          <cell r="B15127">
            <v>23781192</v>
          </cell>
        </row>
        <row r="15128">
          <cell r="A15128" t="str">
            <v>ESPINOSA SANCHEZ</v>
          </cell>
          <cell r="B15128">
            <v>86003887</v>
          </cell>
        </row>
        <row r="15129">
          <cell r="A15129" t="str">
            <v>ESPINOSA SANCHEZ MARTHA LUCY</v>
          </cell>
          <cell r="B15129">
            <v>66870443</v>
          </cell>
        </row>
        <row r="15130">
          <cell r="A15130" t="str">
            <v>ESPINOSA SERNA CARLOS JOBAN</v>
          </cell>
          <cell r="B15130">
            <v>79343204</v>
          </cell>
        </row>
        <row r="15131">
          <cell r="A15131" t="str">
            <v>ESPINOSA SUAREZ OSCAR JAVIER</v>
          </cell>
          <cell r="B15131">
            <v>79057848</v>
          </cell>
        </row>
        <row r="15132">
          <cell r="A15132" t="str">
            <v>ESPINOSA TORRES ARGEMIRO</v>
          </cell>
          <cell r="B15132">
            <v>93358028</v>
          </cell>
        </row>
        <row r="15133">
          <cell r="A15133" t="str">
            <v>ESPINOSA TORRES GLADIS</v>
          </cell>
          <cell r="B15133">
            <v>35509973</v>
          </cell>
        </row>
        <row r="15134">
          <cell r="A15134" t="str">
            <v>ESPINOSA TORRES NICOLAS FERNANDO</v>
          </cell>
          <cell r="B15134">
            <v>70108282</v>
          </cell>
        </row>
        <row r="15135">
          <cell r="A15135" t="str">
            <v>ESPINOSA VALENCIA STERLIN JOSE</v>
          </cell>
          <cell r="B15135">
            <v>16497768</v>
          </cell>
        </row>
        <row r="15136">
          <cell r="A15136" t="str">
            <v>ESPINOSA VARGAS NELSON</v>
          </cell>
          <cell r="B15136">
            <v>80430085</v>
          </cell>
        </row>
        <row r="15137">
          <cell r="A15137" t="str">
            <v>ESPINOSA VARGAS ORMISDAS</v>
          </cell>
          <cell r="B15137">
            <v>6741376</v>
          </cell>
        </row>
        <row r="15138">
          <cell r="A15138" t="str">
            <v>ESPINOSA VEGA RAMON ELSENOWHER</v>
          </cell>
          <cell r="B15138">
            <v>71986443</v>
          </cell>
        </row>
        <row r="15139">
          <cell r="A15139" t="str">
            <v>ESPINOSA VEGA RODRIGO</v>
          </cell>
          <cell r="B15139">
            <v>19289203</v>
          </cell>
        </row>
        <row r="15140">
          <cell r="A15140" t="str">
            <v>ESPINOZA ARGUELLO LUIS ALBERTO</v>
          </cell>
          <cell r="B15140">
            <v>19082338</v>
          </cell>
        </row>
        <row r="15141">
          <cell r="A15141" t="str">
            <v>ESPINOZA PADILLA LUZ ESTELA</v>
          </cell>
          <cell r="B15141">
            <v>50924539</v>
          </cell>
        </row>
        <row r="15142">
          <cell r="A15142" t="str">
            <v>ESPINOZA SOLIS ROBERT</v>
          </cell>
          <cell r="B15142">
            <v>16727642</v>
          </cell>
        </row>
        <row r="15143">
          <cell r="A15143" t="str">
            <v>ESPITALETA WOODBINE ROGELIO</v>
          </cell>
          <cell r="B15143">
            <v>73109347</v>
          </cell>
        </row>
        <row r="15144">
          <cell r="A15144" t="str">
            <v>ESPITIA ACUNA FABIO HERNAN</v>
          </cell>
          <cell r="B15144">
            <v>19450733</v>
          </cell>
        </row>
        <row r="15145">
          <cell r="A15145" t="str">
            <v>ESPITIA BALAGUERA JHON RICHARD</v>
          </cell>
          <cell r="B15145">
            <v>79931702</v>
          </cell>
        </row>
        <row r="15146">
          <cell r="A15146" t="str">
            <v>ESPITIA BARRERA WILSON</v>
          </cell>
          <cell r="B15146">
            <v>79652782</v>
          </cell>
        </row>
        <row r="15147">
          <cell r="A15147" t="str">
            <v>ESPITIA CAMELO JHON JAIME</v>
          </cell>
          <cell r="B15147">
            <v>79365392</v>
          </cell>
        </row>
        <row r="15148">
          <cell r="A15148" t="str">
            <v>ESPITIA CAMPOS EDWIN FERNEY</v>
          </cell>
          <cell r="B15148">
            <v>7314827</v>
          </cell>
        </row>
        <row r="15149">
          <cell r="A15149" t="str">
            <v>ESPITIA CASTRO HAYSON EDUARDO</v>
          </cell>
          <cell r="B15149">
            <v>73576101</v>
          </cell>
        </row>
        <row r="15150">
          <cell r="A15150" t="str">
            <v>ESPITIA CHACON LEONIDAS</v>
          </cell>
          <cell r="B15150">
            <v>6182852</v>
          </cell>
        </row>
        <row r="15151">
          <cell r="A15151" t="str">
            <v>ESPITIA CRUZ JESUS ARTURO</v>
          </cell>
          <cell r="B15151">
            <v>79308115</v>
          </cell>
        </row>
        <row r="15152">
          <cell r="A15152" t="str">
            <v>ESPITIA CUBIDEZ CENIA ALEXANDRA</v>
          </cell>
          <cell r="B15152">
            <v>52313064</v>
          </cell>
        </row>
        <row r="15153">
          <cell r="A15153" t="str">
            <v>ESPITIA CUBILLOS JOSE EDUARDO</v>
          </cell>
          <cell r="B15153">
            <v>80262487</v>
          </cell>
        </row>
        <row r="15154">
          <cell r="A15154" t="str">
            <v>ESPITIA CUERVO MILTON</v>
          </cell>
          <cell r="B15154">
            <v>79887279</v>
          </cell>
        </row>
        <row r="15155">
          <cell r="A15155" t="str">
            <v>ESPITIA DE HERNANDEZ MARGARITA</v>
          </cell>
          <cell r="B15155">
            <v>41400880</v>
          </cell>
        </row>
        <row r="15156">
          <cell r="A15156" t="str">
            <v>ESPITIA DE PRIETO ANA BELSU</v>
          </cell>
          <cell r="B15156">
            <v>24201525</v>
          </cell>
        </row>
        <row r="15157">
          <cell r="A15157" t="str">
            <v>ESPITIA EDGAR ORLANDO</v>
          </cell>
          <cell r="B15157">
            <v>19367859</v>
          </cell>
        </row>
        <row r="15158">
          <cell r="A15158" t="str">
            <v>ESPITIA ELJACH EDUARDO ANTONIO</v>
          </cell>
          <cell r="B15158">
            <v>79533534</v>
          </cell>
        </row>
        <row r="15159">
          <cell r="A15159" t="str">
            <v>ESPITIA ESPITIA BRICEIDA</v>
          </cell>
          <cell r="B15159">
            <v>41698832</v>
          </cell>
        </row>
        <row r="15160">
          <cell r="A15160" t="str">
            <v>ESPITIA ESPITIA ELSA</v>
          </cell>
          <cell r="B15160">
            <v>35373333</v>
          </cell>
        </row>
        <row r="15161">
          <cell r="A15161" t="str">
            <v>ESPITIA ESPITIA HUGO</v>
          </cell>
          <cell r="B15161">
            <v>79291523</v>
          </cell>
        </row>
        <row r="15162">
          <cell r="A15162" t="str">
            <v>ESPITIA FRANK YOBANY</v>
          </cell>
          <cell r="B15162">
            <v>80055560</v>
          </cell>
        </row>
        <row r="15163">
          <cell r="A15163" t="str">
            <v>ESPITIA GARZON CONSUELO ROCIO</v>
          </cell>
          <cell r="B15163">
            <v>39688678</v>
          </cell>
        </row>
        <row r="15164">
          <cell r="A15164" t="str">
            <v>ESPITIA GOMEZ JULIA ISABEL</v>
          </cell>
          <cell r="B15164">
            <v>39558819</v>
          </cell>
        </row>
        <row r="15165">
          <cell r="A15165" t="str">
            <v>ESPITIA GUEVARA LUZ EDILMA</v>
          </cell>
          <cell r="B15165">
            <v>29329826</v>
          </cell>
        </row>
        <row r="15166">
          <cell r="A15166" t="str">
            <v>ESPITIA HERNANDEZ ISRAEL</v>
          </cell>
          <cell r="B15166">
            <v>19297722</v>
          </cell>
        </row>
        <row r="15167">
          <cell r="A15167" t="str">
            <v>ESPITIA HERNANDEZ LINA MARIA</v>
          </cell>
          <cell r="B15167">
            <v>40444825</v>
          </cell>
        </row>
        <row r="15168">
          <cell r="A15168" t="str">
            <v>ESPITIA IBARRA FREDDY ALFONSO</v>
          </cell>
          <cell r="B15168">
            <v>13477351</v>
          </cell>
        </row>
        <row r="15169">
          <cell r="A15169" t="str">
            <v>ESPITIA JUAN CARLOS</v>
          </cell>
          <cell r="B15169">
            <v>79544442</v>
          </cell>
        </row>
        <row r="15170">
          <cell r="A15170" t="str">
            <v>ESPITIA LETRADO SEGUNDO AGUSTIN</v>
          </cell>
          <cell r="B15170">
            <v>7304568</v>
          </cell>
        </row>
        <row r="15171">
          <cell r="A15171" t="str">
            <v>ESPITIA LLANOS GLORIA ELENA</v>
          </cell>
          <cell r="B15171">
            <v>52393935</v>
          </cell>
        </row>
        <row r="15172">
          <cell r="A15172" t="str">
            <v>ESPITIA LOPEZ DEISY JAZMIN</v>
          </cell>
          <cell r="B15172">
            <v>34561730</v>
          </cell>
        </row>
        <row r="15173">
          <cell r="A15173" t="str">
            <v>ESPITIA MARIN LEONARDO ALFONSO</v>
          </cell>
          <cell r="B15173">
            <v>7690902</v>
          </cell>
        </row>
        <row r="15174">
          <cell r="A15174" t="str">
            <v>ESPITIA MONTANO VICTOR GERARDO</v>
          </cell>
          <cell r="B15174">
            <v>79346288</v>
          </cell>
        </row>
        <row r="15175">
          <cell r="A15175" t="str">
            <v>ESPITIA MUNEVAR ALBA CECILIA</v>
          </cell>
          <cell r="B15175">
            <v>39632265</v>
          </cell>
        </row>
        <row r="15176">
          <cell r="A15176" t="str">
            <v>ESPITIA MUNOZ ROSENDO</v>
          </cell>
          <cell r="B15176">
            <v>11314672</v>
          </cell>
        </row>
        <row r="15177">
          <cell r="A15177" t="str">
            <v>ESPITIA OCHOA MERCEDES DEL CARM</v>
          </cell>
          <cell r="B15177">
            <v>24201807</v>
          </cell>
        </row>
        <row r="15178">
          <cell r="A15178" t="str">
            <v>ESPITIA RAMIREZ GLORIA MILSE</v>
          </cell>
          <cell r="B15178">
            <v>66763371</v>
          </cell>
        </row>
        <row r="15179">
          <cell r="A15179" t="str">
            <v>ESPITIA RAMIREZ HUGO</v>
          </cell>
          <cell r="B15179">
            <v>79048959</v>
          </cell>
        </row>
        <row r="15180">
          <cell r="A15180" t="str">
            <v>ESPITIA RIBERO MARTHA LIGIA</v>
          </cell>
          <cell r="B15180">
            <v>31899362</v>
          </cell>
        </row>
        <row r="15181">
          <cell r="A15181" t="str">
            <v>ESPITIA RIGOBERTO</v>
          </cell>
          <cell r="B15181">
            <v>93289933</v>
          </cell>
        </row>
        <row r="15182">
          <cell r="A15182" t="str">
            <v>ESPITIA RODRIGUEZ JOSE WENSESLAVO</v>
          </cell>
          <cell r="B15182">
            <v>19483374</v>
          </cell>
        </row>
        <row r="15183">
          <cell r="A15183" t="str">
            <v>ESPITIA RODRIGUEZ NELSON</v>
          </cell>
          <cell r="B15183">
            <v>80352105</v>
          </cell>
        </row>
        <row r="15184">
          <cell r="A15184" t="str">
            <v>ESPITIA RODRIGUEZ SALUD</v>
          </cell>
          <cell r="B15184">
            <v>51779970</v>
          </cell>
        </row>
        <row r="15185">
          <cell r="A15185" t="str">
            <v>ESPITIA SIERRA HERNANDO</v>
          </cell>
          <cell r="B15185">
            <v>17034726</v>
          </cell>
        </row>
        <row r="15186">
          <cell r="A15186" t="str">
            <v>ESPITIA VANEGAS LUZ ESTELLA</v>
          </cell>
          <cell r="B15186">
            <v>51838883</v>
          </cell>
        </row>
        <row r="15187">
          <cell r="A15187" t="str">
            <v>ESPITIA VERA INOCENCIO</v>
          </cell>
          <cell r="B15187">
            <v>91103364</v>
          </cell>
        </row>
        <row r="15188">
          <cell r="A15188" t="str">
            <v>ESPITIA VILLAMARINEDWIN</v>
          </cell>
          <cell r="B15188">
            <v>79556382</v>
          </cell>
        </row>
        <row r="15189">
          <cell r="A15189" t="str">
            <v>ESPOSITO SANDOVAL DANNY YIOVANNY</v>
          </cell>
          <cell r="B15189">
            <v>80722823</v>
          </cell>
        </row>
        <row r="15190">
          <cell r="A15190" t="str">
            <v>ESQUIVEL MANJARRES TOMAS</v>
          </cell>
          <cell r="B15190">
            <v>2389396</v>
          </cell>
        </row>
        <row r="15191">
          <cell r="A15191" t="str">
            <v>ESQUIVEL MARTINEZ AUGUSTO ARTURO</v>
          </cell>
          <cell r="B15191">
            <v>78693462</v>
          </cell>
        </row>
        <row r="15192">
          <cell r="A15192" t="str">
            <v>ESQUIVEL MEDINA HERNAN ADOLFO</v>
          </cell>
          <cell r="B15192">
            <v>73117500</v>
          </cell>
        </row>
        <row r="15193">
          <cell r="A15193" t="str">
            <v>ESQUIVEL OCHOA NATALIA LUISA</v>
          </cell>
          <cell r="B15193">
            <v>42088285</v>
          </cell>
        </row>
        <row r="15194">
          <cell r="A15194" t="str">
            <v>ESQUIVEL TAPIERO RICARDO</v>
          </cell>
          <cell r="B15194">
            <v>93202911</v>
          </cell>
        </row>
        <row r="15195">
          <cell r="A15195" t="str">
            <v>ESQUIVEL TORRES MARTHA CECILIA</v>
          </cell>
          <cell r="B15195">
            <v>49655563</v>
          </cell>
        </row>
        <row r="15196">
          <cell r="A15196" t="str">
            <v>ESSAUNEL NU EZ</v>
          </cell>
          <cell r="B15196">
            <v>16549634</v>
          </cell>
        </row>
        <row r="15197">
          <cell r="A15197" t="str">
            <v>ESTACIO CORTES MARCIAL</v>
          </cell>
          <cell r="B15197">
            <v>14439169</v>
          </cell>
        </row>
        <row r="15198">
          <cell r="A15198" t="str">
            <v>ESTACIO CRIOLLO JESUS FELIPE</v>
          </cell>
          <cell r="B15198">
            <v>12975897</v>
          </cell>
        </row>
        <row r="15199">
          <cell r="A15199" t="str">
            <v>ESTACIO DE BARRIGA LUZ AMELIA</v>
          </cell>
          <cell r="B15199">
            <v>31855564</v>
          </cell>
        </row>
        <row r="15200">
          <cell r="A15200" t="str">
            <v>ESTACIO OBREGON CARLOS EMILIO</v>
          </cell>
          <cell r="B15200">
            <v>16776883</v>
          </cell>
        </row>
        <row r="15201">
          <cell r="A15201" t="str">
            <v>ESTACION DE SERVICIO LAS PALMERAS LTDA</v>
          </cell>
          <cell r="B15201">
            <v>800254394</v>
          </cell>
        </row>
        <row r="15202">
          <cell r="A15202" t="str">
            <v>ESTANISLAO GARZON AGREDO</v>
          </cell>
          <cell r="B15202">
            <v>16613202</v>
          </cell>
        </row>
        <row r="15203">
          <cell r="A15203" t="str">
            <v>ESTEBAN AGUALIMPIA ANGEL</v>
          </cell>
          <cell r="B15203">
            <v>79418040</v>
          </cell>
        </row>
        <row r="15204">
          <cell r="A15204" t="str">
            <v>ESTEPA C GERMAN A</v>
          </cell>
          <cell r="B15204">
            <v>79154593</v>
          </cell>
        </row>
        <row r="15205">
          <cell r="A15205" t="str">
            <v>ESTEPA CRISTIANO MARIANA</v>
          </cell>
          <cell r="B15205">
            <v>24143710</v>
          </cell>
        </row>
        <row r="15206">
          <cell r="A15206" t="str">
            <v>ESTEPA MONDRAGON ZULMA</v>
          </cell>
          <cell r="B15206">
            <v>66714649</v>
          </cell>
        </row>
        <row r="15207">
          <cell r="A15207" t="str">
            <v>ESTEPA ROJAS FREDDY ROLANDO</v>
          </cell>
          <cell r="B15207">
            <v>79831811</v>
          </cell>
        </row>
        <row r="15208">
          <cell r="A15208" t="str">
            <v>ESTEPA SUAREZ JUAN CARLOS</v>
          </cell>
          <cell r="B15208">
            <v>80422200</v>
          </cell>
        </row>
        <row r="15209">
          <cell r="A15209" t="str">
            <v>ESTERLING SANDOVAL AURA STELLA</v>
          </cell>
          <cell r="B15209">
            <v>26415377</v>
          </cell>
        </row>
        <row r="15210">
          <cell r="A15210" t="str">
            <v>ESTETIC DENT LABORATORIO LTDA</v>
          </cell>
          <cell r="B15210">
            <v>800227634</v>
          </cell>
        </row>
        <row r="15211">
          <cell r="A15211" t="str">
            <v>ESTEVEZ ANGEL MARTIN</v>
          </cell>
          <cell r="B15211">
            <v>79646118</v>
          </cell>
        </row>
        <row r="15212">
          <cell r="A15212" t="str">
            <v>ESTEVEZ PARADA LUCIA</v>
          </cell>
          <cell r="B15212">
            <v>27789644</v>
          </cell>
        </row>
        <row r="15213">
          <cell r="A15213" t="str">
            <v>ESTHELA SEPULVEDA MURILLO</v>
          </cell>
          <cell r="B15213">
            <v>31892283</v>
          </cell>
        </row>
        <row r="15214">
          <cell r="A15214" t="str">
            <v>ESTHER INES MORENO DE LONDONO</v>
          </cell>
          <cell r="B15214">
            <v>41733346</v>
          </cell>
        </row>
        <row r="15215">
          <cell r="A15215" t="str">
            <v>ESTHER JULIA SILVA LOPEZ</v>
          </cell>
          <cell r="B15215">
            <v>31259924</v>
          </cell>
        </row>
        <row r="15216">
          <cell r="A15216" t="str">
            <v>ESTHER RUAS AMAYA YOLIMA</v>
          </cell>
          <cell r="B15216">
            <v>49734831</v>
          </cell>
        </row>
        <row r="15217">
          <cell r="A15217" t="str">
            <v>ESTILO EJECUTIVO SUITES S.A.</v>
          </cell>
          <cell r="B15217">
            <v>811005803</v>
          </cell>
        </row>
        <row r="15218">
          <cell r="A15218" t="str">
            <v>ESTRADA ABADIA GUILLERMO</v>
          </cell>
          <cell r="B15218">
            <v>14949905</v>
          </cell>
        </row>
        <row r="15219">
          <cell r="A15219" t="str">
            <v>ESTRADA ACEVEDO DIEGO HERNANDO</v>
          </cell>
          <cell r="B15219">
            <v>10096664</v>
          </cell>
        </row>
        <row r="15220">
          <cell r="A15220" t="str">
            <v>ESTRADA AGREDA AMPARO CECILIA</v>
          </cell>
          <cell r="B15220">
            <v>66756900</v>
          </cell>
        </row>
        <row r="15221">
          <cell r="A15221" t="str">
            <v>ESTRADA ALZATE MARIA DEYBI</v>
          </cell>
          <cell r="B15221">
            <v>38851989</v>
          </cell>
        </row>
        <row r="15222">
          <cell r="A15222" t="str">
            <v>ESTRADA ARAQUE FERNANDO LEON</v>
          </cell>
          <cell r="B15222">
            <v>8349357</v>
          </cell>
        </row>
        <row r="15223">
          <cell r="A15223" t="str">
            <v>ESTRADA ARAQUE LIBARDO</v>
          </cell>
          <cell r="B15223">
            <v>2700179</v>
          </cell>
        </row>
        <row r="15224">
          <cell r="A15224" t="str">
            <v>ESTRADA AVILA JUAN BERNARDO</v>
          </cell>
          <cell r="B15224">
            <v>16669533</v>
          </cell>
        </row>
        <row r="15225">
          <cell r="A15225" t="str">
            <v>ESTRADA BARRAZA HECTOR JOSE</v>
          </cell>
          <cell r="B15225">
            <v>8705604</v>
          </cell>
        </row>
        <row r="15226">
          <cell r="A15226" t="str">
            <v>ESTRADA BEJARANO DIONNY</v>
          </cell>
          <cell r="B15226">
            <v>31160619</v>
          </cell>
        </row>
        <row r="15227">
          <cell r="A15227" t="str">
            <v>ESTRADA BUILES MARIA CRISTINA</v>
          </cell>
          <cell r="B15227">
            <v>32180406</v>
          </cell>
        </row>
        <row r="15228">
          <cell r="A15228" t="str">
            <v>ESTRADA CARDONA LINA MARIA</v>
          </cell>
          <cell r="B15228">
            <v>31961767</v>
          </cell>
        </row>
        <row r="15229">
          <cell r="A15229" t="str">
            <v>ESTRADA CASTANO THAIS MARIA</v>
          </cell>
          <cell r="B15229">
            <v>43076725</v>
          </cell>
        </row>
        <row r="15230">
          <cell r="A15230" t="str">
            <v>ESTRADA CASTRO MELIDA</v>
          </cell>
          <cell r="B15230">
            <v>23144728</v>
          </cell>
        </row>
        <row r="15231">
          <cell r="A15231" t="str">
            <v>ESTRADA DE DUQUE LUZ STELLA</v>
          </cell>
          <cell r="B15231">
            <v>32478759</v>
          </cell>
        </row>
        <row r="15232">
          <cell r="A15232" t="str">
            <v>ESTRADA DE JARAMILLO RUTH LUCIA</v>
          </cell>
          <cell r="B15232">
            <v>21286187</v>
          </cell>
        </row>
        <row r="15233">
          <cell r="A15233" t="str">
            <v>ESTRADA DE LOPEZ LUZ MARINA</v>
          </cell>
          <cell r="B15233">
            <v>42747196</v>
          </cell>
        </row>
        <row r="15234">
          <cell r="A15234" t="str">
            <v>ESTRADA DOMINGUEZ ALVARO DE LA CRUZ</v>
          </cell>
          <cell r="B15234">
            <v>19132090</v>
          </cell>
        </row>
        <row r="15235">
          <cell r="A15235" t="str">
            <v>ESTRADA ESQUIVEL CARLOS ENRIQUE</v>
          </cell>
          <cell r="B15235">
            <v>16216001</v>
          </cell>
        </row>
        <row r="15236">
          <cell r="A15236" t="str">
            <v>ESTRADA ESQUIVEL LUZ STELLA</v>
          </cell>
          <cell r="B15236">
            <v>31407221</v>
          </cell>
        </row>
        <row r="15237">
          <cell r="A15237" t="str">
            <v>ESTRADA FABIAN DE JESUS</v>
          </cell>
          <cell r="B15237">
            <v>71723350</v>
          </cell>
        </row>
        <row r="15238">
          <cell r="A15238" t="str">
            <v>ESTRADA GALEANO LUZ ALEJANDRA</v>
          </cell>
          <cell r="B15238">
            <v>43725174</v>
          </cell>
        </row>
        <row r="15239">
          <cell r="A15239" t="str">
            <v>ESTRADA GARCES GLORIA ELENA</v>
          </cell>
          <cell r="B15239">
            <v>32513391</v>
          </cell>
        </row>
        <row r="15240">
          <cell r="A15240" t="str">
            <v>ESTRADA GARCIA LUIS FERNANDO</v>
          </cell>
          <cell r="B15240">
            <v>8395548</v>
          </cell>
        </row>
        <row r="15241">
          <cell r="A15241" t="str">
            <v>ESTRADA GIRALDO MARTHA</v>
          </cell>
          <cell r="B15241">
            <v>31928909</v>
          </cell>
        </row>
        <row r="15242">
          <cell r="A15242" t="str">
            <v>ESTRADA GONZALEZ DANIEL</v>
          </cell>
          <cell r="B15242">
            <v>3151175</v>
          </cell>
        </row>
        <row r="15243">
          <cell r="A15243" t="str">
            <v>ESTRADA GUARNIZO SANDRA YAZMIN</v>
          </cell>
          <cell r="B15243">
            <v>52073592</v>
          </cell>
        </row>
        <row r="15244">
          <cell r="A15244" t="str">
            <v>ESTRADA HERNANDEZ JORGE ARTURO</v>
          </cell>
          <cell r="B15244">
            <v>71639827</v>
          </cell>
        </row>
        <row r="15245">
          <cell r="A15245" t="str">
            <v>ESTRADA HERNANDEZ LINA PATRICIA</v>
          </cell>
          <cell r="B15245">
            <v>43594709</v>
          </cell>
        </row>
        <row r="15246">
          <cell r="A15246" t="str">
            <v>ESTRADA HERNANDEZ SANDRA CECILIA</v>
          </cell>
          <cell r="B15246">
            <v>42794849</v>
          </cell>
        </row>
        <row r="15247">
          <cell r="A15247" t="str">
            <v>ESTRADA JIMENEZ DIEGO</v>
          </cell>
          <cell r="B15247">
            <v>8263097</v>
          </cell>
        </row>
        <row r="15248">
          <cell r="A15248" t="str">
            <v>ESTRADA JIMENEZ MARTHA</v>
          </cell>
          <cell r="B15248">
            <v>32534891</v>
          </cell>
        </row>
        <row r="15249">
          <cell r="A15249" t="str">
            <v>ESTRADA LARA SANDRA PATRICIA</v>
          </cell>
          <cell r="B15249">
            <v>37938600</v>
          </cell>
        </row>
        <row r="15250">
          <cell r="A15250" t="str">
            <v>ESTRADA LERMA BREINER</v>
          </cell>
          <cell r="B15250">
            <v>94449016</v>
          </cell>
        </row>
        <row r="15251">
          <cell r="A15251" t="str">
            <v>ESTRADA LIZARAZO JORGE IVAN</v>
          </cell>
          <cell r="B15251">
            <v>91492248</v>
          </cell>
        </row>
        <row r="15252">
          <cell r="A15252" t="str">
            <v>ESTRADA MARIN EDILMA</v>
          </cell>
          <cell r="B15252">
            <v>31640270</v>
          </cell>
        </row>
        <row r="15253">
          <cell r="A15253" t="str">
            <v>ESTRADA MARIN INES</v>
          </cell>
          <cell r="B15253">
            <v>38866917</v>
          </cell>
        </row>
        <row r="15254">
          <cell r="A15254" t="str">
            <v>ESTRADA MARTHA SOFIA</v>
          </cell>
          <cell r="B15254">
            <v>42756703</v>
          </cell>
        </row>
        <row r="15255">
          <cell r="A15255" t="str">
            <v>ESTRADA MONTOYA OLGA CECILIA</v>
          </cell>
          <cell r="B15255">
            <v>43033144</v>
          </cell>
        </row>
        <row r="15256">
          <cell r="A15256" t="str">
            <v>ESTRADA MUNOZ JIMMY MIGUEL BAUD</v>
          </cell>
          <cell r="B15256">
            <v>13991215</v>
          </cell>
        </row>
        <row r="15257">
          <cell r="A15257" t="str">
            <v>ESTRADA NUBIA AMPARO</v>
          </cell>
          <cell r="B15257">
            <v>43033488</v>
          </cell>
        </row>
        <row r="15258">
          <cell r="A15258" t="str">
            <v>ESTRADA ORTIZ OLGA LUCIA</v>
          </cell>
          <cell r="B15258">
            <v>31161552</v>
          </cell>
        </row>
        <row r="15259">
          <cell r="A15259" t="str">
            <v>ESTRADA OVALLES JAVIER</v>
          </cell>
          <cell r="B15259">
            <v>18912401</v>
          </cell>
        </row>
        <row r="15260">
          <cell r="A15260" t="str">
            <v>ESTRADA PABA CARMEN SILVIA</v>
          </cell>
          <cell r="B15260">
            <v>32744782</v>
          </cell>
        </row>
        <row r="15261">
          <cell r="A15261" t="str">
            <v>ESTRADA PARRA HECTOR FABIAN</v>
          </cell>
          <cell r="B15261">
            <v>4446221</v>
          </cell>
        </row>
        <row r="15262">
          <cell r="A15262" t="str">
            <v>ESTRADA PENA HERNANDO</v>
          </cell>
          <cell r="B15262">
            <v>8630570</v>
          </cell>
        </row>
        <row r="15263">
          <cell r="A15263" t="str">
            <v>ESTRADA PORTILLO ROSA ERCILA</v>
          </cell>
          <cell r="B15263">
            <v>38972287</v>
          </cell>
        </row>
        <row r="15264">
          <cell r="A15264" t="str">
            <v>ESTRADA RAMIREZ HECTOR ALONSO</v>
          </cell>
          <cell r="B15264">
            <v>14888015</v>
          </cell>
        </row>
        <row r="15265">
          <cell r="A15265" t="str">
            <v>ESTRADA RESTREPO CARLOS MARIO</v>
          </cell>
          <cell r="B15265">
            <v>70504386</v>
          </cell>
        </row>
        <row r="15266">
          <cell r="A15266" t="str">
            <v>ESTRADA RESTREPO JAIRO DE JESUS</v>
          </cell>
          <cell r="B15266">
            <v>8318694</v>
          </cell>
        </row>
        <row r="15267">
          <cell r="A15267" t="str">
            <v>ESTRADA ROJAS LINA MARIA</v>
          </cell>
          <cell r="B15267">
            <v>43799421</v>
          </cell>
        </row>
        <row r="15268">
          <cell r="A15268" t="str">
            <v>ESTRADA ROJAS MAYDA MABEL</v>
          </cell>
          <cell r="B15268">
            <v>66903106</v>
          </cell>
        </row>
        <row r="15269">
          <cell r="A15269" t="str">
            <v>ESTRADA RUIZ CATERINE</v>
          </cell>
          <cell r="B15269">
            <v>43592481</v>
          </cell>
        </row>
        <row r="15270">
          <cell r="A15270" t="str">
            <v>ESTRADA SALAZAR ARMANDO</v>
          </cell>
          <cell r="B15270">
            <v>71644342</v>
          </cell>
        </row>
        <row r="15271">
          <cell r="A15271" t="str">
            <v>ESTRADA SALAZAR HENRY</v>
          </cell>
          <cell r="B15271">
            <v>70076840</v>
          </cell>
        </row>
        <row r="15272">
          <cell r="A15272" t="str">
            <v>ESTRADA SANCHEZ RICARDO</v>
          </cell>
          <cell r="B15272">
            <v>16758086</v>
          </cell>
        </row>
        <row r="15273">
          <cell r="A15273" t="str">
            <v>ESTRADA SANDOVAL GLORIA PIEDAD</v>
          </cell>
          <cell r="B15273">
            <v>31960512</v>
          </cell>
        </row>
        <row r="15274">
          <cell r="A15274" t="str">
            <v>ESTRADA SATIZABAL ANGELA MARIA</v>
          </cell>
          <cell r="B15274">
            <v>31491170</v>
          </cell>
        </row>
        <row r="15275">
          <cell r="A15275" t="str">
            <v>ESTRADA VASQUEZ LILIANA MARYORI</v>
          </cell>
          <cell r="B15275">
            <v>43102110</v>
          </cell>
        </row>
        <row r="15276">
          <cell r="A15276" t="str">
            <v>ESTRADA VELEZ JUAN DAVID</v>
          </cell>
          <cell r="B15276">
            <v>71778046</v>
          </cell>
        </row>
        <row r="15277">
          <cell r="A15277" t="str">
            <v>ESTRADA ZULETA OLGA ELENA</v>
          </cell>
          <cell r="B15277">
            <v>32464899</v>
          </cell>
        </row>
        <row r="15278">
          <cell r="A15278" t="str">
            <v>ESTRELLA AUTOMOTRIZ S.A.</v>
          </cell>
          <cell r="B15278">
            <v>811023356</v>
          </cell>
        </row>
        <row r="15279">
          <cell r="A15279" t="str">
            <v>ESTRELLA LUZ MARINA</v>
          </cell>
          <cell r="B15279">
            <v>20621135</v>
          </cell>
        </row>
        <row r="15280">
          <cell r="A15280" t="str">
            <v>ESTRELLA SANCHEZ JACKELINE</v>
          </cell>
          <cell r="B15280">
            <v>39567666</v>
          </cell>
        </row>
        <row r="15281">
          <cell r="A15281" t="str">
            <v>ESTUPI/AN BECERRA MARIA EUGENIA</v>
          </cell>
          <cell r="B15281">
            <v>51905215</v>
          </cell>
        </row>
        <row r="15282">
          <cell r="A15282" t="str">
            <v>ESTUPI/AN QUI/ONESMARIO ROLANDO</v>
          </cell>
          <cell r="B15282">
            <v>16762115</v>
          </cell>
        </row>
        <row r="15283">
          <cell r="A15283" t="str">
            <v>ESTUPI¥AN CHAVES HELIO CESAR</v>
          </cell>
          <cell r="B15283">
            <v>6040042</v>
          </cell>
        </row>
        <row r="15284">
          <cell r="A15284" t="str">
            <v>ESTUPIANAN PABLO ANTONIO</v>
          </cell>
          <cell r="B15284">
            <v>4111356</v>
          </cell>
        </row>
        <row r="15285">
          <cell r="A15285" t="str">
            <v>ESTUPIÐAN VILLARREAL GUILLERMO MESIAS</v>
          </cell>
          <cell r="B15285">
            <v>91101865</v>
          </cell>
        </row>
        <row r="15286">
          <cell r="A15286" t="str">
            <v>ESTUPINAN ALVARADO ANA ISABEL</v>
          </cell>
          <cell r="B15286">
            <v>51596922</v>
          </cell>
        </row>
        <row r="15287">
          <cell r="A15287" t="str">
            <v>ESTUPIÑAN APONTE GLADYS</v>
          </cell>
          <cell r="B15287">
            <v>40012997</v>
          </cell>
        </row>
        <row r="15288">
          <cell r="A15288" t="str">
            <v>ESTUPINAN CASTRO BRITO GILBER</v>
          </cell>
          <cell r="B15288">
            <v>16510894</v>
          </cell>
        </row>
        <row r="15289">
          <cell r="A15289" t="str">
            <v>ESTUPINAN ESTUPINAN LUIS</v>
          </cell>
          <cell r="B15289">
            <v>10385972</v>
          </cell>
        </row>
        <row r="15290">
          <cell r="A15290" t="str">
            <v>ESTUPIÑAN GONZALEZ EUCLIDES</v>
          </cell>
          <cell r="B15290">
            <v>16468253</v>
          </cell>
        </row>
        <row r="15291">
          <cell r="A15291" t="str">
            <v>ESTUPINAN GROSSO FERNANDO</v>
          </cell>
          <cell r="B15291">
            <v>6360507</v>
          </cell>
        </row>
        <row r="15292">
          <cell r="A15292" t="str">
            <v>ESTUPINAN MARIA ISABEL</v>
          </cell>
          <cell r="B15292">
            <v>43066378</v>
          </cell>
        </row>
        <row r="15293">
          <cell r="A15293" t="str">
            <v>ESTUPIÑAN MARTINEZ CARLOS ALBERTO</v>
          </cell>
          <cell r="B15293">
            <v>91433837</v>
          </cell>
        </row>
        <row r="15294">
          <cell r="A15294" t="str">
            <v>ESTUPIÑAN MONROY MARTHA CECILIA</v>
          </cell>
          <cell r="B15294">
            <v>66710611</v>
          </cell>
        </row>
        <row r="15295">
          <cell r="A15295" t="str">
            <v>ESTUPIÑAN MORALES ANA AYDEE</v>
          </cell>
          <cell r="B15295">
            <v>59662235</v>
          </cell>
        </row>
        <row r="15296">
          <cell r="A15296" t="str">
            <v>ESTUPINAN PEDROZA FREDY JOAQUIN</v>
          </cell>
          <cell r="B15296">
            <v>16593524</v>
          </cell>
        </row>
        <row r="15297">
          <cell r="A15297" t="str">
            <v>ESTUPINAN PEREZ YOLANDA</v>
          </cell>
          <cell r="B15297">
            <v>59665969</v>
          </cell>
        </row>
        <row r="15298">
          <cell r="A15298" t="str">
            <v>ESTUPINAN QUINONES FILANDI</v>
          </cell>
          <cell r="B15298">
            <v>59667696</v>
          </cell>
        </row>
        <row r="15299">
          <cell r="A15299" t="str">
            <v>ESTUPINAN RESTREPO KARENT ELIZABETH</v>
          </cell>
          <cell r="B15299">
            <v>67010286</v>
          </cell>
        </row>
        <row r="15300">
          <cell r="A15300" t="str">
            <v>ESTUPINAN ROA CIRO ALFONSO</v>
          </cell>
          <cell r="B15300">
            <v>13468541</v>
          </cell>
        </row>
        <row r="15301">
          <cell r="A15301" t="str">
            <v>ESTUPINAN SUAREZ ROMULO</v>
          </cell>
          <cell r="B15301">
            <v>19182456</v>
          </cell>
        </row>
        <row r="15302">
          <cell r="A15302" t="str">
            <v>ESTUPINAN VASQUEZ ODERAY</v>
          </cell>
          <cell r="B15302">
            <v>31276603</v>
          </cell>
        </row>
        <row r="15303">
          <cell r="A15303" t="str">
            <v>EUDORO ROMAN LEMOS</v>
          </cell>
          <cell r="B15303">
            <v>16545741</v>
          </cell>
        </row>
        <row r="15304">
          <cell r="A15304" t="str">
            <v>EUGENIA A LUZ</v>
          </cell>
          <cell r="B15304">
            <v>39569893</v>
          </cell>
        </row>
        <row r="15305">
          <cell r="A15305" t="str">
            <v>EUGENIA CORREA RESTREPO</v>
          </cell>
          <cell r="B15305">
            <v>42996008</v>
          </cell>
        </row>
        <row r="15306">
          <cell r="A15306" t="str">
            <v>EUGENIO CASTRO CARVAJAL</v>
          </cell>
          <cell r="B15306">
            <v>16594452</v>
          </cell>
        </row>
        <row r="15307">
          <cell r="A15307" t="str">
            <v>EUGENIO CONCHA FLAKER</v>
          </cell>
          <cell r="B15307">
            <v>2562540</v>
          </cell>
        </row>
        <row r="15308">
          <cell r="A15308" t="str">
            <v>EUGENIO CORREA YOUNG</v>
          </cell>
          <cell r="B15308">
            <v>16621504</v>
          </cell>
        </row>
        <row r="15309">
          <cell r="A15309" t="str">
            <v>EUGENIO RIVAS MONTOYA</v>
          </cell>
          <cell r="B15309">
            <v>10236232</v>
          </cell>
        </row>
        <row r="15310">
          <cell r="A15310" t="str">
            <v>EUNICE ARRUBLA GOMEZ</v>
          </cell>
          <cell r="B15310">
            <v>39165487</v>
          </cell>
        </row>
        <row r="15311">
          <cell r="A15311" t="str">
            <v>EUNICE HERRERA DE PORTILLA</v>
          </cell>
          <cell r="B15311">
            <v>20204466</v>
          </cell>
        </row>
        <row r="15312">
          <cell r="A15312" t="str">
            <v>EUSE SALAZAR OSCAR LUCINIO</v>
          </cell>
          <cell r="B15312">
            <v>8386604</v>
          </cell>
        </row>
        <row r="15313">
          <cell r="A15313" t="str">
            <v>EUSEBIO MORA REY</v>
          </cell>
          <cell r="B15313">
            <v>267397</v>
          </cell>
        </row>
        <row r="15314">
          <cell r="A15314" t="str">
            <v>EUSSE GOMEZ JOSE ALFONSO</v>
          </cell>
          <cell r="B15314">
            <v>15502204</v>
          </cell>
        </row>
        <row r="15315">
          <cell r="A15315" t="str">
            <v>EUSSE GUTIERREZ ROBERTO</v>
          </cell>
          <cell r="B15315">
            <v>94266110</v>
          </cell>
        </row>
        <row r="15316">
          <cell r="A15316" t="str">
            <v>EVA PATRICIA BENJUMEA CADAVID</v>
          </cell>
          <cell r="B15316">
            <v>66817945</v>
          </cell>
        </row>
        <row r="15317">
          <cell r="A15317" t="str">
            <v>EVAN LEZACA ANA MARIA</v>
          </cell>
          <cell r="B15317">
            <v>51867011</v>
          </cell>
        </row>
        <row r="15318">
          <cell r="A15318" t="str">
            <v>EVENTOS ARCO IRIS Y CIA LTDA</v>
          </cell>
          <cell r="B15318">
            <v>800168452</v>
          </cell>
        </row>
        <row r="15319">
          <cell r="A15319" t="str">
            <v>EVER JIMENEZ PEREZ</v>
          </cell>
          <cell r="B15319">
            <v>6491170</v>
          </cell>
        </row>
        <row r="15320">
          <cell r="A15320" t="str">
            <v>EWONDS CASTRO WILLIAM JACOB</v>
          </cell>
          <cell r="B15320">
            <v>16479426</v>
          </cell>
        </row>
        <row r="15321">
          <cell r="A15321" t="str">
            <v>EXCALIBUR MARKETING LTDA</v>
          </cell>
          <cell r="B15321">
            <v>830020698</v>
          </cell>
        </row>
        <row r="15322">
          <cell r="A15322" t="str">
            <v>EXCHANGE CENTER LTDA</v>
          </cell>
          <cell r="B15322">
            <v>830003608</v>
          </cell>
        </row>
        <row r="15323">
          <cell r="A15323" t="str">
            <v>EXPOLUZ LIMITADA</v>
          </cell>
          <cell r="B15323">
            <v>800100348</v>
          </cell>
        </row>
        <row r="15324">
          <cell r="A15324" t="str">
            <v>EXPOMAVIS LTDA. SIA</v>
          </cell>
          <cell r="B15324">
            <v>800007316</v>
          </cell>
        </row>
        <row r="15325">
          <cell r="A15325" t="str">
            <v>EXPRESO DE CARGA S.A.</v>
          </cell>
          <cell r="B15325">
            <v>860026744</v>
          </cell>
        </row>
        <row r="15326">
          <cell r="A15326" t="str">
            <v>EXPRESO GIRARDOTA S A</v>
          </cell>
          <cell r="B15326">
            <v>890925128</v>
          </cell>
        </row>
        <row r="15327">
          <cell r="A15327" t="str">
            <v>EXPRESO SIDERAL S A</v>
          </cell>
          <cell r="B15327">
            <v>890800272</v>
          </cell>
        </row>
        <row r="15328">
          <cell r="A15328" t="str">
            <v>EXPRESO VALLE DE ATRIZ S.A.</v>
          </cell>
          <cell r="B15328">
            <v>814000009</v>
          </cell>
        </row>
        <row r="15329">
          <cell r="A15329" t="str">
            <v>EXPRETUR S A</v>
          </cell>
          <cell r="B15329">
            <v>800122060</v>
          </cell>
        </row>
        <row r="15330">
          <cell r="A15330" t="str">
            <v>EXXIGAS LIMITADA</v>
          </cell>
          <cell r="B15330">
            <v>830066993</v>
          </cell>
        </row>
        <row r="15331">
          <cell r="A15331" t="str">
            <v>EYBAR ALBEIRO LENIS YAGUE</v>
          </cell>
          <cell r="B15331">
            <v>16647707</v>
          </cell>
        </row>
        <row r="15332">
          <cell r="A15332" t="str">
            <v>EZQUIVEL PEREZ PABLO JOSE</v>
          </cell>
          <cell r="B15332">
            <v>77029961</v>
          </cell>
        </row>
        <row r="15333">
          <cell r="A15333" t="str">
            <v>F.W. MICHAEL ASHE AHRENS</v>
          </cell>
          <cell r="B15333">
            <v>6078408</v>
          </cell>
        </row>
        <row r="15334">
          <cell r="A15334" t="str">
            <v>FABER ALBERTO PAMPLPONA ARIAS</v>
          </cell>
          <cell r="B15334">
            <v>16110829</v>
          </cell>
        </row>
        <row r="15335">
          <cell r="A15335" t="str">
            <v>FABIAN GONZALO PEREZ CARDONA</v>
          </cell>
          <cell r="B15335">
            <v>19150029</v>
          </cell>
        </row>
        <row r="15336">
          <cell r="A15336" t="str">
            <v>FABIAN HIDALGO GOMEZ</v>
          </cell>
          <cell r="B15336">
            <v>16273812</v>
          </cell>
        </row>
        <row r="15337">
          <cell r="A15337" t="str">
            <v>FABIO A DUQUE ZULUAGA Y/O POSISTEM</v>
          </cell>
          <cell r="B15337">
            <v>71628311</v>
          </cell>
        </row>
        <row r="15338">
          <cell r="A15338" t="str">
            <v>FABIO ALBERTO VELEZ ARROYAVE</v>
          </cell>
          <cell r="B15338">
            <v>71688762</v>
          </cell>
        </row>
        <row r="15339">
          <cell r="A15339" t="str">
            <v>FABIO ANTONIO BETANCUR ZULUAGA</v>
          </cell>
          <cell r="B15339">
            <v>70074952</v>
          </cell>
        </row>
        <row r="15340">
          <cell r="A15340" t="str">
            <v>FABIO ANTONIO RAMIREZ CASTRILLON</v>
          </cell>
          <cell r="B15340">
            <v>16759556</v>
          </cell>
        </row>
        <row r="15341">
          <cell r="A15341" t="str">
            <v>FABIO BETANCOURT GARCIA</v>
          </cell>
          <cell r="B15341">
            <v>14938453</v>
          </cell>
        </row>
        <row r="15342">
          <cell r="A15342" t="str">
            <v>FABIO CESAR GORDILLO MARTINEZ</v>
          </cell>
          <cell r="B15342">
            <v>17038999</v>
          </cell>
        </row>
        <row r="15343">
          <cell r="A15343" t="str">
            <v>FABIO ERAZO PINILLA</v>
          </cell>
          <cell r="B15343">
            <v>19318949</v>
          </cell>
        </row>
        <row r="15344">
          <cell r="A15344" t="str">
            <v>FABIO ERNESTO GIRALDO URREA</v>
          </cell>
          <cell r="B15344">
            <v>71000217</v>
          </cell>
        </row>
        <row r="15345">
          <cell r="A15345" t="str">
            <v>FABIO EZ OLGER</v>
          </cell>
          <cell r="B15345">
            <v>5905140</v>
          </cell>
        </row>
        <row r="15346">
          <cell r="A15346" t="str">
            <v>FABIO F ARANGO GOMEZ</v>
          </cell>
          <cell r="B15346">
            <v>10116921</v>
          </cell>
        </row>
        <row r="15347">
          <cell r="A15347" t="str">
            <v>FABIO GARCIA PAREDES</v>
          </cell>
          <cell r="B15347">
            <v>14969920</v>
          </cell>
        </row>
        <row r="15348">
          <cell r="A15348" t="str">
            <v>FABIO HERNANDO PARDO CAMACHO</v>
          </cell>
          <cell r="B15348">
            <v>5467759</v>
          </cell>
        </row>
        <row r="15349">
          <cell r="A15349" t="str">
            <v>FABIO LEON CADAVID SANTAMARIA</v>
          </cell>
          <cell r="B15349">
            <v>3566940</v>
          </cell>
        </row>
        <row r="15350">
          <cell r="A15350" t="str">
            <v>FABIO MAURICIO RODRIGUEZ PINILLA</v>
          </cell>
          <cell r="B15350">
            <v>5557913</v>
          </cell>
        </row>
        <row r="15351">
          <cell r="A15351" t="str">
            <v>FABIO OROZCO ARANGO</v>
          </cell>
          <cell r="B15351">
            <v>14977797</v>
          </cell>
        </row>
        <row r="15352">
          <cell r="A15352" t="str">
            <v>FABIO PALAU ROJAS</v>
          </cell>
          <cell r="B15352">
            <v>4504638</v>
          </cell>
        </row>
        <row r="15353">
          <cell r="A15353" t="str">
            <v>FABIO PARADA PARADA</v>
          </cell>
          <cell r="B15353">
            <v>13347834</v>
          </cell>
        </row>
        <row r="15354">
          <cell r="A15354" t="str">
            <v>FABIO PRADO DAZA</v>
          </cell>
          <cell r="B15354">
            <v>16757596</v>
          </cell>
        </row>
        <row r="15355">
          <cell r="A15355" t="str">
            <v>FABIO RESTREPO ZUNIGA</v>
          </cell>
          <cell r="B15355">
            <v>6341735</v>
          </cell>
        </row>
        <row r="15356">
          <cell r="A15356" t="str">
            <v>FABIO RODRIGUEZ CARDENAS</v>
          </cell>
          <cell r="B15356">
            <v>19167511</v>
          </cell>
        </row>
        <row r="15357">
          <cell r="A15357" t="str">
            <v>FABIO TEJADA LOSADA</v>
          </cell>
          <cell r="B15357">
            <v>17625822</v>
          </cell>
        </row>
        <row r="15358">
          <cell r="A15358" t="str">
            <v>FABIOLA CEBALLOS</v>
          </cell>
          <cell r="B15358">
            <v>31197002</v>
          </cell>
        </row>
        <row r="15359">
          <cell r="A15359" t="str">
            <v>FABIOLA GOMEZ JIMENEZ</v>
          </cell>
          <cell r="B15359">
            <v>41435804</v>
          </cell>
        </row>
        <row r="15360">
          <cell r="A15360" t="str">
            <v>FABIOLA GONZALEZ GONZALEZ</v>
          </cell>
          <cell r="B15360">
            <v>31270281</v>
          </cell>
        </row>
        <row r="15361">
          <cell r="A15361" t="str">
            <v>FABIOLA MARIN RAMIREZ</v>
          </cell>
          <cell r="B15361">
            <v>43523230</v>
          </cell>
        </row>
        <row r="15362">
          <cell r="A15362" t="str">
            <v>FABRA DE COGOLLO SONIA JUDITH</v>
          </cell>
          <cell r="B15362">
            <v>34974731</v>
          </cell>
        </row>
        <row r="15363">
          <cell r="A15363" t="str">
            <v>FABRA ORTEGA GLENIS DEL CARMEN</v>
          </cell>
          <cell r="B15363">
            <v>51738075</v>
          </cell>
        </row>
        <row r="15364">
          <cell r="A15364" t="str">
            <v>FABRICA ANDINA DE TELEFONOS LTDA</v>
          </cell>
          <cell r="B15364">
            <v>800206757</v>
          </cell>
        </row>
        <row r="15365">
          <cell r="A15365" t="str">
            <v>FABRICA DE ESCOBAS Y TRAPEROS LA NEGRA</v>
          </cell>
          <cell r="B15365">
            <v>800006317</v>
          </cell>
        </row>
        <row r="15366">
          <cell r="A15366" t="str">
            <v>FABRICA NACIONAL DE GRASAS S A</v>
          </cell>
          <cell r="B15366">
            <v>860090365</v>
          </cell>
        </row>
        <row r="15367">
          <cell r="A15367" t="str">
            <v>FABRICIO ALVAREZ DE HOYOS</v>
          </cell>
          <cell r="B15367">
            <v>94307421</v>
          </cell>
        </row>
        <row r="15368">
          <cell r="A15368" t="str">
            <v>FABRICIO EMILIO GUARIN DURAN</v>
          </cell>
          <cell r="B15368">
            <v>13470233</v>
          </cell>
        </row>
        <row r="15369">
          <cell r="A15369" t="str">
            <v>FABRIPARTES S.A.</v>
          </cell>
          <cell r="B15369">
            <v>800042706</v>
          </cell>
        </row>
        <row r="15370">
          <cell r="A15370" t="str">
            <v>FACIOLINCE ESCOBAR ARTURO</v>
          </cell>
          <cell r="B15370">
            <v>73146869</v>
          </cell>
        </row>
        <row r="15371">
          <cell r="A15371" t="str">
            <v>FACSALUD LTDA</v>
          </cell>
          <cell r="B15371">
            <v>830059824</v>
          </cell>
        </row>
        <row r="15372">
          <cell r="A15372" t="str">
            <v>FACTORIAS DOPICOLSA SA DOMINOS PIZZA</v>
          </cell>
          <cell r="B15372">
            <v>800234704</v>
          </cell>
        </row>
        <row r="15373">
          <cell r="A15373" t="str">
            <v>FACUNDO NUNEZ ELI MANUEL</v>
          </cell>
          <cell r="B15373">
            <v>94401551</v>
          </cell>
        </row>
        <row r="15374">
          <cell r="A15374" t="str">
            <v>FADUL CAMPINO DIANA PATRICIA</v>
          </cell>
          <cell r="B15374">
            <v>25099670</v>
          </cell>
        </row>
        <row r="15375">
          <cell r="A15375" t="str">
            <v>FAJARDO ACUNA ROBERTO LUIS</v>
          </cell>
          <cell r="B15375">
            <v>17038748</v>
          </cell>
        </row>
        <row r="15376">
          <cell r="A15376" t="str">
            <v>FAJARDO ALVAREZ JORGE EDUARDO</v>
          </cell>
          <cell r="B15376">
            <v>98542923</v>
          </cell>
        </row>
        <row r="15377">
          <cell r="A15377" t="str">
            <v>FAJARDO ANTONIO MANUEL</v>
          </cell>
          <cell r="B15377">
            <v>4228821</v>
          </cell>
        </row>
        <row r="15378">
          <cell r="A15378" t="str">
            <v>FAJARDO ARCOS LUZ MARIA</v>
          </cell>
          <cell r="B15378">
            <v>30721593</v>
          </cell>
        </row>
        <row r="15379">
          <cell r="A15379" t="str">
            <v>FAJARDO BAQUERO SANDRA MARITHZA</v>
          </cell>
          <cell r="B15379">
            <v>52365123</v>
          </cell>
        </row>
        <row r="15380">
          <cell r="A15380" t="str">
            <v>FAJARDO BERNAL ZENAIDA</v>
          </cell>
          <cell r="B15380">
            <v>41639788</v>
          </cell>
        </row>
        <row r="15381">
          <cell r="A15381" t="str">
            <v>FAJARDO BOCANEGRA REYNALDO JAVIER</v>
          </cell>
          <cell r="B15381">
            <v>16506185</v>
          </cell>
        </row>
        <row r="15382">
          <cell r="A15382" t="str">
            <v>FAJARDO BOHORQUEZ GUILLERMO</v>
          </cell>
          <cell r="B15382">
            <v>19306177</v>
          </cell>
        </row>
        <row r="15383">
          <cell r="A15383" t="str">
            <v>FAJARDO BOLAÑOZ OLGA LUCIA</v>
          </cell>
          <cell r="B15383">
            <v>51864201</v>
          </cell>
        </row>
        <row r="15384">
          <cell r="A15384" t="str">
            <v>FAJARDO BURBANO LUIS ALEJANDRO</v>
          </cell>
          <cell r="B15384">
            <v>98332700</v>
          </cell>
        </row>
        <row r="15385">
          <cell r="A15385" t="str">
            <v>FAJARDO BURBANO ROBERTO</v>
          </cell>
          <cell r="B15385">
            <v>12963213</v>
          </cell>
        </row>
        <row r="15386">
          <cell r="A15386" t="str">
            <v>FAJARDO CARBONELL JULIANA</v>
          </cell>
          <cell r="B15386">
            <v>66918764</v>
          </cell>
        </row>
        <row r="15387">
          <cell r="A15387" t="str">
            <v>FAJARDO CASAS CLARA</v>
          </cell>
          <cell r="B15387">
            <v>39565826</v>
          </cell>
        </row>
        <row r="15388">
          <cell r="A15388" t="str">
            <v>FAJARDO CASTANEDA MARY LUZMILA</v>
          </cell>
          <cell r="B15388">
            <v>51733768</v>
          </cell>
        </row>
        <row r="15389">
          <cell r="A15389" t="str">
            <v>FAJARDO CHICO OSWALDO</v>
          </cell>
          <cell r="B15389">
            <v>7917965</v>
          </cell>
        </row>
        <row r="15390">
          <cell r="A15390" t="str">
            <v>FAJARDO COLLAZOS CLAUDIA</v>
          </cell>
          <cell r="B15390">
            <v>66718484</v>
          </cell>
        </row>
        <row r="15391">
          <cell r="A15391" t="str">
            <v>FAJARDO DE P. MYRIAN</v>
          </cell>
          <cell r="B15391">
            <v>31220689</v>
          </cell>
        </row>
        <row r="15392">
          <cell r="A15392" t="str">
            <v>FAJARDO DIAZ JAIME ENRIQUE</v>
          </cell>
          <cell r="B15392">
            <v>94429673</v>
          </cell>
        </row>
        <row r="15393">
          <cell r="A15393" t="str">
            <v>FAJARDO DUQUE ROSALBA</v>
          </cell>
          <cell r="B15393">
            <v>39631829</v>
          </cell>
        </row>
        <row r="15394">
          <cell r="A15394" t="str">
            <v>FAJARDO ESGUERRA JULIA EMMA</v>
          </cell>
          <cell r="B15394">
            <v>31284596</v>
          </cell>
        </row>
        <row r="15395">
          <cell r="A15395" t="str">
            <v>FAJARDO EUGENIO</v>
          </cell>
          <cell r="B15395">
            <v>10472420</v>
          </cell>
        </row>
        <row r="15396">
          <cell r="A15396" t="str">
            <v>FAJARDO FAJARDO WILLIAM</v>
          </cell>
          <cell r="B15396">
            <v>14432560</v>
          </cell>
        </row>
        <row r="15397">
          <cell r="A15397" t="str">
            <v>FAJARDO FARFAN HOLLMAN RICARDO</v>
          </cell>
          <cell r="B15397">
            <v>7701789</v>
          </cell>
        </row>
        <row r="15398">
          <cell r="A15398" t="str">
            <v>FAJARDO GARCIA SANDRA EUGENIA</v>
          </cell>
          <cell r="B15398">
            <v>52097007</v>
          </cell>
        </row>
        <row r="15399">
          <cell r="A15399" t="str">
            <v>FAJARDO GAVIRIA FABIAN ANDRES</v>
          </cell>
          <cell r="B15399">
            <v>94450057</v>
          </cell>
        </row>
        <row r="15400">
          <cell r="A15400" t="str">
            <v>FAJARDO GONZALEZ ELKIN RICARDO</v>
          </cell>
          <cell r="B15400">
            <v>79973251</v>
          </cell>
        </row>
        <row r="15401">
          <cell r="A15401" t="str">
            <v>FAJARDO GUERRERO BERTHA</v>
          </cell>
          <cell r="B15401">
            <v>39529250</v>
          </cell>
        </row>
        <row r="15402">
          <cell r="A15402" t="str">
            <v>FAJARDO LUIS EDUARDO</v>
          </cell>
          <cell r="B15402">
            <v>79699246</v>
          </cell>
        </row>
        <row r="15403">
          <cell r="A15403" t="str">
            <v>FAJARDO LUZ DALIA</v>
          </cell>
          <cell r="B15403">
            <v>34557958</v>
          </cell>
        </row>
        <row r="15404">
          <cell r="A15404" t="str">
            <v>FAJARDO MACHADO ALFONSO ENRIQUE</v>
          </cell>
          <cell r="B15404">
            <v>19086461</v>
          </cell>
        </row>
        <row r="15405">
          <cell r="A15405" t="str">
            <v>FAJARDO MARIN NELSON</v>
          </cell>
          <cell r="B15405">
            <v>15896654</v>
          </cell>
        </row>
        <row r="15406">
          <cell r="A15406" t="str">
            <v>FAJARDO MARTINEZ CHANEL</v>
          </cell>
          <cell r="B15406">
            <v>40989467</v>
          </cell>
        </row>
        <row r="15407">
          <cell r="A15407" t="str">
            <v>FAJARDO MOJICA JOHN FREY</v>
          </cell>
          <cell r="B15407">
            <v>98385529</v>
          </cell>
        </row>
        <row r="15408">
          <cell r="A15408" t="str">
            <v>FAJARDO MOSQUERA OVIDIO</v>
          </cell>
          <cell r="B15408">
            <v>76291417</v>
          </cell>
        </row>
        <row r="15409">
          <cell r="A15409" t="str">
            <v>FAJARDO MUNOZ JEINNY</v>
          </cell>
          <cell r="B15409">
            <v>66988337</v>
          </cell>
        </row>
        <row r="15410">
          <cell r="A15410" t="str">
            <v>FAJARDO PE/A JORGE OCTAVIO</v>
          </cell>
          <cell r="B15410">
            <v>19331320</v>
          </cell>
        </row>
        <row r="15411">
          <cell r="A15411" t="str">
            <v>FAJARDO PEÐA JORGE OCTAVIO</v>
          </cell>
          <cell r="B15411">
            <v>19273496</v>
          </cell>
        </row>
        <row r="15412">
          <cell r="A15412" t="str">
            <v>FAJARDO RAMIREZ CARLOS EDUARDO</v>
          </cell>
          <cell r="B15412">
            <v>3101131</v>
          </cell>
        </row>
        <row r="15413">
          <cell r="A15413" t="str">
            <v>FAJARDO RIVERA GUILLERMO ANDRES</v>
          </cell>
          <cell r="B15413">
            <v>79482219</v>
          </cell>
        </row>
        <row r="15414">
          <cell r="A15414" t="str">
            <v>FAJARDO ROA ALBERTO J</v>
          </cell>
          <cell r="B15414">
            <v>16780022</v>
          </cell>
        </row>
        <row r="15415">
          <cell r="A15415" t="str">
            <v>FAJARDO RODRIGUEZ ALBERTO</v>
          </cell>
          <cell r="B15415">
            <v>16661066</v>
          </cell>
        </row>
        <row r="15416">
          <cell r="A15416" t="str">
            <v>FAJARDO ROJAS MONICA</v>
          </cell>
          <cell r="B15416">
            <v>66910290</v>
          </cell>
        </row>
        <row r="15417">
          <cell r="A15417" t="str">
            <v>FAJARDO ROMERO MARIA ELENA</v>
          </cell>
          <cell r="B15417">
            <v>41642626</v>
          </cell>
        </row>
        <row r="15418">
          <cell r="A15418" t="str">
            <v>FAJARDO SANCHEZ ALBA VIANEY</v>
          </cell>
          <cell r="B15418">
            <v>51678576</v>
          </cell>
        </row>
        <row r="15419">
          <cell r="A15419" t="str">
            <v>FAJARDO SANTACRUZ FREDDY</v>
          </cell>
          <cell r="B15419">
            <v>16689912</v>
          </cell>
        </row>
        <row r="15420">
          <cell r="A15420" t="str">
            <v>FAJARDO SEGUNDO HUGO</v>
          </cell>
          <cell r="B15420">
            <v>79044945</v>
          </cell>
        </row>
        <row r="15421">
          <cell r="A15421" t="str">
            <v>FAJARDO SUAREZ JAIRO</v>
          </cell>
          <cell r="B15421">
            <v>19143481</v>
          </cell>
        </row>
        <row r="15422">
          <cell r="A15422" t="str">
            <v>FAJARDO SUAREZ MATILDE</v>
          </cell>
          <cell r="B15422">
            <v>41714667</v>
          </cell>
        </row>
        <row r="15423">
          <cell r="A15423" t="str">
            <v>FAJARDO TATIS MANUEL ENRIQUE</v>
          </cell>
          <cell r="B15423">
            <v>78440026</v>
          </cell>
        </row>
        <row r="15424">
          <cell r="A15424" t="str">
            <v>FAJARDO TIRIATH DALIA MAGDALENA</v>
          </cell>
          <cell r="B15424">
            <v>52036413</v>
          </cell>
        </row>
        <row r="15425">
          <cell r="A15425" t="str">
            <v>FAJARDO VALENCIA EDINSON</v>
          </cell>
          <cell r="B15425">
            <v>16731031</v>
          </cell>
        </row>
        <row r="15426">
          <cell r="A15426" t="str">
            <v>FAJARDO VARGAS MIGUEL VICENTE</v>
          </cell>
          <cell r="B15426">
            <v>73147711</v>
          </cell>
        </row>
        <row r="15427">
          <cell r="A15427" t="str">
            <v>FAJARDO VARGAS RAFAEL ANTONIO</v>
          </cell>
          <cell r="B15427">
            <v>79059317</v>
          </cell>
        </row>
        <row r="15428">
          <cell r="A15428" t="str">
            <v>FAJARDO VARGAS RUDBY IVON</v>
          </cell>
          <cell r="B15428">
            <v>26452925</v>
          </cell>
        </row>
        <row r="15429">
          <cell r="A15429" t="str">
            <v>FAJARDO VERA JESUS ANTONIO</v>
          </cell>
          <cell r="B15429">
            <v>16362585</v>
          </cell>
        </row>
        <row r="15430">
          <cell r="A15430" t="str">
            <v>FAJARDO VILLEGAS ADRIANA</v>
          </cell>
          <cell r="B15430">
            <v>31568823</v>
          </cell>
        </row>
        <row r="15431">
          <cell r="A15431" t="str">
            <v>FALLA ALVIRA EDGAR HERNANDO</v>
          </cell>
          <cell r="B15431">
            <v>6746801</v>
          </cell>
        </row>
        <row r="15432">
          <cell r="A15432" t="str">
            <v>FALLA ARNULFO</v>
          </cell>
          <cell r="B15432">
            <v>14969413</v>
          </cell>
        </row>
        <row r="15433">
          <cell r="A15433" t="str">
            <v>FALLA CHAMORRO MARIA PAULA</v>
          </cell>
          <cell r="B15433">
            <v>52586855</v>
          </cell>
        </row>
        <row r="15434">
          <cell r="A15434" t="str">
            <v>FALLA DE PERDOMO ARGEMIRA</v>
          </cell>
          <cell r="B15434">
            <v>26474416</v>
          </cell>
        </row>
        <row r="15435">
          <cell r="A15435" t="str">
            <v>FALLA GUACHETA MIGUEL ALFONSO</v>
          </cell>
          <cell r="B15435">
            <v>76306235</v>
          </cell>
        </row>
        <row r="15436">
          <cell r="A15436" t="str">
            <v>FALLA MENDOZA ANA MARIA</v>
          </cell>
          <cell r="B15436">
            <v>52018012</v>
          </cell>
        </row>
        <row r="15437">
          <cell r="A15437" t="str">
            <v>FALLA PINZON MARCO AURELIO</v>
          </cell>
          <cell r="B15437">
            <v>16644386</v>
          </cell>
        </row>
        <row r="15438">
          <cell r="A15438" t="str">
            <v>FALLA URREA HECTOR EDUARDO</v>
          </cell>
          <cell r="B15438">
            <v>79640059</v>
          </cell>
        </row>
        <row r="15439">
          <cell r="A15439" t="str">
            <v>FALLA VALBUENA MARIA CONSTANZA</v>
          </cell>
          <cell r="B15439">
            <v>41612794</v>
          </cell>
        </row>
        <row r="15440">
          <cell r="A15440" t="str">
            <v>FAMA PEREIRA MARCELA MARIA</v>
          </cell>
          <cell r="B15440">
            <v>32740520</v>
          </cell>
        </row>
        <row r="15441">
          <cell r="A15441" t="str">
            <v>FANADIS RUBIES LTDA</v>
          </cell>
          <cell r="B15441">
            <v>805014128</v>
          </cell>
        </row>
        <row r="15442">
          <cell r="A15442" t="str">
            <v>FANALCA S.A.</v>
          </cell>
          <cell r="B15442">
            <v>890301886</v>
          </cell>
        </row>
        <row r="15443">
          <cell r="A15443" t="str">
            <v>FANDINO CRUZ JOSE JOAQUIN</v>
          </cell>
          <cell r="B15443">
            <v>80066508</v>
          </cell>
        </row>
        <row r="15444">
          <cell r="A15444" t="str">
            <v>FANDINO DUARTE SANDRA MILENA</v>
          </cell>
          <cell r="B15444">
            <v>52272149</v>
          </cell>
        </row>
        <row r="15445">
          <cell r="A15445" t="str">
            <v>FANDINO OSORIO JOSE JOAQUIN</v>
          </cell>
          <cell r="B15445">
            <v>71641952</v>
          </cell>
        </row>
        <row r="15446">
          <cell r="A15446" t="str">
            <v>FANDIÑO QUIROGA RICARDO</v>
          </cell>
          <cell r="B15446">
            <v>6498870</v>
          </cell>
        </row>
        <row r="15447">
          <cell r="A15447" t="str">
            <v>FANDINO ROSENDO</v>
          </cell>
          <cell r="B15447">
            <v>14247128</v>
          </cell>
        </row>
        <row r="15448">
          <cell r="A15448" t="str">
            <v>FANDINO SEGURA BERNARDO</v>
          </cell>
          <cell r="B15448">
            <v>19176537</v>
          </cell>
        </row>
        <row r="15449">
          <cell r="A15449" t="str">
            <v>FANDINO VELASQUEZ GRACIELA</v>
          </cell>
          <cell r="B15449">
            <v>41412104</v>
          </cell>
        </row>
        <row r="15450">
          <cell r="A15450" t="str">
            <v>FANNY AYERBE DE CUCUALON</v>
          </cell>
          <cell r="B15450">
            <v>29076999</v>
          </cell>
        </row>
        <row r="15451">
          <cell r="A15451" t="str">
            <v>FANNY CABALLERO Y CIA O CONMINAS</v>
          </cell>
          <cell r="B15451">
            <v>890933999</v>
          </cell>
        </row>
        <row r="15452">
          <cell r="A15452" t="str">
            <v>FANNY DOMINGUEZ DE SPATARO</v>
          </cell>
          <cell r="B15452">
            <v>38969236</v>
          </cell>
        </row>
        <row r="15453">
          <cell r="A15453" t="str">
            <v>FANNY ELIZABETH BELTRAN GONZALEZ</v>
          </cell>
          <cell r="B15453">
            <v>52086005</v>
          </cell>
        </row>
        <row r="15454">
          <cell r="A15454" t="str">
            <v>FANNY LUCIA MARTINEZ BUENAVENTURA</v>
          </cell>
          <cell r="B15454">
            <v>66857926</v>
          </cell>
        </row>
        <row r="15455">
          <cell r="A15455" t="str">
            <v>FANNY RAMIREZ DE DURAN</v>
          </cell>
          <cell r="B15455">
            <v>20294423</v>
          </cell>
        </row>
        <row r="15456">
          <cell r="A15456" t="str">
            <v>FANNY RODRIGUEZ GALLEGO</v>
          </cell>
          <cell r="B15456">
            <v>31243747</v>
          </cell>
        </row>
        <row r="15457">
          <cell r="A15457" t="str">
            <v>FANNY WANCIER K</v>
          </cell>
          <cell r="B15457">
            <v>31210439</v>
          </cell>
        </row>
        <row r="15458">
          <cell r="A15458" t="str">
            <v>FANOR ROMERO</v>
          </cell>
          <cell r="B15458">
            <v>6548443</v>
          </cell>
        </row>
        <row r="15459">
          <cell r="A15459" t="str">
            <v>FARAH DIAZ ELIAS GABRIEL</v>
          </cell>
          <cell r="B15459">
            <v>73087063</v>
          </cell>
        </row>
        <row r="15460">
          <cell r="A15460" t="str">
            <v>FARALLONES TV SCS ASHE FREIRE CANON</v>
          </cell>
          <cell r="B15460">
            <v>800008186</v>
          </cell>
        </row>
        <row r="15461">
          <cell r="A15461" t="str">
            <v>FARBIARZ FARBIARZ JORGE</v>
          </cell>
          <cell r="B15461">
            <v>98541461</v>
          </cell>
        </row>
        <row r="15462">
          <cell r="A15462" t="str">
            <v>FARFAN ARIAS DEMETRIO</v>
          </cell>
          <cell r="B15462">
            <v>19066906</v>
          </cell>
        </row>
        <row r="15463">
          <cell r="A15463" t="str">
            <v>FARFAN AVILA MARICEL</v>
          </cell>
          <cell r="B15463">
            <v>30348723</v>
          </cell>
        </row>
        <row r="15464">
          <cell r="A15464" t="str">
            <v>FARFAN BUITRAGO ALFONSO</v>
          </cell>
          <cell r="B15464">
            <v>6776720</v>
          </cell>
        </row>
        <row r="15465">
          <cell r="A15465" t="str">
            <v>FARFAN CABALLEROS NUNIL EFREN</v>
          </cell>
          <cell r="B15465">
            <v>80383986</v>
          </cell>
        </row>
        <row r="15466">
          <cell r="A15466" t="str">
            <v>FARFAN CHAPARRO HERMES ARTURO</v>
          </cell>
          <cell r="B15466">
            <v>79646576</v>
          </cell>
        </row>
        <row r="15467">
          <cell r="A15467" t="str">
            <v>FARFAN CRISTANCHO YOLANDA</v>
          </cell>
          <cell r="B15467">
            <v>51717357</v>
          </cell>
        </row>
        <row r="15468">
          <cell r="A15468" t="str">
            <v>FARFAN DE ZULETA OLIVA</v>
          </cell>
          <cell r="B15468">
            <v>26533626</v>
          </cell>
        </row>
        <row r="15469">
          <cell r="A15469" t="str">
            <v>FARFAN ESCOBAR TULIO</v>
          </cell>
          <cell r="B15469">
            <v>9778355</v>
          </cell>
        </row>
        <row r="15470">
          <cell r="A15470" t="str">
            <v>FARFAN LOPEZ ARISTOBULO</v>
          </cell>
          <cell r="B15470">
            <v>17105784</v>
          </cell>
        </row>
        <row r="15471">
          <cell r="A15471" t="str">
            <v>FARFAN MORENO WILSON</v>
          </cell>
          <cell r="B15471">
            <v>79721554</v>
          </cell>
        </row>
        <row r="15472">
          <cell r="A15472" t="str">
            <v>FARFAN OSPINA JUAN CARLOS</v>
          </cell>
          <cell r="B15472">
            <v>79581586</v>
          </cell>
        </row>
        <row r="15473">
          <cell r="A15473" t="str">
            <v>FARFAN PARRA MARIA DEL PILAR</v>
          </cell>
          <cell r="B15473">
            <v>51855615</v>
          </cell>
        </row>
        <row r="15474">
          <cell r="A15474" t="str">
            <v>FARFAN PERDOMO MARTHA LUCIA</v>
          </cell>
          <cell r="B15474">
            <v>55155886</v>
          </cell>
        </row>
        <row r="15475">
          <cell r="A15475" t="str">
            <v>FARFAN ROMERO NANCY MARINA</v>
          </cell>
          <cell r="B15475">
            <v>40800224</v>
          </cell>
        </row>
        <row r="15476">
          <cell r="A15476" t="str">
            <v>FARFAN SAZA CARLOS EDUARDO</v>
          </cell>
          <cell r="B15476">
            <v>14323858</v>
          </cell>
        </row>
        <row r="15477">
          <cell r="A15477" t="str">
            <v>FARFAN TOVAR JESUS ANTONIO</v>
          </cell>
          <cell r="B15477">
            <v>79946622</v>
          </cell>
        </row>
        <row r="15478">
          <cell r="A15478" t="str">
            <v>FARIAS CASAS MILCIADES</v>
          </cell>
          <cell r="B15478">
            <v>79530905</v>
          </cell>
        </row>
        <row r="15479">
          <cell r="A15479" t="str">
            <v>FARIAS SANCHEZ BLANCA SUSANA</v>
          </cell>
          <cell r="B15479">
            <v>39703393</v>
          </cell>
        </row>
        <row r="15480">
          <cell r="A15480" t="str">
            <v>FARIAS TORRES JAIDIVI</v>
          </cell>
          <cell r="B15480">
            <v>51938505</v>
          </cell>
        </row>
        <row r="15481">
          <cell r="A15481" t="str">
            <v>FARMACIA DROGUERIA SAN JORGE LTDA</v>
          </cell>
          <cell r="B15481">
            <v>805002583</v>
          </cell>
        </row>
        <row r="15482">
          <cell r="A15482" t="str">
            <v>FARMASER S.A.</v>
          </cell>
          <cell r="B15482">
            <v>805001306</v>
          </cell>
        </row>
        <row r="15483">
          <cell r="A15483" t="str">
            <v>FAYAD MARIA DORIAN ANTONIO</v>
          </cell>
          <cell r="B15483">
            <v>7441635</v>
          </cell>
        </row>
        <row r="15484">
          <cell r="A15484" t="str">
            <v>FAYBERTH CALDERON CALDERON</v>
          </cell>
          <cell r="B15484">
            <v>79285473</v>
          </cell>
        </row>
        <row r="15485">
          <cell r="A15485" t="str">
            <v>FCA DE ALIMENTOS PROCESADOS VENTOLINI SA</v>
          </cell>
          <cell r="B15485">
            <v>800065567</v>
          </cell>
        </row>
        <row r="15486">
          <cell r="A15486" t="str">
            <v>FCA NAL DE MUNECOS DE FELPA EL TIO</v>
          </cell>
          <cell r="B15486">
            <v>860014272</v>
          </cell>
        </row>
        <row r="15487">
          <cell r="A15487" t="str">
            <v>FECITH LUCENA RUBIANO PENA</v>
          </cell>
          <cell r="B15487">
            <v>52057062</v>
          </cell>
        </row>
        <row r="15488">
          <cell r="A15488" t="str">
            <v>FEDDERICO SUAREZ RENDON</v>
          </cell>
          <cell r="B15488">
            <v>73131968</v>
          </cell>
        </row>
        <row r="15489">
          <cell r="A15489" t="str">
            <v>FEDERICO ESTRADA TOBON</v>
          </cell>
          <cell r="B15489">
            <v>98560148</v>
          </cell>
        </row>
        <row r="15490">
          <cell r="A15490" t="str">
            <v>FEDERICO SINISTERRA TENORIO</v>
          </cell>
          <cell r="B15490">
            <v>16841637</v>
          </cell>
        </row>
        <row r="15491">
          <cell r="A15491" t="str">
            <v>FEIJOO LOZANO ALFONSO</v>
          </cell>
          <cell r="B15491">
            <v>93368920</v>
          </cell>
        </row>
        <row r="15492">
          <cell r="A15492" t="str">
            <v>FELACIO RIOS BLANCA ELIZABETH</v>
          </cell>
          <cell r="B15492">
            <v>41646819</v>
          </cell>
        </row>
        <row r="15493">
          <cell r="A15493" t="str">
            <v>FELICIANO AHUMADA DIOMAR ESPERANZA</v>
          </cell>
          <cell r="B15493">
            <v>35408687</v>
          </cell>
        </row>
        <row r="15494">
          <cell r="A15494" t="str">
            <v>FELICIANO CASTELLANOS JOSE HERIBERTO</v>
          </cell>
          <cell r="B15494">
            <v>79409431</v>
          </cell>
        </row>
        <row r="15495">
          <cell r="A15495" t="str">
            <v>FELICIANO SALDARRIAGA ROBERTO FRANCINI</v>
          </cell>
          <cell r="B15495">
            <v>79657019</v>
          </cell>
        </row>
        <row r="15496">
          <cell r="A15496" t="str">
            <v>FELICIDAD ZAMBRANO DE DOMINGUEZ</v>
          </cell>
          <cell r="B15496">
            <v>38990572</v>
          </cell>
        </row>
        <row r="15497">
          <cell r="A15497" t="str">
            <v>FELIGRANA H FANNY DE J</v>
          </cell>
          <cell r="B15497">
            <v>32479760</v>
          </cell>
        </row>
        <row r="15498">
          <cell r="A15498" t="str">
            <v>FELIPE CASTRO VILLEGAS</v>
          </cell>
          <cell r="B15498">
            <v>80415714</v>
          </cell>
        </row>
        <row r="15499">
          <cell r="A15499" t="str">
            <v>FELIPE ENCINALES SILVA</v>
          </cell>
          <cell r="B15499">
            <v>19064321</v>
          </cell>
        </row>
        <row r="15500">
          <cell r="A15500" t="str">
            <v>FELIPE GAVIRIA GIRALDO</v>
          </cell>
          <cell r="B15500">
            <v>94376474</v>
          </cell>
        </row>
        <row r="15501">
          <cell r="A15501" t="str">
            <v>FELIPE JESUS MONTOYA PELAEZ</v>
          </cell>
          <cell r="B15501">
            <v>71555048</v>
          </cell>
        </row>
        <row r="15502">
          <cell r="A15502" t="str">
            <v>FELIPE LLOREDA GARCES</v>
          </cell>
          <cell r="B15502">
            <v>79441249</v>
          </cell>
        </row>
        <row r="15503">
          <cell r="A15503" t="str">
            <v>FELIPE ZEA LOURIDO</v>
          </cell>
          <cell r="B15503">
            <v>14969713</v>
          </cell>
        </row>
        <row r="15504">
          <cell r="A15504" t="str">
            <v>FELIX ALFONSO MENESES</v>
          </cell>
          <cell r="B15504">
            <v>9058570</v>
          </cell>
        </row>
        <row r="15505">
          <cell r="A15505" t="str">
            <v>FELIX ANTONIO ORTIZ OROZCO</v>
          </cell>
          <cell r="B15505">
            <v>6064997</v>
          </cell>
        </row>
        <row r="15506">
          <cell r="A15506" t="str">
            <v>FELIX MARIANO MATIZ PINZON</v>
          </cell>
          <cell r="B15506">
            <v>19104115</v>
          </cell>
        </row>
        <row r="15507">
          <cell r="A15507" t="str">
            <v>FELIX TORRES HECTOR RICARDO</v>
          </cell>
          <cell r="B15507">
            <v>79052523</v>
          </cell>
        </row>
        <row r="15508">
          <cell r="A15508" t="str">
            <v>FELIZZOLA CASTILLA MARIA ESTHER</v>
          </cell>
          <cell r="B15508">
            <v>26876251</v>
          </cell>
        </row>
        <row r="15509">
          <cell r="A15509" t="str">
            <v>FELIZZOLA COY ALBA LUCIA</v>
          </cell>
          <cell r="B15509">
            <v>41590710</v>
          </cell>
        </row>
        <row r="15510">
          <cell r="A15510" t="str">
            <v>FELIZZOLA FORERO LEONARDO CARLOS</v>
          </cell>
          <cell r="B15510">
            <v>79521657</v>
          </cell>
        </row>
        <row r="15511">
          <cell r="A15511" t="str">
            <v>FENOR S.A.</v>
          </cell>
          <cell r="B15511">
            <v>811027129</v>
          </cell>
        </row>
        <row r="15512">
          <cell r="A15512" t="str">
            <v>FEO GONZALEZ JOSE GUSTAVO</v>
          </cell>
          <cell r="B15512">
            <v>4859370</v>
          </cell>
        </row>
        <row r="15513">
          <cell r="A15513" t="str">
            <v>FERIA FERIA NORMAN</v>
          </cell>
          <cell r="B15513">
            <v>6461081</v>
          </cell>
        </row>
        <row r="15514">
          <cell r="A15514" t="str">
            <v>FERIA LOPEZ CESAR</v>
          </cell>
          <cell r="B15514">
            <v>94226704</v>
          </cell>
        </row>
        <row r="15515">
          <cell r="A15515" t="str">
            <v>FERIA RIVERA ANA LUCIA</v>
          </cell>
          <cell r="B15515">
            <v>39550481</v>
          </cell>
        </row>
        <row r="15516">
          <cell r="A15516" t="str">
            <v>FERIZ QUIJANO LUIS EDUARDO</v>
          </cell>
          <cell r="B15516">
            <v>76318952</v>
          </cell>
        </row>
        <row r="15517">
          <cell r="A15517" t="str">
            <v>FERNADEZ CHAMORRO ZOILA ELENA</v>
          </cell>
          <cell r="B15517">
            <v>23084693</v>
          </cell>
        </row>
        <row r="15518">
          <cell r="A15518" t="str">
            <v>FERNADEZ CORREA JANETH PATRICIA</v>
          </cell>
          <cell r="B15518">
            <v>31998651</v>
          </cell>
        </row>
        <row r="15519">
          <cell r="A15519" t="str">
            <v>FERNADNEZ VELASCO DIOENIS</v>
          </cell>
          <cell r="B15519">
            <v>10752511</v>
          </cell>
        </row>
        <row r="15520">
          <cell r="A15520" t="str">
            <v>FERNADO QUINTANA VARELA</v>
          </cell>
          <cell r="B15520">
            <v>14446603</v>
          </cell>
        </row>
        <row r="15521">
          <cell r="A15521" t="str">
            <v>FERNAND VALENCIA HURTADO</v>
          </cell>
          <cell r="B15521">
            <v>16668107</v>
          </cell>
        </row>
        <row r="15522">
          <cell r="A15522" t="str">
            <v>FERNANDEZ ACEVEDO SATURNINO</v>
          </cell>
          <cell r="B15522">
            <v>19147814</v>
          </cell>
        </row>
        <row r="15523">
          <cell r="A15523" t="str">
            <v>FERNANDEZ AGUAYO CLARA ELVIRA</v>
          </cell>
          <cell r="B15523">
            <v>31280566</v>
          </cell>
        </row>
        <row r="15524">
          <cell r="A15524" t="str">
            <v>FERNANDEZ ALARCON ZULIA SORAYA</v>
          </cell>
          <cell r="B15524">
            <v>34556669</v>
          </cell>
        </row>
        <row r="15525">
          <cell r="A15525" t="str">
            <v>FERNANDEZ AMAYA MARIO ELIECER</v>
          </cell>
          <cell r="B15525">
            <v>79045703</v>
          </cell>
        </row>
        <row r="15526">
          <cell r="A15526" t="str">
            <v>FERNANDEZ ANGEL LILIANA</v>
          </cell>
          <cell r="B15526">
            <v>31920869</v>
          </cell>
        </row>
        <row r="15527">
          <cell r="A15527" t="str">
            <v>FERNANDEZ ARROYABE GUILLERMO LEON</v>
          </cell>
          <cell r="B15527">
            <v>4608847</v>
          </cell>
        </row>
        <row r="15528">
          <cell r="A15528" t="str">
            <v>FERNANDEZ B ZABARAIN</v>
          </cell>
          <cell r="B15528">
            <v>76313077</v>
          </cell>
        </row>
        <row r="15529">
          <cell r="A15529" t="str">
            <v>FERNANDEZ BELENO RAFAEL EDUARDO</v>
          </cell>
          <cell r="B15529">
            <v>79618932</v>
          </cell>
        </row>
        <row r="15530">
          <cell r="A15530" t="str">
            <v>FERNANDEZ BENITEZ GENTIL</v>
          </cell>
          <cell r="B15530">
            <v>9058419</v>
          </cell>
        </row>
        <row r="15531">
          <cell r="A15531" t="str">
            <v>FERNANDEZ BERMUDEZBERTA RUBIEL</v>
          </cell>
          <cell r="B15531">
            <v>52083120</v>
          </cell>
        </row>
        <row r="15532">
          <cell r="A15532" t="str">
            <v>FERNANDEZ BERMUDEZROSALBA</v>
          </cell>
          <cell r="B15532">
            <v>51730689</v>
          </cell>
        </row>
        <row r="15533">
          <cell r="A15533" t="str">
            <v>FERNANDEZ BERNAL SANDRA MARCELA</v>
          </cell>
          <cell r="B15533">
            <v>52393522</v>
          </cell>
        </row>
        <row r="15534">
          <cell r="A15534" t="str">
            <v>FERNANDEZ CALERO LUIS ANTONIO</v>
          </cell>
          <cell r="B15534">
            <v>16672755</v>
          </cell>
        </row>
        <row r="15535">
          <cell r="A15535" t="str">
            <v>FERNANDEZ CAMACHO CARLOS ADOLFO</v>
          </cell>
          <cell r="B15535">
            <v>10527492</v>
          </cell>
        </row>
        <row r="15536">
          <cell r="A15536" t="str">
            <v>FERNANDEZ CANDIA JOSE ALIRIO</v>
          </cell>
          <cell r="B15536">
            <v>5908181</v>
          </cell>
        </row>
        <row r="15537">
          <cell r="A15537" t="str">
            <v>FERNANDEZ CARDONA DAVID</v>
          </cell>
          <cell r="B15537">
            <v>16706211</v>
          </cell>
        </row>
        <row r="15538">
          <cell r="A15538" t="str">
            <v>FERNANDEZ CARRILO DOLCEY</v>
          </cell>
          <cell r="B15538">
            <v>17951191</v>
          </cell>
        </row>
        <row r="15539">
          <cell r="A15539" t="str">
            <v>FERNANDEZ CASTA/EDELIAS</v>
          </cell>
          <cell r="B15539">
            <v>19196306</v>
          </cell>
        </row>
        <row r="15540">
          <cell r="A15540" t="str">
            <v>FERNANDEZ CASTELLANOS EMILCE</v>
          </cell>
          <cell r="B15540">
            <v>60257351</v>
          </cell>
        </row>
        <row r="15541">
          <cell r="A15541" t="str">
            <v>FERNANDEZ CEBALLOS LUIS ENRIQUE</v>
          </cell>
          <cell r="B15541">
            <v>10493023</v>
          </cell>
        </row>
        <row r="15542">
          <cell r="A15542" t="str">
            <v>FERNANDEZ CIFUENTES JORGE ISAAC</v>
          </cell>
          <cell r="B15542">
            <v>16712122</v>
          </cell>
        </row>
        <row r="15543">
          <cell r="A15543" t="str">
            <v>FERNANDEZ CORREA ALBERTO</v>
          </cell>
          <cell r="B15543">
            <v>10094795</v>
          </cell>
        </row>
        <row r="15544">
          <cell r="A15544" t="str">
            <v>FERNANDEZ CORREA JOSE BENIGNO</v>
          </cell>
          <cell r="B15544">
            <v>14216381</v>
          </cell>
        </row>
        <row r="15545">
          <cell r="A15545" t="str">
            <v>FERNANDEZ CORREA NILSON LEIDER</v>
          </cell>
          <cell r="B15545">
            <v>94374866</v>
          </cell>
        </row>
        <row r="15546">
          <cell r="A15546" t="str">
            <v>FERNANDEZ CORREA RODRIGO JOSE</v>
          </cell>
          <cell r="B15546">
            <v>70031840</v>
          </cell>
        </row>
        <row r="15547">
          <cell r="A15547" t="str">
            <v>FERNANDEZ CRISPULO</v>
          </cell>
          <cell r="B15547">
            <v>10483031</v>
          </cell>
        </row>
        <row r="15548">
          <cell r="A15548" t="str">
            <v>FERNANDEZ CRUZ GIOVANNI</v>
          </cell>
          <cell r="B15548">
            <v>16278149</v>
          </cell>
        </row>
        <row r="15549">
          <cell r="A15549" t="str">
            <v>FERNANDEZ CUEVAS ALIX KARINE</v>
          </cell>
          <cell r="B15549">
            <v>52319462</v>
          </cell>
        </row>
        <row r="15550">
          <cell r="A15550" t="str">
            <v>FERNANDEZ DE ACEVEDO AURA MARIA</v>
          </cell>
          <cell r="B15550">
            <v>38224169</v>
          </cell>
        </row>
        <row r="15551">
          <cell r="A15551" t="str">
            <v>FERNANDEZ DE ASTAIZA SARA MARIA</v>
          </cell>
          <cell r="B15551">
            <v>25263871</v>
          </cell>
        </row>
        <row r="15552">
          <cell r="A15552" t="str">
            <v>FERNANDEZ DE BARRETO AMAR</v>
          </cell>
          <cell r="B15552">
            <v>29082693</v>
          </cell>
        </row>
        <row r="15553">
          <cell r="A15553" t="str">
            <v>FERNANDEZ DE CASTRO MARIA LUCIA</v>
          </cell>
          <cell r="B15553">
            <v>32639343</v>
          </cell>
        </row>
        <row r="15554">
          <cell r="A15554" t="str">
            <v>FERNANDEZ DE LA ESPRIELLA FERNANDO</v>
          </cell>
          <cell r="B15554">
            <v>72164497</v>
          </cell>
        </row>
        <row r="15555">
          <cell r="A15555" t="str">
            <v>FERNANDEZ DE PELAEZ MARGARITA</v>
          </cell>
          <cell r="B15555">
            <v>32425248</v>
          </cell>
        </row>
        <row r="15556">
          <cell r="A15556" t="str">
            <v>FERNANDEZ DE RMARIA C</v>
          </cell>
          <cell r="B15556">
            <v>29100420</v>
          </cell>
        </row>
        <row r="15557">
          <cell r="A15557" t="str">
            <v>FERNANDEZ DE RUIZ CILIA SONIA</v>
          </cell>
          <cell r="B15557">
            <v>25266647</v>
          </cell>
        </row>
        <row r="15558">
          <cell r="A15558" t="str">
            <v>FERNANDEZ DE SOTO AIDA PAULINA</v>
          </cell>
          <cell r="B15558">
            <v>38983499</v>
          </cell>
        </row>
        <row r="15559">
          <cell r="A15559" t="str">
            <v>FERNANDEZ DE SOTO DE MOSQUERA AIDA LUCIA</v>
          </cell>
          <cell r="B15559">
            <v>38990900</v>
          </cell>
        </row>
        <row r="15560">
          <cell r="A15560" t="str">
            <v>FERNANDEZ DE SOTO DE OSPINA C</v>
          </cell>
          <cell r="B15560">
            <v>31265668</v>
          </cell>
        </row>
        <row r="15561">
          <cell r="A15561" t="str">
            <v>FERNANDEZ DE SOTO OLGA MARIA</v>
          </cell>
          <cell r="B15561">
            <v>31303391</v>
          </cell>
        </row>
        <row r="15562">
          <cell r="A15562" t="str">
            <v>FERNANDEZ DE SOTO SANDRA</v>
          </cell>
          <cell r="B15562">
            <v>39706421</v>
          </cell>
        </row>
        <row r="15563">
          <cell r="A15563" t="str">
            <v>FERNANDEZ DE VARGAS CONSUELO</v>
          </cell>
          <cell r="B15563">
            <v>38945585</v>
          </cell>
        </row>
        <row r="15564">
          <cell r="A15564" t="str">
            <v>FERNANDEZ DIAZ JOSE ALEXANDER</v>
          </cell>
          <cell r="B15564">
            <v>79696856</v>
          </cell>
        </row>
        <row r="15565">
          <cell r="A15565" t="str">
            <v>FERNANDEZ DUERO MAURICIO</v>
          </cell>
          <cell r="B15565">
            <v>7698171</v>
          </cell>
        </row>
        <row r="15566">
          <cell r="A15566" t="str">
            <v>FERNANDEZ ESCOBAR MARIA TERESA</v>
          </cell>
          <cell r="B15566">
            <v>42865106</v>
          </cell>
        </row>
        <row r="15567">
          <cell r="A15567" t="str">
            <v>FERNANDEZ F ANDRES</v>
          </cell>
          <cell r="B15567">
            <v>98542359</v>
          </cell>
        </row>
        <row r="15568">
          <cell r="A15568" t="str">
            <v>FERNANDEZ F LUIS GUILLERMO</v>
          </cell>
          <cell r="B15568">
            <v>70106307</v>
          </cell>
        </row>
        <row r="15569">
          <cell r="A15569" t="str">
            <v>FERNANDEZ FERNANDEZ IROLDO</v>
          </cell>
          <cell r="B15569">
            <v>18465511</v>
          </cell>
        </row>
        <row r="15570">
          <cell r="A15570" t="str">
            <v>FERNANDEZ FERNANDEZ LUIS FELIPE</v>
          </cell>
          <cell r="B15570">
            <v>3781897</v>
          </cell>
        </row>
        <row r="15571">
          <cell r="A15571" t="str">
            <v>FERNANDEZ FUENTES LUCY</v>
          </cell>
          <cell r="B15571">
            <v>31920604</v>
          </cell>
        </row>
        <row r="15572">
          <cell r="A15572" t="str">
            <v>FERNANDEZ FULI JOSE HILARIO</v>
          </cell>
          <cell r="B15572">
            <v>4668131</v>
          </cell>
        </row>
        <row r="15573">
          <cell r="A15573" t="str">
            <v>FERNANDEZ GALVIS MONICA MARIA</v>
          </cell>
          <cell r="B15573">
            <v>52258453</v>
          </cell>
        </row>
        <row r="15574">
          <cell r="A15574" t="str">
            <v>FERNANDEZ GARZON JORGE HUMBERTO</v>
          </cell>
          <cell r="B15574">
            <v>19430145</v>
          </cell>
        </row>
        <row r="15575">
          <cell r="A15575" t="str">
            <v>FERNANDEZ GARZON MARTHA CLAUDIA</v>
          </cell>
          <cell r="B15575">
            <v>39704835</v>
          </cell>
        </row>
        <row r="15576">
          <cell r="A15576" t="str">
            <v>FERNANDEZ GIL JOSE HERNEY</v>
          </cell>
          <cell r="B15576">
            <v>94320337</v>
          </cell>
        </row>
        <row r="15577">
          <cell r="A15577" t="str">
            <v>FERNANDEZ GORDILLO HERNANDO</v>
          </cell>
          <cell r="B15577">
            <v>16200301</v>
          </cell>
        </row>
        <row r="15578">
          <cell r="A15578" t="str">
            <v>FERNANDEZ GUARDIOLA BERNABELA ROCIO</v>
          </cell>
          <cell r="B15578">
            <v>51671350</v>
          </cell>
        </row>
        <row r="15579">
          <cell r="A15579" t="str">
            <v>FERNANDEZ HEIDMANN BENITO JOSE</v>
          </cell>
          <cell r="B15579">
            <v>79317757</v>
          </cell>
        </row>
        <row r="15580">
          <cell r="A15580" t="str">
            <v>FERNANDEZ HERNANDEZ JUAN CARLOS</v>
          </cell>
          <cell r="B15580">
            <v>79555621</v>
          </cell>
        </row>
        <row r="15581">
          <cell r="A15581" t="str">
            <v>FERNANDEZ HERNANDEZ MAGDALENA LUCIA</v>
          </cell>
          <cell r="B15581">
            <v>32528541</v>
          </cell>
        </row>
        <row r="15582">
          <cell r="A15582" t="str">
            <v>FERNANDEZ HERNANDEZ ROCIO DEL PILAR</v>
          </cell>
          <cell r="B15582">
            <v>51960900</v>
          </cell>
        </row>
        <row r="15583">
          <cell r="A15583" t="str">
            <v>FERNANDEZ IGLESIAS &amp; CIA S. EN</v>
          </cell>
          <cell r="B15583">
            <v>800182756</v>
          </cell>
        </row>
        <row r="15584">
          <cell r="A15584" t="str">
            <v>FERNANDEZ JIMENEZ ROBINSON</v>
          </cell>
          <cell r="B15584">
            <v>73109625</v>
          </cell>
        </row>
        <row r="15585">
          <cell r="A15585" t="str">
            <v>FERNANDEZ L ALBERTO</v>
          </cell>
          <cell r="B15585">
            <v>14946324</v>
          </cell>
        </row>
        <row r="15586">
          <cell r="A15586" t="str">
            <v>FERNANDEZ LARGO JAIME ANCISAR</v>
          </cell>
          <cell r="B15586">
            <v>4419526</v>
          </cell>
        </row>
        <row r="15587">
          <cell r="A15587" t="str">
            <v>FERNANDEZ LEMUS EDGAR</v>
          </cell>
          <cell r="B15587">
            <v>19133550</v>
          </cell>
        </row>
        <row r="15588">
          <cell r="A15588" t="str">
            <v>FERNANDEZ LOPEZ LUZ ADRIANA</v>
          </cell>
          <cell r="B15588">
            <v>52269086</v>
          </cell>
        </row>
        <row r="15589">
          <cell r="A15589" t="str">
            <v>FERNANDEZ LUZ YENNY</v>
          </cell>
          <cell r="B15589">
            <v>66916125</v>
          </cell>
        </row>
        <row r="15590">
          <cell r="A15590" t="str">
            <v>FERNANDEZ MARIN ADA ISABEL</v>
          </cell>
          <cell r="B15590">
            <v>52362354</v>
          </cell>
        </row>
        <row r="15591">
          <cell r="A15591" t="str">
            <v>FERNANDEZ MARIN FERNANDO</v>
          </cell>
          <cell r="B15591">
            <v>19078973</v>
          </cell>
        </row>
        <row r="15592">
          <cell r="A15592" t="str">
            <v>FERNANDEZ MARIN JOHN FABIO</v>
          </cell>
          <cell r="B15592">
            <v>71617201</v>
          </cell>
        </row>
        <row r="15593">
          <cell r="A15593" t="str">
            <v>FERNANDEZ MARTIN ADRIANA</v>
          </cell>
          <cell r="B15593">
            <v>35466201</v>
          </cell>
        </row>
        <row r="15594">
          <cell r="A15594" t="str">
            <v>FERNANDEZ MARTINEZ ROLANDO</v>
          </cell>
          <cell r="B15594">
            <v>70512908</v>
          </cell>
        </row>
        <row r="15595">
          <cell r="A15595" t="str">
            <v>FERNANDEZ MARY SELVA</v>
          </cell>
          <cell r="B15595">
            <v>23718283</v>
          </cell>
        </row>
        <row r="15596">
          <cell r="A15596" t="str">
            <v>FERNANDEZ MEDINA CONSUELO</v>
          </cell>
          <cell r="B15596">
            <v>34597010</v>
          </cell>
        </row>
        <row r="15597">
          <cell r="A15597" t="str">
            <v>FERNANDEZ MEJIA DAVID ANDRES</v>
          </cell>
          <cell r="B15597">
            <v>15440308</v>
          </cell>
        </row>
        <row r="15598">
          <cell r="A15598" t="str">
            <v>FERNANDEZ MEJIA LUIS ALBERTO</v>
          </cell>
          <cell r="B15598">
            <v>9806388</v>
          </cell>
        </row>
        <row r="15599">
          <cell r="A15599" t="str">
            <v>FERNANDEZ MEJIA ROSA ELENA</v>
          </cell>
          <cell r="B15599">
            <v>32482677</v>
          </cell>
        </row>
        <row r="15600">
          <cell r="A15600" t="str">
            <v>FERNANDEZ MEJIA TOMAS GILBERTO</v>
          </cell>
          <cell r="B15600">
            <v>4375423</v>
          </cell>
        </row>
        <row r="15601">
          <cell r="A15601" t="str">
            <v>FERNANDEZ MOLINA LUIS FERNANDO</v>
          </cell>
          <cell r="B15601">
            <v>7536253</v>
          </cell>
        </row>
        <row r="15602">
          <cell r="A15602" t="str">
            <v>FERNANDEZ MORALES ALEXANDER</v>
          </cell>
          <cell r="B15602">
            <v>94500915</v>
          </cell>
        </row>
        <row r="15603">
          <cell r="A15603" t="str">
            <v>FERNANDEZ MORALES ANDRES</v>
          </cell>
          <cell r="B15603">
            <v>16737893</v>
          </cell>
        </row>
        <row r="15604">
          <cell r="A15604" t="str">
            <v>FERNANDEZ MORALES NELLY EMILCE</v>
          </cell>
          <cell r="B15604">
            <v>39632779</v>
          </cell>
        </row>
        <row r="15605">
          <cell r="A15605" t="str">
            <v>FERNANDEZ MORENO LILIANA ANDREA</v>
          </cell>
          <cell r="B15605">
            <v>65828596</v>
          </cell>
        </row>
        <row r="15606">
          <cell r="A15606" t="str">
            <v>FERNANDEZ MORENO NUBIA STELLA</v>
          </cell>
          <cell r="B15606">
            <v>41656532</v>
          </cell>
        </row>
        <row r="15607">
          <cell r="A15607" t="str">
            <v>FERNANDEZ MOSQUERA JAIRO ARMANDO</v>
          </cell>
          <cell r="B15607">
            <v>10547080</v>
          </cell>
        </row>
        <row r="15608">
          <cell r="A15608" t="str">
            <v>FERNANDEZ MUNERA GUSTAVO ALONSO</v>
          </cell>
          <cell r="B15608">
            <v>98543664</v>
          </cell>
        </row>
        <row r="15609">
          <cell r="A15609" t="str">
            <v>FERNANDEZ NARANJO DIEGO JAVIER</v>
          </cell>
          <cell r="B15609">
            <v>12193991</v>
          </cell>
        </row>
        <row r="15610">
          <cell r="A15610" t="str">
            <v>FERNANDEZ NARANJO JAIME</v>
          </cell>
          <cell r="B15610">
            <v>16651983</v>
          </cell>
        </row>
        <row r="15611">
          <cell r="A15611" t="str">
            <v>FERNANDEZ NISPERUZA GILMA ELENA</v>
          </cell>
          <cell r="B15611">
            <v>34997094</v>
          </cell>
        </row>
        <row r="15612">
          <cell r="A15612" t="str">
            <v>FERNANDEZ OBDULIO</v>
          </cell>
          <cell r="B15612">
            <v>6344610</v>
          </cell>
        </row>
        <row r="15613">
          <cell r="A15613" t="str">
            <v>FERNANDEZ OCAMPO LUIS EDUARDO</v>
          </cell>
          <cell r="B15613">
            <v>7551335</v>
          </cell>
        </row>
        <row r="15614">
          <cell r="A15614" t="str">
            <v>FERNANDEZ OCHOA JAIRO DE JESUS</v>
          </cell>
          <cell r="B15614">
            <v>8278095</v>
          </cell>
        </row>
        <row r="15615">
          <cell r="A15615" t="str">
            <v>FERNANDEZ OLARTE VILMA PATRICIA</v>
          </cell>
          <cell r="B15615">
            <v>51618941</v>
          </cell>
        </row>
        <row r="15616">
          <cell r="A15616" t="str">
            <v>FERNANDEZ OLAYA JOSE VICENTE</v>
          </cell>
          <cell r="B15616">
            <v>19087957</v>
          </cell>
        </row>
        <row r="15617">
          <cell r="A15617" t="str">
            <v>FERNANDEZ ORDO/EZ DIANA PATRICIA</v>
          </cell>
          <cell r="B15617">
            <v>31998997</v>
          </cell>
        </row>
        <row r="15618">
          <cell r="A15618" t="str">
            <v>FERNANDEZ ORDOÑEZ GUSTAVO ADOLFO</v>
          </cell>
          <cell r="B15618">
            <v>18519426</v>
          </cell>
        </row>
        <row r="15619">
          <cell r="A15619" t="str">
            <v>FERNANDEZ ORDONEZ MARCOS</v>
          </cell>
          <cell r="B15619">
            <v>14871521</v>
          </cell>
        </row>
        <row r="15620">
          <cell r="A15620" t="str">
            <v>FERNANDEZ OROZCO EDUARD ADRIAN</v>
          </cell>
          <cell r="B15620">
            <v>10489292</v>
          </cell>
        </row>
        <row r="15621">
          <cell r="A15621" t="str">
            <v>FERNANDEZ ORTIZ FERLEY</v>
          </cell>
          <cell r="B15621">
            <v>16802541</v>
          </cell>
        </row>
        <row r="15622">
          <cell r="A15622" t="str">
            <v>FERNANDEZ ORTIZ FERNANDO</v>
          </cell>
          <cell r="B15622">
            <v>16249833</v>
          </cell>
        </row>
        <row r="15623">
          <cell r="A15623" t="str">
            <v>FERNANDEZ OSORIO FERNANDO DE JESUS</v>
          </cell>
          <cell r="B15623">
            <v>19186022</v>
          </cell>
        </row>
        <row r="15624">
          <cell r="A15624" t="str">
            <v>FERNANDEZ OSPINA DORA ALBA</v>
          </cell>
          <cell r="B15624">
            <v>66701720</v>
          </cell>
        </row>
        <row r="15625">
          <cell r="A15625" t="str">
            <v>FERNANDEZ PADRON PEDRO</v>
          </cell>
          <cell r="B15625">
            <v>289775</v>
          </cell>
        </row>
        <row r="15626">
          <cell r="A15626" t="str">
            <v>FERNANDEZ PALACIOSVICTOR MANUEL</v>
          </cell>
          <cell r="B15626">
            <v>19234678</v>
          </cell>
        </row>
        <row r="15627">
          <cell r="A15627" t="str">
            <v>FERNANDEZ PARADA BLANCA NELLY</v>
          </cell>
          <cell r="B15627">
            <v>27785358</v>
          </cell>
        </row>
        <row r="15628">
          <cell r="A15628" t="str">
            <v>FERNANDEZ PENILLA CARLOS F</v>
          </cell>
          <cell r="B15628">
            <v>16793238</v>
          </cell>
        </row>
        <row r="15629">
          <cell r="A15629" t="str">
            <v>FERNANDEZ PINZON OSCAR</v>
          </cell>
          <cell r="B15629">
            <v>19277697</v>
          </cell>
        </row>
        <row r="15630">
          <cell r="A15630" t="str">
            <v>FERNANDEZ PLAZA ALVARO</v>
          </cell>
          <cell r="B15630">
            <v>14432714</v>
          </cell>
        </row>
        <row r="15631">
          <cell r="A15631" t="str">
            <v>FERNANDEZ PRADO JOSE DE JESUS</v>
          </cell>
          <cell r="B15631">
            <v>79506187</v>
          </cell>
        </row>
        <row r="15632">
          <cell r="A15632" t="str">
            <v>FERNANDEZ RAMIREZ MONICA MARIA</v>
          </cell>
          <cell r="B15632">
            <v>43614406</v>
          </cell>
        </row>
        <row r="15633">
          <cell r="A15633" t="str">
            <v>FERNANDEZ RESTREPO MIGUEL ANGEL</v>
          </cell>
          <cell r="B15633">
            <v>98521468</v>
          </cell>
        </row>
        <row r="15634">
          <cell r="A15634" t="str">
            <v>FERNANDEZ RINCON GLORIA ESPERANZA</v>
          </cell>
          <cell r="B15634">
            <v>51857216</v>
          </cell>
        </row>
        <row r="15635">
          <cell r="A15635" t="str">
            <v>FERNANDEZ RIOS MIGUEL ALBERTO</v>
          </cell>
          <cell r="B15635">
            <v>18593483</v>
          </cell>
        </row>
        <row r="15636">
          <cell r="A15636" t="str">
            <v>FERNANDEZ RIVA JOSE ENRIQUE</v>
          </cell>
          <cell r="B15636">
            <v>16629699</v>
          </cell>
        </row>
        <row r="15637">
          <cell r="A15637" t="str">
            <v>FERNANDEZ ROMERO ALVARO ENRIQUE</v>
          </cell>
          <cell r="B15637">
            <v>17134799</v>
          </cell>
        </row>
        <row r="15638">
          <cell r="A15638" t="str">
            <v>FERNANDEZ RUBIO ANA ADIELA</v>
          </cell>
          <cell r="B15638">
            <v>26615452</v>
          </cell>
        </row>
        <row r="15639">
          <cell r="A15639" t="str">
            <v>FERNANDEZ RUIZ GERMAN ALFONSO</v>
          </cell>
          <cell r="B15639">
            <v>10099018</v>
          </cell>
        </row>
        <row r="15640">
          <cell r="A15640" t="str">
            <v>FERNANDEZ RUIZ MARTHA CECILIA</v>
          </cell>
          <cell r="B15640">
            <v>41606903</v>
          </cell>
        </row>
        <row r="15641">
          <cell r="A15641" t="str">
            <v>FERNANDEZ SAEZ NINE</v>
          </cell>
          <cell r="B15641">
            <v>26998718</v>
          </cell>
        </row>
        <row r="15642">
          <cell r="A15642" t="str">
            <v>FERNANDEZ SALAZAR XIMENA PATRICIA</v>
          </cell>
          <cell r="B15642">
            <v>50853974</v>
          </cell>
        </row>
        <row r="15643">
          <cell r="A15643" t="str">
            <v>FERNANDEZ SANCHEZ ANA DELIA</v>
          </cell>
          <cell r="B15643">
            <v>66921570</v>
          </cell>
        </row>
        <row r="15644">
          <cell r="A15644" t="str">
            <v>FERNANDEZ SANCHEZ EDGAR</v>
          </cell>
          <cell r="B15644">
            <v>14970552</v>
          </cell>
        </row>
        <row r="15645">
          <cell r="A15645" t="str">
            <v>FERNANDEZ SANCHEZ LUZ ALBA</v>
          </cell>
          <cell r="B15645">
            <v>34059885</v>
          </cell>
        </row>
        <row r="15646">
          <cell r="A15646" t="str">
            <v>FERNANDEZ SOLANO NOHORA ELINA</v>
          </cell>
          <cell r="B15646">
            <v>26941924</v>
          </cell>
        </row>
        <row r="15647">
          <cell r="A15647" t="str">
            <v>FERNANDEZ SOLARTE PAULA ANDREA</v>
          </cell>
          <cell r="B15647">
            <v>34610327</v>
          </cell>
        </row>
        <row r="15648">
          <cell r="A15648" t="str">
            <v>FERNANDEZ TOFI/O JAIME</v>
          </cell>
          <cell r="B15648">
            <v>14930708</v>
          </cell>
        </row>
        <row r="15649">
          <cell r="A15649" t="str">
            <v>FERNANDEZ TORRES ADAULFO</v>
          </cell>
          <cell r="B15649">
            <v>77036546</v>
          </cell>
        </row>
        <row r="15650">
          <cell r="A15650" t="str">
            <v>FERNANDEZ TORRES YENNY LAVINYA</v>
          </cell>
          <cell r="B15650">
            <v>66846373</v>
          </cell>
        </row>
        <row r="15651">
          <cell r="A15651" t="str">
            <v>FERNANDEZ TOVAR JAIME</v>
          </cell>
          <cell r="B15651">
            <v>83087193</v>
          </cell>
        </row>
        <row r="15652">
          <cell r="A15652" t="str">
            <v>FERNANDEZ V MARIA GLADYS</v>
          </cell>
          <cell r="B15652">
            <v>21675265</v>
          </cell>
        </row>
        <row r="15653">
          <cell r="A15653" t="str">
            <v>FERNANDEZ VASQUEZ DIONISIO RAFAEL</v>
          </cell>
          <cell r="B15653">
            <v>73123779</v>
          </cell>
        </row>
        <row r="15654">
          <cell r="A15654" t="str">
            <v>FERNANDEZ VEGA CIELO ANDREA</v>
          </cell>
          <cell r="B15654">
            <v>52517069</v>
          </cell>
        </row>
        <row r="15655">
          <cell r="A15655" t="str">
            <v>FERNANDEZ VELEZ GABRIEL ENRIQUE</v>
          </cell>
          <cell r="B15655">
            <v>79355491</v>
          </cell>
        </row>
        <row r="15656">
          <cell r="A15656" t="str">
            <v>FERNANDEZ VELEZ JHONSON NICOLAS</v>
          </cell>
          <cell r="B15656">
            <v>15258808</v>
          </cell>
        </row>
        <row r="15657">
          <cell r="A15657" t="str">
            <v>FERNANDEZ VELEZ MARIO</v>
          </cell>
          <cell r="B15657">
            <v>6201564</v>
          </cell>
        </row>
        <row r="15658">
          <cell r="A15658" t="str">
            <v>FERNANDEZ VILLA ARISTOBULO</v>
          </cell>
          <cell r="B15658">
            <v>7541002</v>
          </cell>
        </row>
        <row r="15659">
          <cell r="A15659" t="str">
            <v>FERNANDEZ ZAMBRANO JAIME HUGO</v>
          </cell>
          <cell r="B15659">
            <v>18125891</v>
          </cell>
        </row>
        <row r="15660">
          <cell r="A15660" t="str">
            <v>FERNANDO A CASTANEDA CARVAJAL</v>
          </cell>
          <cell r="B15660">
            <v>16748628</v>
          </cell>
        </row>
        <row r="15661">
          <cell r="A15661" t="str">
            <v>FERNANDO A URREA VILLADA</v>
          </cell>
          <cell r="B15661">
            <v>16448620</v>
          </cell>
        </row>
        <row r="15662">
          <cell r="A15662" t="str">
            <v>FERNANDO ALBERTO DOMINGUEZ GUERRERO</v>
          </cell>
          <cell r="B15662">
            <v>16604284</v>
          </cell>
        </row>
        <row r="15663">
          <cell r="A15663" t="str">
            <v>FERNANDO ALEXANER CORTES ACERO</v>
          </cell>
          <cell r="B15663">
            <v>79846501</v>
          </cell>
        </row>
        <row r="15664">
          <cell r="A15664" t="str">
            <v>FERNANDO ALOMIA ARCE</v>
          </cell>
          <cell r="B15664">
            <v>14999455</v>
          </cell>
        </row>
        <row r="15665">
          <cell r="A15665" t="str">
            <v>FERNANDO AMADOR CEDIEL</v>
          </cell>
          <cell r="B15665">
            <v>16683047</v>
          </cell>
        </row>
        <row r="15666">
          <cell r="A15666" t="str">
            <v>FERNANDO AMAYA QUIJANO</v>
          </cell>
          <cell r="B15666">
            <v>17148173</v>
          </cell>
        </row>
        <row r="15667">
          <cell r="A15667" t="str">
            <v>FERNANDO ANDRADE RIVERA</v>
          </cell>
          <cell r="B15667">
            <v>94397963</v>
          </cell>
        </row>
        <row r="15668">
          <cell r="A15668" t="str">
            <v>FERNANDO ARGUELLES NORAMBUENA</v>
          </cell>
          <cell r="B15668">
            <v>3227942</v>
          </cell>
        </row>
        <row r="15669">
          <cell r="A15669" t="str">
            <v>FERNANDO ARIAS GARZON</v>
          </cell>
          <cell r="B15669">
            <v>80421850</v>
          </cell>
        </row>
        <row r="15670">
          <cell r="A15670" t="str">
            <v>FERNANDO AUGUSTO GUZMAN MARTINEZ</v>
          </cell>
          <cell r="B15670">
            <v>16713481</v>
          </cell>
        </row>
        <row r="15671">
          <cell r="A15671" t="str">
            <v>FERNANDO BARONA CORDOVEZ</v>
          </cell>
          <cell r="B15671">
            <v>16634486</v>
          </cell>
        </row>
        <row r="15672">
          <cell r="A15672" t="str">
            <v>FERNANDO BOHORQUEZ VILLAMIZAR</v>
          </cell>
          <cell r="B15672">
            <v>19313176</v>
          </cell>
        </row>
        <row r="15673">
          <cell r="A15673" t="str">
            <v>FERNANDO CADAVID MAZUERA</v>
          </cell>
          <cell r="B15673">
            <v>2423877</v>
          </cell>
        </row>
        <row r="15674">
          <cell r="A15674" t="str">
            <v>FERNANDO CALERO CAMPO</v>
          </cell>
          <cell r="B15674">
            <v>14977947</v>
          </cell>
        </row>
        <row r="15675">
          <cell r="A15675" t="str">
            <v>FERNANDO CAMPO VELASQUEZ</v>
          </cell>
          <cell r="B15675">
            <v>16645927</v>
          </cell>
        </row>
        <row r="15676">
          <cell r="A15676" t="str">
            <v>FERNANDO CANO CUELLAR</v>
          </cell>
          <cell r="B15676">
            <v>14978856</v>
          </cell>
        </row>
        <row r="15677">
          <cell r="A15677" t="str">
            <v>FERNANDO CARVAJAL ALBAN</v>
          </cell>
          <cell r="B15677">
            <v>16732571</v>
          </cell>
        </row>
        <row r="15678">
          <cell r="A15678" t="str">
            <v>FERNANDO DE FRANCISCO REYES</v>
          </cell>
          <cell r="B15678">
            <v>16676690</v>
          </cell>
        </row>
        <row r="15679">
          <cell r="A15679" t="str">
            <v>FERNANDO FRANCO CALDERON</v>
          </cell>
          <cell r="B15679">
            <v>19249418</v>
          </cell>
        </row>
        <row r="15680">
          <cell r="A15680" t="str">
            <v>FERNANDO GANTIVAR ARANA</v>
          </cell>
          <cell r="B15680">
            <v>19489382</v>
          </cell>
        </row>
        <row r="15681">
          <cell r="A15681" t="str">
            <v>FERNANDO GOMEZ VILLAFANE</v>
          </cell>
          <cell r="B15681">
            <v>14964043</v>
          </cell>
        </row>
        <row r="15682">
          <cell r="A15682" t="str">
            <v>FERNANDO GUEVARA CANO</v>
          </cell>
          <cell r="B15682">
            <v>16760018</v>
          </cell>
        </row>
        <row r="15683">
          <cell r="A15683" t="str">
            <v>FERNANDO HELO YAMHURE</v>
          </cell>
          <cell r="B15683">
            <v>79150101</v>
          </cell>
        </row>
        <row r="15684">
          <cell r="A15684" t="str">
            <v>FERNANDO HERNANDEZ</v>
          </cell>
          <cell r="B15684">
            <v>94376743</v>
          </cell>
        </row>
        <row r="15685">
          <cell r="A15685" t="str">
            <v>FERNANDO HURTADO GOMEZ/ ALFREDO GOMEZ B</v>
          </cell>
          <cell r="B15685">
            <v>79439284</v>
          </cell>
        </row>
        <row r="15686">
          <cell r="A15686" t="str">
            <v>FERNANDO J ROMERO MONCAYO</v>
          </cell>
          <cell r="B15686">
            <v>16602059</v>
          </cell>
        </row>
        <row r="15687">
          <cell r="A15687" t="str">
            <v>FERNANDO JARAMILLO VARGAS</v>
          </cell>
          <cell r="B15687">
            <v>19147560</v>
          </cell>
        </row>
        <row r="15688">
          <cell r="A15688" t="str">
            <v>FERNANDO JOSE ESCOBAR SANTOS</v>
          </cell>
          <cell r="B15688">
            <v>17189964</v>
          </cell>
        </row>
        <row r="15689">
          <cell r="A15689" t="str">
            <v>FERNANDO JOSE SALAZAR ROGELIS</v>
          </cell>
          <cell r="B15689">
            <v>94500952</v>
          </cell>
        </row>
        <row r="15690">
          <cell r="A15690" t="str">
            <v>FERNANDO LEHNER RUHLAND</v>
          </cell>
          <cell r="B15690">
            <v>35890</v>
          </cell>
        </row>
        <row r="15691">
          <cell r="A15691" t="str">
            <v>FERNANDO LINARES CLAVIJO</v>
          </cell>
          <cell r="B15691">
            <v>17165073</v>
          </cell>
        </row>
        <row r="15692">
          <cell r="A15692" t="str">
            <v>FERNANDO LUKAUSKIS IGLESIAS</v>
          </cell>
          <cell r="B15692">
            <v>16642815</v>
          </cell>
        </row>
        <row r="15693">
          <cell r="A15693" t="str">
            <v>FERNANDO M MEJIA LOPEZ</v>
          </cell>
          <cell r="B15693">
            <v>14979213</v>
          </cell>
        </row>
        <row r="15694">
          <cell r="A15694" t="str">
            <v>FERNANDO MEDINA ALBAN</v>
          </cell>
          <cell r="B15694">
            <v>14981852</v>
          </cell>
        </row>
        <row r="15695">
          <cell r="A15695" t="str">
            <v>FERNANDO MICHELSEN SOTO</v>
          </cell>
          <cell r="B15695">
            <v>79140783</v>
          </cell>
        </row>
        <row r="15696">
          <cell r="A15696" t="str">
            <v>FERNANDO NAAR C</v>
          </cell>
          <cell r="B15696">
            <v>80420522</v>
          </cell>
        </row>
        <row r="15697">
          <cell r="A15697" t="str">
            <v>FERNANDO NICOLAS MANZANARES AREVALO</v>
          </cell>
          <cell r="B15697">
            <v>79373871</v>
          </cell>
        </row>
        <row r="15698">
          <cell r="A15698" t="str">
            <v>FERNANDO PINZON DIAZ</v>
          </cell>
          <cell r="B15698">
            <v>11230096</v>
          </cell>
        </row>
        <row r="15699">
          <cell r="A15699" t="str">
            <v>FERNANDO RAMIREZ ALZATE</v>
          </cell>
          <cell r="B15699">
            <v>17329391</v>
          </cell>
        </row>
        <row r="15700">
          <cell r="A15700" t="str">
            <v>FERNANDO RIVERA ARBELAEZ</v>
          </cell>
          <cell r="B15700">
            <v>16611866</v>
          </cell>
        </row>
        <row r="15701">
          <cell r="A15701" t="str">
            <v>FERNANDO RIVERA TORO</v>
          </cell>
          <cell r="B15701">
            <v>14442855</v>
          </cell>
        </row>
        <row r="15702">
          <cell r="A15702" t="str">
            <v>FERNANDO ROA POVEDA</v>
          </cell>
          <cell r="B15702">
            <v>19367047</v>
          </cell>
        </row>
        <row r="15703">
          <cell r="A15703" t="str">
            <v>FERNANDO RODAS BUITRAGO</v>
          </cell>
          <cell r="B15703">
            <v>14957527</v>
          </cell>
        </row>
        <row r="15704">
          <cell r="A15704" t="str">
            <v>FERNANDO RODRIGUEZ ALFONSO</v>
          </cell>
          <cell r="B15704">
            <v>79182219</v>
          </cell>
        </row>
        <row r="15705">
          <cell r="A15705" t="str">
            <v>FERNANDO ROJAS E</v>
          </cell>
          <cell r="B15705">
            <v>70568050</v>
          </cell>
        </row>
        <row r="15706">
          <cell r="A15706" t="str">
            <v>FERNANDO SANCHEZ W</v>
          </cell>
          <cell r="B15706">
            <v>16637603</v>
          </cell>
        </row>
        <row r="15707">
          <cell r="A15707" t="str">
            <v>FERNANDO U POLO O</v>
          </cell>
          <cell r="B15707">
            <v>16669767</v>
          </cell>
        </row>
        <row r="15708">
          <cell r="A15708" t="str">
            <v>FERNANDO URIBE SATIZABAL</v>
          </cell>
          <cell r="B15708">
            <v>14442700</v>
          </cell>
        </row>
        <row r="15709">
          <cell r="A15709" t="str">
            <v>FERNANDO VALDES TAFUR</v>
          </cell>
          <cell r="B15709">
            <v>79235428</v>
          </cell>
        </row>
        <row r="15710">
          <cell r="A15710" t="str">
            <v>FERNANDO VANEGAS RAMIREZ</v>
          </cell>
          <cell r="B15710">
            <v>3103833</v>
          </cell>
        </row>
        <row r="15711">
          <cell r="A15711" t="str">
            <v>FERNANDO VELASQUEZ LASPRILLA</v>
          </cell>
          <cell r="B15711">
            <v>16583625</v>
          </cell>
        </row>
        <row r="15712">
          <cell r="A15712" t="str">
            <v>FERNANDO VITA SUAREZ</v>
          </cell>
          <cell r="B15712">
            <v>79386016</v>
          </cell>
        </row>
        <row r="15713">
          <cell r="A15713" t="str">
            <v>FERNERY GARCIA GARCIA</v>
          </cell>
          <cell r="B15713">
            <v>12119533</v>
          </cell>
        </row>
        <row r="15714">
          <cell r="A15714" t="str">
            <v>FERNEY ANTONIO DIAZ GONZALEZ</v>
          </cell>
          <cell r="B15714">
            <v>14443126</v>
          </cell>
        </row>
        <row r="15715">
          <cell r="A15715" t="str">
            <v>FERNEY GUARIN OSORIO</v>
          </cell>
          <cell r="B15715">
            <v>70728745</v>
          </cell>
        </row>
        <row r="15716">
          <cell r="A15716" t="str">
            <v>FERNNADEZ SOLARTE MARIA EUGENI</v>
          </cell>
          <cell r="B15716">
            <v>31911877</v>
          </cell>
        </row>
        <row r="15717">
          <cell r="A15717" t="str">
            <v>FERRARO CORDOBA NELLY AMPARO</v>
          </cell>
          <cell r="B15717">
            <v>43013555</v>
          </cell>
        </row>
        <row r="15718">
          <cell r="A15718" t="str">
            <v>FERREIRA CAMACHO BEATRIZ</v>
          </cell>
          <cell r="B15718">
            <v>32075163</v>
          </cell>
        </row>
        <row r="15719">
          <cell r="A15719" t="str">
            <v>FERREIRA CARVAJAL FREDY JAVIER</v>
          </cell>
          <cell r="B15719">
            <v>91233365</v>
          </cell>
        </row>
        <row r="15720">
          <cell r="A15720" t="str">
            <v>FERREIRA CORONELL CARLOS MANUEL</v>
          </cell>
          <cell r="B15720">
            <v>72143037</v>
          </cell>
        </row>
        <row r="15721">
          <cell r="A15721" t="str">
            <v>FERREIRA DE SILVA NUBIA</v>
          </cell>
          <cell r="B15721">
            <v>41704853</v>
          </cell>
        </row>
        <row r="15722">
          <cell r="A15722" t="str">
            <v>FERREIRA ESCOBAR ADRIANA MARIA</v>
          </cell>
          <cell r="B15722">
            <v>20915651</v>
          </cell>
        </row>
        <row r="15723">
          <cell r="A15723" t="str">
            <v>FERREIRA GUZMAN JAIME ARTURO</v>
          </cell>
          <cell r="B15723">
            <v>79152615</v>
          </cell>
        </row>
        <row r="15724">
          <cell r="A15724" t="str">
            <v>FERREIRA HERRERA WILSON DELIO</v>
          </cell>
          <cell r="B15724">
            <v>11302706</v>
          </cell>
        </row>
        <row r="15725">
          <cell r="A15725" t="str">
            <v>FERREIRA MENDEZ JAMIR</v>
          </cell>
          <cell r="B15725">
            <v>6001675</v>
          </cell>
        </row>
        <row r="15726">
          <cell r="A15726" t="str">
            <v>FERREIRA PAZ JUAN CARLOS</v>
          </cell>
          <cell r="B15726">
            <v>16860345</v>
          </cell>
        </row>
        <row r="15727">
          <cell r="A15727" t="str">
            <v>FERREIRA R GUILLERMO E</v>
          </cell>
          <cell r="B15727">
            <v>80412148</v>
          </cell>
        </row>
        <row r="15728">
          <cell r="A15728" t="str">
            <v>FERREIRA RUAN Y ASOCIADOS LTDA.</v>
          </cell>
          <cell r="B15728">
            <v>830018928</v>
          </cell>
        </row>
        <row r="15729">
          <cell r="A15729" t="str">
            <v>FERREIRA SANMIGUEL JORGE</v>
          </cell>
          <cell r="B15729">
            <v>2874596</v>
          </cell>
        </row>
        <row r="15730">
          <cell r="A15730" t="str">
            <v>FERREIRA TORRADO ALEXANDER</v>
          </cell>
          <cell r="B15730">
            <v>79453849</v>
          </cell>
        </row>
        <row r="15731">
          <cell r="A15731" t="str">
            <v>FERREIRA WILLIAM</v>
          </cell>
          <cell r="B15731">
            <v>91272040</v>
          </cell>
        </row>
        <row r="15732">
          <cell r="A15732" t="str">
            <v>FERREJAR LTDA</v>
          </cell>
          <cell r="B15732">
            <v>800014166</v>
          </cell>
        </row>
        <row r="15733">
          <cell r="A15733" t="str">
            <v>FERREPACIFICO SA</v>
          </cell>
          <cell r="B15733">
            <v>815001074</v>
          </cell>
        </row>
        <row r="15734">
          <cell r="A15734" t="str">
            <v>FERRER BERNAL SANTIAGO</v>
          </cell>
          <cell r="B15734">
            <v>70087708</v>
          </cell>
        </row>
        <row r="15735">
          <cell r="A15735" t="str">
            <v>FERRER BOTERO LUIS FERNANDO</v>
          </cell>
          <cell r="B15735">
            <v>8274436</v>
          </cell>
        </row>
        <row r="15736">
          <cell r="A15736" t="str">
            <v>FERRER GONZALEZ FRANKLIN CALIXTO</v>
          </cell>
          <cell r="B15736">
            <v>77034571</v>
          </cell>
        </row>
        <row r="15737">
          <cell r="A15737" t="str">
            <v>FERRER LUNA WILLIAN ROBERTO</v>
          </cell>
          <cell r="B15737">
            <v>8693691</v>
          </cell>
        </row>
        <row r="15738">
          <cell r="A15738" t="str">
            <v>FERRER TOBON JAIME ANDRES</v>
          </cell>
          <cell r="B15738">
            <v>70567726</v>
          </cell>
        </row>
        <row r="15739">
          <cell r="A15739" t="str">
            <v>FERREROSA MONTERO OMAR</v>
          </cell>
          <cell r="B15739">
            <v>16447368</v>
          </cell>
        </row>
        <row r="15740">
          <cell r="A15740" t="str">
            <v>FERREROSA TAMAYO JAIME HUMBERTO</v>
          </cell>
          <cell r="B15740">
            <v>14960479</v>
          </cell>
        </row>
        <row r="15741">
          <cell r="A15741" t="str">
            <v>FERRETERIA ESPANOLA Y CIA LTDA</v>
          </cell>
          <cell r="B15741">
            <v>860044136</v>
          </cell>
        </row>
        <row r="15742">
          <cell r="A15742" t="str">
            <v>FERRETERIA LA MINA</v>
          </cell>
          <cell r="B15742">
            <v>800032555</v>
          </cell>
        </row>
        <row r="15743">
          <cell r="A15743" t="str">
            <v>FERRETERIA LUDI Y CIA LIMITADA</v>
          </cell>
          <cell r="B15743">
            <v>860529454</v>
          </cell>
        </row>
        <row r="15744">
          <cell r="A15744" t="str">
            <v>FERRETERIA ORDONEZ ELISABETH</v>
          </cell>
          <cell r="B15744">
            <v>49796313</v>
          </cell>
        </row>
        <row r="15745">
          <cell r="A15745" t="str">
            <v>FERRETERIA TECNIFER LTDA</v>
          </cell>
          <cell r="B15745">
            <v>805000144</v>
          </cell>
        </row>
        <row r="15746">
          <cell r="A15746" t="str">
            <v>FERRETERIA Y ARTICULOS ELECTRICOS LTDA</v>
          </cell>
          <cell r="B15746">
            <v>890311483</v>
          </cell>
        </row>
        <row r="15747">
          <cell r="A15747" t="str">
            <v>FERRETEROS Y ELECTRICOS S.A.</v>
          </cell>
          <cell r="B15747">
            <v>811012403</v>
          </cell>
        </row>
        <row r="15748">
          <cell r="A15748" t="str">
            <v>FERRIN MARTINEZ JOSE TOMAS</v>
          </cell>
          <cell r="B15748">
            <v>16476092</v>
          </cell>
        </row>
        <row r="15749">
          <cell r="A15749" t="str">
            <v>FERRIN MORENO FLOR ENEIDA</v>
          </cell>
          <cell r="B15749">
            <v>59665088</v>
          </cell>
        </row>
        <row r="15750">
          <cell r="A15750" t="str">
            <v>FERRIN WHILMER ANTONIO</v>
          </cell>
          <cell r="B15750">
            <v>76304461</v>
          </cell>
        </row>
        <row r="15751">
          <cell r="A15751" t="str">
            <v>FERRO CORTES CESAR AUGUSTO</v>
          </cell>
          <cell r="B15751">
            <v>19329965</v>
          </cell>
        </row>
        <row r="15752">
          <cell r="A15752" t="str">
            <v>FERRO COTES HELEM JANETH</v>
          </cell>
          <cell r="B15752">
            <v>49767377</v>
          </cell>
        </row>
        <row r="15753">
          <cell r="A15753" t="str">
            <v>FERRO DE LESMES BLANCA LILIA</v>
          </cell>
          <cell r="B15753">
            <v>20565713</v>
          </cell>
        </row>
        <row r="15754">
          <cell r="A15754" t="str">
            <v>FERRO GARAY LUZ STELLA</v>
          </cell>
          <cell r="B15754">
            <v>52005919</v>
          </cell>
        </row>
        <row r="15755">
          <cell r="A15755" t="str">
            <v>FERRO GUTIERREZ BLANCA ISABEL</v>
          </cell>
          <cell r="B15755">
            <v>39645488</v>
          </cell>
        </row>
        <row r="15756">
          <cell r="A15756" t="str">
            <v>FERRO MARTINEZ JOHANNA ALEXANDRA</v>
          </cell>
          <cell r="B15756">
            <v>52198458</v>
          </cell>
        </row>
        <row r="15757">
          <cell r="A15757" t="str">
            <v>FERRO OCHOA CLARA INES</v>
          </cell>
          <cell r="B15757">
            <v>21065539</v>
          </cell>
        </row>
        <row r="15758">
          <cell r="A15758" t="str">
            <v>FERRO PUIN LUIS ALEXANDER</v>
          </cell>
          <cell r="B15758">
            <v>80499458</v>
          </cell>
        </row>
        <row r="15759">
          <cell r="A15759" t="str">
            <v>FERRO PUIN YENY ROCIO</v>
          </cell>
          <cell r="B15759">
            <v>39624784</v>
          </cell>
        </row>
        <row r="15760">
          <cell r="A15760" t="str">
            <v>FERRO ROJAS ALVARO</v>
          </cell>
          <cell r="B15760">
            <v>12186592</v>
          </cell>
        </row>
        <row r="15761">
          <cell r="A15761" t="str">
            <v>FERRO RUIZ RODRIGO HERNANDO</v>
          </cell>
          <cell r="B15761">
            <v>80425627</v>
          </cell>
        </row>
        <row r="15762">
          <cell r="A15762" t="str">
            <v>FERROPINTURAS DEL CAUCA LTDA</v>
          </cell>
          <cell r="B15762">
            <v>800200792</v>
          </cell>
        </row>
        <row r="15763">
          <cell r="A15763" t="str">
            <v>FERRUCHO ARANGURENCARLOS ANDRES</v>
          </cell>
          <cell r="B15763">
            <v>79860090</v>
          </cell>
        </row>
        <row r="15764">
          <cell r="A15764" t="str">
            <v>FES S.A. C.F.C</v>
          </cell>
          <cell r="B15764">
            <v>830011788</v>
          </cell>
        </row>
        <row r="15765">
          <cell r="A15765" t="str">
            <v>FESTONES Y BOLSAS LTDA</v>
          </cell>
          <cell r="B15765">
            <v>811017813</v>
          </cell>
        </row>
        <row r="15766">
          <cell r="A15766" t="str">
            <v>FETECUA CARRILLO MARCELA</v>
          </cell>
          <cell r="B15766">
            <v>35521074</v>
          </cell>
        </row>
        <row r="15767">
          <cell r="A15767" t="str">
            <v>FEUILLET PALOMARES PATRICIA DEL PILAR</v>
          </cell>
          <cell r="B15767">
            <v>52144891</v>
          </cell>
        </row>
        <row r="15768">
          <cell r="A15768" t="str">
            <v>FICSA SA</v>
          </cell>
          <cell r="B15768">
            <v>805002293</v>
          </cell>
        </row>
        <row r="15769">
          <cell r="A15769" t="str">
            <v>FIDOLY GUSTAVO BECERRA ROZO</v>
          </cell>
          <cell r="B15769">
            <v>13354265</v>
          </cell>
        </row>
        <row r="15770">
          <cell r="A15770" t="str">
            <v>FIERRO CUELLAR JORGE ELIECER</v>
          </cell>
          <cell r="B15770">
            <v>12205958</v>
          </cell>
        </row>
        <row r="15771">
          <cell r="A15771" t="str">
            <v>FIERRO FERNANDO</v>
          </cell>
          <cell r="B15771">
            <v>6103272</v>
          </cell>
        </row>
        <row r="15772">
          <cell r="A15772" t="str">
            <v>FIERRO FLOREZ BLANCA NELSY</v>
          </cell>
          <cell r="B15772">
            <v>41463329</v>
          </cell>
        </row>
        <row r="15773">
          <cell r="A15773" t="str">
            <v>FIERRO HURTADO MANUEL ANTONIO</v>
          </cell>
          <cell r="B15773">
            <v>4923526</v>
          </cell>
        </row>
        <row r="15774">
          <cell r="A15774" t="str">
            <v>FIERRO MEJIA RICARDO</v>
          </cell>
          <cell r="B15774">
            <v>83237034</v>
          </cell>
        </row>
        <row r="15775">
          <cell r="A15775" t="str">
            <v>FIERRO OBANDO WILLAM GERMAN</v>
          </cell>
          <cell r="B15775">
            <v>87451232</v>
          </cell>
        </row>
        <row r="15776">
          <cell r="A15776" t="str">
            <v>FIERRO PINERES NIRIA</v>
          </cell>
          <cell r="B15776">
            <v>36163727</v>
          </cell>
        </row>
        <row r="15777">
          <cell r="A15777" t="str">
            <v>FIERRO RAMIREZ MARIA DEL PILAR</v>
          </cell>
          <cell r="B15777">
            <v>52177384</v>
          </cell>
        </row>
        <row r="15778">
          <cell r="A15778" t="str">
            <v>FIERRO SIERRA VHECTOR</v>
          </cell>
          <cell r="B15778">
            <v>5958020</v>
          </cell>
        </row>
        <row r="15779">
          <cell r="A15779" t="str">
            <v>FIERRO VILLALOBOS ALICIA</v>
          </cell>
          <cell r="B15779">
            <v>20522779</v>
          </cell>
        </row>
        <row r="15780">
          <cell r="A15780" t="str">
            <v>FIESCO ALVAREZ MARTHA LUCIA</v>
          </cell>
          <cell r="B15780">
            <v>66989381</v>
          </cell>
        </row>
        <row r="15781">
          <cell r="A15781" t="str">
            <v>FIGUEREDO CAICEDO JORGE</v>
          </cell>
          <cell r="B15781">
            <v>16514006</v>
          </cell>
        </row>
        <row r="15782">
          <cell r="A15782" t="str">
            <v>FIGUEREDO HECTOR ALBERTO</v>
          </cell>
          <cell r="B15782">
            <v>79390448</v>
          </cell>
        </row>
        <row r="15783">
          <cell r="A15783" t="str">
            <v>FIGUEREDO MEDINA LUIS MAURICIO</v>
          </cell>
          <cell r="B15783">
            <v>79624059</v>
          </cell>
        </row>
        <row r="15784">
          <cell r="A15784" t="str">
            <v>FIGUEREDO RAFAEL</v>
          </cell>
          <cell r="B15784">
            <v>3227754</v>
          </cell>
        </row>
        <row r="15785">
          <cell r="A15785" t="str">
            <v>FIGUEREDO RODRIGUEGINA PAOLA</v>
          </cell>
          <cell r="B15785">
            <v>52587796</v>
          </cell>
        </row>
        <row r="15786">
          <cell r="A15786" t="str">
            <v>FIGUEROA ALVAREZ JUAN BAUTISTA</v>
          </cell>
          <cell r="B15786">
            <v>5308950</v>
          </cell>
        </row>
        <row r="15787">
          <cell r="A15787" t="str">
            <v>FIGUEROA ALVAREZ ROSA MARIA</v>
          </cell>
          <cell r="B15787">
            <v>31921174</v>
          </cell>
        </row>
        <row r="15788">
          <cell r="A15788" t="str">
            <v>FIGUEROA AMARIS PATRICIA ELENA</v>
          </cell>
          <cell r="B15788">
            <v>45485621</v>
          </cell>
        </row>
        <row r="15789">
          <cell r="A15789" t="str">
            <v>FIGUEROA ARANGO CLARA INES</v>
          </cell>
          <cell r="B15789">
            <v>39542020</v>
          </cell>
        </row>
        <row r="15790">
          <cell r="A15790" t="str">
            <v>FIGUEROA ARCHEL JULIETA</v>
          </cell>
          <cell r="B15790">
            <v>31380083</v>
          </cell>
        </row>
        <row r="15791">
          <cell r="A15791" t="str">
            <v>FIGUEROA BENAVIDEZ OMAIRA</v>
          </cell>
          <cell r="B15791">
            <v>34501316</v>
          </cell>
        </row>
        <row r="15792">
          <cell r="A15792" t="str">
            <v>FIGUEROA CALERO MARCELO</v>
          </cell>
          <cell r="B15792">
            <v>94397448</v>
          </cell>
        </row>
        <row r="15793">
          <cell r="A15793" t="str">
            <v>FIGUEROA CARDONA JORGE WILLIAM</v>
          </cell>
          <cell r="B15793">
            <v>16053483</v>
          </cell>
        </row>
        <row r="15794">
          <cell r="A15794" t="str">
            <v>FIGUEROA CHARRIA FRANCISCO JAVIER</v>
          </cell>
          <cell r="B15794">
            <v>10488770</v>
          </cell>
        </row>
        <row r="15795">
          <cell r="A15795" t="str">
            <v>FIGUEROA COLLAZOS FHANOR</v>
          </cell>
          <cell r="B15795">
            <v>16644036</v>
          </cell>
        </row>
        <row r="15796">
          <cell r="A15796" t="str">
            <v>FIGUEROA CORDOBA LILIANA</v>
          </cell>
          <cell r="B15796">
            <v>29814779</v>
          </cell>
        </row>
        <row r="15797">
          <cell r="A15797" t="str">
            <v>FIGUEROA DE CARDENAS FLOR ANGELA</v>
          </cell>
          <cell r="B15797">
            <v>41729332</v>
          </cell>
        </row>
        <row r="15798">
          <cell r="A15798" t="str">
            <v>FIGUEROA DIAZ CLAUDIA MARCELA</v>
          </cell>
          <cell r="B15798">
            <v>66905783</v>
          </cell>
        </row>
        <row r="15799">
          <cell r="A15799" t="str">
            <v>FIGUEROA DIAZ LUIS ENRIQUE</v>
          </cell>
          <cell r="B15799">
            <v>16684498</v>
          </cell>
        </row>
        <row r="15800">
          <cell r="A15800" t="str">
            <v>FIGUEROA ESCOBAR GLORIA LICET</v>
          </cell>
          <cell r="B15800">
            <v>43522772</v>
          </cell>
        </row>
        <row r="15801">
          <cell r="A15801" t="str">
            <v>FIGUEROA FIGUEROA BLANCA LILIA</v>
          </cell>
          <cell r="B15801">
            <v>51605432</v>
          </cell>
        </row>
        <row r="15802">
          <cell r="A15802" t="str">
            <v>FIGUEROA GIRALDO RODRIGO</v>
          </cell>
          <cell r="B15802">
            <v>79558206</v>
          </cell>
        </row>
        <row r="15803">
          <cell r="A15803" t="str">
            <v>FIGUEROA GOMEZ ABEL ENRIQUE</v>
          </cell>
          <cell r="B15803">
            <v>85467468</v>
          </cell>
        </row>
        <row r="15804">
          <cell r="A15804" t="str">
            <v>FIGUEROA GOMEZ EFRAIN WILLIAM</v>
          </cell>
          <cell r="B15804">
            <v>6247615</v>
          </cell>
        </row>
        <row r="15805">
          <cell r="A15805" t="str">
            <v>FIGUEROA GONZALEZ PEDRO EFREN</v>
          </cell>
          <cell r="B15805">
            <v>16467372</v>
          </cell>
        </row>
        <row r="15806">
          <cell r="A15806" t="str">
            <v>FIGUEROA GUZMAN LUCENIS</v>
          </cell>
          <cell r="B15806">
            <v>39577603</v>
          </cell>
        </row>
        <row r="15807">
          <cell r="A15807" t="str">
            <v>FIGUEROA HERRERA OLNEDA</v>
          </cell>
          <cell r="B15807">
            <v>38957562</v>
          </cell>
        </row>
        <row r="15808">
          <cell r="A15808" t="str">
            <v>FIGUEROA JOHN ALCIDES</v>
          </cell>
          <cell r="B15808">
            <v>79826092</v>
          </cell>
        </row>
        <row r="15809">
          <cell r="A15809" t="str">
            <v>FIGUEROA MANIOS LUCERO</v>
          </cell>
          <cell r="B15809">
            <v>51781417</v>
          </cell>
        </row>
        <row r="15810">
          <cell r="A15810" t="str">
            <v>FIGUEROA MANRIQUE JOSE ALBERTO</v>
          </cell>
          <cell r="B15810">
            <v>7685521</v>
          </cell>
        </row>
        <row r="15811">
          <cell r="A15811" t="str">
            <v>FIGUEROA MAYORCA MARTHA YOLANDA</v>
          </cell>
          <cell r="B15811">
            <v>31304075</v>
          </cell>
        </row>
        <row r="15812">
          <cell r="A15812" t="str">
            <v>FIGUEROA MENDOZA GLORETH ALEYDA</v>
          </cell>
          <cell r="B15812">
            <v>63292776</v>
          </cell>
        </row>
        <row r="15813">
          <cell r="A15813" t="str">
            <v>FIGUEROA MONCALEANO NELSON</v>
          </cell>
          <cell r="B15813">
            <v>7524852</v>
          </cell>
        </row>
        <row r="15814">
          <cell r="A15814" t="str">
            <v>FIGUEROA MORALES GUSTAVO</v>
          </cell>
          <cell r="B15814">
            <v>19400921</v>
          </cell>
        </row>
        <row r="15815">
          <cell r="A15815" t="str">
            <v>FIGUEROA NUSTE MARTHA LUCIA</v>
          </cell>
          <cell r="B15815">
            <v>66855574</v>
          </cell>
        </row>
        <row r="15816">
          <cell r="A15816" t="str">
            <v>FIGUEROA ORDOÑEZ LUIS ELDER</v>
          </cell>
          <cell r="B15816">
            <v>10691318</v>
          </cell>
        </row>
        <row r="15817">
          <cell r="A15817" t="str">
            <v>FIGUEROA ORTIZ ALBA MARINA</v>
          </cell>
          <cell r="B15817">
            <v>31467301</v>
          </cell>
        </row>
        <row r="15818">
          <cell r="A15818" t="str">
            <v>FIGUEROA PEREZ OSVALDO RAFAEL</v>
          </cell>
          <cell r="B15818">
            <v>8712449</v>
          </cell>
        </row>
        <row r="15819">
          <cell r="A15819" t="str">
            <v>FIGUEROA PORRAS YANNETH</v>
          </cell>
          <cell r="B15819">
            <v>52180504</v>
          </cell>
        </row>
        <row r="15820">
          <cell r="A15820" t="str">
            <v>FIGUEROA RAMOS MARGARITA ELVIRA</v>
          </cell>
          <cell r="B15820">
            <v>66904907</v>
          </cell>
        </row>
        <row r="15821">
          <cell r="A15821" t="str">
            <v>FIGUEROA RODRIGUEZCORONA DE J</v>
          </cell>
          <cell r="B15821">
            <v>27387987</v>
          </cell>
        </row>
        <row r="15822">
          <cell r="A15822" t="str">
            <v>FIGUEROA RONDEROS GUSTAVO ADOLFO</v>
          </cell>
          <cell r="B15822">
            <v>11320363</v>
          </cell>
        </row>
        <row r="15823">
          <cell r="A15823" t="str">
            <v>FIGUEROA ROSERO MARIA STELLA</v>
          </cell>
          <cell r="B15823">
            <v>30730888</v>
          </cell>
        </row>
        <row r="15824">
          <cell r="A15824" t="str">
            <v>FIGUEROA S INGRID</v>
          </cell>
          <cell r="B15824">
            <v>66856947</v>
          </cell>
        </row>
        <row r="15825">
          <cell r="A15825" t="str">
            <v>FIGUEROA SALAZAR O MARTHA LUCIA</v>
          </cell>
          <cell r="B15825">
            <v>31958958</v>
          </cell>
        </row>
        <row r="15826">
          <cell r="A15826" t="str">
            <v>FIGUEROA SANABRIA ROGELIO</v>
          </cell>
          <cell r="B15826">
            <v>7470850</v>
          </cell>
        </row>
        <row r="15827">
          <cell r="A15827" t="str">
            <v>FIGUEROA SIERRA LUZMILA</v>
          </cell>
          <cell r="B15827">
            <v>41440975</v>
          </cell>
        </row>
        <row r="15828">
          <cell r="A15828" t="str">
            <v>FIGUEROA SUAREZ FERNANDO</v>
          </cell>
          <cell r="B15828">
            <v>9287030</v>
          </cell>
        </row>
        <row r="15829">
          <cell r="A15829" t="str">
            <v>FIGUEROA VALLEJO MARIA CRISTINA</v>
          </cell>
          <cell r="B15829">
            <v>41336441</v>
          </cell>
        </row>
        <row r="15830">
          <cell r="A15830" t="str">
            <v>FIGUEROA VICTORIA DIEGO NOEL</v>
          </cell>
          <cell r="B15830">
            <v>16655112</v>
          </cell>
        </row>
        <row r="15831">
          <cell r="A15831" t="str">
            <v>FILEMON ARANDA SANCHEZ</v>
          </cell>
          <cell r="B15831">
            <v>4640860</v>
          </cell>
        </row>
        <row r="15832">
          <cell r="A15832" t="str">
            <v>FILIGRANA ASCENE</v>
          </cell>
          <cell r="B15832">
            <v>34390216</v>
          </cell>
        </row>
        <row r="15833">
          <cell r="A15833" t="str">
            <v>FILIGRANA CORDOBA FREDDY</v>
          </cell>
          <cell r="B15833">
            <v>16611430</v>
          </cell>
        </row>
        <row r="15834">
          <cell r="A15834" t="str">
            <v>FILIGRANA NARVAEZ JACKELINE</v>
          </cell>
          <cell r="B15834">
            <v>66845541</v>
          </cell>
        </row>
        <row r="15835">
          <cell r="A15835" t="str">
            <v>FILLIPO GUTIERREZ CARLOS ALBERTO</v>
          </cell>
          <cell r="B15835">
            <v>91103385</v>
          </cell>
        </row>
        <row r="15836">
          <cell r="A15836" t="str">
            <v>FILOMENA FERRARO LEONARDO DINO</v>
          </cell>
          <cell r="B15836">
            <v>19268168</v>
          </cell>
        </row>
        <row r="15837">
          <cell r="A15837" t="str">
            <v>FILTROS Y FILTROS LTDA.</v>
          </cell>
          <cell r="B15837">
            <v>890322484</v>
          </cell>
        </row>
        <row r="15838">
          <cell r="A15838" t="str">
            <v>FIMM COLOMBIA LTDA</v>
          </cell>
          <cell r="B15838">
            <v>830068637</v>
          </cell>
        </row>
        <row r="15839">
          <cell r="A15839" t="str">
            <v>FINA ACEVEDO ROSARIO</v>
          </cell>
          <cell r="B15839">
            <v>31148153</v>
          </cell>
        </row>
        <row r="15840">
          <cell r="A15840" t="str">
            <v>FINDLAY DE MUNOZ AYTIDALIA</v>
          </cell>
          <cell r="B15840">
            <v>31299283</v>
          </cell>
        </row>
        <row r="15841">
          <cell r="A15841" t="str">
            <v>FINDLAY MORENO ELIANA</v>
          </cell>
          <cell r="B15841">
            <v>66863422</v>
          </cell>
        </row>
        <row r="15842">
          <cell r="A15842" t="str">
            <v>FINO GALLEGO SANDRA PATRICIA</v>
          </cell>
          <cell r="B15842">
            <v>39756165</v>
          </cell>
        </row>
        <row r="15843">
          <cell r="A15843" t="str">
            <v>FINO HERNANDEZ CAMILO ARBEY</v>
          </cell>
          <cell r="B15843">
            <v>19317158</v>
          </cell>
        </row>
        <row r="15844">
          <cell r="A15844" t="str">
            <v>FINO SUAREZ FREDY ORLANDO</v>
          </cell>
          <cell r="B15844">
            <v>79854661</v>
          </cell>
        </row>
        <row r="15845">
          <cell r="A15845" t="str">
            <v>FIORILLO SARMIENTO DAVID ALBERTO</v>
          </cell>
          <cell r="B15845">
            <v>8661771</v>
          </cell>
        </row>
        <row r="15846">
          <cell r="A15846" t="str">
            <v>FIRACATIVE MUNOZ ALIRIO</v>
          </cell>
          <cell r="B15846">
            <v>3128921</v>
          </cell>
        </row>
        <row r="15847">
          <cell r="A15847" t="str">
            <v>FITOCOL LTDA.</v>
          </cell>
          <cell r="B15847">
            <v>800188493</v>
          </cell>
        </row>
        <row r="15848">
          <cell r="A15848" t="str">
            <v>FITZGERALD CASTRO COLY</v>
          </cell>
          <cell r="B15848">
            <v>31293947</v>
          </cell>
        </row>
        <row r="15849">
          <cell r="A15849" t="str">
            <v>FITZGERALD LAVERDE HOOVER FERNANDO</v>
          </cell>
          <cell r="B15849">
            <v>16630837</v>
          </cell>
        </row>
        <row r="15850">
          <cell r="A15850" t="str">
            <v>FLAUTERO BRI/EZ EDILBERTO</v>
          </cell>
          <cell r="B15850">
            <v>79359503</v>
          </cell>
        </row>
        <row r="15851">
          <cell r="A15851" t="str">
            <v>FLAVIO ANTONIO NARANJO GONZALEZ</v>
          </cell>
          <cell r="B15851">
            <v>14995799</v>
          </cell>
        </row>
        <row r="15852">
          <cell r="A15852" t="str">
            <v>FLECHAS CARDENAS HENRY</v>
          </cell>
          <cell r="B15852">
            <v>79536112</v>
          </cell>
        </row>
        <row r="15853">
          <cell r="A15853" t="str">
            <v>FLECHAS CASTANEDA ALEXANDER</v>
          </cell>
          <cell r="B15853">
            <v>19269333</v>
          </cell>
        </row>
        <row r="15854">
          <cell r="A15854" t="str">
            <v>FLECHAS GARZON CLAUDIA JASMIN</v>
          </cell>
          <cell r="B15854">
            <v>35414450</v>
          </cell>
        </row>
        <row r="15855">
          <cell r="A15855" t="str">
            <v>FLECHAS LOPEZ JESUS MARIO</v>
          </cell>
          <cell r="B15855">
            <v>16765777</v>
          </cell>
        </row>
        <row r="15856">
          <cell r="A15856" t="str">
            <v>FLECHAS OTALORA GLORIA YAMILE</v>
          </cell>
          <cell r="B15856">
            <v>41765786</v>
          </cell>
        </row>
        <row r="15857">
          <cell r="A15857" t="str">
            <v>FLECHAS REYES CLAUDIA ELIANA</v>
          </cell>
          <cell r="B15857">
            <v>52115114</v>
          </cell>
        </row>
        <row r="15858">
          <cell r="A15858" t="str">
            <v>FLECHAS RODRIGUEZ MARIA FANNY</v>
          </cell>
          <cell r="B15858">
            <v>40008559</v>
          </cell>
        </row>
        <row r="15859">
          <cell r="A15859" t="str">
            <v>FLEREZ ANGULO GUSTAVO</v>
          </cell>
          <cell r="B15859">
            <v>73076156</v>
          </cell>
        </row>
        <row r="15860">
          <cell r="A15860" t="str">
            <v>FLOR ANTONIO MARIA</v>
          </cell>
          <cell r="B15860">
            <v>14988890</v>
          </cell>
        </row>
        <row r="15861">
          <cell r="A15861" t="str">
            <v>FLOR AZUCENA SUAREZ VARGAS</v>
          </cell>
          <cell r="B15861">
            <v>41729525</v>
          </cell>
        </row>
        <row r="15862">
          <cell r="A15862" t="str">
            <v>FLOR CLAUDIA PATRICIA</v>
          </cell>
          <cell r="B15862">
            <v>66973713</v>
          </cell>
        </row>
        <row r="15863">
          <cell r="A15863" t="str">
            <v>FLOR DIAZ ELISEO</v>
          </cell>
          <cell r="B15863">
            <v>14951620</v>
          </cell>
        </row>
        <row r="15864">
          <cell r="A15864" t="str">
            <v>FLOR GONZALEZ FRANKI IGNACIO</v>
          </cell>
          <cell r="B15864">
            <v>16786328</v>
          </cell>
        </row>
        <row r="15865">
          <cell r="A15865" t="str">
            <v>FLOR JESUS HERNAN</v>
          </cell>
          <cell r="B15865">
            <v>10548855</v>
          </cell>
        </row>
        <row r="15866">
          <cell r="A15866" t="str">
            <v>FLOR LOPEZ CARMEN ALEYDA</v>
          </cell>
          <cell r="B15866">
            <v>25271886</v>
          </cell>
        </row>
        <row r="15867">
          <cell r="A15867" t="str">
            <v>FLOR MARIA ACOSTA FIGUEREDO</v>
          </cell>
          <cell r="B15867">
            <v>41470477</v>
          </cell>
        </row>
        <row r="15868">
          <cell r="A15868" t="str">
            <v>FLORAIN BORBON FABIO EDUARDO</v>
          </cell>
          <cell r="B15868">
            <v>19461329</v>
          </cell>
        </row>
        <row r="15869">
          <cell r="A15869" t="str">
            <v>FLORENCIA MEDINA GOMEZ</v>
          </cell>
          <cell r="B15869">
            <v>31468027</v>
          </cell>
        </row>
        <row r="15870">
          <cell r="A15870" t="str">
            <v>FLORENCIA MEJIA DE MONTOYA</v>
          </cell>
          <cell r="B15870">
            <v>29279161</v>
          </cell>
        </row>
        <row r="15871">
          <cell r="A15871" t="str">
            <v>FLORENCIA RENGIFO DUQUE</v>
          </cell>
          <cell r="B15871">
            <v>38875093</v>
          </cell>
        </row>
        <row r="15872">
          <cell r="A15872" t="str">
            <v>FLORES ACHURI GLORIA PATRICIA</v>
          </cell>
          <cell r="B15872">
            <v>43505745</v>
          </cell>
        </row>
        <row r="15873">
          <cell r="A15873" t="str">
            <v>FLORES BARRERA LUCILA</v>
          </cell>
          <cell r="B15873">
            <v>55162394</v>
          </cell>
        </row>
        <row r="15874">
          <cell r="A15874" t="str">
            <v>FLOREZ ABRIL ANGELICA</v>
          </cell>
          <cell r="B15874">
            <v>60368871</v>
          </cell>
        </row>
        <row r="15875">
          <cell r="A15875" t="str">
            <v>FLOREZ ACEVEDO PEDRO MARIA</v>
          </cell>
          <cell r="B15875">
            <v>5561087</v>
          </cell>
        </row>
        <row r="15876">
          <cell r="A15876" t="str">
            <v>FLOREZ ACUNA BEATRIZ</v>
          </cell>
          <cell r="B15876">
            <v>29874523</v>
          </cell>
        </row>
        <row r="15877">
          <cell r="A15877" t="str">
            <v>FLOREZ AGUDELO IRMA JANNETH</v>
          </cell>
          <cell r="B15877">
            <v>65740906</v>
          </cell>
        </row>
        <row r="15878">
          <cell r="A15878" t="str">
            <v>FLOREZ AGUILERA LUIS ERNEY</v>
          </cell>
          <cell r="B15878">
            <v>13616637</v>
          </cell>
        </row>
        <row r="15879">
          <cell r="A15879" t="str">
            <v>FLOREZ ALBA IRMA YOLANDA</v>
          </cell>
          <cell r="B15879">
            <v>52012470</v>
          </cell>
        </row>
        <row r="15880">
          <cell r="A15880" t="str">
            <v>FLOREZ ALDANA JORGE</v>
          </cell>
          <cell r="B15880">
            <v>1357746</v>
          </cell>
        </row>
        <row r="15881">
          <cell r="A15881" t="str">
            <v>FLOREZ ALVAREZ PAOLA ANDREA</v>
          </cell>
          <cell r="B15881">
            <v>31536073</v>
          </cell>
        </row>
        <row r="15882">
          <cell r="A15882" t="str">
            <v>FLOREZ ANGELA MARIA</v>
          </cell>
          <cell r="B15882">
            <v>39760576</v>
          </cell>
        </row>
        <row r="15883">
          <cell r="A15883" t="str">
            <v>FLOREZ ARBOLEDA SOLEDAD DEL SOCORRO</v>
          </cell>
          <cell r="B15883">
            <v>42890583</v>
          </cell>
        </row>
        <row r="15884">
          <cell r="A15884" t="str">
            <v>FLOREZ ARCILA CARLOS EDUARDO</v>
          </cell>
          <cell r="B15884">
            <v>94505873</v>
          </cell>
        </row>
        <row r="15885">
          <cell r="A15885" t="str">
            <v>FLOREZ ARENAS MARTHA MARIA</v>
          </cell>
          <cell r="B15885">
            <v>28423393</v>
          </cell>
        </row>
        <row r="15886">
          <cell r="A15886" t="str">
            <v>FLOREZ ARIAS LUCELLY</v>
          </cell>
          <cell r="B15886">
            <v>31839914</v>
          </cell>
        </row>
        <row r="15887">
          <cell r="A15887" t="str">
            <v>FLOREZ AVENDANO CLAUDIA PATRICIA</v>
          </cell>
          <cell r="B15887">
            <v>38285475</v>
          </cell>
        </row>
        <row r="15888">
          <cell r="A15888" t="str">
            <v>FLOREZ AVENDANO MARCELA PATRICIA</v>
          </cell>
          <cell r="B15888">
            <v>39667503</v>
          </cell>
        </row>
        <row r="15889">
          <cell r="A15889" t="str">
            <v>FLOREZ AYALA ALEXANDER</v>
          </cell>
          <cell r="B15889">
            <v>16790290</v>
          </cell>
        </row>
        <row r="15890">
          <cell r="A15890" t="str">
            <v>FLOREZ BALLESTEROS ALBEIRO</v>
          </cell>
          <cell r="B15890">
            <v>10111833</v>
          </cell>
        </row>
        <row r="15891">
          <cell r="A15891" t="str">
            <v>FLOREZ BARROS CARMEN ALICIA</v>
          </cell>
          <cell r="B15891">
            <v>26793209</v>
          </cell>
        </row>
        <row r="15892">
          <cell r="A15892" t="str">
            <v>FLOREZ BELTRAN ANTONIO</v>
          </cell>
          <cell r="B15892">
            <v>19187994</v>
          </cell>
        </row>
        <row r="15893">
          <cell r="A15893" t="str">
            <v>FLOREZ BELTRAN ASTRID CLEMENCIA</v>
          </cell>
          <cell r="B15893">
            <v>51853504</v>
          </cell>
        </row>
        <row r="15894">
          <cell r="A15894" t="str">
            <v>FLOREZ BENITEZ FARIDES DEL CARMEN</v>
          </cell>
          <cell r="B15894">
            <v>45461731</v>
          </cell>
        </row>
        <row r="15895">
          <cell r="A15895" t="str">
            <v>FLOREZ BERMUDEZ LUISA MERCEDES</v>
          </cell>
          <cell r="B15895">
            <v>33143486</v>
          </cell>
        </row>
        <row r="15896">
          <cell r="A15896" t="str">
            <v>FLOREZ BOTERO ALEXANDRA PATRICIA</v>
          </cell>
          <cell r="B15896">
            <v>43579701</v>
          </cell>
        </row>
        <row r="15897">
          <cell r="A15897" t="str">
            <v>FLOREZ BUENO GLORIA E</v>
          </cell>
          <cell r="B15897">
            <v>31467158</v>
          </cell>
        </row>
        <row r="15898">
          <cell r="A15898" t="str">
            <v>FLOREZ CALDERON JAIME</v>
          </cell>
          <cell r="B15898">
            <v>14990058</v>
          </cell>
        </row>
        <row r="15899">
          <cell r="A15899" t="str">
            <v>FLOREZ CANOSA GINA PATRICIA</v>
          </cell>
          <cell r="B15899">
            <v>51990531</v>
          </cell>
        </row>
        <row r="15900">
          <cell r="A15900" t="str">
            <v>FLOREZ CARDENAS CARLOS ARTURO</v>
          </cell>
          <cell r="B15900">
            <v>15427398</v>
          </cell>
        </row>
        <row r="15901">
          <cell r="A15901" t="str">
            <v>FLOREZ CARDENAS JOSE FRANCISCO</v>
          </cell>
          <cell r="B15901">
            <v>19377575</v>
          </cell>
        </row>
        <row r="15902">
          <cell r="A15902" t="str">
            <v>FLOREZ CARLOS MANUEL</v>
          </cell>
          <cell r="B15902">
            <v>16653436</v>
          </cell>
        </row>
        <row r="15903">
          <cell r="A15903" t="str">
            <v>FLOREZ CARVAJAL SANDRA PATRICIA</v>
          </cell>
          <cell r="B15903">
            <v>52213016</v>
          </cell>
        </row>
        <row r="15904">
          <cell r="A15904" t="str">
            <v>FLOREZ CASTANO RIGOBERTO</v>
          </cell>
          <cell r="B15904">
            <v>16768807</v>
          </cell>
        </row>
        <row r="15905">
          <cell r="A15905" t="str">
            <v>FLOREZ CASTAÑO SANDRA MILENA</v>
          </cell>
          <cell r="B15905">
            <v>29143985</v>
          </cell>
        </row>
        <row r="15906">
          <cell r="A15906" t="str">
            <v>FLOREZ CASTELLANOS AMPARO</v>
          </cell>
          <cell r="B15906">
            <v>51745146</v>
          </cell>
        </row>
        <row r="15907">
          <cell r="A15907" t="str">
            <v>FLOREZ CASTILLO LUIS FRANCISCO</v>
          </cell>
          <cell r="B15907">
            <v>13820297</v>
          </cell>
        </row>
        <row r="15908">
          <cell r="A15908" t="str">
            <v>FLOREZ CELIS RUTH</v>
          </cell>
          <cell r="B15908">
            <v>34599503</v>
          </cell>
        </row>
        <row r="15909">
          <cell r="A15909" t="str">
            <v>FLOREZ CHAVERRA ANA MILENA</v>
          </cell>
          <cell r="B15909">
            <v>52506198</v>
          </cell>
        </row>
        <row r="15910">
          <cell r="A15910" t="str">
            <v>FLOREZ CUELLAR JAVIER</v>
          </cell>
          <cell r="B15910">
            <v>18916029</v>
          </cell>
        </row>
        <row r="15911">
          <cell r="A15911" t="str">
            <v>FLOREZ DE CABRERA DORA</v>
          </cell>
          <cell r="B15911">
            <v>31133572</v>
          </cell>
        </row>
        <row r="15912">
          <cell r="A15912" t="str">
            <v>FLOREZ DE CRUZ DORA</v>
          </cell>
          <cell r="B15912">
            <v>36159261</v>
          </cell>
        </row>
        <row r="15913">
          <cell r="A15913" t="str">
            <v>FLOREZ DE ESCOBAR LUZ S</v>
          </cell>
          <cell r="B15913">
            <v>24290973</v>
          </cell>
        </row>
        <row r="15914">
          <cell r="A15914" t="str">
            <v>FLOREZ DE FUERTES AMPARO</v>
          </cell>
          <cell r="B15914">
            <v>29342929</v>
          </cell>
        </row>
        <row r="15915">
          <cell r="A15915" t="str">
            <v>FLOREZ DE SALCEDO FANNY</v>
          </cell>
          <cell r="B15915">
            <v>28527611</v>
          </cell>
        </row>
        <row r="15916">
          <cell r="A15916" t="str">
            <v>FLOREZ DIAZGRANADONATALIA LITTZINI</v>
          </cell>
          <cell r="B15916">
            <v>52020970</v>
          </cell>
        </row>
        <row r="15917">
          <cell r="A15917" t="str">
            <v>FLOREZ DUQUE RAUL</v>
          </cell>
          <cell r="B15917">
            <v>6452982</v>
          </cell>
        </row>
        <row r="15918">
          <cell r="A15918" t="str">
            <v>FLOREZ ENCISO ANA MILENA</v>
          </cell>
          <cell r="B15918">
            <v>52801219</v>
          </cell>
        </row>
        <row r="15919">
          <cell r="A15919" t="str">
            <v>FLOREZ ESPARRAGOZA PAULINO</v>
          </cell>
          <cell r="B15919">
            <v>5584449</v>
          </cell>
        </row>
        <row r="15920">
          <cell r="A15920" t="str">
            <v>FLOREZ FLOREZ JORGE HUMBERTO</v>
          </cell>
          <cell r="B15920">
            <v>98477960</v>
          </cell>
        </row>
        <row r="15921">
          <cell r="A15921" t="str">
            <v>FLOREZ FORERO LUIS ALFONSO</v>
          </cell>
          <cell r="B15921">
            <v>80409556</v>
          </cell>
        </row>
        <row r="15922">
          <cell r="A15922" t="str">
            <v>FLOREZ GAMEZ ENRIQUE ORLANDO</v>
          </cell>
          <cell r="B15922">
            <v>12963819</v>
          </cell>
        </row>
        <row r="15923">
          <cell r="A15923" t="str">
            <v>FLOREZ GARCIA ANDRES ADOLFO</v>
          </cell>
          <cell r="B15923">
            <v>71764347</v>
          </cell>
        </row>
        <row r="15924">
          <cell r="A15924" t="str">
            <v>FLOREZ GARCIA FABIO</v>
          </cell>
          <cell r="B15924">
            <v>13834632</v>
          </cell>
        </row>
        <row r="15925">
          <cell r="A15925" t="str">
            <v>FLOREZ GARCIA MERY</v>
          </cell>
          <cell r="B15925">
            <v>51600293</v>
          </cell>
        </row>
        <row r="15926">
          <cell r="A15926" t="str">
            <v>FLOREZ GIRALDO ALBA PATRICIA</v>
          </cell>
          <cell r="B15926">
            <v>42002905</v>
          </cell>
        </row>
        <row r="15927">
          <cell r="A15927" t="str">
            <v>FLOREZ GONZALEZ ENOC</v>
          </cell>
          <cell r="B15927">
            <v>12098343</v>
          </cell>
        </row>
        <row r="15928">
          <cell r="A15928" t="str">
            <v>FLOREZ GUERRA RAFAEL EDUARDO</v>
          </cell>
          <cell r="B15928">
            <v>10877738</v>
          </cell>
        </row>
        <row r="15929">
          <cell r="A15929" t="str">
            <v>FLOREZ GUTIERREZ NESTOR</v>
          </cell>
          <cell r="B15929">
            <v>10108685</v>
          </cell>
        </row>
        <row r="15930">
          <cell r="A15930" t="str">
            <v>FLOREZ HERNANDEZ JHONNY GUSTAVO</v>
          </cell>
          <cell r="B15930">
            <v>71221340</v>
          </cell>
        </row>
        <row r="15931">
          <cell r="A15931" t="str">
            <v>FLOREZ HERRERA LUIS ENRIQUE</v>
          </cell>
          <cell r="B15931">
            <v>7457862</v>
          </cell>
        </row>
        <row r="15932">
          <cell r="A15932" t="str">
            <v>FLOREZ HUERTAS LEONARDO</v>
          </cell>
          <cell r="B15932">
            <v>80383916</v>
          </cell>
        </row>
        <row r="15933">
          <cell r="A15933" t="str">
            <v>FLOREZ IBARRA JUAN CARLOS</v>
          </cell>
          <cell r="B15933">
            <v>16823425</v>
          </cell>
        </row>
        <row r="15934">
          <cell r="A15934" t="str">
            <v>FLOREZ IVAN HECTOR</v>
          </cell>
          <cell r="B15934">
            <v>16495754</v>
          </cell>
        </row>
        <row r="15935">
          <cell r="A15935" t="str">
            <v>FLOREZ JAIMES GERMAN</v>
          </cell>
          <cell r="B15935">
            <v>13471016</v>
          </cell>
        </row>
        <row r="15936">
          <cell r="A15936" t="str">
            <v>FLOREZ JARAMILLO CAROLINA</v>
          </cell>
          <cell r="B15936">
            <v>43614460</v>
          </cell>
        </row>
        <row r="15937">
          <cell r="A15937" t="str">
            <v>FLOREZ LERMA JAVIER MAURICIO</v>
          </cell>
          <cell r="B15937">
            <v>94269584</v>
          </cell>
        </row>
        <row r="15938">
          <cell r="A15938" t="str">
            <v>FLOREZ LINARES JOHN FREDY</v>
          </cell>
          <cell r="B15938">
            <v>79618572</v>
          </cell>
        </row>
        <row r="15939">
          <cell r="A15939" t="str">
            <v>FLOREZ LOPEZ ANA JULIA</v>
          </cell>
          <cell r="B15939">
            <v>31197907</v>
          </cell>
        </row>
        <row r="15940">
          <cell r="A15940" t="str">
            <v>FLOREZ LOPEZ CARLOS E</v>
          </cell>
          <cell r="B15940">
            <v>79487963</v>
          </cell>
        </row>
        <row r="15941">
          <cell r="A15941" t="str">
            <v>FLOREZ LOPEZ JESUS ELEAZAR</v>
          </cell>
          <cell r="B15941">
            <v>14984988</v>
          </cell>
        </row>
        <row r="15942">
          <cell r="A15942" t="str">
            <v>FLOREZ LOPEZ MARGARITA</v>
          </cell>
          <cell r="B15942">
            <v>39774960</v>
          </cell>
        </row>
        <row r="15943">
          <cell r="A15943" t="str">
            <v>FLOREZ LOPEZ RUSBEL JAMES PRE J</v>
          </cell>
          <cell r="B15943">
            <v>98582700</v>
          </cell>
        </row>
        <row r="15944">
          <cell r="A15944" t="str">
            <v>FLOREZ LUIS ALONSO</v>
          </cell>
          <cell r="B15944">
            <v>71676563</v>
          </cell>
        </row>
        <row r="15945">
          <cell r="A15945" t="str">
            <v>FLOREZ LUNA JESUS MARIA</v>
          </cell>
          <cell r="B15945">
            <v>79387509</v>
          </cell>
        </row>
        <row r="15946">
          <cell r="A15946" t="str">
            <v>FLOREZ MADRID MARTHA LUZ</v>
          </cell>
          <cell r="B15946">
            <v>42897489</v>
          </cell>
        </row>
        <row r="15947">
          <cell r="A15947" t="str">
            <v>FLOREZ MALDONADO CARLOS EDUARDO</v>
          </cell>
          <cell r="B15947">
            <v>79949260</v>
          </cell>
        </row>
        <row r="15948">
          <cell r="A15948" t="str">
            <v>FLOREZ MARTINEZ OSCAR HERNANDO</v>
          </cell>
          <cell r="B15948">
            <v>79491026</v>
          </cell>
        </row>
        <row r="15949">
          <cell r="A15949" t="str">
            <v>FLOREZ MEDINA GABRIEL EDUARDO</v>
          </cell>
          <cell r="B15949">
            <v>16547684</v>
          </cell>
        </row>
        <row r="15950">
          <cell r="A15950" t="str">
            <v>FLOREZ MEJIA CARLOS ALBERTO</v>
          </cell>
          <cell r="B15950">
            <v>10078466</v>
          </cell>
        </row>
        <row r="15951">
          <cell r="A15951" t="str">
            <v>FLOREZ MENDOZA ANA LUZ</v>
          </cell>
          <cell r="B15951">
            <v>37932529</v>
          </cell>
        </row>
        <row r="15952">
          <cell r="A15952" t="str">
            <v>FLOREZ MOLANO JOSE YESID</v>
          </cell>
          <cell r="B15952">
            <v>5978110</v>
          </cell>
        </row>
        <row r="15953">
          <cell r="A15953" t="str">
            <v>FLOREZ MONTES LEONARDO ENRIQUE</v>
          </cell>
          <cell r="B15953">
            <v>79639096</v>
          </cell>
        </row>
        <row r="15954">
          <cell r="A15954" t="str">
            <v>FLOREZ MONTOYA MARIA INIRIDA</v>
          </cell>
          <cell r="B15954">
            <v>29813416</v>
          </cell>
        </row>
        <row r="15955">
          <cell r="A15955" t="str">
            <v>FLOREZ MORENO FANY ESPERANZA</v>
          </cell>
          <cell r="B15955">
            <v>60365269</v>
          </cell>
        </row>
        <row r="15956">
          <cell r="A15956" t="str">
            <v>FLOREZ MORENO JORGE EDUARDO</v>
          </cell>
          <cell r="B15956">
            <v>79409512</v>
          </cell>
        </row>
        <row r="15957">
          <cell r="A15957" t="str">
            <v>FLOREZ MU¥OZ ALBERTO JAVIER</v>
          </cell>
          <cell r="B15957">
            <v>7248453</v>
          </cell>
        </row>
        <row r="15958">
          <cell r="A15958" t="str">
            <v>FLOREZ MUNOZ ALEXANDRA MARIA</v>
          </cell>
          <cell r="B15958">
            <v>42792855</v>
          </cell>
        </row>
        <row r="15959">
          <cell r="A15959" t="str">
            <v>FLOREZ MUNOZ FABER FERNANDO</v>
          </cell>
          <cell r="B15959">
            <v>94384273</v>
          </cell>
        </row>
        <row r="15960">
          <cell r="A15960" t="str">
            <v>FLOREZ MUNOZ MILTON ARMANDO</v>
          </cell>
          <cell r="B15960">
            <v>86043405</v>
          </cell>
        </row>
        <row r="15961">
          <cell r="A15961" t="str">
            <v>FLOREZ MURCIA HAROLD</v>
          </cell>
          <cell r="B15961">
            <v>17654535</v>
          </cell>
        </row>
        <row r="15962">
          <cell r="A15962" t="str">
            <v>FLOREZ MURILLO SOR MARYORI</v>
          </cell>
          <cell r="B15962">
            <v>43590236</v>
          </cell>
        </row>
        <row r="15963">
          <cell r="A15963" t="str">
            <v>FLOREZ NELLY CECILIA</v>
          </cell>
          <cell r="B15963">
            <v>27915082</v>
          </cell>
        </row>
        <row r="15964">
          <cell r="A15964" t="str">
            <v>FLOREZ NORIEGA MARIA EDITTA</v>
          </cell>
          <cell r="B15964">
            <v>63459250</v>
          </cell>
        </row>
        <row r="15965">
          <cell r="A15965" t="str">
            <v>FLOREZ OBREGON ANDRES</v>
          </cell>
          <cell r="B15965">
            <v>80271929</v>
          </cell>
        </row>
        <row r="15966">
          <cell r="A15966" t="str">
            <v>FLOREZ OLAYA ESPERANZA</v>
          </cell>
          <cell r="B15966">
            <v>21110479</v>
          </cell>
        </row>
        <row r="15967">
          <cell r="A15967" t="str">
            <v>FLOREZ ORDUZ OSCAR MAURICIO</v>
          </cell>
          <cell r="B15967">
            <v>91155401</v>
          </cell>
        </row>
        <row r="15968">
          <cell r="A15968" t="str">
            <v>FLOREZ OROZCO ALFONSO</v>
          </cell>
          <cell r="B15968">
            <v>73095900</v>
          </cell>
        </row>
        <row r="15969">
          <cell r="A15969" t="str">
            <v>FLOREZ ORTIZ EDGAR DE JESUS</v>
          </cell>
          <cell r="B15969">
            <v>70041298</v>
          </cell>
        </row>
        <row r="15970">
          <cell r="A15970" t="str">
            <v>FLOREZ ORTIZ JUAN IRENIO</v>
          </cell>
          <cell r="B15970">
            <v>6421429</v>
          </cell>
        </row>
        <row r="15971">
          <cell r="A15971" t="str">
            <v>FLOREZ OSPINO HERNANDO</v>
          </cell>
          <cell r="B15971">
            <v>5040139</v>
          </cell>
        </row>
        <row r="15972">
          <cell r="A15972" t="str">
            <v>FLOREZ PARADA JOSE AGUSTIN</v>
          </cell>
          <cell r="B15972">
            <v>79109989</v>
          </cell>
        </row>
        <row r="15973">
          <cell r="A15973" t="str">
            <v>FLOREZ PARAMO JAIME IVAN</v>
          </cell>
          <cell r="B15973">
            <v>10173501</v>
          </cell>
        </row>
        <row r="15974">
          <cell r="A15974" t="str">
            <v>FLOREZ PARRA CARLOS JAVIER</v>
          </cell>
          <cell r="B15974">
            <v>79349485</v>
          </cell>
        </row>
        <row r="15975">
          <cell r="A15975" t="str">
            <v>FLOREZ PEDROZA ANTONIO</v>
          </cell>
          <cell r="B15975">
            <v>14993680</v>
          </cell>
        </row>
        <row r="15976">
          <cell r="A15976" t="str">
            <v>FLOREZ PEREIRA BEATRIZ EUGENIA</v>
          </cell>
          <cell r="B15976">
            <v>43613710</v>
          </cell>
        </row>
        <row r="15977">
          <cell r="A15977" t="str">
            <v>FLOREZ PEREZ CARMELO ENRIQUE</v>
          </cell>
          <cell r="B15977">
            <v>10075477</v>
          </cell>
        </row>
        <row r="15978">
          <cell r="A15978" t="str">
            <v>FLOREZ PEREZ ELIANA DEL ROSARI</v>
          </cell>
          <cell r="B15978">
            <v>64867173</v>
          </cell>
        </row>
        <row r="15979">
          <cell r="A15979" t="str">
            <v>FLOREZ PEREZ JOSE MANUEL</v>
          </cell>
          <cell r="B15979">
            <v>5937474</v>
          </cell>
        </row>
        <row r="15980">
          <cell r="A15980" t="str">
            <v>FLOREZ PINO LUIS ALFONSO</v>
          </cell>
          <cell r="B15980">
            <v>8298549</v>
          </cell>
        </row>
        <row r="15981">
          <cell r="A15981" t="str">
            <v>FLOREZ PINO REINALDO OVIDIO</v>
          </cell>
          <cell r="B15981">
            <v>3622318</v>
          </cell>
        </row>
        <row r="15982">
          <cell r="A15982" t="str">
            <v>FLOREZ PINZON CLAUDIA MARCELA</v>
          </cell>
          <cell r="B15982">
            <v>66848150</v>
          </cell>
        </row>
        <row r="15983">
          <cell r="A15983" t="str">
            <v>FLOREZ POLINDARA CARLOS ANDRES</v>
          </cell>
          <cell r="B15983">
            <v>76323280</v>
          </cell>
        </row>
        <row r="15984">
          <cell r="A15984" t="str">
            <v>FLOREZ POLO LUIS GERARDO</v>
          </cell>
          <cell r="B15984">
            <v>19199213</v>
          </cell>
        </row>
        <row r="15985">
          <cell r="A15985" t="str">
            <v>FLOREZ PRADA CAROLINA</v>
          </cell>
          <cell r="B15985">
            <v>52586557</v>
          </cell>
        </row>
        <row r="15986">
          <cell r="A15986" t="str">
            <v>FLOREZ PULIDO SANDRA MILENA</v>
          </cell>
          <cell r="B15986">
            <v>52296251</v>
          </cell>
        </row>
        <row r="15987">
          <cell r="A15987" t="str">
            <v>FLOREZ RAMIREZ JHON JAIRO</v>
          </cell>
          <cell r="B15987">
            <v>16229572</v>
          </cell>
        </row>
        <row r="15988">
          <cell r="A15988" t="str">
            <v>FLOREZ RAMIREZ JOSE ALCIDES</v>
          </cell>
          <cell r="B15988">
            <v>4571740</v>
          </cell>
        </row>
        <row r="15989">
          <cell r="A15989" t="str">
            <v>FLOREZ REINA MARTHA ISABEL</v>
          </cell>
          <cell r="B15989">
            <v>38876045</v>
          </cell>
        </row>
        <row r="15990">
          <cell r="A15990" t="str">
            <v>FLOREZ RENGIFO PAOLA ANDREA</v>
          </cell>
          <cell r="B15990">
            <v>66960375</v>
          </cell>
        </row>
        <row r="15991">
          <cell r="A15991" t="str">
            <v>FLOREZ RESTREPO TATIANA</v>
          </cell>
          <cell r="B15991">
            <v>52050388</v>
          </cell>
        </row>
        <row r="15992">
          <cell r="A15992" t="str">
            <v>FLOREZ REYES ARISTOBULO</v>
          </cell>
          <cell r="B15992">
            <v>94398925</v>
          </cell>
        </row>
        <row r="15993">
          <cell r="A15993" t="str">
            <v>FLOREZ RICARDO NILDA ROCIO</v>
          </cell>
          <cell r="B15993">
            <v>26046105</v>
          </cell>
        </row>
        <row r="15994">
          <cell r="A15994" t="str">
            <v>FLOREZ RIVERO LUZ MARINA</v>
          </cell>
          <cell r="B15994">
            <v>37818231</v>
          </cell>
        </row>
        <row r="15995">
          <cell r="A15995" t="str">
            <v>FLOREZ RODRIGUEZ JAVIER ALFREDO</v>
          </cell>
          <cell r="B15995">
            <v>3220828</v>
          </cell>
        </row>
        <row r="15996">
          <cell r="A15996" t="str">
            <v>FLOREZ RODRIGUEZ JUAN CARLOS</v>
          </cell>
          <cell r="B15996">
            <v>71723990</v>
          </cell>
        </row>
        <row r="15997">
          <cell r="A15997" t="str">
            <v>FLOREZ RODRIGUEZ NORBERTO</v>
          </cell>
          <cell r="B15997">
            <v>79457977</v>
          </cell>
        </row>
        <row r="15998">
          <cell r="A15998" t="str">
            <v>FLOREZ RODRIGUEZ ROBERTO</v>
          </cell>
          <cell r="B15998">
            <v>12267473</v>
          </cell>
        </row>
        <row r="15999">
          <cell r="A15999" t="str">
            <v>FLOREZ ROJAS IVAN DARIO</v>
          </cell>
          <cell r="B15999">
            <v>19432304</v>
          </cell>
        </row>
        <row r="16000">
          <cell r="A16000" t="str">
            <v>FLOREZ ROJAS MARIA DE JESUS</v>
          </cell>
          <cell r="B16000">
            <v>41797612</v>
          </cell>
        </row>
        <row r="16001">
          <cell r="A16001" t="str">
            <v>FLOREZ ROMERO HERNANDO</v>
          </cell>
          <cell r="B16001">
            <v>91242373</v>
          </cell>
        </row>
        <row r="16002">
          <cell r="A16002" t="str">
            <v>FLOREZ RUBIO CLAUDIA CRISTINA</v>
          </cell>
          <cell r="B16002">
            <v>63328454</v>
          </cell>
        </row>
        <row r="16003">
          <cell r="A16003" t="str">
            <v>FLOREZ SABOGAL &amp; CIA S EN CS</v>
          </cell>
          <cell r="B16003">
            <v>891303354</v>
          </cell>
        </row>
        <row r="16004">
          <cell r="A16004" t="str">
            <v>FLOREZ SABOGAL RICARDO AUGUSTO</v>
          </cell>
          <cell r="B16004">
            <v>16741850</v>
          </cell>
        </row>
        <row r="16005">
          <cell r="A16005" t="str">
            <v>FLOREZ SALAZAR FRANCISCO JOSE</v>
          </cell>
          <cell r="B16005">
            <v>10530564</v>
          </cell>
        </row>
        <row r="16006">
          <cell r="A16006" t="str">
            <v>FLOREZ SALINAS MARIA ELENA</v>
          </cell>
          <cell r="B16006">
            <v>39535873</v>
          </cell>
        </row>
        <row r="16007">
          <cell r="A16007" t="str">
            <v>FLOREZ SEPULVEDA JAVIER ANTONIO</v>
          </cell>
          <cell r="B16007">
            <v>16748391</v>
          </cell>
        </row>
        <row r="16008">
          <cell r="A16008" t="str">
            <v>FLOREZ SERNA OLGA MERY</v>
          </cell>
          <cell r="B16008">
            <v>32314395</v>
          </cell>
        </row>
        <row r="16009">
          <cell r="A16009" t="str">
            <v>FLOREZ SOLARTE LUZ MERY</v>
          </cell>
          <cell r="B16009">
            <v>39553768</v>
          </cell>
        </row>
        <row r="16010">
          <cell r="A16010" t="str">
            <v>FLOREZ SOLER JUAN GERARDO</v>
          </cell>
          <cell r="B16010">
            <v>79154469</v>
          </cell>
        </row>
        <row r="16011">
          <cell r="A16011" t="str">
            <v>FLOREZ TIBADUIZA PABLO EMILIO</v>
          </cell>
          <cell r="B16011">
            <v>79672182</v>
          </cell>
        </row>
        <row r="16012">
          <cell r="A16012" t="str">
            <v>FLOREZ TORRES BEATRIZ HELENA</v>
          </cell>
          <cell r="B16012">
            <v>38218334</v>
          </cell>
        </row>
        <row r="16013">
          <cell r="A16013" t="str">
            <v>FLOREZ TORRES MARIA L</v>
          </cell>
          <cell r="B16013">
            <v>31906701</v>
          </cell>
        </row>
        <row r="16014">
          <cell r="A16014" t="str">
            <v>FLOREZ TORRES MORELIA ELENA</v>
          </cell>
          <cell r="B16014">
            <v>43663567</v>
          </cell>
        </row>
        <row r="16015">
          <cell r="A16015" t="str">
            <v>FLOREZ VALENCIA LUIS ALBERTO</v>
          </cell>
          <cell r="B16015">
            <v>98503610</v>
          </cell>
        </row>
        <row r="16016">
          <cell r="A16016" t="str">
            <v>FLOREZ VEGA GUILLERMO</v>
          </cell>
          <cell r="B16016">
            <v>1635492</v>
          </cell>
        </row>
        <row r="16017">
          <cell r="A16017" t="str">
            <v>FLOREZ VELASCO OMAR JULIO</v>
          </cell>
          <cell r="B16017">
            <v>83221891</v>
          </cell>
        </row>
        <row r="16018">
          <cell r="A16018" t="str">
            <v>FLOREZ VELEZ OMAR DE JESUS</v>
          </cell>
          <cell r="B16018">
            <v>15260224</v>
          </cell>
        </row>
        <row r="16019">
          <cell r="A16019" t="str">
            <v>FLOREZ VERA LUIS FERNANDO</v>
          </cell>
          <cell r="B16019">
            <v>94426674</v>
          </cell>
        </row>
        <row r="16020">
          <cell r="A16020" t="str">
            <v>FLOREZ VERGARA NICANOR GUILLERMO</v>
          </cell>
          <cell r="B16020">
            <v>6806302</v>
          </cell>
        </row>
        <row r="16021">
          <cell r="A16021" t="str">
            <v>FLOREZ VILLANUEVA EDISON</v>
          </cell>
          <cell r="B16021">
            <v>3557931</v>
          </cell>
        </row>
        <row r="16022">
          <cell r="A16022" t="str">
            <v>FLOREZ VILLEGAS ADRIANA</v>
          </cell>
          <cell r="B16022">
            <v>31835361</v>
          </cell>
        </row>
        <row r="16023">
          <cell r="A16023" t="str">
            <v>FLOREZ VILLOTA ALONSO</v>
          </cell>
          <cell r="B16023">
            <v>16728571</v>
          </cell>
        </row>
        <row r="16024">
          <cell r="A16024" t="str">
            <v>FLOREZ YANDI ALEYDA</v>
          </cell>
          <cell r="B16024">
            <v>31520316</v>
          </cell>
        </row>
        <row r="16025">
          <cell r="A16025" t="str">
            <v>FLOREZ ZAMORANO JOSE LUIS</v>
          </cell>
          <cell r="B16025">
            <v>19444216</v>
          </cell>
        </row>
        <row r="16026">
          <cell r="A16026" t="str">
            <v>FLORIAN DIAZ MONICA</v>
          </cell>
          <cell r="B16026">
            <v>39691967</v>
          </cell>
        </row>
        <row r="16027">
          <cell r="A16027" t="str">
            <v>FLORIAN GALVAN RUTH MARINA</v>
          </cell>
          <cell r="B16027">
            <v>39632844</v>
          </cell>
        </row>
        <row r="16028">
          <cell r="A16028" t="str">
            <v>FLORIAN GOMEZ JOSE MARIA</v>
          </cell>
          <cell r="B16028">
            <v>91234400</v>
          </cell>
        </row>
        <row r="16029">
          <cell r="A16029" t="str">
            <v>FLORIAN JIMENEZ JAVIER JOSE</v>
          </cell>
          <cell r="B16029">
            <v>8752038</v>
          </cell>
        </row>
        <row r="16030">
          <cell r="A16030" t="str">
            <v>FLORIAN LOPEZ HELENA BEATRIZ</v>
          </cell>
          <cell r="B16030">
            <v>52315637</v>
          </cell>
        </row>
        <row r="16031">
          <cell r="A16031" t="str">
            <v>FLORIAN SAUCEDO NIDIA ESTHER</v>
          </cell>
          <cell r="B16031">
            <v>32733806</v>
          </cell>
        </row>
        <row r="16032">
          <cell r="A16032" t="str">
            <v>FLORIAN URANGO JORGE ELIECER</v>
          </cell>
          <cell r="B16032">
            <v>19153388</v>
          </cell>
        </row>
        <row r="16033">
          <cell r="A16033" t="str">
            <v>FLORIDO CHALA LUZ STELLA</v>
          </cell>
          <cell r="B16033">
            <v>40780542</v>
          </cell>
        </row>
        <row r="16034">
          <cell r="A16034" t="str">
            <v>FLORIDO DE REYES LEONOR</v>
          </cell>
          <cell r="B16034">
            <v>41433881</v>
          </cell>
        </row>
        <row r="16035">
          <cell r="A16035" t="str">
            <v>FLORIDO ROJAS RUFFO CRISANTO DE</v>
          </cell>
          <cell r="B16035">
            <v>79481094</v>
          </cell>
        </row>
        <row r="16036">
          <cell r="A16036" t="str">
            <v>FLOTA DE BUSES Y AUTOMOVILES LA V S C</v>
          </cell>
          <cell r="B16036">
            <v>890910733</v>
          </cell>
        </row>
        <row r="16037">
          <cell r="A16037" t="str">
            <v>FLOYD MENDOZA AMANDA</v>
          </cell>
          <cell r="B16037">
            <v>29281482</v>
          </cell>
        </row>
        <row r="16038">
          <cell r="A16038" t="str">
            <v>FOERO PENA MARIA NANCY</v>
          </cell>
          <cell r="B16038">
            <v>23498380</v>
          </cell>
        </row>
        <row r="16039">
          <cell r="A16039" t="str">
            <v>FOGLEA LINARES LUIS EDUARDO</v>
          </cell>
          <cell r="B16039">
            <v>79120762</v>
          </cell>
        </row>
        <row r="16040">
          <cell r="A16040" t="str">
            <v>FOGUEROA TORES MARIA DEL PILAR</v>
          </cell>
          <cell r="B16040">
            <v>41671417</v>
          </cell>
        </row>
        <row r="16041">
          <cell r="A16041" t="str">
            <v>FONEGRA MEJIA CLAUDIA TERESITA</v>
          </cell>
          <cell r="B16041">
            <v>43430556</v>
          </cell>
        </row>
        <row r="16042">
          <cell r="A16042" t="str">
            <v>FONNEGRA GOMEZ RAMIRO DE JESUS</v>
          </cell>
          <cell r="B16042">
            <v>3457929</v>
          </cell>
        </row>
        <row r="16043">
          <cell r="A16043" t="str">
            <v>FONNOLL ORTIZ CAMILO AUGUSTO</v>
          </cell>
          <cell r="B16043">
            <v>79144183</v>
          </cell>
        </row>
        <row r="16044">
          <cell r="A16044" t="str">
            <v>FONSECA ACOSTA SAUL EDWARD</v>
          </cell>
          <cell r="B16044">
            <v>79456707</v>
          </cell>
        </row>
        <row r="16045">
          <cell r="A16045" t="str">
            <v>FONSECA ALFONSO BRISA MARIA</v>
          </cell>
          <cell r="B16045">
            <v>40013541</v>
          </cell>
        </row>
        <row r="16046">
          <cell r="A16046" t="str">
            <v>FONSECA AMAYA CARLOS ALBERTO</v>
          </cell>
          <cell r="B16046">
            <v>19334985</v>
          </cell>
        </row>
        <row r="16047">
          <cell r="A16047" t="str">
            <v>FONSECA B LUCILA</v>
          </cell>
          <cell r="B16047">
            <v>39521012</v>
          </cell>
        </row>
        <row r="16048">
          <cell r="A16048" t="str">
            <v>FONSECA BAJICA MANUEL ANTONIO</v>
          </cell>
          <cell r="B16048">
            <v>4191894</v>
          </cell>
        </row>
        <row r="16049">
          <cell r="A16049" t="str">
            <v>FONSECA BAUTISTA EDGAR GIOVANNY</v>
          </cell>
          <cell r="B16049">
            <v>79054636</v>
          </cell>
        </row>
        <row r="16050">
          <cell r="A16050" t="str">
            <v>FONSECA BEJARANO ANNAYLIAM</v>
          </cell>
          <cell r="B16050">
            <v>66719355</v>
          </cell>
        </row>
        <row r="16051">
          <cell r="A16051" t="str">
            <v>FONSECA BORJA FREDDY</v>
          </cell>
          <cell r="B16051">
            <v>17193200</v>
          </cell>
        </row>
        <row r="16052">
          <cell r="A16052" t="str">
            <v>FONSECA CAÑON JOSE GABRIEL</v>
          </cell>
          <cell r="B16052">
            <v>79153652</v>
          </cell>
        </row>
        <row r="16053">
          <cell r="A16053" t="str">
            <v>FONSECA CARRASCO CONSTANZA INES</v>
          </cell>
          <cell r="B16053">
            <v>51874900</v>
          </cell>
        </row>
        <row r="16054">
          <cell r="A16054" t="str">
            <v>FONSECA CLAVIJO YOLANDA CECILIA</v>
          </cell>
          <cell r="B16054">
            <v>41565355</v>
          </cell>
        </row>
        <row r="16055">
          <cell r="A16055" t="str">
            <v>FONSECA CRUZ JUAN PABLO</v>
          </cell>
          <cell r="B16055">
            <v>11324211</v>
          </cell>
        </row>
        <row r="16056">
          <cell r="A16056" t="str">
            <v>FONSECA CUERVO ANA NELCY</v>
          </cell>
          <cell r="B16056">
            <v>35328748</v>
          </cell>
        </row>
        <row r="16057">
          <cell r="A16057" t="str">
            <v>FONSECA DE GUTIERREZ LUPE ISABEL</v>
          </cell>
          <cell r="B16057">
            <v>37799239</v>
          </cell>
        </row>
        <row r="16058">
          <cell r="A16058" t="str">
            <v>FONSECA DE LOAIZA GLORIA</v>
          </cell>
          <cell r="B16058">
            <v>41794975</v>
          </cell>
        </row>
        <row r="16059">
          <cell r="A16059" t="str">
            <v>FONSECA DE MOJICA VICTORIA JENNY</v>
          </cell>
          <cell r="B16059">
            <v>20469792</v>
          </cell>
        </row>
        <row r="16060">
          <cell r="A16060" t="str">
            <v>FONSECA DE SUAREZ MARIA LUCIA</v>
          </cell>
          <cell r="B16060">
            <v>51551986</v>
          </cell>
        </row>
        <row r="16061">
          <cell r="A16061" t="str">
            <v>FONSECA DIAZ ALIRIO ENRIQUE</v>
          </cell>
          <cell r="B16061">
            <v>92504521</v>
          </cell>
        </row>
        <row r="16062">
          <cell r="A16062" t="str">
            <v>FONSECA DUQUE NANCY AMPARO</v>
          </cell>
          <cell r="B16062">
            <v>52069609</v>
          </cell>
        </row>
        <row r="16063">
          <cell r="A16063" t="str">
            <v>FONSECA ESPINAL JAIME HUMBERTO</v>
          </cell>
          <cell r="B16063">
            <v>71674869</v>
          </cell>
        </row>
        <row r="16064">
          <cell r="A16064" t="str">
            <v>FONSECA FIGUEREDO JOSE FRANCISCO</v>
          </cell>
          <cell r="B16064">
            <v>5960330</v>
          </cell>
        </row>
        <row r="16065">
          <cell r="A16065" t="str">
            <v>FONSECA FORERO DIANA PATRICIA</v>
          </cell>
          <cell r="B16065">
            <v>52113184</v>
          </cell>
        </row>
        <row r="16066">
          <cell r="A16066" t="str">
            <v>FONSECA FRANCO SANDRA LILIANA</v>
          </cell>
          <cell r="B16066">
            <v>52272408</v>
          </cell>
        </row>
        <row r="16067">
          <cell r="A16067" t="str">
            <v>FONSECA GALARZA GLORIA ASCENETH</v>
          </cell>
          <cell r="B16067">
            <v>41771517</v>
          </cell>
        </row>
        <row r="16068">
          <cell r="A16068" t="str">
            <v>FONSECA GARCIA MAURICIO</v>
          </cell>
          <cell r="B16068">
            <v>79367659</v>
          </cell>
        </row>
        <row r="16069">
          <cell r="A16069" t="str">
            <v>FONSECA GARZON ESTHER CRISTINA</v>
          </cell>
          <cell r="B16069">
            <v>39537715</v>
          </cell>
        </row>
        <row r="16070">
          <cell r="A16070" t="str">
            <v>FONSECA GARZON HECTOR EDUARDO</v>
          </cell>
          <cell r="B16070">
            <v>19330718</v>
          </cell>
        </row>
        <row r="16071">
          <cell r="A16071" t="str">
            <v>FONSECA GOMEZ SANDRA LILI</v>
          </cell>
          <cell r="B16071">
            <v>52481333</v>
          </cell>
        </row>
        <row r="16072">
          <cell r="A16072" t="str">
            <v>FONSECA GONZALEZ RICARDO</v>
          </cell>
          <cell r="B16072">
            <v>80443015</v>
          </cell>
        </row>
        <row r="16073">
          <cell r="A16073" t="str">
            <v>FONSECA GONZALEZ SORAIDA</v>
          </cell>
          <cell r="B16073">
            <v>51901559</v>
          </cell>
        </row>
        <row r="16074">
          <cell r="A16074" t="str">
            <v>FONSECA GOURIYU CALIXTO DE JESUS</v>
          </cell>
          <cell r="B16074">
            <v>5153742</v>
          </cell>
        </row>
        <row r="16075">
          <cell r="A16075" t="str">
            <v>FONSECA HERNANDEZ VICTOR HUGO</v>
          </cell>
          <cell r="B16075">
            <v>19369461</v>
          </cell>
        </row>
        <row r="16076">
          <cell r="A16076" t="str">
            <v>FONSECA IZQUIERDO GERMAN</v>
          </cell>
          <cell r="B16076">
            <v>79847559</v>
          </cell>
        </row>
        <row r="16077">
          <cell r="A16077" t="str">
            <v>FONSECA JAIRO</v>
          </cell>
          <cell r="B16077">
            <v>6753018</v>
          </cell>
        </row>
        <row r="16078">
          <cell r="A16078" t="str">
            <v>FONSECA MACHUCA GILMA</v>
          </cell>
          <cell r="B16078">
            <v>35457878</v>
          </cell>
        </row>
        <row r="16079">
          <cell r="A16079" t="str">
            <v>FONSECA MUNOZ EDELBERTO</v>
          </cell>
          <cell r="B16079">
            <v>4303080</v>
          </cell>
        </row>
        <row r="16080">
          <cell r="A16080" t="str">
            <v>FONSECA NARANJO CLAUDIA MARCEL</v>
          </cell>
          <cell r="B16080">
            <v>43156242</v>
          </cell>
        </row>
        <row r="16081">
          <cell r="A16081" t="str">
            <v>FONSECA ORJUELA GUSTAVO</v>
          </cell>
          <cell r="B16081">
            <v>5901584</v>
          </cell>
        </row>
        <row r="16082">
          <cell r="A16082" t="str">
            <v>FONSECA ORTIZ HIEFER ENRIQUE</v>
          </cell>
          <cell r="B16082">
            <v>19466339</v>
          </cell>
        </row>
        <row r="16083">
          <cell r="A16083" t="str">
            <v>FONSECA OVIEDO ANDREA DEL PILAR</v>
          </cell>
          <cell r="B16083">
            <v>52362317</v>
          </cell>
        </row>
        <row r="16084">
          <cell r="A16084" t="str">
            <v>FONSECA OYUELA ANA BELEN</v>
          </cell>
          <cell r="B16084">
            <v>39536090</v>
          </cell>
        </row>
        <row r="16085">
          <cell r="A16085" t="str">
            <v>FONSECA PACHECO MAURICIO</v>
          </cell>
          <cell r="B16085">
            <v>79613468</v>
          </cell>
        </row>
        <row r="16086">
          <cell r="A16086" t="str">
            <v>FONSECA PARRA EMILIANO</v>
          </cell>
          <cell r="B16086">
            <v>19430201</v>
          </cell>
        </row>
        <row r="16087">
          <cell r="A16087" t="str">
            <v>FONSECA PEREZ ANA MILENA</v>
          </cell>
          <cell r="B16087">
            <v>52266726</v>
          </cell>
        </row>
        <row r="16088">
          <cell r="A16088" t="str">
            <v>FONSECA RINCON ANA LUCILA</v>
          </cell>
          <cell r="B16088">
            <v>52064503</v>
          </cell>
        </row>
        <row r="16089">
          <cell r="A16089" t="str">
            <v>FONSECA RODRIGUE NUBIA STELLA</v>
          </cell>
          <cell r="B16089">
            <v>39710637</v>
          </cell>
        </row>
        <row r="16090">
          <cell r="A16090" t="str">
            <v>FONSECA RODRIGUEZ CLAUDIA PATRICIA</v>
          </cell>
          <cell r="B16090">
            <v>52267349</v>
          </cell>
        </row>
        <row r="16091">
          <cell r="A16091" t="str">
            <v>FONSECA ROJAS HAIBER HUMBERTO</v>
          </cell>
          <cell r="B16091">
            <v>79650611</v>
          </cell>
        </row>
        <row r="16092">
          <cell r="A16092" t="str">
            <v>FONSECA RUEDA SOLANGI CATALINA</v>
          </cell>
          <cell r="B16092">
            <v>52718377</v>
          </cell>
        </row>
        <row r="16093">
          <cell r="A16093" t="str">
            <v>FONSECA SALAMANCA MARTHA</v>
          </cell>
          <cell r="B16093">
            <v>39642081</v>
          </cell>
        </row>
        <row r="16094">
          <cell r="A16094" t="str">
            <v>FONSECA SIERRA COSME</v>
          </cell>
          <cell r="B16094">
            <v>74328259</v>
          </cell>
        </row>
        <row r="16095">
          <cell r="A16095" t="str">
            <v>FONSECA SILVA LUIS GUILLERMO</v>
          </cell>
          <cell r="B16095">
            <v>11254269</v>
          </cell>
        </row>
        <row r="16096">
          <cell r="A16096" t="str">
            <v>FONSECA TORRES LEONOR</v>
          </cell>
          <cell r="B16096">
            <v>60360861</v>
          </cell>
        </row>
        <row r="16097">
          <cell r="A16097" t="str">
            <v>FONSECA TREJOS MAYORY</v>
          </cell>
          <cell r="B16097">
            <v>30313628</v>
          </cell>
        </row>
        <row r="16098">
          <cell r="A16098" t="str">
            <v>FONSECA VASQUEZ OSCAR FERNANDO</v>
          </cell>
          <cell r="B16098">
            <v>79644904</v>
          </cell>
        </row>
        <row r="16099">
          <cell r="A16099" t="str">
            <v>FONSECA VERGARA JOSE ANIBAL</v>
          </cell>
          <cell r="B16099">
            <v>11252249</v>
          </cell>
        </row>
        <row r="16100">
          <cell r="A16100" t="str">
            <v>FONTAL GORDILLO RAMON OCTAVIO</v>
          </cell>
          <cell r="B16100">
            <v>6484976</v>
          </cell>
        </row>
        <row r="16101">
          <cell r="A16101" t="str">
            <v>FONTAL LONDONO CARLOS ALFONSO</v>
          </cell>
          <cell r="B16101">
            <v>16209606</v>
          </cell>
        </row>
        <row r="16102">
          <cell r="A16102" t="str">
            <v>FONTAL SILVA ADRIANA</v>
          </cell>
          <cell r="B16102">
            <v>66712337</v>
          </cell>
        </row>
        <row r="16103">
          <cell r="A16103" t="str">
            <v>FONTALVO CABARCAS EDILSON</v>
          </cell>
          <cell r="B16103">
            <v>92501568</v>
          </cell>
        </row>
        <row r="16104">
          <cell r="A16104" t="str">
            <v>FONTALVO GONZALEZ ROBINSON SEGUNDO</v>
          </cell>
          <cell r="B16104">
            <v>7596430</v>
          </cell>
        </row>
        <row r="16105">
          <cell r="A16105" t="str">
            <v>FONTALVO HERRERA MARLENE SOFIA</v>
          </cell>
          <cell r="B16105">
            <v>22406219</v>
          </cell>
        </row>
        <row r="16106">
          <cell r="A16106" t="str">
            <v>FONTALVO HERRERA TOMAS JOSE</v>
          </cell>
          <cell r="B16106">
            <v>72173296</v>
          </cell>
        </row>
        <row r="16107">
          <cell r="A16107" t="str">
            <v>FONTALVO MAESTRE PEDRO</v>
          </cell>
          <cell r="B16107">
            <v>79692595</v>
          </cell>
        </row>
        <row r="16108">
          <cell r="A16108" t="str">
            <v>FONTALVO PANTOJA ASTRID</v>
          </cell>
          <cell r="B16108">
            <v>32648559</v>
          </cell>
        </row>
        <row r="16109">
          <cell r="A16109" t="str">
            <v>FONTALVO POLO OSWALDO</v>
          </cell>
          <cell r="B16109">
            <v>77183158</v>
          </cell>
        </row>
        <row r="16110">
          <cell r="A16110" t="str">
            <v>FONTALVO RIOS ALEX DAMIAN</v>
          </cell>
          <cell r="B16110">
            <v>8767748</v>
          </cell>
        </row>
        <row r="16111">
          <cell r="A16111" t="str">
            <v>FONTALVO SOLANO ARY DELLMAR</v>
          </cell>
          <cell r="B16111">
            <v>8711064</v>
          </cell>
        </row>
        <row r="16112">
          <cell r="A16112" t="str">
            <v>FONTALVO TORRES FRANKLIN JOSE</v>
          </cell>
          <cell r="B16112">
            <v>12615942</v>
          </cell>
        </row>
        <row r="16113">
          <cell r="A16113" t="str">
            <v>FONTAN GARCIA JULIO LUIS</v>
          </cell>
          <cell r="B16113">
            <v>70551233</v>
          </cell>
        </row>
        <row r="16114">
          <cell r="A16114" t="str">
            <v>FONTANILLA DAZA ZORAIDA DEL SOCORRO</v>
          </cell>
          <cell r="B16114">
            <v>57419951</v>
          </cell>
        </row>
        <row r="16115">
          <cell r="A16115" t="str">
            <v>FONTECHA BARE/O ORDULIA MARIA</v>
          </cell>
          <cell r="B16115">
            <v>51669152</v>
          </cell>
        </row>
        <row r="16116">
          <cell r="A16116" t="str">
            <v>FONTECHA COLLAZOS MARIA JEYMY</v>
          </cell>
          <cell r="B16116">
            <v>52297050</v>
          </cell>
        </row>
        <row r="16117">
          <cell r="A16117" t="str">
            <v>FONTECHA GONZALEZ LORENZO</v>
          </cell>
          <cell r="B16117">
            <v>19450159</v>
          </cell>
        </row>
        <row r="16118">
          <cell r="A16118" t="str">
            <v>FONTECHA MATEUS WILLIAM</v>
          </cell>
          <cell r="B16118">
            <v>19401559</v>
          </cell>
        </row>
        <row r="16119">
          <cell r="A16119" t="str">
            <v>FORERO ACOSTA WILLIAM</v>
          </cell>
          <cell r="B16119">
            <v>79557729</v>
          </cell>
        </row>
        <row r="16120">
          <cell r="A16120" t="str">
            <v>FORERO ALVAREZ MARIA FERNANDA</v>
          </cell>
          <cell r="B16120">
            <v>52208008</v>
          </cell>
        </row>
        <row r="16121">
          <cell r="A16121" t="str">
            <v>FORERO ANGEL CARLOS ALFONSO</v>
          </cell>
          <cell r="B16121">
            <v>79503566</v>
          </cell>
        </row>
        <row r="16122">
          <cell r="A16122" t="str">
            <v>FORERO AZA AIDA RUTH</v>
          </cell>
          <cell r="B16122">
            <v>39553121</v>
          </cell>
        </row>
        <row r="16123">
          <cell r="A16123" t="str">
            <v>FORERO BAQUERO OLGA LUCIA</v>
          </cell>
          <cell r="B16123">
            <v>52034584</v>
          </cell>
        </row>
        <row r="16124">
          <cell r="A16124" t="str">
            <v>FORERO BARRERA FRANCISCO</v>
          </cell>
          <cell r="B16124">
            <v>79622646</v>
          </cell>
        </row>
        <row r="16125">
          <cell r="A16125" t="str">
            <v>FORERO BELTRAN SOCRATES</v>
          </cell>
          <cell r="B16125">
            <v>2941715</v>
          </cell>
        </row>
        <row r="16126">
          <cell r="A16126" t="str">
            <v>FORERO BENAVIDES JOSE DEL CARMEN</v>
          </cell>
          <cell r="B16126">
            <v>79469672</v>
          </cell>
        </row>
        <row r="16127">
          <cell r="A16127" t="str">
            <v>FORERO BERMUDEZ VICTOR MANUEL</v>
          </cell>
          <cell r="B16127">
            <v>79233071</v>
          </cell>
        </row>
        <row r="16128">
          <cell r="A16128" t="str">
            <v>FORERO BLANCO ADRIANA</v>
          </cell>
          <cell r="B16128">
            <v>37944315</v>
          </cell>
        </row>
        <row r="16129">
          <cell r="A16129" t="str">
            <v>FORERO BOTERO ALEXANDRE</v>
          </cell>
          <cell r="B16129">
            <v>76315275</v>
          </cell>
        </row>
        <row r="16130">
          <cell r="A16130" t="str">
            <v>FORERO BUITRAGO JORGE ARMANDO</v>
          </cell>
          <cell r="B16130">
            <v>4091828</v>
          </cell>
        </row>
        <row r="16131">
          <cell r="A16131" t="str">
            <v>FORERO CARDENAS RICARDO ALFONSO</v>
          </cell>
          <cell r="B16131">
            <v>79460073</v>
          </cell>
        </row>
        <row r="16132">
          <cell r="A16132" t="str">
            <v>FORERO CARDOZO DOUGLAS</v>
          </cell>
          <cell r="B16132">
            <v>79488043</v>
          </cell>
        </row>
        <row r="16133">
          <cell r="A16133" t="str">
            <v>FORERO CARMEN JULIO</v>
          </cell>
          <cell r="B16133">
            <v>19466487</v>
          </cell>
        </row>
        <row r="16134">
          <cell r="A16134" t="str">
            <v>FORERO CARRILLO GERARDO</v>
          </cell>
          <cell r="B16134">
            <v>176354</v>
          </cell>
        </row>
        <row r="16135">
          <cell r="A16135" t="str">
            <v>FORERO CASTILLA JORGE ALFONSO</v>
          </cell>
          <cell r="B16135">
            <v>79293951</v>
          </cell>
        </row>
        <row r="16136">
          <cell r="A16136" t="str">
            <v>FORERO CASTRO ANGELICA</v>
          </cell>
          <cell r="B16136">
            <v>52581480</v>
          </cell>
        </row>
        <row r="16137">
          <cell r="A16137" t="str">
            <v>FORERO CASTRO CARMEN ROSA</v>
          </cell>
          <cell r="B16137">
            <v>51669642</v>
          </cell>
        </row>
        <row r="16138">
          <cell r="A16138" t="str">
            <v>FORERO CHAVES LUIS ARMANDO</v>
          </cell>
          <cell r="B16138">
            <v>19253476</v>
          </cell>
        </row>
        <row r="16139">
          <cell r="A16139" t="str">
            <v>FORERO CORCHUELO LEONIDAS</v>
          </cell>
          <cell r="B16139">
            <v>19318620</v>
          </cell>
        </row>
        <row r="16140">
          <cell r="A16140" t="str">
            <v>FORERO CORREA LUIS EMILIO</v>
          </cell>
          <cell r="B16140">
            <v>94390166</v>
          </cell>
        </row>
        <row r="16141">
          <cell r="A16141" t="str">
            <v>FORERO CORTES SANDRA VICTORIA</v>
          </cell>
          <cell r="B16141">
            <v>51761914</v>
          </cell>
        </row>
        <row r="16142">
          <cell r="A16142" t="str">
            <v>FORERO CORZO ARTURO ANTONIO</v>
          </cell>
          <cell r="B16142">
            <v>13444253</v>
          </cell>
        </row>
        <row r="16143">
          <cell r="A16143" t="str">
            <v>FORERO DE FRANCISCO SANTIAGO</v>
          </cell>
          <cell r="B16143">
            <v>80412145</v>
          </cell>
        </row>
        <row r="16144">
          <cell r="A16144" t="str">
            <v>FORERO DE NARANJO CLEMENCIA</v>
          </cell>
          <cell r="B16144">
            <v>41404089</v>
          </cell>
        </row>
        <row r="16145">
          <cell r="A16145" t="str">
            <v>FORERO DE SILVA YOLANDA</v>
          </cell>
          <cell r="B16145">
            <v>41621952</v>
          </cell>
        </row>
        <row r="16146">
          <cell r="A16146" t="str">
            <v>FORERO DE SOLANO DEYANIRA</v>
          </cell>
          <cell r="B16146">
            <v>41521254</v>
          </cell>
        </row>
        <row r="16147">
          <cell r="A16147" t="str">
            <v>FORERO DE VALENCIA FANNY</v>
          </cell>
          <cell r="B16147">
            <v>38988215</v>
          </cell>
        </row>
        <row r="16148">
          <cell r="A16148" t="str">
            <v>FORERO DUQUE JAVIER EDUARDO</v>
          </cell>
          <cell r="B16148">
            <v>79593589</v>
          </cell>
        </row>
        <row r="16149">
          <cell r="A16149" t="str">
            <v>FORERO ESPITIA GERMAN</v>
          </cell>
          <cell r="B16149">
            <v>19114959</v>
          </cell>
        </row>
        <row r="16150">
          <cell r="A16150" t="str">
            <v>FORERO FAJARDO YOLANDA</v>
          </cell>
          <cell r="B16150">
            <v>52582842</v>
          </cell>
        </row>
        <row r="16151">
          <cell r="A16151" t="str">
            <v>FORERO FLOREZ FERNANDO</v>
          </cell>
          <cell r="B16151">
            <v>19069264</v>
          </cell>
        </row>
        <row r="16152">
          <cell r="A16152" t="str">
            <v>FORERO FRANCO CONCEPCION</v>
          </cell>
          <cell r="B16152">
            <v>41412622</v>
          </cell>
        </row>
        <row r="16153">
          <cell r="A16153" t="str">
            <v>FORERO GAITAN MILTON ENRIQUE</v>
          </cell>
          <cell r="B16153">
            <v>79844321</v>
          </cell>
        </row>
        <row r="16154">
          <cell r="A16154" t="str">
            <v>FORERO GALINDO INES LILIANA</v>
          </cell>
          <cell r="B16154">
            <v>51922092</v>
          </cell>
        </row>
        <row r="16155">
          <cell r="A16155" t="str">
            <v>FORERO GAMEZ VICTOR LEONARDO</v>
          </cell>
          <cell r="B16155">
            <v>80231012</v>
          </cell>
        </row>
        <row r="16156">
          <cell r="A16156" t="str">
            <v>FORERO GOMEZ ORLANDO</v>
          </cell>
          <cell r="B16156">
            <v>80425376</v>
          </cell>
        </row>
        <row r="16157">
          <cell r="A16157" t="str">
            <v>FORERO GOMEZ YOLANDA</v>
          </cell>
          <cell r="B16157">
            <v>28947888</v>
          </cell>
        </row>
        <row r="16158">
          <cell r="A16158" t="str">
            <v>FORERO GUERRA JOSE ULISES</v>
          </cell>
          <cell r="B16158">
            <v>19273186</v>
          </cell>
        </row>
        <row r="16159">
          <cell r="A16159" t="str">
            <v>FORERO GUTIERREZ HECTOR JOSE</v>
          </cell>
          <cell r="B16159">
            <v>80368645</v>
          </cell>
        </row>
        <row r="16160">
          <cell r="A16160" t="str">
            <v>FORERO GUZMAN NURY PATRICIA</v>
          </cell>
          <cell r="B16160">
            <v>51995981</v>
          </cell>
        </row>
        <row r="16161">
          <cell r="A16161" t="str">
            <v>FORERO GUZMAN YUDY</v>
          </cell>
          <cell r="B16161">
            <v>52309836</v>
          </cell>
        </row>
        <row r="16162">
          <cell r="A16162" t="str">
            <v>FORERO HERNANDEZ GLORIA STELLA</v>
          </cell>
          <cell r="B16162">
            <v>51638180</v>
          </cell>
        </row>
        <row r="16163">
          <cell r="A16163" t="str">
            <v>FORERO HERNANDEZ JORGE ENRIQUE</v>
          </cell>
          <cell r="B16163">
            <v>79410291</v>
          </cell>
        </row>
        <row r="16164">
          <cell r="A16164" t="str">
            <v>FORERO HERNANDEZ MAGDA YADIRA</v>
          </cell>
          <cell r="B16164">
            <v>51964414</v>
          </cell>
        </row>
        <row r="16165">
          <cell r="A16165" t="str">
            <v>FORERO JESUS ALIRIO</v>
          </cell>
          <cell r="B16165">
            <v>16603456</v>
          </cell>
        </row>
        <row r="16166">
          <cell r="A16166" t="str">
            <v>FORERO JULIA ISABEL</v>
          </cell>
          <cell r="B16166">
            <v>41451225</v>
          </cell>
        </row>
        <row r="16167">
          <cell r="A16167" t="str">
            <v>FORERO JULIO JACOB</v>
          </cell>
          <cell r="B16167">
            <v>73163230</v>
          </cell>
        </row>
        <row r="16168">
          <cell r="A16168" t="str">
            <v>FORERO LEAL ALBA MARINA</v>
          </cell>
          <cell r="B16168">
            <v>38248320</v>
          </cell>
        </row>
        <row r="16169">
          <cell r="A16169" t="str">
            <v>FORERO LEAL FLOR ALBA</v>
          </cell>
          <cell r="B16169">
            <v>51582013</v>
          </cell>
        </row>
        <row r="16170">
          <cell r="A16170" t="str">
            <v>FORERO LEGUIZAMON JAIR FERNANDO</v>
          </cell>
          <cell r="B16170">
            <v>79601209</v>
          </cell>
        </row>
        <row r="16171">
          <cell r="A16171" t="str">
            <v>FORERO LIBARDO</v>
          </cell>
          <cell r="B16171">
            <v>79342246</v>
          </cell>
        </row>
        <row r="16172">
          <cell r="A16172" t="str">
            <v>FORERO LOPEZ LIBIA NIVEYI</v>
          </cell>
          <cell r="B16172">
            <v>51876373</v>
          </cell>
        </row>
        <row r="16173">
          <cell r="A16173" t="str">
            <v>FORERO LUIS EMILIO</v>
          </cell>
          <cell r="B16173">
            <v>14871497</v>
          </cell>
        </row>
        <row r="16174">
          <cell r="A16174" t="str">
            <v>FORERO MALAGON CARLOS ALBERTO</v>
          </cell>
          <cell r="B16174">
            <v>80541480</v>
          </cell>
        </row>
        <row r="16175">
          <cell r="A16175" t="str">
            <v>FORERO MALO EDUARDO ERNESTO</v>
          </cell>
          <cell r="B16175">
            <v>79150703</v>
          </cell>
        </row>
        <row r="16176">
          <cell r="A16176" t="str">
            <v>FORERO MARQUEZ INES YOLANDA</v>
          </cell>
          <cell r="B16176">
            <v>20525302</v>
          </cell>
        </row>
        <row r="16177">
          <cell r="A16177" t="str">
            <v>FORERO MELO GLORIA CECILIA</v>
          </cell>
          <cell r="B16177">
            <v>41760363</v>
          </cell>
        </row>
        <row r="16178">
          <cell r="A16178" t="str">
            <v>FORERO MENDIETA MARTHA LUCIA</v>
          </cell>
          <cell r="B16178">
            <v>51915840</v>
          </cell>
        </row>
        <row r="16179">
          <cell r="A16179" t="str">
            <v>FORERO MOLINA ALBERTO</v>
          </cell>
          <cell r="B16179">
            <v>79657768</v>
          </cell>
        </row>
        <row r="16180">
          <cell r="A16180" t="str">
            <v>FORERO MOLINA SANDRA LILIANA</v>
          </cell>
          <cell r="B16180">
            <v>40361757</v>
          </cell>
        </row>
        <row r="16181">
          <cell r="A16181" t="str">
            <v>FORERO MONSALVE JOSE EUGENIO</v>
          </cell>
          <cell r="B16181">
            <v>4121730</v>
          </cell>
        </row>
        <row r="16182">
          <cell r="A16182" t="str">
            <v>FORERO MORENO OMAR ENRIQUE</v>
          </cell>
          <cell r="B16182">
            <v>79424520</v>
          </cell>
        </row>
        <row r="16183">
          <cell r="A16183" t="str">
            <v>FORERO MORENO PATRICIA</v>
          </cell>
          <cell r="B16183">
            <v>51691665</v>
          </cell>
        </row>
        <row r="16184">
          <cell r="A16184" t="str">
            <v>FORERO MORENO ROSA INES</v>
          </cell>
          <cell r="B16184">
            <v>41777571</v>
          </cell>
        </row>
        <row r="16185">
          <cell r="A16185" t="str">
            <v>FORERO NU EZ CESAR</v>
          </cell>
          <cell r="B16185">
            <v>2763876</v>
          </cell>
        </row>
        <row r="16186">
          <cell r="A16186" t="str">
            <v>FORERO ORDONEZ NURY MARIA</v>
          </cell>
          <cell r="B16186">
            <v>36270732</v>
          </cell>
        </row>
        <row r="16187">
          <cell r="A16187" t="str">
            <v>FORERO ORTEGA ANA MANUELA</v>
          </cell>
          <cell r="B16187">
            <v>52694108</v>
          </cell>
        </row>
        <row r="16188">
          <cell r="A16188" t="str">
            <v>FORERO OSPINA JOHANNA CAROLINA</v>
          </cell>
          <cell r="B16188">
            <v>39578508</v>
          </cell>
        </row>
        <row r="16189">
          <cell r="A16189" t="str">
            <v>FORERO PAEZ EDGAR</v>
          </cell>
          <cell r="B16189">
            <v>80372821</v>
          </cell>
        </row>
        <row r="16190">
          <cell r="A16190" t="str">
            <v>FORERO PALACIOS MARIA CRSTINA</v>
          </cell>
          <cell r="B16190">
            <v>52425033</v>
          </cell>
        </row>
        <row r="16191">
          <cell r="A16191" t="str">
            <v>FORERO PARADA SIERVO</v>
          </cell>
          <cell r="B16191">
            <v>19477937</v>
          </cell>
        </row>
        <row r="16192">
          <cell r="A16192" t="str">
            <v>FORERO PE/A JAIME ANDRES</v>
          </cell>
          <cell r="B16192">
            <v>79840891</v>
          </cell>
        </row>
        <row r="16193">
          <cell r="A16193" t="str">
            <v>FORERO PERDOMO ALVARO FREDY</v>
          </cell>
          <cell r="B16193">
            <v>16726281</v>
          </cell>
        </row>
        <row r="16194">
          <cell r="A16194" t="str">
            <v>FORERO PINEDA MONICA</v>
          </cell>
          <cell r="B16194">
            <v>52234547</v>
          </cell>
        </row>
        <row r="16195">
          <cell r="A16195" t="str">
            <v>FORERO PINZON DIANA MILENA</v>
          </cell>
          <cell r="B16195">
            <v>52475412</v>
          </cell>
        </row>
        <row r="16196">
          <cell r="A16196" t="str">
            <v>FORERO QUESADA JORGE ENRIQUE</v>
          </cell>
          <cell r="B16196">
            <v>13889800</v>
          </cell>
        </row>
        <row r="16197">
          <cell r="A16197" t="str">
            <v>FORERO RAMIREZ CARLOS GILBERTO</v>
          </cell>
          <cell r="B16197">
            <v>1273679</v>
          </cell>
        </row>
        <row r="16198">
          <cell r="A16198" t="str">
            <v>FORERO RINCON FELIX JOAQUIN</v>
          </cell>
          <cell r="B16198">
            <v>13825515</v>
          </cell>
        </row>
        <row r="16199">
          <cell r="A16199" t="str">
            <v>FORERO RIVERA JOHN ALEJANDRO</v>
          </cell>
          <cell r="B16199">
            <v>79533024</v>
          </cell>
        </row>
        <row r="16200">
          <cell r="A16200" t="str">
            <v>FORERO RODRIGUEZ JOSE ANDRES</v>
          </cell>
          <cell r="B16200">
            <v>17092338</v>
          </cell>
        </row>
        <row r="16201">
          <cell r="A16201" t="str">
            <v>FORERO RODRIGUEZ OCTAVIO</v>
          </cell>
          <cell r="B16201">
            <v>19073927</v>
          </cell>
        </row>
        <row r="16202">
          <cell r="A16202" t="str">
            <v>FORERO ROJAS YOLIMA</v>
          </cell>
          <cell r="B16202">
            <v>51889632</v>
          </cell>
        </row>
        <row r="16203">
          <cell r="A16203" t="str">
            <v>FORERO ROZO FABIO OSWALDO</v>
          </cell>
          <cell r="B16203">
            <v>2986839</v>
          </cell>
        </row>
        <row r="16204">
          <cell r="A16204" t="str">
            <v>FORERO RUBIANO EDGAR GIOVANNY</v>
          </cell>
          <cell r="B16204">
            <v>79702769</v>
          </cell>
        </row>
        <row r="16205">
          <cell r="A16205" t="str">
            <v>FORERO RUBIO LUZ ADRIANA</v>
          </cell>
          <cell r="B16205">
            <v>52153067</v>
          </cell>
        </row>
        <row r="16206">
          <cell r="A16206" t="str">
            <v>FORERO SALGADO CARLOS AUGUSTO</v>
          </cell>
          <cell r="B16206">
            <v>17016492</v>
          </cell>
        </row>
        <row r="16207">
          <cell r="A16207" t="str">
            <v>FORERO SERNA FERNANDO A</v>
          </cell>
          <cell r="B16207">
            <v>14884841</v>
          </cell>
        </row>
        <row r="16208">
          <cell r="A16208" t="str">
            <v>FORERO SIXTA TULIA</v>
          </cell>
          <cell r="B16208">
            <v>41596258</v>
          </cell>
        </row>
        <row r="16209">
          <cell r="A16209" t="str">
            <v>FORERO SOLANO FRANKLIN ERICSSON</v>
          </cell>
          <cell r="B16209">
            <v>14324856</v>
          </cell>
        </row>
        <row r="16210">
          <cell r="A16210" t="str">
            <v>FORERO SOTO JUAN FERNANDO</v>
          </cell>
          <cell r="B16210">
            <v>70547069</v>
          </cell>
        </row>
        <row r="16211">
          <cell r="A16211" t="str">
            <v>FORERO SUAREZ LUIS CARLOS</v>
          </cell>
          <cell r="B16211">
            <v>3149400</v>
          </cell>
        </row>
        <row r="16212">
          <cell r="A16212" t="str">
            <v>FORERO SUAREZ OSCAR ALFREDO</v>
          </cell>
          <cell r="B16212">
            <v>80370014</v>
          </cell>
        </row>
        <row r="16213">
          <cell r="A16213" t="str">
            <v>FORERO URIBE LILIANA MARIA</v>
          </cell>
          <cell r="B16213">
            <v>43064415</v>
          </cell>
        </row>
        <row r="16214">
          <cell r="A16214" t="str">
            <v>FORERO VELANDIA YOLANDA</v>
          </cell>
          <cell r="B16214">
            <v>51934367</v>
          </cell>
        </row>
        <row r="16215">
          <cell r="A16215" t="str">
            <v>FORERO VELASCO CATALINA</v>
          </cell>
          <cell r="B16215">
            <v>66988301</v>
          </cell>
        </row>
        <row r="16216">
          <cell r="A16216" t="str">
            <v>FORERO VILLA LILIANA</v>
          </cell>
          <cell r="B16216">
            <v>31413947</v>
          </cell>
        </row>
        <row r="16217">
          <cell r="A16217" t="str">
            <v>FORERO VIVAS JOSE HERMENEGILDO</v>
          </cell>
          <cell r="B16217">
            <v>17137560</v>
          </cell>
        </row>
        <row r="16218">
          <cell r="A16218" t="str">
            <v>FORIGUA PANCHE AUDY HERNANDO</v>
          </cell>
          <cell r="B16218">
            <v>79104290</v>
          </cell>
        </row>
        <row r="16219">
          <cell r="A16219" t="str">
            <v>FORIGUA PIRAQUIVE MARIA EMMA</v>
          </cell>
          <cell r="B16219">
            <v>41674291</v>
          </cell>
        </row>
        <row r="16220">
          <cell r="A16220" t="str">
            <v>FORONDA FORONDA HUGO ALBERTO</v>
          </cell>
          <cell r="B16220">
            <v>10195283</v>
          </cell>
        </row>
        <row r="16221">
          <cell r="A16221" t="str">
            <v>FORONDA RESTREPO JAIRO ALBERTO</v>
          </cell>
          <cell r="B16221">
            <v>70077038</v>
          </cell>
        </row>
        <row r="16222">
          <cell r="A16222" t="str">
            <v>FORONDA RINCON JUAN CAMILO</v>
          </cell>
          <cell r="B16222">
            <v>98646564</v>
          </cell>
        </row>
        <row r="16223">
          <cell r="A16223" t="str">
            <v>FORTICH CARDONA ALBERTO FRANC</v>
          </cell>
          <cell r="B16223">
            <v>94491291</v>
          </cell>
        </row>
        <row r="16224">
          <cell r="A16224" t="str">
            <v>FORTICH MUNERA CAROLINA MARIA</v>
          </cell>
          <cell r="B16224">
            <v>43630806</v>
          </cell>
        </row>
        <row r="16225">
          <cell r="A16225" t="str">
            <v>FORTICHI GALINDO ANDRES</v>
          </cell>
          <cell r="B16225">
            <v>73086319</v>
          </cell>
        </row>
        <row r="16226">
          <cell r="A16226" t="str">
            <v>FORY BALANTA ALFER JOSE</v>
          </cell>
          <cell r="B16226">
            <v>14950941</v>
          </cell>
        </row>
        <row r="16227">
          <cell r="A16227" t="str">
            <v>FORY EMPERATRIZ</v>
          </cell>
          <cell r="B16227">
            <v>31210298</v>
          </cell>
        </row>
        <row r="16228">
          <cell r="A16228" t="str">
            <v>FORY LUIS ARBEY</v>
          </cell>
          <cell r="B16228">
            <v>10481125</v>
          </cell>
        </row>
        <row r="16229">
          <cell r="A16229" t="str">
            <v>FORY LUIS EMARO</v>
          </cell>
          <cell r="B16229">
            <v>10558292</v>
          </cell>
        </row>
        <row r="16230">
          <cell r="A16230" t="str">
            <v>FORY MACHADO JAMES ANTONIO</v>
          </cell>
          <cell r="B16230">
            <v>16723949</v>
          </cell>
        </row>
        <row r="16231">
          <cell r="A16231" t="str">
            <v>FRACICA BALLESTEROBARBARA</v>
          </cell>
          <cell r="B16231">
            <v>46359328</v>
          </cell>
        </row>
        <row r="16232">
          <cell r="A16232" t="str">
            <v>FRACICA DE DIAZ ELMA ROSA</v>
          </cell>
          <cell r="B16232">
            <v>41456456</v>
          </cell>
        </row>
        <row r="16233">
          <cell r="A16233" t="str">
            <v>FRADE BELLO LEONARDO</v>
          </cell>
          <cell r="B16233">
            <v>80491176</v>
          </cell>
        </row>
        <row r="16234">
          <cell r="A16234" t="str">
            <v>FRAFAN PRIETO ANA ISABEL</v>
          </cell>
          <cell r="B16234">
            <v>41776936</v>
          </cell>
        </row>
        <row r="16235">
          <cell r="A16235" t="str">
            <v>FRAGAROMA LTDA</v>
          </cell>
          <cell r="B16235">
            <v>800245475</v>
          </cell>
        </row>
        <row r="16236">
          <cell r="A16236" t="str">
            <v>FRAILE NARVAEZ EDNA RUTH</v>
          </cell>
          <cell r="B16236">
            <v>65700129</v>
          </cell>
        </row>
        <row r="16237">
          <cell r="A16237" t="str">
            <v>FRAILE OSPINA NARCISO</v>
          </cell>
          <cell r="B16237">
            <v>19170041</v>
          </cell>
        </row>
        <row r="16238">
          <cell r="A16238" t="str">
            <v>FRANCELENA HERRERA BECERRA</v>
          </cell>
          <cell r="B16238">
            <v>31898970</v>
          </cell>
        </row>
        <row r="16239">
          <cell r="A16239" t="str">
            <v>FRANCESCO PAOLO GIOVANELLIEDER</v>
          </cell>
          <cell r="B16239">
            <v>16637623</v>
          </cell>
        </row>
        <row r="16240">
          <cell r="A16240" t="str">
            <v>FRANCESCO STRAZZERI</v>
          </cell>
          <cell r="B16240">
            <v>238981</v>
          </cell>
        </row>
        <row r="16241">
          <cell r="A16241" t="str">
            <v>FRANCIA HELENA GOMEZ RAMIREZ</v>
          </cell>
          <cell r="B16241">
            <v>32866483</v>
          </cell>
        </row>
        <row r="16242">
          <cell r="A16242" t="str">
            <v>FRANCILIDES GUAZA GONZALEZ</v>
          </cell>
          <cell r="B16242">
            <v>10479630</v>
          </cell>
        </row>
        <row r="16243">
          <cell r="A16243" t="str">
            <v>FRANCIS GALEANO LUZITA</v>
          </cell>
          <cell r="B16243">
            <v>43638185</v>
          </cell>
        </row>
        <row r="16244">
          <cell r="A16244" t="str">
            <v>FRANCISCA TEJADA JETTER</v>
          </cell>
          <cell r="B16244">
            <v>31886521</v>
          </cell>
        </row>
        <row r="16245">
          <cell r="A16245" t="str">
            <v>FRANCISCO ALBERTO MORALES CANO</v>
          </cell>
          <cell r="B16245">
            <v>71579981</v>
          </cell>
        </row>
        <row r="16246">
          <cell r="A16246" t="str">
            <v>FRANCISCO ANDRES LICASALE ARANA</v>
          </cell>
          <cell r="B16246">
            <v>14894953</v>
          </cell>
        </row>
        <row r="16247">
          <cell r="A16247" t="str">
            <v>FRANCISCO ANTONIO VARGAS GUTIERREZ</v>
          </cell>
          <cell r="B16247">
            <v>2403791</v>
          </cell>
        </row>
        <row r="16248">
          <cell r="A16248" t="str">
            <v>FRANCISCO CARLOS BARTUCCI</v>
          </cell>
          <cell r="B16248">
            <v>182532</v>
          </cell>
        </row>
        <row r="16249">
          <cell r="A16249" t="str">
            <v>FRANCISCO CUELLO MENDOZA</v>
          </cell>
          <cell r="B16249">
            <v>8740745</v>
          </cell>
        </row>
        <row r="16250">
          <cell r="A16250" t="str">
            <v>FRANCISCO DE PAULA ESTUPINAN</v>
          </cell>
          <cell r="B16250">
            <v>19145965</v>
          </cell>
        </row>
        <row r="16251">
          <cell r="A16251" t="str">
            <v>FRANCISCO ELIAS LONDONO SEFAIR</v>
          </cell>
          <cell r="B16251">
            <v>79404264</v>
          </cell>
        </row>
        <row r="16252">
          <cell r="A16252" t="str">
            <v>FRANCISCO ENOC OCAMPO OSORIO</v>
          </cell>
          <cell r="B16252">
            <v>14942664</v>
          </cell>
        </row>
        <row r="16253">
          <cell r="A16253" t="str">
            <v>FRANCISCO GARCIA REYES</v>
          </cell>
          <cell r="B16253">
            <v>16276981</v>
          </cell>
        </row>
        <row r="16254">
          <cell r="A16254" t="str">
            <v>FRANCISCO GUSTAVO VALENCIA GARZON</v>
          </cell>
          <cell r="B16254">
            <v>16583071</v>
          </cell>
        </row>
        <row r="16255">
          <cell r="A16255" t="str">
            <v>FRANCISCO HUGO SIERRA VILLA</v>
          </cell>
          <cell r="B16255">
            <v>537515</v>
          </cell>
        </row>
        <row r="16256">
          <cell r="A16256" t="str">
            <v>FRANCISCO IGNACIO TOBON CASTRO</v>
          </cell>
          <cell r="B16256">
            <v>70040525</v>
          </cell>
        </row>
        <row r="16257">
          <cell r="A16257" t="str">
            <v>FRANCISCO J CABAL CABAL</v>
          </cell>
          <cell r="B16257">
            <v>14992252</v>
          </cell>
        </row>
        <row r="16258">
          <cell r="A16258" t="str">
            <v>FRANCISCO J CRUZ LOSADA</v>
          </cell>
          <cell r="B16258">
            <v>6059311</v>
          </cell>
        </row>
        <row r="16259">
          <cell r="A16259" t="str">
            <v>FRANCISCO J DOMINGUEZ REBOLLEDO</v>
          </cell>
          <cell r="B16259">
            <v>14943317</v>
          </cell>
        </row>
        <row r="16260">
          <cell r="A16260" t="str">
            <v>FRANCISCO J HERNANDEZ BOHMER</v>
          </cell>
          <cell r="B16260">
            <v>16654350</v>
          </cell>
        </row>
        <row r="16261">
          <cell r="A16261" t="str">
            <v>FRANCISCO J LASTRA GARAVITO</v>
          </cell>
          <cell r="B16261">
            <v>79417452</v>
          </cell>
        </row>
        <row r="16262">
          <cell r="A16262" t="str">
            <v>FRANCISCO J LOURIDO MUNOZ</v>
          </cell>
          <cell r="B16262">
            <v>14984356</v>
          </cell>
        </row>
        <row r="16263">
          <cell r="A16263" t="str">
            <v>FRANCISCO JAVIER DE AROSTEGUI LATORRE</v>
          </cell>
          <cell r="B16263">
            <v>80505563</v>
          </cell>
        </row>
        <row r="16264">
          <cell r="A16264" t="str">
            <v>FRANCISCO JAVIER DIAZ</v>
          </cell>
          <cell r="B16264">
            <v>79595908</v>
          </cell>
        </row>
        <row r="16265">
          <cell r="A16265" t="str">
            <v>FRANCISCO JAVIER HERNANDEZ FAJARDO</v>
          </cell>
          <cell r="B16265">
            <v>19222878</v>
          </cell>
        </row>
        <row r="16266">
          <cell r="A16266" t="str">
            <v>FRANCISCO JAVIER HIGUERA SALCEDO Y/O</v>
          </cell>
          <cell r="B16266">
            <v>91247827</v>
          </cell>
        </row>
        <row r="16267">
          <cell r="A16267" t="str">
            <v>FRANCISCO JAVIER MOLINA DELGADO</v>
          </cell>
          <cell r="B16267">
            <v>10483682</v>
          </cell>
        </row>
        <row r="16268">
          <cell r="A16268" t="str">
            <v>FRANCISCO JAVIER MONCADA</v>
          </cell>
          <cell r="B16268">
            <v>79600658</v>
          </cell>
        </row>
        <row r="16269">
          <cell r="A16269" t="str">
            <v>FRANCISCO JAVIER OSUNA CURREA</v>
          </cell>
          <cell r="B16269">
            <v>79444425</v>
          </cell>
        </row>
        <row r="16270">
          <cell r="A16270" t="str">
            <v>FRANCISCO JOSE MARINO CAICEDO</v>
          </cell>
          <cell r="B16270">
            <v>19165081</v>
          </cell>
        </row>
        <row r="16271">
          <cell r="A16271" t="str">
            <v>FRANCISCO JOSE MERCHAN ROCHA</v>
          </cell>
          <cell r="B16271">
            <v>79523839</v>
          </cell>
        </row>
        <row r="16272">
          <cell r="A16272" t="str">
            <v>FRANCISCO JOSE ORDONEZ MERCADO</v>
          </cell>
          <cell r="B16272">
            <v>16652598</v>
          </cell>
        </row>
        <row r="16273">
          <cell r="A16273" t="str">
            <v>FRANCISCO L LOZANO MARTINEZ</v>
          </cell>
          <cell r="B16273">
            <v>8270134</v>
          </cell>
        </row>
        <row r="16274">
          <cell r="A16274" t="str">
            <v>FRANCISCO MEJIA AZCARATE</v>
          </cell>
          <cell r="B16274">
            <v>16612679</v>
          </cell>
        </row>
        <row r="16275">
          <cell r="A16275" t="str">
            <v>FRANCISCO MOSQUERA RODRIGUEZ</v>
          </cell>
          <cell r="B16275">
            <v>79152354</v>
          </cell>
        </row>
        <row r="16276">
          <cell r="A16276" t="str">
            <v>FRANCISCO NUNEZ LEON</v>
          </cell>
          <cell r="B16276">
            <v>17178451</v>
          </cell>
        </row>
        <row r="16277">
          <cell r="A16277" t="str">
            <v>FRANCISCO PAULO OLAVE GUTIERREZ</v>
          </cell>
          <cell r="B16277">
            <v>16280101</v>
          </cell>
        </row>
        <row r="16278">
          <cell r="A16278" t="str">
            <v>FRANCISCO PEREZ CARVAJAL</v>
          </cell>
          <cell r="B16278">
            <v>6095861</v>
          </cell>
        </row>
        <row r="16279">
          <cell r="A16279" t="str">
            <v>FRANCISCO PIEDRAHITA PLATA</v>
          </cell>
          <cell r="B16279">
            <v>14934246</v>
          </cell>
        </row>
        <row r="16280">
          <cell r="A16280" t="str">
            <v>FRANCISCO POTES FORERO</v>
          </cell>
          <cell r="B16280">
            <v>79435347</v>
          </cell>
        </row>
        <row r="16281">
          <cell r="A16281" t="str">
            <v>FRANCISCO PULIDO MURCIA</v>
          </cell>
          <cell r="B16281">
            <v>16858983</v>
          </cell>
        </row>
        <row r="16282">
          <cell r="A16282" t="str">
            <v>FRANCISCO SAMPER LLINAS</v>
          </cell>
          <cell r="B16282">
            <v>79151568</v>
          </cell>
        </row>
        <row r="16283">
          <cell r="A16283" t="str">
            <v>FRANCISCO SANABRIA ZAMORA</v>
          </cell>
          <cell r="B16283">
            <v>123410</v>
          </cell>
        </row>
        <row r="16284">
          <cell r="A16284" t="str">
            <v>FRANCISCO VELASQUEZ ECHEVERRI</v>
          </cell>
          <cell r="B16284">
            <v>71596416</v>
          </cell>
        </row>
        <row r="16285">
          <cell r="A16285" t="str">
            <v>FRANCO A FABIOLA</v>
          </cell>
          <cell r="B16285">
            <v>38947839</v>
          </cell>
        </row>
        <row r="16286">
          <cell r="A16286" t="str">
            <v>FRANCO ACEVEDO JUAN CARLOS</v>
          </cell>
          <cell r="B16286">
            <v>71781597</v>
          </cell>
        </row>
        <row r="16287">
          <cell r="A16287" t="str">
            <v>FRANCO ALEMAN S.A.</v>
          </cell>
          <cell r="B16287">
            <v>890937099</v>
          </cell>
        </row>
        <row r="16288">
          <cell r="A16288" t="str">
            <v>FRANCO ALZATE JADER</v>
          </cell>
          <cell r="B16288">
            <v>10114073</v>
          </cell>
        </row>
        <row r="16289">
          <cell r="A16289" t="str">
            <v>FRANCO ALZATE LUZ MARINA</v>
          </cell>
          <cell r="B16289">
            <v>38227481</v>
          </cell>
        </row>
        <row r="16290">
          <cell r="A16290" t="str">
            <v>FRANCO ANDRADE JANETH</v>
          </cell>
          <cell r="B16290">
            <v>31299731</v>
          </cell>
        </row>
        <row r="16291">
          <cell r="A16291" t="str">
            <v>FRANCO ANGEL RICARDO ADOLFO</v>
          </cell>
          <cell r="B16291">
            <v>19458460</v>
          </cell>
        </row>
        <row r="16292">
          <cell r="A16292" t="str">
            <v>FRANCO ARANGO CARLOS ENRIQUE</v>
          </cell>
          <cell r="B16292">
            <v>98494830</v>
          </cell>
        </row>
        <row r="16293">
          <cell r="A16293" t="str">
            <v>FRANCO ARCILA JOSE JAIR</v>
          </cell>
          <cell r="B16293">
            <v>16721279</v>
          </cell>
        </row>
        <row r="16294">
          <cell r="A16294" t="str">
            <v>FRANCO ARIAS JOSE ALDER</v>
          </cell>
          <cell r="B16294">
            <v>3229949</v>
          </cell>
        </row>
        <row r="16295">
          <cell r="A16295" t="str">
            <v>FRANCO ARISTIZABALDELMA DEL SOCORRO</v>
          </cell>
          <cell r="B16295">
            <v>41386293</v>
          </cell>
        </row>
        <row r="16296">
          <cell r="A16296" t="str">
            <v>FRANCO ARROYAVE FANNY</v>
          </cell>
          <cell r="B16296">
            <v>66814735</v>
          </cell>
        </row>
        <row r="16297">
          <cell r="A16297" t="str">
            <v>FRANCO BALLEN GENNY YOLANA</v>
          </cell>
          <cell r="B16297">
            <v>51696045</v>
          </cell>
        </row>
        <row r="16298">
          <cell r="A16298" t="str">
            <v>FRANCO BARRAGAN LILIANA MARIA</v>
          </cell>
          <cell r="B16298">
            <v>52416082</v>
          </cell>
        </row>
        <row r="16299">
          <cell r="A16299" t="str">
            <v>FRANCO BARRIOS MARTHA LUZ</v>
          </cell>
          <cell r="B16299">
            <v>29871968</v>
          </cell>
        </row>
        <row r="16300">
          <cell r="A16300" t="str">
            <v>FRANCO BENAVIDES FREDY</v>
          </cell>
          <cell r="B16300">
            <v>16769464</v>
          </cell>
        </row>
        <row r="16301">
          <cell r="A16301" t="str">
            <v>FRANCO BUENO HENRY</v>
          </cell>
          <cell r="B16301">
            <v>14950713</v>
          </cell>
        </row>
        <row r="16302">
          <cell r="A16302" t="str">
            <v>FRANCO CALERO NORBERTO</v>
          </cell>
          <cell r="B16302">
            <v>16699872</v>
          </cell>
        </row>
        <row r="16303">
          <cell r="A16303" t="str">
            <v>FRANCO CANDELO HERNAN</v>
          </cell>
          <cell r="B16303">
            <v>14944588</v>
          </cell>
        </row>
        <row r="16304">
          <cell r="A16304" t="str">
            <v>FRANCO CANO CARLOS ALBERTO</v>
          </cell>
          <cell r="B16304">
            <v>7526612</v>
          </cell>
        </row>
        <row r="16305">
          <cell r="A16305" t="str">
            <v>FRANCO CANO HUGO HERNANDO</v>
          </cell>
          <cell r="B16305">
            <v>71787211</v>
          </cell>
        </row>
        <row r="16306">
          <cell r="A16306" t="str">
            <v>FRANCO CARDONA ALEX FABIO</v>
          </cell>
          <cell r="B16306">
            <v>6098302</v>
          </cell>
        </row>
        <row r="16307">
          <cell r="A16307" t="str">
            <v>FRANCO CARDONELL MARTHA LILIANA</v>
          </cell>
          <cell r="B16307">
            <v>65714438</v>
          </cell>
        </row>
        <row r="16308">
          <cell r="A16308" t="str">
            <v>FRANCO CARLOS JULIO</v>
          </cell>
          <cell r="B16308">
            <v>14958161</v>
          </cell>
        </row>
        <row r="16309">
          <cell r="A16309" t="str">
            <v>FRANCO CARMONA ELMER</v>
          </cell>
          <cell r="B16309">
            <v>3454374</v>
          </cell>
        </row>
        <row r="16310">
          <cell r="A16310" t="str">
            <v>FRANCO CASTILLO DIANA ALEXANDRA</v>
          </cell>
          <cell r="B16310">
            <v>29285669</v>
          </cell>
        </row>
        <row r="16311">
          <cell r="A16311" t="str">
            <v>FRANCO CASTRILLON JORGE LISLEY</v>
          </cell>
          <cell r="B16311">
            <v>16662531</v>
          </cell>
        </row>
        <row r="16312">
          <cell r="A16312" t="str">
            <v>FRANCO CASTRO FERNANDO</v>
          </cell>
          <cell r="B16312">
            <v>91242746</v>
          </cell>
        </row>
        <row r="16313">
          <cell r="A16313" t="str">
            <v>FRANCO CEBALLOS JUAN HARVEY</v>
          </cell>
          <cell r="B16313">
            <v>10274969</v>
          </cell>
        </row>
        <row r="16314">
          <cell r="A16314" t="str">
            <v>FRANCO CHOIS HAROLD</v>
          </cell>
          <cell r="B16314">
            <v>79364733</v>
          </cell>
        </row>
        <row r="16315">
          <cell r="A16315" t="str">
            <v>FRANCO CRUZ ALFONSO</v>
          </cell>
          <cell r="B16315">
            <v>17066349</v>
          </cell>
        </row>
        <row r="16316">
          <cell r="A16316" t="str">
            <v>FRANCO DAZA IVAN DARIO</v>
          </cell>
          <cell r="B16316">
            <v>94450407</v>
          </cell>
        </row>
        <row r="16317">
          <cell r="A16317" t="str">
            <v>FRANCO DE ARDILA ANA LUCIA</v>
          </cell>
          <cell r="B16317">
            <v>31263961</v>
          </cell>
        </row>
        <row r="16318">
          <cell r="A16318" t="str">
            <v>FRANCO DE ARTETA FANNY DEL CARMEN</v>
          </cell>
          <cell r="B16318">
            <v>33110204</v>
          </cell>
        </row>
        <row r="16319">
          <cell r="A16319" t="str">
            <v>FRANCO DE DUQUE MARIELA</v>
          </cell>
          <cell r="B16319">
            <v>38982881</v>
          </cell>
        </row>
        <row r="16320">
          <cell r="A16320" t="str">
            <v>FRANCO DE LA CRUZ EDGAR ENRIQUE</v>
          </cell>
          <cell r="B16320">
            <v>14976686</v>
          </cell>
        </row>
        <row r="16321">
          <cell r="A16321" t="str">
            <v>FRANCO DE RESTREPO CELMIRA</v>
          </cell>
          <cell r="B16321">
            <v>41527666</v>
          </cell>
        </row>
        <row r="16322">
          <cell r="A16322" t="str">
            <v>FRANCO DE SUAREZ LEONOR</v>
          </cell>
          <cell r="B16322">
            <v>29555117</v>
          </cell>
        </row>
        <row r="16323">
          <cell r="A16323" t="str">
            <v>FRANCO DE TAMAYO MARIA NIEVES</v>
          </cell>
          <cell r="B16323">
            <v>26413620</v>
          </cell>
        </row>
        <row r="16324">
          <cell r="A16324" t="str">
            <v>FRANCO DELGADO SONNIA</v>
          </cell>
          <cell r="B16324">
            <v>38991041</v>
          </cell>
        </row>
        <row r="16325">
          <cell r="A16325" t="str">
            <v>FRANCO ECHEVERRI ALVARO</v>
          </cell>
          <cell r="B16325">
            <v>16650021</v>
          </cell>
        </row>
        <row r="16326">
          <cell r="A16326" t="str">
            <v>FRANCO ECHEVERRI JUAN CARLOS</v>
          </cell>
          <cell r="B16326">
            <v>16679740</v>
          </cell>
        </row>
        <row r="16327">
          <cell r="A16327" t="str">
            <v>FRANCO ECHEVERRY ANGELA DEL SOCORRO</v>
          </cell>
          <cell r="B16327">
            <v>32347240</v>
          </cell>
        </row>
        <row r="16328">
          <cell r="A16328" t="str">
            <v>FRANCO ESCOBAR FABIAN</v>
          </cell>
          <cell r="B16328">
            <v>94512701</v>
          </cell>
        </row>
        <row r="16329">
          <cell r="A16329" t="str">
            <v>FRANCO FERLIN RUBEN DARIO</v>
          </cell>
          <cell r="B16329">
            <v>71742518</v>
          </cell>
        </row>
        <row r="16330">
          <cell r="A16330" t="str">
            <v>FRANCO GALINDEZ MAXIMILIANO</v>
          </cell>
          <cell r="B16330">
            <v>2727159</v>
          </cell>
        </row>
        <row r="16331">
          <cell r="A16331" t="str">
            <v>FRANCO GALINDO ALFREDO</v>
          </cell>
          <cell r="B16331">
            <v>16889384</v>
          </cell>
        </row>
        <row r="16332">
          <cell r="A16332" t="str">
            <v>FRANCO GALLEGO LUIS MARIO</v>
          </cell>
          <cell r="B16332">
            <v>94391099</v>
          </cell>
        </row>
        <row r="16333">
          <cell r="A16333" t="str">
            <v>FRANCO GARCIA CARLOS EDUARDO</v>
          </cell>
          <cell r="B16333">
            <v>10106318</v>
          </cell>
        </row>
        <row r="16334">
          <cell r="A16334" t="str">
            <v>FRANCO GARCIA GABRIEL</v>
          </cell>
          <cell r="B16334">
            <v>4509513</v>
          </cell>
        </row>
        <row r="16335">
          <cell r="A16335" t="str">
            <v>FRANCO GARCIA ILDEFONSO</v>
          </cell>
          <cell r="B16335">
            <v>10095877</v>
          </cell>
        </row>
        <row r="16336">
          <cell r="A16336" t="str">
            <v>FRANCO GARCIA RAMON HERNANDO</v>
          </cell>
          <cell r="B16336">
            <v>4498051</v>
          </cell>
        </row>
        <row r="16337">
          <cell r="A16337" t="str">
            <v>FRANCO GARCIA TERESA</v>
          </cell>
          <cell r="B16337">
            <v>66711181</v>
          </cell>
        </row>
        <row r="16338">
          <cell r="A16338" t="str">
            <v>FRANCO GARZON LUZ ADRIANA</v>
          </cell>
          <cell r="B16338">
            <v>29116596</v>
          </cell>
        </row>
        <row r="16339">
          <cell r="A16339" t="str">
            <v>FRANCO GIL EDWARD</v>
          </cell>
          <cell r="B16339">
            <v>94372851</v>
          </cell>
        </row>
        <row r="16340">
          <cell r="A16340" t="str">
            <v>FRANCO GIRALDO LUDIVIA</v>
          </cell>
          <cell r="B16340">
            <v>41885408</v>
          </cell>
        </row>
        <row r="16341">
          <cell r="A16341" t="str">
            <v>FRANCO GOMEZ CESAR AUGUSTO</v>
          </cell>
          <cell r="B16341">
            <v>91286468</v>
          </cell>
        </row>
        <row r="16342">
          <cell r="A16342" t="str">
            <v>FRANCO GOMEZ ENRIQUE</v>
          </cell>
          <cell r="B16342">
            <v>19460761</v>
          </cell>
        </row>
        <row r="16343">
          <cell r="A16343" t="str">
            <v>FRANCO GONZALEZ CARLOS ALBERTO</v>
          </cell>
          <cell r="B16343">
            <v>2281908</v>
          </cell>
        </row>
        <row r="16344">
          <cell r="A16344" t="str">
            <v>FRANCO GONZALEZ LUIS EDUARDO</v>
          </cell>
          <cell r="B16344">
            <v>7448054</v>
          </cell>
        </row>
        <row r="16345">
          <cell r="A16345" t="str">
            <v>FRANCO GUAVA JAIME</v>
          </cell>
          <cell r="B16345">
            <v>19061198</v>
          </cell>
        </row>
        <row r="16346">
          <cell r="A16346" t="str">
            <v>FRANCO HENAO ALEJANDRO</v>
          </cell>
          <cell r="B16346">
            <v>10557680</v>
          </cell>
        </row>
        <row r="16347">
          <cell r="A16347" t="str">
            <v>FRANCO HENAO CRISTINA E</v>
          </cell>
          <cell r="B16347">
            <v>31986619</v>
          </cell>
        </row>
        <row r="16348">
          <cell r="A16348" t="str">
            <v>FRANCO HENAO MARTHA DERLY</v>
          </cell>
          <cell r="B16348">
            <v>66716341</v>
          </cell>
        </row>
        <row r="16349">
          <cell r="A16349" t="str">
            <v>FRANCO HENAO Y ASOCIADOS LTDA</v>
          </cell>
          <cell r="B16349">
            <v>805012300</v>
          </cell>
        </row>
        <row r="16350">
          <cell r="A16350" t="str">
            <v>FRANCO HERNANDEZ ALEXANDER</v>
          </cell>
          <cell r="B16350">
            <v>16504751</v>
          </cell>
        </row>
        <row r="16351">
          <cell r="A16351" t="str">
            <v>FRANCO HERNANDEZ AMPARO</v>
          </cell>
          <cell r="B16351">
            <v>24293864</v>
          </cell>
        </row>
        <row r="16352">
          <cell r="A16352" t="str">
            <v>FRANCO HERRERA JESUS</v>
          </cell>
          <cell r="B16352">
            <v>2933175</v>
          </cell>
        </row>
        <row r="16353">
          <cell r="A16353" t="str">
            <v>FRANCO HERRERA JOSE LINDERMAN</v>
          </cell>
          <cell r="B16353">
            <v>2900416</v>
          </cell>
        </row>
        <row r="16354">
          <cell r="A16354" t="str">
            <v>FRANCO HERRERA ORALNDO</v>
          </cell>
          <cell r="B16354">
            <v>10179360</v>
          </cell>
        </row>
        <row r="16355">
          <cell r="A16355" t="str">
            <v>FRANCO HERRERA OSCAR</v>
          </cell>
          <cell r="B16355">
            <v>3798205</v>
          </cell>
        </row>
        <row r="16356">
          <cell r="A16356" t="str">
            <v>FRANCO HINCAPIE YOLANDA</v>
          </cell>
          <cell r="B16356">
            <v>41913659</v>
          </cell>
        </row>
        <row r="16357">
          <cell r="A16357" t="str">
            <v>FRANCO HURTADO OSCAR</v>
          </cell>
          <cell r="B16357">
            <v>14948726</v>
          </cell>
        </row>
        <row r="16358">
          <cell r="A16358" t="str">
            <v>FRANCO JARAMILLO NURY DE JESUS</v>
          </cell>
          <cell r="B16358">
            <v>32488262</v>
          </cell>
        </row>
        <row r="16359">
          <cell r="A16359" t="str">
            <v>FRANCO L TERESA</v>
          </cell>
          <cell r="B16359">
            <v>51841554</v>
          </cell>
        </row>
        <row r="16360">
          <cell r="A16360" t="str">
            <v>FRANCO LETRADO MARCELO ALEJANDRO</v>
          </cell>
          <cell r="B16360">
            <v>79531478</v>
          </cell>
        </row>
        <row r="16361">
          <cell r="A16361" t="str">
            <v>FRANCO LONDO/O JANETH</v>
          </cell>
          <cell r="B16361">
            <v>67002282</v>
          </cell>
        </row>
        <row r="16362">
          <cell r="A16362" t="str">
            <v>FRANCO LONDONO DIEGO</v>
          </cell>
          <cell r="B16362">
            <v>10027225</v>
          </cell>
        </row>
        <row r="16363">
          <cell r="A16363" t="str">
            <v>FRANCO LOPEZ JHON FREDDY</v>
          </cell>
          <cell r="B16363">
            <v>6393463</v>
          </cell>
        </row>
        <row r="16364">
          <cell r="A16364" t="str">
            <v>FRANCO LOPEZ LUIS ALBERTO</v>
          </cell>
          <cell r="B16364">
            <v>16703791</v>
          </cell>
        </row>
        <row r="16365">
          <cell r="A16365" t="str">
            <v>FRANCO LOPEZ LUIS FERNANDO</v>
          </cell>
          <cell r="B16365">
            <v>70066491</v>
          </cell>
        </row>
        <row r="16366">
          <cell r="A16366" t="str">
            <v>FRANCO LOPEZ MARY ELENA</v>
          </cell>
          <cell r="B16366">
            <v>31421039</v>
          </cell>
        </row>
        <row r="16367">
          <cell r="A16367" t="str">
            <v>FRANCO LOPEZ SANDRA LILIANA</v>
          </cell>
          <cell r="B16367">
            <v>52871796</v>
          </cell>
        </row>
        <row r="16368">
          <cell r="A16368" t="str">
            <v>FRANCO LOZANO JOSE VICENTE</v>
          </cell>
          <cell r="B16368">
            <v>17411248</v>
          </cell>
        </row>
        <row r="16369">
          <cell r="A16369" t="str">
            <v>FRANCO LUCY ERNESTINA</v>
          </cell>
          <cell r="B16369">
            <v>41547987</v>
          </cell>
        </row>
        <row r="16370">
          <cell r="A16370" t="str">
            <v>FRANCO LUGO GLADYS</v>
          </cell>
          <cell r="B16370">
            <v>51566253</v>
          </cell>
        </row>
        <row r="16371">
          <cell r="A16371" t="str">
            <v>FRANCO MAHECHA FRANCISCO FERNANDO</v>
          </cell>
          <cell r="B16371">
            <v>3391529</v>
          </cell>
        </row>
        <row r="16372">
          <cell r="A16372" t="str">
            <v>FRANCO MALDONADO FRANCENIT</v>
          </cell>
          <cell r="B16372">
            <v>43616527</v>
          </cell>
        </row>
        <row r="16373">
          <cell r="A16373" t="str">
            <v>FRANCO MARIA NUBIA</v>
          </cell>
          <cell r="B16373">
            <v>29271162</v>
          </cell>
        </row>
        <row r="16374">
          <cell r="A16374" t="str">
            <v>FRANCO MARIN JORGE IVAN</v>
          </cell>
          <cell r="B16374">
            <v>18508288</v>
          </cell>
        </row>
        <row r="16375">
          <cell r="A16375" t="str">
            <v>FRANCO MARTINEZ GILDARDO</v>
          </cell>
          <cell r="B16375">
            <v>16364388</v>
          </cell>
        </row>
        <row r="16376">
          <cell r="A16376" t="str">
            <v>FRANCO MAZO ARMANDO</v>
          </cell>
          <cell r="B16376">
            <v>16211648</v>
          </cell>
        </row>
      </sheetData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 (2)"/>
      <sheetName val="ENA"/>
      <sheetName val="rol individual 1"/>
      <sheetName val="rol individual 2"/>
      <sheetName val="rol individual 3"/>
      <sheetName val="rol individual 4"/>
      <sheetName val="rol individual 5"/>
      <sheetName val="CONTABIL"/>
      <sheetName val="Datos"/>
      <sheetName val="Impuestos"/>
      <sheetName val="Hoja1"/>
      <sheetName val="ENA (2)"/>
    </sheetNames>
    <sheetDataSet>
      <sheetData sheetId="0"/>
      <sheetData sheetId="1"/>
      <sheetData sheetId="2">
        <row r="1">
          <cell r="I1">
            <v>1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B1">
            <v>0</v>
          </cell>
        </row>
      </sheetData>
      <sheetData sheetId="9">
        <row r="7">
          <cell r="B7">
            <v>7401</v>
          </cell>
        </row>
      </sheetData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prima"/>
      <sheetName val="st.bases"/>
      <sheetName val="st.mecanica"/>
      <sheetName val="st.costura"/>
      <sheetName val="st.espuma"/>
      <sheetName val="kdx.esp"/>
      <sheetName val="st.colchon"/>
      <sheetName val="st.colchon1"/>
      <sheetName val="st.costura2"/>
      <sheetName val="kardexpt"/>
      <sheetName val="diario"/>
      <sheetName val="diar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"/>
      <sheetName val="Factura"/>
      <sheetName val="VV "/>
      <sheetName val="VV  (2)"/>
      <sheetName val="Ventas IVA"/>
      <sheetName val="prueba de ventas "/>
      <sheetName val="Historico"/>
      <sheetName val="kdx.esp"/>
    </sheetNames>
    <sheetDataSet>
      <sheetData sheetId="0" refreshError="1"/>
      <sheetData sheetId="1" refreshError="1"/>
      <sheetData sheetId="2" refreshError="1"/>
      <sheetData sheetId="3">
        <row r="18">
          <cell r="H18" t="str">
            <v>FOREVER YO</v>
          </cell>
          <cell r="I18">
            <v>0.28999999999999998</v>
          </cell>
          <cell r="J18">
            <v>0</v>
          </cell>
        </row>
        <row r="19">
          <cell r="H19" t="str">
            <v>VENDELA</v>
          </cell>
          <cell r="I19">
            <v>0.28999999999999998</v>
          </cell>
          <cell r="J19">
            <v>0</v>
          </cell>
        </row>
        <row r="20">
          <cell r="H20" t="str">
            <v>FREEDOM</v>
          </cell>
          <cell r="I20">
            <v>0.28999999999999998</v>
          </cell>
          <cell r="J20">
            <v>0</v>
          </cell>
        </row>
        <row r="21">
          <cell r="H21" t="str">
            <v>BLUSH</v>
          </cell>
          <cell r="I21">
            <v>0.28999999999999998</v>
          </cell>
          <cell r="J21">
            <v>0</v>
          </cell>
        </row>
        <row r="22">
          <cell r="H22" t="str">
            <v>HIGH MAGIC</v>
          </cell>
          <cell r="I22">
            <v>0.23</v>
          </cell>
          <cell r="J22">
            <v>0</v>
          </cell>
        </row>
        <row r="23">
          <cell r="H23" t="str">
            <v>IGUANA</v>
          </cell>
          <cell r="I23">
            <v>0.3</v>
          </cell>
          <cell r="J23">
            <v>0</v>
          </cell>
        </row>
        <row r="24">
          <cell r="H24" t="str">
            <v>LIMBO</v>
          </cell>
          <cell r="I24">
            <v>0.28999999999999998</v>
          </cell>
          <cell r="J24">
            <v>0</v>
          </cell>
        </row>
        <row r="25">
          <cell r="H25" t="str">
            <v>MALIBU</v>
          </cell>
          <cell r="I25">
            <v>0.28999999999999998</v>
          </cell>
          <cell r="J25">
            <v>0</v>
          </cell>
        </row>
        <row r="26">
          <cell r="H26" t="str">
            <v>CARROUSEL</v>
          </cell>
          <cell r="I26">
            <v>0.28999999999999998</v>
          </cell>
          <cell r="J26">
            <v>0</v>
          </cell>
        </row>
        <row r="27">
          <cell r="H27" t="str">
            <v>ENGAGEMENT</v>
          </cell>
          <cell r="I27">
            <v>0.28999999999999998</v>
          </cell>
          <cell r="J27">
            <v>0</v>
          </cell>
        </row>
        <row r="28">
          <cell r="H28" t="str">
            <v>MIXTOS</v>
          </cell>
          <cell r="I28">
            <v>0.31</v>
          </cell>
          <cell r="J28">
            <v>0</v>
          </cell>
        </row>
        <row r="29">
          <cell r="H29" t="str">
            <v>LATIN LADY</v>
          </cell>
          <cell r="I29">
            <v>0.28999999999999998</v>
          </cell>
          <cell r="J29">
            <v>0</v>
          </cell>
        </row>
        <row r="30">
          <cell r="H30" t="str">
            <v>FRIENDSHIP</v>
          </cell>
          <cell r="I30">
            <v>0.3</v>
          </cell>
          <cell r="J30">
            <v>0</v>
          </cell>
        </row>
        <row r="31">
          <cell r="H31" t="str">
            <v>YABADABADU</v>
          </cell>
          <cell r="I31">
            <v>0.3</v>
          </cell>
          <cell r="J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</row>
        <row r="44">
          <cell r="H44">
            <v>0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Evaluacion muestra"/>
      <sheetName val="Hoja1"/>
      <sheetName val="CIFIN-SIB-REES"/>
      <sheetName val="Sheet8"/>
      <sheetName val="cartecifin"/>
      <sheetName val="CIFIN-SIB-REES (Top)"/>
      <sheetName val="CIFIN-SIB-REES (Down)"/>
      <sheetName val="Sheet10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CEDULA O NIT</v>
          </cell>
          <cell r="B4" t="str">
            <v>Total</v>
          </cell>
        </row>
        <row r="5">
          <cell r="A5">
            <v>150898</v>
          </cell>
          <cell r="B5">
            <v>0</v>
          </cell>
        </row>
        <row r="6">
          <cell r="A6">
            <v>262744</v>
          </cell>
          <cell r="B6">
            <v>0</v>
          </cell>
        </row>
        <row r="7">
          <cell r="A7">
            <v>1013475</v>
          </cell>
          <cell r="B7">
            <v>0</v>
          </cell>
        </row>
        <row r="8">
          <cell r="A8">
            <v>1499946</v>
          </cell>
          <cell r="B8">
            <v>0</v>
          </cell>
        </row>
        <row r="9">
          <cell r="A9">
            <v>1610163</v>
          </cell>
          <cell r="B9">
            <v>0</v>
          </cell>
        </row>
        <row r="10">
          <cell r="A10">
            <v>1781698</v>
          </cell>
          <cell r="B10">
            <v>0</v>
          </cell>
        </row>
        <row r="11">
          <cell r="A11">
            <v>2514022</v>
          </cell>
          <cell r="B11">
            <v>0</v>
          </cell>
        </row>
        <row r="12">
          <cell r="A12">
            <v>2898287</v>
          </cell>
          <cell r="B12">
            <v>0</v>
          </cell>
        </row>
        <row r="13">
          <cell r="A13">
            <v>2931993</v>
          </cell>
          <cell r="B13">
            <v>0</v>
          </cell>
        </row>
        <row r="14">
          <cell r="A14">
            <v>2963673</v>
          </cell>
          <cell r="B14">
            <v>0</v>
          </cell>
        </row>
        <row r="15">
          <cell r="A15">
            <v>2992517</v>
          </cell>
          <cell r="B15">
            <v>0</v>
          </cell>
        </row>
        <row r="16">
          <cell r="A16">
            <v>3160472</v>
          </cell>
          <cell r="B16">
            <v>0</v>
          </cell>
        </row>
        <row r="17">
          <cell r="A17">
            <v>3180955</v>
          </cell>
          <cell r="B17">
            <v>0</v>
          </cell>
        </row>
        <row r="18">
          <cell r="A18">
            <v>3182262</v>
          </cell>
          <cell r="B18">
            <v>0</v>
          </cell>
        </row>
        <row r="19">
          <cell r="A19">
            <v>3236852</v>
          </cell>
          <cell r="B19">
            <v>0</v>
          </cell>
        </row>
        <row r="20">
          <cell r="A20">
            <v>3598212</v>
          </cell>
          <cell r="B20">
            <v>0</v>
          </cell>
        </row>
        <row r="21">
          <cell r="A21">
            <v>3800947</v>
          </cell>
          <cell r="B21">
            <v>0</v>
          </cell>
        </row>
        <row r="22">
          <cell r="A22">
            <v>4097070</v>
          </cell>
          <cell r="B22">
            <v>2299937</v>
          </cell>
        </row>
        <row r="23">
          <cell r="A23">
            <v>4277731</v>
          </cell>
          <cell r="B23">
            <v>0</v>
          </cell>
        </row>
        <row r="24">
          <cell r="A24">
            <v>4296883</v>
          </cell>
          <cell r="B24">
            <v>0</v>
          </cell>
        </row>
        <row r="25">
          <cell r="A25">
            <v>4421269</v>
          </cell>
          <cell r="B25">
            <v>0</v>
          </cell>
        </row>
        <row r="26">
          <cell r="A26">
            <v>4884627</v>
          </cell>
          <cell r="B26">
            <v>0</v>
          </cell>
        </row>
        <row r="27">
          <cell r="A27">
            <v>4908031</v>
          </cell>
          <cell r="B27">
            <v>0</v>
          </cell>
        </row>
        <row r="28">
          <cell r="A28">
            <v>4951523</v>
          </cell>
          <cell r="B28">
            <v>0</v>
          </cell>
        </row>
        <row r="29">
          <cell r="A29">
            <v>5254350</v>
          </cell>
          <cell r="B29">
            <v>0</v>
          </cell>
        </row>
        <row r="30">
          <cell r="A30">
            <v>5331711</v>
          </cell>
          <cell r="B30">
            <v>0</v>
          </cell>
        </row>
        <row r="31">
          <cell r="A31">
            <v>5347912</v>
          </cell>
          <cell r="B31">
            <v>0</v>
          </cell>
        </row>
        <row r="32">
          <cell r="A32">
            <v>5351987</v>
          </cell>
          <cell r="B32">
            <v>0</v>
          </cell>
        </row>
        <row r="33">
          <cell r="A33">
            <v>5353196</v>
          </cell>
          <cell r="B33">
            <v>0</v>
          </cell>
        </row>
        <row r="34">
          <cell r="A34">
            <v>5371353</v>
          </cell>
          <cell r="B34">
            <v>0</v>
          </cell>
        </row>
        <row r="35">
          <cell r="A35">
            <v>5372726</v>
          </cell>
          <cell r="B35">
            <v>0</v>
          </cell>
        </row>
        <row r="36">
          <cell r="A36">
            <v>5644780</v>
          </cell>
          <cell r="B36">
            <v>0</v>
          </cell>
        </row>
        <row r="37">
          <cell r="A37">
            <v>5885853</v>
          </cell>
          <cell r="B37">
            <v>0</v>
          </cell>
        </row>
        <row r="38">
          <cell r="A38">
            <v>5897723</v>
          </cell>
          <cell r="B38">
            <v>0</v>
          </cell>
        </row>
        <row r="39">
          <cell r="A39">
            <v>5957707</v>
          </cell>
          <cell r="B39">
            <v>0</v>
          </cell>
        </row>
        <row r="40">
          <cell r="A40">
            <v>6008733</v>
          </cell>
          <cell r="B40">
            <v>0</v>
          </cell>
        </row>
        <row r="41">
          <cell r="A41">
            <v>6008972</v>
          </cell>
          <cell r="B41">
            <v>0</v>
          </cell>
        </row>
        <row r="42">
          <cell r="A42">
            <v>6044473</v>
          </cell>
          <cell r="B42">
            <v>0</v>
          </cell>
        </row>
        <row r="43">
          <cell r="A43">
            <v>6050776</v>
          </cell>
          <cell r="B43">
            <v>0</v>
          </cell>
        </row>
        <row r="44">
          <cell r="A44">
            <v>6066146</v>
          </cell>
          <cell r="B44">
            <v>0</v>
          </cell>
        </row>
        <row r="45">
          <cell r="A45">
            <v>6087568</v>
          </cell>
          <cell r="B45">
            <v>0</v>
          </cell>
        </row>
        <row r="46">
          <cell r="A46">
            <v>6088462</v>
          </cell>
          <cell r="B46">
            <v>0</v>
          </cell>
        </row>
        <row r="47">
          <cell r="A47">
            <v>6103830</v>
          </cell>
          <cell r="B47">
            <v>0</v>
          </cell>
        </row>
        <row r="48">
          <cell r="A48">
            <v>6182976</v>
          </cell>
          <cell r="B48">
            <v>0</v>
          </cell>
        </row>
        <row r="49">
          <cell r="A49">
            <v>6230374</v>
          </cell>
          <cell r="B49">
            <v>0</v>
          </cell>
        </row>
        <row r="50">
          <cell r="A50">
            <v>6266111</v>
          </cell>
          <cell r="B50">
            <v>0</v>
          </cell>
        </row>
        <row r="51">
          <cell r="A51">
            <v>6299009</v>
          </cell>
          <cell r="B51">
            <v>0</v>
          </cell>
        </row>
        <row r="52">
          <cell r="A52">
            <v>6383136</v>
          </cell>
          <cell r="B52">
            <v>0</v>
          </cell>
        </row>
        <row r="53">
          <cell r="A53">
            <v>6459720</v>
          </cell>
          <cell r="B53">
            <v>0</v>
          </cell>
        </row>
        <row r="54">
          <cell r="A54">
            <v>6772873</v>
          </cell>
          <cell r="B54">
            <v>0</v>
          </cell>
        </row>
        <row r="55">
          <cell r="A55">
            <v>6808330</v>
          </cell>
          <cell r="B55">
            <v>0</v>
          </cell>
        </row>
        <row r="56">
          <cell r="A56">
            <v>6810775</v>
          </cell>
          <cell r="B56">
            <v>0</v>
          </cell>
        </row>
        <row r="57">
          <cell r="A57">
            <v>7251057</v>
          </cell>
          <cell r="B57">
            <v>0</v>
          </cell>
        </row>
        <row r="58">
          <cell r="A58">
            <v>7307494</v>
          </cell>
          <cell r="B58">
            <v>0</v>
          </cell>
        </row>
        <row r="59">
          <cell r="A59">
            <v>7434852</v>
          </cell>
          <cell r="B59">
            <v>0</v>
          </cell>
        </row>
        <row r="60">
          <cell r="A60">
            <v>7438100</v>
          </cell>
          <cell r="B60">
            <v>0</v>
          </cell>
        </row>
        <row r="61">
          <cell r="A61">
            <v>7463716</v>
          </cell>
          <cell r="B61">
            <v>0</v>
          </cell>
        </row>
        <row r="62">
          <cell r="A62">
            <v>7468731</v>
          </cell>
          <cell r="B62">
            <v>0</v>
          </cell>
        </row>
        <row r="63">
          <cell r="A63">
            <v>7525102</v>
          </cell>
          <cell r="B63">
            <v>0</v>
          </cell>
        </row>
        <row r="64">
          <cell r="A64">
            <v>7685204</v>
          </cell>
          <cell r="B64">
            <v>0</v>
          </cell>
        </row>
        <row r="65">
          <cell r="A65">
            <v>7687273</v>
          </cell>
          <cell r="B65">
            <v>0</v>
          </cell>
        </row>
        <row r="66">
          <cell r="A66">
            <v>7687505</v>
          </cell>
          <cell r="B66">
            <v>155458</v>
          </cell>
        </row>
        <row r="67">
          <cell r="A67">
            <v>7694229</v>
          </cell>
          <cell r="B67">
            <v>0</v>
          </cell>
        </row>
        <row r="68">
          <cell r="A68">
            <v>7697632</v>
          </cell>
          <cell r="B68">
            <v>1182099</v>
          </cell>
        </row>
        <row r="69">
          <cell r="A69">
            <v>7698846</v>
          </cell>
          <cell r="B69">
            <v>0</v>
          </cell>
        </row>
        <row r="70">
          <cell r="A70">
            <v>7705003</v>
          </cell>
          <cell r="B70">
            <v>0</v>
          </cell>
        </row>
        <row r="71">
          <cell r="A71">
            <v>7715112</v>
          </cell>
          <cell r="B71">
            <v>0</v>
          </cell>
        </row>
        <row r="72">
          <cell r="A72">
            <v>8277760</v>
          </cell>
          <cell r="B72">
            <v>0</v>
          </cell>
        </row>
        <row r="73">
          <cell r="A73">
            <v>8313613</v>
          </cell>
          <cell r="B73">
            <v>0</v>
          </cell>
        </row>
        <row r="74">
          <cell r="A74">
            <v>8352208</v>
          </cell>
          <cell r="B74">
            <v>0</v>
          </cell>
        </row>
        <row r="75">
          <cell r="A75">
            <v>8660928</v>
          </cell>
          <cell r="B75">
            <v>0</v>
          </cell>
        </row>
        <row r="76">
          <cell r="A76">
            <v>8677468</v>
          </cell>
          <cell r="B76">
            <v>0</v>
          </cell>
        </row>
        <row r="77">
          <cell r="A77">
            <v>8700678</v>
          </cell>
          <cell r="B77">
            <v>0</v>
          </cell>
        </row>
        <row r="78">
          <cell r="A78">
            <v>8708240</v>
          </cell>
          <cell r="B78">
            <v>0</v>
          </cell>
        </row>
        <row r="79">
          <cell r="A79">
            <v>8722088</v>
          </cell>
          <cell r="B79">
            <v>0</v>
          </cell>
        </row>
        <row r="80">
          <cell r="A80">
            <v>8725745</v>
          </cell>
          <cell r="B80">
            <v>0</v>
          </cell>
        </row>
        <row r="81">
          <cell r="A81">
            <v>8759419</v>
          </cell>
          <cell r="B81">
            <v>0</v>
          </cell>
        </row>
        <row r="82">
          <cell r="A82">
            <v>9069706</v>
          </cell>
          <cell r="B82">
            <v>0</v>
          </cell>
        </row>
        <row r="83">
          <cell r="A83">
            <v>9239698</v>
          </cell>
          <cell r="B83">
            <v>0</v>
          </cell>
        </row>
        <row r="84">
          <cell r="A84">
            <v>10079301</v>
          </cell>
          <cell r="B84">
            <v>0</v>
          </cell>
        </row>
        <row r="85">
          <cell r="A85">
            <v>10235353</v>
          </cell>
          <cell r="B85">
            <v>0</v>
          </cell>
        </row>
        <row r="86">
          <cell r="A86">
            <v>10540858</v>
          </cell>
          <cell r="B86">
            <v>0</v>
          </cell>
        </row>
        <row r="87">
          <cell r="A87">
            <v>11186655</v>
          </cell>
          <cell r="B87">
            <v>0</v>
          </cell>
        </row>
        <row r="88">
          <cell r="A88">
            <v>11253317</v>
          </cell>
          <cell r="B88">
            <v>0</v>
          </cell>
        </row>
        <row r="89">
          <cell r="A89">
            <v>11298961</v>
          </cell>
          <cell r="B89">
            <v>0</v>
          </cell>
        </row>
        <row r="90">
          <cell r="A90">
            <v>11301332</v>
          </cell>
          <cell r="B90">
            <v>0</v>
          </cell>
        </row>
        <row r="91">
          <cell r="A91">
            <v>11313690</v>
          </cell>
          <cell r="B91">
            <v>0</v>
          </cell>
        </row>
        <row r="92">
          <cell r="A92">
            <v>11339730</v>
          </cell>
          <cell r="B92">
            <v>0</v>
          </cell>
        </row>
        <row r="93">
          <cell r="A93">
            <v>11344903</v>
          </cell>
          <cell r="B93">
            <v>0</v>
          </cell>
        </row>
        <row r="94">
          <cell r="A94">
            <v>11389893</v>
          </cell>
          <cell r="B94">
            <v>0</v>
          </cell>
        </row>
        <row r="95">
          <cell r="A95">
            <v>12090892</v>
          </cell>
          <cell r="B95">
            <v>0</v>
          </cell>
        </row>
        <row r="96">
          <cell r="A96">
            <v>12099907</v>
          </cell>
          <cell r="B96">
            <v>0</v>
          </cell>
        </row>
        <row r="97">
          <cell r="A97">
            <v>12101572</v>
          </cell>
          <cell r="B97">
            <v>0</v>
          </cell>
        </row>
        <row r="98">
          <cell r="A98">
            <v>12105745</v>
          </cell>
          <cell r="B98">
            <v>0</v>
          </cell>
        </row>
        <row r="99">
          <cell r="A99">
            <v>12107422</v>
          </cell>
          <cell r="B99">
            <v>0</v>
          </cell>
        </row>
        <row r="100">
          <cell r="A100">
            <v>12108304</v>
          </cell>
          <cell r="B100">
            <v>0</v>
          </cell>
        </row>
        <row r="101">
          <cell r="A101">
            <v>12108718</v>
          </cell>
          <cell r="B101">
            <v>0</v>
          </cell>
        </row>
        <row r="102">
          <cell r="A102">
            <v>12109904</v>
          </cell>
          <cell r="B102">
            <v>0</v>
          </cell>
        </row>
        <row r="103">
          <cell r="A103">
            <v>12110926</v>
          </cell>
          <cell r="B103">
            <v>0</v>
          </cell>
        </row>
        <row r="104">
          <cell r="A104">
            <v>12113264</v>
          </cell>
          <cell r="B104">
            <v>0</v>
          </cell>
        </row>
        <row r="105">
          <cell r="A105">
            <v>12113869</v>
          </cell>
          <cell r="B105">
            <v>0</v>
          </cell>
        </row>
        <row r="106">
          <cell r="A106">
            <v>12115994</v>
          </cell>
          <cell r="B106">
            <v>0</v>
          </cell>
        </row>
        <row r="107">
          <cell r="A107">
            <v>12116099</v>
          </cell>
          <cell r="B107">
            <v>0</v>
          </cell>
        </row>
        <row r="108">
          <cell r="A108">
            <v>12124082</v>
          </cell>
          <cell r="B108">
            <v>0</v>
          </cell>
        </row>
        <row r="109">
          <cell r="A109">
            <v>12130630</v>
          </cell>
          <cell r="B109">
            <v>0</v>
          </cell>
        </row>
        <row r="110">
          <cell r="A110">
            <v>12131974</v>
          </cell>
          <cell r="B110">
            <v>0</v>
          </cell>
        </row>
        <row r="111">
          <cell r="A111">
            <v>12135581</v>
          </cell>
          <cell r="B111">
            <v>0</v>
          </cell>
        </row>
        <row r="112">
          <cell r="A112">
            <v>12186812</v>
          </cell>
          <cell r="B112">
            <v>0</v>
          </cell>
        </row>
        <row r="113">
          <cell r="A113">
            <v>12192064</v>
          </cell>
          <cell r="B113">
            <v>0</v>
          </cell>
        </row>
        <row r="114">
          <cell r="A114">
            <v>12195742</v>
          </cell>
          <cell r="B114">
            <v>0</v>
          </cell>
        </row>
        <row r="115">
          <cell r="A115">
            <v>12207722</v>
          </cell>
          <cell r="B115">
            <v>0</v>
          </cell>
        </row>
        <row r="116">
          <cell r="A116">
            <v>12228446</v>
          </cell>
          <cell r="B116">
            <v>0</v>
          </cell>
        </row>
        <row r="117">
          <cell r="A117">
            <v>12527717</v>
          </cell>
          <cell r="B117">
            <v>0</v>
          </cell>
        </row>
        <row r="118">
          <cell r="A118">
            <v>12544070</v>
          </cell>
          <cell r="B118">
            <v>0</v>
          </cell>
        </row>
        <row r="119">
          <cell r="A119">
            <v>12753390</v>
          </cell>
          <cell r="B119">
            <v>2209494</v>
          </cell>
        </row>
        <row r="120">
          <cell r="A120">
            <v>12950512</v>
          </cell>
          <cell r="B120">
            <v>0</v>
          </cell>
        </row>
        <row r="121">
          <cell r="A121">
            <v>12960358</v>
          </cell>
          <cell r="B121">
            <v>0</v>
          </cell>
        </row>
        <row r="122">
          <cell r="A122">
            <v>12960879</v>
          </cell>
          <cell r="B122">
            <v>0</v>
          </cell>
        </row>
        <row r="123">
          <cell r="A123">
            <v>12962240</v>
          </cell>
          <cell r="B123">
            <v>13228763</v>
          </cell>
        </row>
        <row r="124">
          <cell r="A124">
            <v>12963707</v>
          </cell>
          <cell r="B124">
            <v>0</v>
          </cell>
        </row>
        <row r="125">
          <cell r="A125">
            <v>12970555</v>
          </cell>
          <cell r="B125">
            <v>0</v>
          </cell>
        </row>
        <row r="126">
          <cell r="A126">
            <v>12975000</v>
          </cell>
          <cell r="B126">
            <v>0</v>
          </cell>
        </row>
        <row r="127">
          <cell r="A127">
            <v>12986909</v>
          </cell>
          <cell r="B127">
            <v>0</v>
          </cell>
        </row>
        <row r="128">
          <cell r="A128">
            <v>12990377</v>
          </cell>
          <cell r="B128">
            <v>0</v>
          </cell>
        </row>
        <row r="129">
          <cell r="A129">
            <v>12995946</v>
          </cell>
          <cell r="B129">
            <v>0</v>
          </cell>
        </row>
        <row r="130">
          <cell r="A130">
            <v>12999388</v>
          </cell>
          <cell r="B130">
            <v>0</v>
          </cell>
        </row>
        <row r="131">
          <cell r="A131">
            <v>13003784</v>
          </cell>
          <cell r="B131">
            <v>0</v>
          </cell>
        </row>
        <row r="132">
          <cell r="A132">
            <v>13062026</v>
          </cell>
          <cell r="B132">
            <v>0</v>
          </cell>
        </row>
        <row r="133">
          <cell r="A133">
            <v>13252442</v>
          </cell>
          <cell r="B133">
            <v>0</v>
          </cell>
        </row>
        <row r="134">
          <cell r="A134">
            <v>13346206</v>
          </cell>
          <cell r="B134">
            <v>0</v>
          </cell>
        </row>
        <row r="135">
          <cell r="A135">
            <v>13352806</v>
          </cell>
          <cell r="B135">
            <v>0</v>
          </cell>
        </row>
        <row r="136">
          <cell r="A136">
            <v>13355036</v>
          </cell>
          <cell r="B136">
            <v>0</v>
          </cell>
        </row>
        <row r="137">
          <cell r="A137">
            <v>13385769</v>
          </cell>
          <cell r="B137">
            <v>0</v>
          </cell>
        </row>
        <row r="138">
          <cell r="A138">
            <v>13386719</v>
          </cell>
          <cell r="B138">
            <v>0</v>
          </cell>
        </row>
        <row r="139">
          <cell r="A139">
            <v>13467099</v>
          </cell>
          <cell r="B139">
            <v>0</v>
          </cell>
        </row>
        <row r="140">
          <cell r="A140">
            <v>13474148</v>
          </cell>
          <cell r="B140">
            <v>0</v>
          </cell>
        </row>
        <row r="141">
          <cell r="A141">
            <v>13506947</v>
          </cell>
          <cell r="B141">
            <v>0</v>
          </cell>
        </row>
        <row r="142">
          <cell r="A142">
            <v>13512823</v>
          </cell>
          <cell r="B142">
            <v>0</v>
          </cell>
        </row>
        <row r="143">
          <cell r="A143">
            <v>13720339</v>
          </cell>
          <cell r="B143">
            <v>0</v>
          </cell>
        </row>
        <row r="144">
          <cell r="A144">
            <v>13819916</v>
          </cell>
          <cell r="B144">
            <v>0</v>
          </cell>
        </row>
        <row r="145">
          <cell r="A145">
            <v>13837114</v>
          </cell>
          <cell r="B145">
            <v>0</v>
          </cell>
        </row>
        <row r="146">
          <cell r="A146">
            <v>13926191</v>
          </cell>
          <cell r="B146">
            <v>0</v>
          </cell>
        </row>
        <row r="147">
          <cell r="A147">
            <v>13991090</v>
          </cell>
          <cell r="B147">
            <v>342832</v>
          </cell>
        </row>
        <row r="148">
          <cell r="A148">
            <v>14195129</v>
          </cell>
          <cell r="B148">
            <v>0</v>
          </cell>
        </row>
        <row r="149">
          <cell r="A149">
            <v>14196829</v>
          </cell>
          <cell r="B149">
            <v>0</v>
          </cell>
        </row>
        <row r="150">
          <cell r="A150">
            <v>14201097</v>
          </cell>
          <cell r="B150">
            <v>0</v>
          </cell>
        </row>
        <row r="151">
          <cell r="A151">
            <v>14202087</v>
          </cell>
          <cell r="B151">
            <v>0</v>
          </cell>
        </row>
        <row r="152">
          <cell r="A152">
            <v>14202802</v>
          </cell>
          <cell r="B152">
            <v>0</v>
          </cell>
        </row>
        <row r="153">
          <cell r="A153">
            <v>14211230</v>
          </cell>
          <cell r="B153">
            <v>0</v>
          </cell>
        </row>
        <row r="154">
          <cell r="A154">
            <v>14217769</v>
          </cell>
          <cell r="B154">
            <v>0</v>
          </cell>
        </row>
        <row r="155">
          <cell r="A155">
            <v>14221410</v>
          </cell>
          <cell r="B155">
            <v>0</v>
          </cell>
        </row>
        <row r="156">
          <cell r="A156">
            <v>14225056</v>
          </cell>
          <cell r="B156">
            <v>0</v>
          </cell>
        </row>
        <row r="157">
          <cell r="A157">
            <v>14228191</v>
          </cell>
          <cell r="B157">
            <v>0</v>
          </cell>
        </row>
        <row r="158">
          <cell r="A158">
            <v>14238952</v>
          </cell>
          <cell r="B158">
            <v>0</v>
          </cell>
        </row>
        <row r="159">
          <cell r="A159">
            <v>14241284</v>
          </cell>
          <cell r="B159">
            <v>0</v>
          </cell>
        </row>
        <row r="160">
          <cell r="A160">
            <v>14893086</v>
          </cell>
          <cell r="B160">
            <v>0</v>
          </cell>
        </row>
        <row r="161">
          <cell r="A161">
            <v>14938961</v>
          </cell>
          <cell r="B161">
            <v>0</v>
          </cell>
        </row>
        <row r="162">
          <cell r="A162">
            <v>14952566</v>
          </cell>
          <cell r="B162">
            <v>0</v>
          </cell>
        </row>
        <row r="163">
          <cell r="A163">
            <v>14955302</v>
          </cell>
          <cell r="B163">
            <v>0</v>
          </cell>
        </row>
        <row r="164">
          <cell r="A164">
            <v>14957527</v>
          </cell>
          <cell r="B164">
            <v>0</v>
          </cell>
        </row>
        <row r="165">
          <cell r="A165">
            <v>14957780</v>
          </cell>
          <cell r="B165">
            <v>0</v>
          </cell>
        </row>
        <row r="166">
          <cell r="A166">
            <v>14961707</v>
          </cell>
          <cell r="B166">
            <v>0</v>
          </cell>
        </row>
        <row r="167">
          <cell r="A167">
            <v>14975659</v>
          </cell>
          <cell r="B167">
            <v>0</v>
          </cell>
        </row>
        <row r="168">
          <cell r="A168">
            <v>14982968</v>
          </cell>
          <cell r="B168">
            <v>0</v>
          </cell>
        </row>
        <row r="169">
          <cell r="A169">
            <v>14988216</v>
          </cell>
          <cell r="B169">
            <v>0</v>
          </cell>
        </row>
        <row r="170">
          <cell r="A170">
            <v>15021505</v>
          </cell>
          <cell r="B170">
            <v>0</v>
          </cell>
        </row>
        <row r="171">
          <cell r="A171">
            <v>15250625</v>
          </cell>
          <cell r="B171">
            <v>0</v>
          </cell>
        </row>
        <row r="172">
          <cell r="A172">
            <v>15361564</v>
          </cell>
          <cell r="B172">
            <v>0</v>
          </cell>
        </row>
        <row r="173">
          <cell r="A173">
            <v>15901131</v>
          </cell>
          <cell r="B173">
            <v>0</v>
          </cell>
        </row>
        <row r="174">
          <cell r="A174">
            <v>16209909</v>
          </cell>
          <cell r="B174">
            <v>0</v>
          </cell>
        </row>
        <row r="175">
          <cell r="A175">
            <v>16237253</v>
          </cell>
          <cell r="B175">
            <v>0</v>
          </cell>
        </row>
        <row r="176">
          <cell r="A176">
            <v>16242858</v>
          </cell>
          <cell r="B176">
            <v>0</v>
          </cell>
        </row>
        <row r="177">
          <cell r="A177">
            <v>16249113</v>
          </cell>
          <cell r="B177">
            <v>0</v>
          </cell>
        </row>
        <row r="178">
          <cell r="A178">
            <v>16260202</v>
          </cell>
          <cell r="B178">
            <v>0</v>
          </cell>
        </row>
        <row r="179">
          <cell r="A179">
            <v>16261963</v>
          </cell>
          <cell r="B179">
            <v>0</v>
          </cell>
        </row>
        <row r="180">
          <cell r="A180">
            <v>16277483</v>
          </cell>
          <cell r="B180">
            <v>0</v>
          </cell>
        </row>
        <row r="181">
          <cell r="A181">
            <v>16345275</v>
          </cell>
          <cell r="B181">
            <v>0</v>
          </cell>
        </row>
        <row r="182">
          <cell r="A182">
            <v>16353441</v>
          </cell>
          <cell r="B182">
            <v>0</v>
          </cell>
        </row>
        <row r="183">
          <cell r="A183">
            <v>16365640</v>
          </cell>
          <cell r="B183">
            <v>0</v>
          </cell>
        </row>
        <row r="184">
          <cell r="A184">
            <v>16380054</v>
          </cell>
          <cell r="B184">
            <v>0</v>
          </cell>
        </row>
        <row r="185">
          <cell r="A185">
            <v>16451006</v>
          </cell>
          <cell r="B185">
            <v>0</v>
          </cell>
        </row>
        <row r="186">
          <cell r="A186">
            <v>16582617</v>
          </cell>
          <cell r="B186">
            <v>0</v>
          </cell>
        </row>
        <row r="187">
          <cell r="A187">
            <v>16582770</v>
          </cell>
          <cell r="B187">
            <v>0</v>
          </cell>
        </row>
        <row r="188">
          <cell r="A188">
            <v>16586537</v>
          </cell>
          <cell r="B188">
            <v>0</v>
          </cell>
        </row>
        <row r="189">
          <cell r="A189">
            <v>16605600</v>
          </cell>
          <cell r="B189">
            <v>0</v>
          </cell>
        </row>
        <row r="190">
          <cell r="A190">
            <v>16632736</v>
          </cell>
          <cell r="B190">
            <v>0</v>
          </cell>
        </row>
        <row r="191">
          <cell r="A191">
            <v>16640265</v>
          </cell>
          <cell r="B191">
            <v>0</v>
          </cell>
        </row>
        <row r="192">
          <cell r="A192">
            <v>16645758</v>
          </cell>
          <cell r="B192">
            <v>0</v>
          </cell>
        </row>
        <row r="193">
          <cell r="A193">
            <v>16662783</v>
          </cell>
          <cell r="B193">
            <v>0</v>
          </cell>
        </row>
        <row r="194">
          <cell r="A194">
            <v>16663251</v>
          </cell>
          <cell r="B194">
            <v>0</v>
          </cell>
        </row>
        <row r="195">
          <cell r="A195">
            <v>16673454</v>
          </cell>
          <cell r="B195">
            <v>0</v>
          </cell>
        </row>
        <row r="196">
          <cell r="A196">
            <v>16679647</v>
          </cell>
          <cell r="B196">
            <v>0</v>
          </cell>
        </row>
        <row r="197">
          <cell r="A197">
            <v>16689873</v>
          </cell>
          <cell r="B197">
            <v>0</v>
          </cell>
        </row>
        <row r="198">
          <cell r="A198">
            <v>16692463</v>
          </cell>
          <cell r="B198">
            <v>0</v>
          </cell>
        </row>
        <row r="199">
          <cell r="A199">
            <v>16702056</v>
          </cell>
          <cell r="B199">
            <v>0</v>
          </cell>
        </row>
        <row r="200">
          <cell r="A200">
            <v>16704948</v>
          </cell>
          <cell r="B200">
            <v>0</v>
          </cell>
        </row>
        <row r="201">
          <cell r="A201">
            <v>16709618</v>
          </cell>
          <cell r="B201">
            <v>0</v>
          </cell>
        </row>
        <row r="202">
          <cell r="A202">
            <v>16710150</v>
          </cell>
          <cell r="B202">
            <v>0</v>
          </cell>
        </row>
        <row r="203">
          <cell r="A203">
            <v>16716585</v>
          </cell>
          <cell r="B203">
            <v>0</v>
          </cell>
        </row>
        <row r="204">
          <cell r="A204">
            <v>16719366</v>
          </cell>
          <cell r="B204">
            <v>0</v>
          </cell>
        </row>
        <row r="205">
          <cell r="A205">
            <v>16745686</v>
          </cell>
          <cell r="B205">
            <v>0</v>
          </cell>
        </row>
        <row r="206">
          <cell r="A206">
            <v>16758615</v>
          </cell>
          <cell r="B206">
            <v>0</v>
          </cell>
        </row>
        <row r="207">
          <cell r="A207">
            <v>16770289</v>
          </cell>
          <cell r="B207">
            <v>0</v>
          </cell>
        </row>
        <row r="208">
          <cell r="A208">
            <v>16775843</v>
          </cell>
          <cell r="B208">
            <v>0</v>
          </cell>
        </row>
        <row r="209">
          <cell r="A209">
            <v>16781374</v>
          </cell>
          <cell r="B209">
            <v>0</v>
          </cell>
        </row>
        <row r="210">
          <cell r="A210">
            <v>16792707</v>
          </cell>
          <cell r="B210">
            <v>0</v>
          </cell>
        </row>
        <row r="211">
          <cell r="A211">
            <v>16794414</v>
          </cell>
          <cell r="B211">
            <v>0</v>
          </cell>
        </row>
        <row r="212">
          <cell r="A212">
            <v>16798024</v>
          </cell>
          <cell r="B212">
            <v>0</v>
          </cell>
        </row>
        <row r="213">
          <cell r="A213">
            <v>16799813</v>
          </cell>
          <cell r="B213">
            <v>0</v>
          </cell>
        </row>
        <row r="214">
          <cell r="A214">
            <v>17034069</v>
          </cell>
          <cell r="B214">
            <v>0</v>
          </cell>
        </row>
        <row r="215">
          <cell r="A215">
            <v>17037987</v>
          </cell>
          <cell r="B215">
            <v>0</v>
          </cell>
        </row>
        <row r="216">
          <cell r="A216">
            <v>17077350</v>
          </cell>
          <cell r="B216">
            <v>0</v>
          </cell>
        </row>
        <row r="217">
          <cell r="A217">
            <v>17093524</v>
          </cell>
          <cell r="B217">
            <v>0</v>
          </cell>
        </row>
        <row r="218">
          <cell r="A218">
            <v>17111641</v>
          </cell>
          <cell r="B218">
            <v>0</v>
          </cell>
        </row>
        <row r="219">
          <cell r="A219">
            <v>17140944</v>
          </cell>
          <cell r="B219">
            <v>0</v>
          </cell>
        </row>
        <row r="220">
          <cell r="A220">
            <v>17153635</v>
          </cell>
          <cell r="B220">
            <v>0</v>
          </cell>
        </row>
        <row r="221">
          <cell r="A221">
            <v>17169997</v>
          </cell>
          <cell r="B221">
            <v>0</v>
          </cell>
        </row>
        <row r="222">
          <cell r="A222">
            <v>17631301</v>
          </cell>
          <cell r="B222">
            <v>0</v>
          </cell>
        </row>
        <row r="223">
          <cell r="A223">
            <v>17656820</v>
          </cell>
          <cell r="B223">
            <v>0</v>
          </cell>
        </row>
        <row r="224">
          <cell r="A224">
            <v>18504921</v>
          </cell>
          <cell r="B224">
            <v>0</v>
          </cell>
        </row>
        <row r="225">
          <cell r="A225">
            <v>18921395</v>
          </cell>
          <cell r="B225">
            <v>0</v>
          </cell>
        </row>
        <row r="226">
          <cell r="A226">
            <v>19066607</v>
          </cell>
          <cell r="B226">
            <v>0</v>
          </cell>
        </row>
        <row r="227">
          <cell r="A227">
            <v>19078531</v>
          </cell>
          <cell r="B227">
            <v>0</v>
          </cell>
        </row>
        <row r="228">
          <cell r="A228">
            <v>19089229</v>
          </cell>
          <cell r="B228">
            <v>0</v>
          </cell>
        </row>
        <row r="229">
          <cell r="A229">
            <v>19110301</v>
          </cell>
          <cell r="B229">
            <v>0</v>
          </cell>
        </row>
        <row r="230">
          <cell r="A230">
            <v>19113683</v>
          </cell>
          <cell r="B230">
            <v>0</v>
          </cell>
        </row>
        <row r="231">
          <cell r="A231">
            <v>19124438</v>
          </cell>
          <cell r="B231">
            <v>0</v>
          </cell>
        </row>
        <row r="232">
          <cell r="A232">
            <v>19133014</v>
          </cell>
          <cell r="B232">
            <v>0</v>
          </cell>
        </row>
        <row r="233">
          <cell r="A233">
            <v>19175919</v>
          </cell>
          <cell r="B233">
            <v>0</v>
          </cell>
        </row>
        <row r="234">
          <cell r="A234">
            <v>19215701</v>
          </cell>
          <cell r="B234">
            <v>0</v>
          </cell>
        </row>
        <row r="235">
          <cell r="A235">
            <v>19233026</v>
          </cell>
          <cell r="B235">
            <v>0</v>
          </cell>
        </row>
        <row r="236">
          <cell r="A236">
            <v>19265623</v>
          </cell>
          <cell r="B236">
            <v>0</v>
          </cell>
        </row>
        <row r="237">
          <cell r="A237">
            <v>19277429</v>
          </cell>
          <cell r="B237">
            <v>4323537</v>
          </cell>
        </row>
        <row r="238">
          <cell r="A238">
            <v>19299188</v>
          </cell>
          <cell r="B238">
            <v>0</v>
          </cell>
        </row>
        <row r="239">
          <cell r="A239">
            <v>19306518</v>
          </cell>
          <cell r="B239">
            <v>0</v>
          </cell>
        </row>
        <row r="240">
          <cell r="A240">
            <v>19311614</v>
          </cell>
          <cell r="B240">
            <v>0</v>
          </cell>
        </row>
        <row r="241">
          <cell r="A241">
            <v>19324255</v>
          </cell>
          <cell r="B241">
            <v>0</v>
          </cell>
        </row>
        <row r="242">
          <cell r="A242">
            <v>19334358</v>
          </cell>
          <cell r="B242">
            <v>0</v>
          </cell>
        </row>
        <row r="243">
          <cell r="A243">
            <v>19362243</v>
          </cell>
          <cell r="B243">
            <v>0</v>
          </cell>
        </row>
        <row r="244">
          <cell r="A244">
            <v>19413976</v>
          </cell>
          <cell r="B244">
            <v>0</v>
          </cell>
        </row>
        <row r="245">
          <cell r="A245">
            <v>19443913</v>
          </cell>
          <cell r="B245">
            <v>0</v>
          </cell>
        </row>
        <row r="246">
          <cell r="A246">
            <v>19446481</v>
          </cell>
          <cell r="B246">
            <v>0</v>
          </cell>
        </row>
        <row r="247">
          <cell r="A247">
            <v>19472410</v>
          </cell>
          <cell r="B247">
            <v>0</v>
          </cell>
        </row>
        <row r="248">
          <cell r="A248">
            <v>20312669</v>
          </cell>
          <cell r="B248">
            <v>0</v>
          </cell>
        </row>
        <row r="249">
          <cell r="A249">
            <v>20366867</v>
          </cell>
          <cell r="B249">
            <v>0</v>
          </cell>
        </row>
        <row r="250">
          <cell r="A250">
            <v>20944977</v>
          </cell>
          <cell r="B250">
            <v>0</v>
          </cell>
        </row>
        <row r="251">
          <cell r="A251">
            <v>22351045</v>
          </cell>
          <cell r="B251">
            <v>0</v>
          </cell>
        </row>
        <row r="252">
          <cell r="A252">
            <v>22429318</v>
          </cell>
          <cell r="B252">
            <v>0</v>
          </cell>
        </row>
        <row r="253">
          <cell r="A253">
            <v>22636721</v>
          </cell>
          <cell r="B253">
            <v>0</v>
          </cell>
        </row>
        <row r="254">
          <cell r="A254">
            <v>23273548</v>
          </cell>
          <cell r="B254">
            <v>0</v>
          </cell>
        </row>
        <row r="255">
          <cell r="A255">
            <v>25380301</v>
          </cell>
          <cell r="B255">
            <v>0</v>
          </cell>
        </row>
        <row r="256">
          <cell r="A256">
            <v>25602387</v>
          </cell>
          <cell r="B256">
            <v>0</v>
          </cell>
        </row>
        <row r="257">
          <cell r="A257">
            <v>26418951</v>
          </cell>
          <cell r="B257">
            <v>0</v>
          </cell>
        </row>
        <row r="258">
          <cell r="A258">
            <v>26425857</v>
          </cell>
          <cell r="B258">
            <v>0</v>
          </cell>
        </row>
        <row r="259">
          <cell r="A259">
            <v>26499526</v>
          </cell>
          <cell r="B259">
            <v>0</v>
          </cell>
        </row>
        <row r="260">
          <cell r="A260">
            <v>26514643</v>
          </cell>
          <cell r="B260">
            <v>0</v>
          </cell>
        </row>
        <row r="261">
          <cell r="A261">
            <v>26547617</v>
          </cell>
          <cell r="B261">
            <v>0</v>
          </cell>
        </row>
        <row r="262">
          <cell r="A262">
            <v>26690799</v>
          </cell>
          <cell r="B262">
            <v>0</v>
          </cell>
        </row>
        <row r="263">
          <cell r="A263">
            <v>26928403</v>
          </cell>
          <cell r="B263">
            <v>0</v>
          </cell>
        </row>
        <row r="264">
          <cell r="A264">
            <v>27068153</v>
          </cell>
          <cell r="B264">
            <v>0</v>
          </cell>
        </row>
        <row r="265">
          <cell r="A265">
            <v>27075484</v>
          </cell>
          <cell r="B265">
            <v>0</v>
          </cell>
        </row>
        <row r="266">
          <cell r="A266">
            <v>27246722</v>
          </cell>
          <cell r="B266">
            <v>0</v>
          </cell>
        </row>
        <row r="267">
          <cell r="A267">
            <v>27355020</v>
          </cell>
          <cell r="B267">
            <v>0</v>
          </cell>
        </row>
        <row r="268">
          <cell r="A268">
            <v>27431301</v>
          </cell>
          <cell r="B268">
            <v>0</v>
          </cell>
        </row>
        <row r="269">
          <cell r="A269">
            <v>27528277</v>
          </cell>
          <cell r="B269">
            <v>0</v>
          </cell>
        </row>
        <row r="270">
          <cell r="A270">
            <v>28479356</v>
          </cell>
          <cell r="B270">
            <v>0</v>
          </cell>
        </row>
        <row r="271">
          <cell r="A271">
            <v>28513395</v>
          </cell>
          <cell r="B271">
            <v>0</v>
          </cell>
        </row>
        <row r="272">
          <cell r="A272">
            <v>28520071</v>
          </cell>
          <cell r="B272">
            <v>0</v>
          </cell>
        </row>
        <row r="273">
          <cell r="A273">
            <v>28528118</v>
          </cell>
          <cell r="B273">
            <v>0</v>
          </cell>
        </row>
        <row r="274">
          <cell r="A274">
            <v>28531152</v>
          </cell>
          <cell r="B274">
            <v>0</v>
          </cell>
        </row>
        <row r="275">
          <cell r="A275">
            <v>28548529</v>
          </cell>
          <cell r="B275">
            <v>0</v>
          </cell>
        </row>
        <row r="276">
          <cell r="A276">
            <v>28944829</v>
          </cell>
          <cell r="B276">
            <v>0</v>
          </cell>
        </row>
        <row r="277">
          <cell r="A277">
            <v>29075000</v>
          </cell>
          <cell r="B277">
            <v>0</v>
          </cell>
        </row>
        <row r="278">
          <cell r="A278">
            <v>29107717</v>
          </cell>
          <cell r="B278">
            <v>0</v>
          </cell>
        </row>
        <row r="279">
          <cell r="A279">
            <v>29531912</v>
          </cell>
          <cell r="B279">
            <v>0</v>
          </cell>
        </row>
        <row r="280">
          <cell r="A280">
            <v>29561005</v>
          </cell>
          <cell r="B280">
            <v>0</v>
          </cell>
        </row>
        <row r="281">
          <cell r="A281">
            <v>29699568</v>
          </cell>
          <cell r="B281">
            <v>0</v>
          </cell>
        </row>
        <row r="282">
          <cell r="A282">
            <v>29897396</v>
          </cell>
          <cell r="B282">
            <v>0</v>
          </cell>
        </row>
        <row r="283">
          <cell r="A283">
            <v>29982048</v>
          </cell>
          <cell r="B283">
            <v>0</v>
          </cell>
        </row>
        <row r="284">
          <cell r="A284">
            <v>30294210</v>
          </cell>
          <cell r="B284">
            <v>0</v>
          </cell>
        </row>
        <row r="285">
          <cell r="A285">
            <v>30324825</v>
          </cell>
          <cell r="B285">
            <v>0</v>
          </cell>
        </row>
        <row r="286">
          <cell r="A286">
            <v>30713521</v>
          </cell>
          <cell r="B286">
            <v>0</v>
          </cell>
        </row>
        <row r="287">
          <cell r="A287">
            <v>30719200</v>
          </cell>
          <cell r="B287">
            <v>0</v>
          </cell>
        </row>
        <row r="288">
          <cell r="A288">
            <v>30720129</v>
          </cell>
          <cell r="B288">
            <v>0</v>
          </cell>
        </row>
        <row r="289">
          <cell r="A289">
            <v>30724627</v>
          </cell>
          <cell r="B289">
            <v>0</v>
          </cell>
        </row>
        <row r="290">
          <cell r="A290">
            <v>30727024</v>
          </cell>
          <cell r="B290">
            <v>0</v>
          </cell>
        </row>
        <row r="291">
          <cell r="A291">
            <v>30728669</v>
          </cell>
          <cell r="B291">
            <v>0</v>
          </cell>
        </row>
        <row r="292">
          <cell r="A292">
            <v>30729583</v>
          </cell>
          <cell r="B292">
            <v>0</v>
          </cell>
        </row>
        <row r="293">
          <cell r="A293">
            <v>30740454</v>
          </cell>
          <cell r="B293">
            <v>0</v>
          </cell>
        </row>
        <row r="294">
          <cell r="A294">
            <v>31202106</v>
          </cell>
          <cell r="B294">
            <v>0</v>
          </cell>
        </row>
        <row r="295">
          <cell r="A295">
            <v>31269710</v>
          </cell>
          <cell r="B295">
            <v>0</v>
          </cell>
        </row>
        <row r="296">
          <cell r="A296">
            <v>31273957</v>
          </cell>
          <cell r="B296">
            <v>7394680</v>
          </cell>
        </row>
        <row r="297">
          <cell r="A297">
            <v>31372523</v>
          </cell>
          <cell r="B297">
            <v>0</v>
          </cell>
        </row>
        <row r="298">
          <cell r="A298">
            <v>31471854</v>
          </cell>
          <cell r="B298">
            <v>0</v>
          </cell>
        </row>
        <row r="299">
          <cell r="A299">
            <v>31472126</v>
          </cell>
          <cell r="B299">
            <v>0</v>
          </cell>
        </row>
        <row r="300">
          <cell r="A300">
            <v>31531505</v>
          </cell>
          <cell r="B300">
            <v>0</v>
          </cell>
        </row>
        <row r="301">
          <cell r="A301">
            <v>31836611</v>
          </cell>
          <cell r="B301">
            <v>0</v>
          </cell>
        </row>
        <row r="302">
          <cell r="A302">
            <v>31840801</v>
          </cell>
          <cell r="B302">
            <v>0</v>
          </cell>
        </row>
        <row r="303">
          <cell r="A303">
            <v>31876158</v>
          </cell>
          <cell r="B303">
            <v>0</v>
          </cell>
        </row>
        <row r="304">
          <cell r="A304">
            <v>31876884</v>
          </cell>
          <cell r="B304">
            <v>0</v>
          </cell>
        </row>
        <row r="305">
          <cell r="A305">
            <v>31905163</v>
          </cell>
          <cell r="B305">
            <v>0</v>
          </cell>
        </row>
        <row r="306">
          <cell r="A306">
            <v>31948645</v>
          </cell>
          <cell r="B306">
            <v>0</v>
          </cell>
        </row>
        <row r="307">
          <cell r="A307">
            <v>31968767</v>
          </cell>
          <cell r="B307">
            <v>0</v>
          </cell>
        </row>
        <row r="308">
          <cell r="A308">
            <v>32424838</v>
          </cell>
          <cell r="B308">
            <v>0</v>
          </cell>
        </row>
        <row r="309">
          <cell r="A309">
            <v>32502374</v>
          </cell>
          <cell r="B309">
            <v>0</v>
          </cell>
        </row>
        <row r="310">
          <cell r="A310">
            <v>32505232</v>
          </cell>
          <cell r="B310">
            <v>0</v>
          </cell>
        </row>
        <row r="311">
          <cell r="A311">
            <v>32516573</v>
          </cell>
          <cell r="B311">
            <v>0</v>
          </cell>
        </row>
        <row r="312">
          <cell r="A312">
            <v>32654360</v>
          </cell>
          <cell r="B312">
            <v>0</v>
          </cell>
        </row>
        <row r="313">
          <cell r="A313">
            <v>32656480</v>
          </cell>
          <cell r="B313">
            <v>0</v>
          </cell>
        </row>
        <row r="314">
          <cell r="A314">
            <v>32718783</v>
          </cell>
          <cell r="B314">
            <v>0</v>
          </cell>
        </row>
        <row r="315">
          <cell r="A315">
            <v>32745828</v>
          </cell>
          <cell r="B315">
            <v>0</v>
          </cell>
        </row>
        <row r="316">
          <cell r="A316">
            <v>32765083</v>
          </cell>
          <cell r="B316">
            <v>0</v>
          </cell>
        </row>
        <row r="317">
          <cell r="A317">
            <v>32814999</v>
          </cell>
          <cell r="B317">
            <v>0</v>
          </cell>
        </row>
        <row r="318">
          <cell r="A318">
            <v>35324774</v>
          </cell>
          <cell r="B318">
            <v>0</v>
          </cell>
        </row>
        <row r="319">
          <cell r="A319">
            <v>35334704</v>
          </cell>
          <cell r="B319">
            <v>0</v>
          </cell>
        </row>
        <row r="320">
          <cell r="A320">
            <v>35513389</v>
          </cell>
          <cell r="B320">
            <v>0</v>
          </cell>
        </row>
        <row r="321">
          <cell r="A321">
            <v>36065372</v>
          </cell>
          <cell r="B321">
            <v>0</v>
          </cell>
        </row>
        <row r="322">
          <cell r="A322">
            <v>36149357</v>
          </cell>
          <cell r="B322">
            <v>0</v>
          </cell>
        </row>
        <row r="323">
          <cell r="A323">
            <v>36159385</v>
          </cell>
          <cell r="B323">
            <v>0</v>
          </cell>
        </row>
        <row r="324">
          <cell r="A324">
            <v>36159962</v>
          </cell>
          <cell r="B324">
            <v>0</v>
          </cell>
        </row>
        <row r="325">
          <cell r="A325">
            <v>36161889</v>
          </cell>
          <cell r="B325">
            <v>0</v>
          </cell>
        </row>
        <row r="326">
          <cell r="A326">
            <v>36164255</v>
          </cell>
          <cell r="B326">
            <v>0</v>
          </cell>
        </row>
        <row r="327">
          <cell r="A327">
            <v>36165134</v>
          </cell>
          <cell r="B327">
            <v>0</v>
          </cell>
        </row>
        <row r="328">
          <cell r="A328">
            <v>36181489</v>
          </cell>
          <cell r="B328">
            <v>0</v>
          </cell>
        </row>
        <row r="329">
          <cell r="A329">
            <v>36182241</v>
          </cell>
          <cell r="B329">
            <v>0</v>
          </cell>
        </row>
        <row r="330">
          <cell r="A330">
            <v>36183190</v>
          </cell>
          <cell r="B330">
            <v>0</v>
          </cell>
        </row>
        <row r="331">
          <cell r="A331">
            <v>36378735</v>
          </cell>
          <cell r="B331">
            <v>0</v>
          </cell>
        </row>
        <row r="332">
          <cell r="A332">
            <v>36539692</v>
          </cell>
          <cell r="B332">
            <v>0</v>
          </cell>
        </row>
        <row r="333">
          <cell r="A333">
            <v>37791262</v>
          </cell>
          <cell r="B333">
            <v>0</v>
          </cell>
        </row>
        <row r="334">
          <cell r="A334">
            <v>37804870</v>
          </cell>
          <cell r="B334">
            <v>0</v>
          </cell>
        </row>
        <row r="335">
          <cell r="A335">
            <v>38219779</v>
          </cell>
          <cell r="B335">
            <v>0</v>
          </cell>
        </row>
        <row r="336">
          <cell r="A336">
            <v>38232508</v>
          </cell>
          <cell r="B336">
            <v>0</v>
          </cell>
        </row>
        <row r="337">
          <cell r="A337">
            <v>38232862</v>
          </cell>
          <cell r="B337">
            <v>15898179</v>
          </cell>
        </row>
        <row r="338">
          <cell r="A338">
            <v>38238110</v>
          </cell>
          <cell r="B338">
            <v>45723</v>
          </cell>
        </row>
        <row r="339">
          <cell r="A339">
            <v>38281068</v>
          </cell>
          <cell r="B339">
            <v>0</v>
          </cell>
        </row>
        <row r="340">
          <cell r="A340">
            <v>38941222</v>
          </cell>
          <cell r="B340">
            <v>0</v>
          </cell>
        </row>
        <row r="341">
          <cell r="A341">
            <v>39209447</v>
          </cell>
          <cell r="B341">
            <v>0</v>
          </cell>
        </row>
        <row r="342">
          <cell r="A342">
            <v>39356433</v>
          </cell>
          <cell r="B342">
            <v>0</v>
          </cell>
        </row>
        <row r="343">
          <cell r="A343">
            <v>39545189</v>
          </cell>
          <cell r="B343">
            <v>0</v>
          </cell>
        </row>
        <row r="344">
          <cell r="A344">
            <v>40380221</v>
          </cell>
          <cell r="B344">
            <v>0</v>
          </cell>
        </row>
        <row r="345">
          <cell r="A345">
            <v>41315144</v>
          </cell>
          <cell r="B345">
            <v>0</v>
          </cell>
        </row>
        <row r="346">
          <cell r="A346">
            <v>41320505</v>
          </cell>
          <cell r="B346">
            <v>0</v>
          </cell>
        </row>
        <row r="347">
          <cell r="A347">
            <v>41335893</v>
          </cell>
          <cell r="B347">
            <v>0</v>
          </cell>
        </row>
        <row r="348">
          <cell r="A348">
            <v>41375641</v>
          </cell>
          <cell r="B348">
            <v>0</v>
          </cell>
        </row>
        <row r="349">
          <cell r="A349">
            <v>41451941</v>
          </cell>
          <cell r="B349">
            <v>0</v>
          </cell>
        </row>
        <row r="350">
          <cell r="A350">
            <v>41519734</v>
          </cell>
          <cell r="B350">
            <v>991664</v>
          </cell>
        </row>
        <row r="351">
          <cell r="A351">
            <v>41572109</v>
          </cell>
          <cell r="B351">
            <v>0</v>
          </cell>
        </row>
        <row r="352">
          <cell r="A352">
            <v>41663159</v>
          </cell>
          <cell r="B352">
            <v>0</v>
          </cell>
        </row>
        <row r="353">
          <cell r="A353">
            <v>41701424</v>
          </cell>
          <cell r="B353">
            <v>0</v>
          </cell>
        </row>
        <row r="354">
          <cell r="A354">
            <v>41705569</v>
          </cell>
          <cell r="B354">
            <v>0</v>
          </cell>
        </row>
        <row r="355">
          <cell r="A355">
            <v>41724329</v>
          </cell>
          <cell r="B355">
            <v>0</v>
          </cell>
        </row>
        <row r="356">
          <cell r="A356">
            <v>41750496</v>
          </cell>
          <cell r="B356">
            <v>0</v>
          </cell>
        </row>
        <row r="357">
          <cell r="A357">
            <v>41782017</v>
          </cell>
          <cell r="B357">
            <v>0</v>
          </cell>
        </row>
        <row r="358">
          <cell r="A358">
            <v>42060933</v>
          </cell>
          <cell r="B358">
            <v>0</v>
          </cell>
        </row>
        <row r="359">
          <cell r="A359">
            <v>42114458</v>
          </cell>
          <cell r="B359">
            <v>0</v>
          </cell>
        </row>
        <row r="360">
          <cell r="A360">
            <v>42783776</v>
          </cell>
          <cell r="B360">
            <v>0</v>
          </cell>
        </row>
        <row r="361">
          <cell r="A361">
            <v>42882164</v>
          </cell>
          <cell r="B361">
            <v>0</v>
          </cell>
        </row>
        <row r="362">
          <cell r="A362">
            <v>42887423</v>
          </cell>
          <cell r="B362">
            <v>0</v>
          </cell>
        </row>
        <row r="363">
          <cell r="A363">
            <v>43039779</v>
          </cell>
          <cell r="B363">
            <v>0</v>
          </cell>
        </row>
        <row r="364">
          <cell r="A364">
            <v>43118098</v>
          </cell>
          <cell r="B364">
            <v>0</v>
          </cell>
        </row>
        <row r="365">
          <cell r="A365">
            <v>43262909</v>
          </cell>
          <cell r="B365">
            <v>0</v>
          </cell>
        </row>
        <row r="366">
          <cell r="A366">
            <v>43501243</v>
          </cell>
          <cell r="B366">
            <v>0</v>
          </cell>
        </row>
        <row r="367">
          <cell r="A367">
            <v>43723168</v>
          </cell>
          <cell r="B367">
            <v>0</v>
          </cell>
        </row>
        <row r="368">
          <cell r="A368">
            <v>45446960</v>
          </cell>
          <cell r="B368">
            <v>0</v>
          </cell>
        </row>
        <row r="369">
          <cell r="A369">
            <v>45458317</v>
          </cell>
          <cell r="B369">
            <v>0</v>
          </cell>
        </row>
        <row r="370">
          <cell r="A370">
            <v>49651828</v>
          </cell>
          <cell r="B370">
            <v>0</v>
          </cell>
        </row>
        <row r="371">
          <cell r="A371">
            <v>51609217</v>
          </cell>
          <cell r="B371">
            <v>0</v>
          </cell>
        </row>
        <row r="372">
          <cell r="A372">
            <v>51628837</v>
          </cell>
          <cell r="B372">
            <v>0</v>
          </cell>
        </row>
        <row r="373">
          <cell r="A373">
            <v>51677284</v>
          </cell>
          <cell r="B373">
            <v>0</v>
          </cell>
        </row>
        <row r="374">
          <cell r="A374">
            <v>51716732</v>
          </cell>
          <cell r="B374">
            <v>0</v>
          </cell>
        </row>
        <row r="375">
          <cell r="A375">
            <v>51759139</v>
          </cell>
          <cell r="B375">
            <v>0</v>
          </cell>
        </row>
        <row r="376">
          <cell r="A376">
            <v>51830584</v>
          </cell>
          <cell r="B376">
            <v>0</v>
          </cell>
        </row>
        <row r="377">
          <cell r="A377">
            <v>51831492</v>
          </cell>
          <cell r="B377">
            <v>0</v>
          </cell>
        </row>
        <row r="378">
          <cell r="A378">
            <v>51850422</v>
          </cell>
          <cell r="B378">
            <v>0</v>
          </cell>
        </row>
        <row r="379">
          <cell r="A379">
            <v>51854409</v>
          </cell>
          <cell r="B379">
            <v>0</v>
          </cell>
        </row>
        <row r="380">
          <cell r="A380">
            <v>52019495</v>
          </cell>
          <cell r="B380">
            <v>0</v>
          </cell>
        </row>
        <row r="381">
          <cell r="A381">
            <v>52049631</v>
          </cell>
          <cell r="B381">
            <v>0</v>
          </cell>
        </row>
        <row r="382">
          <cell r="A382">
            <v>52062489</v>
          </cell>
          <cell r="B382">
            <v>0</v>
          </cell>
        </row>
        <row r="383">
          <cell r="A383">
            <v>52064883</v>
          </cell>
          <cell r="B383">
            <v>0</v>
          </cell>
        </row>
        <row r="384">
          <cell r="A384">
            <v>52084836</v>
          </cell>
          <cell r="B384">
            <v>0</v>
          </cell>
        </row>
        <row r="385">
          <cell r="A385">
            <v>52187380</v>
          </cell>
          <cell r="B385">
            <v>0</v>
          </cell>
        </row>
        <row r="386">
          <cell r="A386">
            <v>52619197</v>
          </cell>
          <cell r="B386">
            <v>0</v>
          </cell>
        </row>
        <row r="387">
          <cell r="A387">
            <v>55059945</v>
          </cell>
          <cell r="B387">
            <v>0</v>
          </cell>
        </row>
        <row r="388">
          <cell r="A388">
            <v>55155422</v>
          </cell>
          <cell r="B388">
            <v>0</v>
          </cell>
        </row>
        <row r="389">
          <cell r="A389">
            <v>55172076</v>
          </cell>
          <cell r="B389">
            <v>0</v>
          </cell>
        </row>
        <row r="390">
          <cell r="A390">
            <v>59672074</v>
          </cell>
          <cell r="B390">
            <v>0</v>
          </cell>
        </row>
        <row r="391">
          <cell r="A391">
            <v>59813992</v>
          </cell>
          <cell r="B391">
            <v>0</v>
          </cell>
        </row>
        <row r="392">
          <cell r="A392">
            <v>59817640</v>
          </cell>
          <cell r="B392">
            <v>0</v>
          </cell>
        </row>
        <row r="393">
          <cell r="A393">
            <v>59821015</v>
          </cell>
          <cell r="B393">
            <v>0</v>
          </cell>
        </row>
        <row r="394">
          <cell r="A394">
            <v>59823009</v>
          </cell>
          <cell r="B394">
            <v>0</v>
          </cell>
        </row>
        <row r="395">
          <cell r="A395">
            <v>59826429</v>
          </cell>
          <cell r="B395">
            <v>20727460</v>
          </cell>
        </row>
        <row r="396">
          <cell r="A396">
            <v>59834873</v>
          </cell>
          <cell r="B396">
            <v>0</v>
          </cell>
        </row>
        <row r="397">
          <cell r="A397">
            <v>60253902</v>
          </cell>
          <cell r="B397">
            <v>0</v>
          </cell>
        </row>
        <row r="398">
          <cell r="A398">
            <v>60331539</v>
          </cell>
          <cell r="B398">
            <v>0</v>
          </cell>
        </row>
        <row r="399">
          <cell r="A399">
            <v>60406095</v>
          </cell>
          <cell r="B399">
            <v>0</v>
          </cell>
        </row>
        <row r="400">
          <cell r="A400">
            <v>63286099</v>
          </cell>
          <cell r="B400">
            <v>0</v>
          </cell>
        </row>
        <row r="401">
          <cell r="A401">
            <v>63294023</v>
          </cell>
          <cell r="B401">
            <v>20802894</v>
          </cell>
        </row>
        <row r="402">
          <cell r="A402">
            <v>63300124</v>
          </cell>
          <cell r="B402">
            <v>0</v>
          </cell>
        </row>
        <row r="403">
          <cell r="A403">
            <v>63303957</v>
          </cell>
          <cell r="B403">
            <v>0</v>
          </cell>
        </row>
        <row r="404">
          <cell r="A404">
            <v>63327223</v>
          </cell>
          <cell r="B404">
            <v>0</v>
          </cell>
        </row>
        <row r="405">
          <cell r="A405">
            <v>63333789</v>
          </cell>
          <cell r="B405">
            <v>0</v>
          </cell>
        </row>
        <row r="406">
          <cell r="A406">
            <v>63344021</v>
          </cell>
          <cell r="B406">
            <v>0</v>
          </cell>
        </row>
        <row r="407">
          <cell r="A407">
            <v>63347471</v>
          </cell>
          <cell r="B407">
            <v>0</v>
          </cell>
        </row>
        <row r="408">
          <cell r="A408">
            <v>63351695</v>
          </cell>
          <cell r="B408">
            <v>0</v>
          </cell>
        </row>
        <row r="409">
          <cell r="A409">
            <v>63496509</v>
          </cell>
          <cell r="B409">
            <v>448534</v>
          </cell>
        </row>
        <row r="410">
          <cell r="A410">
            <v>63505853</v>
          </cell>
          <cell r="B410">
            <v>0</v>
          </cell>
        </row>
        <row r="411">
          <cell r="A411">
            <v>65553525</v>
          </cell>
          <cell r="B411">
            <v>0</v>
          </cell>
        </row>
        <row r="412">
          <cell r="A412">
            <v>65696720</v>
          </cell>
          <cell r="B412">
            <v>0</v>
          </cell>
        </row>
        <row r="413">
          <cell r="A413">
            <v>66770239</v>
          </cell>
          <cell r="B413">
            <v>0</v>
          </cell>
        </row>
        <row r="414">
          <cell r="A414">
            <v>66809602</v>
          </cell>
          <cell r="B414">
            <v>0</v>
          </cell>
        </row>
        <row r="415">
          <cell r="A415">
            <v>66817329</v>
          </cell>
          <cell r="B415">
            <v>0</v>
          </cell>
        </row>
        <row r="416">
          <cell r="A416">
            <v>66833291</v>
          </cell>
          <cell r="B416">
            <v>0</v>
          </cell>
        </row>
        <row r="417">
          <cell r="A417">
            <v>66836365</v>
          </cell>
          <cell r="B417">
            <v>0</v>
          </cell>
        </row>
        <row r="418">
          <cell r="A418">
            <v>66841892</v>
          </cell>
          <cell r="B418">
            <v>0</v>
          </cell>
        </row>
        <row r="419">
          <cell r="A419">
            <v>66903603</v>
          </cell>
          <cell r="B419">
            <v>0</v>
          </cell>
        </row>
        <row r="420">
          <cell r="A420">
            <v>66922275</v>
          </cell>
          <cell r="B420">
            <v>0</v>
          </cell>
        </row>
        <row r="421">
          <cell r="A421">
            <v>66987324</v>
          </cell>
          <cell r="B421">
            <v>0</v>
          </cell>
        </row>
        <row r="422">
          <cell r="A422">
            <v>66996141</v>
          </cell>
          <cell r="B422">
            <v>0</v>
          </cell>
        </row>
        <row r="423">
          <cell r="A423">
            <v>70060905</v>
          </cell>
          <cell r="B423">
            <v>0</v>
          </cell>
        </row>
        <row r="424">
          <cell r="A424">
            <v>70107884</v>
          </cell>
          <cell r="B424">
            <v>0</v>
          </cell>
        </row>
        <row r="425">
          <cell r="A425">
            <v>70123089</v>
          </cell>
          <cell r="B425">
            <v>0</v>
          </cell>
        </row>
        <row r="426">
          <cell r="A426">
            <v>70128362</v>
          </cell>
          <cell r="B426">
            <v>0</v>
          </cell>
        </row>
        <row r="427">
          <cell r="A427">
            <v>70720663</v>
          </cell>
          <cell r="B427">
            <v>0</v>
          </cell>
        </row>
        <row r="428">
          <cell r="A428">
            <v>70825974</v>
          </cell>
          <cell r="B428">
            <v>0</v>
          </cell>
        </row>
        <row r="429">
          <cell r="A429">
            <v>70827200</v>
          </cell>
          <cell r="B429">
            <v>0</v>
          </cell>
        </row>
        <row r="430">
          <cell r="A430">
            <v>70851861</v>
          </cell>
          <cell r="B430">
            <v>0</v>
          </cell>
        </row>
        <row r="431">
          <cell r="A431">
            <v>70905744</v>
          </cell>
          <cell r="B431">
            <v>0</v>
          </cell>
        </row>
        <row r="432">
          <cell r="A432">
            <v>71525524</v>
          </cell>
          <cell r="B432">
            <v>0</v>
          </cell>
        </row>
        <row r="433">
          <cell r="A433">
            <v>71618213</v>
          </cell>
          <cell r="B433">
            <v>0</v>
          </cell>
        </row>
        <row r="434">
          <cell r="A434">
            <v>71631417</v>
          </cell>
          <cell r="B434">
            <v>0</v>
          </cell>
        </row>
        <row r="435">
          <cell r="A435">
            <v>71633201</v>
          </cell>
          <cell r="B435">
            <v>0</v>
          </cell>
        </row>
        <row r="436">
          <cell r="A436">
            <v>71639182</v>
          </cell>
          <cell r="B436">
            <v>9879752</v>
          </cell>
        </row>
        <row r="437">
          <cell r="A437">
            <v>71641108</v>
          </cell>
          <cell r="B437">
            <v>0</v>
          </cell>
        </row>
        <row r="438">
          <cell r="A438">
            <v>71658053</v>
          </cell>
          <cell r="B438">
            <v>0</v>
          </cell>
        </row>
        <row r="439">
          <cell r="A439">
            <v>71905016</v>
          </cell>
          <cell r="B439">
            <v>0</v>
          </cell>
        </row>
        <row r="440">
          <cell r="A440">
            <v>72153068</v>
          </cell>
          <cell r="B440">
            <v>0</v>
          </cell>
        </row>
        <row r="441">
          <cell r="A441">
            <v>72224137</v>
          </cell>
          <cell r="B441">
            <v>0</v>
          </cell>
        </row>
        <row r="442">
          <cell r="A442">
            <v>73097709</v>
          </cell>
          <cell r="B442">
            <v>0</v>
          </cell>
        </row>
        <row r="443">
          <cell r="A443">
            <v>73225043</v>
          </cell>
          <cell r="B443">
            <v>0</v>
          </cell>
        </row>
        <row r="444">
          <cell r="A444">
            <v>73315440</v>
          </cell>
          <cell r="B444">
            <v>0</v>
          </cell>
        </row>
        <row r="445">
          <cell r="A445">
            <v>77020156</v>
          </cell>
          <cell r="B445">
            <v>0</v>
          </cell>
        </row>
        <row r="446">
          <cell r="A446">
            <v>78697994</v>
          </cell>
          <cell r="B446">
            <v>0</v>
          </cell>
        </row>
        <row r="447">
          <cell r="A447">
            <v>79041919</v>
          </cell>
          <cell r="B447">
            <v>2575</v>
          </cell>
        </row>
        <row r="448">
          <cell r="A448">
            <v>79046993</v>
          </cell>
          <cell r="B448">
            <v>0</v>
          </cell>
        </row>
        <row r="449">
          <cell r="A449">
            <v>79108735</v>
          </cell>
          <cell r="B449">
            <v>0</v>
          </cell>
        </row>
        <row r="450">
          <cell r="A450">
            <v>79239755</v>
          </cell>
          <cell r="B450">
            <v>0</v>
          </cell>
        </row>
        <row r="451">
          <cell r="A451">
            <v>79245176</v>
          </cell>
          <cell r="B451">
            <v>0</v>
          </cell>
        </row>
        <row r="452">
          <cell r="A452">
            <v>79267003</v>
          </cell>
          <cell r="B452">
            <v>0</v>
          </cell>
        </row>
        <row r="453">
          <cell r="A453">
            <v>79267578</v>
          </cell>
          <cell r="B453">
            <v>0</v>
          </cell>
        </row>
        <row r="454">
          <cell r="A454">
            <v>79271610</v>
          </cell>
          <cell r="B454">
            <v>0</v>
          </cell>
        </row>
        <row r="455">
          <cell r="A455">
            <v>79280061</v>
          </cell>
          <cell r="B455">
            <v>0</v>
          </cell>
        </row>
        <row r="456">
          <cell r="A456">
            <v>79287054</v>
          </cell>
          <cell r="B456">
            <v>0</v>
          </cell>
        </row>
        <row r="457">
          <cell r="A457">
            <v>79300956</v>
          </cell>
          <cell r="B457">
            <v>0</v>
          </cell>
        </row>
        <row r="458">
          <cell r="A458">
            <v>79312978</v>
          </cell>
          <cell r="B458">
            <v>0</v>
          </cell>
        </row>
        <row r="459">
          <cell r="A459">
            <v>79316817</v>
          </cell>
          <cell r="B459">
            <v>0</v>
          </cell>
        </row>
        <row r="460">
          <cell r="A460">
            <v>79324302</v>
          </cell>
          <cell r="B460">
            <v>0</v>
          </cell>
        </row>
        <row r="461">
          <cell r="A461">
            <v>79324697</v>
          </cell>
          <cell r="B461">
            <v>0</v>
          </cell>
        </row>
        <row r="462">
          <cell r="A462">
            <v>79341599</v>
          </cell>
          <cell r="B462">
            <v>0</v>
          </cell>
        </row>
        <row r="463">
          <cell r="A463">
            <v>79342647</v>
          </cell>
          <cell r="B463">
            <v>0</v>
          </cell>
        </row>
        <row r="464">
          <cell r="A464">
            <v>79360334</v>
          </cell>
          <cell r="B464">
            <v>0</v>
          </cell>
        </row>
        <row r="465">
          <cell r="A465">
            <v>79372875</v>
          </cell>
          <cell r="B465">
            <v>0</v>
          </cell>
        </row>
        <row r="466">
          <cell r="A466">
            <v>79381837</v>
          </cell>
          <cell r="B466">
            <v>0</v>
          </cell>
        </row>
        <row r="467">
          <cell r="A467">
            <v>79433148</v>
          </cell>
          <cell r="B467">
            <v>0</v>
          </cell>
        </row>
        <row r="468">
          <cell r="A468">
            <v>79434560</v>
          </cell>
          <cell r="B468">
            <v>0</v>
          </cell>
        </row>
        <row r="469">
          <cell r="A469">
            <v>79443908</v>
          </cell>
          <cell r="B469">
            <v>0</v>
          </cell>
        </row>
        <row r="470">
          <cell r="A470">
            <v>79455183</v>
          </cell>
          <cell r="B470">
            <v>0</v>
          </cell>
        </row>
        <row r="471">
          <cell r="A471">
            <v>79456616</v>
          </cell>
          <cell r="B471">
            <v>0</v>
          </cell>
        </row>
        <row r="472">
          <cell r="A472">
            <v>79473443</v>
          </cell>
          <cell r="B472">
            <v>0</v>
          </cell>
        </row>
        <row r="473">
          <cell r="A473">
            <v>79485065</v>
          </cell>
          <cell r="B473">
            <v>0</v>
          </cell>
        </row>
        <row r="474">
          <cell r="A474">
            <v>79529750</v>
          </cell>
          <cell r="B474">
            <v>0</v>
          </cell>
        </row>
        <row r="475">
          <cell r="A475">
            <v>79545240</v>
          </cell>
          <cell r="B475">
            <v>0</v>
          </cell>
        </row>
        <row r="476">
          <cell r="A476">
            <v>79561165</v>
          </cell>
          <cell r="B476">
            <v>0</v>
          </cell>
        </row>
        <row r="477">
          <cell r="A477">
            <v>79567005</v>
          </cell>
          <cell r="B477">
            <v>0</v>
          </cell>
        </row>
        <row r="478">
          <cell r="A478">
            <v>79671986</v>
          </cell>
          <cell r="B478">
            <v>0</v>
          </cell>
        </row>
        <row r="479">
          <cell r="A479">
            <v>79796752</v>
          </cell>
          <cell r="B479">
            <v>0</v>
          </cell>
        </row>
        <row r="480">
          <cell r="A480">
            <v>79807883</v>
          </cell>
          <cell r="B480">
            <v>0</v>
          </cell>
        </row>
        <row r="481">
          <cell r="A481">
            <v>79878903</v>
          </cell>
          <cell r="B481">
            <v>0</v>
          </cell>
        </row>
        <row r="482">
          <cell r="A482">
            <v>79938784</v>
          </cell>
          <cell r="B482">
            <v>0</v>
          </cell>
        </row>
        <row r="483">
          <cell r="A483">
            <v>79942206</v>
          </cell>
          <cell r="B483">
            <v>0</v>
          </cell>
        </row>
        <row r="484">
          <cell r="A484">
            <v>80059303</v>
          </cell>
          <cell r="B484">
            <v>0</v>
          </cell>
        </row>
        <row r="485">
          <cell r="A485">
            <v>80076711</v>
          </cell>
          <cell r="B485">
            <v>0</v>
          </cell>
        </row>
        <row r="486">
          <cell r="A486">
            <v>80351484</v>
          </cell>
          <cell r="B486">
            <v>0</v>
          </cell>
        </row>
        <row r="487">
          <cell r="A487">
            <v>80362104</v>
          </cell>
          <cell r="B487">
            <v>0</v>
          </cell>
        </row>
        <row r="488">
          <cell r="A488">
            <v>80528120</v>
          </cell>
          <cell r="B488">
            <v>0</v>
          </cell>
        </row>
        <row r="489">
          <cell r="A489">
            <v>83055507</v>
          </cell>
          <cell r="B489">
            <v>0</v>
          </cell>
        </row>
        <row r="490">
          <cell r="A490">
            <v>83230814</v>
          </cell>
          <cell r="B490">
            <v>0</v>
          </cell>
        </row>
        <row r="491">
          <cell r="A491">
            <v>85420030</v>
          </cell>
          <cell r="B491">
            <v>0</v>
          </cell>
        </row>
        <row r="492">
          <cell r="A492">
            <v>86035100</v>
          </cell>
          <cell r="B492">
            <v>0</v>
          </cell>
        </row>
        <row r="493">
          <cell r="A493">
            <v>86059271</v>
          </cell>
          <cell r="B493">
            <v>0</v>
          </cell>
        </row>
        <row r="494">
          <cell r="A494">
            <v>87511399</v>
          </cell>
          <cell r="B494">
            <v>0</v>
          </cell>
        </row>
        <row r="495">
          <cell r="A495">
            <v>87530603</v>
          </cell>
          <cell r="B495">
            <v>0</v>
          </cell>
        </row>
        <row r="496">
          <cell r="A496">
            <v>88137081</v>
          </cell>
          <cell r="B496">
            <v>0</v>
          </cell>
        </row>
        <row r="497">
          <cell r="A497">
            <v>91065038</v>
          </cell>
          <cell r="B497">
            <v>0</v>
          </cell>
        </row>
        <row r="498">
          <cell r="A498">
            <v>91200885</v>
          </cell>
          <cell r="B498">
            <v>0</v>
          </cell>
        </row>
        <row r="499">
          <cell r="A499">
            <v>91226153</v>
          </cell>
          <cell r="B499">
            <v>0</v>
          </cell>
        </row>
        <row r="500">
          <cell r="A500">
            <v>91227638</v>
          </cell>
          <cell r="B500">
            <v>0</v>
          </cell>
        </row>
        <row r="501">
          <cell r="A501">
            <v>91231456</v>
          </cell>
          <cell r="B501">
            <v>0</v>
          </cell>
        </row>
        <row r="502">
          <cell r="A502">
            <v>91232970</v>
          </cell>
          <cell r="B502">
            <v>0</v>
          </cell>
        </row>
        <row r="503">
          <cell r="A503">
            <v>91236144</v>
          </cell>
          <cell r="B503">
            <v>0</v>
          </cell>
        </row>
        <row r="504">
          <cell r="A504">
            <v>91240351</v>
          </cell>
          <cell r="B504">
            <v>0</v>
          </cell>
        </row>
        <row r="505">
          <cell r="A505">
            <v>91268834</v>
          </cell>
          <cell r="B505">
            <v>0</v>
          </cell>
        </row>
        <row r="506">
          <cell r="A506">
            <v>91348674</v>
          </cell>
          <cell r="B506">
            <v>0</v>
          </cell>
        </row>
        <row r="507">
          <cell r="A507">
            <v>91423263</v>
          </cell>
          <cell r="B507">
            <v>0</v>
          </cell>
        </row>
        <row r="508">
          <cell r="A508">
            <v>91480772</v>
          </cell>
          <cell r="B508">
            <v>0</v>
          </cell>
        </row>
        <row r="509">
          <cell r="A509">
            <v>91489603</v>
          </cell>
          <cell r="B509">
            <v>0</v>
          </cell>
        </row>
        <row r="510">
          <cell r="A510">
            <v>92518347</v>
          </cell>
          <cell r="B510">
            <v>0</v>
          </cell>
        </row>
        <row r="511">
          <cell r="A511">
            <v>93356154</v>
          </cell>
          <cell r="B511">
            <v>10969278</v>
          </cell>
        </row>
        <row r="512">
          <cell r="A512">
            <v>93358647</v>
          </cell>
          <cell r="B512">
            <v>0</v>
          </cell>
        </row>
        <row r="513">
          <cell r="A513">
            <v>93361488</v>
          </cell>
          <cell r="B513">
            <v>0</v>
          </cell>
        </row>
        <row r="514">
          <cell r="A514">
            <v>93362185</v>
          </cell>
          <cell r="B514">
            <v>0</v>
          </cell>
        </row>
        <row r="515">
          <cell r="A515">
            <v>93362731</v>
          </cell>
          <cell r="B515">
            <v>0</v>
          </cell>
        </row>
        <row r="516">
          <cell r="A516">
            <v>93376561</v>
          </cell>
          <cell r="B516">
            <v>0</v>
          </cell>
        </row>
        <row r="517">
          <cell r="A517">
            <v>93383359</v>
          </cell>
          <cell r="B517">
            <v>0</v>
          </cell>
        </row>
        <row r="518">
          <cell r="A518">
            <v>93389844</v>
          </cell>
          <cell r="B518">
            <v>0</v>
          </cell>
        </row>
        <row r="519">
          <cell r="A519">
            <v>93390375</v>
          </cell>
          <cell r="B519">
            <v>0</v>
          </cell>
        </row>
        <row r="520">
          <cell r="A520">
            <v>93397954</v>
          </cell>
          <cell r="B520">
            <v>0</v>
          </cell>
        </row>
        <row r="521">
          <cell r="A521">
            <v>94378038</v>
          </cell>
          <cell r="B521">
            <v>0</v>
          </cell>
        </row>
        <row r="522">
          <cell r="A522">
            <v>94378437</v>
          </cell>
          <cell r="B522">
            <v>0</v>
          </cell>
        </row>
        <row r="523">
          <cell r="A523">
            <v>94416687</v>
          </cell>
          <cell r="B523">
            <v>0</v>
          </cell>
        </row>
        <row r="524">
          <cell r="A524">
            <v>94432483</v>
          </cell>
          <cell r="B524">
            <v>15565414</v>
          </cell>
        </row>
        <row r="525">
          <cell r="A525">
            <v>94491694</v>
          </cell>
          <cell r="B525">
            <v>0</v>
          </cell>
        </row>
        <row r="526">
          <cell r="A526">
            <v>94525108</v>
          </cell>
          <cell r="B526">
            <v>0</v>
          </cell>
        </row>
        <row r="527">
          <cell r="A527">
            <v>94528329</v>
          </cell>
          <cell r="B527">
            <v>0</v>
          </cell>
        </row>
        <row r="528">
          <cell r="A528">
            <v>98366848</v>
          </cell>
          <cell r="B528">
            <v>0</v>
          </cell>
        </row>
        <row r="529">
          <cell r="A529">
            <v>98379270</v>
          </cell>
          <cell r="B529">
            <v>0</v>
          </cell>
        </row>
        <row r="530">
          <cell r="A530">
            <v>98382344</v>
          </cell>
          <cell r="B530">
            <v>0</v>
          </cell>
        </row>
        <row r="531">
          <cell r="A531">
            <v>98462381</v>
          </cell>
          <cell r="B531">
            <v>0</v>
          </cell>
        </row>
        <row r="532">
          <cell r="A532">
            <v>98466298</v>
          </cell>
          <cell r="B532">
            <v>0</v>
          </cell>
        </row>
        <row r="533">
          <cell r="A533">
            <v>98486329</v>
          </cell>
          <cell r="B533">
            <v>0</v>
          </cell>
        </row>
        <row r="534">
          <cell r="A534">
            <v>98503070</v>
          </cell>
          <cell r="B534">
            <v>0</v>
          </cell>
        </row>
        <row r="535">
          <cell r="A535">
            <v>98504434</v>
          </cell>
          <cell r="B535">
            <v>0</v>
          </cell>
        </row>
        <row r="536">
          <cell r="A536">
            <v>98522691</v>
          </cell>
          <cell r="B536">
            <v>0</v>
          </cell>
        </row>
        <row r="537">
          <cell r="A537">
            <v>98525296</v>
          </cell>
          <cell r="B537">
            <v>0</v>
          </cell>
        </row>
        <row r="538">
          <cell r="A538">
            <v>98541210</v>
          </cell>
          <cell r="B538">
            <v>0</v>
          </cell>
        </row>
        <row r="539">
          <cell r="A539">
            <v>98547922</v>
          </cell>
          <cell r="B539">
            <v>0</v>
          </cell>
        </row>
        <row r="540">
          <cell r="A540">
            <v>98639485</v>
          </cell>
          <cell r="B540">
            <v>0</v>
          </cell>
        </row>
        <row r="541">
          <cell r="A541">
            <v>800007595</v>
          </cell>
          <cell r="B541">
            <v>0</v>
          </cell>
        </row>
        <row r="542">
          <cell r="A542">
            <v>800021277</v>
          </cell>
          <cell r="B542">
            <v>0</v>
          </cell>
        </row>
        <row r="543">
          <cell r="A543">
            <v>800021548</v>
          </cell>
          <cell r="B543">
            <v>0</v>
          </cell>
        </row>
        <row r="544">
          <cell r="A544">
            <v>800030062</v>
          </cell>
          <cell r="B544">
            <v>0</v>
          </cell>
        </row>
        <row r="545">
          <cell r="A545">
            <v>800032462</v>
          </cell>
          <cell r="B545">
            <v>0</v>
          </cell>
        </row>
        <row r="546">
          <cell r="A546">
            <v>800035907</v>
          </cell>
          <cell r="B546">
            <v>0</v>
          </cell>
        </row>
        <row r="547">
          <cell r="A547">
            <v>800041339</v>
          </cell>
          <cell r="B547">
            <v>0</v>
          </cell>
        </row>
        <row r="548">
          <cell r="A548">
            <v>800046648</v>
          </cell>
          <cell r="B548">
            <v>0</v>
          </cell>
        </row>
        <row r="549">
          <cell r="A549">
            <v>800052454</v>
          </cell>
          <cell r="B549">
            <v>0</v>
          </cell>
        </row>
        <row r="550">
          <cell r="A550">
            <v>800061357</v>
          </cell>
          <cell r="B550">
            <v>0</v>
          </cell>
        </row>
        <row r="551">
          <cell r="A551">
            <v>800070272</v>
          </cell>
          <cell r="B551">
            <v>0</v>
          </cell>
        </row>
        <row r="552">
          <cell r="A552">
            <v>800078522</v>
          </cell>
          <cell r="B552">
            <v>0</v>
          </cell>
        </row>
        <row r="553">
          <cell r="A553">
            <v>800085480</v>
          </cell>
          <cell r="B553">
            <v>0</v>
          </cell>
        </row>
        <row r="554">
          <cell r="A554">
            <v>800088630</v>
          </cell>
          <cell r="B554">
            <v>0</v>
          </cell>
        </row>
        <row r="555">
          <cell r="A555">
            <v>800106404</v>
          </cell>
          <cell r="B555">
            <v>0</v>
          </cell>
        </row>
        <row r="556">
          <cell r="A556">
            <v>800107260</v>
          </cell>
          <cell r="B556">
            <v>6579741</v>
          </cell>
        </row>
        <row r="557">
          <cell r="A557">
            <v>800110314</v>
          </cell>
          <cell r="B557">
            <v>0</v>
          </cell>
        </row>
        <row r="558">
          <cell r="A558">
            <v>800113803</v>
          </cell>
          <cell r="B558">
            <v>0</v>
          </cell>
        </row>
        <row r="559">
          <cell r="A559">
            <v>800117810</v>
          </cell>
          <cell r="B559">
            <v>0</v>
          </cell>
        </row>
        <row r="560">
          <cell r="A560">
            <v>800125895</v>
          </cell>
          <cell r="B560">
            <v>0</v>
          </cell>
        </row>
        <row r="561">
          <cell r="A561">
            <v>800128111</v>
          </cell>
          <cell r="B561">
            <v>0</v>
          </cell>
        </row>
        <row r="562">
          <cell r="A562">
            <v>800133591</v>
          </cell>
          <cell r="B562">
            <v>0</v>
          </cell>
        </row>
        <row r="563">
          <cell r="A563">
            <v>800136528</v>
          </cell>
          <cell r="B563">
            <v>0</v>
          </cell>
        </row>
        <row r="564">
          <cell r="A564">
            <v>800136773</v>
          </cell>
          <cell r="B564">
            <v>0</v>
          </cell>
        </row>
        <row r="565">
          <cell r="A565">
            <v>800142580</v>
          </cell>
          <cell r="B565">
            <v>0</v>
          </cell>
        </row>
        <row r="566">
          <cell r="A566">
            <v>800145300</v>
          </cell>
          <cell r="B566">
            <v>0</v>
          </cell>
        </row>
        <row r="567">
          <cell r="A567">
            <v>800154771</v>
          </cell>
          <cell r="B567">
            <v>0</v>
          </cell>
        </row>
        <row r="568">
          <cell r="A568">
            <v>800170585</v>
          </cell>
          <cell r="B568">
            <v>0</v>
          </cell>
        </row>
        <row r="569">
          <cell r="A569">
            <v>800171103</v>
          </cell>
          <cell r="B569">
            <v>0</v>
          </cell>
        </row>
        <row r="570">
          <cell r="A570">
            <v>800176090</v>
          </cell>
          <cell r="B570">
            <v>0</v>
          </cell>
        </row>
        <row r="571">
          <cell r="A571">
            <v>800190605</v>
          </cell>
          <cell r="B571">
            <v>0</v>
          </cell>
        </row>
        <row r="572">
          <cell r="A572">
            <v>800190899</v>
          </cell>
          <cell r="B572">
            <v>0</v>
          </cell>
        </row>
        <row r="573">
          <cell r="A573">
            <v>800193759</v>
          </cell>
          <cell r="B573">
            <v>0</v>
          </cell>
        </row>
        <row r="574">
          <cell r="A574">
            <v>800193850</v>
          </cell>
          <cell r="B574">
            <v>0</v>
          </cell>
        </row>
        <row r="575">
          <cell r="A575">
            <v>800195604</v>
          </cell>
          <cell r="B575">
            <v>0</v>
          </cell>
        </row>
        <row r="576">
          <cell r="A576">
            <v>800203866</v>
          </cell>
          <cell r="B576">
            <v>0</v>
          </cell>
        </row>
        <row r="577">
          <cell r="A577">
            <v>800211883</v>
          </cell>
          <cell r="B577">
            <v>0</v>
          </cell>
        </row>
        <row r="578">
          <cell r="A578">
            <v>800227275</v>
          </cell>
          <cell r="B578">
            <v>0</v>
          </cell>
        </row>
        <row r="579">
          <cell r="A579">
            <v>800227414</v>
          </cell>
          <cell r="B579">
            <v>0</v>
          </cell>
        </row>
        <row r="580">
          <cell r="A580">
            <v>800233280</v>
          </cell>
          <cell r="B580">
            <v>0</v>
          </cell>
        </row>
        <row r="581">
          <cell r="A581">
            <v>800241367</v>
          </cell>
          <cell r="B581">
            <v>0</v>
          </cell>
        </row>
        <row r="582">
          <cell r="A582">
            <v>800242031</v>
          </cell>
          <cell r="B582">
            <v>0</v>
          </cell>
        </row>
        <row r="583">
          <cell r="A583">
            <v>800245330</v>
          </cell>
          <cell r="B583">
            <v>0</v>
          </cell>
        </row>
        <row r="584">
          <cell r="A584">
            <v>800250259</v>
          </cell>
          <cell r="B584">
            <v>0</v>
          </cell>
        </row>
        <row r="585">
          <cell r="A585">
            <v>800253745</v>
          </cell>
          <cell r="B585">
            <v>30518100</v>
          </cell>
        </row>
        <row r="586">
          <cell r="A586">
            <v>800256306</v>
          </cell>
          <cell r="B586">
            <v>0</v>
          </cell>
        </row>
        <row r="587">
          <cell r="A587">
            <v>800256601</v>
          </cell>
          <cell r="B587">
            <v>0</v>
          </cell>
        </row>
        <row r="588">
          <cell r="A588">
            <v>802000365</v>
          </cell>
          <cell r="B588">
            <v>0</v>
          </cell>
        </row>
        <row r="589">
          <cell r="A589">
            <v>802006899</v>
          </cell>
          <cell r="B589">
            <v>0</v>
          </cell>
        </row>
        <row r="590">
          <cell r="A590">
            <v>802007083</v>
          </cell>
          <cell r="B590">
            <v>0</v>
          </cell>
        </row>
        <row r="591">
          <cell r="A591">
            <v>802007413</v>
          </cell>
          <cell r="B591">
            <v>0</v>
          </cell>
        </row>
        <row r="592">
          <cell r="A592">
            <v>802010156</v>
          </cell>
          <cell r="B592">
            <v>0</v>
          </cell>
        </row>
        <row r="593">
          <cell r="A593">
            <v>802013061</v>
          </cell>
          <cell r="B593">
            <v>0</v>
          </cell>
        </row>
        <row r="594">
          <cell r="A594">
            <v>802013749</v>
          </cell>
          <cell r="B594">
            <v>0</v>
          </cell>
        </row>
        <row r="595">
          <cell r="A595">
            <v>802014704</v>
          </cell>
          <cell r="B595">
            <v>0</v>
          </cell>
        </row>
        <row r="596">
          <cell r="A596">
            <v>802015012</v>
          </cell>
          <cell r="B596">
            <v>0</v>
          </cell>
        </row>
        <row r="597">
          <cell r="A597">
            <v>802016024</v>
          </cell>
          <cell r="B597">
            <v>0</v>
          </cell>
        </row>
        <row r="598">
          <cell r="A598">
            <v>804000422</v>
          </cell>
          <cell r="B598">
            <v>0</v>
          </cell>
        </row>
        <row r="599">
          <cell r="A599">
            <v>804001490</v>
          </cell>
          <cell r="B599">
            <v>0</v>
          </cell>
        </row>
        <row r="600">
          <cell r="A600">
            <v>804003533</v>
          </cell>
          <cell r="B600">
            <v>0</v>
          </cell>
        </row>
        <row r="601">
          <cell r="A601">
            <v>804004031</v>
          </cell>
          <cell r="B601">
            <v>0</v>
          </cell>
        </row>
        <row r="602">
          <cell r="A602">
            <v>804004105</v>
          </cell>
          <cell r="B602">
            <v>0</v>
          </cell>
        </row>
        <row r="603">
          <cell r="A603">
            <v>805001395</v>
          </cell>
          <cell r="B603">
            <v>0</v>
          </cell>
        </row>
        <row r="604">
          <cell r="A604">
            <v>805001819</v>
          </cell>
          <cell r="B604">
            <v>0</v>
          </cell>
        </row>
        <row r="605">
          <cell r="A605">
            <v>805006130</v>
          </cell>
          <cell r="B605">
            <v>0</v>
          </cell>
        </row>
        <row r="606">
          <cell r="A606">
            <v>805006432</v>
          </cell>
          <cell r="B606">
            <v>0</v>
          </cell>
        </row>
        <row r="607">
          <cell r="A607">
            <v>805006833</v>
          </cell>
          <cell r="B607">
            <v>0</v>
          </cell>
        </row>
        <row r="608">
          <cell r="A608">
            <v>805007050</v>
          </cell>
          <cell r="B608">
            <v>0</v>
          </cell>
        </row>
        <row r="609">
          <cell r="A609">
            <v>805007641</v>
          </cell>
          <cell r="B609">
            <v>0</v>
          </cell>
        </row>
        <row r="610">
          <cell r="A610">
            <v>805007814</v>
          </cell>
          <cell r="B610">
            <v>0</v>
          </cell>
        </row>
        <row r="611">
          <cell r="A611">
            <v>805008109</v>
          </cell>
          <cell r="B611">
            <v>0</v>
          </cell>
        </row>
        <row r="612">
          <cell r="A612">
            <v>805009080</v>
          </cell>
          <cell r="B612">
            <v>0</v>
          </cell>
        </row>
        <row r="613">
          <cell r="A613">
            <v>805010424</v>
          </cell>
          <cell r="B613">
            <v>0</v>
          </cell>
        </row>
        <row r="614">
          <cell r="A614">
            <v>805012846</v>
          </cell>
          <cell r="B614">
            <v>0</v>
          </cell>
        </row>
        <row r="615">
          <cell r="A615">
            <v>805014535</v>
          </cell>
          <cell r="B615">
            <v>0</v>
          </cell>
        </row>
        <row r="616">
          <cell r="A616">
            <v>805015214</v>
          </cell>
          <cell r="B616">
            <v>0</v>
          </cell>
        </row>
        <row r="617">
          <cell r="A617">
            <v>805015660</v>
          </cell>
          <cell r="B617">
            <v>0</v>
          </cell>
        </row>
        <row r="618">
          <cell r="A618">
            <v>805016289</v>
          </cell>
          <cell r="B618">
            <v>0</v>
          </cell>
        </row>
        <row r="619">
          <cell r="A619">
            <v>805016413</v>
          </cell>
          <cell r="B619">
            <v>0</v>
          </cell>
        </row>
        <row r="620">
          <cell r="A620">
            <v>805019865</v>
          </cell>
          <cell r="B620">
            <v>0</v>
          </cell>
        </row>
        <row r="621">
          <cell r="A621">
            <v>805020590</v>
          </cell>
          <cell r="B621">
            <v>0</v>
          </cell>
        </row>
        <row r="622">
          <cell r="A622">
            <v>805020711</v>
          </cell>
          <cell r="B622">
            <v>0</v>
          </cell>
        </row>
        <row r="623">
          <cell r="A623">
            <v>805020798</v>
          </cell>
          <cell r="B623">
            <v>0</v>
          </cell>
        </row>
        <row r="624">
          <cell r="A624">
            <v>805021212</v>
          </cell>
          <cell r="B624">
            <v>0</v>
          </cell>
        </row>
        <row r="625">
          <cell r="A625">
            <v>805024520</v>
          </cell>
          <cell r="B625">
            <v>0</v>
          </cell>
        </row>
        <row r="626">
          <cell r="A626">
            <v>806003131</v>
          </cell>
          <cell r="B626">
            <v>0</v>
          </cell>
        </row>
        <row r="627">
          <cell r="A627">
            <v>806007277</v>
          </cell>
          <cell r="B627">
            <v>0</v>
          </cell>
        </row>
        <row r="628">
          <cell r="A628">
            <v>806007972</v>
          </cell>
          <cell r="B628">
            <v>0</v>
          </cell>
        </row>
        <row r="629">
          <cell r="A629">
            <v>809000823</v>
          </cell>
          <cell r="B629">
            <v>0</v>
          </cell>
        </row>
        <row r="630">
          <cell r="A630">
            <v>809006367</v>
          </cell>
          <cell r="B630">
            <v>0</v>
          </cell>
        </row>
        <row r="631">
          <cell r="A631">
            <v>809006974</v>
          </cell>
          <cell r="B631">
            <v>0</v>
          </cell>
        </row>
        <row r="632">
          <cell r="A632">
            <v>809008051</v>
          </cell>
          <cell r="B632">
            <v>0</v>
          </cell>
        </row>
        <row r="633">
          <cell r="A633">
            <v>811002980</v>
          </cell>
          <cell r="B633">
            <v>0</v>
          </cell>
        </row>
        <row r="634">
          <cell r="A634">
            <v>811004335</v>
          </cell>
          <cell r="B634">
            <v>0</v>
          </cell>
        </row>
        <row r="635">
          <cell r="A635">
            <v>811006424</v>
          </cell>
          <cell r="B635">
            <v>0</v>
          </cell>
        </row>
        <row r="636">
          <cell r="A636">
            <v>811006789</v>
          </cell>
          <cell r="B636">
            <v>0</v>
          </cell>
        </row>
        <row r="637">
          <cell r="A637">
            <v>811011786</v>
          </cell>
          <cell r="B637">
            <v>0</v>
          </cell>
        </row>
        <row r="638">
          <cell r="A638">
            <v>811017934</v>
          </cell>
          <cell r="B638">
            <v>0</v>
          </cell>
        </row>
        <row r="639">
          <cell r="A639">
            <v>811021175</v>
          </cell>
          <cell r="B639">
            <v>0</v>
          </cell>
        </row>
        <row r="640">
          <cell r="A640">
            <v>811022065</v>
          </cell>
          <cell r="B640">
            <v>0</v>
          </cell>
        </row>
        <row r="641">
          <cell r="A641">
            <v>811022301</v>
          </cell>
          <cell r="B641">
            <v>0</v>
          </cell>
        </row>
        <row r="642">
          <cell r="A642">
            <v>811024919</v>
          </cell>
          <cell r="B642">
            <v>0</v>
          </cell>
        </row>
        <row r="643">
          <cell r="A643">
            <v>811029347</v>
          </cell>
          <cell r="B643">
            <v>0</v>
          </cell>
        </row>
        <row r="644">
          <cell r="A644">
            <v>811029523</v>
          </cell>
          <cell r="B644">
            <v>0</v>
          </cell>
        </row>
        <row r="645">
          <cell r="A645">
            <v>813000298</v>
          </cell>
          <cell r="B645">
            <v>0</v>
          </cell>
        </row>
        <row r="646">
          <cell r="A646">
            <v>813007081</v>
          </cell>
          <cell r="B646">
            <v>0</v>
          </cell>
        </row>
        <row r="647">
          <cell r="A647">
            <v>813009247</v>
          </cell>
          <cell r="B647">
            <v>0</v>
          </cell>
        </row>
        <row r="648">
          <cell r="A648">
            <v>814001966</v>
          </cell>
          <cell r="B648">
            <v>0</v>
          </cell>
        </row>
        <row r="649">
          <cell r="A649">
            <v>814004196</v>
          </cell>
          <cell r="B649">
            <v>0</v>
          </cell>
        </row>
        <row r="650">
          <cell r="A650">
            <v>815000765</v>
          </cell>
          <cell r="B650">
            <v>0</v>
          </cell>
        </row>
        <row r="651">
          <cell r="A651">
            <v>815001684</v>
          </cell>
          <cell r="B651">
            <v>0</v>
          </cell>
        </row>
        <row r="652">
          <cell r="A652">
            <v>815003861</v>
          </cell>
          <cell r="B652">
            <v>0</v>
          </cell>
        </row>
        <row r="653">
          <cell r="A653">
            <v>817001664</v>
          </cell>
          <cell r="B653">
            <v>0</v>
          </cell>
        </row>
        <row r="654">
          <cell r="A654">
            <v>817001942</v>
          </cell>
          <cell r="B654">
            <v>0</v>
          </cell>
        </row>
        <row r="655">
          <cell r="A655">
            <v>819001549</v>
          </cell>
          <cell r="B655">
            <v>0</v>
          </cell>
        </row>
        <row r="656">
          <cell r="A656">
            <v>821002115</v>
          </cell>
          <cell r="B656">
            <v>0</v>
          </cell>
        </row>
        <row r="657">
          <cell r="A657">
            <v>821002804</v>
          </cell>
          <cell r="B657">
            <v>0</v>
          </cell>
        </row>
        <row r="658">
          <cell r="A658">
            <v>824000347</v>
          </cell>
          <cell r="B658">
            <v>0</v>
          </cell>
        </row>
        <row r="659">
          <cell r="A659">
            <v>826001561</v>
          </cell>
          <cell r="B659">
            <v>0</v>
          </cell>
        </row>
        <row r="660">
          <cell r="A660">
            <v>828000633</v>
          </cell>
          <cell r="B660">
            <v>0</v>
          </cell>
        </row>
        <row r="661">
          <cell r="A661">
            <v>829001647</v>
          </cell>
          <cell r="B661">
            <v>0</v>
          </cell>
        </row>
        <row r="662">
          <cell r="A662">
            <v>830031799</v>
          </cell>
          <cell r="B662">
            <v>0</v>
          </cell>
        </row>
        <row r="663">
          <cell r="A663">
            <v>830037833</v>
          </cell>
          <cell r="B663">
            <v>0</v>
          </cell>
        </row>
        <row r="664">
          <cell r="A664">
            <v>830043704</v>
          </cell>
          <cell r="B664">
            <v>0</v>
          </cell>
        </row>
        <row r="665">
          <cell r="A665">
            <v>830046093</v>
          </cell>
          <cell r="B665">
            <v>0</v>
          </cell>
        </row>
        <row r="666">
          <cell r="A666">
            <v>830047021</v>
          </cell>
          <cell r="B666">
            <v>0</v>
          </cell>
        </row>
        <row r="667">
          <cell r="A667">
            <v>830049451</v>
          </cell>
          <cell r="B667">
            <v>0</v>
          </cell>
        </row>
        <row r="668">
          <cell r="A668">
            <v>830049651</v>
          </cell>
          <cell r="B668">
            <v>0</v>
          </cell>
        </row>
        <row r="669">
          <cell r="A669">
            <v>830050283</v>
          </cell>
          <cell r="B669">
            <v>0</v>
          </cell>
        </row>
        <row r="670">
          <cell r="A670">
            <v>830052584</v>
          </cell>
          <cell r="B670">
            <v>0</v>
          </cell>
        </row>
        <row r="671">
          <cell r="A671">
            <v>830053533</v>
          </cell>
          <cell r="B671">
            <v>0</v>
          </cell>
        </row>
        <row r="672">
          <cell r="A672">
            <v>830064230</v>
          </cell>
          <cell r="B672">
            <v>0</v>
          </cell>
        </row>
        <row r="673">
          <cell r="A673">
            <v>830068289</v>
          </cell>
          <cell r="B673">
            <v>0</v>
          </cell>
        </row>
        <row r="674">
          <cell r="A674">
            <v>830077148</v>
          </cell>
          <cell r="B674">
            <v>0</v>
          </cell>
        </row>
        <row r="675">
          <cell r="A675">
            <v>830079762</v>
          </cell>
          <cell r="B675">
            <v>0</v>
          </cell>
        </row>
        <row r="676">
          <cell r="A676">
            <v>830084402</v>
          </cell>
          <cell r="B676">
            <v>0</v>
          </cell>
        </row>
        <row r="677">
          <cell r="A677">
            <v>830087256</v>
          </cell>
          <cell r="B677">
            <v>0</v>
          </cell>
        </row>
        <row r="678">
          <cell r="A678">
            <v>830087371</v>
          </cell>
          <cell r="B678">
            <v>0</v>
          </cell>
        </row>
        <row r="679">
          <cell r="A679">
            <v>830087417</v>
          </cell>
          <cell r="B679">
            <v>0</v>
          </cell>
        </row>
        <row r="680">
          <cell r="A680">
            <v>830090207</v>
          </cell>
          <cell r="B680">
            <v>0</v>
          </cell>
        </row>
        <row r="681">
          <cell r="A681">
            <v>830100871</v>
          </cell>
          <cell r="B681">
            <v>0</v>
          </cell>
        </row>
        <row r="682">
          <cell r="A682">
            <v>830103049</v>
          </cell>
          <cell r="B682">
            <v>0</v>
          </cell>
        </row>
        <row r="683">
          <cell r="A683">
            <v>832000593</v>
          </cell>
          <cell r="B683">
            <v>0</v>
          </cell>
        </row>
        <row r="684">
          <cell r="A684">
            <v>832001070</v>
          </cell>
          <cell r="B684">
            <v>0</v>
          </cell>
        </row>
        <row r="685">
          <cell r="A685">
            <v>832006148</v>
          </cell>
          <cell r="B685">
            <v>0</v>
          </cell>
        </row>
        <row r="686">
          <cell r="A686">
            <v>860005108</v>
          </cell>
          <cell r="B686">
            <v>48115796</v>
          </cell>
        </row>
        <row r="687">
          <cell r="A687">
            <v>860007853</v>
          </cell>
          <cell r="B687">
            <v>0</v>
          </cell>
        </row>
        <row r="688">
          <cell r="A688">
            <v>860032905</v>
          </cell>
          <cell r="B688">
            <v>0</v>
          </cell>
        </row>
        <row r="689">
          <cell r="A689">
            <v>860043347</v>
          </cell>
          <cell r="B689">
            <v>0</v>
          </cell>
        </row>
        <row r="690">
          <cell r="A690">
            <v>860044007</v>
          </cell>
          <cell r="B690">
            <v>0</v>
          </cell>
        </row>
        <row r="691">
          <cell r="A691">
            <v>860044065</v>
          </cell>
          <cell r="B691">
            <v>108007796</v>
          </cell>
        </row>
        <row r="692">
          <cell r="A692">
            <v>860354208</v>
          </cell>
          <cell r="B692">
            <v>0</v>
          </cell>
        </row>
        <row r="693">
          <cell r="A693">
            <v>860451401</v>
          </cell>
          <cell r="B693">
            <v>0</v>
          </cell>
        </row>
        <row r="694">
          <cell r="A694">
            <v>860503194</v>
          </cell>
          <cell r="B694">
            <v>13457827</v>
          </cell>
        </row>
        <row r="695">
          <cell r="A695">
            <v>860503920</v>
          </cell>
          <cell r="B695">
            <v>0</v>
          </cell>
        </row>
        <row r="696">
          <cell r="A696">
            <v>860510142</v>
          </cell>
          <cell r="B696">
            <v>0</v>
          </cell>
        </row>
        <row r="697">
          <cell r="A697">
            <v>890102110</v>
          </cell>
          <cell r="B697">
            <v>0</v>
          </cell>
        </row>
        <row r="698">
          <cell r="A698">
            <v>890104380</v>
          </cell>
          <cell r="B698">
            <v>0</v>
          </cell>
        </row>
        <row r="699">
          <cell r="A699">
            <v>890104719</v>
          </cell>
          <cell r="B699">
            <v>0</v>
          </cell>
        </row>
        <row r="700">
          <cell r="A700">
            <v>890114157</v>
          </cell>
          <cell r="B700">
            <v>0</v>
          </cell>
        </row>
        <row r="701">
          <cell r="A701">
            <v>890117720</v>
          </cell>
          <cell r="B701">
            <v>0</v>
          </cell>
        </row>
        <row r="702">
          <cell r="A702">
            <v>890205962</v>
          </cell>
          <cell r="B702">
            <v>0</v>
          </cell>
        </row>
        <row r="703">
          <cell r="A703">
            <v>890210126</v>
          </cell>
          <cell r="B703">
            <v>0</v>
          </cell>
        </row>
        <row r="704">
          <cell r="A704">
            <v>890304130</v>
          </cell>
          <cell r="B704">
            <v>0</v>
          </cell>
        </row>
        <row r="705">
          <cell r="A705">
            <v>890304251</v>
          </cell>
          <cell r="B705">
            <v>0</v>
          </cell>
        </row>
        <row r="706">
          <cell r="A706">
            <v>890308447</v>
          </cell>
          <cell r="B706">
            <v>0</v>
          </cell>
        </row>
        <row r="707">
          <cell r="A707">
            <v>890309659</v>
          </cell>
          <cell r="B707">
            <v>85646</v>
          </cell>
        </row>
        <row r="708">
          <cell r="A708">
            <v>890311270</v>
          </cell>
          <cell r="B708">
            <v>0</v>
          </cell>
        </row>
        <row r="709">
          <cell r="A709">
            <v>890314904</v>
          </cell>
          <cell r="B709">
            <v>0</v>
          </cell>
        </row>
        <row r="710">
          <cell r="A710">
            <v>890318423</v>
          </cell>
          <cell r="B710">
            <v>0</v>
          </cell>
        </row>
        <row r="711">
          <cell r="A711">
            <v>890325364</v>
          </cell>
          <cell r="B711">
            <v>0</v>
          </cell>
        </row>
        <row r="712">
          <cell r="A712">
            <v>890326738</v>
          </cell>
          <cell r="B712">
            <v>0</v>
          </cell>
        </row>
        <row r="713">
          <cell r="A713">
            <v>890330031</v>
          </cell>
          <cell r="B713">
            <v>0</v>
          </cell>
        </row>
        <row r="714">
          <cell r="A714">
            <v>890330161</v>
          </cell>
          <cell r="B714">
            <v>0</v>
          </cell>
        </row>
        <row r="715">
          <cell r="A715">
            <v>890330867</v>
          </cell>
          <cell r="B715">
            <v>0</v>
          </cell>
        </row>
        <row r="716">
          <cell r="A716">
            <v>890331506</v>
          </cell>
          <cell r="B716">
            <v>0</v>
          </cell>
        </row>
        <row r="717">
          <cell r="A717">
            <v>890333105</v>
          </cell>
          <cell r="B717">
            <v>0</v>
          </cell>
        </row>
        <row r="718">
          <cell r="A718">
            <v>890703203</v>
          </cell>
          <cell r="B718">
            <v>0</v>
          </cell>
        </row>
        <row r="719">
          <cell r="A719">
            <v>890907177</v>
          </cell>
          <cell r="B719">
            <v>0</v>
          </cell>
        </row>
        <row r="720">
          <cell r="A720">
            <v>890911700</v>
          </cell>
          <cell r="B720">
            <v>0</v>
          </cell>
        </row>
        <row r="721">
          <cell r="A721">
            <v>890917141</v>
          </cell>
          <cell r="B721">
            <v>0</v>
          </cell>
        </row>
        <row r="722">
          <cell r="A722">
            <v>891200297</v>
          </cell>
          <cell r="B722">
            <v>0</v>
          </cell>
        </row>
        <row r="723">
          <cell r="A723">
            <v>891200880</v>
          </cell>
          <cell r="B723">
            <v>0</v>
          </cell>
        </row>
        <row r="724">
          <cell r="A724">
            <v>891300179</v>
          </cell>
          <cell r="B724">
            <v>0</v>
          </cell>
        </row>
        <row r="725">
          <cell r="A725">
            <v>891300970</v>
          </cell>
          <cell r="B725">
            <v>0</v>
          </cell>
        </row>
        <row r="726">
          <cell r="A726">
            <v>891303786</v>
          </cell>
          <cell r="B726">
            <v>0</v>
          </cell>
        </row>
        <row r="727">
          <cell r="A727">
            <v>891701004</v>
          </cell>
          <cell r="B727">
            <v>0</v>
          </cell>
        </row>
        <row r="728">
          <cell r="A728">
            <v>891701393</v>
          </cell>
          <cell r="B728">
            <v>0</v>
          </cell>
        </row>
        <row r="729">
          <cell r="A729">
            <v>891900246</v>
          </cell>
          <cell r="B729">
            <v>0</v>
          </cell>
        </row>
        <row r="730">
          <cell r="A730">
            <v>891900392</v>
          </cell>
          <cell r="B730">
            <v>0</v>
          </cell>
        </row>
      </sheetData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rama de Trabajo"/>
      <sheetName val="5102 - Costos CDT"/>
      <sheetName val="5102 - Detalle CDTS"/>
      <sheetName val="5102 - Estadísticas"/>
      <sheetName val="5102 - Ajustes Manuales"/>
      <sheetName val="Ene04"/>
      <sheetName val="Abril - Mayo"/>
      <sheetName val="Mar04"/>
      <sheetName val="Fe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7401..0802"/>
      <sheetName val="7401..0511"/>
      <sheetName val="7401..0501"/>
      <sheetName val="7401..0501D"/>
      <sheetName val="7401..0515"/>
      <sheetName val="7401..1502"/>
      <sheetName val="7401..1502D"/>
      <sheetName val="7401..0511D"/>
      <sheetName val="7401..0505"/>
      <sheetName val="7401..0508"/>
      <sheetName val="7401..0505D"/>
      <sheetName val="7401..0506"/>
      <sheetName val="7401..0506S"/>
      <sheetName val="7401..0503"/>
      <sheetName val="7401..0504"/>
      <sheetName val="74011520D"/>
      <sheetName val="74011520S"/>
      <sheetName val="7401..0508D"/>
      <sheetName val="7401..0504S"/>
      <sheetName val="Gastos"/>
      <sheetName val="Sheet1"/>
      <sheetName val="#REF"/>
      <sheetName val="BALANCE30062000"/>
      <sheetName val="Selección cuent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rama de Trabajo"/>
      <sheetName val="5102 - Costos CDT"/>
      <sheetName val="5102 - Detalle CDTS"/>
      <sheetName val="5102 - Estadísticas"/>
      <sheetName val="5102 - Ajustes Manuales"/>
      <sheetName val="Ene04"/>
      <sheetName val="Abril - Mayo"/>
      <sheetName val="Mar04"/>
      <sheetName val="Fe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te."/>
      <sheetName val="Nota EF"/>
      <sheetName val="Sucres"/>
      <sheetName val="Dólares"/>
      <sheetName val="Selecc. Bancos"/>
      <sheetName val="Selec. Cheques"/>
      <sheetName val="Banco Central"/>
      <sheetName val="Depósitos Tránsito"/>
      <sheetName val="Notas débito"/>
      <sheetName val="Encaje (23 al 29)"/>
      <sheetName val="Encaje (30 al 5)"/>
      <sheetName val="1104"/>
      <sheetName val="XREF"/>
      <sheetName val="Tickmarks"/>
      <sheetName val="VV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EF"/>
      <sheetName val="Detalle"/>
      <sheetName val="Costo"/>
      <sheetName val="Reex."/>
      <sheetName val="Dep.Costo."/>
      <sheetName val="Dep.Costo. Rex"/>
      <sheetName val="Adiciones"/>
      <sheetName val="Relac DEP-COSTO"/>
      <sheetName val="Nota"/>
      <sheetName val="MMA"/>
      <sheetName val="C. Clobal"/>
      <sheetName val="Eq. Comp."/>
      <sheetName val="Edificios"/>
      <sheetName val="Ed.Seg.Cliente"/>
      <sheetName val="XREF"/>
      <sheetName val="Tickmarks"/>
      <sheetName val="Mov.Costo"/>
      <sheetName val="Mov.Dep."/>
      <sheetName val="Cal.Deprec."/>
      <sheetName val="Selección"/>
      <sheetName val="AnálisisAdic"/>
      <sheetName val="Dólares"/>
      <sheetName val="Cal.Deprec final"/>
      <sheetName val="Cal.Deprec.prele"/>
      <sheetName val="Bajas"/>
      <sheetName val="Movimiento Costo"/>
      <sheetName val="Cálculo Global Depr."/>
      <sheetName val="Movimiento Depreciación"/>
      <sheetName val="Limite"/>
      <sheetName val="Adiciones AF"/>
      <sheetName val="Toma Fisica"/>
      <sheetName val="Listado AF"/>
      <sheetName val="Mov. Costo"/>
      <sheetName val="Depreciación"/>
      <sheetName val="Cálculo global"/>
      <sheetName val="Listado de Activos Fijos"/>
      <sheetName val="Notas EEFF"/>
      <sheetName val="Analisis Adiciones"/>
      <sheetName val="Bajas de Activos Fijos"/>
      <sheetName val="Mov. Depre."/>
      <sheetName val="Toma Física de AF"/>
      <sheetName val="Listado Bajas"/>
      <sheetName val="Prueba de Adiciones"/>
      <sheetName val="Mov. Costo AF"/>
      <sheetName val="Mov. Depr. AF"/>
      <sheetName val="Cálc. Global. Dep."/>
      <sheetName val="Sheet1"/>
      <sheetName val="Límites"/>
      <sheetName val="#REF"/>
      <sheetName val="Mov. Depreciación"/>
      <sheetName val="Terreno o costos de Locales"/>
      <sheetName val="Movimiento"/>
      <sheetName val="Resumen de Conciliaciones"/>
      <sheetName val="Mov.Costo Reexp."/>
      <sheetName val="Mov.Dep.Costo."/>
      <sheetName val="Mov.Dep.Costo. Reex"/>
      <sheetName val="Calc.Global Deprec."/>
      <sheetName val="Nota EEFF"/>
    </sheetNames>
    <sheetDataSet>
      <sheetData sheetId="0"/>
      <sheetData sheetId="1">
        <row r="15">
          <cell r="H15">
            <v>4449506</v>
          </cell>
        </row>
        <row r="17">
          <cell r="H17">
            <v>189778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>
        <row r="15">
          <cell r="H15">
            <v>4449506</v>
          </cell>
        </row>
      </sheetData>
      <sheetData sheetId="10" refreshError="1"/>
      <sheetData sheetId="11"/>
      <sheetData sheetId="12"/>
      <sheetData sheetId="13" refreshError="1"/>
      <sheetData sheetId="14"/>
      <sheetData sheetId="15" refreshError="1"/>
      <sheetData sheetId="16">
        <row r="15">
          <cell r="H15">
            <v>4449506</v>
          </cell>
        </row>
      </sheetData>
      <sheetData sheetId="17">
        <row r="15">
          <cell r="H15">
            <v>4449506</v>
          </cell>
        </row>
      </sheetData>
      <sheetData sheetId="18">
        <row r="15">
          <cell r="H15">
            <v>4449506</v>
          </cell>
        </row>
      </sheetData>
      <sheetData sheetId="19">
        <row r="15">
          <cell r="H15">
            <v>4449506</v>
          </cell>
        </row>
      </sheetData>
      <sheetData sheetId="20">
        <row r="15">
          <cell r="H15">
            <v>4449506</v>
          </cell>
        </row>
      </sheetData>
      <sheetData sheetId="21">
        <row r="15">
          <cell r="H15">
            <v>4449506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Estados Financieros"/>
      <sheetName val="Detalle 31-12-97"/>
      <sheetName val="Detalle 9-30-98"/>
      <sheetName val="Concilación"/>
      <sheetName val="Costo"/>
      <sheetName val="Costo Reexp."/>
      <sheetName val="Dep.Costo."/>
      <sheetName val="Dep.Costo. Rex"/>
      <sheetName val="Calc.Gasto Costo"/>
      <sheetName val="Calc.Gasto Costo Reexp. Marzo"/>
      <sheetName val="Selección Adiciones"/>
      <sheetName val="Subselección Adiciones"/>
      <sheetName val="Retiros de Activos Fijos"/>
      <sheetName val="Bajas"/>
      <sheetName val="Calc Reexp Costo"/>
      <sheetName val="Calc.Reexp. Dep"/>
      <sheetName val="Tickmarks"/>
      <sheetName val="MMA"/>
      <sheetName val="Detalle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Sumaria"/>
      <sheetName val="Bonos {ppc}"/>
      <sheetName val="Descuento {ppc}"/>
      <sheetName val="Detalle 31-12-97"/>
      <sheetName val="Costo+Reexp"/>
    </sheetNames>
    <sheetDataSet>
      <sheetData sheetId="0" refreshError="1"/>
      <sheetData sheetId="1" refreshError="1"/>
      <sheetData sheetId="2" refreshError="1"/>
      <sheetData sheetId="3">
        <row r="6">
          <cell r="M6">
            <v>-1</v>
          </cell>
        </row>
        <row r="8">
          <cell r="M8">
            <v>-1</v>
          </cell>
        </row>
        <row r="20">
          <cell r="K20">
            <v>-1</v>
          </cell>
        </row>
      </sheetData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de Trabajo"/>
      <sheetName val="Detalle"/>
      <sheetName val="Conciliación con Aplicativo"/>
      <sheetName val="Movimiento"/>
      <sheetName val="Calculo global Dep"/>
      <sheetName val="Limite Gasto Depreciación"/>
      <sheetName val="Mov. Depreciacion"/>
      <sheetName val="Adiciones Diaco"/>
      <sheetName val="Adiciones Acfi, Lasa, Ferro"/>
      <sheetName val="Revisión Valorizaciones"/>
      <sheetName val="Seleccion Proceso"/>
      <sheetName val="Existencias de Activos Fijos"/>
      <sheetName val="XREF"/>
      <sheetName val="Tickmarks"/>
      <sheetName val="Retiros de Activos Fij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cciones"/>
      <sheetName val="Vtas."/>
      <sheetName val="Tickmarks"/>
      <sheetName val="XREF"/>
      <sheetName val="Detalle"/>
      <sheetName val="DIC-02"/>
      <sheetName val="sep"/>
      <sheetName val="Valuación"/>
      <sheetName val="Mov.Provisión"/>
      <sheetName val="R318"/>
      <sheetName val="Acciones"/>
      <sheetName val="Int.ganados"/>
      <sheetName val="resumen"/>
      <sheetName val="Inversiones 2001"/>
      <sheetName val="Inversiones"/>
      <sheetName val="#REF"/>
      <sheetName val="Det. Títulos R.F."/>
      <sheetName val="Detalle T.E.G"/>
      <sheetName val="Detelle T.S.F"/>
      <sheetName val="Detalle I.E"/>
      <sheetName val="A. Selección"/>
      <sheetName val="Movimiento"/>
      <sheetName val="Límite"/>
      <sheetName val="T. Límite"/>
      <sheetName val="Costo"/>
      <sheetName val="Amortización"/>
      <sheetName val="Tildes"/>
      <sheetName val="Det.Inv. CP"/>
      <sheetName val="Det. Inv. LP"/>
      <sheetName val="Inversiones {PPC}"/>
      <sheetName val="Int.x Cob. Inversiones {PPC}"/>
      <sheetName val="Int. Ganado"/>
      <sheetName val="REGIMEN DE INVERSIONES (PPC)"/>
      <sheetName val="Detalle y Cálculo"/>
      <sheetName val="Mov.Inv.Acc."/>
      <sheetName val="Inversion en Electroquil"/>
      <sheetName val="control inversiones(final) "/>
      <sheetName val="control inversiones  (prel)"/>
      <sheetName val="det.bon.estado (prel.)"/>
      <sheetName val="det.tít.rep.(prel)"/>
      <sheetName val="control inversiones "/>
      <sheetName val="det.bon.estado"/>
      <sheetName val="det.tít.rep."/>
      <sheetName val="Descuento {ppc}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Costos Resumen"/>
      <sheetName val="Gastos resumen"/>
      <sheetName val="REI"/>
      <sheetName val="Arrendamiento Mercantil"/>
      <sheetName val="Dif en cambio"/>
      <sheetName val="Asig. Adm"/>
      <sheetName val="Análisis Gastos"/>
      <sheetName val="Otros gastos"/>
      <sheetName val="MMA"/>
      <sheetName val="Detalle de Gastos Prel"/>
      <sheetName val="Det. Cost Vtas Prel"/>
      <sheetName val="Centro de costos"/>
      <sheetName val="Tickmarks"/>
      <sheetName val="Detalle "/>
      <sheetName val="XREF"/>
      <sheetName val="I-02"/>
      <sheetName val="I-02.01"/>
      <sheetName val="I-02.02"/>
      <sheetName val="I-02.03"/>
      <sheetName val="I-02.04"/>
      <sheetName val="I-02.05"/>
      <sheetName val="I-02.06"/>
      <sheetName val="I-02.07"/>
      <sheetName val="I-02.08"/>
      <sheetName val="I-02.09"/>
      <sheetName val="N-2.1"/>
      <sheetName val="validación con EEFF(0)"/>
      <sheetName val="pivot"/>
      <sheetName val="PUNTOS"/>
      <sheetName val="Hoja2"/>
      <sheetName val="MUESTREO"/>
      <sheetName val="Hoja1"/>
      <sheetName val="TRIAL"/>
      <sheetName val="Narrativa"/>
      <sheetName val="INDICE"/>
      <sheetName val="C SUMARIA"/>
      <sheetName val="C100.1 Conciliación"/>
      <sheetName val="N-05-02 Muestra Ev. Subse"/>
      <sheetName val="C100.1.2 Concentración"/>
      <sheetName val="C100.1.3 Antigüedad"/>
      <sheetName val="PPC antig_cartera"/>
      <sheetName val="antig_cartera"/>
      <sheetName val="C100.1.4 Provisión"/>
      <sheetName val="C100.1.5 Cruce con Facturación"/>
      <sheetName val="PPC CXC'!A1"/>
      <sheetName val="PPC FACT"/>
      <sheetName val="ppc mayores"/>
      <sheetName val="F Sumaria"/>
      <sheetName val="F100 Conciliación"/>
      <sheetName val="F100.1 Movimiento"/>
      <sheetName val="mayores"/>
      <sheetName val="PPC"/>
      <sheetName val="1"/>
      <sheetName val="2"/>
      <sheetName val="3"/>
      <sheetName val="5"/>
      <sheetName val="4"/>
      <sheetName val="6"/>
      <sheetName val="CUOTAS"/>
      <sheetName val="MAYOR "/>
      <sheetName val="DIVIDE"/>
      <sheetName val="TABLA DIVIDENDOS"/>
      <sheetName val="Sumaria"/>
      <sheetName val="Base"/>
      <sheetName val="Acerno_Cache_XXXXX"/>
      <sheetName val="10 Sumaria"/>
      <sheetName val="10-00.2 Conciliacion"/>
      <sheetName val="10-00.3.1 Integridad base"/>
      <sheetName val="PPC INGRESOS"/>
      <sheetName val="30.1 Sumaria"/>
      <sheetName val="10-00.3.1 Facturación 001-002"/>
      <sheetName val="10-00.3.2 Facturas anuladas"/>
      <sheetName val="10-00.3.3 Voucheo de Facturac"/>
      <sheetName val="PPC FACTURACION"/>
      <sheetName val="Selección 451"/>
      <sheetName val="Gra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E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">
          <cell r="E8">
            <v>42739</v>
          </cell>
        </row>
      </sheetData>
      <sheetData sheetId="17">
        <row r="8">
          <cell r="E8">
            <v>0</v>
          </cell>
        </row>
      </sheetData>
      <sheetData sheetId="18">
        <row r="8">
          <cell r="E8">
            <v>0</v>
          </cell>
        </row>
      </sheetData>
      <sheetData sheetId="19">
        <row r="8">
          <cell r="E8">
            <v>0</v>
          </cell>
        </row>
      </sheetData>
      <sheetData sheetId="20"/>
      <sheetData sheetId="21"/>
      <sheetData sheetId="22"/>
      <sheetData sheetId="23">
        <row r="8">
          <cell r="E8">
            <v>0</v>
          </cell>
        </row>
      </sheetData>
      <sheetData sheetId="24"/>
      <sheetData sheetId="25"/>
      <sheetData sheetId="26" refreshError="1"/>
      <sheetData sheetId="27">
        <row r="8">
          <cell r="E8">
            <v>0</v>
          </cell>
        </row>
      </sheetData>
      <sheetData sheetId="28">
        <row r="8">
          <cell r="E8">
            <v>0</v>
          </cell>
        </row>
      </sheetData>
      <sheetData sheetId="29">
        <row r="8">
          <cell r="E8">
            <v>0</v>
          </cell>
        </row>
      </sheetData>
      <sheetData sheetId="30"/>
      <sheetData sheetId="31">
        <row r="8">
          <cell r="E8">
            <v>0</v>
          </cell>
        </row>
      </sheetData>
      <sheetData sheetId="32" refreshError="1"/>
      <sheetData sheetId="33" refreshError="1"/>
      <sheetData sheetId="34">
        <row r="8">
          <cell r="E8">
            <v>0</v>
          </cell>
        </row>
      </sheetData>
      <sheetData sheetId="35">
        <row r="8">
          <cell r="E8">
            <v>0</v>
          </cell>
        </row>
      </sheetData>
      <sheetData sheetId="36">
        <row r="8">
          <cell r="E8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8">
          <cell r="E8">
            <v>0</v>
          </cell>
        </row>
      </sheetData>
      <sheetData sheetId="42">
        <row r="8">
          <cell r="E8">
            <v>0</v>
          </cell>
        </row>
      </sheetData>
      <sheetData sheetId="43">
        <row r="8">
          <cell r="E8">
            <v>0</v>
          </cell>
        </row>
      </sheetData>
      <sheetData sheetId="44"/>
      <sheetData sheetId="45"/>
      <sheetData sheetId="46"/>
      <sheetData sheetId="47">
        <row r="8">
          <cell r="E8">
            <v>0</v>
          </cell>
        </row>
      </sheetData>
      <sheetData sheetId="48">
        <row r="8">
          <cell r="E8">
            <v>0</v>
          </cell>
        </row>
      </sheetData>
      <sheetData sheetId="49">
        <row r="8">
          <cell r="E8">
            <v>0</v>
          </cell>
        </row>
      </sheetData>
      <sheetData sheetId="50">
        <row r="8">
          <cell r="E8">
            <v>0</v>
          </cell>
        </row>
      </sheetData>
      <sheetData sheetId="51"/>
      <sheetData sheetId="52"/>
      <sheetData sheetId="53" refreshError="1"/>
      <sheetData sheetId="54" refreshError="1"/>
      <sheetData sheetId="55" refreshError="1"/>
      <sheetData sheetId="56">
        <row r="8">
          <cell r="E8">
            <v>0</v>
          </cell>
        </row>
      </sheetData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ción del Limite"/>
      <sheetName val="Hoja de datos"/>
      <sheetName val="Tabla del Limite"/>
      <sheetName val="Tickmarks"/>
      <sheetName val="Module1"/>
      <sheetName val="Worksheet in     Revisión Analí"/>
      <sheetName val="I-02.01"/>
      <sheetName val="Busqueda Pasivos"/>
      <sheetName val="Fact. vs Rec."/>
      <sheetName val="template"/>
      <sheetName val="Tango AN 31-12-02"/>
      <sheetName val="N° RCS"/>
      <sheetName val="Base Vs 30-11-01 (2)"/>
      <sheetName val="2.Préstamos 31.05.05"/>
      <sheetName val="3.Cargo a resultados Intereses"/>
      <sheetName val="XREF"/>
      <sheetName val="BANDA A"/>
      <sheetName val="BS"/>
      <sheetName val="MASL94"/>
      <sheetName val="Cotizaciones-Bancos"/>
      <sheetName val="balance 30112003"/>
      <sheetName val="F1-F2"/>
    </sheetNames>
    <sheetDataSet>
      <sheetData sheetId="0" refreshError="1">
        <row r="3">
          <cell r="B3">
            <v>1051006</v>
          </cell>
        </row>
        <row r="4">
          <cell r="B4">
            <v>117103</v>
          </cell>
        </row>
        <row r="15">
          <cell r="B15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Selección APT"/>
      <sheetName val="Análisis APT"/>
      <sheetName val="Cálculo Sueldos"/>
      <sheetName val="Honorarios"/>
      <sheetName val="Rev. Ana."/>
      <sheetName val="Tickmarks"/>
      <sheetName val="XREF"/>
      <sheetName val="Interconexión"/>
      <sheetName val="Sheet1"/>
      <sheetName val="Sueldos"/>
      <sheetName val="Remuneración Variable"/>
      <sheetName val="MMA"/>
      <sheetName val="APT"/>
      <sheetName val="#REF"/>
      <sheetName val="Determinación del Limit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7401..0802"/>
      <sheetName val="7401..0511"/>
      <sheetName val="7401..0501"/>
      <sheetName val="7401..0501D"/>
      <sheetName val="7401..0515"/>
      <sheetName val="7401..1502"/>
      <sheetName val="7401..1502D"/>
      <sheetName val="7401..0511D"/>
      <sheetName val="7401..0505"/>
      <sheetName val="7401..0508"/>
      <sheetName val="7401..0505D"/>
      <sheetName val="7401..0506"/>
      <sheetName val="7401..0506S"/>
      <sheetName val="7401..0503"/>
      <sheetName val="7401..0504"/>
      <sheetName val="74011520D"/>
      <sheetName val="74011520S"/>
      <sheetName val="7401..0508D"/>
      <sheetName val="7401..0504S"/>
      <sheetName val="Gastos"/>
      <sheetName val="Sheet1"/>
      <sheetName val="#REF"/>
      <sheetName val="BALANCE30062000"/>
      <sheetName val="Selección cuent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tas"/>
      <sheetName val="Ventas y CV"/>
      <sheetName val="Gastos"/>
      <sheetName val="Otros Gastos Administr."/>
      <sheetName val="Detalle Costo de Ventas"/>
      <sheetName val="Resumen CV"/>
      <sheetName val="Impuestos"/>
      <sheetName val="Calc. Global Benef."/>
      <sheetName val="Arriendos"/>
      <sheetName val="Análisis APT"/>
      <sheetName val="XREF"/>
      <sheetName val="Tickmarks"/>
      <sheetName val="Detall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Sumaria"/>
      <sheetName val="Obligaciones Financieras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Sumaria"/>
      <sheetName val="Obligaciones Financieras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Repr.Ingr.En-01"/>
      <sheetName val="Repr.Ingr.Jun-01"/>
      <sheetName val="Repr.Ingr.Dic-01"/>
      <sheetName val="Fact .Pichincha"/>
      <sheetName val="Celulares"/>
      <sheetName val="Interconexión"/>
      <sheetName val="Pensión Básica"/>
      <sheetName val="Local"/>
      <sheetName val="Nacional"/>
      <sheetName val="Regional"/>
      <sheetName val="Teleholding"/>
      <sheetName val="Devoluc"/>
      <sheetName val="Análisis APT"/>
      <sheetName val="XREF"/>
      <sheetName val="Tickmarks"/>
      <sheetName val="Fact..Pichincha"/>
      <sheetName val="Convenios"/>
      <sheetName val="Corte"/>
      <sheetName val="Hoja 1"/>
      <sheetName val="Marcas Estándar"/>
      <sheetName val="Repr.Ingr.Dic-01 (2)"/>
      <sheetName val="Hoja1"/>
      <sheetName val="Tildes"/>
      <sheetName val="Repr.Ingr.Dic-01 "/>
      <sheetName val="1900"/>
      <sheetName val="Intelsat"/>
      <sheetName val="#REF"/>
      <sheetName val="Ingr.mensuales"/>
      <sheetName val="Comparación"/>
      <sheetName val="Fact-Enero"/>
      <sheetName val="Fact-Mayo"/>
      <sheetName val="Fact-Junio"/>
      <sheetName val="Ingr.Dir-Mayo"/>
      <sheetName val="Base Enero"/>
      <sheetName val="Base Mayo"/>
      <sheetName val="Base Junio"/>
      <sheetName val="Enero"/>
      <sheetName val="Mayo"/>
      <sheetName val="Junio"/>
      <sheetName val="Cál."/>
      <sheetName val="Ingres. Mensuales"/>
      <sheetName val="Febrero"/>
      <sheetName val="Febrero (2)"/>
      <sheetName val="Abril"/>
      <sheetName val="Abril (2)"/>
      <sheetName val="Mayo (2)"/>
      <sheetName val="Agosto"/>
      <sheetName val="Agosto (2)"/>
      <sheetName val="Septiembre"/>
      <sheetName val="Diciembre"/>
      <sheetName val="Tarjetas Prepago"/>
      <sheetName val="Vta Lineas"/>
      <sheetName val="Interconexion"/>
      <sheetName val="Variación"/>
      <sheetName val="Celulares Prelim."/>
      <sheetName val="Ventas 2002"/>
      <sheetName val="Rev. Analítica"/>
      <sheetName val="Sel. Numérica Facturas"/>
      <sheetName val="Cálc. Global Ventas"/>
      <sheetName val="Calc. Límites"/>
      <sheetName val="Facturación"/>
      <sheetName val="Selección"/>
      <sheetName val="Corte de Ventas"/>
      <sheetName val="Ingresos"/>
      <sheetName val="Detalle Facturación (PPC)"/>
      <sheetName val="An.Contratos"/>
      <sheetName val="Vehículos"/>
      <sheetName val="Llantas"/>
      <sheetName val="Repuestos"/>
      <sheetName val="Agricola"/>
      <sheetName val="Lubricantes"/>
      <sheetName val="Corte Ventas"/>
      <sheetName val="Tabla del Limite"/>
      <sheetName val="Cálculo del límite"/>
      <sheetName val="Vehículos (2)"/>
      <sheetName val="Vehículos (3)"/>
      <sheetName val="Ventas-C. Ventas"/>
      <sheetName val="Gráficos"/>
      <sheetName val="Concil Sistema"/>
      <sheetName val="Ventas vs. Declaraciones"/>
      <sheetName val="Cálculo Global"/>
      <sheetName val="Variaciones"/>
      <sheetName val="Ventas por producto 2002"/>
      <sheetName val="Concil. Sistema"/>
      <sheetName val="Det. Diferencia (PPC)"/>
      <sheetName val="Evolución Ventas"/>
      <sheetName val="Volumen"/>
      <sheetName val="Por Producto"/>
      <sheetName val="Evolución Ventas 2001"/>
      <sheetName val="Rev. Analítica prel."/>
      <sheetName val="G. Ventas Totales"/>
      <sheetName val="G. Ventas por Línea"/>
      <sheetName val="G. Desc. por línea"/>
      <sheetName val="Comparativo Competencia"/>
      <sheetName val="Cálculo Global Ventas VW"/>
      <sheetName val="Gráficos final"/>
      <sheetName val="Rev. Analítica final"/>
      <sheetName val="Rev. Analítica prel"/>
      <sheetName val="Gráficos preliminar"/>
      <sheetName val="Comparativo Competencia VW"/>
      <sheetName val="C. Global Honda"/>
      <sheetName val="Reporte Niguri VW"/>
      <sheetName val="C.Global VW"/>
      <sheetName val="Concil. con sist.Fact."/>
      <sheetName val="Pivot"/>
      <sheetName val="An.Vtas.Volks. (2001)"/>
      <sheetName val="Gastos Andinadatos"/>
      <sheetName val="Gasto Internet"/>
      <sheetName val="Ingresos Vacantes"/>
      <sheetName val="Febrero Defi"/>
      <sheetName val="Mayo 3"/>
      <sheetName val="Abril Defi"/>
      <sheetName val="Conc.Reportes"/>
      <sheetName val="Det.Recaud.Direc."/>
      <sheetName val="Andinadatos"/>
      <sheetName val="Internet"/>
      <sheetName val="Calc. Global Benef."/>
      <sheetName val="Detalle Ventas"/>
      <sheetName val="Leasing"/>
      <sheetName val="Anal facturas Jun 05"/>
      <sheetName val="Anal. Facturas Dic 05"/>
      <sheetName val="Conciliación"/>
      <sheetName val="Anal. Facturas"/>
      <sheetName val="Análisis Facturas"/>
      <sheetName val="Sheet1"/>
      <sheetName val="Cruce Base Fact Prel"/>
      <sheetName val="Facturas"/>
      <sheetName val="NC"/>
      <sheetName val="ND"/>
      <sheetName val="Lista de Aplicación STAR"/>
      <sheetName val="Vtas. por Linea"/>
      <sheetName val="Base de ventas"/>
      <sheetName val="STAR 1 (Final)"/>
      <sheetName val="STAR Locales (Prelim)"/>
      <sheetName val="STAR Export. Final"/>
      <sheetName val="STAR Export (Prelim)"/>
      <sheetName val="Corte de NC Final"/>
      <sheetName val="Corte de NC Prel"/>
      <sheetName val="Corte de Ventas Fin"/>
      <sheetName val="Corte de Ventas Prel"/>
      <sheetName val="STAR Local Final"/>
      <sheetName val="Base (Dic-04)"/>
      <sheetName val="Galápagos (Final)"/>
      <sheetName val="Validación"/>
      <sheetName val="Base de Facturación "/>
      <sheetName val="Galapagos"/>
      <sheetName val="Galpagos"/>
      <sheetName val="Análisis"/>
      <sheetName val="Ventas según CUBO"/>
      <sheetName val="Selección numérica"/>
      <sheetName val="Prueba Corte"/>
      <sheetName val="Análisis de Ventas"/>
      <sheetName val="Publicidad en Pantalla"/>
      <sheetName val="Publicidad Canje"/>
      <sheetName val="Detalle de Ventas"/>
      <sheetName val="Ventas-2003"/>
      <sheetName val="R Analítica"/>
      <sheetName val="Costo-2003"/>
      <sheetName val="Unidades vendidas"/>
      <sheetName val="Cálculo Global Ventas"/>
      <sheetName val="Costo"/>
      <sheetName val="Base ene-2003"/>
      <sheetName val="Prueba de corte - MTQ"/>
      <sheetName val="Prueba de corte - MTI"/>
      <sheetName val="Comisiones pasajes"/>
      <sheetName val="Overcomision"/>
      <sheetName val="Resumen"/>
      <sheetName val="Gráf - Ventas (Prel)"/>
      <sheetName val="Gráf - Ventas  (Final)"/>
      <sheetName val="Ventas"/>
      <sheetName val="Comp. Ventas"/>
      <sheetName val="Tabla Límites"/>
      <sheetName val="Detalle Ventas (Salones)"/>
      <sheetName val="Ventas por cliente"/>
      <sheetName val="Cruce Declaraciones"/>
      <sheetName val="Gráf - Ventas "/>
      <sheetName val="Análisis (Prel)"/>
      <sheetName val="Análisis (Final)"/>
      <sheetName val="Ventas-Compras"/>
      <sheetName val="Conf. Petroproducción"/>
      <sheetName val="Fact. no registradas Petro"/>
      <sheetName val="STAR 1"/>
      <sheetName val="STAR 2"/>
      <sheetName val="Datos Star"/>
      <sheetName val="Ajustes Precios (PPC)"/>
      <sheetName val="Ventas Cód. Ind (Oct)"/>
      <sheetName val="Fact. Anuladas"/>
      <sheetName val="Control Facts. ACL"/>
      <sheetName val="Concil.Dif. Vtas Jul 03"/>
      <sheetName val="Concil.Vtas.Ago-dic.03"/>
      <sheetName val="Reporte Producción jul-03"/>
      <sheetName val="Reporte Producción DIC-03"/>
      <sheetName val="Fact. ago-dic 2003"/>
      <sheetName val="Fact. ene-jul  2003"/>
      <sheetName val="Saltos ACL"/>
      <sheetName val="Ventas (Valores)"/>
      <sheetName val="Ventas (Cantidades)"/>
      <sheetName val="Lista Precios"/>
      <sheetName val="Graf. Ventas 2003"/>
      <sheetName val="Graf. Ventas 2002"/>
      <sheetName val="Comparativo 2003-2002"/>
      <sheetName val="Res.Ventas"/>
      <sheetName val="Fact. 2002"/>
      <sheetName val="Conciliación Diferencia Ventas"/>
      <sheetName val="Reporte Producción"/>
      <sheetName val="Fact. 2003"/>
      <sheetName val="Concil Sistema (Sep)"/>
      <sheetName val="C. Global"/>
      <sheetName val="Análisis 2001"/>
      <sheetName val="Recibos"/>
      <sheetName val="Ingr. vs Costos"/>
      <sheetName val="resumen ventas"/>
      <sheetName val="Cálc.Glob. Comb."/>
      <sheetName val="Cál.Glob.Aeroc"/>
      <sheetName val="Cál.Glob.Lub."/>
      <sheetName val="Detalle Ingresos"/>
      <sheetName val="PRECIOS"/>
      <sheetName val="Selección Numer."/>
      <sheetName val="Analisis de Ventas"/>
      <sheetName val="Notas Débito-Crédito"/>
      <sheetName val="Seleccion N-C"/>
      <sheetName val="Análisis N-C"/>
      <sheetName val="Tickets Pendientes"/>
      <sheetName val="Tickets Pendientes 2"/>
      <sheetName val="Conciliación Ventas"/>
      <sheetName val=" Vtas Local (PPC)"/>
      <sheetName val="Vtas Exterior (PPC)"/>
      <sheetName val="Resumen de Ventas"/>
      <sheetName val="PC. Ventas"/>
      <sheetName val="Ventas y Dev. sobre ventas"/>
      <sheetName val="Detalles"/>
      <sheetName val="R. Ventas"/>
      <sheetName val="Ventas - huevos"/>
      <sheetName val="Datos - Huevos"/>
      <sheetName val="Ventas - aves"/>
      <sheetName val="Datos-aves"/>
      <sheetName val="Análisis de NC"/>
      <sheetName val="Ventas detalle"/>
      <sheetName val="Det. Ventas"/>
      <sheetName val="Cal Prod"/>
      <sheetName val="portovelo"/>
      <sheetName val="qutio"/>
      <sheetName val="ZAMORA"/>
      <sheetName val="PONCEENQU"/>
      <sheetName val="2004"/>
      <sheetName val="2003"/>
      <sheetName val="Sheet2"/>
      <sheetName val="Sheet3"/>
      <sheetName val="Corte de Ventas "/>
      <sheetName val="Calc. Límite"/>
      <sheetName val="Tabla Límite"/>
      <sheetName val="Ev. Ventas"/>
      <sheetName val="Ventas Sistema"/>
      <sheetName val="N. Crédito"/>
      <sheetName val="Detalle Ventas (prel)"/>
      <sheetName val="Chart2"/>
      <sheetName val="Detalle Ventas "/>
      <sheetName val="Detalle Ventas (2)"/>
      <sheetName val="laroux"/>
      <sheetName val="Anális.Vtas.Final"/>
      <sheetName val="Temp"/>
      <sheetName val="Revisión analítica"/>
      <sheetName val="Proceso de Exportación"/>
      <sheetName val="Anális.Export."/>
      <sheetName val="Detalle Ventas selección"/>
      <sheetName val="Analis. Vtas."/>
      <sheetName val="Análsis STAR"/>
      <sheetName val="Análisis Vtas. vs CV"/>
      <sheetName val="STAR 3"/>
      <sheetName val="Boletos-concesiones"/>
      <sheetName val="Comp. Presup."/>
      <sheetName val="Gráfico de Ventas"/>
      <sheetName val="Ingr.fact."/>
      <sheetName val="Ing.Fact.0%"/>
      <sheetName val="Detalle por cliente"/>
      <sheetName val="Detalle por proyecto"/>
      <sheetName val="Anál. Ingre Fact"/>
      <sheetName val="Anál. Ingre Fact (2)"/>
      <sheetName val="Corte de Ingresos"/>
      <sheetName val="Cálculo-Global-Ventas"/>
      <sheetName val="Precios vta. Prom."/>
      <sheetName val="Lista de precios"/>
      <sheetName val="Análisis de Gastos"/>
      <sheetName val="Cálculo Global de ventas"/>
      <sheetName val="Comparación Ventas-Producc (2)"/>
      <sheetName val="Comparación Ventas-Producc"/>
      <sheetName val="Detalle de ingresos"/>
      <sheetName val="fact_2005"/>
      <sheetName val="Base Etica (MTI)"/>
      <sheetName val="Base Datos Star"/>
      <sheetName val="Prueba de Corte Ventas (2)"/>
      <sheetName val="Revisión Analítica Ventas Costo"/>
      <sheetName val="Comparativo ventas 05 06"/>
      <sheetName val="STAR 1 Sobrevaluacion"/>
      <sheetName val="STAR 2 Subvaluación"/>
      <sheetName val="Análisis resultados Star"/>
      <sheetName val="Prueba de Corte Ventas"/>
      <sheetName val="Prueba de Corte Notas Credito"/>
      <sheetName val="Calculo Global Ventas"/>
      <sheetName val="Base Star"/>
      <sheetName val="Relación Ventas 2004 y 2005"/>
      <sheetName val="Costo de ventas 2004 -2005"/>
      <sheetName val="ventas-costos"/>
      <sheetName val="Calc Global Ventas Final"/>
      <sheetName val="Calc Global Ventas Preliminar"/>
      <sheetName val="Prueba de  Corte Facturación"/>
      <sheetName val="Análisis Star"/>
      <sheetName val="Fact. Sep 06"/>
      <sheetName val="Análisis de Proyectos"/>
      <sheetName val="Rev. Analitica"/>
      <sheetName val="Resumen Contratos Vigentes"/>
      <sheetName val="Marcas"/>
      <sheetName val="Deetalle de Ingresos"/>
      <sheetName val="Contrato 70135"/>
      <sheetName val="Contrato 70138"/>
      <sheetName val="Contrato 70142"/>
      <sheetName val="Detalle Facturación Final (PPC)"/>
      <sheetName val="Detalle Facturación Prel. (PPC)"/>
      <sheetName val="Base de Datos"/>
      <sheetName val="An.ContratosPrel."/>
      <sheetName val="Sheet4"/>
      <sheetName val="An. Ingresos Final"/>
      <sheetName val="Cal. Global Vtas"/>
      <sheetName val="LPRECIOS"/>
      <sheetName val="Impuestos vs. libros"/>
      <sheetName val="Fact2001"/>
      <sheetName val="Fact2002"/>
      <sheetName val="A2224"/>
      <sheetName val="A150430"/>
      <sheetName val="A150450"/>
      <sheetName val="A2690"/>
      <sheetName val="AN209"/>
      <sheetName val="A2587"/>
      <sheetName val="Ventas mensuales"/>
      <sheetName val="Fact. Veh."/>
      <sheetName val="Cal. Vtas Veh."/>
      <sheetName val="Conc. Bases facturación"/>
      <sheetName val="Secuencia de facturas"/>
      <sheetName val="Datos"/>
      <sheetName val="Datos Vtas."/>
      <sheetName val="Datos Ing."/>
      <sheetName val="Star Ventas Br."/>
      <sheetName val="Star Vta.Dic."/>
      <sheetName val="Star comisiones"/>
      <sheetName val="Vtas Lubricantes"/>
      <sheetName val="Vtas. Maquin"/>
      <sheetName val="Cal Vtas totales"/>
      <sheetName val="Límite"/>
      <sheetName val="T. Límite"/>
      <sheetName val="Det. ventas_maq"/>
      <sheetName val="Cal. Global Vtas Maq."/>
      <sheetName val="Det. ventas Veh"/>
      <sheetName val="Cal global Vehículos"/>
      <sheetName val="STAR 1 (lubricantes)"/>
      <sheetName val="STAR 2 (llantas)"/>
      <sheetName val="STAR 3 (repuestos)"/>
      <sheetName val="STAR 4(taller)"/>
      <sheetName val="STAR 5"/>
      <sheetName val="Base Vtas"/>
      <sheetName val="ventas_maq"/>
      <sheetName val="ventas_dev_vehi"/>
      <sheetName val="Revisión Anal Vtas"/>
      <sheetName val="Det. ventas Veh (fin)"/>
      <sheetName val="Det. ventas_maq (prel)"/>
      <sheetName val="Det. ventas Veh(pre)"/>
      <sheetName val="Exportaciones"/>
      <sheetName val="VTA-IRA"/>
      <sheetName val="Límites"/>
      <sheetName val="Prueba de Corte"/>
      <sheetName val="Facturación 2004"/>
      <sheetName val="Gráfico Ventas"/>
      <sheetName val="STAR Vtas. Jul 04"/>
      <sheetName val="Base Star (2)"/>
      <sheetName val="Concil. Libros"/>
      <sheetName val="Mayor2003"/>
      <sheetName val="Detalle de Ventas Final"/>
      <sheetName val="Ventas Final"/>
      <sheetName val="Facturación 2003"/>
      <sheetName val="Vtas. Cliente 2003"/>
      <sheetName val="Concil.Vtas."/>
      <sheetName val="Mayor"/>
      <sheetName val="Clientes por mes"/>
      <sheetName val="Análsis Ventas"/>
      <sheetName val="SALES 2003 (final)"/>
      <sheetName val="SALES 2003 {ppc}"/>
      <sheetName val="Saltos y duplicados"/>
      <sheetName val="Análisis de Ingresos"/>
      <sheetName val="Petroproducción"/>
      <sheetName val="Ventas {ppc}"/>
      <sheetName val="Ventas por galones"/>
      <sheetName val="Confirmación Petroproducción"/>
      <sheetName val="VARIOS"/>
      <sheetName val="CONFIRMADORES"/>
      <sheetName val="LIBRERIA"/>
      <sheetName val="DVD"/>
      <sheetName val="LISTA_DE_PRECIOS"/>
      <sheetName val="Ventas(año anterior)"/>
      <sheetName val="Comp. Ventas(anterior)"/>
      <sheetName val="Vtas. x Cliente mensual"/>
      <sheetName val="Clientes confirmados"/>
      <sheetName val="Notas de Crédito"/>
      <sheetName val="Av. Obra Feb."/>
      <sheetName val="Av. Obra Abr"/>
      <sheetName val="Av. Obra Julio"/>
      <sheetName val="Av. Obra Dici."/>
      <sheetName val="Analisis de Contratos."/>
      <sheetName val="Fact. Oct-Dic"/>
      <sheetName val="Gap_MTI,MTQ"/>
      <sheetName val="Prueba_Corte"/>
      <sheetName val="Base_facturación"/>
      <sheetName val="Gap Facturación"/>
      <sheetName val="Gap_facturación"/>
      <sheetName val="Conciliación BSP"/>
      <sheetName val="STAR"/>
      <sheetName val="Cálculo"/>
      <sheetName val="Boletos-concesiones (2)"/>
      <sheetName val="STAR 4"/>
      <sheetName val="Detalle Ventas02"/>
      <sheetName val="Detalle Ventas (Salones)02"/>
      <sheetName val="Análisis (Prel)02"/>
      <sheetName val="Cálculo del umbral"/>
      <sheetName val="Revisión Analítica US$"/>
      <sheetName val="Producción"/>
      <sheetName val="Análisis Fact. SPOT"/>
      <sheetName val="Análisis Fact. PPA"/>
      <sheetName val="Energía Vendida"/>
      <sheetName val="2005 PPA"/>
      <sheetName val="2004 PPA"/>
      <sheetName val="Cal. Vtas. Vehiculos Final"/>
      <sheetName val="Cal. Global Vtas. Vehiculos"/>
      <sheetName val="Secuencia"/>
      <sheetName val="FACTURAC"/>
      <sheetName val="Descuentos"/>
      <sheetName val="Cálculo de ingresos"/>
      <sheetName val="Energía Vendida Oct 2005"/>
      <sheetName val="Energía Vendida Dic 2005"/>
      <sheetName val="Exterior (final)"/>
      <sheetName val="Exterior"/>
      <sheetName val="Nacionales"/>
      <sheetName val="Tickmarcs"/>
      <sheetName val="Star base"/>
      <sheetName val="NC - exterior"/>
      <sheetName val="Ventas varias"/>
      <sheetName val="Start"/>
      <sheetName val="Base"/>
      <sheetName val="Deter Prima"/>
      <sheetName val="Ingre. Mensuales"/>
      <sheetName val="Base Fact Ajustada 2006"/>
      <sheetName val="VtasXCliente Ajustado"/>
      <sheetName val="Ingreso Diferido"/>
      <sheetName val="Contratos HJDN y Holdingdine"/>
      <sheetName val="Entregas Parciales"/>
      <sheetName val="Entregas Completas"/>
      <sheetName val="Vtas_Client_antes_aju (Sep-Dic)"/>
      <sheetName val="Despachos HJDN"/>
      <sheetName val="Base Ventas Sep-Dic"/>
      <sheetName val="GAPS"/>
      <sheetName val="Partidas Seleccionadas"/>
      <sheetName val="Precios de Venta"/>
      <sheetName val="Análisis NC"/>
      <sheetName val="Vtas. vs. Costos"/>
      <sheetName val="Lacsa"/>
      <sheetName val="Precios Aero"/>
      <sheetName val="Cruce Petro"/>
      <sheetName val="Asientos Comisio"/>
      <sheetName val="Asientos Ventas"/>
      <sheetName val="Galones"/>
      <sheetName val="NAV000"/>
      <sheetName val="Cálc Ventas Exp"/>
      <sheetName val="Cál.glob.vtas en-marzo"/>
      <sheetName val="Cál.glob.vtas. abr-oct"/>
      <sheetName val="vtas.exterior"/>
      <sheetName val="%Desc."/>
      <sheetName val="Sel. Facturas"/>
      <sheetName val="Sel. Facturas (final)"/>
      <sheetName val="Export."/>
      <sheetName val="Controles"/>
      <sheetName val="Ventas Locales"/>
      <sheetName val="S. Exportaciones"/>
      <sheetName val="D. Exp-cliente"/>
      <sheetName val="Análisis-Exp"/>
      <sheetName val="Análisis Ventas"/>
      <sheetName val="Confirmación Petro"/>
      <sheetName val="Pivots"/>
      <sheetName val="Selección Factura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4">
          <cell r="G24">
            <v>-24162795</v>
          </cell>
          <cell r="H24" t="e">
            <v>#REF!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>
        <row r="24">
          <cell r="G24">
            <v>-24162795</v>
          </cell>
        </row>
      </sheetData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/>
      <sheetData sheetId="272" refreshError="1"/>
      <sheetData sheetId="273"/>
      <sheetData sheetId="274" refreshError="1"/>
      <sheetData sheetId="275"/>
      <sheetData sheetId="276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 refreshError="1"/>
      <sheetData sheetId="347" refreshError="1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/>
      <sheetData sheetId="385" refreshError="1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/>
      <sheetData sheetId="420" refreshError="1"/>
      <sheetData sheetId="421" refreshError="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Lead"/>
      <sheetName val="Links"/>
      <sheetName val="Movimiento Patrimonio"/>
      <sheetName val="Tickmarks"/>
      <sheetName val="XREF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Lead"/>
      <sheetName val="Links"/>
      <sheetName val="Movimiento Patrimonio"/>
      <sheetName val="Tickmarks"/>
      <sheetName val="XREF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 "/>
      <sheetName val="Calc. Global Sueldos"/>
      <sheetName val="Arrendamiento Mercantil"/>
      <sheetName val="Energía Electrica"/>
      <sheetName val="Asig. Adm"/>
      <sheetName val="Selección APT"/>
      <sheetName val="Análisis APT"/>
      <sheetName val="Variaciones"/>
      <sheetName val="Tickmarks"/>
      <sheetName val="XREF"/>
      <sheetName val="Interconexión"/>
      <sheetName val="Sheet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Revisión Analítica"/>
      <sheetName val="Seleccion APT"/>
      <sheetName val="Análisis APT"/>
      <sheetName val="Calculo Sueldos"/>
      <sheetName val="Tickmarks"/>
      <sheetName val="XREF"/>
      <sheetName val="Det.Dic."/>
      <sheetName val="Det.Oct."/>
      <sheetName val="Rev.Analít."/>
      <sheetName val="Sueldos"/>
      <sheetName val="Arr. Mer."/>
      <sheetName val="Ener. Elec."/>
      <sheetName val="Asig. Adm"/>
      <sheetName val="Selección APT"/>
      <sheetName val="Variaciones"/>
      <sheetName val="XREF1"/>
      <sheetName val="Det. Dic."/>
      <sheetName val="Det. Oct."/>
      <sheetName val="Det. Otros"/>
      <sheetName val="En. Elec."/>
      <sheetName val="MM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Rev.Analít."/>
      <sheetName val="Movimientos"/>
      <sheetName val="Costo Produc."/>
      <sheetName val="Seleccion APT"/>
      <sheetName val="Análisis APT"/>
      <sheetName val="ANCUPA"/>
      <sheetName val="MP"/>
      <sheetName val="MO"/>
      <sheetName val="Tickmarks"/>
      <sheetName val="XREF"/>
      <sheetName val="#REF"/>
      <sheetName val="REVISION ANALITICA"/>
      <sheetName val="Sheet1"/>
      <sheetName val="Selección APT"/>
      <sheetName val="Movimiento de Inventarios"/>
      <sheetName val="Costos Directos"/>
      <sheetName val="Salarios"/>
      <sheetName val="Refinería"/>
      <sheetName val="Costos Indirectos"/>
      <sheetName val="Serv. y Mant. Gral"/>
      <sheetName val="Costos Indir. fáb."/>
      <sheetName val="Servicios Comunes"/>
      <sheetName val="Gastos Gener. Fáb."/>
      <sheetName val="MMA costos"/>
      <sheetName val="APT COSTOS"/>
      <sheetName val="MMA fruta"/>
      <sheetName val="APT"/>
      <sheetName val="MMA"/>
      <sheetName val="Servicios y Mantenimientos Gral"/>
      <sheetName val="Costos Indirectos fábrica"/>
      <sheetName val="Gastos Generales Fábrica"/>
      <sheetName val="Sueldos"/>
      <sheetName val="Detalle1"/>
      <sheetName val="Det. Dic."/>
      <sheetName val="Det. Oct."/>
      <sheetName val="Selección"/>
      <sheetName val="Cal Ventas  Sep-02"/>
      <sheetName val="Tildes"/>
      <sheetName val="Dól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Mov.Inv. Acciones"/>
      <sheetName val="Mov. Provisión"/>
      <sheetName val="XREF"/>
      <sheetName val="Tickmarks"/>
      <sheetName val="Mov. Provisión (2)"/>
      <sheetName val="Ticmark"/>
      <sheetName val="Anál.1901"/>
      <sheetName val="Mov.1902"/>
      <sheetName val="Anál.1902"/>
      <sheetName val="Anál.1905"/>
      <sheetName val="Anál.19902015"/>
      <sheetName val="Anál.19902035"/>
      <sheetName val="Mov.1999"/>
      <sheetName val="USAID"/>
      <sheetName val="Depreciación"/>
      <sheetName val="19902036"/>
      <sheetName val="Dep.Costo.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ciliacion Modulo"/>
      <sheetName val="Mcto Act Dif."/>
      <sheetName val="Prueba Seguros"/>
      <sheetName val="Limite Gasto Depreciación"/>
      <sheetName val="Tickmarks"/>
    </sheetNames>
    <sheetDataSet>
      <sheetData sheetId="0"/>
      <sheetData sheetId="1"/>
      <sheetData sheetId="2"/>
      <sheetData sheetId="3"/>
      <sheetData sheetId="4">
        <row r="9">
          <cell r="D9">
            <v>3276136</v>
          </cell>
        </row>
      </sheetData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 1"/>
      <sheetName val="A 1 1"/>
      <sheetName val="Detalle"/>
    </sheetNames>
    <sheetDataSet>
      <sheetData sheetId="0" refreshError="1">
        <row r="3">
          <cell r="D3" t="str">
            <v>D´BRAG AUDITORES</v>
          </cell>
        </row>
        <row r="4">
          <cell r="D4" t="str">
            <v>PROGRAMA DE TRABAJO</v>
          </cell>
        </row>
        <row r="7">
          <cell r="C7" t="str">
            <v>CLIENTE                             :</v>
          </cell>
          <cell r="D7" t="str">
            <v>CENTRO DE REHABILITACION DE MANABI</v>
          </cell>
          <cell r="H7" t="str">
            <v>FECHA                    : 20-JUN-02</v>
          </cell>
        </row>
        <row r="8">
          <cell r="C8" t="str">
            <v>TIPO DE EXAMEN               :</v>
          </cell>
          <cell r="D8" t="str">
            <v>CAJA - BANCOS</v>
          </cell>
          <cell r="H8" t="str">
            <v>ELABORADO POR   :  A.C.</v>
          </cell>
        </row>
        <row r="9">
          <cell r="C9" t="str">
            <v>PERIODO EXAMINADO       :</v>
          </cell>
          <cell r="D9" t="str">
            <v>AÑO 2001</v>
          </cell>
          <cell r="H9" t="str">
            <v>CLIENTE                  :</v>
          </cell>
        </row>
        <row r="10">
          <cell r="C10" t="str">
            <v>OBJETIVOS                        :</v>
          </cell>
          <cell r="D10" t="str">
            <v xml:space="preserve">PROPIEDAD, EXACTITUD, TOTALIDAD, CORTE, VALUACION, REVELACION, </v>
          </cell>
          <cell r="H10" t="str">
            <v xml:space="preserve"> </v>
          </cell>
        </row>
        <row r="11">
          <cell r="E11" t="str">
            <v xml:space="preserve"> </v>
          </cell>
        </row>
        <row r="13">
          <cell r="B13" t="str">
            <v>No.</v>
          </cell>
          <cell r="C13" t="str">
            <v>PROCEDIMIENTO</v>
          </cell>
          <cell r="D13" t="str">
            <v>ASEVERACION</v>
          </cell>
          <cell r="E13" t="str">
            <v>HECHO POR:</v>
          </cell>
          <cell r="F13" t="str">
            <v>FECHA</v>
          </cell>
          <cell r="G13" t="str">
            <v>REF.P/T</v>
          </cell>
          <cell r="H13" t="str">
            <v>COMENTARIOS</v>
          </cell>
        </row>
      </sheetData>
      <sheetData sheetId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Sumaria"/>
      <sheetName val="Indice"/>
      <sheetName val="10.6 Revisión de Ingresos Difer"/>
      <sheetName val="PPC Ingresos Diferidos"/>
      <sheetName val="PPC Mayor Contable. ID"/>
      <sheetName val="PPC Mayor Contable. Vtas"/>
    </sheetNames>
    <sheetDataSet>
      <sheetData sheetId="0"/>
      <sheetData sheetId="1"/>
      <sheetData sheetId="2"/>
      <sheetData sheetId="3"/>
      <sheetData sheetId="4">
        <row r="21">
          <cell r="B21" t="str">
            <v>Suma de Saldo RBE</v>
          </cell>
        </row>
      </sheetData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PAS X IMP DIF"/>
      <sheetName val="MY VTAS 2019"/>
      <sheetName val="DET DIF 2018"/>
    </sheetNames>
    <sheetDataSet>
      <sheetData sheetId="0"/>
      <sheetData sheetId="1">
        <row r="47">
          <cell r="E47" t="str">
            <v>L 002 00000017849 014</v>
          </cell>
        </row>
        <row r="50">
          <cell r="E50" t="str">
            <v>L 002 00000017849 018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ciliacion Modulo"/>
      <sheetName val="Mcto Act Dif."/>
      <sheetName val="Prueba Seguros"/>
      <sheetName val="Limite Gasto Depreciación"/>
      <sheetName val="Tickmarks"/>
    </sheetNames>
    <sheetDataSet>
      <sheetData sheetId="0"/>
      <sheetData sheetId="1"/>
      <sheetData sheetId="2"/>
      <sheetData sheetId="3"/>
      <sheetData sheetId="4">
        <row r="9">
          <cell r="D9">
            <v>3276136</v>
          </cell>
        </row>
        <row r="10">
          <cell r="D10">
            <v>366559</v>
          </cell>
        </row>
        <row r="11">
          <cell r="D11">
            <v>1</v>
          </cell>
        </row>
        <row r="12">
          <cell r="D12">
            <v>54983.85</v>
          </cell>
        </row>
        <row r="17">
          <cell r="D17">
            <v>-51845.530991666717</v>
          </cell>
        </row>
        <row r="20">
          <cell r="D20">
            <v>-51845.530991666717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 (2)"/>
      <sheetName val="ENA"/>
      <sheetName val="rol individual 1"/>
      <sheetName val="rol individual 2"/>
      <sheetName val="rol individual 3"/>
      <sheetName val="rol individual 4"/>
      <sheetName val="rol individual 5"/>
      <sheetName val="CONTABIL"/>
      <sheetName val="Datos"/>
      <sheetName val="Impuestos"/>
      <sheetName val="Hoja1"/>
      <sheetName val="ENA (2)"/>
    </sheetNames>
    <sheetDataSet>
      <sheetData sheetId="0"/>
      <sheetData sheetId="1"/>
      <sheetData sheetId="2">
        <row r="1">
          <cell r="I1">
            <v>1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B1">
            <v>0</v>
          </cell>
        </row>
        <row r="2">
          <cell r="B2">
            <v>9.35E-2</v>
          </cell>
        </row>
        <row r="3">
          <cell r="B3">
            <v>0.1215</v>
          </cell>
        </row>
        <row r="4">
          <cell r="B4">
            <v>150</v>
          </cell>
        </row>
        <row r="6">
          <cell r="A6">
            <v>1</v>
          </cell>
          <cell r="B6" t="str">
            <v>ENERO DEL 2005</v>
          </cell>
        </row>
        <row r="7">
          <cell r="A7">
            <v>2</v>
          </cell>
          <cell r="B7" t="str">
            <v>FEBRERO DEL 2005</v>
          </cell>
        </row>
        <row r="8">
          <cell r="A8">
            <v>3</v>
          </cell>
          <cell r="B8" t="str">
            <v>MARZO DEL 2005</v>
          </cell>
        </row>
        <row r="9">
          <cell r="A9">
            <v>4</v>
          </cell>
          <cell r="B9" t="str">
            <v>ABRIL DEL 2005</v>
          </cell>
        </row>
        <row r="10">
          <cell r="A10">
            <v>5</v>
          </cell>
          <cell r="B10" t="str">
            <v>MAYO DEL 2005</v>
          </cell>
        </row>
        <row r="11">
          <cell r="A11">
            <v>6</v>
          </cell>
          <cell r="B11" t="str">
            <v>JUNIO DEL 2005</v>
          </cell>
        </row>
        <row r="12">
          <cell r="A12">
            <v>7</v>
          </cell>
          <cell r="B12" t="str">
            <v>JULIO DEL 2005</v>
          </cell>
        </row>
        <row r="13">
          <cell r="A13">
            <v>8</v>
          </cell>
          <cell r="B13" t="str">
            <v>AGOSTO DEL 2005</v>
          </cell>
        </row>
        <row r="14">
          <cell r="A14">
            <v>9</v>
          </cell>
          <cell r="B14" t="str">
            <v>SEPTIEMBRE DEL 2005</v>
          </cell>
        </row>
        <row r="15">
          <cell r="A15">
            <v>10</v>
          </cell>
          <cell r="B15" t="str">
            <v>OCTUBRE DEL 2005</v>
          </cell>
        </row>
        <row r="16">
          <cell r="A16">
            <v>11</v>
          </cell>
          <cell r="B16" t="str">
            <v>NOVIEMBRE DEL 2005</v>
          </cell>
        </row>
        <row r="17">
          <cell r="A17">
            <v>12</v>
          </cell>
          <cell r="B17" t="str">
            <v>DICIEMBRE DEL 2005</v>
          </cell>
        </row>
        <row r="19">
          <cell r="B19">
            <v>7</v>
          </cell>
        </row>
      </sheetData>
      <sheetData sheetId="9">
        <row r="7">
          <cell r="B7">
            <v>7401</v>
          </cell>
          <cell r="C7">
            <v>14800</v>
          </cell>
          <cell r="D7">
            <v>0</v>
          </cell>
          <cell r="E7">
            <v>5</v>
          </cell>
        </row>
        <row r="8">
          <cell r="B8">
            <v>14801</v>
          </cell>
          <cell r="C8">
            <v>29600</v>
          </cell>
          <cell r="D8">
            <v>370</v>
          </cell>
          <cell r="E8">
            <v>10</v>
          </cell>
        </row>
        <row r="9">
          <cell r="B9">
            <v>29601</v>
          </cell>
          <cell r="C9">
            <v>44100</v>
          </cell>
          <cell r="D9">
            <v>1850</v>
          </cell>
          <cell r="E9">
            <v>15</v>
          </cell>
        </row>
        <row r="10">
          <cell r="B10">
            <v>44101</v>
          </cell>
          <cell r="C10">
            <v>58800</v>
          </cell>
          <cell r="D10">
            <v>4025</v>
          </cell>
          <cell r="E10">
            <v>20</v>
          </cell>
        </row>
        <row r="11">
          <cell r="B11">
            <v>58801</v>
          </cell>
          <cell r="D11">
            <v>6965</v>
          </cell>
          <cell r="E11">
            <v>25</v>
          </cell>
        </row>
      </sheetData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mbre"/>
      <sheetName val="tela"/>
      <sheetName val="quimico"/>
      <sheetName val="cinta"/>
      <sheetName val="sisal"/>
      <sheetName val="plastico"/>
      <sheetName val="etiquetas"/>
      <sheetName val="cascos"/>
      <sheetName val="varios"/>
      <sheetName val="esquineros"/>
      <sheetName val="carton"/>
      <sheetName val="resumen"/>
      <sheetName val="pega"/>
      <sheetName val="iftnt"/>
      <sheetName val="K04-99"/>
      <sheetName val="Datos"/>
      <sheetName val="Impuestos"/>
      <sheetName val="rol individual 1"/>
    </sheetNames>
    <sheetDataSet>
      <sheetData sheetId="0">
        <row r="4">
          <cell r="F4" t="str">
            <v>ABRIL '99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INFORME%20DE%20REVISION%20CTAS%20AL%2031%20DE%20DICIEMBRE%20DE%202021%20ok.xlsx" TargetMode="External"/><Relationship Id="rId1" Type="http://schemas.openxmlformats.org/officeDocument/2006/relationships/hyperlink" Target="INFORME%20DE%20REVISION%20CTAS%20AL%2031%20DE%20DICIEMBRE%20DE%202021%20ok.xlsx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O1474"/>
  <sheetViews>
    <sheetView topLeftCell="A40" zoomScale="80" zoomScaleNormal="80" zoomScaleSheetLayoutView="90" workbookViewId="0">
      <selection activeCell="E73" sqref="E73"/>
    </sheetView>
  </sheetViews>
  <sheetFormatPr baseColWidth="10" defaultColWidth="0" defaultRowHeight="0" customHeight="1" zeroHeight="1"/>
  <cols>
    <col min="1" max="1" width="1.8984375" style="308" customWidth="1"/>
    <col min="2" max="2" width="8.19921875" style="308" customWidth="1"/>
    <col min="3" max="3" width="10.69921875" style="355" customWidth="1"/>
    <col min="4" max="4" width="41.19921875" style="308" customWidth="1"/>
    <col min="5" max="7" width="15.69921875" style="308" customWidth="1"/>
    <col min="8" max="9" width="15.59765625" style="308" customWidth="1"/>
    <col min="10" max="10" width="13.69921875" style="308" bestFit="1" customWidth="1"/>
    <col min="11" max="11" width="13.19921875" style="313" customWidth="1"/>
    <col min="12" max="12" width="10.19921875" style="308" customWidth="1"/>
    <col min="13" max="13" width="12.69921875" style="308" customWidth="1"/>
    <col min="14" max="14" width="12.19921875" style="308" bestFit="1" customWidth="1"/>
    <col min="15" max="15" width="0" style="308" hidden="1" customWidth="1"/>
    <col min="16" max="16384" width="10.09765625" style="308" hidden="1"/>
  </cols>
  <sheetData>
    <row r="1" spans="2:14" ht="13.2">
      <c r="B1" s="307"/>
      <c r="C1" s="307"/>
      <c r="D1" s="307"/>
      <c r="E1" s="307"/>
      <c r="F1" s="307"/>
      <c r="G1" s="307"/>
      <c r="H1" s="307"/>
      <c r="I1" s="307"/>
      <c r="J1" s="307"/>
      <c r="K1" s="307"/>
    </row>
    <row r="2" spans="2:14" ht="12.75" customHeight="1">
      <c r="B2" s="307"/>
      <c r="C2" s="307"/>
      <c r="D2" s="307"/>
      <c r="E2" s="307"/>
      <c r="F2" s="307"/>
      <c r="G2" s="307"/>
      <c r="H2" s="307"/>
      <c r="I2" s="307"/>
      <c r="J2" s="309"/>
      <c r="K2" s="307"/>
      <c r="M2" s="977"/>
    </row>
    <row r="3" spans="2:14" ht="12.75" customHeight="1">
      <c r="B3" s="307"/>
      <c r="C3" s="307"/>
      <c r="D3" s="307"/>
      <c r="E3" s="307"/>
      <c r="F3" s="307"/>
      <c r="G3" s="307"/>
      <c r="H3" s="307"/>
      <c r="I3" s="307"/>
      <c r="J3" s="309"/>
      <c r="K3" s="307"/>
      <c r="M3" s="977"/>
    </row>
    <row r="4" spans="2:14" ht="13.5" customHeight="1"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</row>
    <row r="5" spans="2:14" ht="13.2">
      <c r="B5" s="310" t="s">
        <v>342</v>
      </c>
      <c r="C5" s="311" t="s">
        <v>418</v>
      </c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6" spans="2:14" ht="13.2">
      <c r="B6" s="310" t="s">
        <v>351</v>
      </c>
      <c r="C6" s="312"/>
      <c r="D6" s="307"/>
      <c r="E6" s="307"/>
      <c r="F6" s="307"/>
      <c r="G6" s="307"/>
      <c r="H6" s="307"/>
      <c r="I6" s="307"/>
      <c r="L6" s="314" t="s">
        <v>352</v>
      </c>
      <c r="M6" s="315"/>
    </row>
    <row r="7" spans="2:14" ht="13.2">
      <c r="B7" s="310" t="s">
        <v>343</v>
      </c>
      <c r="C7" s="316" t="s">
        <v>419</v>
      </c>
      <c r="D7" s="307"/>
      <c r="E7" s="307"/>
      <c r="F7" s="307"/>
      <c r="G7" s="307"/>
      <c r="H7" s="307"/>
      <c r="I7" s="307"/>
      <c r="L7" s="314" t="s">
        <v>353</v>
      </c>
      <c r="M7" s="317">
        <v>42790</v>
      </c>
    </row>
    <row r="8" spans="2:14" ht="13.2">
      <c r="B8" s="310" t="s">
        <v>344</v>
      </c>
      <c r="C8" s="307"/>
      <c r="D8" s="307"/>
      <c r="E8" s="307"/>
      <c r="F8" s="307"/>
      <c r="G8" s="307"/>
      <c r="H8" s="307"/>
      <c r="I8" s="307"/>
      <c r="L8" s="314" t="s">
        <v>354</v>
      </c>
      <c r="M8" s="318"/>
    </row>
    <row r="9" spans="2:14" ht="13.2">
      <c r="C9" s="307"/>
      <c r="D9" s="307"/>
      <c r="E9" s="307"/>
      <c r="F9" s="307"/>
      <c r="G9" s="307"/>
      <c r="H9" s="307"/>
      <c r="I9" s="307"/>
      <c r="L9" s="314" t="s">
        <v>353</v>
      </c>
      <c r="M9" s="319"/>
    </row>
    <row r="10" spans="2:14" ht="13.2">
      <c r="B10" s="307"/>
      <c r="C10" s="307"/>
      <c r="D10" s="307"/>
      <c r="E10" s="307"/>
      <c r="F10" s="307"/>
      <c r="G10" s="307"/>
      <c r="H10" s="307"/>
      <c r="I10" s="320"/>
      <c r="J10" s="321"/>
    </row>
    <row r="11" spans="2:14" ht="13.2"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</row>
    <row r="12" spans="2:14" ht="13.2">
      <c r="B12" s="310" t="s">
        <v>355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</row>
    <row r="13" spans="2:14" ht="13.2">
      <c r="B13" s="322" t="s">
        <v>356</v>
      </c>
      <c r="C13" s="323"/>
      <c r="D13" s="324"/>
      <c r="E13" s="307"/>
      <c r="F13" s="307"/>
      <c r="G13" s="307"/>
      <c r="H13" s="307"/>
      <c r="I13" s="307"/>
      <c r="J13" s="307"/>
      <c r="K13" s="307"/>
      <c r="L13" s="307"/>
      <c r="M13" s="307"/>
    </row>
    <row r="14" spans="2:14" ht="13.2">
      <c r="B14" s="325"/>
      <c r="C14" s="324"/>
      <c r="D14" s="324"/>
      <c r="E14" s="307"/>
      <c r="F14" s="307"/>
      <c r="G14" s="307"/>
      <c r="H14" s="307"/>
      <c r="I14" s="307"/>
      <c r="J14" s="307"/>
      <c r="K14" s="307"/>
      <c r="L14" s="307"/>
      <c r="M14" s="307"/>
    </row>
    <row r="15" spans="2:14" ht="13.2">
      <c r="B15" s="326"/>
      <c r="C15" s="324"/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</row>
    <row r="16" spans="2:14" ht="13.2">
      <c r="B16" s="310" t="s">
        <v>357</v>
      </c>
      <c r="C16" s="324"/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</row>
    <row r="17" spans="2:14" ht="13.2">
      <c r="B17" s="327" t="s">
        <v>358</v>
      </c>
      <c r="C17" s="324"/>
      <c r="D17" s="324"/>
      <c r="E17" s="307"/>
      <c r="F17" s="307"/>
      <c r="G17" s="307"/>
      <c r="H17" s="307"/>
      <c r="I17" s="307"/>
      <c r="J17" s="307"/>
      <c r="K17" s="307"/>
      <c r="L17" s="307"/>
      <c r="M17" s="307"/>
    </row>
    <row r="18" spans="2:14" ht="13.2">
      <c r="B18" s="327" t="s">
        <v>359</v>
      </c>
      <c r="C18" s="324"/>
      <c r="D18" s="324"/>
      <c r="E18" s="307"/>
      <c r="F18" s="307"/>
      <c r="G18" s="307"/>
      <c r="H18" s="307"/>
      <c r="I18" s="307"/>
      <c r="J18" s="307"/>
      <c r="K18" s="307"/>
      <c r="L18" s="307"/>
      <c r="M18" s="307"/>
    </row>
    <row r="19" spans="2:14" ht="13.2">
      <c r="B19" s="327" t="s">
        <v>360</v>
      </c>
      <c r="C19" s="324"/>
      <c r="D19" s="324"/>
      <c r="E19" s="307"/>
      <c r="F19" s="307"/>
      <c r="G19" s="307"/>
      <c r="H19" s="307"/>
      <c r="I19" s="307"/>
      <c r="J19" s="307"/>
      <c r="K19" s="307"/>
      <c r="L19" s="307"/>
      <c r="M19" s="307"/>
    </row>
    <row r="20" spans="2:14" ht="13.2"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</row>
    <row r="21" spans="2:14" ht="13.2"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</row>
    <row r="22" spans="2:14" ht="13.2">
      <c r="B22" s="328" t="s">
        <v>361</v>
      </c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</row>
    <row r="23" spans="2:14" ht="13.2">
      <c r="B23" s="316" t="s">
        <v>362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307"/>
    </row>
    <row r="24" spans="2:14" ht="13.2">
      <c r="B24" s="316" t="s">
        <v>363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307"/>
    </row>
    <row r="25" spans="2:14" ht="13.2">
      <c r="B25" s="316" t="s">
        <v>364</v>
      </c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7"/>
    </row>
    <row r="26" spans="2:14" ht="13.2"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</row>
    <row r="27" spans="2:14" ht="13.2">
      <c r="B27" s="329" t="s">
        <v>365</v>
      </c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</row>
    <row r="28" spans="2:14" ht="13.2">
      <c r="B28" s="307"/>
      <c r="C28" s="307"/>
      <c r="D28" s="307"/>
      <c r="E28" s="307"/>
      <c r="F28" s="307"/>
      <c r="G28" s="307"/>
      <c r="H28" s="307"/>
      <c r="I28" s="320"/>
      <c r="J28" s="321"/>
    </row>
    <row r="29" spans="2:14" ht="13.2">
      <c r="B29" s="329" t="s">
        <v>366</v>
      </c>
      <c r="C29" s="307"/>
      <c r="D29" s="307"/>
      <c r="E29" s="307"/>
      <c r="F29" s="307"/>
      <c r="G29" s="307"/>
      <c r="H29" s="307"/>
      <c r="I29" s="307"/>
      <c r="J29" s="307"/>
      <c r="K29" s="307"/>
    </row>
    <row r="30" spans="2:14" ht="13.2">
      <c r="B30" s="330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</row>
    <row r="31" spans="2:14" ht="26.4">
      <c r="B31" s="330"/>
      <c r="C31" s="331" t="s">
        <v>367</v>
      </c>
      <c r="D31" s="331" t="s">
        <v>6</v>
      </c>
      <c r="E31" s="331" t="s">
        <v>368</v>
      </c>
      <c r="F31" s="331" t="s">
        <v>96</v>
      </c>
      <c r="G31" s="331" t="s">
        <v>97</v>
      </c>
      <c r="H31" s="331" t="s">
        <v>369</v>
      </c>
      <c r="I31" s="331" t="s">
        <v>370</v>
      </c>
      <c r="J31" s="331" t="s">
        <v>371</v>
      </c>
      <c r="K31" s="307"/>
      <c r="L31" s="307"/>
      <c r="M31" s="307"/>
      <c r="N31" s="307"/>
    </row>
    <row r="32" spans="2:14" ht="13.2">
      <c r="B32" s="330"/>
      <c r="C32" s="307"/>
      <c r="D32" s="332"/>
      <c r="E32" s="333"/>
      <c r="F32" s="333"/>
      <c r="G32" s="333"/>
      <c r="H32" s="334"/>
      <c r="I32" s="334"/>
      <c r="J32" s="333"/>
      <c r="K32" s="307"/>
      <c r="L32" s="307"/>
      <c r="M32" s="307"/>
      <c r="N32" s="307"/>
    </row>
    <row r="33" spans="2:14" ht="13.2">
      <c r="B33" s="330"/>
      <c r="C33" s="307">
        <v>211950</v>
      </c>
      <c r="D33" s="332" t="s">
        <v>372</v>
      </c>
      <c r="E33" s="335">
        <v>-267867.43</v>
      </c>
      <c r="F33" s="335">
        <v>267867.42</v>
      </c>
      <c r="G33" s="335">
        <v>462459.45999999996</v>
      </c>
      <c r="H33" s="336">
        <f>E33+F33-G33</f>
        <v>-462459.47</v>
      </c>
      <c r="I33" s="335">
        <f>E33-H33</f>
        <v>194592.03999999998</v>
      </c>
      <c r="J33" s="337">
        <f>I33/E33</f>
        <v>-0.72644904981542546</v>
      </c>
      <c r="K33" s="307"/>
      <c r="L33" s="307"/>
      <c r="M33" s="307"/>
      <c r="N33" s="307"/>
    </row>
    <row r="34" spans="2:14" ht="13.8" thickBot="1">
      <c r="B34" s="330"/>
      <c r="C34" s="307"/>
      <c r="D34" s="332"/>
      <c r="E34" s="338">
        <f>SUM(E33)</f>
        <v>-267867.43</v>
      </c>
      <c r="F34" s="338">
        <f t="shared" ref="F34:I34" si="0">SUM(F33)</f>
        <v>267867.42</v>
      </c>
      <c r="G34" s="338">
        <f t="shared" si="0"/>
        <v>462459.45999999996</v>
      </c>
      <c r="H34" s="338">
        <f t="shared" si="0"/>
        <v>-462459.47</v>
      </c>
      <c r="I34" s="338">
        <f t="shared" si="0"/>
        <v>194592.03999999998</v>
      </c>
      <c r="J34" s="339">
        <f t="shared" ref="J34" si="1">I34/E34</f>
        <v>-0.72644904981542546</v>
      </c>
      <c r="K34" s="307"/>
      <c r="L34" s="307"/>
      <c r="M34" s="307"/>
      <c r="N34" s="307"/>
    </row>
    <row r="35" spans="2:14" ht="13.8" thickTop="1">
      <c r="B35" s="330"/>
      <c r="C35" s="307"/>
      <c r="D35" s="332"/>
      <c r="E35" s="978" t="s">
        <v>373</v>
      </c>
      <c r="F35" s="979"/>
      <c r="G35" s="979"/>
      <c r="H35" s="980"/>
      <c r="I35" s="332"/>
      <c r="J35" s="332"/>
      <c r="K35" s="332"/>
      <c r="L35" s="332"/>
      <c r="M35" s="307"/>
      <c r="N35" s="307"/>
    </row>
    <row r="36" spans="2:14" ht="13.2">
      <c r="B36" s="330"/>
      <c r="C36" s="307"/>
      <c r="D36" s="332"/>
      <c r="E36" s="340"/>
      <c r="F36" s="340"/>
      <c r="G36" s="340"/>
      <c r="H36" s="341"/>
      <c r="I36" s="341"/>
      <c r="J36" s="340"/>
      <c r="K36" s="307"/>
      <c r="L36" s="307"/>
      <c r="M36" s="307"/>
      <c r="N36" s="307"/>
    </row>
    <row r="37" spans="2:14" ht="13.2">
      <c r="B37" s="330"/>
      <c r="C37" s="307"/>
      <c r="D37" s="332"/>
      <c r="E37" s="340"/>
      <c r="F37" s="340"/>
      <c r="G37" s="340"/>
      <c r="H37" s="341"/>
      <c r="I37" s="341"/>
      <c r="J37" s="340"/>
      <c r="K37" s="307"/>
      <c r="L37" s="307"/>
      <c r="M37" s="307"/>
      <c r="N37" s="307"/>
    </row>
    <row r="38" spans="2:14" ht="13.2">
      <c r="B38" s="330"/>
      <c r="C38" s="307"/>
      <c r="D38" s="342" t="s">
        <v>374</v>
      </c>
      <c r="E38" s="340"/>
      <c r="F38" s="340"/>
      <c r="G38" s="340"/>
      <c r="H38" s="341"/>
      <c r="I38" s="341"/>
      <c r="J38" s="340"/>
      <c r="K38" s="307"/>
      <c r="L38" s="307"/>
      <c r="M38" s="307"/>
      <c r="N38" s="307"/>
    </row>
    <row r="39" spans="2:14" ht="13.2">
      <c r="B39" s="330"/>
      <c r="C39" s="307"/>
      <c r="D39" s="332"/>
      <c r="E39" s="340"/>
      <c r="F39" s="340"/>
      <c r="G39" s="340"/>
      <c r="H39" s="341"/>
      <c r="I39" s="341"/>
      <c r="J39" s="340"/>
      <c r="K39" s="307"/>
      <c r="L39" s="307"/>
      <c r="M39" s="307"/>
      <c r="N39" s="307"/>
    </row>
    <row r="40" spans="2:14" ht="13.2">
      <c r="B40" s="330"/>
      <c r="C40" s="307"/>
      <c r="D40" s="343" t="s">
        <v>375</v>
      </c>
      <c r="E40" s="344" t="e">
        <f>GETPIVOTDATA("Saldo RBE",'[61]PPC Mayor Contable. ID'!$B$21,"Código",211950,"Cuenta","Ingresos Anticipados","Movimiento","Ingreso diferiedo Inicial")</f>
        <v>#REF!</v>
      </c>
      <c r="F40" s="340"/>
      <c r="G40" s="340"/>
      <c r="H40" s="341"/>
      <c r="I40" s="341"/>
      <c r="J40" s="340"/>
      <c r="K40" s="307"/>
      <c r="L40" s="307"/>
      <c r="M40" s="307"/>
      <c r="N40" s="307"/>
    </row>
    <row r="41" spans="2:14" ht="13.2">
      <c r="B41" s="330"/>
      <c r="C41" s="307"/>
      <c r="D41" s="332"/>
      <c r="E41" s="345"/>
      <c r="F41" s="340"/>
      <c r="G41" s="340"/>
      <c r="H41" s="341"/>
      <c r="I41" s="341"/>
      <c r="J41" s="340"/>
      <c r="K41" s="307"/>
      <c r="L41" s="307"/>
      <c r="M41" s="307"/>
      <c r="N41" s="307"/>
    </row>
    <row r="42" spans="2:14" ht="13.2">
      <c r="B42" s="330"/>
      <c r="C42" s="307"/>
      <c r="D42" s="346" t="s">
        <v>376</v>
      </c>
      <c r="E42" s="347" t="e">
        <f>GETPIVOTDATA("Saldo RBE",'[61]PPC Mayor Contable. ID'!$B$21,"Código",211950,"Cuenta","Ingresos Anticipados","Movimiento","Reconocimiento")</f>
        <v>#REF!</v>
      </c>
      <c r="F42" s="340"/>
      <c r="G42" s="340"/>
      <c r="H42" s="341"/>
      <c r="I42" s="341"/>
      <c r="J42" s="340"/>
      <c r="K42" s="307"/>
      <c r="L42" s="307"/>
      <c r="M42" s="307"/>
      <c r="N42" s="307"/>
    </row>
    <row r="43" spans="2:14" ht="13.2">
      <c r="B43" s="330"/>
      <c r="C43" s="307"/>
      <c r="D43" s="346" t="s">
        <v>377</v>
      </c>
      <c r="E43" s="347" t="e">
        <f>GETPIVOTDATA("Saldo RBE",'[61]PPC Mayor Contable. ID'!$B$21,"Código",211950,"Cuenta","Ingresos Anticipados","Movimiento","Ingreso Diferido 2016")</f>
        <v>#REF!</v>
      </c>
      <c r="F43" s="340"/>
      <c r="G43" s="340"/>
      <c r="H43" s="341"/>
      <c r="I43" s="341"/>
      <c r="J43" s="340"/>
      <c r="K43" s="307"/>
      <c r="L43" s="307"/>
      <c r="M43" s="307"/>
      <c r="N43" s="307"/>
    </row>
    <row r="44" spans="2:14" ht="13.2">
      <c r="B44" s="330"/>
      <c r="C44" s="307"/>
      <c r="D44" s="332"/>
      <c r="E44" s="345"/>
      <c r="F44" s="340"/>
      <c r="G44" s="340"/>
      <c r="H44" s="341"/>
      <c r="I44" s="341"/>
      <c r="J44" s="340"/>
      <c r="K44" s="307"/>
      <c r="L44" s="307"/>
      <c r="M44" s="307"/>
      <c r="N44" s="307"/>
    </row>
    <row r="45" spans="2:14" ht="13.8" thickBot="1">
      <c r="B45" s="330"/>
      <c r="C45" s="307"/>
      <c r="D45" s="343" t="s">
        <v>378</v>
      </c>
      <c r="E45" s="348" t="e">
        <f>SUM(E40:E43)</f>
        <v>#REF!</v>
      </c>
      <c r="F45" s="340"/>
      <c r="G45" s="340"/>
      <c r="H45" s="341"/>
      <c r="I45" s="341"/>
      <c r="J45" s="340"/>
      <c r="K45" s="307"/>
      <c r="L45" s="307"/>
      <c r="M45" s="307"/>
      <c r="N45" s="307"/>
    </row>
    <row r="46" spans="2:14" ht="13.8" thickTop="1">
      <c r="B46" s="330"/>
      <c r="C46" s="307"/>
      <c r="D46" s="332"/>
      <c r="E46" s="349" t="e">
        <f>E45-H34</f>
        <v>#REF!</v>
      </c>
      <c r="F46" s="340"/>
      <c r="G46" s="340"/>
      <c r="H46" s="341"/>
      <c r="I46" s="341"/>
      <c r="J46" s="340"/>
      <c r="K46" s="307"/>
      <c r="L46" s="307"/>
      <c r="M46" s="307"/>
      <c r="N46" s="307"/>
    </row>
    <row r="47" spans="2:14" ht="13.2">
      <c r="B47" s="330"/>
      <c r="C47" s="307"/>
      <c r="D47" s="332"/>
      <c r="E47" s="340"/>
      <c r="F47" s="340"/>
      <c r="G47" s="340"/>
      <c r="H47" s="341"/>
      <c r="I47" s="341"/>
      <c r="J47" s="340"/>
      <c r="K47" s="307"/>
      <c r="L47" s="307"/>
      <c r="M47" s="307"/>
      <c r="N47" s="307"/>
    </row>
    <row r="48" spans="2:14" ht="13.2">
      <c r="B48" s="330"/>
      <c r="C48" s="307"/>
      <c r="D48" s="332"/>
      <c r="E48" s="340"/>
      <c r="F48" s="340"/>
      <c r="G48" s="340"/>
      <c r="H48" s="341"/>
      <c r="I48" s="341"/>
      <c r="J48" s="340"/>
      <c r="K48" s="307"/>
      <c r="L48" s="307"/>
      <c r="M48" s="307"/>
      <c r="N48" s="307"/>
    </row>
    <row r="49" spans="2:14" ht="13.2">
      <c r="B49" s="330"/>
      <c r="C49" s="307"/>
      <c r="D49" s="332"/>
      <c r="E49" s="340"/>
      <c r="F49" s="340"/>
      <c r="G49" s="340"/>
      <c r="H49" s="341"/>
      <c r="I49" s="341"/>
      <c r="J49" s="340"/>
      <c r="K49" s="307"/>
      <c r="L49" s="307"/>
      <c r="M49" s="307"/>
      <c r="N49" s="307"/>
    </row>
    <row r="50" spans="2:14" ht="13.2">
      <c r="B50" s="330"/>
      <c r="C50" s="307" t="s">
        <v>379</v>
      </c>
      <c r="D50" s="350" t="s">
        <v>380</v>
      </c>
      <c r="E50" s="351">
        <v>-656303.12</v>
      </c>
      <c r="F50" s="351"/>
      <c r="G50" s="351"/>
      <c r="H50" s="351">
        <v>-520316.53</v>
      </c>
      <c r="I50" s="351">
        <f>H50-E50</f>
        <v>135986.58999999997</v>
      </c>
      <c r="J50" s="337">
        <f>I50/E50</f>
        <v>-0.20720088912574416</v>
      </c>
      <c r="K50" s="307"/>
      <c r="L50" s="307"/>
      <c r="M50" s="307"/>
      <c r="N50" s="307"/>
    </row>
    <row r="51" spans="2:14" ht="13.2">
      <c r="B51" s="330"/>
      <c r="C51" s="307" t="s">
        <v>381</v>
      </c>
      <c r="D51" s="350" t="s">
        <v>382</v>
      </c>
      <c r="E51" s="351">
        <v>-1667980.27</v>
      </c>
      <c r="F51" s="351"/>
      <c r="G51" s="351"/>
      <c r="H51" s="351">
        <v>-1511054.3000000005</v>
      </c>
      <c r="I51" s="351">
        <f t="shared" ref="I51:I59" si="2">H51-E51</f>
        <v>156925.96999999951</v>
      </c>
      <c r="J51" s="337">
        <f>I51/E51</f>
        <v>-9.4081430591501841E-2</v>
      </c>
      <c r="K51" s="307"/>
      <c r="L51" s="307"/>
      <c r="M51" s="307"/>
      <c r="N51" s="307"/>
    </row>
    <row r="52" spans="2:14" ht="13.2">
      <c r="B52" s="330"/>
      <c r="C52" s="307" t="s">
        <v>383</v>
      </c>
      <c r="D52" s="350" t="s">
        <v>384</v>
      </c>
      <c r="E52" s="351">
        <v>-2330697.44</v>
      </c>
      <c r="F52" s="351"/>
      <c r="G52" s="351"/>
      <c r="H52" s="351">
        <v>-2242276.7699999991</v>
      </c>
      <c r="I52" s="351">
        <f t="shared" si="2"/>
        <v>88420.670000000857</v>
      </c>
      <c r="J52" s="337">
        <f>I52/E52</f>
        <v>-3.7937429579019431E-2</v>
      </c>
      <c r="K52" s="307"/>
      <c r="L52" s="307"/>
      <c r="M52" s="307"/>
      <c r="N52" s="307"/>
    </row>
    <row r="53" spans="2:14" ht="13.2">
      <c r="B53" s="330"/>
      <c r="C53" s="307" t="s">
        <v>385</v>
      </c>
      <c r="D53" s="350" t="s">
        <v>386</v>
      </c>
      <c r="E53" s="351">
        <v>-641757.75</v>
      </c>
      <c r="F53" s="351"/>
      <c r="G53" s="351"/>
      <c r="H53" s="351">
        <v>0</v>
      </c>
      <c r="I53" s="351">
        <f t="shared" si="2"/>
        <v>641757.75</v>
      </c>
      <c r="J53" s="337">
        <f>I53/E53</f>
        <v>-1</v>
      </c>
      <c r="K53" s="307"/>
      <c r="L53" s="307"/>
      <c r="M53" s="307"/>
      <c r="N53" s="307"/>
    </row>
    <row r="54" spans="2:14" ht="13.2">
      <c r="B54" s="330"/>
      <c r="C54" s="307" t="s">
        <v>387</v>
      </c>
      <c r="D54" s="350" t="s">
        <v>388</v>
      </c>
      <c r="E54" s="351">
        <v>-11080</v>
      </c>
      <c r="F54" s="351"/>
      <c r="G54" s="351"/>
      <c r="H54" s="351">
        <v>-17640</v>
      </c>
      <c r="I54" s="351">
        <f t="shared" si="2"/>
        <v>-6560</v>
      </c>
      <c r="J54" s="337">
        <f>I54/E54</f>
        <v>0.59205776173285196</v>
      </c>
      <c r="K54" s="307"/>
      <c r="L54" s="307"/>
      <c r="M54" s="307"/>
      <c r="N54" s="307"/>
    </row>
    <row r="55" spans="2:14" ht="13.2">
      <c r="B55" s="330"/>
      <c r="C55" s="307" t="s">
        <v>389</v>
      </c>
      <c r="D55" s="350" t="s">
        <v>390</v>
      </c>
      <c r="E55" s="351">
        <v>0</v>
      </c>
      <c r="F55" s="351"/>
      <c r="G55" s="351"/>
      <c r="H55" s="351">
        <v>-536272.72</v>
      </c>
      <c r="I55" s="351">
        <f t="shared" si="2"/>
        <v>-536272.72</v>
      </c>
      <c r="J55" s="337">
        <v>1</v>
      </c>
      <c r="K55" s="307"/>
      <c r="L55" s="307"/>
      <c r="M55" s="307"/>
      <c r="N55" s="307"/>
    </row>
    <row r="56" spans="2:14" ht="13.2">
      <c r="B56" s="330"/>
      <c r="C56" s="307" t="s">
        <v>391</v>
      </c>
      <c r="D56" s="350" t="s">
        <v>392</v>
      </c>
      <c r="E56" s="351">
        <v>0</v>
      </c>
      <c r="F56" s="351"/>
      <c r="G56" s="351"/>
      <c r="H56" s="351">
        <v>-33594.949999999997</v>
      </c>
      <c r="I56" s="351">
        <f t="shared" si="2"/>
        <v>-33594.949999999997</v>
      </c>
      <c r="J56" s="337">
        <v>1</v>
      </c>
      <c r="K56" s="307"/>
      <c r="L56" s="307"/>
      <c r="M56" s="307"/>
      <c r="N56" s="307"/>
    </row>
    <row r="57" spans="2:14" ht="13.2">
      <c r="B57" s="330"/>
      <c r="C57" s="307" t="s">
        <v>393</v>
      </c>
      <c r="D57" s="350" t="s">
        <v>394</v>
      </c>
      <c r="E57" s="351">
        <v>0</v>
      </c>
      <c r="F57" s="351"/>
      <c r="G57" s="351"/>
      <c r="H57" s="351">
        <v>-13875.2</v>
      </c>
      <c r="I57" s="351">
        <f t="shared" si="2"/>
        <v>-13875.2</v>
      </c>
      <c r="J57" s="337">
        <v>1</v>
      </c>
      <c r="K57" s="307"/>
      <c r="L57" s="307"/>
      <c r="M57" s="307"/>
      <c r="N57" s="307"/>
    </row>
    <row r="58" spans="2:14" ht="13.2">
      <c r="B58" s="330"/>
      <c r="C58" s="307" t="s">
        <v>395</v>
      </c>
      <c r="D58" s="350" t="s">
        <v>396</v>
      </c>
      <c r="E58" s="351">
        <v>-569.12</v>
      </c>
      <c r="F58" s="351"/>
      <c r="G58" s="351"/>
      <c r="H58" s="351">
        <v>-32254.25</v>
      </c>
      <c r="I58" s="351">
        <f t="shared" si="2"/>
        <v>-31685.13</v>
      </c>
      <c r="J58" s="337">
        <f>I58/E58</f>
        <v>55.673900056227161</v>
      </c>
      <c r="K58" s="307"/>
      <c r="L58" s="307"/>
      <c r="M58" s="307"/>
      <c r="N58" s="307"/>
    </row>
    <row r="59" spans="2:14" ht="13.2">
      <c r="B59" s="330"/>
      <c r="C59" s="307" t="s">
        <v>397</v>
      </c>
      <c r="D59" s="350" t="s">
        <v>398</v>
      </c>
      <c r="E59" s="351">
        <v>-20089.29</v>
      </c>
      <c r="F59" s="351"/>
      <c r="G59" s="351"/>
      <c r="H59" s="351">
        <v>0</v>
      </c>
      <c r="I59" s="351">
        <f t="shared" si="2"/>
        <v>20089.29</v>
      </c>
      <c r="J59" s="337">
        <f>I59/E59</f>
        <v>-1</v>
      </c>
      <c r="K59" s="307"/>
      <c r="L59" s="307"/>
      <c r="M59" s="307"/>
      <c r="N59" s="307"/>
    </row>
    <row r="60" spans="2:14" ht="13.2">
      <c r="B60" s="330"/>
      <c r="C60" s="350"/>
      <c r="D60" s="350"/>
      <c r="E60" s="352"/>
      <c r="F60" s="352"/>
      <c r="G60" s="352"/>
      <c r="H60" s="351"/>
      <c r="I60" s="351"/>
      <c r="J60" s="351"/>
      <c r="K60" s="307"/>
      <c r="L60" s="307"/>
      <c r="M60" s="307"/>
      <c r="N60" s="307"/>
    </row>
    <row r="61" spans="2:14" ht="13.8" thickBot="1">
      <c r="B61" s="330"/>
      <c r="C61" s="350"/>
      <c r="D61" s="350"/>
      <c r="E61" s="353" t="e">
        <f>SUM(E37:E59)</f>
        <v>#REF!</v>
      </c>
      <c r="F61" s="353"/>
      <c r="G61" s="353"/>
      <c r="H61" s="353">
        <f>SUM(H37:H59)</f>
        <v>-4907284.72</v>
      </c>
      <c r="I61" s="353">
        <f>SUM(I37:I59)</f>
        <v>421192.27000000031</v>
      </c>
      <c r="J61" s="339" t="e">
        <f t="shared" ref="J61" si="3">I61/E61</f>
        <v>#REF!</v>
      </c>
      <c r="K61" s="307"/>
      <c r="L61" s="307"/>
      <c r="M61" s="307"/>
      <c r="N61" s="307"/>
    </row>
    <row r="62" spans="2:14" ht="15.75" customHeight="1" thickTop="1">
      <c r="B62" s="330"/>
      <c r="C62" s="350"/>
      <c r="D62" s="350"/>
      <c r="E62" s="978" t="s">
        <v>373</v>
      </c>
      <c r="F62" s="979"/>
      <c r="G62" s="979"/>
      <c r="H62" s="980"/>
      <c r="I62" s="307"/>
      <c r="K62" s="307"/>
      <c r="L62" s="307"/>
      <c r="M62" s="307"/>
      <c r="N62" s="307"/>
    </row>
    <row r="63" spans="2:14" ht="13.2">
      <c r="B63" s="330"/>
      <c r="C63" s="350"/>
      <c r="D63" s="350"/>
      <c r="E63" s="352"/>
      <c r="F63" s="352"/>
      <c r="G63" s="352"/>
      <c r="H63" s="351"/>
      <c r="I63" s="351"/>
      <c r="J63" s="351"/>
      <c r="K63" s="307"/>
      <c r="L63" s="307"/>
      <c r="M63" s="307"/>
      <c r="N63" s="307"/>
    </row>
    <row r="64" spans="2:14" ht="13.2">
      <c r="B64" s="330"/>
      <c r="C64" s="350"/>
      <c r="D64" s="350"/>
      <c r="E64" s="352"/>
      <c r="F64" s="352"/>
      <c r="G64" s="352"/>
      <c r="H64" s="351"/>
      <c r="I64" s="351"/>
      <c r="J64" s="351"/>
      <c r="K64" s="307"/>
      <c r="L64" s="307"/>
      <c r="M64" s="307"/>
      <c r="N64" s="307"/>
    </row>
    <row r="65" spans="2:14" ht="13.2">
      <c r="B65" s="330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</row>
    <row r="66" spans="2:14" ht="13.2">
      <c r="B66" s="329" t="s">
        <v>399</v>
      </c>
      <c r="C66" s="354"/>
      <c r="D66" s="307"/>
      <c r="E66" s="307"/>
      <c r="F66" s="307"/>
      <c r="G66" s="307"/>
      <c r="H66" s="307"/>
      <c r="I66" s="307"/>
      <c r="J66" s="307"/>
      <c r="K66" s="307"/>
    </row>
    <row r="67" spans="2:14" ht="13.2">
      <c r="K67" s="308"/>
    </row>
    <row r="68" spans="2:14" ht="24" customHeight="1">
      <c r="C68" s="355" t="s">
        <v>400</v>
      </c>
      <c r="D68" s="331" t="s">
        <v>401</v>
      </c>
      <c r="E68" s="331" t="s">
        <v>402</v>
      </c>
      <c r="F68" s="356"/>
      <c r="G68" s="356"/>
      <c r="K68" s="308"/>
    </row>
    <row r="69" spans="2:14" ht="24" customHeight="1">
      <c r="D69" s="357" t="s">
        <v>403</v>
      </c>
      <c r="E69" s="358" t="s">
        <v>404</v>
      </c>
      <c r="F69" s="359"/>
      <c r="G69" s="359"/>
      <c r="K69" s="308"/>
    </row>
    <row r="70" spans="2:14" ht="24" customHeight="1">
      <c r="K70" s="308"/>
    </row>
    <row r="71" spans="2:14" ht="24" customHeight="1">
      <c r="K71" s="308"/>
    </row>
    <row r="72" spans="2:14" ht="13.2">
      <c r="B72" s="329" t="s">
        <v>405</v>
      </c>
      <c r="C72" s="360"/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</row>
    <row r="73" spans="2:14" ht="13.2">
      <c r="B73" s="361" t="s">
        <v>406</v>
      </c>
      <c r="C73" s="360"/>
      <c r="D73" s="360"/>
      <c r="E73" s="360"/>
      <c r="F73" s="360"/>
      <c r="G73" s="360"/>
      <c r="H73" s="360"/>
      <c r="I73" s="360"/>
      <c r="J73" s="360"/>
      <c r="K73" s="360"/>
      <c r="L73" s="360"/>
      <c r="M73" s="360"/>
      <c r="N73" s="360"/>
    </row>
    <row r="74" spans="2:14" ht="13.2">
      <c r="B74" s="362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</row>
    <row r="75" spans="2:14" ht="13.2">
      <c r="B75" s="329" t="s">
        <v>3</v>
      </c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</row>
    <row r="76" spans="2:14" ht="13.2">
      <c r="B76" s="363"/>
      <c r="C76" s="308"/>
      <c r="E76" s="313"/>
      <c r="F76" s="313"/>
      <c r="G76" s="313"/>
      <c r="H76" s="313"/>
      <c r="I76" s="313"/>
      <c r="J76" s="313"/>
      <c r="K76" s="308"/>
    </row>
    <row r="77" spans="2:14" ht="23.25" customHeight="1">
      <c r="B77" s="981" t="s">
        <v>407</v>
      </c>
      <c r="C77" s="981"/>
      <c r="D77" s="981"/>
      <c r="E77" s="981"/>
      <c r="F77" s="981"/>
      <c r="G77" s="981"/>
      <c r="H77" s="981"/>
      <c r="I77" s="981"/>
      <c r="J77" s="981"/>
      <c r="K77" s="981"/>
    </row>
    <row r="78" spans="2:14" ht="13.2">
      <c r="C78" s="364"/>
      <c r="K78" s="308"/>
    </row>
    <row r="79" spans="2:14" ht="13.2" hidden="1">
      <c r="C79" s="308"/>
      <c r="K79" s="308"/>
    </row>
    <row r="80" spans="2:14" ht="13.2" hidden="1">
      <c r="C80" s="308"/>
      <c r="K80" s="308"/>
    </row>
    <row r="81" spans="3:11" s="308" customFormat="1" ht="13.2" hidden="1"/>
    <row r="82" spans="3:11" ht="13.2" hidden="1">
      <c r="C82" s="308"/>
      <c r="D82" s="313"/>
      <c r="E82" s="313"/>
      <c r="F82" s="313"/>
      <c r="G82" s="313"/>
      <c r="H82" s="313"/>
      <c r="I82" s="313"/>
      <c r="K82" s="308"/>
    </row>
    <row r="83" spans="3:11" ht="13.2" hidden="1">
      <c r="C83" s="308"/>
      <c r="D83" s="313"/>
      <c r="K83" s="308"/>
    </row>
    <row r="84" spans="3:11" ht="13.2" hidden="1">
      <c r="C84" s="308"/>
      <c r="E84" s="313"/>
      <c r="F84" s="313"/>
      <c r="G84" s="313"/>
      <c r="H84" s="313"/>
      <c r="I84" s="313"/>
      <c r="K84" s="308"/>
    </row>
    <row r="85" spans="3:11" ht="13.2" hidden="1">
      <c r="C85" s="308"/>
      <c r="E85" s="313"/>
      <c r="F85" s="313"/>
      <c r="G85" s="313"/>
      <c r="H85" s="313"/>
      <c r="I85" s="313"/>
      <c r="K85" s="308"/>
    </row>
    <row r="86" spans="3:11" ht="13.2" hidden="1">
      <c r="C86" s="308"/>
      <c r="E86" s="313"/>
      <c r="F86" s="313"/>
      <c r="G86" s="313"/>
      <c r="H86" s="313"/>
      <c r="I86" s="313"/>
      <c r="K86" s="308"/>
    </row>
    <row r="87" spans="3:11" ht="13.2" hidden="1">
      <c r="C87" s="308"/>
      <c r="E87" s="313"/>
      <c r="F87" s="313"/>
      <c r="G87" s="313"/>
      <c r="H87" s="313"/>
      <c r="I87" s="313"/>
      <c r="K87" s="308"/>
    </row>
    <row r="88" spans="3:11" ht="13.2" hidden="1">
      <c r="C88" s="308"/>
      <c r="E88" s="313"/>
      <c r="F88" s="313"/>
      <c r="G88" s="313"/>
      <c r="H88" s="313"/>
      <c r="I88" s="313"/>
      <c r="K88" s="308"/>
    </row>
    <row r="89" spans="3:11" ht="13.2" hidden="1">
      <c r="C89" s="308"/>
      <c r="E89" s="313"/>
      <c r="F89" s="313"/>
      <c r="G89" s="313"/>
      <c r="H89" s="313"/>
      <c r="I89" s="313"/>
      <c r="K89" s="308"/>
    </row>
    <row r="90" spans="3:11" ht="13.2" hidden="1">
      <c r="C90" s="308"/>
      <c r="E90" s="313"/>
      <c r="F90" s="313"/>
      <c r="G90" s="313"/>
      <c r="H90" s="313"/>
      <c r="I90" s="313"/>
      <c r="K90" s="308"/>
    </row>
    <row r="91" spans="3:11" ht="13.2" hidden="1">
      <c r="C91" s="308"/>
      <c r="E91" s="313"/>
      <c r="F91" s="313"/>
      <c r="G91" s="313"/>
      <c r="H91" s="313"/>
      <c r="I91" s="313"/>
      <c r="K91" s="308"/>
    </row>
    <row r="92" spans="3:11" ht="13.2" hidden="1">
      <c r="C92" s="308"/>
      <c r="E92" s="313"/>
      <c r="F92" s="313"/>
      <c r="G92" s="313"/>
      <c r="H92" s="313"/>
      <c r="I92" s="313"/>
      <c r="K92" s="308"/>
    </row>
    <row r="93" spans="3:11" ht="13.2" hidden="1">
      <c r="C93" s="308"/>
      <c r="E93" s="313"/>
      <c r="F93" s="313"/>
      <c r="G93" s="313"/>
      <c r="H93" s="313"/>
      <c r="I93" s="313"/>
      <c r="K93" s="308"/>
    </row>
    <row r="94" spans="3:11" ht="13.2" hidden="1">
      <c r="C94" s="308"/>
      <c r="E94" s="313"/>
      <c r="F94" s="313"/>
      <c r="G94" s="313"/>
      <c r="H94" s="313"/>
      <c r="I94" s="313"/>
      <c r="K94" s="308"/>
    </row>
    <row r="95" spans="3:11" ht="13.2" hidden="1">
      <c r="C95" s="308"/>
      <c r="E95" s="313"/>
      <c r="F95" s="313"/>
      <c r="G95" s="313"/>
      <c r="H95" s="313"/>
      <c r="I95" s="313"/>
      <c r="K95" s="308"/>
    </row>
    <row r="96" spans="3:11" ht="13.2" hidden="1">
      <c r="C96" s="308"/>
      <c r="E96" s="313"/>
      <c r="F96" s="313"/>
      <c r="G96" s="313"/>
      <c r="H96" s="313"/>
      <c r="I96" s="313"/>
      <c r="K96" s="308"/>
    </row>
    <row r="97" spans="2:11" ht="13.2" hidden="1">
      <c r="C97" s="308"/>
      <c r="E97" s="313"/>
      <c r="F97" s="313"/>
      <c r="G97" s="313"/>
      <c r="H97" s="313"/>
      <c r="I97" s="313"/>
      <c r="K97" s="308"/>
    </row>
    <row r="98" spans="2:11" ht="13.2" hidden="1">
      <c r="C98" s="308"/>
      <c r="E98" s="313"/>
      <c r="F98" s="313"/>
      <c r="G98" s="313"/>
      <c r="H98" s="313"/>
      <c r="I98" s="313"/>
      <c r="K98" s="308"/>
    </row>
    <row r="99" spans="2:11" ht="13.2" hidden="1">
      <c r="C99" s="308"/>
      <c r="E99" s="313"/>
      <c r="F99" s="313"/>
      <c r="G99" s="313"/>
      <c r="H99" s="313"/>
      <c r="I99" s="313"/>
      <c r="K99" s="308"/>
    </row>
    <row r="100" spans="2:11" ht="13.2" hidden="1">
      <c r="C100" s="308"/>
      <c r="E100" s="313"/>
      <c r="F100" s="313"/>
      <c r="G100" s="313"/>
      <c r="H100" s="313"/>
      <c r="I100" s="313"/>
      <c r="K100" s="308"/>
    </row>
    <row r="101" spans="2:11" ht="13.2" hidden="1">
      <c r="B101" s="355"/>
      <c r="C101" s="308"/>
      <c r="K101" s="365"/>
    </row>
    <row r="102" spans="2:11" ht="13.2" hidden="1">
      <c r="B102" s="355"/>
      <c r="C102" s="308"/>
      <c r="K102" s="365"/>
    </row>
    <row r="103" spans="2:11" ht="13.2" hidden="1">
      <c r="B103" s="355"/>
      <c r="C103" s="308"/>
      <c r="K103" s="365"/>
    </row>
    <row r="104" spans="2:11" ht="11.25" customHeight="1"/>
    <row r="105" spans="2:11" ht="11.25" hidden="1" customHeight="1"/>
    <row r="106" spans="2:11" ht="11.25" hidden="1" customHeight="1"/>
    <row r="107" spans="2:11" ht="11.25" hidden="1" customHeight="1"/>
    <row r="108" spans="2:11" ht="11.25" hidden="1" customHeight="1"/>
    <row r="109" spans="2:11" ht="11.25" hidden="1" customHeight="1"/>
    <row r="110" spans="2:11" ht="11.25" hidden="1" customHeight="1"/>
    <row r="111" spans="2:11" ht="11.25" hidden="1" customHeight="1"/>
    <row r="112" spans="2:11" ht="11.25" hidden="1" customHeight="1"/>
    <row r="113" ht="11.25" hidden="1" customHeight="1"/>
    <row r="114" ht="11.25" hidden="1" customHeight="1"/>
    <row r="115" ht="11.25" hidden="1" customHeight="1"/>
    <row r="116" ht="11.25" hidden="1" customHeight="1"/>
    <row r="117" ht="11.25" hidden="1" customHeight="1"/>
    <row r="118" ht="11.25" hidden="1" customHeight="1"/>
    <row r="119" ht="11.25" hidden="1" customHeight="1"/>
    <row r="120" ht="11.25" hidden="1" customHeight="1"/>
    <row r="121" ht="11.25" hidden="1" customHeight="1"/>
    <row r="122" ht="11.25" hidden="1" customHeight="1"/>
    <row r="123" ht="11.25" hidden="1" customHeight="1"/>
    <row r="124" ht="11.25" hidden="1" customHeight="1"/>
    <row r="125" ht="11.25" hidden="1" customHeight="1"/>
    <row r="126" ht="11.25" hidden="1" customHeight="1"/>
    <row r="127" ht="11.25" hidden="1" customHeight="1"/>
    <row r="128" ht="11.25" hidden="1" customHeight="1"/>
    <row r="129" ht="11.25" hidden="1" customHeight="1"/>
    <row r="130" ht="11.25" hidden="1" customHeight="1"/>
    <row r="131" ht="11.25" hidden="1" customHeight="1"/>
    <row r="132" ht="11.25" hidden="1" customHeight="1"/>
    <row r="133" ht="11.25" hidden="1" customHeight="1"/>
    <row r="134" ht="11.25" hidden="1" customHeight="1"/>
    <row r="135" ht="11.25" hidden="1" customHeight="1"/>
    <row r="136" ht="11.25" hidden="1" customHeight="1"/>
    <row r="137" ht="11.25" hidden="1" customHeight="1"/>
    <row r="138" ht="11.25" hidden="1" customHeight="1"/>
    <row r="139" ht="11.25" hidden="1" customHeight="1"/>
    <row r="140" ht="11.25" hidden="1" customHeight="1"/>
    <row r="141" ht="11.25" hidden="1" customHeight="1"/>
    <row r="142" ht="11.25" hidden="1" customHeight="1"/>
    <row r="143" ht="11.25" hidden="1" customHeight="1"/>
    <row r="144" ht="11.25" hidden="1" customHeight="1"/>
    <row r="145" ht="11.25" hidden="1" customHeight="1"/>
    <row r="146" ht="11.25" hidden="1" customHeight="1"/>
    <row r="147" ht="11.25" hidden="1" customHeight="1"/>
    <row r="148" ht="11.25" hidden="1" customHeight="1"/>
    <row r="149" ht="11.25" hidden="1" customHeight="1"/>
    <row r="150" ht="11.25" hidden="1" customHeight="1"/>
    <row r="151" ht="11.25" hidden="1" customHeight="1"/>
    <row r="152" ht="11.25" hidden="1" customHeight="1"/>
    <row r="153" ht="11.25" hidden="1" customHeight="1"/>
    <row r="154" ht="11.25" hidden="1" customHeight="1"/>
    <row r="155" ht="11.25" hidden="1" customHeight="1"/>
    <row r="156" ht="11.25" hidden="1" customHeight="1"/>
    <row r="157" ht="11.25" hidden="1" customHeight="1"/>
    <row r="158" ht="11.25" hidden="1" customHeight="1"/>
    <row r="159" ht="11.25" hidden="1" customHeight="1"/>
    <row r="160" ht="11.25" hidden="1" customHeight="1"/>
    <row r="161" ht="11.25" hidden="1" customHeight="1"/>
    <row r="162" ht="11.25" hidden="1" customHeight="1"/>
    <row r="163" ht="11.25" hidden="1" customHeight="1"/>
    <row r="164" ht="11.25" hidden="1" customHeight="1"/>
    <row r="165" ht="11.25" hidden="1" customHeight="1"/>
    <row r="166" ht="11.25" hidden="1" customHeight="1"/>
    <row r="167" ht="11.25" hidden="1" customHeight="1"/>
    <row r="168" ht="11.25" hidden="1" customHeight="1"/>
    <row r="169" ht="11.25" hidden="1" customHeight="1"/>
    <row r="170" ht="11.25" hidden="1" customHeight="1"/>
    <row r="171" ht="11.25" hidden="1" customHeight="1"/>
    <row r="172" ht="11.25" hidden="1" customHeight="1"/>
    <row r="173" ht="11.25" hidden="1" customHeight="1"/>
    <row r="174" ht="11.25" hidden="1" customHeight="1"/>
    <row r="175" ht="11.25" hidden="1" customHeight="1"/>
    <row r="176" ht="11.25" hidden="1" customHeight="1"/>
    <row r="177" ht="11.25" hidden="1" customHeight="1"/>
    <row r="178" ht="11.25" hidden="1" customHeight="1"/>
    <row r="179" ht="11.25" hidden="1" customHeight="1"/>
    <row r="180" ht="11.25" hidden="1" customHeight="1"/>
    <row r="181" ht="11.25" hidden="1" customHeight="1"/>
    <row r="182" ht="11.25" hidden="1" customHeight="1"/>
    <row r="183" ht="11.25" hidden="1" customHeight="1"/>
    <row r="184" ht="11.25" hidden="1" customHeight="1"/>
    <row r="185" ht="11.25" hidden="1" customHeight="1"/>
    <row r="186" ht="11.25" hidden="1" customHeight="1"/>
    <row r="187" ht="11.25" hidden="1" customHeight="1"/>
    <row r="188" ht="11.25" hidden="1" customHeight="1"/>
    <row r="189" ht="11.25" hidden="1" customHeight="1"/>
    <row r="190" ht="11.25" hidden="1" customHeight="1"/>
    <row r="191" ht="11.25" hidden="1" customHeight="1"/>
    <row r="192" ht="11.25" hidden="1" customHeight="1"/>
    <row r="193" ht="11.25" hidden="1" customHeight="1"/>
    <row r="194" ht="11.25" hidden="1" customHeight="1"/>
    <row r="195" ht="11.25" hidden="1" customHeight="1"/>
    <row r="196" ht="11.25" hidden="1" customHeight="1"/>
    <row r="197" ht="11.25" hidden="1" customHeight="1"/>
    <row r="198" ht="11.25" hidden="1" customHeight="1"/>
    <row r="199" ht="11.25" hidden="1" customHeight="1"/>
    <row r="200" ht="11.25" hidden="1" customHeight="1"/>
    <row r="201" ht="11.25" hidden="1" customHeight="1"/>
    <row r="202" ht="11.25" hidden="1" customHeight="1"/>
    <row r="203" ht="11.25" hidden="1" customHeight="1"/>
    <row r="204" ht="11.25" hidden="1" customHeight="1"/>
    <row r="205" ht="11.25" hidden="1" customHeight="1"/>
    <row r="206" ht="11.25" hidden="1" customHeight="1"/>
    <row r="207" ht="11.25" hidden="1" customHeight="1"/>
    <row r="208" ht="11.25" hidden="1" customHeight="1"/>
    <row r="209" ht="11.25" hidden="1" customHeight="1"/>
    <row r="210" ht="11.25" hidden="1" customHeight="1"/>
    <row r="211" ht="11.25" hidden="1" customHeight="1"/>
    <row r="212" ht="11.25" hidden="1" customHeight="1"/>
    <row r="213" ht="11.25" hidden="1" customHeight="1"/>
    <row r="214" ht="11.25" hidden="1" customHeight="1"/>
    <row r="215" ht="11.25" hidden="1" customHeight="1"/>
    <row r="216" ht="11.25" hidden="1" customHeight="1"/>
    <row r="217" ht="11.25" hidden="1" customHeight="1"/>
    <row r="218" ht="11.25" hidden="1" customHeight="1"/>
    <row r="219" ht="11.25" hidden="1" customHeight="1"/>
    <row r="220" ht="11.25" hidden="1" customHeight="1"/>
    <row r="221" ht="11.25" hidden="1" customHeight="1"/>
    <row r="222" ht="11.25" hidden="1" customHeight="1"/>
    <row r="223" ht="11.25" hidden="1" customHeight="1"/>
    <row r="224" ht="11.25" hidden="1" customHeight="1"/>
    <row r="225" ht="11.25" hidden="1" customHeight="1"/>
    <row r="226" ht="11.25" hidden="1" customHeight="1"/>
    <row r="227" ht="11.25" hidden="1" customHeight="1"/>
    <row r="228" ht="11.25" hidden="1" customHeight="1"/>
    <row r="229" ht="11.25" hidden="1" customHeight="1"/>
    <row r="230" ht="11.25" hidden="1" customHeight="1"/>
    <row r="231" ht="11.25" hidden="1" customHeight="1"/>
    <row r="232" ht="11.25" hidden="1" customHeight="1"/>
    <row r="233" ht="11.25" hidden="1" customHeight="1"/>
    <row r="234" ht="11.25" hidden="1" customHeight="1"/>
    <row r="235" ht="11.25" hidden="1" customHeight="1"/>
    <row r="236" ht="11.25" hidden="1" customHeight="1"/>
    <row r="237" ht="11.25" hidden="1" customHeight="1"/>
    <row r="238" ht="11.25" hidden="1" customHeight="1"/>
    <row r="239" ht="11.25" hidden="1" customHeight="1"/>
    <row r="240" ht="11.25" hidden="1" customHeight="1"/>
    <row r="241" ht="11.25" hidden="1" customHeight="1"/>
    <row r="242" ht="11.25" hidden="1" customHeight="1"/>
    <row r="243" ht="11.25" hidden="1" customHeight="1"/>
    <row r="244" ht="11.25" hidden="1" customHeight="1"/>
    <row r="245" ht="11.25" hidden="1" customHeight="1"/>
    <row r="246" ht="11.25" hidden="1" customHeight="1"/>
    <row r="247" ht="11.25" hidden="1" customHeight="1"/>
    <row r="248" ht="11.25" hidden="1" customHeight="1"/>
    <row r="249" ht="11.25" hidden="1" customHeight="1"/>
    <row r="250" ht="11.25" hidden="1" customHeight="1"/>
    <row r="251" ht="11.25" hidden="1" customHeight="1"/>
    <row r="252" ht="11.25" hidden="1" customHeight="1"/>
    <row r="253" ht="11.25" hidden="1" customHeight="1"/>
    <row r="254" ht="11.25" hidden="1" customHeight="1"/>
    <row r="255" ht="11.25" hidden="1" customHeight="1"/>
    <row r="256" ht="11.25" hidden="1" customHeight="1"/>
    <row r="257" ht="11.25" hidden="1" customHeight="1"/>
    <row r="258" ht="11.25" hidden="1" customHeight="1"/>
    <row r="259" ht="11.25" hidden="1" customHeight="1"/>
    <row r="260" ht="11.25" hidden="1" customHeight="1"/>
    <row r="261" ht="11.25" hidden="1" customHeight="1"/>
    <row r="262" ht="11.25" hidden="1" customHeight="1"/>
    <row r="263" ht="11.25" hidden="1" customHeight="1"/>
    <row r="264" ht="11.25" hidden="1" customHeight="1"/>
    <row r="265" ht="11.25" hidden="1" customHeight="1"/>
    <row r="266" ht="11.25" hidden="1" customHeight="1"/>
    <row r="267" ht="11.25" hidden="1" customHeight="1"/>
    <row r="268" ht="11.25" hidden="1" customHeight="1"/>
    <row r="269" ht="11.25" hidden="1" customHeight="1"/>
    <row r="270" ht="11.25" hidden="1" customHeight="1"/>
    <row r="271" ht="11.25" hidden="1" customHeight="1"/>
    <row r="272" ht="11.25" hidden="1" customHeight="1"/>
    <row r="273" ht="11.25" hidden="1" customHeight="1"/>
    <row r="274" ht="11.25" hidden="1" customHeight="1"/>
    <row r="275" ht="11.25" hidden="1" customHeight="1"/>
    <row r="276" ht="11.25" hidden="1" customHeight="1"/>
    <row r="277" ht="11.25" hidden="1" customHeight="1"/>
    <row r="278" ht="11.25" hidden="1" customHeight="1"/>
    <row r="279" ht="11.25" hidden="1" customHeight="1"/>
    <row r="280" ht="11.25" hidden="1" customHeight="1"/>
    <row r="281" ht="11.25" hidden="1" customHeight="1"/>
    <row r="282" ht="11.25" hidden="1" customHeight="1"/>
    <row r="283" ht="11.25" hidden="1" customHeight="1"/>
    <row r="284" ht="11.25" hidden="1" customHeight="1"/>
    <row r="285" ht="11.25" hidden="1" customHeight="1"/>
    <row r="286" ht="11.25" hidden="1" customHeight="1"/>
    <row r="287" ht="11.25" hidden="1" customHeight="1"/>
    <row r="288" ht="11.25" hidden="1" customHeight="1"/>
    <row r="289" ht="11.25" hidden="1" customHeight="1"/>
    <row r="290" ht="11.25" hidden="1" customHeight="1"/>
    <row r="291" ht="11.25" hidden="1" customHeight="1"/>
    <row r="292" ht="11.25" hidden="1" customHeight="1"/>
    <row r="293" ht="11.25" hidden="1" customHeight="1"/>
    <row r="294" ht="11.25" hidden="1" customHeight="1"/>
    <row r="295" ht="11.25" hidden="1" customHeight="1"/>
    <row r="296" ht="11.25" hidden="1" customHeight="1"/>
    <row r="297" ht="11.25" hidden="1" customHeight="1"/>
    <row r="298" ht="11.25" hidden="1" customHeight="1"/>
    <row r="299" ht="11.25" hidden="1" customHeight="1"/>
    <row r="300" ht="11.25" hidden="1" customHeight="1"/>
    <row r="301" ht="11.25" hidden="1" customHeight="1"/>
    <row r="302" ht="11.25" hidden="1" customHeight="1"/>
    <row r="303" ht="11.25" hidden="1" customHeight="1"/>
    <row r="304" ht="11.25" hidden="1" customHeight="1"/>
    <row r="305" ht="11.25" hidden="1" customHeight="1"/>
    <row r="306" ht="11.25" hidden="1" customHeight="1"/>
    <row r="307" ht="11.25" hidden="1" customHeight="1"/>
    <row r="308" ht="11.25" hidden="1" customHeight="1"/>
    <row r="309" ht="11.25" hidden="1" customHeight="1"/>
    <row r="310" ht="11.25" hidden="1" customHeight="1"/>
    <row r="311" ht="11.25" hidden="1" customHeight="1"/>
    <row r="312" ht="11.25" hidden="1" customHeight="1"/>
    <row r="313" ht="11.25" hidden="1" customHeight="1"/>
    <row r="314" ht="11.25" hidden="1" customHeight="1"/>
    <row r="315" ht="11.25" hidden="1" customHeight="1"/>
    <row r="316" ht="11.25" hidden="1" customHeight="1"/>
    <row r="317" ht="11.25" hidden="1" customHeight="1"/>
    <row r="318" ht="11.25" hidden="1" customHeight="1"/>
    <row r="319" ht="11.25" hidden="1" customHeight="1"/>
    <row r="320" ht="11.25" hidden="1" customHeight="1"/>
    <row r="321" ht="11.25" hidden="1" customHeight="1"/>
    <row r="322" ht="11.25" hidden="1" customHeight="1"/>
    <row r="323" ht="11.25" hidden="1" customHeight="1"/>
    <row r="324" ht="11.25" hidden="1" customHeight="1"/>
    <row r="325" ht="11.25" hidden="1" customHeight="1"/>
    <row r="326" ht="11.25" hidden="1" customHeight="1"/>
    <row r="327" ht="11.25" hidden="1" customHeight="1"/>
    <row r="328" ht="11.25" hidden="1" customHeight="1"/>
    <row r="329" ht="11.25" hidden="1" customHeight="1"/>
    <row r="330" ht="11.25" hidden="1" customHeight="1"/>
    <row r="331" ht="11.25" hidden="1" customHeight="1"/>
    <row r="332" ht="11.25" hidden="1" customHeight="1"/>
    <row r="333" ht="11.25" hidden="1" customHeight="1"/>
    <row r="334" ht="11.25" hidden="1" customHeight="1"/>
    <row r="335" ht="11.25" hidden="1" customHeight="1"/>
    <row r="336" ht="11.25" hidden="1" customHeight="1"/>
    <row r="337" ht="11.25" hidden="1" customHeight="1"/>
    <row r="338" ht="11.25" hidden="1" customHeight="1"/>
    <row r="339" ht="11.25" hidden="1" customHeight="1"/>
    <row r="340" ht="11.25" hidden="1" customHeight="1"/>
    <row r="341" ht="11.25" hidden="1" customHeight="1"/>
    <row r="342" ht="11.25" hidden="1" customHeight="1"/>
    <row r="343" ht="11.25" hidden="1" customHeight="1"/>
    <row r="344" ht="11.25" hidden="1" customHeight="1"/>
    <row r="345" ht="11.25" hidden="1" customHeight="1"/>
    <row r="346" ht="11.25" hidden="1" customHeight="1"/>
    <row r="347" ht="11.25" hidden="1" customHeight="1"/>
    <row r="348" ht="11.25" hidden="1" customHeight="1"/>
    <row r="349" ht="11.25" hidden="1" customHeight="1"/>
    <row r="350" ht="11.25" hidden="1" customHeight="1"/>
    <row r="351" ht="11.25" hidden="1" customHeight="1"/>
    <row r="352" ht="11.25" hidden="1" customHeight="1"/>
    <row r="353" ht="11.25" hidden="1" customHeight="1"/>
    <row r="354" ht="11.25" hidden="1" customHeight="1"/>
    <row r="355" ht="11.25" hidden="1" customHeight="1"/>
    <row r="356" ht="11.25" hidden="1" customHeight="1"/>
    <row r="357" ht="11.25" hidden="1" customHeight="1"/>
    <row r="358" ht="11.25" hidden="1" customHeight="1"/>
    <row r="359" ht="11.25" hidden="1" customHeight="1"/>
    <row r="360" ht="11.25" hidden="1" customHeight="1"/>
    <row r="361" ht="11.25" hidden="1" customHeight="1"/>
    <row r="362" ht="11.25" hidden="1" customHeight="1"/>
    <row r="363" ht="11.25" hidden="1" customHeight="1"/>
    <row r="364" ht="11.25" hidden="1" customHeight="1"/>
    <row r="365" ht="11.25" hidden="1" customHeight="1"/>
    <row r="366" ht="11.25" hidden="1" customHeight="1"/>
    <row r="367" ht="11.25" hidden="1" customHeight="1"/>
    <row r="368" ht="11.25" hidden="1" customHeight="1"/>
    <row r="369" ht="11.25" hidden="1" customHeight="1"/>
    <row r="370" ht="11.25" hidden="1" customHeight="1"/>
    <row r="371" ht="11.25" hidden="1" customHeight="1"/>
    <row r="372" ht="11.25" hidden="1" customHeight="1"/>
    <row r="373" ht="11.25" hidden="1" customHeight="1"/>
    <row r="374" ht="11.25" hidden="1" customHeight="1"/>
    <row r="375" ht="11.25" hidden="1" customHeight="1"/>
    <row r="376" ht="11.25" hidden="1" customHeight="1"/>
    <row r="377" ht="11.25" hidden="1" customHeight="1"/>
    <row r="378" ht="11.25" hidden="1" customHeight="1"/>
    <row r="379" ht="11.25" hidden="1" customHeight="1"/>
    <row r="380" ht="11.25" hidden="1" customHeight="1"/>
    <row r="381" ht="11.25" hidden="1" customHeight="1"/>
    <row r="382" ht="11.25" hidden="1" customHeight="1"/>
    <row r="383" ht="11.25" hidden="1" customHeight="1"/>
    <row r="384" ht="11.25" hidden="1" customHeight="1"/>
    <row r="385" ht="11.25" hidden="1" customHeight="1"/>
    <row r="386" ht="11.25" hidden="1" customHeight="1"/>
    <row r="387" ht="11.25" hidden="1" customHeight="1"/>
    <row r="388" ht="11.25" hidden="1" customHeight="1"/>
    <row r="389" ht="11.25" hidden="1" customHeight="1"/>
    <row r="390" ht="11.25" hidden="1" customHeight="1"/>
    <row r="391" ht="11.25" hidden="1" customHeight="1"/>
    <row r="392" ht="11.25" hidden="1" customHeight="1"/>
    <row r="393" ht="11.25" hidden="1" customHeight="1"/>
    <row r="394" ht="11.25" hidden="1" customHeight="1"/>
    <row r="395" ht="11.25" hidden="1" customHeight="1"/>
    <row r="396" ht="11.25" hidden="1" customHeight="1"/>
    <row r="397" ht="11.25" hidden="1" customHeight="1"/>
    <row r="398" ht="11.25" hidden="1" customHeight="1"/>
    <row r="399" ht="11.25" hidden="1" customHeight="1"/>
    <row r="400" ht="11.25" hidden="1" customHeight="1"/>
    <row r="401" ht="11.25" hidden="1" customHeight="1"/>
    <row r="402" ht="11.25" hidden="1" customHeight="1"/>
    <row r="403" ht="11.25" hidden="1" customHeight="1"/>
    <row r="404" ht="11.25" hidden="1" customHeight="1"/>
    <row r="405" ht="11.25" hidden="1" customHeight="1"/>
    <row r="406" ht="11.25" hidden="1" customHeight="1"/>
    <row r="407" ht="11.25" hidden="1" customHeight="1"/>
    <row r="408" ht="11.25" hidden="1" customHeight="1"/>
    <row r="409" ht="11.25" hidden="1" customHeight="1"/>
    <row r="410" ht="11.25" hidden="1" customHeight="1"/>
    <row r="411" ht="11.25" hidden="1" customHeight="1"/>
    <row r="412" ht="11.25" hidden="1" customHeight="1"/>
    <row r="413" ht="11.25" hidden="1" customHeight="1"/>
    <row r="414" ht="11.25" hidden="1" customHeight="1"/>
    <row r="415" ht="11.25" hidden="1" customHeight="1"/>
    <row r="416" ht="11.25" hidden="1" customHeight="1"/>
    <row r="417" ht="11.25" hidden="1" customHeight="1"/>
    <row r="418" ht="11.25" hidden="1" customHeight="1"/>
    <row r="419" ht="11.25" hidden="1" customHeight="1"/>
    <row r="420" ht="11.25" hidden="1" customHeight="1"/>
    <row r="421" ht="11.25" hidden="1" customHeight="1"/>
    <row r="422" ht="11.25" hidden="1" customHeight="1"/>
    <row r="423" ht="11.25" hidden="1" customHeight="1"/>
    <row r="424" ht="11.25" hidden="1" customHeight="1"/>
    <row r="425" ht="11.25" hidden="1" customHeight="1"/>
    <row r="426" ht="11.25" hidden="1" customHeight="1"/>
    <row r="427" ht="11.25" hidden="1" customHeight="1"/>
    <row r="428" ht="11.25" hidden="1" customHeight="1"/>
    <row r="429" ht="11.25" hidden="1" customHeight="1"/>
    <row r="430" ht="11.25" hidden="1" customHeight="1"/>
    <row r="431" ht="11.25" hidden="1" customHeight="1"/>
    <row r="432" ht="11.25" hidden="1" customHeight="1"/>
    <row r="433" ht="11.25" hidden="1" customHeight="1"/>
    <row r="434" ht="11.25" hidden="1" customHeight="1"/>
    <row r="435" ht="11.25" hidden="1" customHeight="1"/>
    <row r="436" ht="11.25" hidden="1" customHeight="1"/>
    <row r="437" ht="11.25" hidden="1" customHeight="1"/>
    <row r="438" ht="11.25" hidden="1" customHeight="1"/>
    <row r="439" ht="11.25" hidden="1" customHeight="1"/>
    <row r="440" ht="11.25" hidden="1" customHeight="1"/>
    <row r="441" ht="11.25" hidden="1" customHeight="1"/>
    <row r="442" ht="11.25" hidden="1" customHeight="1"/>
    <row r="443" ht="11.25" hidden="1" customHeight="1"/>
    <row r="444" ht="11.25" hidden="1" customHeight="1"/>
    <row r="445" ht="11.25" hidden="1" customHeight="1"/>
    <row r="446" ht="11.25" hidden="1" customHeight="1"/>
    <row r="447" ht="11.25" hidden="1" customHeight="1"/>
    <row r="448" ht="11.25" hidden="1" customHeight="1"/>
    <row r="449" ht="11.25" hidden="1" customHeight="1"/>
    <row r="450" ht="11.25" hidden="1" customHeight="1"/>
    <row r="451" ht="11.25" hidden="1" customHeight="1"/>
    <row r="452" ht="11.25" hidden="1" customHeight="1"/>
    <row r="453" ht="11.25" hidden="1" customHeight="1"/>
    <row r="454" ht="11.25" hidden="1" customHeight="1"/>
    <row r="455" ht="11.25" hidden="1" customHeight="1"/>
    <row r="456" ht="11.25" hidden="1" customHeight="1"/>
    <row r="457" ht="11.25" hidden="1" customHeight="1"/>
    <row r="458" ht="11.25" hidden="1" customHeight="1"/>
    <row r="459" ht="11.25" hidden="1" customHeight="1"/>
    <row r="460" ht="11.25" hidden="1" customHeight="1"/>
    <row r="461" ht="11.25" hidden="1" customHeight="1"/>
    <row r="462" ht="11.25" hidden="1" customHeight="1"/>
    <row r="463" ht="11.25" hidden="1" customHeight="1"/>
    <row r="464" ht="11.25" hidden="1" customHeight="1"/>
    <row r="465" ht="11.25" hidden="1" customHeight="1"/>
    <row r="466" ht="11.25" hidden="1" customHeight="1"/>
    <row r="467" ht="11.25" hidden="1" customHeight="1"/>
    <row r="468" ht="11.25" hidden="1" customHeight="1"/>
    <row r="469" ht="11.25" hidden="1" customHeight="1"/>
    <row r="470" ht="11.25" hidden="1" customHeight="1"/>
    <row r="471" ht="11.25" hidden="1" customHeight="1"/>
    <row r="472" ht="11.25" hidden="1" customHeight="1"/>
    <row r="473" ht="11.25" hidden="1" customHeight="1"/>
    <row r="474" ht="11.25" hidden="1" customHeight="1"/>
    <row r="475" ht="11.25" hidden="1" customHeight="1"/>
    <row r="476" ht="11.25" hidden="1" customHeight="1"/>
    <row r="477" ht="11.25" hidden="1" customHeight="1"/>
    <row r="478" ht="11.25" hidden="1" customHeight="1"/>
    <row r="479" ht="11.25" hidden="1" customHeight="1"/>
    <row r="480" ht="11.25" hidden="1" customHeight="1"/>
    <row r="481" ht="11.25" hidden="1" customHeight="1"/>
    <row r="482" ht="11.25" hidden="1" customHeight="1"/>
    <row r="483" ht="11.25" hidden="1" customHeight="1"/>
    <row r="484" ht="11.25" hidden="1" customHeight="1"/>
    <row r="485" ht="11.25" hidden="1" customHeight="1"/>
    <row r="486" ht="11.25" hidden="1" customHeight="1"/>
    <row r="487" ht="11.25" hidden="1" customHeight="1"/>
    <row r="488" ht="11.25" hidden="1" customHeight="1"/>
    <row r="489" ht="11.25" hidden="1" customHeight="1"/>
    <row r="490" ht="11.25" hidden="1" customHeight="1"/>
    <row r="491" ht="11.25" hidden="1" customHeight="1"/>
    <row r="492" ht="11.25" hidden="1" customHeight="1"/>
    <row r="493" ht="11.25" hidden="1" customHeight="1"/>
    <row r="494" ht="11.25" hidden="1" customHeight="1"/>
    <row r="495" ht="11.25" hidden="1" customHeight="1"/>
    <row r="496" ht="11.25" hidden="1" customHeight="1"/>
    <row r="497" ht="11.25" hidden="1" customHeight="1"/>
    <row r="498" ht="11.25" hidden="1" customHeight="1"/>
    <row r="499" ht="11.25" hidden="1" customHeight="1"/>
    <row r="500" ht="11.25" hidden="1" customHeight="1"/>
    <row r="501" ht="11.25" hidden="1" customHeight="1"/>
    <row r="502" ht="11.25" hidden="1" customHeight="1"/>
    <row r="503" ht="11.25" hidden="1" customHeight="1"/>
    <row r="504" ht="11.25" hidden="1" customHeight="1"/>
    <row r="505" ht="11.25" hidden="1" customHeight="1"/>
    <row r="506" ht="11.25" hidden="1" customHeight="1"/>
    <row r="507" ht="11.25" hidden="1" customHeight="1"/>
    <row r="508" ht="11.25" hidden="1" customHeight="1"/>
    <row r="509" ht="11.25" hidden="1" customHeight="1"/>
    <row r="510" ht="11.25" hidden="1" customHeight="1"/>
    <row r="511" ht="11.25" hidden="1" customHeight="1"/>
    <row r="512" ht="11.25" hidden="1" customHeight="1"/>
    <row r="513" ht="11.25" hidden="1" customHeight="1"/>
    <row r="514" ht="11.25" hidden="1" customHeight="1"/>
    <row r="515" ht="11.25" hidden="1" customHeight="1"/>
    <row r="516" ht="11.25" hidden="1" customHeight="1"/>
    <row r="517" ht="11.25" hidden="1" customHeight="1"/>
    <row r="518" ht="11.25" hidden="1" customHeight="1"/>
    <row r="519" ht="11.25" hidden="1" customHeight="1"/>
    <row r="520" ht="11.25" hidden="1" customHeight="1"/>
    <row r="521" ht="11.25" hidden="1" customHeight="1"/>
    <row r="522" ht="11.25" hidden="1" customHeight="1"/>
    <row r="523" ht="11.25" hidden="1" customHeight="1"/>
    <row r="524" ht="11.25" hidden="1" customHeight="1"/>
    <row r="525" ht="11.25" hidden="1" customHeight="1"/>
    <row r="526" ht="11.25" hidden="1" customHeight="1"/>
    <row r="527" ht="11.25" hidden="1" customHeight="1"/>
    <row r="528" ht="11.25" hidden="1" customHeight="1"/>
    <row r="529" ht="11.25" hidden="1" customHeight="1"/>
    <row r="530" ht="11.25" hidden="1" customHeight="1"/>
    <row r="531" ht="11.25" hidden="1" customHeight="1"/>
    <row r="532" ht="11.25" hidden="1" customHeight="1"/>
    <row r="533" ht="11.25" hidden="1" customHeight="1"/>
    <row r="534" ht="11.25" hidden="1" customHeight="1"/>
    <row r="535" ht="11.25" hidden="1" customHeight="1"/>
    <row r="536" ht="11.25" hidden="1" customHeight="1"/>
    <row r="537" ht="11.25" hidden="1" customHeight="1"/>
    <row r="538" ht="11.25" hidden="1" customHeight="1"/>
    <row r="539" ht="11.25" hidden="1" customHeight="1"/>
    <row r="540" ht="11.25" hidden="1" customHeight="1"/>
    <row r="541" ht="11.25" hidden="1" customHeight="1"/>
    <row r="542" ht="11.25" hidden="1" customHeight="1"/>
    <row r="543" ht="11.25" hidden="1" customHeight="1"/>
    <row r="544" ht="11.25" hidden="1" customHeight="1"/>
    <row r="545" ht="11.25" hidden="1" customHeight="1"/>
    <row r="546" ht="11.25" hidden="1" customHeight="1"/>
    <row r="547" ht="11.25" hidden="1" customHeight="1"/>
    <row r="548" ht="11.25" hidden="1" customHeight="1"/>
    <row r="549" ht="11.25" hidden="1" customHeight="1"/>
    <row r="550" ht="11.25" hidden="1" customHeight="1"/>
    <row r="551" ht="11.25" hidden="1" customHeight="1"/>
    <row r="552" ht="11.25" hidden="1" customHeight="1"/>
    <row r="553" ht="11.25" hidden="1" customHeight="1"/>
    <row r="554" ht="11.25" hidden="1" customHeight="1"/>
    <row r="555" ht="11.25" hidden="1" customHeight="1"/>
    <row r="556" ht="11.25" hidden="1" customHeight="1"/>
    <row r="557" ht="11.25" hidden="1" customHeight="1"/>
    <row r="558" ht="11.25" hidden="1" customHeight="1"/>
    <row r="559" ht="11.25" hidden="1" customHeight="1"/>
    <row r="560" ht="11.25" hidden="1" customHeight="1"/>
    <row r="561" ht="11.25" hidden="1" customHeight="1"/>
    <row r="562" ht="11.25" hidden="1" customHeight="1"/>
    <row r="563" ht="11.25" hidden="1" customHeight="1"/>
    <row r="564" ht="11.25" hidden="1" customHeight="1"/>
    <row r="565" ht="11.25" hidden="1" customHeight="1"/>
    <row r="566" ht="11.25" hidden="1" customHeight="1"/>
    <row r="567" ht="11.25" hidden="1" customHeight="1"/>
    <row r="568" ht="11.25" hidden="1" customHeight="1"/>
    <row r="569" ht="11.25" hidden="1" customHeight="1"/>
    <row r="570" ht="11.25" hidden="1" customHeight="1"/>
    <row r="571" ht="11.25" hidden="1" customHeight="1"/>
    <row r="572" ht="11.25" hidden="1" customHeight="1"/>
    <row r="573" ht="11.25" hidden="1" customHeight="1"/>
    <row r="574" ht="11.25" hidden="1" customHeight="1"/>
    <row r="575" ht="11.25" hidden="1" customHeight="1"/>
    <row r="576" ht="11.25" hidden="1" customHeight="1"/>
    <row r="577" ht="11.25" hidden="1" customHeight="1"/>
    <row r="578" ht="11.25" hidden="1" customHeight="1"/>
    <row r="579" ht="11.25" hidden="1" customHeight="1"/>
    <row r="580" ht="11.25" hidden="1" customHeight="1"/>
    <row r="581" ht="11.25" hidden="1" customHeight="1"/>
    <row r="582" ht="11.25" hidden="1" customHeight="1"/>
    <row r="583" ht="11.25" hidden="1" customHeight="1"/>
    <row r="584" ht="11.25" hidden="1" customHeight="1"/>
    <row r="585" ht="11.25" hidden="1" customHeight="1"/>
    <row r="586" ht="11.25" hidden="1" customHeight="1"/>
    <row r="587" ht="11.25" hidden="1" customHeight="1"/>
    <row r="588" ht="11.25" hidden="1" customHeight="1"/>
    <row r="589" ht="11.25" hidden="1" customHeight="1"/>
    <row r="590" ht="11.25" hidden="1" customHeight="1"/>
    <row r="591" ht="11.25" hidden="1" customHeight="1"/>
    <row r="592" ht="11.25" hidden="1" customHeight="1"/>
    <row r="593" ht="11.25" hidden="1" customHeight="1"/>
    <row r="594" ht="11.25" hidden="1" customHeight="1"/>
    <row r="595" ht="11.25" hidden="1" customHeight="1"/>
    <row r="596" ht="11.25" hidden="1" customHeight="1"/>
    <row r="597" ht="11.25" hidden="1" customHeight="1"/>
    <row r="598" ht="11.25" hidden="1" customHeight="1"/>
    <row r="599" ht="11.25" hidden="1" customHeight="1"/>
    <row r="600" ht="11.25" hidden="1" customHeight="1"/>
    <row r="601" ht="11.25" hidden="1" customHeight="1"/>
    <row r="602" ht="11.25" hidden="1" customHeight="1"/>
    <row r="603" ht="11.25" hidden="1" customHeight="1"/>
    <row r="604" ht="11.25" hidden="1" customHeight="1"/>
    <row r="605" ht="11.25" hidden="1" customHeight="1"/>
    <row r="606" ht="11.25" hidden="1" customHeight="1"/>
    <row r="607" ht="11.25" hidden="1" customHeight="1"/>
    <row r="608" ht="11.25" hidden="1" customHeight="1"/>
    <row r="609" ht="11.25" hidden="1" customHeight="1"/>
    <row r="610" ht="11.25" hidden="1" customHeight="1"/>
    <row r="611" ht="11.25" hidden="1" customHeight="1"/>
    <row r="612" ht="11.25" hidden="1" customHeight="1"/>
    <row r="613" ht="11.25" hidden="1" customHeight="1"/>
    <row r="614" ht="11.25" hidden="1" customHeight="1"/>
    <row r="615" ht="11.25" hidden="1" customHeight="1"/>
    <row r="616" ht="11.25" hidden="1" customHeight="1"/>
    <row r="617" ht="11.25" hidden="1" customHeight="1"/>
    <row r="618" ht="11.25" hidden="1" customHeight="1"/>
    <row r="619" ht="11.25" hidden="1" customHeight="1"/>
    <row r="620" ht="11.25" hidden="1" customHeight="1"/>
    <row r="621" ht="11.25" hidden="1" customHeight="1"/>
    <row r="622" ht="11.25" hidden="1" customHeight="1"/>
    <row r="623" ht="11.25" hidden="1" customHeight="1"/>
    <row r="624" ht="11.25" hidden="1" customHeight="1"/>
    <row r="625" ht="11.25" hidden="1" customHeight="1"/>
    <row r="626" ht="11.25" hidden="1" customHeight="1"/>
    <row r="627" ht="11.25" hidden="1" customHeight="1"/>
    <row r="628" ht="11.25" hidden="1" customHeight="1"/>
    <row r="629" ht="11.25" hidden="1" customHeight="1"/>
    <row r="630" ht="11.25" hidden="1" customHeight="1"/>
    <row r="631" ht="11.25" hidden="1" customHeight="1"/>
    <row r="632" ht="11.25" hidden="1" customHeight="1"/>
    <row r="633" ht="11.25" hidden="1" customHeight="1"/>
    <row r="634" ht="11.25" hidden="1" customHeight="1"/>
    <row r="635" ht="11.25" hidden="1" customHeight="1"/>
    <row r="636" ht="11.25" hidden="1" customHeight="1"/>
    <row r="637" ht="11.25" hidden="1" customHeight="1"/>
    <row r="638" ht="11.25" hidden="1" customHeight="1"/>
    <row r="639" ht="11.25" hidden="1" customHeight="1"/>
    <row r="640" ht="11.25" hidden="1" customHeight="1"/>
    <row r="641" ht="11.25" hidden="1" customHeight="1"/>
    <row r="642" ht="11.25" hidden="1" customHeight="1"/>
    <row r="643" ht="11.25" hidden="1" customHeight="1"/>
    <row r="644" ht="11.25" hidden="1" customHeight="1"/>
    <row r="645" ht="11.25" hidden="1" customHeight="1"/>
    <row r="646" ht="11.25" hidden="1" customHeight="1"/>
    <row r="647" ht="11.25" hidden="1" customHeight="1"/>
    <row r="648" ht="11.25" hidden="1" customHeight="1"/>
    <row r="649" ht="11.25" hidden="1" customHeight="1"/>
    <row r="650" ht="11.25" hidden="1" customHeight="1"/>
    <row r="651" ht="11.25" hidden="1" customHeight="1"/>
    <row r="652" ht="11.25" hidden="1" customHeight="1"/>
    <row r="653" ht="11.25" hidden="1" customHeight="1"/>
    <row r="654" ht="11.25" hidden="1" customHeight="1"/>
    <row r="655" ht="11.25" hidden="1" customHeight="1"/>
    <row r="656" ht="11.25" hidden="1" customHeight="1"/>
    <row r="657" ht="11.25" hidden="1" customHeight="1"/>
    <row r="658" ht="11.25" hidden="1" customHeight="1"/>
    <row r="659" ht="11.25" hidden="1" customHeight="1"/>
    <row r="660" ht="11.25" hidden="1" customHeight="1"/>
    <row r="661" ht="11.25" hidden="1" customHeight="1"/>
    <row r="662" ht="11.25" hidden="1" customHeight="1"/>
    <row r="663" ht="11.25" hidden="1" customHeight="1"/>
    <row r="664" ht="11.25" hidden="1" customHeight="1"/>
    <row r="665" ht="11.25" hidden="1" customHeight="1"/>
    <row r="666" ht="11.25" hidden="1" customHeight="1"/>
    <row r="667" ht="11.25" hidden="1" customHeight="1"/>
    <row r="668" ht="11.25" hidden="1" customHeight="1"/>
    <row r="669" ht="11.25" hidden="1" customHeight="1"/>
    <row r="670" ht="11.25" hidden="1" customHeight="1"/>
    <row r="671" ht="11.25" hidden="1" customHeight="1"/>
    <row r="672" ht="11.25" hidden="1" customHeight="1"/>
    <row r="673" ht="11.25" hidden="1" customHeight="1"/>
    <row r="674" ht="11.25" hidden="1" customHeight="1"/>
    <row r="675" ht="11.25" hidden="1" customHeight="1"/>
    <row r="676" ht="11.25" hidden="1" customHeight="1"/>
    <row r="677" ht="11.25" hidden="1" customHeight="1"/>
    <row r="678" ht="11.25" hidden="1" customHeight="1"/>
    <row r="679" ht="11.25" hidden="1" customHeight="1"/>
    <row r="680" ht="11.25" hidden="1" customHeight="1"/>
    <row r="681" ht="11.25" hidden="1" customHeight="1"/>
    <row r="682" ht="11.25" hidden="1" customHeight="1"/>
    <row r="683" ht="11.25" hidden="1" customHeight="1"/>
    <row r="684" ht="11.25" hidden="1" customHeight="1"/>
    <row r="685" ht="11.25" hidden="1" customHeight="1"/>
    <row r="686" ht="11.25" hidden="1" customHeight="1"/>
    <row r="687" ht="11.25" hidden="1" customHeight="1"/>
    <row r="688" ht="11.25" hidden="1" customHeight="1"/>
    <row r="689" ht="11.25" hidden="1" customHeight="1"/>
    <row r="690" ht="11.25" hidden="1" customHeight="1"/>
    <row r="691" ht="11.25" hidden="1" customHeight="1"/>
    <row r="692" ht="11.25" hidden="1" customHeight="1"/>
    <row r="693" ht="11.25" hidden="1" customHeight="1"/>
    <row r="694" ht="11.25" hidden="1" customHeight="1"/>
    <row r="695" ht="11.25" hidden="1" customHeight="1"/>
    <row r="696" ht="11.25" hidden="1" customHeight="1"/>
    <row r="697" ht="11.25" hidden="1" customHeight="1"/>
    <row r="698" ht="11.25" hidden="1" customHeight="1"/>
    <row r="699" ht="11.25" hidden="1" customHeight="1"/>
    <row r="700" ht="11.25" hidden="1" customHeight="1"/>
    <row r="701" ht="11.25" hidden="1" customHeight="1"/>
    <row r="702" ht="11.25" hidden="1" customHeight="1"/>
    <row r="703" ht="11.25" hidden="1" customHeight="1"/>
    <row r="704" ht="11.25" hidden="1" customHeight="1"/>
    <row r="705" ht="11.25" hidden="1" customHeight="1"/>
    <row r="706" ht="11.25" hidden="1" customHeight="1"/>
    <row r="707" ht="11.25" hidden="1" customHeight="1"/>
    <row r="708" ht="11.25" hidden="1" customHeight="1"/>
    <row r="709" ht="11.25" hidden="1" customHeight="1"/>
    <row r="710" ht="11.25" hidden="1" customHeight="1"/>
    <row r="711" ht="11.25" hidden="1" customHeight="1"/>
    <row r="712" ht="11.25" hidden="1" customHeight="1"/>
    <row r="713" ht="11.25" hidden="1" customHeight="1"/>
    <row r="714" ht="11.25" hidden="1" customHeight="1"/>
    <row r="715" ht="11.25" hidden="1" customHeight="1"/>
    <row r="716" ht="11.25" hidden="1" customHeight="1"/>
    <row r="717" ht="11.25" hidden="1" customHeight="1"/>
    <row r="718" ht="11.25" hidden="1" customHeight="1"/>
    <row r="719" ht="11.25" hidden="1" customHeight="1"/>
    <row r="720" ht="11.25" hidden="1" customHeight="1"/>
    <row r="721" ht="11.25" hidden="1" customHeight="1"/>
    <row r="722" ht="11.25" hidden="1" customHeight="1"/>
    <row r="723" ht="11.25" hidden="1" customHeight="1"/>
    <row r="724" ht="11.25" hidden="1" customHeight="1"/>
    <row r="725" ht="11.25" hidden="1" customHeight="1"/>
    <row r="726" ht="11.25" hidden="1" customHeight="1"/>
    <row r="727" ht="11.25" hidden="1" customHeight="1"/>
    <row r="728" ht="11.25" hidden="1" customHeight="1"/>
    <row r="729" ht="11.25" hidden="1" customHeight="1"/>
    <row r="730" ht="11.25" hidden="1" customHeight="1"/>
    <row r="731" ht="11.25" hidden="1" customHeight="1"/>
    <row r="732" ht="11.25" hidden="1" customHeight="1"/>
    <row r="733" ht="11.25" hidden="1" customHeight="1"/>
    <row r="734" ht="11.25" hidden="1" customHeight="1"/>
    <row r="735" ht="11.25" hidden="1" customHeight="1"/>
    <row r="736" ht="11.25" hidden="1" customHeight="1"/>
    <row r="737" ht="11.25" hidden="1" customHeight="1"/>
    <row r="738" ht="11.25" hidden="1" customHeight="1"/>
    <row r="739" ht="11.25" hidden="1" customHeight="1"/>
    <row r="740" ht="11.25" hidden="1" customHeight="1"/>
    <row r="741" ht="11.25" hidden="1" customHeight="1"/>
    <row r="742" ht="11.25" hidden="1" customHeight="1"/>
    <row r="743" ht="11.25" hidden="1" customHeight="1"/>
    <row r="744" ht="11.25" hidden="1" customHeight="1"/>
    <row r="745" ht="11.25" hidden="1" customHeight="1"/>
    <row r="746" ht="11.25" hidden="1" customHeight="1"/>
    <row r="747" ht="11.25" hidden="1" customHeight="1"/>
    <row r="748" ht="11.25" hidden="1" customHeight="1"/>
    <row r="749" ht="11.25" hidden="1" customHeight="1"/>
    <row r="750" ht="11.25" hidden="1" customHeight="1"/>
    <row r="751" ht="11.25" hidden="1" customHeight="1"/>
    <row r="752" ht="11.25" hidden="1" customHeight="1"/>
    <row r="753" ht="11.25" hidden="1" customHeight="1"/>
    <row r="754" ht="11.25" hidden="1" customHeight="1"/>
    <row r="755" ht="11.25" hidden="1" customHeight="1"/>
    <row r="756" ht="11.25" hidden="1" customHeight="1"/>
    <row r="757" ht="11.25" hidden="1" customHeight="1"/>
    <row r="758" ht="11.25" hidden="1" customHeight="1"/>
    <row r="759" ht="11.25" hidden="1" customHeight="1"/>
    <row r="760" ht="11.25" hidden="1" customHeight="1"/>
    <row r="761" ht="11.25" hidden="1" customHeight="1"/>
    <row r="762" ht="11.25" hidden="1" customHeight="1"/>
    <row r="763" ht="11.25" hidden="1" customHeight="1"/>
    <row r="764" ht="11.25" hidden="1" customHeight="1"/>
    <row r="765" ht="11.25" hidden="1" customHeight="1"/>
    <row r="766" ht="11.25" hidden="1" customHeight="1"/>
    <row r="767" ht="11.25" hidden="1" customHeight="1"/>
    <row r="768" ht="11.25" hidden="1" customHeight="1"/>
    <row r="769" ht="11.25" hidden="1" customHeight="1"/>
    <row r="770" ht="11.25" hidden="1" customHeight="1"/>
    <row r="771" ht="11.25" hidden="1" customHeight="1"/>
    <row r="772" ht="11.25" hidden="1" customHeight="1"/>
    <row r="773" ht="11.25" hidden="1" customHeight="1"/>
    <row r="774" ht="11.25" hidden="1" customHeight="1"/>
    <row r="775" ht="11.25" hidden="1" customHeight="1"/>
    <row r="776" ht="11.25" hidden="1" customHeight="1"/>
    <row r="777" ht="11.25" hidden="1" customHeight="1"/>
    <row r="778" ht="11.25" hidden="1" customHeight="1"/>
    <row r="779" ht="11.25" hidden="1" customHeight="1"/>
    <row r="780" ht="11.25" hidden="1" customHeight="1"/>
    <row r="781" ht="11.25" hidden="1" customHeight="1"/>
    <row r="782" ht="11.25" hidden="1" customHeight="1"/>
    <row r="783" ht="11.25" hidden="1" customHeight="1"/>
    <row r="784" ht="11.25" hidden="1" customHeight="1"/>
    <row r="785" ht="11.25" hidden="1" customHeight="1"/>
    <row r="786" ht="11.25" hidden="1" customHeight="1"/>
    <row r="787" ht="11.25" hidden="1" customHeight="1"/>
    <row r="788" ht="11.25" hidden="1" customHeight="1"/>
    <row r="789" ht="11.25" hidden="1" customHeight="1"/>
    <row r="790" ht="11.25" hidden="1" customHeight="1"/>
    <row r="791" ht="11.25" hidden="1" customHeight="1"/>
    <row r="792" ht="11.25" hidden="1" customHeight="1"/>
    <row r="793" ht="11.25" hidden="1" customHeight="1"/>
    <row r="794" ht="11.25" hidden="1" customHeight="1"/>
    <row r="795" ht="11.25" hidden="1" customHeight="1"/>
    <row r="796" ht="11.25" hidden="1" customHeight="1"/>
    <row r="797" ht="11.25" hidden="1" customHeight="1"/>
    <row r="798" ht="11.25" hidden="1" customHeight="1"/>
    <row r="799" ht="11.25" hidden="1" customHeight="1"/>
    <row r="800" ht="11.25" hidden="1" customHeight="1"/>
    <row r="801" ht="11.25" hidden="1" customHeight="1"/>
    <row r="802" ht="11.25" hidden="1" customHeight="1"/>
    <row r="803" ht="11.25" hidden="1" customHeight="1"/>
    <row r="804" ht="11.25" hidden="1" customHeight="1"/>
    <row r="805" ht="11.25" hidden="1" customHeight="1"/>
    <row r="806" ht="11.25" hidden="1" customHeight="1"/>
    <row r="807" ht="11.25" hidden="1" customHeight="1"/>
    <row r="808" ht="11.25" hidden="1" customHeight="1"/>
    <row r="809" ht="11.25" hidden="1" customHeight="1"/>
    <row r="810" ht="11.25" hidden="1" customHeight="1"/>
    <row r="811" ht="11.25" hidden="1" customHeight="1"/>
    <row r="812" ht="11.25" hidden="1" customHeight="1"/>
    <row r="813" ht="11.25" hidden="1" customHeight="1"/>
    <row r="814" ht="11.25" hidden="1" customHeight="1"/>
    <row r="815" ht="11.25" hidden="1" customHeight="1"/>
    <row r="816" ht="11.25" hidden="1" customHeight="1"/>
    <row r="817" ht="11.25" hidden="1" customHeight="1"/>
    <row r="818" ht="11.25" hidden="1" customHeight="1"/>
    <row r="819" ht="11.25" hidden="1" customHeight="1"/>
    <row r="820" ht="11.25" hidden="1" customHeight="1"/>
    <row r="821" ht="11.25" hidden="1" customHeight="1"/>
    <row r="822" ht="11.25" hidden="1" customHeight="1"/>
    <row r="823" ht="11.25" hidden="1" customHeight="1"/>
    <row r="824" ht="11.25" hidden="1" customHeight="1"/>
    <row r="825" ht="11.25" hidden="1" customHeight="1"/>
    <row r="826" ht="11.25" hidden="1" customHeight="1"/>
    <row r="827" ht="11.25" hidden="1" customHeight="1"/>
    <row r="828" ht="11.25" hidden="1" customHeight="1"/>
    <row r="829" ht="11.25" hidden="1" customHeight="1"/>
    <row r="830" ht="11.25" hidden="1" customHeight="1"/>
    <row r="831" ht="11.25" hidden="1" customHeight="1"/>
    <row r="832" ht="11.25" hidden="1" customHeight="1"/>
    <row r="833" ht="11.25" hidden="1" customHeight="1"/>
    <row r="834" ht="11.25" hidden="1" customHeight="1"/>
    <row r="835" ht="11.25" hidden="1" customHeight="1"/>
    <row r="836" ht="11.25" hidden="1" customHeight="1"/>
    <row r="837" ht="11.25" hidden="1" customHeight="1"/>
    <row r="838" ht="11.25" hidden="1" customHeight="1"/>
    <row r="839" ht="11.25" hidden="1" customHeight="1"/>
    <row r="840" ht="11.25" hidden="1" customHeight="1"/>
    <row r="841" ht="11.25" hidden="1" customHeight="1"/>
    <row r="842" ht="11.25" hidden="1" customHeight="1"/>
    <row r="843" ht="11.25" hidden="1" customHeight="1"/>
    <row r="844" ht="11.25" hidden="1" customHeight="1"/>
    <row r="845" ht="11.25" hidden="1" customHeight="1"/>
    <row r="846" ht="11.25" hidden="1" customHeight="1"/>
    <row r="847" ht="11.25" hidden="1" customHeight="1"/>
    <row r="848" ht="11.25" hidden="1" customHeight="1"/>
    <row r="849" ht="11.25" hidden="1" customHeight="1"/>
    <row r="850" ht="11.25" hidden="1" customHeight="1"/>
    <row r="851" ht="11.25" hidden="1" customHeight="1"/>
    <row r="852" ht="11.25" hidden="1" customHeight="1"/>
    <row r="853" ht="11.25" hidden="1" customHeight="1"/>
    <row r="854" ht="11.25" hidden="1" customHeight="1"/>
    <row r="855" ht="11.25" hidden="1" customHeight="1"/>
    <row r="856" ht="11.25" hidden="1" customHeight="1"/>
    <row r="857" ht="11.25" hidden="1" customHeight="1"/>
    <row r="858" ht="11.25" hidden="1" customHeight="1"/>
    <row r="859" ht="11.25" hidden="1" customHeight="1"/>
    <row r="860" ht="11.25" hidden="1" customHeight="1"/>
    <row r="861" ht="11.25" hidden="1" customHeight="1"/>
    <row r="862" ht="11.25" hidden="1" customHeight="1"/>
    <row r="863" ht="11.25" hidden="1" customHeight="1"/>
    <row r="864" ht="11.25" hidden="1" customHeight="1"/>
    <row r="865" ht="11.25" hidden="1" customHeight="1"/>
    <row r="866" ht="11.25" hidden="1" customHeight="1"/>
    <row r="867" ht="11.25" hidden="1" customHeight="1"/>
    <row r="868" ht="11.25" hidden="1" customHeight="1"/>
    <row r="869" ht="11.25" hidden="1" customHeight="1"/>
    <row r="870" ht="11.25" hidden="1" customHeight="1"/>
    <row r="871" ht="11.25" hidden="1" customHeight="1"/>
    <row r="872" ht="11.25" hidden="1" customHeight="1"/>
    <row r="873" ht="11.25" hidden="1" customHeight="1"/>
    <row r="874" ht="11.25" hidden="1" customHeight="1"/>
    <row r="875" ht="11.25" hidden="1" customHeight="1"/>
    <row r="876" ht="11.25" hidden="1" customHeight="1"/>
    <row r="877" ht="11.25" hidden="1" customHeight="1"/>
    <row r="878" ht="11.25" hidden="1" customHeight="1"/>
    <row r="879" ht="11.25" hidden="1" customHeight="1"/>
    <row r="880" ht="11.25" hidden="1" customHeight="1"/>
    <row r="881" ht="11.25" hidden="1" customHeight="1"/>
    <row r="882" ht="11.25" hidden="1" customHeight="1"/>
    <row r="883" ht="11.25" hidden="1" customHeight="1"/>
    <row r="884" ht="11.25" hidden="1" customHeight="1"/>
    <row r="885" ht="11.25" hidden="1" customHeight="1"/>
    <row r="886" ht="11.25" hidden="1" customHeight="1"/>
    <row r="887" ht="11.25" hidden="1" customHeight="1"/>
    <row r="888" ht="11.25" hidden="1" customHeight="1"/>
    <row r="889" ht="11.25" hidden="1" customHeight="1"/>
    <row r="890" ht="11.25" hidden="1" customHeight="1"/>
    <row r="891" ht="11.25" hidden="1" customHeight="1"/>
    <row r="892" ht="11.25" hidden="1" customHeight="1"/>
    <row r="893" ht="11.25" hidden="1" customHeight="1"/>
    <row r="894" ht="11.25" hidden="1" customHeight="1"/>
    <row r="895" ht="11.25" hidden="1" customHeight="1"/>
    <row r="896" ht="11.25" hidden="1" customHeight="1"/>
    <row r="897" ht="11.25" hidden="1" customHeight="1"/>
    <row r="898" ht="11.25" hidden="1" customHeight="1"/>
    <row r="899" ht="11.25" hidden="1" customHeight="1"/>
    <row r="900" ht="11.25" hidden="1" customHeight="1"/>
    <row r="901" ht="11.25" hidden="1" customHeight="1"/>
    <row r="902" ht="11.25" hidden="1" customHeight="1"/>
    <row r="903" ht="11.25" hidden="1" customHeight="1"/>
    <row r="904" ht="11.25" hidden="1" customHeight="1"/>
    <row r="905" ht="11.25" hidden="1" customHeight="1"/>
    <row r="906" ht="11.25" hidden="1" customHeight="1"/>
    <row r="907" ht="11.25" hidden="1" customHeight="1"/>
    <row r="908" ht="11.25" hidden="1" customHeight="1"/>
    <row r="909" ht="11.25" hidden="1" customHeight="1"/>
    <row r="910" ht="11.25" hidden="1" customHeight="1"/>
    <row r="911" ht="11.25" hidden="1" customHeight="1"/>
    <row r="912" ht="11.25" hidden="1" customHeight="1"/>
    <row r="913" ht="11.25" hidden="1" customHeight="1"/>
    <row r="914" ht="11.25" hidden="1" customHeight="1"/>
    <row r="915" ht="11.25" hidden="1" customHeight="1"/>
    <row r="916" ht="11.25" hidden="1" customHeight="1"/>
    <row r="917" ht="11.25" hidden="1" customHeight="1"/>
    <row r="918" ht="11.25" hidden="1" customHeight="1"/>
    <row r="919" ht="11.25" hidden="1" customHeight="1"/>
    <row r="920" ht="11.25" hidden="1" customHeight="1"/>
    <row r="921" ht="11.25" hidden="1" customHeight="1"/>
    <row r="922" ht="11.25" hidden="1" customHeight="1"/>
    <row r="923" ht="11.25" hidden="1" customHeight="1"/>
    <row r="924" ht="11.25" hidden="1" customHeight="1"/>
    <row r="925" ht="11.25" hidden="1" customHeight="1"/>
    <row r="926" ht="11.25" hidden="1" customHeight="1"/>
    <row r="927" ht="11.25" hidden="1" customHeight="1"/>
    <row r="928" ht="11.25" hidden="1" customHeight="1"/>
    <row r="929" ht="11.25" hidden="1" customHeight="1"/>
    <row r="930" ht="11.25" hidden="1" customHeight="1"/>
    <row r="931" ht="11.25" hidden="1" customHeight="1"/>
    <row r="932" ht="11.25" hidden="1" customHeight="1"/>
    <row r="933" ht="11.25" hidden="1" customHeight="1"/>
    <row r="934" ht="11.25" hidden="1" customHeight="1"/>
    <row r="935" ht="11.25" hidden="1" customHeight="1"/>
    <row r="936" ht="11.25" hidden="1" customHeight="1"/>
    <row r="937" ht="11.25" hidden="1" customHeight="1"/>
    <row r="938" ht="11.25" hidden="1" customHeight="1"/>
    <row r="939" ht="11.25" hidden="1" customHeight="1"/>
    <row r="940" ht="11.25" hidden="1" customHeight="1"/>
    <row r="941" ht="11.25" hidden="1" customHeight="1"/>
    <row r="942" ht="11.25" hidden="1" customHeight="1"/>
    <row r="943" ht="11.25" hidden="1" customHeight="1"/>
    <row r="944" ht="11.25" hidden="1" customHeight="1"/>
    <row r="945" ht="11.25" hidden="1" customHeight="1"/>
    <row r="946" ht="11.25" hidden="1" customHeight="1"/>
    <row r="947" ht="11.25" hidden="1" customHeight="1"/>
    <row r="948" ht="11.25" hidden="1" customHeight="1"/>
    <row r="949" ht="11.25" hidden="1" customHeight="1"/>
    <row r="950" ht="11.25" hidden="1" customHeight="1"/>
    <row r="951" ht="11.25" hidden="1" customHeight="1"/>
    <row r="952" ht="11.25" hidden="1" customHeight="1"/>
    <row r="953" ht="11.25" hidden="1" customHeight="1"/>
    <row r="954" ht="11.25" hidden="1" customHeight="1"/>
    <row r="955" ht="11.25" hidden="1" customHeight="1"/>
    <row r="956" ht="11.25" hidden="1" customHeight="1"/>
    <row r="957" ht="11.25" hidden="1" customHeight="1"/>
    <row r="958" ht="11.25" hidden="1" customHeight="1"/>
    <row r="959" ht="11.25" hidden="1" customHeight="1"/>
    <row r="960" ht="11.25" hidden="1" customHeight="1"/>
    <row r="961" ht="11.25" hidden="1" customHeight="1"/>
    <row r="962" ht="11.25" hidden="1" customHeight="1"/>
    <row r="963" ht="11.25" hidden="1" customHeight="1"/>
    <row r="964" ht="11.25" hidden="1" customHeight="1"/>
    <row r="965" ht="11.25" hidden="1" customHeight="1"/>
    <row r="966" ht="11.25" hidden="1" customHeight="1"/>
    <row r="967" ht="11.25" hidden="1" customHeight="1"/>
    <row r="968" ht="11.25" hidden="1" customHeight="1"/>
    <row r="969" ht="11.25" hidden="1" customHeight="1"/>
    <row r="970" ht="11.25" hidden="1" customHeight="1"/>
    <row r="971" ht="11.25" hidden="1" customHeight="1"/>
    <row r="972" ht="11.25" hidden="1" customHeight="1"/>
    <row r="973" ht="11.25" hidden="1" customHeight="1"/>
    <row r="974" ht="11.25" hidden="1" customHeight="1"/>
    <row r="975" ht="11.25" hidden="1" customHeight="1"/>
    <row r="976" ht="11.25" hidden="1" customHeight="1"/>
    <row r="977" ht="11.25" hidden="1" customHeight="1"/>
    <row r="978" ht="11.25" hidden="1" customHeight="1"/>
    <row r="979" ht="11.25" hidden="1" customHeight="1"/>
    <row r="980" ht="11.25" hidden="1" customHeight="1"/>
    <row r="981" ht="11.25" hidden="1" customHeight="1"/>
    <row r="982" ht="11.25" hidden="1" customHeight="1"/>
    <row r="983" ht="11.25" hidden="1" customHeight="1"/>
    <row r="984" ht="11.25" hidden="1" customHeight="1"/>
    <row r="985" ht="11.25" hidden="1" customHeight="1"/>
    <row r="986" ht="11.25" hidden="1" customHeight="1"/>
    <row r="987" ht="11.25" hidden="1" customHeight="1"/>
    <row r="988" ht="11.25" hidden="1" customHeight="1"/>
    <row r="989" ht="11.25" hidden="1" customHeight="1"/>
    <row r="990" ht="11.25" hidden="1" customHeight="1"/>
    <row r="991" ht="11.25" hidden="1" customHeight="1"/>
    <row r="992" ht="11.25" hidden="1" customHeight="1"/>
    <row r="993" ht="11.25" hidden="1" customHeight="1"/>
    <row r="994" ht="11.25" hidden="1" customHeight="1"/>
    <row r="995" ht="11.25" hidden="1" customHeight="1"/>
    <row r="996" ht="11.25" hidden="1" customHeight="1"/>
    <row r="997" ht="11.25" hidden="1" customHeight="1"/>
    <row r="998" ht="11.25" hidden="1" customHeight="1"/>
    <row r="999" ht="11.25" hidden="1" customHeight="1"/>
    <row r="1000" ht="11.25" hidden="1" customHeight="1"/>
    <row r="1001" ht="11.25" hidden="1" customHeight="1"/>
    <row r="1002" ht="11.25" hidden="1" customHeight="1"/>
    <row r="1003" ht="11.25" hidden="1" customHeight="1"/>
    <row r="1004" ht="11.25" hidden="1" customHeight="1"/>
    <row r="1005" ht="11.25" hidden="1" customHeight="1"/>
    <row r="1006" ht="11.25" hidden="1" customHeight="1"/>
    <row r="1007" ht="11.25" hidden="1" customHeight="1"/>
    <row r="1008" ht="11.25" hidden="1" customHeight="1"/>
    <row r="1009" ht="11.25" hidden="1" customHeight="1"/>
    <row r="1010" ht="11.25" hidden="1" customHeight="1"/>
    <row r="1011" ht="11.25" hidden="1" customHeight="1"/>
    <row r="1012" ht="11.25" hidden="1" customHeight="1"/>
    <row r="1013" ht="11.25" hidden="1" customHeight="1"/>
    <row r="1014" ht="11.25" hidden="1" customHeight="1"/>
    <row r="1015" ht="11.25" hidden="1" customHeight="1"/>
    <row r="1016" ht="11.25" hidden="1" customHeight="1"/>
    <row r="1017" ht="11.25" hidden="1" customHeight="1"/>
    <row r="1018" ht="11.25" hidden="1" customHeight="1"/>
    <row r="1019" ht="11.25" hidden="1" customHeight="1"/>
    <row r="1020" ht="11.25" hidden="1" customHeight="1"/>
    <row r="1021" ht="11.25" hidden="1" customHeight="1"/>
    <row r="1022" ht="11.25" hidden="1" customHeight="1"/>
    <row r="1023" ht="11.25" hidden="1" customHeight="1"/>
    <row r="1024" ht="11.25" hidden="1" customHeight="1"/>
    <row r="1025" ht="11.25" hidden="1" customHeight="1"/>
    <row r="1026" ht="11.25" hidden="1" customHeight="1"/>
    <row r="1027" ht="11.25" hidden="1" customHeight="1"/>
    <row r="1028" ht="11.25" hidden="1" customHeight="1"/>
    <row r="1029" ht="11.25" hidden="1" customHeight="1"/>
    <row r="1030" ht="11.25" hidden="1" customHeight="1"/>
    <row r="1031" ht="11.25" hidden="1" customHeight="1"/>
    <row r="1032" ht="11.25" hidden="1" customHeight="1"/>
    <row r="1033" ht="11.25" hidden="1" customHeight="1"/>
    <row r="1034" ht="11.25" hidden="1" customHeight="1"/>
    <row r="1035" ht="11.25" hidden="1" customHeight="1"/>
    <row r="1036" ht="11.25" hidden="1" customHeight="1"/>
    <row r="1037" ht="11.25" hidden="1" customHeight="1"/>
    <row r="1038" ht="11.25" hidden="1" customHeight="1"/>
    <row r="1039" ht="11.25" hidden="1" customHeight="1"/>
    <row r="1040" ht="11.25" hidden="1" customHeight="1"/>
    <row r="1041" ht="11.25" hidden="1" customHeight="1"/>
    <row r="1042" ht="11.25" hidden="1" customHeight="1"/>
    <row r="1043" ht="11.25" hidden="1" customHeight="1"/>
    <row r="1044" ht="11.25" hidden="1" customHeight="1"/>
    <row r="1045" ht="11.25" hidden="1" customHeight="1"/>
    <row r="1046" ht="11.25" hidden="1" customHeight="1"/>
    <row r="1047" ht="11.25" hidden="1" customHeight="1"/>
    <row r="1048" ht="11.25" hidden="1" customHeight="1"/>
    <row r="1049" ht="11.25" hidden="1" customHeight="1"/>
    <row r="1050" ht="11.25" hidden="1" customHeight="1"/>
    <row r="1051" ht="11.25" hidden="1" customHeight="1"/>
    <row r="1052" ht="11.25" hidden="1" customHeight="1"/>
    <row r="1053" ht="11.25" hidden="1" customHeight="1"/>
    <row r="1054" ht="11.25" hidden="1" customHeight="1"/>
    <row r="1055" ht="11.25" hidden="1" customHeight="1"/>
    <row r="1056" ht="11.25" hidden="1" customHeight="1"/>
    <row r="1057" ht="11.25" hidden="1" customHeight="1"/>
    <row r="1058" ht="11.25" hidden="1" customHeight="1"/>
    <row r="1059" ht="11.25" hidden="1" customHeight="1"/>
    <row r="1060" ht="11.25" hidden="1" customHeight="1"/>
    <row r="1061" ht="11.25" hidden="1" customHeight="1"/>
    <row r="1062" ht="11.25" hidden="1" customHeight="1"/>
    <row r="1063" ht="11.25" hidden="1" customHeight="1"/>
    <row r="1064" ht="11.25" hidden="1" customHeight="1"/>
    <row r="1065" ht="11.25" hidden="1" customHeight="1"/>
    <row r="1066" ht="11.25" hidden="1" customHeight="1"/>
    <row r="1067" ht="11.25" hidden="1" customHeight="1"/>
    <row r="1068" ht="11.25" hidden="1" customHeight="1"/>
    <row r="1069" ht="11.25" hidden="1" customHeight="1"/>
    <row r="1070" ht="11.25" hidden="1" customHeight="1"/>
    <row r="1071" ht="11.25" hidden="1" customHeight="1"/>
    <row r="1072" ht="11.25" hidden="1" customHeight="1"/>
    <row r="1073" ht="11.25" hidden="1" customHeight="1"/>
    <row r="1074" ht="11.25" hidden="1" customHeight="1"/>
    <row r="1075" ht="11.25" hidden="1" customHeight="1"/>
    <row r="1076" ht="11.25" hidden="1" customHeight="1"/>
    <row r="1077" ht="11.25" hidden="1" customHeight="1"/>
    <row r="1078" ht="11.25" hidden="1" customHeight="1"/>
    <row r="1079" ht="11.25" hidden="1" customHeight="1"/>
    <row r="1080" ht="11.25" hidden="1" customHeight="1"/>
    <row r="1081" ht="11.25" hidden="1" customHeight="1"/>
    <row r="1082" ht="11.25" hidden="1" customHeight="1"/>
    <row r="1083" ht="11.25" hidden="1" customHeight="1"/>
    <row r="1084" ht="11.25" hidden="1" customHeight="1"/>
    <row r="1085" ht="11.25" hidden="1" customHeight="1"/>
    <row r="1086" ht="11.25" hidden="1" customHeight="1"/>
    <row r="1087" ht="11.25" hidden="1" customHeight="1"/>
    <row r="1088" ht="11.25" hidden="1" customHeight="1"/>
    <row r="1089" ht="11.25" hidden="1" customHeight="1"/>
    <row r="1090" ht="11.25" hidden="1" customHeight="1"/>
    <row r="1091" ht="11.25" hidden="1" customHeight="1"/>
    <row r="1092" ht="11.25" hidden="1" customHeight="1"/>
    <row r="1093" ht="11.25" hidden="1" customHeight="1"/>
    <row r="1094" ht="11.25" hidden="1" customHeight="1"/>
    <row r="1095" ht="11.25" hidden="1" customHeight="1"/>
    <row r="1096" ht="11.25" hidden="1" customHeight="1"/>
    <row r="1097" ht="11.25" hidden="1" customHeight="1"/>
    <row r="1098" ht="11.25" hidden="1" customHeight="1"/>
    <row r="1099" ht="11.25" hidden="1" customHeight="1"/>
    <row r="1100" ht="11.25" hidden="1" customHeight="1"/>
    <row r="1101" ht="11.25" hidden="1" customHeight="1"/>
    <row r="1102" ht="11.25" hidden="1" customHeight="1"/>
    <row r="1103" ht="11.25" hidden="1" customHeight="1"/>
    <row r="1104" ht="11.25" hidden="1" customHeight="1"/>
    <row r="1105" ht="11.25" hidden="1" customHeight="1"/>
    <row r="1106" ht="11.25" hidden="1" customHeight="1"/>
    <row r="1107" ht="11.25" hidden="1" customHeight="1"/>
    <row r="1108" ht="11.25" hidden="1" customHeight="1"/>
    <row r="1109" ht="11.25" hidden="1" customHeight="1"/>
    <row r="1110" ht="11.25" hidden="1" customHeight="1"/>
    <row r="1111" ht="11.25" hidden="1" customHeight="1"/>
    <row r="1112" ht="11.25" hidden="1" customHeight="1"/>
    <row r="1113" ht="11.25" hidden="1" customHeight="1"/>
    <row r="1114" ht="11.25" hidden="1" customHeight="1"/>
    <row r="1115" ht="11.25" hidden="1" customHeight="1"/>
    <row r="1116" ht="11.25" hidden="1" customHeight="1"/>
    <row r="1117" ht="11.25" hidden="1" customHeight="1"/>
    <row r="1118" ht="11.25" hidden="1" customHeight="1"/>
    <row r="1119" ht="11.25" hidden="1" customHeight="1"/>
    <row r="1120" ht="11.25" hidden="1" customHeight="1"/>
    <row r="1121" ht="11.25" hidden="1" customHeight="1"/>
    <row r="1122" ht="11.25" hidden="1" customHeight="1"/>
    <row r="1123" ht="11.25" hidden="1" customHeight="1"/>
    <row r="1124" ht="11.25" hidden="1" customHeight="1"/>
    <row r="1125" ht="11.25" hidden="1" customHeight="1"/>
    <row r="1126" ht="11.25" hidden="1" customHeight="1"/>
    <row r="1127" ht="11.25" hidden="1" customHeight="1"/>
    <row r="1128" ht="11.25" hidden="1" customHeight="1"/>
    <row r="1129" ht="11.25" hidden="1" customHeight="1"/>
    <row r="1130" ht="11.25" hidden="1" customHeight="1"/>
    <row r="1131" ht="11.25" hidden="1" customHeight="1"/>
    <row r="1132" ht="11.25" hidden="1" customHeight="1"/>
    <row r="1133" ht="11.25" hidden="1" customHeight="1"/>
    <row r="1134" ht="11.25" hidden="1" customHeight="1"/>
    <row r="1135" ht="11.25" hidden="1" customHeight="1"/>
    <row r="1136" ht="11.25" hidden="1" customHeight="1"/>
    <row r="1137" ht="11.25" hidden="1" customHeight="1"/>
    <row r="1138" ht="11.25" hidden="1" customHeight="1"/>
    <row r="1139" ht="11.25" hidden="1" customHeight="1"/>
    <row r="1140" ht="11.25" hidden="1" customHeight="1"/>
    <row r="1141" ht="11.25" hidden="1" customHeight="1"/>
    <row r="1142" ht="11.25" hidden="1" customHeight="1"/>
    <row r="1143" ht="11.25" hidden="1" customHeight="1"/>
    <row r="1144" ht="11.25" hidden="1" customHeight="1"/>
    <row r="1145" ht="11.25" hidden="1" customHeight="1"/>
    <row r="1146" ht="11.25" hidden="1" customHeight="1"/>
    <row r="1147" ht="11.25" hidden="1" customHeight="1"/>
    <row r="1148" ht="11.25" hidden="1" customHeight="1"/>
    <row r="1149" ht="11.25" hidden="1" customHeight="1"/>
    <row r="1150" ht="11.25" hidden="1" customHeight="1"/>
    <row r="1151" ht="11.25" hidden="1" customHeight="1"/>
    <row r="1152" ht="11.25" hidden="1" customHeight="1"/>
    <row r="1153" ht="11.25" hidden="1" customHeight="1"/>
    <row r="1154" ht="11.25" hidden="1" customHeight="1"/>
    <row r="1155" ht="11.25" hidden="1" customHeight="1"/>
    <row r="1156" ht="11.25" hidden="1" customHeight="1"/>
    <row r="1157" ht="11.25" hidden="1" customHeight="1"/>
    <row r="1158" ht="11.25" hidden="1" customHeight="1"/>
    <row r="1159" ht="11.25" hidden="1" customHeight="1"/>
    <row r="1160" ht="11.25" hidden="1" customHeight="1"/>
    <row r="1161" ht="11.25" hidden="1" customHeight="1"/>
    <row r="1162" ht="11.25" hidden="1" customHeight="1"/>
    <row r="1163" ht="11.25" hidden="1" customHeight="1"/>
    <row r="1164" ht="11.25" hidden="1" customHeight="1"/>
    <row r="1165" ht="11.25" hidden="1" customHeight="1"/>
    <row r="1166" ht="11.25" hidden="1" customHeight="1"/>
    <row r="1167" ht="11.25" hidden="1" customHeight="1"/>
    <row r="1168" ht="11.25" hidden="1" customHeight="1"/>
    <row r="1169" ht="11.25" hidden="1" customHeight="1"/>
    <row r="1170" ht="11.25" hidden="1" customHeight="1"/>
    <row r="1171" ht="11.25" hidden="1" customHeight="1"/>
    <row r="1172" ht="11.25" hidden="1" customHeight="1"/>
    <row r="1173" ht="11.25" hidden="1" customHeight="1"/>
    <row r="1174" ht="11.25" hidden="1" customHeight="1"/>
    <row r="1175" ht="11.25" hidden="1" customHeight="1"/>
    <row r="1176" ht="11.25" hidden="1" customHeight="1"/>
    <row r="1177" ht="11.25" hidden="1" customHeight="1"/>
    <row r="1178" ht="11.25" hidden="1" customHeight="1"/>
    <row r="1179" ht="11.25" hidden="1" customHeight="1"/>
    <row r="1180" ht="11.25" hidden="1" customHeight="1"/>
    <row r="1181" ht="11.25" hidden="1" customHeight="1"/>
    <row r="1182" ht="11.25" hidden="1" customHeight="1"/>
    <row r="1183" ht="11.25" hidden="1" customHeight="1"/>
    <row r="1184" ht="11.25" hidden="1" customHeight="1"/>
    <row r="1185" ht="11.25" hidden="1" customHeight="1"/>
    <row r="1186" ht="11.25" hidden="1" customHeight="1"/>
    <row r="1187" ht="11.25" hidden="1" customHeight="1"/>
    <row r="1188" ht="11.25" hidden="1" customHeight="1"/>
    <row r="1189" ht="11.25" hidden="1" customHeight="1"/>
    <row r="1190" ht="11.25" hidden="1" customHeight="1"/>
    <row r="1191" ht="11.25" hidden="1" customHeight="1"/>
    <row r="1192" ht="11.25" hidden="1" customHeight="1"/>
    <row r="1193" ht="11.25" hidden="1" customHeight="1"/>
    <row r="1194" ht="11.25" hidden="1" customHeight="1"/>
    <row r="1195" ht="11.25" hidden="1" customHeight="1"/>
    <row r="1196" ht="11.25" hidden="1" customHeight="1"/>
    <row r="1197" ht="11.25" hidden="1" customHeight="1"/>
    <row r="1198" ht="11.25" hidden="1" customHeight="1"/>
    <row r="1199" ht="11.25" hidden="1" customHeight="1"/>
    <row r="1200" ht="11.25" hidden="1" customHeight="1"/>
    <row r="1201" ht="11.25" hidden="1" customHeight="1"/>
    <row r="1202" ht="11.25" hidden="1" customHeight="1"/>
    <row r="1203" ht="11.25" hidden="1" customHeight="1"/>
    <row r="1204" ht="11.25" hidden="1" customHeight="1"/>
    <row r="1205" ht="11.25" hidden="1" customHeight="1"/>
    <row r="1206" ht="11.25" hidden="1" customHeight="1"/>
    <row r="1207" ht="11.25" hidden="1" customHeight="1"/>
    <row r="1208" ht="11.25" hidden="1" customHeight="1"/>
    <row r="1209" ht="11.25" hidden="1" customHeight="1"/>
    <row r="1210" ht="11.25" hidden="1" customHeight="1"/>
    <row r="1211" ht="11.25" hidden="1" customHeight="1"/>
    <row r="1212" ht="11.25" hidden="1" customHeight="1"/>
    <row r="1213" ht="11.25" hidden="1" customHeight="1"/>
    <row r="1214" ht="11.25" hidden="1" customHeight="1"/>
    <row r="1215" ht="11.25" hidden="1" customHeight="1"/>
    <row r="1216" ht="11.25" hidden="1" customHeight="1"/>
    <row r="1217" ht="11.25" hidden="1" customHeight="1"/>
    <row r="1218" ht="11.25" hidden="1" customHeight="1"/>
    <row r="1219" ht="11.25" hidden="1" customHeight="1"/>
    <row r="1220" ht="11.25" hidden="1" customHeight="1"/>
    <row r="1221" ht="11.25" hidden="1" customHeight="1"/>
    <row r="1222" ht="11.25" hidden="1" customHeight="1"/>
    <row r="1223" ht="11.25" hidden="1" customHeight="1"/>
    <row r="1224" ht="11.25" hidden="1" customHeight="1"/>
    <row r="1225" ht="11.25" hidden="1" customHeight="1"/>
    <row r="1226" ht="11.25" hidden="1" customHeight="1"/>
    <row r="1227" ht="11.25" hidden="1" customHeight="1"/>
    <row r="1228" ht="11.25" hidden="1" customHeight="1"/>
    <row r="1229" ht="11.25" hidden="1" customHeight="1"/>
    <row r="1230" ht="11.25" hidden="1" customHeight="1"/>
    <row r="1231" ht="11.25" hidden="1" customHeight="1"/>
    <row r="1232" ht="11.25" hidden="1" customHeight="1"/>
    <row r="1233" ht="11.25" hidden="1" customHeight="1"/>
    <row r="1234" ht="11.25" hidden="1" customHeight="1"/>
    <row r="1235" ht="11.25" hidden="1" customHeight="1"/>
    <row r="1236" ht="11.25" hidden="1" customHeight="1"/>
    <row r="1237" ht="11.25" hidden="1" customHeight="1"/>
    <row r="1238" ht="11.25" hidden="1" customHeight="1"/>
    <row r="1239" ht="11.25" hidden="1" customHeight="1"/>
    <row r="1240" ht="11.25" hidden="1" customHeight="1"/>
    <row r="1241" ht="11.25" hidden="1" customHeight="1"/>
    <row r="1242" ht="11.25" hidden="1" customHeight="1"/>
    <row r="1243" ht="11.25" hidden="1" customHeight="1"/>
    <row r="1244" ht="11.25" hidden="1" customHeight="1"/>
    <row r="1245" ht="11.25" hidden="1" customHeight="1"/>
    <row r="1246" ht="11.25" hidden="1" customHeight="1"/>
    <row r="1247" ht="11.25" hidden="1" customHeight="1"/>
    <row r="1248" ht="11.25" hidden="1" customHeight="1"/>
    <row r="1249" ht="11.25" hidden="1" customHeight="1"/>
    <row r="1250" ht="11.25" hidden="1" customHeight="1"/>
    <row r="1251" ht="11.25" hidden="1" customHeight="1"/>
    <row r="1252" ht="11.25" hidden="1" customHeight="1"/>
    <row r="1253" ht="11.25" hidden="1" customHeight="1"/>
    <row r="1254" ht="11.25" hidden="1" customHeight="1"/>
    <row r="1255" ht="11.25" hidden="1" customHeight="1"/>
    <row r="1256" ht="11.25" hidden="1" customHeight="1"/>
    <row r="1257" ht="11.25" hidden="1" customHeight="1"/>
    <row r="1258" ht="11.25" hidden="1" customHeight="1"/>
    <row r="1259" ht="11.25" hidden="1" customHeight="1"/>
    <row r="1260" ht="11.25" hidden="1" customHeight="1"/>
    <row r="1261" ht="11.25" hidden="1" customHeight="1"/>
    <row r="1262" ht="11.25" hidden="1" customHeight="1"/>
    <row r="1263" ht="11.25" hidden="1" customHeight="1"/>
    <row r="1264" ht="11.25" hidden="1" customHeight="1"/>
    <row r="1265" ht="11.25" hidden="1" customHeight="1"/>
    <row r="1266" ht="11.25" hidden="1" customHeight="1"/>
    <row r="1267" ht="11.25" hidden="1" customHeight="1"/>
    <row r="1268" ht="11.25" hidden="1" customHeight="1"/>
    <row r="1269" ht="11.25" hidden="1" customHeight="1"/>
    <row r="1270" ht="11.25" hidden="1" customHeight="1"/>
    <row r="1271" ht="11.25" hidden="1" customHeight="1"/>
    <row r="1272" ht="11.25" hidden="1" customHeight="1"/>
    <row r="1273" ht="11.25" hidden="1" customHeight="1"/>
    <row r="1274" ht="11.25" hidden="1" customHeight="1"/>
    <row r="1275" ht="11.25" hidden="1" customHeight="1"/>
    <row r="1276" ht="11.25" hidden="1" customHeight="1"/>
    <row r="1277" ht="11.25" hidden="1" customHeight="1"/>
    <row r="1278" ht="11.25" hidden="1" customHeight="1"/>
    <row r="1279" ht="11.25" hidden="1" customHeight="1"/>
    <row r="1280" ht="11.25" hidden="1" customHeight="1"/>
    <row r="1281" ht="11.25" hidden="1" customHeight="1"/>
    <row r="1282" ht="11.25" hidden="1" customHeight="1"/>
    <row r="1283" ht="11.25" hidden="1" customHeight="1"/>
    <row r="1284" ht="11.25" hidden="1" customHeight="1"/>
    <row r="1285" ht="11.25" hidden="1" customHeight="1"/>
    <row r="1286" ht="11.25" hidden="1" customHeight="1"/>
    <row r="1287" ht="11.25" hidden="1" customHeight="1"/>
    <row r="1288" ht="11.25" hidden="1" customHeight="1"/>
    <row r="1289" ht="11.25" hidden="1" customHeight="1"/>
    <row r="1290" ht="11.25" hidden="1" customHeight="1"/>
    <row r="1291" ht="11.25" hidden="1" customHeight="1"/>
    <row r="1292" ht="11.25" hidden="1" customHeight="1"/>
    <row r="1293" ht="11.25" hidden="1" customHeight="1"/>
    <row r="1294" ht="11.25" hidden="1" customHeight="1"/>
    <row r="1295" ht="11.25" hidden="1" customHeight="1"/>
    <row r="1296" ht="11.25" hidden="1" customHeight="1"/>
    <row r="1297" ht="11.25" hidden="1" customHeight="1"/>
    <row r="1298" ht="11.25" hidden="1" customHeight="1"/>
    <row r="1299" ht="11.25" hidden="1" customHeight="1"/>
    <row r="1300" ht="11.25" hidden="1" customHeight="1"/>
    <row r="1301" ht="11.25" hidden="1" customHeight="1"/>
    <row r="1302" ht="11.25" hidden="1" customHeight="1"/>
    <row r="1303" ht="11.25" hidden="1" customHeight="1"/>
    <row r="1304" ht="11.25" hidden="1" customHeight="1"/>
    <row r="1305" ht="11.25" hidden="1" customHeight="1"/>
    <row r="1306" ht="11.25" hidden="1" customHeight="1"/>
    <row r="1307" ht="11.25" hidden="1" customHeight="1"/>
    <row r="1308" ht="11.25" hidden="1" customHeight="1"/>
    <row r="1309" ht="11.25" hidden="1" customHeight="1"/>
    <row r="1310" ht="11.25" hidden="1" customHeight="1"/>
    <row r="1311" ht="11.25" hidden="1" customHeight="1"/>
    <row r="1312" ht="11.25" hidden="1" customHeight="1"/>
    <row r="1313" ht="11.25" hidden="1" customHeight="1"/>
    <row r="1314" ht="11.25" hidden="1" customHeight="1"/>
    <row r="1315" ht="11.25" hidden="1" customHeight="1"/>
    <row r="1316" ht="11.25" hidden="1" customHeight="1"/>
    <row r="1317" ht="11.25" hidden="1" customHeight="1"/>
    <row r="1318" ht="11.25" hidden="1" customHeight="1"/>
    <row r="1319" ht="11.25" hidden="1" customHeight="1"/>
    <row r="1320" ht="11.25" hidden="1" customHeight="1"/>
    <row r="1321" ht="11.25" hidden="1" customHeight="1"/>
    <row r="1322" ht="11.25" hidden="1" customHeight="1"/>
    <row r="1323" ht="11.25" hidden="1" customHeight="1"/>
    <row r="1324" ht="11.25" hidden="1" customHeight="1"/>
    <row r="1325" ht="11.25" hidden="1" customHeight="1"/>
    <row r="1326" ht="11.25" hidden="1" customHeight="1"/>
    <row r="1327" ht="11.25" hidden="1" customHeight="1"/>
    <row r="1328" ht="11.25" hidden="1" customHeight="1"/>
    <row r="1329" ht="11.25" hidden="1" customHeight="1"/>
    <row r="1330" ht="11.25" hidden="1" customHeight="1"/>
    <row r="1331" ht="11.25" hidden="1" customHeight="1"/>
    <row r="1332" ht="11.25" hidden="1" customHeight="1"/>
    <row r="1333" ht="11.25" hidden="1" customHeight="1"/>
    <row r="1334" ht="11.25" hidden="1" customHeight="1"/>
    <row r="1335" ht="11.25" hidden="1" customHeight="1"/>
    <row r="1336" ht="11.25" hidden="1" customHeight="1"/>
    <row r="1337" ht="11.25" hidden="1" customHeight="1"/>
    <row r="1338" ht="11.25" hidden="1" customHeight="1"/>
    <row r="1339" ht="11.25" hidden="1" customHeight="1"/>
    <row r="1340" ht="11.25" hidden="1" customHeight="1"/>
    <row r="1341" ht="11.25" hidden="1" customHeight="1"/>
    <row r="1342" ht="11.25" hidden="1" customHeight="1"/>
    <row r="1343" ht="11.25" hidden="1" customHeight="1"/>
    <row r="1344" ht="11.25" hidden="1" customHeight="1"/>
    <row r="1345" ht="11.25" hidden="1" customHeight="1"/>
    <row r="1346" ht="11.25" hidden="1" customHeight="1"/>
    <row r="1347" ht="11.25" hidden="1" customHeight="1"/>
    <row r="1348" ht="11.25" hidden="1" customHeight="1"/>
    <row r="1349" ht="11.25" hidden="1" customHeight="1"/>
    <row r="1350" ht="11.25" hidden="1" customHeight="1"/>
    <row r="1351" ht="11.25" hidden="1" customHeight="1"/>
    <row r="1352" ht="11.25" hidden="1" customHeight="1"/>
    <row r="1353" ht="11.25" hidden="1" customHeight="1"/>
    <row r="1354" ht="11.25" hidden="1" customHeight="1"/>
    <row r="1355" ht="11.25" hidden="1" customHeight="1"/>
    <row r="1356" ht="11.25" hidden="1" customHeight="1"/>
    <row r="1357" ht="11.25" hidden="1" customHeight="1"/>
    <row r="1358" ht="11.25" hidden="1" customHeight="1"/>
    <row r="1359" ht="11.25" hidden="1" customHeight="1"/>
    <row r="1360" ht="11.25" hidden="1" customHeight="1"/>
    <row r="1361" ht="11.25" hidden="1" customHeight="1"/>
    <row r="1362" ht="11.25" hidden="1" customHeight="1"/>
    <row r="1363" ht="11.25" hidden="1" customHeight="1"/>
    <row r="1364" ht="11.25" hidden="1" customHeight="1"/>
    <row r="1365" ht="11.25" hidden="1" customHeight="1"/>
    <row r="1366" ht="11.25" hidden="1" customHeight="1"/>
    <row r="1367" ht="11.25" hidden="1" customHeight="1"/>
    <row r="1368" ht="11.25" hidden="1" customHeight="1"/>
    <row r="1369" ht="11.25" hidden="1" customHeight="1"/>
    <row r="1370" ht="11.25" hidden="1" customHeight="1"/>
    <row r="1371" ht="11.25" hidden="1" customHeight="1"/>
    <row r="1372" ht="11.25" hidden="1" customHeight="1"/>
    <row r="1373" ht="11.25" hidden="1" customHeight="1"/>
    <row r="1374" ht="11.25" hidden="1" customHeight="1"/>
    <row r="1375" ht="11.25" hidden="1" customHeight="1"/>
    <row r="1376" ht="11.25" hidden="1" customHeight="1"/>
    <row r="1377" ht="11.25" hidden="1" customHeight="1"/>
    <row r="1378" ht="11.25" hidden="1" customHeight="1"/>
    <row r="1379" ht="11.25" hidden="1" customHeight="1"/>
    <row r="1380" ht="11.25" hidden="1" customHeight="1"/>
    <row r="1381" ht="11.25" hidden="1" customHeight="1"/>
    <row r="1382" ht="11.25" hidden="1" customHeight="1"/>
    <row r="1383" ht="11.25" hidden="1" customHeight="1"/>
    <row r="1384" ht="11.25" hidden="1" customHeight="1"/>
    <row r="1385" ht="11.25" hidden="1" customHeight="1"/>
    <row r="1386" ht="11.25" hidden="1" customHeight="1"/>
    <row r="1387" ht="11.25" hidden="1" customHeight="1"/>
    <row r="1388" ht="11.25" hidden="1" customHeight="1"/>
    <row r="1389" ht="11.25" hidden="1" customHeight="1"/>
    <row r="1390" ht="11.25" hidden="1" customHeight="1"/>
    <row r="1391" ht="11.25" hidden="1" customHeight="1"/>
    <row r="1392" ht="11.25" hidden="1" customHeight="1"/>
    <row r="1393" ht="11.25" hidden="1" customHeight="1"/>
    <row r="1394" ht="11.25" hidden="1" customHeight="1"/>
    <row r="1395" ht="11.25" hidden="1" customHeight="1"/>
    <row r="1396" ht="11.25" hidden="1" customHeight="1"/>
    <row r="1397" ht="11.25" hidden="1" customHeight="1"/>
    <row r="1398" ht="11.25" hidden="1" customHeight="1"/>
    <row r="1399" ht="11.25" hidden="1" customHeight="1"/>
    <row r="1400" ht="11.25" hidden="1" customHeight="1"/>
    <row r="1401" ht="11.25" hidden="1" customHeight="1"/>
    <row r="1402" ht="11.25" hidden="1" customHeight="1"/>
    <row r="1403" ht="11.25" hidden="1" customHeight="1"/>
    <row r="1404" ht="11.25" hidden="1" customHeight="1"/>
    <row r="1405" ht="11.25" hidden="1" customHeight="1"/>
    <row r="1406" ht="11.25" hidden="1" customHeight="1"/>
    <row r="1407" ht="11.25" hidden="1" customHeight="1"/>
    <row r="1408" ht="11.25" hidden="1" customHeight="1"/>
    <row r="1409" ht="11.25" hidden="1" customHeight="1"/>
    <row r="1410" ht="11.25" hidden="1" customHeight="1"/>
    <row r="1411" ht="11.25" hidden="1" customHeight="1"/>
    <row r="1412" ht="11.25" hidden="1" customHeight="1"/>
    <row r="1413" ht="11.25" hidden="1" customHeight="1"/>
    <row r="1414" ht="11.25" hidden="1" customHeight="1"/>
    <row r="1415" ht="11.25" hidden="1" customHeight="1"/>
    <row r="1416" ht="11.25" hidden="1" customHeight="1"/>
    <row r="1417" ht="11.25" hidden="1" customHeight="1"/>
    <row r="1418" ht="11.25" hidden="1" customHeight="1"/>
    <row r="1419" ht="11.25" hidden="1" customHeight="1"/>
    <row r="1420" ht="11.25" hidden="1" customHeight="1"/>
    <row r="1421" ht="11.25" hidden="1" customHeight="1"/>
    <row r="1422" ht="11.25" hidden="1" customHeight="1"/>
    <row r="1423" ht="11.25" hidden="1" customHeight="1"/>
    <row r="1424" ht="11.25" hidden="1" customHeight="1"/>
    <row r="1425" ht="11.25" hidden="1" customHeight="1"/>
    <row r="1426" ht="11.25" hidden="1" customHeight="1"/>
    <row r="1427" ht="11.25" hidden="1" customHeight="1"/>
    <row r="1428" ht="11.25" hidden="1" customHeight="1"/>
    <row r="1429" ht="11.25" hidden="1" customHeight="1"/>
    <row r="1430" ht="11.25" hidden="1" customHeight="1"/>
    <row r="1431" ht="11.25" hidden="1" customHeight="1"/>
    <row r="1432" ht="11.25" hidden="1" customHeight="1"/>
    <row r="1433" ht="11.25" hidden="1" customHeight="1"/>
    <row r="1434" ht="11.25" hidden="1" customHeight="1"/>
    <row r="1435" ht="11.25" hidden="1" customHeight="1"/>
    <row r="1436" ht="11.25" hidden="1" customHeight="1"/>
    <row r="1437" ht="11.25" hidden="1" customHeight="1"/>
    <row r="1438" ht="11.25" hidden="1" customHeight="1"/>
    <row r="1439" ht="11.25" hidden="1" customHeight="1"/>
    <row r="1440" ht="11.25" hidden="1" customHeight="1"/>
    <row r="1441" ht="11.25" hidden="1" customHeight="1"/>
    <row r="1442" ht="11.25" hidden="1" customHeight="1"/>
    <row r="1443" ht="11.25" hidden="1" customHeight="1"/>
    <row r="1444" ht="11.25" hidden="1" customHeight="1"/>
    <row r="1445" ht="11.25" hidden="1" customHeight="1"/>
    <row r="1446" ht="11.25" hidden="1" customHeight="1"/>
    <row r="1447" ht="11.25" hidden="1" customHeight="1"/>
    <row r="1448" ht="11.25" hidden="1" customHeight="1"/>
    <row r="1449" ht="11.25" hidden="1" customHeight="1"/>
    <row r="1450" ht="11.25" hidden="1" customHeight="1"/>
    <row r="1451" ht="11.25" hidden="1" customHeight="1"/>
    <row r="1452" ht="11.25" hidden="1" customHeight="1"/>
    <row r="1453" ht="11.25" hidden="1" customHeight="1"/>
    <row r="1454" ht="11.25" hidden="1" customHeight="1"/>
    <row r="1455" ht="11.25" hidden="1" customHeight="1"/>
    <row r="1456" ht="11.25" hidden="1" customHeight="1"/>
    <row r="1457" ht="11.25" hidden="1" customHeight="1"/>
    <row r="1458" ht="11.25" hidden="1" customHeight="1"/>
    <row r="1459" ht="11.25" hidden="1" customHeight="1"/>
    <row r="1460" ht="11.25" hidden="1" customHeight="1"/>
    <row r="1461" ht="11.25" hidden="1" customHeight="1"/>
    <row r="1462" ht="11.25" hidden="1" customHeight="1"/>
    <row r="1463" ht="11.25" hidden="1" customHeight="1"/>
    <row r="1464" ht="11.25" hidden="1" customHeight="1"/>
    <row r="1465" ht="11.25" hidden="1" customHeight="1"/>
    <row r="1466" ht="11.25" hidden="1" customHeight="1"/>
    <row r="1467" ht="11.25" hidden="1" customHeight="1"/>
    <row r="1468" ht="11.25" hidden="1" customHeight="1"/>
    <row r="1469" ht="11.25" hidden="1" customHeight="1"/>
    <row r="1470" ht="11.25" hidden="1" customHeight="1"/>
    <row r="1471" ht="11.25" hidden="1" customHeight="1"/>
    <row r="1472" ht="11.25" hidden="1" customHeight="1"/>
    <row r="1473" ht="11.25" hidden="1" customHeight="1"/>
    <row r="1474" ht="11.25" hidden="1" customHeight="1"/>
  </sheetData>
  <mergeCells count="4">
    <mergeCell ref="M2:M3"/>
    <mergeCell ref="E35:H35"/>
    <mergeCell ref="E62:H62"/>
    <mergeCell ref="B77:K77"/>
  </mergeCells>
  <hyperlinks>
    <hyperlink ref="E70" location="Mayores!A1" display="Mayores!A1" xr:uid="{00000000-0004-0000-0000-000000000000}"/>
    <hyperlink ref="E71" location="'PPC- Comp. Inv'!A1" display="'PPC- Comp. Inv'!A1" xr:uid="{00000000-0004-0000-0000-000001000000}"/>
    <hyperlink ref="E69" location="Indice!A1" display="Indice!A1" xr:uid="{00000000-0004-0000-0000-000002000000}"/>
  </hyperlinks>
  <pageMargins left="0.7" right="0.7" top="0.75" bottom="0.75" header="0.3" footer="0.3"/>
  <pageSetup scale="46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D11AA-F9D7-4BAA-984C-ABB61D80BEFC}">
  <dimension ref="A2:P74"/>
  <sheetViews>
    <sheetView topLeftCell="C50" workbookViewId="0">
      <selection sqref="A1:XFD1048576"/>
    </sheetView>
  </sheetViews>
  <sheetFormatPr baseColWidth="10" defaultRowHeight="13.8" outlineLevelRow="2"/>
  <cols>
    <col min="1" max="1" width="44.3984375" bestFit="1" customWidth="1"/>
    <col min="2" max="2" width="21.8984375" bestFit="1" customWidth="1"/>
    <col min="4" max="4" width="16.296875" bestFit="1" customWidth="1"/>
    <col min="5" max="5" width="20.19921875" customWidth="1"/>
    <col min="6" max="6" width="53.69921875" customWidth="1"/>
    <col min="7" max="7" width="22.3984375" bestFit="1" customWidth="1"/>
    <col min="8" max="8" width="16.69921875" style="801" bestFit="1" customWidth="1"/>
    <col min="9" max="9" width="18.59765625" customWidth="1"/>
    <col min="10" max="10" width="17" bestFit="1" customWidth="1"/>
    <col min="11" max="11" width="51.59765625" bestFit="1" customWidth="1"/>
    <col min="12" max="12" width="15.69921875" bestFit="1" customWidth="1"/>
    <col min="13" max="15" width="15.69921875" customWidth="1"/>
    <col min="16" max="16" width="50.796875" bestFit="1" customWidth="1"/>
  </cols>
  <sheetData>
    <row r="2" spans="1:16" ht="22.8">
      <c r="B2" s="1000" t="s">
        <v>420</v>
      </c>
      <c r="C2" s="1000"/>
      <c r="D2" s="1000"/>
      <c r="E2" s="1000"/>
      <c r="F2" s="1000"/>
      <c r="G2" s="1000"/>
      <c r="H2" s="1000"/>
    </row>
    <row r="3" spans="1:16" ht="15.6">
      <c r="B3" s="1001" t="s">
        <v>1459</v>
      </c>
      <c r="C3" s="1001"/>
      <c r="D3" s="1001"/>
      <c r="E3" s="1001"/>
      <c r="F3" s="1001"/>
      <c r="G3" s="1001"/>
      <c r="H3" s="1001"/>
    </row>
    <row r="4" spans="1:16" ht="15.6">
      <c r="B4" s="1002" t="s">
        <v>1460</v>
      </c>
      <c r="C4" s="1002"/>
      <c r="D4" s="1002"/>
      <c r="E4" s="1002"/>
      <c r="F4" s="1002"/>
      <c r="G4" s="1002"/>
      <c r="H4" s="1002"/>
      <c r="I4" s="1039" t="s">
        <v>1461</v>
      </c>
      <c r="J4" s="1039"/>
      <c r="K4" s="1039"/>
      <c r="L4" s="1039"/>
      <c r="M4" s="1039"/>
      <c r="N4" s="1039"/>
      <c r="O4" s="1039"/>
      <c r="P4" s="1039"/>
    </row>
    <row r="5" spans="1:16">
      <c r="A5" s="829" t="s">
        <v>1462</v>
      </c>
      <c r="B5" s="829" t="s">
        <v>751</v>
      </c>
      <c r="C5" s="830" t="s">
        <v>752</v>
      </c>
      <c r="D5" s="831" t="s">
        <v>753</v>
      </c>
      <c r="E5" s="832" t="s">
        <v>754</v>
      </c>
      <c r="F5" s="833" t="s">
        <v>755</v>
      </c>
      <c r="G5" s="833" t="s">
        <v>1463</v>
      </c>
      <c r="H5" s="833" t="s">
        <v>756</v>
      </c>
      <c r="I5" s="833" t="s">
        <v>1464</v>
      </c>
      <c r="J5" s="833" t="s">
        <v>1465</v>
      </c>
      <c r="K5" s="833" t="s">
        <v>681</v>
      </c>
      <c r="L5" s="833" t="s">
        <v>1466</v>
      </c>
      <c r="M5" s="833" t="s">
        <v>974</v>
      </c>
      <c r="N5" s="833" t="s">
        <v>975</v>
      </c>
      <c r="O5" s="833" t="s">
        <v>976</v>
      </c>
      <c r="P5" s="833" t="s">
        <v>431</v>
      </c>
    </row>
    <row r="6" spans="1:16" ht="27.6" outlineLevel="2">
      <c r="A6" s="1040" t="s">
        <v>1467</v>
      </c>
      <c r="B6" s="1040" t="s">
        <v>1468</v>
      </c>
      <c r="C6" s="1041">
        <v>45657</v>
      </c>
      <c r="D6" s="1042">
        <v>1791400593001</v>
      </c>
      <c r="E6" s="923" t="s">
        <v>507</v>
      </c>
      <c r="F6" s="947" t="s">
        <v>1469</v>
      </c>
      <c r="G6" s="947" t="s">
        <v>436</v>
      </c>
      <c r="H6" s="1043">
        <v>-377553.49</v>
      </c>
      <c r="I6" s="1044">
        <v>45691</v>
      </c>
      <c r="J6" s="923" t="s">
        <v>1470</v>
      </c>
      <c r="K6" s="923" t="s">
        <v>1471</v>
      </c>
      <c r="L6" s="1045" t="s">
        <v>1472</v>
      </c>
      <c r="M6" s="1046">
        <v>377553.49</v>
      </c>
      <c r="N6" s="1046">
        <v>56633.023499999996</v>
      </c>
      <c r="O6" s="1046">
        <v>434186.5135</v>
      </c>
      <c r="P6" s="1047" t="s">
        <v>1473</v>
      </c>
    </row>
    <row r="7" spans="1:16" outlineLevel="1">
      <c r="A7" s="1040"/>
      <c r="B7" s="1040"/>
      <c r="C7" s="1041"/>
      <c r="D7" s="1042"/>
      <c r="E7" s="923"/>
      <c r="F7" s="947"/>
      <c r="G7" s="1048" t="s">
        <v>1059</v>
      </c>
      <c r="H7" s="1049">
        <f>SUBTOTAL(9,H6:H6)</f>
        <v>-377553.49</v>
      </c>
    </row>
    <row r="8" spans="1:16" outlineLevel="2">
      <c r="A8" s="1040" t="s">
        <v>1467</v>
      </c>
      <c r="B8" s="1040" t="s">
        <v>1474</v>
      </c>
      <c r="C8" s="1041">
        <v>45322</v>
      </c>
      <c r="D8" s="1042">
        <v>1791400593001</v>
      </c>
      <c r="E8" s="923" t="s">
        <v>507</v>
      </c>
      <c r="F8" s="923" t="s">
        <v>1475</v>
      </c>
      <c r="G8" s="947" t="s">
        <v>438</v>
      </c>
      <c r="H8" s="1043">
        <v>-205803.02</v>
      </c>
    </row>
    <row r="9" spans="1:16" outlineLevel="2">
      <c r="A9" s="1040" t="s">
        <v>1467</v>
      </c>
      <c r="B9" s="1040" t="s">
        <v>1476</v>
      </c>
      <c r="C9" s="1041">
        <v>45351</v>
      </c>
      <c r="D9" s="1042">
        <v>1791400593001</v>
      </c>
      <c r="E9" s="923" t="s">
        <v>507</v>
      </c>
      <c r="F9" s="923" t="s">
        <v>1477</v>
      </c>
      <c r="G9" s="947" t="s">
        <v>438</v>
      </c>
      <c r="H9" s="1043">
        <v>-205803.02</v>
      </c>
    </row>
    <row r="10" spans="1:16" outlineLevel="2">
      <c r="A10" s="1040" t="s">
        <v>1467</v>
      </c>
      <c r="B10" s="1040" t="s">
        <v>1478</v>
      </c>
      <c r="C10" s="1041">
        <v>45382</v>
      </c>
      <c r="D10" s="1042">
        <v>1791400593001</v>
      </c>
      <c r="E10" s="923" t="s">
        <v>507</v>
      </c>
      <c r="F10" s="923" t="s">
        <v>1479</v>
      </c>
      <c r="G10" s="947" t="s">
        <v>438</v>
      </c>
      <c r="H10" s="1043">
        <v>-205803.02</v>
      </c>
    </row>
    <row r="11" spans="1:16" outlineLevel="2">
      <c r="A11" s="1040" t="s">
        <v>1467</v>
      </c>
      <c r="B11" s="1040" t="s">
        <v>1480</v>
      </c>
      <c r="C11" s="1041">
        <v>45412</v>
      </c>
      <c r="D11" s="1042">
        <v>1791400593001</v>
      </c>
      <c r="E11" s="923" t="s">
        <v>507</v>
      </c>
      <c r="F11" s="923" t="s">
        <v>1481</v>
      </c>
      <c r="G11" s="947" t="s">
        <v>438</v>
      </c>
      <c r="H11" s="1043">
        <v>-205803.02</v>
      </c>
    </row>
    <row r="12" spans="1:16" outlineLevel="2">
      <c r="A12" s="1040" t="s">
        <v>1467</v>
      </c>
      <c r="B12" s="1040" t="s">
        <v>1482</v>
      </c>
      <c r="C12" s="1041">
        <v>45443</v>
      </c>
      <c r="D12" s="1042">
        <v>1791400593001</v>
      </c>
      <c r="E12" s="923" t="s">
        <v>507</v>
      </c>
      <c r="F12" s="923" t="s">
        <v>1483</v>
      </c>
      <c r="G12" s="947" t="s">
        <v>438</v>
      </c>
      <c r="H12" s="1043">
        <v>-205803.02</v>
      </c>
    </row>
    <row r="13" spans="1:16" outlineLevel="2">
      <c r="A13" s="1040" t="s">
        <v>1467</v>
      </c>
      <c r="B13" s="1040" t="s">
        <v>1484</v>
      </c>
      <c r="C13" s="1041">
        <v>45473</v>
      </c>
      <c r="D13" s="1042">
        <v>1791400593001</v>
      </c>
      <c r="E13" s="923" t="s">
        <v>507</v>
      </c>
      <c r="F13" s="923" t="s">
        <v>1485</v>
      </c>
      <c r="G13" s="947" t="s">
        <v>438</v>
      </c>
      <c r="H13" s="1043">
        <v>-195150.93</v>
      </c>
    </row>
    <row r="14" spans="1:16" outlineLevel="2">
      <c r="A14" s="1040" t="s">
        <v>1467</v>
      </c>
      <c r="B14" s="1040" t="s">
        <v>1486</v>
      </c>
      <c r="C14" s="1041">
        <v>45504</v>
      </c>
      <c r="D14" s="1042">
        <v>1791400593001</v>
      </c>
      <c r="E14" s="923" t="s">
        <v>507</v>
      </c>
      <c r="F14" s="923" t="s">
        <v>1487</v>
      </c>
      <c r="G14" s="947" t="s">
        <v>438</v>
      </c>
      <c r="H14" s="1043">
        <v>-105678.05</v>
      </c>
    </row>
    <row r="15" spans="1:16" outlineLevel="1">
      <c r="A15" s="1040"/>
      <c r="B15" s="1040"/>
      <c r="C15" s="1041"/>
      <c r="D15" s="1042"/>
      <c r="E15" s="923"/>
      <c r="F15" s="923"/>
      <c r="G15" s="1050" t="s">
        <v>1488</v>
      </c>
      <c r="H15" s="1049">
        <f>SUBTOTAL(9,H8:H14)</f>
        <v>-1329844.08</v>
      </c>
    </row>
    <row r="16" spans="1:16" outlineLevel="2">
      <c r="A16" s="1040" t="s">
        <v>1467</v>
      </c>
      <c r="B16" s="1040" t="s">
        <v>1489</v>
      </c>
      <c r="C16" s="1041">
        <v>45443</v>
      </c>
      <c r="D16" s="1042">
        <v>1791400593001</v>
      </c>
      <c r="E16" s="923" t="s">
        <v>507</v>
      </c>
      <c r="F16" s="923" t="s">
        <v>1490</v>
      </c>
      <c r="G16" s="947" t="s">
        <v>444</v>
      </c>
      <c r="H16" s="1043">
        <v>-239941.61</v>
      </c>
    </row>
    <row r="17" spans="1:16" outlineLevel="2">
      <c r="A17" s="1040" t="s">
        <v>1467</v>
      </c>
      <c r="B17" s="1040" t="s">
        <v>1491</v>
      </c>
      <c r="C17" s="1041">
        <v>45473</v>
      </c>
      <c r="D17" s="1042">
        <v>1791400593001</v>
      </c>
      <c r="E17" s="923" t="s">
        <v>507</v>
      </c>
      <c r="F17" s="923" t="s">
        <v>1492</v>
      </c>
      <c r="G17" s="947" t="s">
        <v>444</v>
      </c>
      <c r="H17" s="1043">
        <v>-235553.95</v>
      </c>
    </row>
    <row r="18" spans="1:16" outlineLevel="2">
      <c r="A18" s="1040" t="s">
        <v>1467</v>
      </c>
      <c r="B18" s="1040" t="s">
        <v>1493</v>
      </c>
      <c r="C18" s="1041">
        <v>45504</v>
      </c>
      <c r="D18" s="1042">
        <v>1791400593001</v>
      </c>
      <c r="E18" s="923" t="s">
        <v>507</v>
      </c>
      <c r="F18" s="923" t="s">
        <v>1494</v>
      </c>
      <c r="G18" s="947" t="s">
        <v>444</v>
      </c>
      <c r="H18" s="1043">
        <v>-229902.7</v>
      </c>
    </row>
    <row r="19" spans="1:16" outlineLevel="2">
      <c r="A19" s="1040" t="s">
        <v>1467</v>
      </c>
      <c r="B19" s="1040" t="s">
        <v>1495</v>
      </c>
      <c r="C19" s="1041">
        <v>45535</v>
      </c>
      <c r="D19" s="1042">
        <v>1791400593001</v>
      </c>
      <c r="E19" s="923" t="s">
        <v>507</v>
      </c>
      <c r="F19" s="923" t="s">
        <v>1496</v>
      </c>
      <c r="G19" s="947" t="s">
        <v>444</v>
      </c>
      <c r="H19" s="1043">
        <v>-227771.67</v>
      </c>
    </row>
    <row r="20" spans="1:16" outlineLevel="2">
      <c r="A20" s="1040" t="s">
        <v>1467</v>
      </c>
      <c r="B20" s="1040" t="s">
        <v>1497</v>
      </c>
      <c r="C20" s="1041">
        <v>45565</v>
      </c>
      <c r="D20" s="1042">
        <v>1791400593001</v>
      </c>
      <c r="E20" s="923" t="s">
        <v>507</v>
      </c>
      <c r="F20" s="923" t="s">
        <v>1498</v>
      </c>
      <c r="G20" s="947" t="s">
        <v>444</v>
      </c>
      <c r="H20" s="1043">
        <v>-110775.54</v>
      </c>
    </row>
    <row r="21" spans="1:16" outlineLevel="1">
      <c r="A21" s="1040"/>
      <c r="B21" s="1040"/>
      <c r="C21" s="1041"/>
      <c r="D21" s="1042"/>
      <c r="E21" s="923"/>
      <c r="F21" s="923"/>
      <c r="G21" s="1050" t="s">
        <v>1060</v>
      </c>
      <c r="H21" s="1049">
        <f>SUBTOTAL(9,H16:H20)</f>
        <v>-1043945.4700000001</v>
      </c>
    </row>
    <row r="22" spans="1:16" outlineLevel="2">
      <c r="A22" s="1040" t="s">
        <v>1467</v>
      </c>
      <c r="B22" s="1040" t="s">
        <v>1499</v>
      </c>
      <c r="C22" s="1041">
        <v>45412</v>
      </c>
      <c r="D22" s="1042">
        <v>1791400593001</v>
      </c>
      <c r="E22" s="923" t="s">
        <v>507</v>
      </c>
      <c r="F22" s="923" t="s">
        <v>1500</v>
      </c>
      <c r="G22" s="947" t="s">
        <v>453</v>
      </c>
      <c r="H22" s="1043">
        <v>-422904.96</v>
      </c>
      <c r="I22" s="1051">
        <v>45708</v>
      </c>
      <c r="J22" s="1052" t="s">
        <v>1501</v>
      </c>
      <c r="K22" s="1052" t="s">
        <v>1471</v>
      </c>
      <c r="L22" s="1053" t="s">
        <v>1472</v>
      </c>
      <c r="M22" s="1054">
        <v>833355.75</v>
      </c>
      <c r="N22" s="1054">
        <v>125003.36249999999</v>
      </c>
      <c r="O22" s="1054">
        <v>958359.11250000005</v>
      </c>
      <c r="P22" s="1055" t="s">
        <v>1502</v>
      </c>
    </row>
    <row r="23" spans="1:16" outlineLevel="2">
      <c r="A23" s="1040" t="s">
        <v>1467</v>
      </c>
      <c r="B23" s="1040" t="s">
        <v>1503</v>
      </c>
      <c r="C23" s="1041">
        <v>45443</v>
      </c>
      <c r="D23" s="1042">
        <v>1791400593001</v>
      </c>
      <c r="E23" s="923" t="s">
        <v>507</v>
      </c>
      <c r="F23" s="923" t="s">
        <v>1504</v>
      </c>
      <c r="G23" s="947" t="s">
        <v>453</v>
      </c>
      <c r="H23" s="1043">
        <v>-410450.79</v>
      </c>
      <c r="I23" s="1051"/>
      <c r="J23" s="1052"/>
      <c r="K23" s="1052"/>
      <c r="L23" s="1053"/>
      <c r="M23" s="1056"/>
      <c r="N23" s="1056"/>
      <c r="O23" s="1056"/>
      <c r="P23" s="1057"/>
    </row>
    <row r="24" spans="1:16" outlineLevel="1">
      <c r="A24" s="1040"/>
      <c r="B24" s="1040"/>
      <c r="C24" s="1041"/>
      <c r="D24" s="1042"/>
      <c r="E24" s="923"/>
      <c r="F24" s="923"/>
      <c r="G24" s="1050" t="s">
        <v>1067</v>
      </c>
      <c r="H24" s="1049">
        <f>SUBTOTAL(9,H22:H23)</f>
        <v>-833355.75</v>
      </c>
    </row>
    <row r="25" spans="1:16" outlineLevel="2">
      <c r="A25" s="1040" t="s">
        <v>1467</v>
      </c>
      <c r="B25" s="1040" t="s">
        <v>1505</v>
      </c>
      <c r="C25" s="1041">
        <v>45322</v>
      </c>
      <c r="D25" s="1042">
        <v>1791400593001</v>
      </c>
      <c r="E25" s="923" t="s">
        <v>507</v>
      </c>
      <c r="F25" s="923" t="s">
        <v>1506</v>
      </c>
      <c r="G25" s="947" t="s">
        <v>454</v>
      </c>
      <c r="H25" s="1043">
        <v>-133035.25</v>
      </c>
    </row>
    <row r="26" spans="1:16" outlineLevel="2">
      <c r="A26" s="1040" t="s">
        <v>1467</v>
      </c>
      <c r="B26" s="1040" t="s">
        <v>1507</v>
      </c>
      <c r="C26" s="1041">
        <v>45351</v>
      </c>
      <c r="D26" s="1042">
        <v>1791400593001</v>
      </c>
      <c r="E26" s="923" t="s">
        <v>507</v>
      </c>
      <c r="F26" s="923" t="s">
        <v>1508</v>
      </c>
      <c r="G26" s="947" t="s">
        <v>454</v>
      </c>
      <c r="H26" s="1043">
        <v>-133035.25</v>
      </c>
    </row>
    <row r="27" spans="1:16" outlineLevel="2">
      <c r="A27" s="1040" t="s">
        <v>1467</v>
      </c>
      <c r="B27" s="1040" t="s">
        <v>1509</v>
      </c>
      <c r="C27" s="1041">
        <v>45382</v>
      </c>
      <c r="D27" s="1042">
        <v>1791400593001</v>
      </c>
      <c r="E27" s="923" t="s">
        <v>507</v>
      </c>
      <c r="F27" s="923" t="s">
        <v>1510</v>
      </c>
      <c r="G27" s="947" t="s">
        <v>454</v>
      </c>
      <c r="H27" s="1043">
        <v>-133035.25</v>
      </c>
    </row>
    <row r="28" spans="1:16" outlineLevel="2">
      <c r="A28" s="1040" t="s">
        <v>1467</v>
      </c>
      <c r="B28" s="1040" t="s">
        <v>1511</v>
      </c>
      <c r="C28" s="1041">
        <v>45412</v>
      </c>
      <c r="D28" s="1042">
        <v>1791400593001</v>
      </c>
      <c r="E28" s="923" t="s">
        <v>507</v>
      </c>
      <c r="F28" s="923" t="s">
        <v>1512</v>
      </c>
      <c r="G28" s="947" t="s">
        <v>454</v>
      </c>
      <c r="H28" s="1043">
        <v>-133035.25</v>
      </c>
    </row>
    <row r="29" spans="1:16" outlineLevel="2">
      <c r="A29" s="1040" t="s">
        <v>1467</v>
      </c>
      <c r="B29" s="1040" t="s">
        <v>1513</v>
      </c>
      <c r="C29" s="1041">
        <v>45443</v>
      </c>
      <c r="D29" s="1042">
        <v>1791400593001</v>
      </c>
      <c r="E29" s="923" t="s">
        <v>507</v>
      </c>
      <c r="F29" s="923" t="s">
        <v>1514</v>
      </c>
      <c r="G29" s="947" t="s">
        <v>454</v>
      </c>
      <c r="H29" s="1043">
        <v>-133035.25</v>
      </c>
    </row>
    <row r="30" spans="1:16" outlineLevel="2">
      <c r="A30" s="1040" t="s">
        <v>1467</v>
      </c>
      <c r="B30" s="1040" t="s">
        <v>1515</v>
      </c>
      <c r="C30" s="1041">
        <v>45473</v>
      </c>
      <c r="D30" s="1042">
        <v>1791400593001</v>
      </c>
      <c r="E30" s="923" t="s">
        <v>507</v>
      </c>
      <c r="F30" s="923" t="s">
        <v>1516</v>
      </c>
      <c r="G30" s="947" t="s">
        <v>454</v>
      </c>
      <c r="H30" s="1043">
        <v>-133035.25</v>
      </c>
    </row>
    <row r="31" spans="1:16" outlineLevel="2">
      <c r="A31" s="1040" t="s">
        <v>1467</v>
      </c>
      <c r="B31" s="1040" t="s">
        <v>1517</v>
      </c>
      <c r="C31" s="1041">
        <v>45504</v>
      </c>
      <c r="D31" s="1042">
        <v>1791400593001</v>
      </c>
      <c r="E31" s="923" t="s">
        <v>507</v>
      </c>
      <c r="F31" s="923" t="s">
        <v>1518</v>
      </c>
      <c r="G31" s="947" t="s">
        <v>454</v>
      </c>
      <c r="H31" s="1043">
        <v>-133035.25</v>
      </c>
    </row>
    <row r="32" spans="1:16" outlineLevel="2">
      <c r="A32" s="1040" t="s">
        <v>1467</v>
      </c>
      <c r="B32" s="1040" t="s">
        <v>1519</v>
      </c>
      <c r="C32" s="1041">
        <v>45535</v>
      </c>
      <c r="D32" s="1042">
        <v>1791400593001</v>
      </c>
      <c r="E32" s="923" t="s">
        <v>507</v>
      </c>
      <c r="F32" s="923" t="s">
        <v>1520</v>
      </c>
      <c r="G32" s="947" t="s">
        <v>454</v>
      </c>
      <c r="H32" s="1043">
        <v>-120160.39</v>
      </c>
    </row>
    <row r="33" spans="1:16" outlineLevel="1">
      <c r="A33" s="1040"/>
      <c r="B33" s="1040"/>
      <c r="C33" s="1041"/>
      <c r="D33" s="1042"/>
      <c r="E33" s="923"/>
      <c r="F33" s="923"/>
      <c r="G33" s="1050" t="s">
        <v>1068</v>
      </c>
      <c r="H33" s="1049">
        <f>SUBTOTAL(9,H25:H32)</f>
        <v>-1051407.1399999999</v>
      </c>
    </row>
    <row r="34" spans="1:16" outlineLevel="2">
      <c r="A34" s="1040" t="s">
        <v>1467</v>
      </c>
      <c r="B34" s="1040" t="s">
        <v>1521</v>
      </c>
      <c r="C34" s="1041">
        <v>45473</v>
      </c>
      <c r="D34" s="1042">
        <v>1791400593001</v>
      </c>
      <c r="E34" s="923" t="s">
        <v>507</v>
      </c>
      <c r="F34" s="923" t="s">
        <v>1522</v>
      </c>
      <c r="G34" s="947" t="s">
        <v>1523</v>
      </c>
      <c r="H34" s="1043">
        <v>-3543.29</v>
      </c>
    </row>
    <row r="35" spans="1:16" outlineLevel="2">
      <c r="A35" s="1040" t="s">
        <v>1467</v>
      </c>
      <c r="B35" s="1040" t="s">
        <v>1524</v>
      </c>
      <c r="C35" s="1041">
        <v>45504</v>
      </c>
      <c r="D35" s="1042">
        <v>1791400593001</v>
      </c>
      <c r="E35" s="923" t="s">
        <v>507</v>
      </c>
      <c r="F35" s="923" t="s">
        <v>1525</v>
      </c>
      <c r="G35" s="947" t="s">
        <v>1523</v>
      </c>
      <c r="H35" s="1043">
        <v>-1714.5</v>
      </c>
    </row>
    <row r="36" spans="1:16" outlineLevel="1">
      <c r="A36" s="1040"/>
      <c r="B36" s="1040"/>
      <c r="C36" s="1041"/>
      <c r="D36" s="1042"/>
      <c r="E36" s="923"/>
      <c r="F36" s="923"/>
      <c r="G36" s="1050" t="s">
        <v>1526</v>
      </c>
      <c r="H36" s="1049">
        <f>SUBTOTAL(9,H34:H35)</f>
        <v>-5257.79</v>
      </c>
    </row>
    <row r="37" spans="1:16" outlineLevel="2">
      <c r="A37" s="1040" t="s">
        <v>1467</v>
      </c>
      <c r="B37" s="1040" t="s">
        <v>1527</v>
      </c>
      <c r="C37" s="1041">
        <v>45626</v>
      </c>
      <c r="D37" s="1042">
        <v>1791400593001</v>
      </c>
      <c r="E37" s="923" t="s">
        <v>507</v>
      </c>
      <c r="F37" s="923" t="s">
        <v>1528</v>
      </c>
      <c r="G37" s="947" t="s">
        <v>623</v>
      </c>
      <c r="H37" s="1043">
        <v>-120170.03</v>
      </c>
    </row>
    <row r="38" spans="1:16" outlineLevel="1">
      <c r="A38" s="1040"/>
      <c r="B38" s="1040"/>
      <c r="C38" s="1041"/>
      <c r="D38" s="1042"/>
      <c r="E38" s="923"/>
      <c r="F38" s="923"/>
      <c r="G38" s="1050" t="s">
        <v>1072</v>
      </c>
      <c r="H38" s="1049">
        <f>SUBTOTAL(9,H37:H37)</f>
        <v>-120170.03</v>
      </c>
    </row>
    <row r="39" spans="1:16" ht="27.6" outlineLevel="2">
      <c r="A39" s="1040" t="s">
        <v>1467</v>
      </c>
      <c r="B39" s="1040" t="s">
        <v>1529</v>
      </c>
      <c r="C39" s="1041">
        <v>45657</v>
      </c>
      <c r="D39" s="1042">
        <v>1791400593001</v>
      </c>
      <c r="E39" s="923" t="s">
        <v>507</v>
      </c>
      <c r="F39" s="923" t="s">
        <v>1530</v>
      </c>
      <c r="G39" s="947" t="s">
        <v>1531</v>
      </c>
      <c r="H39" s="1043">
        <v>-57324.32</v>
      </c>
      <c r="I39" s="1044">
        <v>45680</v>
      </c>
      <c r="J39" s="923" t="s">
        <v>1532</v>
      </c>
      <c r="K39" s="1058" t="s">
        <v>1533</v>
      </c>
      <c r="L39" s="1045" t="s">
        <v>1534</v>
      </c>
      <c r="M39" s="1046">
        <v>57324.32</v>
      </c>
      <c r="N39" s="1046">
        <v>8598.65</v>
      </c>
      <c r="O39" s="1046">
        <v>65922.97</v>
      </c>
      <c r="P39" s="1047" t="s">
        <v>1473</v>
      </c>
    </row>
    <row r="40" spans="1:16" outlineLevel="1">
      <c r="A40" s="1040"/>
      <c r="B40" s="1040"/>
      <c r="C40" s="1041"/>
      <c r="D40" s="1042"/>
      <c r="E40" s="923"/>
      <c r="F40" s="923"/>
      <c r="G40" s="1050" t="s">
        <v>1535</v>
      </c>
      <c r="H40" s="1049">
        <f>SUBTOTAL(9,H39:H39)</f>
        <v>-57324.32</v>
      </c>
      <c r="I40" s="1059"/>
    </row>
    <row r="41" spans="1:16" ht="27.6" outlineLevel="2">
      <c r="A41" s="1040" t="s">
        <v>1467</v>
      </c>
      <c r="B41" s="1040" t="s">
        <v>1536</v>
      </c>
      <c r="C41" s="1041">
        <v>45657</v>
      </c>
      <c r="D41" s="1042">
        <v>1791400593001</v>
      </c>
      <c r="E41" s="923" t="s">
        <v>507</v>
      </c>
      <c r="F41" s="923" t="s">
        <v>1537</v>
      </c>
      <c r="G41" s="947" t="s">
        <v>1070</v>
      </c>
      <c r="H41" s="1043">
        <v>-60401.760000000002</v>
      </c>
      <c r="I41" s="1044">
        <v>45680</v>
      </c>
      <c r="J41" s="947" t="s">
        <v>1538</v>
      </c>
      <c r="K41" s="780" t="s">
        <v>1539</v>
      </c>
      <c r="L41" s="1045" t="s">
        <v>1540</v>
      </c>
      <c r="M41" s="1046">
        <v>60401.760000000002</v>
      </c>
      <c r="N41" s="1046">
        <v>9060.26</v>
      </c>
      <c r="O41" s="1046">
        <v>69462.02</v>
      </c>
      <c r="P41" s="1047" t="s">
        <v>1473</v>
      </c>
    </row>
    <row r="42" spans="1:16" outlineLevel="1">
      <c r="A42" s="1040"/>
      <c r="B42" s="1040"/>
      <c r="C42" s="1041"/>
      <c r="D42" s="1042"/>
      <c r="E42" s="923"/>
      <c r="F42" s="923"/>
      <c r="G42" s="1050" t="s">
        <v>1071</v>
      </c>
      <c r="H42" s="1049">
        <f>SUBTOTAL(9,H41:H41)</f>
        <v>-60401.760000000002</v>
      </c>
      <c r="I42" s="1059"/>
      <c r="J42" s="150"/>
      <c r="K42" s="150"/>
    </row>
    <row r="43" spans="1:16" ht="27.6" outlineLevel="2">
      <c r="A43" s="1040" t="s">
        <v>1467</v>
      </c>
      <c r="B43" s="1040" t="s">
        <v>1541</v>
      </c>
      <c r="C43" s="1041">
        <v>45657</v>
      </c>
      <c r="D43" s="1042">
        <v>1791400593001</v>
      </c>
      <c r="E43" s="923" t="s">
        <v>507</v>
      </c>
      <c r="F43" s="923" t="s">
        <v>1542</v>
      </c>
      <c r="G43" s="947" t="s">
        <v>1543</v>
      </c>
      <c r="H43" s="1043">
        <v>-6016.06</v>
      </c>
      <c r="I43" s="1044">
        <v>45740</v>
      </c>
      <c r="J43" s="923" t="s">
        <v>1544</v>
      </c>
      <c r="K43" s="923" t="s">
        <v>1545</v>
      </c>
      <c r="L43" s="1045" t="s">
        <v>1546</v>
      </c>
      <c r="M43" s="1046">
        <v>6016.06</v>
      </c>
      <c r="N43" s="1046">
        <v>902.41</v>
      </c>
      <c r="O43" s="1046">
        <v>6918.47</v>
      </c>
      <c r="P43" s="1047" t="s">
        <v>1473</v>
      </c>
    </row>
    <row r="44" spans="1:16" outlineLevel="1">
      <c r="A44" s="1040"/>
      <c r="B44" s="1040"/>
      <c r="C44" s="1041"/>
      <c r="D44" s="1042"/>
      <c r="E44" s="923"/>
      <c r="F44" s="923"/>
      <c r="G44" s="1050" t="s">
        <v>1547</v>
      </c>
      <c r="H44" s="1049">
        <f>SUBTOTAL(9,H43:H43)</f>
        <v>-6016.06</v>
      </c>
      <c r="I44" s="1059"/>
      <c r="J44" s="150"/>
      <c r="K44" s="150"/>
    </row>
    <row r="45" spans="1:16" outlineLevel="2">
      <c r="A45" s="1040" t="s">
        <v>1548</v>
      </c>
      <c r="B45" s="1040" t="s">
        <v>1549</v>
      </c>
      <c r="C45" s="1041">
        <v>45657</v>
      </c>
      <c r="D45" s="1042">
        <v>1791400593001</v>
      </c>
      <c r="E45" s="923" t="s">
        <v>507</v>
      </c>
      <c r="F45" s="923" t="s">
        <v>1550</v>
      </c>
      <c r="G45" s="947" t="s">
        <v>611</v>
      </c>
      <c r="H45" s="1043">
        <v>-2473.17</v>
      </c>
      <c r="I45" s="1060">
        <v>45664</v>
      </c>
      <c r="J45" s="1061" t="s">
        <v>1551</v>
      </c>
      <c r="K45" s="1062" t="s">
        <v>1552</v>
      </c>
      <c r="L45" s="1063" t="s">
        <v>1553</v>
      </c>
      <c r="M45" s="1046">
        <v>2473.17</v>
      </c>
      <c r="N45" s="1046">
        <v>370.98</v>
      </c>
      <c r="O45" s="1046">
        <v>2844.15</v>
      </c>
      <c r="P45" s="1061" t="s">
        <v>1473</v>
      </c>
    </row>
    <row r="46" spans="1:16" outlineLevel="1">
      <c r="A46" s="1040"/>
      <c r="B46" s="1040"/>
      <c r="C46" s="1041"/>
      <c r="D46" s="1042"/>
      <c r="E46" s="923"/>
      <c r="F46" s="923"/>
      <c r="G46" s="1050" t="s">
        <v>1554</v>
      </c>
      <c r="H46" s="1049">
        <f>SUBTOTAL(9,H45:H45)</f>
        <v>-2473.17</v>
      </c>
      <c r="I46" s="1059"/>
      <c r="J46" s="150"/>
      <c r="K46" s="150"/>
    </row>
    <row r="47" spans="1:16" ht="27.6" outlineLevel="2">
      <c r="A47" s="1040" t="s">
        <v>1548</v>
      </c>
      <c r="B47" s="1040" t="s">
        <v>1555</v>
      </c>
      <c r="C47" s="1041">
        <v>45657</v>
      </c>
      <c r="D47" s="1042">
        <v>1791400593001</v>
      </c>
      <c r="E47" s="923" t="s">
        <v>507</v>
      </c>
      <c r="F47" s="923" t="s">
        <v>1556</v>
      </c>
      <c r="G47" s="947" t="s">
        <v>470</v>
      </c>
      <c r="H47" s="1043">
        <v>-2606.61</v>
      </c>
      <c r="I47" s="1044">
        <v>45664</v>
      </c>
      <c r="J47" s="947" t="s">
        <v>1557</v>
      </c>
      <c r="K47" s="780" t="s">
        <v>1558</v>
      </c>
      <c r="L47" s="1045" t="s">
        <v>1559</v>
      </c>
      <c r="M47" s="1046">
        <v>2606.61</v>
      </c>
      <c r="N47" s="1046">
        <v>390.99</v>
      </c>
      <c r="O47" s="1046">
        <v>2997.6</v>
      </c>
      <c r="P47" s="1047" t="s">
        <v>1473</v>
      </c>
    </row>
    <row r="48" spans="1:16" outlineLevel="1">
      <c r="A48" s="1040"/>
      <c r="B48" s="1040"/>
      <c r="C48" s="1041"/>
      <c r="D48" s="1042"/>
      <c r="E48" s="923"/>
      <c r="F48" s="923"/>
      <c r="G48" s="1050" t="s">
        <v>1074</v>
      </c>
      <c r="H48" s="1049">
        <f>SUBTOTAL(9,H47:H47)</f>
        <v>-2606.61</v>
      </c>
      <c r="I48" s="1059"/>
      <c r="J48" s="150"/>
      <c r="K48" s="150"/>
    </row>
    <row r="49" spans="1:16" ht="27.6" outlineLevel="2">
      <c r="A49" s="1040" t="s">
        <v>1548</v>
      </c>
      <c r="B49" s="1040" t="s">
        <v>1560</v>
      </c>
      <c r="C49" s="1041">
        <v>45657</v>
      </c>
      <c r="D49" s="1042">
        <v>1791400593001</v>
      </c>
      <c r="E49" s="923" t="s">
        <v>507</v>
      </c>
      <c r="F49" s="923" t="s">
        <v>1561</v>
      </c>
      <c r="G49" s="947" t="s">
        <v>471</v>
      </c>
      <c r="H49" s="1043">
        <v>-1409.28</v>
      </c>
      <c r="I49" s="1044">
        <v>45664</v>
      </c>
      <c r="J49" s="947" t="s">
        <v>1562</v>
      </c>
      <c r="K49" s="780" t="s">
        <v>1563</v>
      </c>
      <c r="L49" s="1045" t="s">
        <v>1564</v>
      </c>
      <c r="M49" s="1046">
        <v>1409.28</v>
      </c>
      <c r="N49" s="1046">
        <v>211.39</v>
      </c>
      <c r="O49" s="1046">
        <v>1620.67</v>
      </c>
      <c r="P49" s="1047" t="s">
        <v>1473</v>
      </c>
    </row>
    <row r="50" spans="1:16" outlineLevel="1">
      <c r="A50" s="1040"/>
      <c r="B50" s="1040"/>
      <c r="C50" s="1041"/>
      <c r="D50" s="1042"/>
      <c r="E50" s="923"/>
      <c r="F50" s="923"/>
      <c r="G50" s="1050" t="s">
        <v>1075</v>
      </c>
      <c r="H50" s="1049">
        <f>SUBTOTAL(9,H49:H49)</f>
        <v>-1409.28</v>
      </c>
      <c r="I50" s="1059"/>
      <c r="J50" s="150"/>
      <c r="K50" s="150"/>
    </row>
    <row r="51" spans="1:16" ht="27.6" outlineLevel="2">
      <c r="A51" s="1040" t="s">
        <v>1548</v>
      </c>
      <c r="B51" s="1040" t="s">
        <v>1565</v>
      </c>
      <c r="C51" s="1041">
        <v>45657</v>
      </c>
      <c r="D51" s="1042">
        <v>1791400593001</v>
      </c>
      <c r="E51" s="923" t="s">
        <v>507</v>
      </c>
      <c r="F51" s="923" t="s">
        <v>1566</v>
      </c>
      <c r="G51" s="947" t="s">
        <v>472</v>
      </c>
      <c r="H51" s="1043">
        <v>-1409.28</v>
      </c>
      <c r="I51" s="1044">
        <v>45664</v>
      </c>
      <c r="J51" s="947" t="s">
        <v>1567</v>
      </c>
      <c r="K51" s="780" t="s">
        <v>1568</v>
      </c>
      <c r="L51" s="1045" t="s">
        <v>1569</v>
      </c>
      <c r="M51" s="1046">
        <v>1409.28</v>
      </c>
      <c r="N51" s="1046">
        <v>211.39</v>
      </c>
      <c r="O51" s="1046">
        <v>1620.67</v>
      </c>
      <c r="P51" s="1047" t="s">
        <v>1473</v>
      </c>
    </row>
    <row r="52" spans="1:16" outlineLevel="1">
      <c r="A52" s="1040"/>
      <c r="B52" s="1040"/>
      <c r="C52" s="1041"/>
      <c r="D52" s="1042"/>
      <c r="E52" s="923"/>
      <c r="F52" s="923"/>
      <c r="G52" s="1050" t="s">
        <v>1076</v>
      </c>
      <c r="H52" s="1049">
        <f>SUBTOTAL(9,H51:H51)</f>
        <v>-1409.28</v>
      </c>
      <c r="I52" s="1059"/>
    </row>
    <row r="53" spans="1:16" ht="27.6" outlineLevel="2">
      <c r="A53" s="1040" t="s">
        <v>1548</v>
      </c>
      <c r="B53" s="1040" t="s">
        <v>1570</v>
      </c>
      <c r="C53" s="1041">
        <v>45657</v>
      </c>
      <c r="D53" s="1042">
        <v>1791400593001</v>
      </c>
      <c r="E53" s="923" t="s">
        <v>507</v>
      </c>
      <c r="F53" s="923" t="s">
        <v>1571</v>
      </c>
      <c r="G53" s="947" t="s">
        <v>1572</v>
      </c>
      <c r="H53" s="1043">
        <v>-407858.65</v>
      </c>
      <c r="I53" s="1044">
        <v>45667</v>
      </c>
      <c r="J53" s="923" t="s">
        <v>1573</v>
      </c>
      <c r="K53" s="1058" t="s">
        <v>1574</v>
      </c>
      <c r="L53" s="1045" t="s">
        <v>1575</v>
      </c>
      <c r="M53" s="1046">
        <v>407858.65</v>
      </c>
      <c r="N53" s="1046">
        <v>64848.02</v>
      </c>
      <c r="O53" s="1046">
        <v>497168.13</v>
      </c>
      <c r="P53" s="1047" t="s">
        <v>1473</v>
      </c>
    </row>
    <row r="54" spans="1:16" outlineLevel="1">
      <c r="A54" s="1040"/>
      <c r="B54" s="1040"/>
      <c r="C54" s="1041"/>
      <c r="D54" s="1042"/>
      <c r="E54" s="923"/>
      <c r="F54" s="923"/>
      <c r="G54" s="1050" t="s">
        <v>1576</v>
      </c>
      <c r="H54" s="1049">
        <f>SUBTOTAL(9,H53:H53)</f>
        <v>-407858.65</v>
      </c>
      <c r="I54" s="1059"/>
    </row>
    <row r="55" spans="1:16" ht="27.6" outlineLevel="2">
      <c r="A55" s="1040" t="s">
        <v>1548</v>
      </c>
      <c r="B55" s="1040" t="s">
        <v>1577</v>
      </c>
      <c r="C55" s="1041">
        <v>45657</v>
      </c>
      <c r="D55" s="1042">
        <v>1791400593001</v>
      </c>
      <c r="E55" s="923" t="s">
        <v>507</v>
      </c>
      <c r="F55" s="923" t="s">
        <v>1578</v>
      </c>
      <c r="G55" s="947" t="s">
        <v>1579</v>
      </c>
      <c r="H55" s="1043">
        <v>-17806.650000000001</v>
      </c>
      <c r="I55" s="1044">
        <v>45684</v>
      </c>
      <c r="J55" s="923" t="s">
        <v>1580</v>
      </c>
      <c r="K55" s="1058" t="s">
        <v>1581</v>
      </c>
      <c r="L55" s="1045" t="s">
        <v>1582</v>
      </c>
      <c r="M55" s="1046">
        <v>17806.650000000001</v>
      </c>
      <c r="N55" s="1046">
        <v>2671</v>
      </c>
      <c r="O55" s="1046">
        <v>20477.650000000001</v>
      </c>
      <c r="P55" s="1047" t="s">
        <v>1473</v>
      </c>
    </row>
    <row r="56" spans="1:16" ht="27.6" outlineLevel="2">
      <c r="A56" s="1040" t="s">
        <v>1548</v>
      </c>
      <c r="B56" s="1040" t="s">
        <v>1583</v>
      </c>
      <c r="C56" s="1041">
        <v>45657</v>
      </c>
      <c r="D56" s="1042">
        <v>1791400593001</v>
      </c>
      <c r="E56" s="923" t="s">
        <v>507</v>
      </c>
      <c r="F56" s="923" t="s">
        <v>1584</v>
      </c>
      <c r="G56" s="947" t="s">
        <v>1579</v>
      </c>
      <c r="H56" s="1043">
        <v>-1098.99</v>
      </c>
      <c r="I56" s="1044">
        <v>45684</v>
      </c>
      <c r="J56" s="923" t="s">
        <v>1585</v>
      </c>
      <c r="K56" s="1058" t="s">
        <v>1581</v>
      </c>
      <c r="L56" s="1045" t="s">
        <v>1582</v>
      </c>
      <c r="M56" s="1046">
        <v>1098.99</v>
      </c>
      <c r="N56" s="1046">
        <v>164.85</v>
      </c>
      <c r="O56" s="1046">
        <v>1263.8399999999999</v>
      </c>
      <c r="P56" s="1047" t="s">
        <v>1473</v>
      </c>
    </row>
    <row r="57" spans="1:16" ht="27.6" outlineLevel="2">
      <c r="A57" s="1040" t="s">
        <v>1548</v>
      </c>
      <c r="B57" s="1040" t="s">
        <v>1586</v>
      </c>
      <c r="C57" s="1041">
        <v>45657</v>
      </c>
      <c r="D57" s="1042">
        <v>1791400593001</v>
      </c>
      <c r="E57" s="923" t="s">
        <v>507</v>
      </c>
      <c r="F57" s="923" t="s">
        <v>1587</v>
      </c>
      <c r="G57" s="947" t="s">
        <v>1579</v>
      </c>
      <c r="H57" s="1043">
        <v>-56.97</v>
      </c>
      <c r="I57" s="1044">
        <v>45684</v>
      </c>
      <c r="J57" s="923" t="s">
        <v>1588</v>
      </c>
      <c r="K57" s="1058" t="s">
        <v>1581</v>
      </c>
      <c r="L57" s="1045" t="s">
        <v>1582</v>
      </c>
      <c r="M57" s="1046">
        <v>56.97</v>
      </c>
      <c r="N57" s="1046">
        <v>8.5500000000000007</v>
      </c>
      <c r="O57" s="1046">
        <v>65.52</v>
      </c>
      <c r="P57" s="1047" t="s">
        <v>1473</v>
      </c>
    </row>
    <row r="58" spans="1:16" outlineLevel="1">
      <c r="A58" s="1040"/>
      <c r="B58" s="1040"/>
      <c r="C58" s="1041"/>
      <c r="D58" s="1042"/>
      <c r="E58" s="923"/>
      <c r="F58" s="923"/>
      <c r="G58" s="1050" t="s">
        <v>1589</v>
      </c>
      <c r="H58" s="1049">
        <f>SUBTOTAL(9,H55:H57)</f>
        <v>-18962.610000000004</v>
      </c>
      <c r="I58" s="1059"/>
    </row>
    <row r="59" spans="1:16">
      <c r="A59" s="1040"/>
      <c r="B59" s="1040"/>
      <c r="C59" s="1041"/>
      <c r="D59" s="1042"/>
      <c r="E59" s="923"/>
      <c r="F59" s="923"/>
      <c r="G59" s="1050" t="s">
        <v>971</v>
      </c>
      <c r="H59" s="1049">
        <f>SUBTOTAL(9,H6:H58)</f>
        <v>-5319995.4900000021</v>
      </c>
      <c r="I59" s="1059"/>
    </row>
    <row r="60" spans="1:16">
      <c r="B60" s="1064"/>
      <c r="C60" s="1065"/>
      <c r="D60" s="1066"/>
      <c r="E60" s="141"/>
      <c r="F60" s="1067"/>
      <c r="G60" s="1067"/>
      <c r="H60" s="1068"/>
    </row>
    <row r="61" spans="1:16">
      <c r="B61" s="1064"/>
      <c r="C61" s="1065"/>
      <c r="D61" s="1066"/>
      <c r="E61" s="141"/>
      <c r="F61" s="1067"/>
      <c r="G61" s="1067"/>
      <c r="H61" s="1068"/>
      <c r="M61" s="757"/>
    </row>
    <row r="62" spans="1:16">
      <c r="B62" s="1064"/>
      <c r="C62" s="1065"/>
      <c r="D62" s="1066"/>
      <c r="E62" s="141"/>
      <c r="F62" s="1067"/>
      <c r="G62" s="1067"/>
      <c r="H62" s="1068"/>
    </row>
    <row r="63" spans="1:16">
      <c r="B63" s="1064"/>
      <c r="C63" s="1065"/>
      <c r="D63" s="1066"/>
      <c r="E63" s="141"/>
      <c r="F63" s="1067"/>
      <c r="G63" s="1067"/>
      <c r="H63" s="1068"/>
    </row>
    <row r="64" spans="1:16">
      <c r="B64" s="1064"/>
      <c r="C64" s="1065"/>
      <c r="D64" s="1066"/>
      <c r="E64" s="141"/>
      <c r="F64" s="1067"/>
      <c r="G64" s="1067"/>
      <c r="H64" s="1068"/>
    </row>
    <row r="65" spans="2:8">
      <c r="B65" s="1064"/>
      <c r="C65" s="1065"/>
      <c r="D65" s="1066"/>
      <c r="E65" s="141"/>
      <c r="F65" s="1067"/>
      <c r="G65" s="1067"/>
      <c r="H65" s="1068"/>
    </row>
    <row r="66" spans="2:8">
      <c r="B66" s="1064"/>
      <c r="C66" s="1065"/>
      <c r="D66" s="1066"/>
      <c r="E66" s="141"/>
      <c r="F66" s="1067"/>
      <c r="G66" s="1067"/>
      <c r="H66" s="1068"/>
    </row>
    <row r="67" spans="2:8">
      <c r="B67" s="1064"/>
      <c r="C67" s="1065"/>
      <c r="D67" s="1066"/>
      <c r="E67" s="141"/>
      <c r="F67" s="1067"/>
      <c r="G67" s="1067"/>
      <c r="H67" s="1068"/>
    </row>
    <row r="68" spans="2:8">
      <c r="B68" s="1064"/>
      <c r="C68" s="1065"/>
      <c r="D68" s="1066"/>
      <c r="E68" s="141"/>
      <c r="F68" s="1067"/>
      <c r="G68" s="1067"/>
      <c r="H68" s="1068"/>
    </row>
    <row r="69" spans="2:8">
      <c r="B69" s="1064"/>
      <c r="C69" s="1065"/>
      <c r="D69" s="1066"/>
      <c r="E69" s="141"/>
      <c r="F69" s="1067"/>
      <c r="G69" s="1067"/>
      <c r="H69" s="1068"/>
    </row>
    <row r="70" spans="2:8">
      <c r="B70" s="1064"/>
      <c r="C70" s="1065"/>
      <c r="D70" s="1066"/>
      <c r="E70" s="141"/>
      <c r="F70" s="1067"/>
      <c r="G70" s="1067"/>
      <c r="H70" s="1068"/>
    </row>
    <row r="71" spans="2:8">
      <c r="B71" s="1064"/>
      <c r="C71" s="1065"/>
      <c r="D71" s="1066"/>
      <c r="E71" s="141"/>
      <c r="F71" s="1067"/>
      <c r="G71" s="1067"/>
      <c r="H71" s="1068"/>
    </row>
    <row r="72" spans="2:8">
      <c r="B72" s="1064"/>
      <c r="C72" s="1065"/>
      <c r="D72" s="1066"/>
      <c r="E72" s="141"/>
      <c r="F72" s="1067"/>
      <c r="G72" s="1067"/>
      <c r="H72" s="1068"/>
    </row>
    <row r="73" spans="2:8">
      <c r="H73" s="842"/>
    </row>
    <row r="74" spans="2:8">
      <c r="B74" t="s">
        <v>825</v>
      </c>
      <c r="D74" s="776"/>
      <c r="E74" s="844" t="s">
        <v>826</v>
      </c>
      <c r="H74" s="842" t="s">
        <v>827</v>
      </c>
    </row>
  </sheetData>
  <mergeCells count="12">
    <mergeCell ref="O22:O23"/>
    <mergeCell ref="P22:P23"/>
    <mergeCell ref="B2:H2"/>
    <mergeCell ref="B3:H3"/>
    <mergeCell ref="B4:H4"/>
    <mergeCell ref="I4:P4"/>
    <mergeCell ref="I22:I23"/>
    <mergeCell ref="J22:J23"/>
    <mergeCell ref="K22:K23"/>
    <mergeCell ref="L22:L23"/>
    <mergeCell ref="M22:M23"/>
    <mergeCell ref="N22:N2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9A15-A73A-45A9-B73B-7F4187852AF1}">
  <dimension ref="A1:N43"/>
  <sheetViews>
    <sheetView tabSelected="1" workbookViewId="0">
      <selection sqref="A1:N43"/>
    </sheetView>
  </sheetViews>
  <sheetFormatPr baseColWidth="10" defaultRowHeight="13.8"/>
  <sheetData>
    <row r="1" spans="1:14">
      <c r="A1" s="1069" t="s">
        <v>1343</v>
      </c>
      <c r="B1" s="1069" t="s">
        <v>1591</v>
      </c>
      <c r="C1" s="1069" t="s">
        <v>1592</v>
      </c>
      <c r="D1" s="1069" t="s">
        <v>367</v>
      </c>
      <c r="E1" s="1069" t="s">
        <v>1593</v>
      </c>
      <c r="F1" s="1069" t="s">
        <v>1594</v>
      </c>
      <c r="G1" s="1069" t="s">
        <v>1595</v>
      </c>
      <c r="H1" s="1069" t="s">
        <v>1596</v>
      </c>
      <c r="I1" s="1069" t="s">
        <v>1597</v>
      </c>
      <c r="J1" s="1069" t="s">
        <v>1598</v>
      </c>
      <c r="K1" s="1070" t="s">
        <v>96</v>
      </c>
      <c r="L1" s="1070" t="s">
        <v>97</v>
      </c>
      <c r="M1" s="1070" t="s">
        <v>175</v>
      </c>
      <c r="N1" s="1071" t="s">
        <v>1599</v>
      </c>
    </row>
    <row r="2" spans="1:14">
      <c r="A2" s="1072">
        <v>45322</v>
      </c>
      <c r="B2" s="1073" t="s">
        <v>1600</v>
      </c>
      <c r="C2" s="1073" t="s">
        <v>1601</v>
      </c>
      <c r="D2" s="1073" t="s">
        <v>1602</v>
      </c>
      <c r="E2" s="1073" t="s">
        <v>1603</v>
      </c>
      <c r="F2" s="1073" t="s">
        <v>1604</v>
      </c>
      <c r="G2" s="1073" t="s">
        <v>1604</v>
      </c>
      <c r="H2" s="1073" t="s">
        <v>1605</v>
      </c>
      <c r="I2" s="1074">
        <v>45351.58188657416</v>
      </c>
      <c r="J2" s="1073" t="s">
        <v>1606</v>
      </c>
      <c r="K2" s="1075">
        <v>200279.92</v>
      </c>
      <c r="L2" s="1075">
        <v>0</v>
      </c>
      <c r="M2" s="1075">
        <v>-796312.06</v>
      </c>
      <c r="N2" s="1073" t="s">
        <v>1607</v>
      </c>
    </row>
    <row r="3" spans="1:14">
      <c r="A3" s="1072">
        <v>45322</v>
      </c>
      <c r="B3" s="1073" t="s">
        <v>1600</v>
      </c>
      <c r="C3" s="1073" t="s">
        <v>1601</v>
      </c>
      <c r="D3" s="1073" t="s">
        <v>1602</v>
      </c>
      <c r="E3" s="1073" t="s">
        <v>1603</v>
      </c>
      <c r="F3" s="1073" t="s">
        <v>1604</v>
      </c>
      <c r="G3" s="1073" t="s">
        <v>1604</v>
      </c>
      <c r="H3" s="1073" t="s">
        <v>1605</v>
      </c>
      <c r="I3" s="1074">
        <v>45351.58188657416</v>
      </c>
      <c r="J3" s="1073" t="s">
        <v>1608</v>
      </c>
      <c r="K3" s="1075">
        <v>4394.8900000000003</v>
      </c>
      <c r="L3" s="1075">
        <v>0</v>
      </c>
      <c r="M3" s="1075">
        <v>-791917.17</v>
      </c>
      <c r="N3" s="1073" t="s">
        <v>1609</v>
      </c>
    </row>
    <row r="4" spans="1:14">
      <c r="A4" s="1072">
        <v>45322</v>
      </c>
      <c r="B4" s="1073" t="s">
        <v>1600</v>
      </c>
      <c r="C4" s="1073" t="s">
        <v>1601</v>
      </c>
      <c r="D4" s="1073" t="s">
        <v>1602</v>
      </c>
      <c r="E4" s="1073" t="s">
        <v>1603</v>
      </c>
      <c r="F4" s="1073" t="s">
        <v>1604</v>
      </c>
      <c r="G4" s="1073" t="s">
        <v>1604</v>
      </c>
      <c r="H4" s="1073" t="s">
        <v>1605</v>
      </c>
      <c r="I4" s="1074">
        <v>45351.58188657416</v>
      </c>
      <c r="J4" s="1073" t="s">
        <v>1610</v>
      </c>
      <c r="K4" s="1075">
        <v>3543.29</v>
      </c>
      <c r="L4" s="1075">
        <v>0</v>
      </c>
      <c r="M4" s="1075">
        <v>-788373.88</v>
      </c>
      <c r="N4" s="1073" t="s">
        <v>1611</v>
      </c>
    </row>
    <row r="5" spans="1:14">
      <c r="A5" s="1072">
        <v>45322</v>
      </c>
      <c r="B5" s="1073" t="s">
        <v>1600</v>
      </c>
      <c r="C5" s="1073" t="s">
        <v>1601</v>
      </c>
      <c r="D5" s="1073" t="s">
        <v>1602</v>
      </c>
      <c r="E5" s="1073" t="s">
        <v>1603</v>
      </c>
      <c r="F5" s="1073" t="s">
        <v>1604</v>
      </c>
      <c r="G5" s="1073" t="s">
        <v>1604</v>
      </c>
      <c r="H5" s="1073" t="s">
        <v>1605</v>
      </c>
      <c r="I5" s="1074">
        <v>45351.58188657416</v>
      </c>
      <c r="J5" s="1073" t="s">
        <v>1612</v>
      </c>
      <c r="K5" s="1075">
        <v>400357.56</v>
      </c>
      <c r="L5" s="1075">
        <v>0</v>
      </c>
      <c r="M5" s="1075">
        <v>-388016.32</v>
      </c>
      <c r="N5" s="1073" t="s">
        <v>1613</v>
      </c>
    </row>
    <row r="6" spans="1:14">
      <c r="A6" s="1072">
        <v>45322</v>
      </c>
      <c r="B6" s="1073" t="s">
        <v>1600</v>
      </c>
      <c r="C6" s="1073" t="s">
        <v>1601</v>
      </c>
      <c r="D6" s="1073" t="s">
        <v>1602</v>
      </c>
      <c r="E6" s="1073" t="s">
        <v>1603</v>
      </c>
      <c r="F6" s="1073" t="s">
        <v>1604</v>
      </c>
      <c r="G6" s="1073" t="s">
        <v>1604</v>
      </c>
      <c r="H6" s="1073" t="s">
        <v>1605</v>
      </c>
      <c r="I6" s="1074">
        <v>45351.58188657416</v>
      </c>
      <c r="J6" s="1073" t="s">
        <v>1614</v>
      </c>
      <c r="K6" s="1075">
        <v>2419.46</v>
      </c>
      <c r="L6" s="1075">
        <v>0</v>
      </c>
      <c r="M6" s="1075">
        <v>-385596.86</v>
      </c>
      <c r="N6" s="1073" t="s">
        <v>1615</v>
      </c>
    </row>
    <row r="7" spans="1:14">
      <c r="A7" s="1072">
        <v>45322</v>
      </c>
      <c r="B7" s="1073" t="s">
        <v>1600</v>
      </c>
      <c r="C7" s="1073" t="s">
        <v>1601</v>
      </c>
      <c r="D7" s="1073" t="s">
        <v>1602</v>
      </c>
      <c r="E7" s="1073" t="s">
        <v>1603</v>
      </c>
      <c r="F7" s="1073" t="s">
        <v>1604</v>
      </c>
      <c r="G7" s="1073" t="s">
        <v>1604</v>
      </c>
      <c r="H7" s="1073" t="s">
        <v>1605</v>
      </c>
      <c r="I7" s="1074">
        <v>45351.58188657416</v>
      </c>
      <c r="J7" s="1073" t="s">
        <v>1616</v>
      </c>
      <c r="K7" s="1075">
        <v>1378.67</v>
      </c>
      <c r="L7" s="1075">
        <v>0</v>
      </c>
      <c r="M7" s="1075">
        <v>-384218.19</v>
      </c>
      <c r="N7" s="1073" t="s">
        <v>1617</v>
      </c>
    </row>
    <row r="8" spans="1:14">
      <c r="A8" s="1072">
        <v>45322</v>
      </c>
      <c r="B8" s="1073" t="s">
        <v>1600</v>
      </c>
      <c r="C8" s="1073" t="s">
        <v>1601</v>
      </c>
      <c r="D8" s="1073" t="s">
        <v>1602</v>
      </c>
      <c r="E8" s="1073" t="s">
        <v>1603</v>
      </c>
      <c r="F8" s="1073" t="s">
        <v>1604</v>
      </c>
      <c r="G8" s="1073" t="s">
        <v>1604</v>
      </c>
      <c r="H8" s="1073" t="s">
        <v>1605</v>
      </c>
      <c r="I8" s="1074">
        <v>45351.58188657416</v>
      </c>
      <c r="J8" s="1073" t="s">
        <v>1618</v>
      </c>
      <c r="K8" s="1075">
        <v>1378.67</v>
      </c>
      <c r="L8" s="1075">
        <v>0</v>
      </c>
      <c r="M8" s="1075">
        <v>-382839.52</v>
      </c>
      <c r="N8" s="1073" t="s">
        <v>1619</v>
      </c>
    </row>
    <row r="9" spans="1:14">
      <c r="A9" s="1072">
        <v>45322</v>
      </c>
      <c r="B9" s="1073" t="s">
        <v>1600</v>
      </c>
      <c r="C9" s="1073" t="s">
        <v>1601</v>
      </c>
      <c r="D9" s="1073" t="s">
        <v>1602</v>
      </c>
      <c r="E9" s="1073" t="s">
        <v>1603</v>
      </c>
      <c r="F9" s="1073" t="s">
        <v>1604</v>
      </c>
      <c r="G9" s="1073" t="s">
        <v>1604</v>
      </c>
      <c r="H9" s="1073" t="s">
        <v>1605</v>
      </c>
      <c r="I9" s="1074">
        <v>45351.58188657416</v>
      </c>
      <c r="J9" s="1073" t="s">
        <v>1620</v>
      </c>
      <c r="K9" s="1075">
        <v>2550</v>
      </c>
      <c r="L9" s="1075">
        <v>0</v>
      </c>
      <c r="M9" s="1075">
        <v>-380289.52</v>
      </c>
      <c r="N9" s="1073" t="s">
        <v>1621</v>
      </c>
    </row>
    <row r="10" spans="1:14">
      <c r="A10" s="1072">
        <v>45322</v>
      </c>
      <c r="B10" s="1073" t="s">
        <v>1600</v>
      </c>
      <c r="C10" s="1073" t="s">
        <v>1601</v>
      </c>
      <c r="D10" s="1073" t="s">
        <v>1602</v>
      </c>
      <c r="E10" s="1073" t="s">
        <v>1603</v>
      </c>
      <c r="F10" s="1073" t="s">
        <v>1604</v>
      </c>
      <c r="G10" s="1073" t="s">
        <v>1604</v>
      </c>
      <c r="H10" s="1073" t="s">
        <v>1605</v>
      </c>
      <c r="I10" s="1074">
        <v>45351.58188657416</v>
      </c>
      <c r="J10" s="1073" t="s">
        <v>1622</v>
      </c>
      <c r="K10" s="1075">
        <v>5293.78</v>
      </c>
      <c r="L10" s="1075">
        <v>0</v>
      </c>
      <c r="M10" s="1075">
        <v>-374995.74</v>
      </c>
      <c r="N10" s="1073" t="s">
        <v>1623</v>
      </c>
    </row>
    <row r="11" spans="1:14">
      <c r="A11" s="1072">
        <v>45322</v>
      </c>
      <c r="B11" s="1073" t="s">
        <v>1600</v>
      </c>
      <c r="C11" s="1073" t="s">
        <v>1601</v>
      </c>
      <c r="D11" s="1073" t="s">
        <v>1602</v>
      </c>
      <c r="E11" s="1073" t="s">
        <v>1603</v>
      </c>
      <c r="F11" s="1073" t="s">
        <v>1604</v>
      </c>
      <c r="G11" s="1073" t="s">
        <v>1604</v>
      </c>
      <c r="H11" s="1073" t="s">
        <v>1605</v>
      </c>
      <c r="I11" s="1074">
        <v>45351.58188657416</v>
      </c>
      <c r="J11" s="1073" t="s">
        <v>1624</v>
      </c>
      <c r="K11" s="1075">
        <v>17806.650000000001</v>
      </c>
      <c r="L11" s="1075">
        <v>0</v>
      </c>
      <c r="M11" s="1075">
        <v>-357189.09</v>
      </c>
      <c r="N11" s="1073" t="s">
        <v>1625</v>
      </c>
    </row>
    <row r="12" spans="1:14">
      <c r="A12" s="1072">
        <v>45322</v>
      </c>
      <c r="B12" s="1073" t="s">
        <v>1600</v>
      </c>
      <c r="C12" s="1073" t="s">
        <v>1601</v>
      </c>
      <c r="D12" s="1073" t="s">
        <v>1602</v>
      </c>
      <c r="E12" s="1073" t="s">
        <v>1603</v>
      </c>
      <c r="F12" s="1073" t="s">
        <v>1604</v>
      </c>
      <c r="G12" s="1073" t="s">
        <v>1604</v>
      </c>
      <c r="H12" s="1073" t="s">
        <v>1605</v>
      </c>
      <c r="I12" s="1074">
        <v>45351.58188657416</v>
      </c>
      <c r="J12" s="1073" t="s">
        <v>1626</v>
      </c>
      <c r="K12" s="1075">
        <v>932.01</v>
      </c>
      <c r="L12" s="1075">
        <v>0</v>
      </c>
      <c r="M12" s="1075">
        <v>-356257.08</v>
      </c>
      <c r="N12" s="1073" t="s">
        <v>1627</v>
      </c>
    </row>
    <row r="13" spans="1:14">
      <c r="A13" s="1072">
        <v>45322</v>
      </c>
      <c r="B13" s="1073" t="s">
        <v>1600</v>
      </c>
      <c r="C13" s="1073" t="s">
        <v>1601</v>
      </c>
      <c r="D13" s="1073" t="s">
        <v>1602</v>
      </c>
      <c r="E13" s="1073" t="s">
        <v>1603</v>
      </c>
      <c r="F13" s="1073" t="s">
        <v>1604</v>
      </c>
      <c r="G13" s="1073" t="s">
        <v>1604</v>
      </c>
      <c r="H13" s="1073" t="s">
        <v>1605</v>
      </c>
      <c r="I13" s="1074">
        <v>45351.58188657416</v>
      </c>
      <c r="J13" s="1073" t="s">
        <v>1628</v>
      </c>
      <c r="K13" s="1075">
        <v>356020.87</v>
      </c>
      <c r="L13" s="1075">
        <v>0</v>
      </c>
      <c r="M13" s="1075">
        <v>-236.21</v>
      </c>
      <c r="N13" s="1073" t="s">
        <v>1629</v>
      </c>
    </row>
    <row r="14" spans="1:14">
      <c r="A14" s="1072">
        <v>45351</v>
      </c>
      <c r="B14" s="1073" t="s">
        <v>1600</v>
      </c>
      <c r="C14" s="1073" t="s">
        <v>1630</v>
      </c>
      <c r="D14" s="1073" t="s">
        <v>1602</v>
      </c>
      <c r="E14" s="1073" t="s">
        <v>1603</v>
      </c>
      <c r="F14" s="1073" t="s">
        <v>1604</v>
      </c>
      <c r="G14" s="1073" t="s">
        <v>1604</v>
      </c>
      <c r="H14" s="1073" t="s">
        <v>1605</v>
      </c>
      <c r="I14" s="1074">
        <v>45411.41214120388</v>
      </c>
      <c r="J14" s="1073" t="s">
        <v>1631</v>
      </c>
      <c r="K14" s="1075">
        <v>236296.51</v>
      </c>
      <c r="L14" s="1075">
        <v>0</v>
      </c>
      <c r="M14" s="1075">
        <v>-3731456.18</v>
      </c>
      <c r="N14" s="1073" t="s">
        <v>1632</v>
      </c>
    </row>
    <row r="15" spans="1:14">
      <c r="A15" s="1072">
        <v>45351</v>
      </c>
      <c r="B15" s="1073" t="s">
        <v>1600</v>
      </c>
      <c r="C15" s="1073" t="s">
        <v>1630</v>
      </c>
      <c r="D15" s="1073" t="s">
        <v>1602</v>
      </c>
      <c r="E15" s="1073" t="s">
        <v>1603</v>
      </c>
      <c r="F15" s="1073" t="s">
        <v>1604</v>
      </c>
      <c r="G15" s="1073" t="s">
        <v>1604</v>
      </c>
      <c r="H15" s="1073" t="s">
        <v>1605</v>
      </c>
      <c r="I15" s="1074">
        <v>45411.41214120388</v>
      </c>
      <c r="J15" s="1073" t="s">
        <v>1633</v>
      </c>
      <c r="K15" s="1075">
        <v>236320.96</v>
      </c>
      <c r="L15" s="1075">
        <v>0</v>
      </c>
      <c r="M15" s="1075">
        <v>-3495135.22</v>
      </c>
      <c r="N15" s="1073" t="s">
        <v>1632</v>
      </c>
    </row>
    <row r="16" spans="1:14">
      <c r="A16" s="1072">
        <v>45351</v>
      </c>
      <c r="B16" s="1073" t="s">
        <v>1600</v>
      </c>
      <c r="C16" s="1073" t="s">
        <v>1630</v>
      </c>
      <c r="D16" s="1073" t="s">
        <v>1602</v>
      </c>
      <c r="E16" s="1073" t="s">
        <v>1603</v>
      </c>
      <c r="F16" s="1073" t="s">
        <v>1604</v>
      </c>
      <c r="G16" s="1073" t="s">
        <v>1604</v>
      </c>
      <c r="H16" s="1073" t="s">
        <v>1605</v>
      </c>
      <c r="I16" s="1074">
        <v>45411.41214120388</v>
      </c>
      <c r="J16" s="1073" t="s">
        <v>1634</v>
      </c>
      <c r="K16" s="1075">
        <v>130142.94</v>
      </c>
      <c r="L16" s="1075">
        <v>0</v>
      </c>
      <c r="M16" s="1075">
        <v>-3364992.28</v>
      </c>
      <c r="N16" s="1073" t="s">
        <v>1635</v>
      </c>
    </row>
    <row r="17" spans="1:14">
      <c r="A17" s="1072">
        <v>45351</v>
      </c>
      <c r="B17" s="1073" t="s">
        <v>1600</v>
      </c>
      <c r="C17" s="1073" t="s">
        <v>1630</v>
      </c>
      <c r="D17" s="1073" t="s">
        <v>1602</v>
      </c>
      <c r="E17" s="1073" t="s">
        <v>1603</v>
      </c>
      <c r="F17" s="1073" t="s">
        <v>1604</v>
      </c>
      <c r="G17" s="1073" t="s">
        <v>1604</v>
      </c>
      <c r="H17" s="1073" t="s">
        <v>1605</v>
      </c>
      <c r="I17" s="1074">
        <v>45411.41214120388</v>
      </c>
      <c r="J17" s="1073" t="s">
        <v>1636</v>
      </c>
      <c r="K17" s="1075">
        <v>130142.94</v>
      </c>
      <c r="L17" s="1075">
        <v>0</v>
      </c>
      <c r="M17" s="1075">
        <v>-3234849.34</v>
      </c>
      <c r="N17" s="1073" t="s">
        <v>1635</v>
      </c>
    </row>
    <row r="18" spans="1:14">
      <c r="A18" s="1072">
        <v>45351</v>
      </c>
      <c r="B18" s="1073" t="s">
        <v>1600</v>
      </c>
      <c r="C18" s="1073" t="s">
        <v>1630</v>
      </c>
      <c r="D18" s="1073" t="s">
        <v>1602</v>
      </c>
      <c r="E18" s="1073" t="s">
        <v>1603</v>
      </c>
      <c r="F18" s="1073" t="s">
        <v>1604</v>
      </c>
      <c r="G18" s="1073" t="s">
        <v>1604</v>
      </c>
      <c r="H18" s="1073" t="s">
        <v>1605</v>
      </c>
      <c r="I18" s="1074">
        <v>45411.41214120388</v>
      </c>
      <c r="J18" s="1073" t="s">
        <v>1637</v>
      </c>
      <c r="K18" s="1075">
        <v>130142.94</v>
      </c>
      <c r="L18" s="1075">
        <v>0</v>
      </c>
      <c r="M18" s="1075">
        <v>-3104706.4</v>
      </c>
      <c r="N18" s="1073" t="s">
        <v>1635</v>
      </c>
    </row>
    <row r="19" spans="1:14">
      <c r="A19" s="1072">
        <v>45351</v>
      </c>
      <c r="B19" s="1073" t="s">
        <v>1600</v>
      </c>
      <c r="C19" s="1073" t="s">
        <v>1630</v>
      </c>
      <c r="D19" s="1073" t="s">
        <v>1602</v>
      </c>
      <c r="E19" s="1073" t="s">
        <v>1603</v>
      </c>
      <c r="F19" s="1073" t="s">
        <v>1604</v>
      </c>
      <c r="G19" s="1073" t="s">
        <v>1604</v>
      </c>
      <c r="H19" s="1073" t="s">
        <v>1605</v>
      </c>
      <c r="I19" s="1074">
        <v>45411.41214120388</v>
      </c>
      <c r="J19" s="1073" t="s">
        <v>1638</v>
      </c>
      <c r="K19" s="1075">
        <v>130142.94</v>
      </c>
      <c r="L19" s="1075">
        <v>0</v>
      </c>
      <c r="M19" s="1075">
        <v>-2974563.46</v>
      </c>
      <c r="N19" s="1073" t="s">
        <v>1635</v>
      </c>
    </row>
    <row r="20" spans="1:14">
      <c r="A20" s="1072">
        <v>45351</v>
      </c>
      <c r="B20" s="1073" t="s">
        <v>1600</v>
      </c>
      <c r="C20" s="1073" t="s">
        <v>1630</v>
      </c>
      <c r="D20" s="1073" t="s">
        <v>1602</v>
      </c>
      <c r="E20" s="1073" t="s">
        <v>1603</v>
      </c>
      <c r="F20" s="1073" t="s">
        <v>1604</v>
      </c>
      <c r="G20" s="1073" t="s">
        <v>1604</v>
      </c>
      <c r="H20" s="1073" t="s">
        <v>1605</v>
      </c>
      <c r="I20" s="1074">
        <v>45411.41214120388</v>
      </c>
      <c r="J20" s="1073" t="s">
        <v>1639</v>
      </c>
      <c r="K20" s="1075">
        <v>130142.94</v>
      </c>
      <c r="L20" s="1075">
        <v>0</v>
      </c>
      <c r="M20" s="1075">
        <v>-2844420.52</v>
      </c>
      <c r="N20" s="1073" t="s">
        <v>1635</v>
      </c>
    </row>
    <row r="21" spans="1:14">
      <c r="A21" s="1072">
        <v>45351</v>
      </c>
      <c r="B21" s="1073" t="s">
        <v>1600</v>
      </c>
      <c r="C21" s="1073" t="s">
        <v>1630</v>
      </c>
      <c r="D21" s="1073" t="s">
        <v>1602</v>
      </c>
      <c r="E21" s="1073" t="s">
        <v>1603</v>
      </c>
      <c r="F21" s="1073" t="s">
        <v>1604</v>
      </c>
      <c r="G21" s="1073" t="s">
        <v>1604</v>
      </c>
      <c r="H21" s="1073" t="s">
        <v>1605</v>
      </c>
      <c r="I21" s="1074">
        <v>45411.41214120388</v>
      </c>
      <c r="J21" s="1073" t="s">
        <v>1640</v>
      </c>
      <c r="K21" s="1075">
        <v>130142.94</v>
      </c>
      <c r="L21" s="1075">
        <v>0</v>
      </c>
      <c r="M21" s="1075">
        <v>-2714277.58</v>
      </c>
      <c r="N21" s="1073" t="s">
        <v>1635</v>
      </c>
    </row>
    <row r="22" spans="1:14">
      <c r="A22" s="1072">
        <v>45351</v>
      </c>
      <c r="B22" s="1073" t="s">
        <v>1600</v>
      </c>
      <c r="C22" s="1073" t="s">
        <v>1630</v>
      </c>
      <c r="D22" s="1073" t="s">
        <v>1602</v>
      </c>
      <c r="E22" s="1073" t="s">
        <v>1603</v>
      </c>
      <c r="F22" s="1073" t="s">
        <v>1604</v>
      </c>
      <c r="G22" s="1073" t="s">
        <v>1604</v>
      </c>
      <c r="H22" s="1073" t="s">
        <v>1605</v>
      </c>
      <c r="I22" s="1074">
        <v>45411.41214120388</v>
      </c>
      <c r="J22" s="1073" t="s">
        <v>1641</v>
      </c>
      <c r="K22" s="1075">
        <v>130142.94</v>
      </c>
      <c r="L22" s="1075">
        <v>0</v>
      </c>
      <c r="M22" s="1075">
        <v>-2584134.64</v>
      </c>
      <c r="N22" s="1073" t="s">
        <v>1635</v>
      </c>
    </row>
    <row r="23" spans="1:14">
      <c r="A23" s="1072">
        <v>45351</v>
      </c>
      <c r="B23" s="1073" t="s">
        <v>1600</v>
      </c>
      <c r="C23" s="1073" t="s">
        <v>1630</v>
      </c>
      <c r="D23" s="1073" t="s">
        <v>1602</v>
      </c>
      <c r="E23" s="1073" t="s">
        <v>1603</v>
      </c>
      <c r="F23" s="1073" t="s">
        <v>1604</v>
      </c>
      <c r="G23" s="1073" t="s">
        <v>1604</v>
      </c>
      <c r="H23" s="1073" t="s">
        <v>1605</v>
      </c>
      <c r="I23" s="1074">
        <v>45411.41214120388</v>
      </c>
      <c r="J23" s="1073" t="s">
        <v>1642</v>
      </c>
      <c r="K23" s="1075">
        <v>130142.94</v>
      </c>
      <c r="L23" s="1075">
        <v>0</v>
      </c>
      <c r="M23" s="1075">
        <v>-2453991.7000000002</v>
      </c>
      <c r="N23" s="1073" t="s">
        <v>1635</v>
      </c>
    </row>
    <row r="24" spans="1:14">
      <c r="A24" s="1072">
        <v>45351</v>
      </c>
      <c r="B24" s="1073" t="s">
        <v>1600</v>
      </c>
      <c r="C24" s="1073" t="s">
        <v>1630</v>
      </c>
      <c r="D24" s="1073" t="s">
        <v>1602</v>
      </c>
      <c r="E24" s="1073" t="s">
        <v>1603</v>
      </c>
      <c r="F24" s="1073" t="s">
        <v>1604</v>
      </c>
      <c r="G24" s="1073" t="s">
        <v>1604</v>
      </c>
      <c r="H24" s="1073" t="s">
        <v>1605</v>
      </c>
      <c r="I24" s="1074">
        <v>45411.41214120388</v>
      </c>
      <c r="J24" s="1073" t="s">
        <v>1643</v>
      </c>
      <c r="K24" s="1075">
        <v>235331.32</v>
      </c>
      <c r="L24" s="1075">
        <v>0</v>
      </c>
      <c r="M24" s="1075">
        <v>-2218660.38</v>
      </c>
      <c r="N24" s="1073" t="s">
        <v>1632</v>
      </c>
    </row>
    <row r="25" spans="1:14">
      <c r="A25" s="1072">
        <v>45351</v>
      </c>
      <c r="B25" s="1073" t="s">
        <v>1600</v>
      </c>
      <c r="C25" s="1073" t="s">
        <v>1630</v>
      </c>
      <c r="D25" s="1073" t="s">
        <v>1602</v>
      </c>
      <c r="E25" s="1073" t="s">
        <v>1603</v>
      </c>
      <c r="F25" s="1073" t="s">
        <v>1604</v>
      </c>
      <c r="G25" s="1073" t="s">
        <v>1604</v>
      </c>
      <c r="H25" s="1073" t="s">
        <v>1605</v>
      </c>
      <c r="I25" s="1074">
        <v>45411.41214120388</v>
      </c>
      <c r="J25" s="1073" t="s">
        <v>1644</v>
      </c>
      <c r="K25" s="1075">
        <v>236070.81</v>
      </c>
      <c r="L25" s="1075">
        <v>0</v>
      </c>
      <c r="M25" s="1075">
        <v>-1982589.57</v>
      </c>
      <c r="N25" s="1073" t="s">
        <v>1632</v>
      </c>
    </row>
    <row r="26" spans="1:14">
      <c r="A26" s="1072">
        <v>45351</v>
      </c>
      <c r="B26" s="1073" t="s">
        <v>1600</v>
      </c>
      <c r="C26" s="1073" t="s">
        <v>1630</v>
      </c>
      <c r="D26" s="1073" t="s">
        <v>1602</v>
      </c>
      <c r="E26" s="1073" t="s">
        <v>1603</v>
      </c>
      <c r="F26" s="1073" t="s">
        <v>1604</v>
      </c>
      <c r="G26" s="1073" t="s">
        <v>1604</v>
      </c>
      <c r="H26" s="1073" t="s">
        <v>1605</v>
      </c>
      <c r="I26" s="1074">
        <v>45411.41214120388</v>
      </c>
      <c r="J26" s="1073" t="s">
        <v>1645</v>
      </c>
      <c r="K26" s="1075">
        <v>236022.74</v>
      </c>
      <c r="L26" s="1075">
        <v>0</v>
      </c>
      <c r="M26" s="1075">
        <v>-1746566.83</v>
      </c>
      <c r="N26" s="1073" t="s">
        <v>1632</v>
      </c>
    </row>
    <row r="27" spans="1:14">
      <c r="A27" s="1072">
        <v>45351</v>
      </c>
      <c r="B27" s="1073" t="s">
        <v>1600</v>
      </c>
      <c r="C27" s="1073" t="s">
        <v>1630</v>
      </c>
      <c r="D27" s="1073" t="s">
        <v>1602</v>
      </c>
      <c r="E27" s="1073" t="s">
        <v>1603</v>
      </c>
      <c r="F27" s="1073" t="s">
        <v>1604</v>
      </c>
      <c r="G27" s="1073" t="s">
        <v>1604</v>
      </c>
      <c r="H27" s="1073" t="s">
        <v>1605</v>
      </c>
      <c r="I27" s="1074">
        <v>45411.41214120388</v>
      </c>
      <c r="J27" s="1073" t="s">
        <v>1646</v>
      </c>
      <c r="K27" s="1075">
        <v>236026.92</v>
      </c>
      <c r="L27" s="1075">
        <v>0</v>
      </c>
      <c r="M27" s="1075">
        <v>-1510539.91</v>
      </c>
      <c r="N27" s="1073" t="s">
        <v>1632</v>
      </c>
    </row>
    <row r="28" spans="1:14">
      <c r="A28" s="1072">
        <v>45351</v>
      </c>
      <c r="B28" s="1073" t="s">
        <v>1600</v>
      </c>
      <c r="C28" s="1073" t="s">
        <v>1630</v>
      </c>
      <c r="D28" s="1073" t="s">
        <v>1602</v>
      </c>
      <c r="E28" s="1073" t="s">
        <v>1603</v>
      </c>
      <c r="F28" s="1073" t="s">
        <v>1604</v>
      </c>
      <c r="G28" s="1073" t="s">
        <v>1604</v>
      </c>
      <c r="H28" s="1073" t="s">
        <v>1605</v>
      </c>
      <c r="I28" s="1074">
        <v>45411.41214120388</v>
      </c>
      <c r="J28" s="1073" t="s">
        <v>1647</v>
      </c>
      <c r="K28" s="1075">
        <v>236070.81</v>
      </c>
      <c r="L28" s="1075">
        <v>0</v>
      </c>
      <c r="M28" s="1075">
        <v>-1274469.1000000001</v>
      </c>
      <c r="N28" s="1073" t="s">
        <v>1632</v>
      </c>
    </row>
    <row r="29" spans="1:14">
      <c r="A29" s="1072">
        <v>45351</v>
      </c>
      <c r="B29" s="1073" t="s">
        <v>1600</v>
      </c>
      <c r="C29" s="1073" t="s">
        <v>1630</v>
      </c>
      <c r="D29" s="1073" t="s">
        <v>1602</v>
      </c>
      <c r="E29" s="1073" t="s">
        <v>1603</v>
      </c>
      <c r="F29" s="1073" t="s">
        <v>1604</v>
      </c>
      <c r="G29" s="1073" t="s">
        <v>1604</v>
      </c>
      <c r="H29" s="1073" t="s">
        <v>1605</v>
      </c>
      <c r="I29" s="1074">
        <v>45411.41214120388</v>
      </c>
      <c r="J29" s="1073" t="s">
        <v>1648</v>
      </c>
      <c r="K29" s="1075">
        <v>236165.58</v>
      </c>
      <c r="L29" s="1075">
        <v>0</v>
      </c>
      <c r="M29" s="1075">
        <v>-1038303.52</v>
      </c>
      <c r="N29" s="1073" t="s">
        <v>1632</v>
      </c>
    </row>
    <row r="30" spans="1:14">
      <c r="A30" s="1072">
        <v>45382</v>
      </c>
      <c r="B30" s="1073" t="s">
        <v>1600</v>
      </c>
      <c r="C30" s="1073" t="s">
        <v>1649</v>
      </c>
      <c r="D30" s="1073" t="s">
        <v>1602</v>
      </c>
      <c r="E30" s="1073" t="s">
        <v>1603</v>
      </c>
      <c r="F30" s="1073" t="s">
        <v>1604</v>
      </c>
      <c r="G30" s="1073" t="s">
        <v>1604</v>
      </c>
      <c r="H30" s="1073" t="s">
        <v>1605</v>
      </c>
      <c r="I30" s="1074">
        <v>45419.632893518545</v>
      </c>
      <c r="J30" s="1073" t="s">
        <v>1650</v>
      </c>
      <c r="K30" s="1075">
        <v>3543.29</v>
      </c>
      <c r="L30" s="1075">
        <v>0</v>
      </c>
      <c r="M30" s="1075">
        <v>-2107284.5</v>
      </c>
      <c r="N30" s="1073" t="s">
        <v>1651</v>
      </c>
    </row>
    <row r="31" spans="1:14">
      <c r="A31" s="1072">
        <v>45382</v>
      </c>
      <c r="B31" s="1073" t="s">
        <v>1600</v>
      </c>
      <c r="C31" s="1073" t="s">
        <v>1649</v>
      </c>
      <c r="D31" s="1073" t="s">
        <v>1602</v>
      </c>
      <c r="E31" s="1073" t="s">
        <v>1603</v>
      </c>
      <c r="F31" s="1073" t="s">
        <v>1604</v>
      </c>
      <c r="G31" s="1073" t="s">
        <v>1604</v>
      </c>
      <c r="H31" s="1073" t="s">
        <v>1605</v>
      </c>
      <c r="I31" s="1074">
        <v>45419.632893518545</v>
      </c>
      <c r="J31" s="1073" t="s">
        <v>1652</v>
      </c>
      <c r="K31" s="1075">
        <v>7538.13</v>
      </c>
      <c r="L31" s="1075">
        <v>0</v>
      </c>
      <c r="M31" s="1075">
        <v>-2102422.02</v>
      </c>
      <c r="N31" s="1073" t="s">
        <v>1653</v>
      </c>
    </row>
    <row r="32" spans="1:14">
      <c r="A32" s="1072">
        <v>45382</v>
      </c>
      <c r="B32" s="1073" t="s">
        <v>1600</v>
      </c>
      <c r="C32" s="1073" t="s">
        <v>1649</v>
      </c>
      <c r="D32" s="1073" t="s">
        <v>1602</v>
      </c>
      <c r="E32" s="1073" t="s">
        <v>1603</v>
      </c>
      <c r="F32" s="1073" t="s">
        <v>1604</v>
      </c>
      <c r="G32" s="1073" t="s">
        <v>1604</v>
      </c>
      <c r="H32" s="1073" t="s">
        <v>1605</v>
      </c>
      <c r="I32" s="1074">
        <v>45419.632893518545</v>
      </c>
      <c r="J32" s="1073" t="s">
        <v>1654</v>
      </c>
      <c r="K32" s="1075">
        <v>3543.29</v>
      </c>
      <c r="L32" s="1075">
        <v>0</v>
      </c>
      <c r="M32" s="1075">
        <v>-2098878.73</v>
      </c>
      <c r="N32" s="1073" t="s">
        <v>1651</v>
      </c>
    </row>
    <row r="33" spans="1:14">
      <c r="A33" s="1072">
        <v>45382</v>
      </c>
      <c r="B33" s="1073" t="s">
        <v>1600</v>
      </c>
      <c r="C33" s="1073" t="s">
        <v>1649</v>
      </c>
      <c r="D33" s="1073" t="s">
        <v>1602</v>
      </c>
      <c r="E33" s="1073" t="s">
        <v>1603</v>
      </c>
      <c r="F33" s="1073" t="s">
        <v>1604</v>
      </c>
      <c r="G33" s="1073" t="s">
        <v>1604</v>
      </c>
      <c r="H33" s="1073" t="s">
        <v>1605</v>
      </c>
      <c r="I33" s="1074">
        <v>45419.632893518545</v>
      </c>
      <c r="J33" s="1073" t="s">
        <v>1655</v>
      </c>
      <c r="K33" s="1075">
        <v>10621.89</v>
      </c>
      <c r="L33" s="1075">
        <v>0</v>
      </c>
      <c r="M33" s="1075">
        <v>-2088256.84</v>
      </c>
      <c r="N33" s="1073" t="s">
        <v>1653</v>
      </c>
    </row>
    <row r="34" spans="1:14">
      <c r="A34" s="1072">
        <v>45473</v>
      </c>
      <c r="B34" s="1073" t="s">
        <v>1600</v>
      </c>
      <c r="C34" s="1073" t="s">
        <v>1656</v>
      </c>
      <c r="D34" s="1073" t="s">
        <v>1602</v>
      </c>
      <c r="E34" s="1073" t="s">
        <v>1603</v>
      </c>
      <c r="F34" s="1073" t="s">
        <v>1604</v>
      </c>
      <c r="G34" s="1073" t="s">
        <v>1604</v>
      </c>
      <c r="H34" s="1073" t="s">
        <v>1605</v>
      </c>
      <c r="I34" s="1074">
        <v>45490.592511574272</v>
      </c>
      <c r="J34" s="1073" t="s">
        <v>1657</v>
      </c>
      <c r="K34" s="1075">
        <v>417741.93</v>
      </c>
      <c r="L34" s="1075">
        <v>0</v>
      </c>
      <c r="M34" s="1075">
        <v>-7443367.9699999997</v>
      </c>
      <c r="N34" s="1073" t="s">
        <v>1658</v>
      </c>
    </row>
    <row r="35" spans="1:14">
      <c r="A35" s="1072">
        <v>45473</v>
      </c>
      <c r="B35" s="1073" t="s">
        <v>1600</v>
      </c>
      <c r="C35" s="1073" t="s">
        <v>1656</v>
      </c>
      <c r="D35" s="1073" t="s">
        <v>1602</v>
      </c>
      <c r="E35" s="1073" t="s">
        <v>1603</v>
      </c>
      <c r="F35" s="1073" t="s">
        <v>1604</v>
      </c>
      <c r="G35" s="1073" t="s">
        <v>1604</v>
      </c>
      <c r="H35" s="1073" t="s">
        <v>1605</v>
      </c>
      <c r="I35" s="1074">
        <v>45490.592511574272</v>
      </c>
      <c r="J35" s="1073" t="s">
        <v>1659</v>
      </c>
      <c r="K35" s="1075">
        <v>417741.93</v>
      </c>
      <c r="L35" s="1075">
        <v>0</v>
      </c>
      <c r="M35" s="1075">
        <v>-7025626.04</v>
      </c>
      <c r="N35" s="1073" t="s">
        <v>1658</v>
      </c>
    </row>
    <row r="36" spans="1:14">
      <c r="A36" s="1072">
        <v>45473</v>
      </c>
      <c r="B36" s="1073" t="s">
        <v>1600</v>
      </c>
      <c r="C36" s="1073" t="s">
        <v>1656</v>
      </c>
      <c r="D36" s="1073" t="s">
        <v>1602</v>
      </c>
      <c r="E36" s="1073" t="s">
        <v>1603</v>
      </c>
      <c r="F36" s="1073" t="s">
        <v>1604</v>
      </c>
      <c r="G36" s="1073" t="s">
        <v>1604</v>
      </c>
      <c r="H36" s="1073" t="s">
        <v>1605</v>
      </c>
      <c r="I36" s="1074">
        <v>45490.592511574272</v>
      </c>
      <c r="J36" s="1073" t="s">
        <v>1660</v>
      </c>
      <c r="K36" s="1075">
        <v>139299.63</v>
      </c>
      <c r="L36" s="1075">
        <v>0</v>
      </c>
      <c r="M36" s="1075">
        <v>-6886326.4100000001</v>
      </c>
      <c r="N36" s="1073" t="s">
        <v>1658</v>
      </c>
    </row>
    <row r="37" spans="1:14">
      <c r="A37" s="1072">
        <v>45473</v>
      </c>
      <c r="B37" s="1073" t="s">
        <v>1600</v>
      </c>
      <c r="C37" s="1073" t="s">
        <v>1656</v>
      </c>
      <c r="D37" s="1073" t="s">
        <v>1602</v>
      </c>
      <c r="E37" s="1073" t="s">
        <v>1603</v>
      </c>
      <c r="F37" s="1073" t="s">
        <v>1604</v>
      </c>
      <c r="G37" s="1073" t="s">
        <v>1604</v>
      </c>
      <c r="H37" s="1073" t="s">
        <v>1605</v>
      </c>
      <c r="I37" s="1074">
        <v>45490.592511574272</v>
      </c>
      <c r="J37" s="1073" t="s">
        <v>1661</v>
      </c>
      <c r="K37" s="1075">
        <v>417741.93</v>
      </c>
      <c r="L37" s="1075">
        <v>0</v>
      </c>
      <c r="M37" s="1075">
        <v>-6468584.4800000004</v>
      </c>
      <c r="N37" s="1073" t="s">
        <v>1658</v>
      </c>
    </row>
    <row r="38" spans="1:14">
      <c r="A38" s="1072">
        <v>45504</v>
      </c>
      <c r="B38" s="1073" t="s">
        <v>1600</v>
      </c>
      <c r="C38" s="1073" t="s">
        <v>1662</v>
      </c>
      <c r="D38" s="1073" t="s">
        <v>1602</v>
      </c>
      <c r="E38" s="1073" t="s">
        <v>1603</v>
      </c>
      <c r="F38" s="1073" t="s">
        <v>1604</v>
      </c>
      <c r="G38" s="1073" t="s">
        <v>1604</v>
      </c>
      <c r="H38" s="1073" t="s">
        <v>1605</v>
      </c>
      <c r="I38" s="1074">
        <v>45533.673877314664</v>
      </c>
      <c r="J38" s="1073" t="s">
        <v>1663</v>
      </c>
      <c r="K38" s="1075">
        <v>201538.06</v>
      </c>
      <c r="L38" s="1075">
        <v>0</v>
      </c>
      <c r="M38" s="1075">
        <v>-8144317.3099999996</v>
      </c>
      <c r="N38" s="1073" t="s">
        <v>1664</v>
      </c>
    </row>
    <row r="39" spans="1:14">
      <c r="A39" s="1072">
        <v>45504</v>
      </c>
      <c r="B39" s="1073" t="s">
        <v>1600</v>
      </c>
      <c r="C39" s="1073" t="s">
        <v>1662</v>
      </c>
      <c r="D39" s="1073" t="s">
        <v>1602</v>
      </c>
      <c r="E39" s="1073" t="s">
        <v>1603</v>
      </c>
      <c r="F39" s="1073" t="s">
        <v>1604</v>
      </c>
      <c r="G39" s="1073" t="s">
        <v>1604</v>
      </c>
      <c r="H39" s="1073" t="s">
        <v>1605</v>
      </c>
      <c r="I39" s="1074">
        <v>45533.673877314664</v>
      </c>
      <c r="J39" s="1073" t="s">
        <v>1665</v>
      </c>
      <c r="K39" s="1075">
        <v>201538.06</v>
      </c>
      <c r="L39" s="1075">
        <v>0</v>
      </c>
      <c r="M39" s="1075">
        <v>-7942779.25</v>
      </c>
      <c r="N39" s="1073" t="s">
        <v>1664</v>
      </c>
    </row>
    <row r="40" spans="1:14">
      <c r="A40" s="1072">
        <v>45504</v>
      </c>
      <c r="B40" s="1073" t="s">
        <v>1600</v>
      </c>
      <c r="C40" s="1073" t="s">
        <v>1662</v>
      </c>
      <c r="D40" s="1073" t="s">
        <v>1602</v>
      </c>
      <c r="E40" s="1073" t="s">
        <v>1603</v>
      </c>
      <c r="F40" s="1073" t="s">
        <v>1604</v>
      </c>
      <c r="G40" s="1073" t="s">
        <v>1604</v>
      </c>
      <c r="H40" s="1073" t="s">
        <v>1605</v>
      </c>
      <c r="I40" s="1074">
        <v>45533.673877314664</v>
      </c>
      <c r="J40" s="1073" t="s">
        <v>1666</v>
      </c>
      <c r="K40" s="1075">
        <v>337.06</v>
      </c>
      <c r="L40" s="1075">
        <v>0</v>
      </c>
      <c r="M40" s="1075">
        <v>-7942442.1900000004</v>
      </c>
      <c r="N40" s="1073" t="s">
        <v>1664</v>
      </c>
    </row>
    <row r="41" spans="1:14">
      <c r="A41" s="1072">
        <v>45504</v>
      </c>
      <c r="B41" s="1073" t="s">
        <v>1600</v>
      </c>
      <c r="C41" s="1073" t="s">
        <v>1662</v>
      </c>
      <c r="D41" s="1073" t="s">
        <v>1602</v>
      </c>
      <c r="E41" s="1073" t="s">
        <v>1603</v>
      </c>
      <c r="F41" s="1073" t="s">
        <v>1604</v>
      </c>
      <c r="G41" s="1073" t="s">
        <v>1604</v>
      </c>
      <c r="H41" s="1073" t="s">
        <v>1605</v>
      </c>
      <c r="I41" s="1074">
        <v>45533.673877314664</v>
      </c>
      <c r="J41" s="1073" t="s">
        <v>1666</v>
      </c>
      <c r="K41" s="1075">
        <v>201201</v>
      </c>
      <c r="L41" s="1075">
        <v>0</v>
      </c>
      <c r="M41" s="1075">
        <v>-7741241.1900000004</v>
      </c>
      <c r="N41" s="1073" t="s">
        <v>1664</v>
      </c>
    </row>
    <row r="42" spans="1:14">
      <c r="A42" s="1072">
        <v>45504</v>
      </c>
      <c r="B42" s="1073" t="s">
        <v>1600</v>
      </c>
      <c r="C42" s="1073" t="s">
        <v>1662</v>
      </c>
      <c r="D42" s="1073" t="s">
        <v>1602</v>
      </c>
      <c r="E42" s="1073" t="s">
        <v>1603</v>
      </c>
      <c r="F42" s="1073" t="s">
        <v>1604</v>
      </c>
      <c r="G42" s="1073" t="s">
        <v>1604</v>
      </c>
      <c r="H42" s="1073" t="s">
        <v>1605</v>
      </c>
      <c r="I42" s="1074">
        <v>45533.673877314664</v>
      </c>
      <c r="J42" s="1073" t="s">
        <v>1667</v>
      </c>
      <c r="K42" s="1075">
        <v>202212.17</v>
      </c>
      <c r="L42" s="1075">
        <v>0</v>
      </c>
      <c r="M42" s="1075">
        <v>-7539029.0199999996</v>
      </c>
      <c r="N42" s="1073" t="s">
        <v>1664</v>
      </c>
    </row>
    <row r="43" spans="1:14">
      <c r="A43" s="1072">
        <v>45322</v>
      </c>
      <c r="B43" s="1073" t="s">
        <v>1600</v>
      </c>
      <c r="C43" s="1073" t="s">
        <v>1601</v>
      </c>
      <c r="D43" s="1073" t="s">
        <v>1668</v>
      </c>
      <c r="E43" s="1073" t="s">
        <v>1669</v>
      </c>
      <c r="F43" s="1073" t="s">
        <v>1604</v>
      </c>
      <c r="G43" s="1073" t="s">
        <v>1604</v>
      </c>
      <c r="H43" s="1073" t="s">
        <v>1605</v>
      </c>
      <c r="I43" s="1074">
        <v>45351.58188657416</v>
      </c>
      <c r="J43" s="1073" t="s">
        <v>1628</v>
      </c>
      <c r="K43" s="1075">
        <v>23495.26</v>
      </c>
      <c r="L43" s="1075">
        <v>0</v>
      </c>
      <c r="M43" s="1075">
        <v>0</v>
      </c>
      <c r="N43" s="1073" t="s">
        <v>1629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F47AB-5954-4949-B6E5-D186329EA660}">
  <dimension ref="A2:G70"/>
  <sheetViews>
    <sheetView topLeftCell="A58" workbookViewId="0">
      <selection activeCell="F58" sqref="F58"/>
    </sheetView>
  </sheetViews>
  <sheetFormatPr baseColWidth="10" defaultRowHeight="13.2"/>
  <cols>
    <col min="1" max="1" width="21.8984375" style="948" bestFit="1" customWidth="1"/>
    <col min="2" max="2" width="11.19921875" style="948"/>
    <col min="3" max="3" width="15.296875" style="948" bestFit="1" customWidth="1"/>
    <col min="4" max="4" width="24.8984375" style="948" bestFit="1" customWidth="1"/>
    <col min="5" max="5" width="49.8984375" style="948" bestFit="1" customWidth="1"/>
    <col min="6" max="6" width="16.69921875" style="976" bestFit="1" customWidth="1"/>
    <col min="7" max="7" width="44" style="948" customWidth="1"/>
    <col min="8" max="16384" width="11.19921875" style="948"/>
  </cols>
  <sheetData>
    <row r="2" spans="1:7" ht="22.8">
      <c r="A2" s="995" t="s">
        <v>420</v>
      </c>
      <c r="B2" s="995"/>
      <c r="C2" s="995"/>
      <c r="D2" s="995"/>
      <c r="E2" s="995"/>
      <c r="F2" s="995"/>
    </row>
    <row r="3" spans="1:7" ht="15.6">
      <c r="A3" s="996" t="s">
        <v>749</v>
      </c>
      <c r="B3" s="996"/>
      <c r="C3" s="996"/>
      <c r="D3" s="996"/>
      <c r="E3" s="996"/>
      <c r="F3" s="996"/>
    </row>
    <row r="4" spans="1:7" ht="15.6">
      <c r="A4" s="997" t="s">
        <v>1366</v>
      </c>
      <c r="B4" s="997"/>
      <c r="C4" s="997"/>
      <c r="D4" s="997"/>
      <c r="E4" s="997"/>
      <c r="F4" s="997"/>
    </row>
    <row r="5" spans="1:7">
      <c r="A5" s="949" t="s">
        <v>751</v>
      </c>
      <c r="B5" s="950" t="s">
        <v>752</v>
      </c>
      <c r="C5" s="951" t="s">
        <v>753</v>
      </c>
      <c r="D5" s="952" t="s">
        <v>754</v>
      </c>
      <c r="E5" s="953" t="s">
        <v>755</v>
      </c>
      <c r="F5" s="954" t="s">
        <v>756</v>
      </c>
    </row>
    <row r="6" spans="1:7">
      <c r="A6" s="955" t="s">
        <v>1367</v>
      </c>
      <c r="B6" s="956">
        <v>45291</v>
      </c>
      <c r="C6" s="957">
        <v>1791400593001</v>
      </c>
      <c r="D6" s="958" t="s">
        <v>507</v>
      </c>
      <c r="E6" s="958" t="s">
        <v>1368</v>
      </c>
      <c r="F6" s="959">
        <v>-379516.13</v>
      </c>
    </row>
    <row r="7" spans="1:7">
      <c r="A7" s="960"/>
      <c r="B7" s="961"/>
      <c r="C7" s="962"/>
      <c r="D7" s="963"/>
      <c r="E7" s="964" t="s">
        <v>763</v>
      </c>
      <c r="F7" s="965">
        <f>SUM(F6:F6)</f>
        <v>-379516.13</v>
      </c>
      <c r="G7" s="966"/>
    </row>
    <row r="8" spans="1:7">
      <c r="A8" s="955" t="s">
        <v>1369</v>
      </c>
      <c r="B8" s="956">
        <v>45199</v>
      </c>
      <c r="C8" s="957">
        <v>1791400593001</v>
      </c>
      <c r="D8" s="958" t="s">
        <v>507</v>
      </c>
      <c r="E8" s="958" t="s">
        <v>1370</v>
      </c>
      <c r="F8" s="959">
        <v>-202212.17</v>
      </c>
    </row>
    <row r="9" spans="1:7">
      <c r="A9" s="955" t="s">
        <v>1371</v>
      </c>
      <c r="B9" s="956">
        <v>45230</v>
      </c>
      <c r="C9" s="957">
        <v>1791400593001</v>
      </c>
      <c r="D9" s="958" t="s">
        <v>507</v>
      </c>
      <c r="E9" s="958" t="s">
        <v>1372</v>
      </c>
      <c r="F9" s="959">
        <v>-201538.06</v>
      </c>
    </row>
    <row r="10" spans="1:7">
      <c r="A10" s="955" t="s">
        <v>1373</v>
      </c>
      <c r="B10" s="956">
        <v>45260</v>
      </c>
      <c r="C10" s="957">
        <v>1791400593001</v>
      </c>
      <c r="D10" s="958" t="s">
        <v>507</v>
      </c>
      <c r="E10" s="958" t="s">
        <v>1374</v>
      </c>
      <c r="F10" s="959">
        <v>-201538.06</v>
      </c>
    </row>
    <row r="11" spans="1:7">
      <c r="A11" s="955" t="s">
        <v>1375</v>
      </c>
      <c r="B11" s="956">
        <v>45291</v>
      </c>
      <c r="C11" s="957">
        <v>1791400593001</v>
      </c>
      <c r="D11" s="958" t="s">
        <v>507</v>
      </c>
      <c r="E11" s="958" t="s">
        <v>1376</v>
      </c>
      <c r="F11" s="959">
        <v>-201538.06</v>
      </c>
    </row>
    <row r="12" spans="1:7">
      <c r="A12" s="960"/>
      <c r="B12" s="961"/>
      <c r="C12" s="962"/>
      <c r="D12" s="963"/>
      <c r="E12" s="964" t="s">
        <v>768</v>
      </c>
      <c r="F12" s="965">
        <f>SUM(F8:F11)</f>
        <v>-806826.35000000009</v>
      </c>
    </row>
    <row r="13" spans="1:7">
      <c r="A13" s="967" t="s">
        <v>1377</v>
      </c>
      <c r="B13" s="968">
        <v>45077</v>
      </c>
      <c r="C13" s="969">
        <v>1791400593001</v>
      </c>
      <c r="D13" s="970" t="s">
        <v>507</v>
      </c>
      <c r="E13" s="970" t="s">
        <v>1378</v>
      </c>
      <c r="F13" s="971">
        <v>-235331.32</v>
      </c>
    </row>
    <row r="14" spans="1:7">
      <c r="A14" s="967" t="s">
        <v>1379</v>
      </c>
      <c r="B14" s="968">
        <v>45107</v>
      </c>
      <c r="C14" s="969">
        <v>1791400593001</v>
      </c>
      <c r="D14" s="970" t="s">
        <v>507</v>
      </c>
      <c r="E14" s="970" t="s">
        <v>1380</v>
      </c>
      <c r="F14" s="971">
        <v>-236070.81</v>
      </c>
    </row>
    <row r="15" spans="1:7">
      <c r="A15" s="955" t="s">
        <v>1381</v>
      </c>
      <c r="B15" s="956">
        <v>45138</v>
      </c>
      <c r="C15" s="957">
        <v>1791400593001</v>
      </c>
      <c r="D15" s="958" t="s">
        <v>507</v>
      </c>
      <c r="E15" s="958" t="s">
        <v>1382</v>
      </c>
      <c r="F15" s="959">
        <v>-236022.74</v>
      </c>
    </row>
    <row r="16" spans="1:7">
      <c r="A16" s="955" t="s">
        <v>1383</v>
      </c>
      <c r="B16" s="956">
        <v>45169</v>
      </c>
      <c r="C16" s="957">
        <v>1791400593001</v>
      </c>
      <c r="D16" s="958" t="s">
        <v>507</v>
      </c>
      <c r="E16" s="958" t="s">
        <v>1384</v>
      </c>
      <c r="F16" s="959">
        <v>-236026.92</v>
      </c>
    </row>
    <row r="17" spans="1:6">
      <c r="A17" s="955" t="s">
        <v>1385</v>
      </c>
      <c r="B17" s="956">
        <v>45199</v>
      </c>
      <c r="C17" s="957">
        <v>1791400593001</v>
      </c>
      <c r="D17" s="958" t="s">
        <v>507</v>
      </c>
      <c r="E17" s="958" t="s">
        <v>1386</v>
      </c>
      <c r="F17" s="959">
        <v>-236070.81</v>
      </c>
    </row>
    <row r="18" spans="1:6">
      <c r="A18" s="955" t="s">
        <v>1387</v>
      </c>
      <c r="B18" s="956">
        <v>45230</v>
      </c>
      <c r="C18" s="957">
        <v>1791400593001</v>
      </c>
      <c r="D18" s="958" t="s">
        <v>507</v>
      </c>
      <c r="E18" s="958" t="s">
        <v>1388</v>
      </c>
      <c r="F18" s="959">
        <v>-236165.58</v>
      </c>
    </row>
    <row r="19" spans="1:6">
      <c r="A19" s="955" t="s">
        <v>1389</v>
      </c>
      <c r="B19" s="956">
        <v>45260</v>
      </c>
      <c r="C19" s="957">
        <v>1791400593001</v>
      </c>
      <c r="D19" s="958" t="s">
        <v>507</v>
      </c>
      <c r="E19" s="958" t="s">
        <v>1390</v>
      </c>
      <c r="F19" s="959">
        <v>-236296.51</v>
      </c>
    </row>
    <row r="20" spans="1:6">
      <c r="A20" s="955" t="s">
        <v>1391</v>
      </c>
      <c r="B20" s="956">
        <v>45291</v>
      </c>
      <c r="C20" s="957">
        <v>1791400593001</v>
      </c>
      <c r="D20" s="958" t="s">
        <v>507</v>
      </c>
      <c r="E20" s="958" t="s">
        <v>1392</v>
      </c>
      <c r="F20" s="959">
        <v>-236320.96</v>
      </c>
    </row>
    <row r="21" spans="1:6">
      <c r="A21" s="960"/>
      <c r="B21" s="961"/>
      <c r="C21" s="962"/>
      <c r="D21" s="963"/>
      <c r="E21" s="964" t="s">
        <v>771</v>
      </c>
      <c r="F21" s="965">
        <f>SUM(F13:F20)</f>
        <v>-1888305.6500000001</v>
      </c>
    </row>
    <row r="22" spans="1:6">
      <c r="A22" s="955" t="s">
        <v>1393</v>
      </c>
      <c r="B22" s="956">
        <v>45199</v>
      </c>
      <c r="C22" s="957">
        <v>1791400593001</v>
      </c>
      <c r="D22" s="958" t="s">
        <v>507</v>
      </c>
      <c r="E22" s="958" t="s">
        <v>1394</v>
      </c>
      <c r="F22" s="959">
        <v>-139299.63</v>
      </c>
    </row>
    <row r="23" spans="1:6">
      <c r="A23" s="955" t="s">
        <v>1395</v>
      </c>
      <c r="B23" s="956">
        <v>45230</v>
      </c>
      <c r="C23" s="957">
        <v>1791400593001</v>
      </c>
      <c r="D23" s="958" t="s">
        <v>507</v>
      </c>
      <c r="E23" s="958" t="s">
        <v>1396</v>
      </c>
      <c r="F23" s="959">
        <v>-417741.93</v>
      </c>
    </row>
    <row r="24" spans="1:6">
      <c r="A24" s="955" t="s">
        <v>1397</v>
      </c>
      <c r="B24" s="956">
        <v>45260</v>
      </c>
      <c r="C24" s="957">
        <v>1791400593001</v>
      </c>
      <c r="D24" s="958" t="s">
        <v>507</v>
      </c>
      <c r="E24" s="958" t="s">
        <v>1398</v>
      </c>
      <c r="F24" s="959">
        <v>-417741.93</v>
      </c>
    </row>
    <row r="25" spans="1:6">
      <c r="A25" s="955" t="s">
        <v>1399</v>
      </c>
      <c r="B25" s="956">
        <v>45291</v>
      </c>
      <c r="C25" s="957">
        <v>1791400593001</v>
      </c>
      <c r="D25" s="958" t="s">
        <v>507</v>
      </c>
      <c r="E25" s="958" t="s">
        <v>1400</v>
      </c>
      <c r="F25" s="959">
        <v>-417741.93</v>
      </c>
    </row>
    <row r="26" spans="1:6">
      <c r="A26" s="960"/>
      <c r="B26" s="961"/>
      <c r="C26" s="962"/>
      <c r="D26" s="963"/>
      <c r="E26" s="964" t="s">
        <v>774</v>
      </c>
      <c r="F26" s="965">
        <f>SUM(F22:F25)</f>
        <v>-1392525.42</v>
      </c>
    </row>
    <row r="27" spans="1:6">
      <c r="A27" s="955" t="s">
        <v>1401</v>
      </c>
      <c r="B27" s="956">
        <v>45077</v>
      </c>
      <c r="C27" s="957">
        <v>1791400593001</v>
      </c>
      <c r="D27" s="958" t="s">
        <v>507</v>
      </c>
      <c r="E27" s="958" t="s">
        <v>1402</v>
      </c>
      <c r="F27" s="959">
        <v>-130142.94</v>
      </c>
    </row>
    <row r="28" spans="1:6">
      <c r="A28" s="955" t="s">
        <v>1403</v>
      </c>
      <c r="B28" s="956">
        <v>45107</v>
      </c>
      <c r="C28" s="957">
        <v>1791400593001</v>
      </c>
      <c r="D28" s="958" t="s">
        <v>507</v>
      </c>
      <c r="E28" s="958" t="s">
        <v>1404</v>
      </c>
      <c r="F28" s="959">
        <v>-130142.94</v>
      </c>
    </row>
    <row r="29" spans="1:6">
      <c r="A29" s="955" t="s">
        <v>1405</v>
      </c>
      <c r="B29" s="956">
        <v>45138</v>
      </c>
      <c r="C29" s="957">
        <v>1791400593001</v>
      </c>
      <c r="D29" s="958" t="s">
        <v>507</v>
      </c>
      <c r="E29" s="958" t="s">
        <v>1406</v>
      </c>
      <c r="F29" s="959">
        <v>-130142.94</v>
      </c>
    </row>
    <row r="30" spans="1:6">
      <c r="A30" s="955" t="s">
        <v>1407</v>
      </c>
      <c r="B30" s="956">
        <v>45169</v>
      </c>
      <c r="C30" s="957">
        <v>1791400593001</v>
      </c>
      <c r="D30" s="958" t="s">
        <v>507</v>
      </c>
      <c r="E30" s="958" t="s">
        <v>1408</v>
      </c>
      <c r="F30" s="959">
        <v>-130142.94</v>
      </c>
    </row>
    <row r="31" spans="1:6">
      <c r="A31" s="955" t="s">
        <v>1409</v>
      </c>
      <c r="B31" s="956">
        <v>45199</v>
      </c>
      <c r="C31" s="957">
        <v>1791400593001</v>
      </c>
      <c r="D31" s="958" t="s">
        <v>507</v>
      </c>
      <c r="E31" s="958" t="s">
        <v>1410</v>
      </c>
      <c r="F31" s="959">
        <v>-130142.94</v>
      </c>
    </row>
    <row r="32" spans="1:6">
      <c r="A32" s="955" t="s">
        <v>1411</v>
      </c>
      <c r="B32" s="956">
        <v>45230</v>
      </c>
      <c r="C32" s="957">
        <v>1791400593001</v>
      </c>
      <c r="D32" s="958" t="s">
        <v>507</v>
      </c>
      <c r="E32" s="958" t="s">
        <v>1412</v>
      </c>
      <c r="F32" s="959">
        <v>-130142.94</v>
      </c>
    </row>
    <row r="33" spans="1:6">
      <c r="A33" s="955" t="s">
        <v>1413</v>
      </c>
      <c r="B33" s="956">
        <v>45260</v>
      </c>
      <c r="C33" s="957">
        <v>1791400593001</v>
      </c>
      <c r="D33" s="958" t="s">
        <v>507</v>
      </c>
      <c r="E33" s="958" t="s">
        <v>1414</v>
      </c>
      <c r="F33" s="959">
        <v>-130142.94</v>
      </c>
    </row>
    <row r="34" spans="1:6">
      <c r="A34" s="955" t="s">
        <v>1415</v>
      </c>
      <c r="B34" s="956">
        <v>45291</v>
      </c>
      <c r="C34" s="957">
        <v>1791400593001</v>
      </c>
      <c r="D34" s="958" t="s">
        <v>507</v>
      </c>
      <c r="E34" s="958" t="s">
        <v>1416</v>
      </c>
      <c r="F34" s="959">
        <v>-130142.94</v>
      </c>
    </row>
    <row r="35" spans="1:6">
      <c r="A35" s="960"/>
      <c r="B35" s="961"/>
      <c r="C35" s="962"/>
      <c r="D35" s="963"/>
      <c r="E35" s="964" t="s">
        <v>781</v>
      </c>
      <c r="F35" s="965">
        <f>SUM(F27:F34)</f>
        <v>-1041143.5199999998</v>
      </c>
    </row>
    <row r="36" spans="1:6">
      <c r="A36" s="955" t="s">
        <v>1417</v>
      </c>
      <c r="B36" s="956">
        <v>45291</v>
      </c>
      <c r="C36" s="957">
        <v>1791400593001</v>
      </c>
      <c r="D36" s="958" t="s">
        <v>507</v>
      </c>
      <c r="E36" s="958" t="s">
        <v>1418</v>
      </c>
      <c r="F36" s="959">
        <v>-200279.92</v>
      </c>
    </row>
    <row r="37" spans="1:6">
      <c r="A37" s="960"/>
      <c r="B37" s="961"/>
      <c r="C37" s="962"/>
      <c r="D37" s="963"/>
      <c r="E37" s="964" t="s">
        <v>1419</v>
      </c>
      <c r="F37" s="965">
        <f>SUM(F36:F36)</f>
        <v>-200279.92</v>
      </c>
    </row>
    <row r="38" spans="1:6">
      <c r="A38" s="955" t="s">
        <v>1420</v>
      </c>
      <c r="B38" s="956">
        <v>45260</v>
      </c>
      <c r="C38" s="957">
        <v>1791400593001</v>
      </c>
      <c r="D38" s="958" t="s">
        <v>507</v>
      </c>
      <c r="E38" s="958" t="s">
        <v>1421</v>
      </c>
      <c r="F38" s="959">
        <v>-10621.89</v>
      </c>
    </row>
    <row r="39" spans="1:6">
      <c r="A39" s="955" t="s">
        <v>1422</v>
      </c>
      <c r="B39" s="956">
        <v>45291</v>
      </c>
      <c r="C39" s="957">
        <v>1791400593001</v>
      </c>
      <c r="D39" s="958" t="s">
        <v>507</v>
      </c>
      <c r="E39" s="958" t="s">
        <v>1423</v>
      </c>
      <c r="F39" s="959">
        <v>-7538.13</v>
      </c>
    </row>
    <row r="40" spans="1:6">
      <c r="A40" s="960"/>
      <c r="B40" s="961"/>
      <c r="C40" s="962"/>
      <c r="D40" s="963"/>
      <c r="E40" s="964" t="s">
        <v>1424</v>
      </c>
      <c r="F40" s="965">
        <f>SUM(F38:F39)</f>
        <v>-18160.02</v>
      </c>
    </row>
    <row r="41" spans="1:6">
      <c r="A41" s="955" t="s">
        <v>1425</v>
      </c>
      <c r="B41" s="956">
        <v>45291</v>
      </c>
      <c r="C41" s="957">
        <v>1791400593001</v>
      </c>
      <c r="D41" s="958" t="s">
        <v>507</v>
      </c>
      <c r="E41" s="958" t="s">
        <v>1426</v>
      </c>
      <c r="F41" s="959">
        <v>-4394.8900000000003</v>
      </c>
    </row>
    <row r="42" spans="1:6">
      <c r="A42" s="960"/>
      <c r="B42" s="961"/>
      <c r="C42" s="962"/>
      <c r="D42" s="963"/>
      <c r="E42" s="964" t="s">
        <v>1427</v>
      </c>
      <c r="F42" s="965">
        <f>SUM(F41)</f>
        <v>-4394.8900000000003</v>
      </c>
    </row>
    <row r="43" spans="1:6">
      <c r="A43" s="955" t="s">
        <v>1428</v>
      </c>
      <c r="B43" s="956">
        <v>45291</v>
      </c>
      <c r="C43" s="957">
        <v>1791400593001</v>
      </c>
      <c r="D43" s="958" t="s">
        <v>507</v>
      </c>
      <c r="E43" s="958" t="s">
        <v>1429</v>
      </c>
      <c r="F43" s="959">
        <v>-3543.29</v>
      </c>
    </row>
    <row r="44" spans="1:6">
      <c r="A44" s="960"/>
      <c r="B44" s="961"/>
      <c r="C44" s="962"/>
      <c r="D44" s="963"/>
      <c r="E44" s="964" t="s">
        <v>1430</v>
      </c>
      <c r="F44" s="965">
        <f>SUM(F43)</f>
        <v>-3543.29</v>
      </c>
    </row>
    <row r="45" spans="1:6">
      <c r="A45" s="955" t="s">
        <v>1431</v>
      </c>
      <c r="B45" s="956">
        <v>45260</v>
      </c>
      <c r="C45" s="957">
        <v>1791400593001</v>
      </c>
      <c r="D45" s="958" t="s">
        <v>507</v>
      </c>
      <c r="E45" s="958" t="s">
        <v>1432</v>
      </c>
      <c r="F45" s="959">
        <v>-3543.29</v>
      </c>
    </row>
    <row r="46" spans="1:6">
      <c r="A46" s="955" t="s">
        <v>1433</v>
      </c>
      <c r="B46" s="956">
        <v>45291</v>
      </c>
      <c r="C46" s="957">
        <v>1791400593001</v>
      </c>
      <c r="D46" s="958" t="s">
        <v>507</v>
      </c>
      <c r="E46" s="958" t="s">
        <v>1434</v>
      </c>
      <c r="F46" s="959">
        <v>-3543.29</v>
      </c>
    </row>
    <row r="47" spans="1:6">
      <c r="A47" s="960"/>
      <c r="B47" s="961"/>
      <c r="C47" s="962"/>
      <c r="D47" s="963"/>
      <c r="E47" s="964" t="s">
        <v>1435</v>
      </c>
      <c r="F47" s="965">
        <f>SUM(F45:F46)</f>
        <v>-7086.58</v>
      </c>
    </row>
    <row r="48" spans="1:6">
      <c r="A48" s="955" t="s">
        <v>1436</v>
      </c>
      <c r="B48" s="956">
        <v>45291</v>
      </c>
      <c r="C48" s="957">
        <v>1791400593001</v>
      </c>
      <c r="D48" s="958" t="s">
        <v>507</v>
      </c>
      <c r="E48" s="958" t="s">
        <v>1437</v>
      </c>
      <c r="F48" s="959">
        <v>-17806.650000000001</v>
      </c>
    </row>
    <row r="49" spans="1:6">
      <c r="A49" s="960"/>
      <c r="B49" s="961"/>
      <c r="C49" s="962"/>
      <c r="D49" s="963"/>
      <c r="E49" s="964" t="s">
        <v>1438</v>
      </c>
      <c r="F49" s="965">
        <f>SUM(F48)</f>
        <v>-17806.650000000001</v>
      </c>
    </row>
    <row r="50" spans="1:6">
      <c r="A50" s="955" t="s">
        <v>1439</v>
      </c>
      <c r="B50" s="956">
        <v>45291</v>
      </c>
      <c r="C50" s="957">
        <v>1791400593001</v>
      </c>
      <c r="D50" s="958" t="s">
        <v>507</v>
      </c>
      <c r="E50" s="958" t="s">
        <v>1440</v>
      </c>
      <c r="F50" s="959">
        <v>-2419.46</v>
      </c>
    </row>
    <row r="51" spans="1:6">
      <c r="A51" s="960"/>
      <c r="B51" s="961"/>
      <c r="C51" s="962"/>
      <c r="D51" s="963"/>
      <c r="E51" s="964" t="s">
        <v>794</v>
      </c>
      <c r="F51" s="965">
        <f>SUM(F50:F50)</f>
        <v>-2419.46</v>
      </c>
    </row>
    <row r="52" spans="1:6">
      <c r="A52" s="955" t="s">
        <v>1441</v>
      </c>
      <c r="B52" s="956">
        <v>45291</v>
      </c>
      <c r="C52" s="957">
        <v>1791400593001</v>
      </c>
      <c r="D52" s="958" t="s">
        <v>507</v>
      </c>
      <c r="E52" s="958" t="s">
        <v>1442</v>
      </c>
      <c r="F52" s="971">
        <v>-2550</v>
      </c>
    </row>
    <row r="53" spans="1:6">
      <c r="A53" s="960"/>
      <c r="B53" s="961"/>
      <c r="C53" s="962"/>
      <c r="D53" s="963"/>
      <c r="E53" s="964" t="s">
        <v>797</v>
      </c>
      <c r="F53" s="965">
        <f>SUM(F52)</f>
        <v>-2550</v>
      </c>
    </row>
    <row r="54" spans="1:6">
      <c r="A54" s="955" t="s">
        <v>1443</v>
      </c>
      <c r="B54" s="956">
        <v>45291</v>
      </c>
      <c r="C54" s="957">
        <v>1791400593001</v>
      </c>
      <c r="D54" s="958" t="s">
        <v>507</v>
      </c>
      <c r="E54" s="958" t="s">
        <v>1444</v>
      </c>
      <c r="F54" s="959">
        <v>-1378.67</v>
      </c>
    </row>
    <row r="55" spans="1:6">
      <c r="A55" s="960"/>
      <c r="B55" s="961"/>
      <c r="C55" s="962"/>
      <c r="D55" s="963"/>
      <c r="E55" s="964" t="s">
        <v>800</v>
      </c>
      <c r="F55" s="965">
        <f>SUM(F54:F54)</f>
        <v>-1378.67</v>
      </c>
    </row>
    <row r="56" spans="1:6">
      <c r="A56" s="955" t="s">
        <v>1445</v>
      </c>
      <c r="B56" s="956">
        <v>45291</v>
      </c>
      <c r="C56" s="957">
        <v>1791400593001</v>
      </c>
      <c r="D56" s="958" t="s">
        <v>507</v>
      </c>
      <c r="E56" s="958" t="s">
        <v>1446</v>
      </c>
      <c r="F56" s="959">
        <v>-1378.67</v>
      </c>
    </row>
    <row r="57" spans="1:6">
      <c r="A57" s="960"/>
      <c r="B57" s="961"/>
      <c r="C57" s="962"/>
      <c r="D57" s="963"/>
      <c r="E57" s="964" t="s">
        <v>803</v>
      </c>
      <c r="F57" s="965">
        <f>SUM(F56)</f>
        <v>-1378.67</v>
      </c>
    </row>
    <row r="58" spans="1:6">
      <c r="A58" s="955" t="s">
        <v>1447</v>
      </c>
      <c r="B58" s="956">
        <v>45291</v>
      </c>
      <c r="C58" s="957">
        <v>1791400593001</v>
      </c>
      <c r="D58" s="958" t="s">
        <v>507</v>
      </c>
      <c r="E58" s="958" t="s">
        <v>1448</v>
      </c>
      <c r="F58" s="972">
        <v>-5293.78</v>
      </c>
    </row>
    <row r="59" spans="1:6">
      <c r="A59" s="963"/>
      <c r="B59" s="961"/>
      <c r="C59" s="962"/>
      <c r="D59" s="963"/>
      <c r="E59" s="964" t="s">
        <v>815</v>
      </c>
      <c r="F59" s="965">
        <f>SUM(F58)</f>
        <v>-5293.78</v>
      </c>
    </row>
    <row r="60" spans="1:6">
      <c r="A60" s="955" t="s">
        <v>1449</v>
      </c>
      <c r="B60" s="956">
        <v>45291</v>
      </c>
      <c r="C60" s="957">
        <v>1791400593001</v>
      </c>
      <c r="D60" s="958" t="s">
        <v>507</v>
      </c>
      <c r="E60" s="958" t="s">
        <v>1450</v>
      </c>
      <c r="F60" s="972">
        <v>-400357.56</v>
      </c>
    </row>
    <row r="61" spans="1:6">
      <c r="A61" s="955"/>
      <c r="B61" s="956"/>
      <c r="C61" s="957"/>
      <c r="D61" s="958"/>
      <c r="E61" s="964" t="s">
        <v>1451</v>
      </c>
      <c r="F61" s="965">
        <f>SUM(F60)</f>
        <v>-400357.56</v>
      </c>
    </row>
    <row r="62" spans="1:6">
      <c r="A62" s="955" t="s">
        <v>1452</v>
      </c>
      <c r="B62" s="956">
        <v>45291</v>
      </c>
      <c r="C62" s="957">
        <v>1791400593001</v>
      </c>
      <c r="D62" s="958" t="s">
        <v>507</v>
      </c>
      <c r="E62" s="958" t="s">
        <v>1453</v>
      </c>
      <c r="F62" s="959">
        <v>-932.01</v>
      </c>
    </row>
    <row r="63" spans="1:6">
      <c r="A63" s="955"/>
      <c r="B63" s="956"/>
      <c r="C63" s="957"/>
      <c r="D63" s="958"/>
      <c r="E63" s="964" t="s">
        <v>1454</v>
      </c>
      <c r="F63" s="965">
        <f>SUM(F62)</f>
        <v>-932.01</v>
      </c>
    </row>
    <row r="64" spans="1:6">
      <c r="A64" s="955"/>
      <c r="B64" s="956"/>
      <c r="C64" s="957"/>
      <c r="D64" s="958"/>
      <c r="E64" s="964"/>
      <c r="F64" s="965"/>
    </row>
    <row r="65" spans="1:6">
      <c r="A65" s="955"/>
      <c r="B65" s="956"/>
      <c r="C65" s="957"/>
      <c r="D65" s="958"/>
      <c r="E65" s="964"/>
      <c r="F65" s="965"/>
    </row>
    <row r="66" spans="1:6">
      <c r="A66" s="963"/>
      <c r="B66" s="961"/>
      <c r="C66" s="962"/>
      <c r="D66" s="963"/>
      <c r="E66" s="964" t="s">
        <v>1455</v>
      </c>
      <c r="F66" s="973">
        <f>F63+F61+F59+F57+F55+F53+F51+F49+F47+F44+F42+F40+F37+F35+F26+F21+F12+F7</f>
        <v>-6173898.5699999994</v>
      </c>
    </row>
    <row r="69" spans="1:6">
      <c r="F69" s="974"/>
    </row>
    <row r="70" spans="1:6">
      <c r="A70" s="948" t="s">
        <v>479</v>
      </c>
      <c r="D70" s="975" t="s">
        <v>480</v>
      </c>
      <c r="F70" s="976" t="s">
        <v>481</v>
      </c>
    </row>
  </sheetData>
  <mergeCells count="3">
    <mergeCell ref="A2:F2"/>
    <mergeCell ref="A3:F3"/>
    <mergeCell ref="A4:F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6"/>
  <sheetViews>
    <sheetView showGridLines="0" topLeftCell="G1" workbookViewId="0">
      <selection activeCell="L10" sqref="L10"/>
    </sheetView>
  </sheetViews>
  <sheetFormatPr baseColWidth="10" defaultColWidth="10.296875" defaultRowHeight="13.2"/>
  <cols>
    <col min="1" max="1" width="9.8984375" style="244" bestFit="1" customWidth="1"/>
    <col min="2" max="2" width="15.69921875" style="244" bestFit="1" customWidth="1"/>
    <col min="3" max="3" width="16.59765625" style="882" customWidth="1"/>
    <col min="4" max="4" width="36.8984375" style="882" bestFit="1" customWidth="1"/>
    <col min="5" max="5" width="21.19921875" style="882" customWidth="1"/>
    <col min="6" max="6" width="20.69921875" style="883" bestFit="1" customWidth="1"/>
    <col min="7" max="7" width="12.796875" style="884" bestFit="1" customWidth="1"/>
    <col min="8" max="8" width="18.5" style="882" bestFit="1" customWidth="1"/>
    <col min="9" max="9" width="17.5" style="885" bestFit="1" customWidth="1"/>
    <col min="10" max="10" width="15.5" style="882" bestFit="1" customWidth="1"/>
    <col min="11" max="11" width="14.69921875" style="885" bestFit="1" customWidth="1"/>
    <col min="12" max="12" width="83.5" style="886" bestFit="1" customWidth="1"/>
    <col min="13" max="16384" width="10.296875" style="244"/>
  </cols>
  <sheetData>
    <row r="1" spans="1:12" ht="22.2">
      <c r="A1" s="998" t="s">
        <v>420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</row>
    <row r="2" spans="1:12" ht="17.399999999999999">
      <c r="A2" s="999" t="s">
        <v>1361</v>
      </c>
      <c r="B2" s="999"/>
      <c r="C2" s="999"/>
      <c r="D2" s="999"/>
      <c r="E2" s="999"/>
      <c r="F2" s="999"/>
      <c r="G2" s="999"/>
      <c r="H2" s="999"/>
      <c r="I2" s="999"/>
      <c r="J2" s="999"/>
      <c r="K2" s="999"/>
      <c r="L2" s="999"/>
    </row>
    <row r="3" spans="1:12" ht="17.399999999999999">
      <c r="C3" s="845"/>
      <c r="D3" s="845"/>
      <c r="E3" s="845"/>
      <c r="F3" s="846"/>
      <c r="G3" s="847"/>
      <c r="H3" s="845"/>
      <c r="I3" s="848"/>
      <c r="J3" s="845"/>
      <c r="K3" s="848"/>
      <c r="L3" s="849"/>
    </row>
    <row r="4" spans="1:12" ht="39.6">
      <c r="A4" s="850" t="s">
        <v>423</v>
      </c>
      <c r="B4" s="850" t="s">
        <v>424</v>
      </c>
      <c r="C4" s="851" t="s">
        <v>1280</v>
      </c>
      <c r="D4" s="852" t="s">
        <v>1281</v>
      </c>
      <c r="E4" s="852" t="s">
        <v>1282</v>
      </c>
      <c r="F4" s="853" t="s">
        <v>1283</v>
      </c>
      <c r="G4" s="854" t="s">
        <v>1284</v>
      </c>
      <c r="H4" s="851" t="s">
        <v>1285</v>
      </c>
      <c r="I4" s="855" t="s">
        <v>1286</v>
      </c>
      <c r="J4" s="851" t="s">
        <v>1287</v>
      </c>
      <c r="K4" s="853" t="s">
        <v>1288</v>
      </c>
      <c r="L4" s="851" t="s">
        <v>1289</v>
      </c>
    </row>
    <row r="5" spans="1:12">
      <c r="A5" s="805">
        <v>1102010101</v>
      </c>
      <c r="B5" s="805" t="s">
        <v>432</v>
      </c>
      <c r="C5" s="856">
        <v>1102010199</v>
      </c>
      <c r="D5" s="857" t="s">
        <v>1290</v>
      </c>
      <c r="E5" s="857" t="s">
        <v>434</v>
      </c>
      <c r="F5" s="888">
        <v>317394.83</v>
      </c>
      <c r="G5" s="859">
        <v>44578</v>
      </c>
      <c r="H5" s="806" t="s">
        <v>1291</v>
      </c>
      <c r="I5" s="809">
        <v>317394.83</v>
      </c>
      <c r="J5" s="780">
        <v>41010101</v>
      </c>
      <c r="K5" s="860">
        <f t="shared" ref="K5:K6" si="0">F5-I5</f>
        <v>0</v>
      </c>
      <c r="L5" s="861" t="s">
        <v>1292</v>
      </c>
    </row>
    <row r="6" spans="1:12">
      <c r="A6" s="805">
        <v>1102010101</v>
      </c>
      <c r="B6" s="805" t="s">
        <v>432</v>
      </c>
      <c r="C6" s="856">
        <v>1102010199</v>
      </c>
      <c r="D6" s="857" t="s">
        <v>1290</v>
      </c>
      <c r="E6" s="857" t="s">
        <v>434</v>
      </c>
      <c r="F6" s="888">
        <v>21480.52</v>
      </c>
      <c r="G6" s="859">
        <v>44578</v>
      </c>
      <c r="H6" s="806" t="s">
        <v>1291</v>
      </c>
      <c r="I6" s="809">
        <f>19252.08+2228.44</f>
        <v>21480.52</v>
      </c>
      <c r="J6" s="780">
        <v>41010104</v>
      </c>
      <c r="K6" s="860">
        <f t="shared" si="0"/>
        <v>0</v>
      </c>
      <c r="L6" s="861" t="s">
        <v>1293</v>
      </c>
    </row>
    <row r="7" spans="1:12">
      <c r="A7" s="805">
        <v>1102010101</v>
      </c>
      <c r="B7" s="805" t="s">
        <v>432</v>
      </c>
      <c r="C7" s="856">
        <v>1102010199</v>
      </c>
      <c r="D7" s="857" t="s">
        <v>1294</v>
      </c>
      <c r="E7" s="857" t="s">
        <v>434</v>
      </c>
      <c r="F7" s="888">
        <v>354859.69</v>
      </c>
      <c r="G7" s="859">
        <v>44578</v>
      </c>
      <c r="H7" s="806" t="s">
        <v>1295</v>
      </c>
      <c r="I7" s="858">
        <v>354859.69</v>
      </c>
      <c r="J7" s="780">
        <v>41010101</v>
      </c>
      <c r="K7" s="860">
        <f t="shared" ref="K7:K13" si="1">F7-I7</f>
        <v>0</v>
      </c>
      <c r="L7" s="861" t="s">
        <v>1292</v>
      </c>
    </row>
    <row r="8" spans="1:12">
      <c r="A8" s="805">
        <v>1102010101</v>
      </c>
      <c r="B8" s="805" t="s">
        <v>432</v>
      </c>
      <c r="C8" s="856">
        <v>1102010199</v>
      </c>
      <c r="D8" s="857" t="s">
        <v>1294</v>
      </c>
      <c r="E8" s="857" t="s">
        <v>434</v>
      </c>
      <c r="F8" s="888">
        <v>22259.35</v>
      </c>
      <c r="G8" s="859">
        <v>44578</v>
      </c>
      <c r="H8" s="806" t="s">
        <v>1295</v>
      </c>
      <c r="I8" s="858">
        <v>22259.35</v>
      </c>
      <c r="J8" s="780">
        <v>41010104</v>
      </c>
      <c r="K8" s="860">
        <f t="shared" si="1"/>
        <v>0</v>
      </c>
      <c r="L8" s="861" t="s">
        <v>1296</v>
      </c>
    </row>
    <row r="9" spans="1:12">
      <c r="A9" s="805">
        <v>1102010101</v>
      </c>
      <c r="B9" s="805" t="s">
        <v>432</v>
      </c>
      <c r="C9" s="856">
        <v>1102010199</v>
      </c>
      <c r="D9" s="862" t="s">
        <v>1297</v>
      </c>
      <c r="E9" s="862" t="s">
        <v>440</v>
      </c>
      <c r="F9" s="865">
        <v>13269</v>
      </c>
      <c r="G9" s="863">
        <v>44578</v>
      </c>
      <c r="H9" s="864" t="s">
        <v>1298</v>
      </c>
      <c r="I9" s="809">
        <v>13269</v>
      </c>
      <c r="J9" s="780">
        <v>41010101</v>
      </c>
      <c r="K9" s="860">
        <f t="shared" si="1"/>
        <v>0</v>
      </c>
      <c r="L9" s="804" t="s">
        <v>1299</v>
      </c>
    </row>
    <row r="10" spans="1:12" ht="26.4">
      <c r="A10" s="805">
        <v>1102010101</v>
      </c>
      <c r="B10" s="805" t="s">
        <v>432</v>
      </c>
      <c r="C10" s="856">
        <v>1102010199</v>
      </c>
      <c r="D10" s="862" t="s">
        <v>1297</v>
      </c>
      <c r="E10" s="862" t="s">
        <v>434</v>
      </c>
      <c r="F10" s="865">
        <v>61037.87</v>
      </c>
      <c r="G10" s="866">
        <v>44578</v>
      </c>
      <c r="H10" s="867" t="s">
        <v>1298</v>
      </c>
      <c r="I10" s="865">
        <f>74306.87-I9</f>
        <v>61037.869999999995</v>
      </c>
      <c r="J10" s="868">
        <v>41010101</v>
      </c>
      <c r="K10" s="869">
        <f t="shared" si="1"/>
        <v>0</v>
      </c>
      <c r="L10" s="768" t="s">
        <v>1300</v>
      </c>
    </row>
    <row r="11" spans="1:12">
      <c r="A11" s="805">
        <v>1102010101</v>
      </c>
      <c r="B11" s="805" t="s">
        <v>432</v>
      </c>
      <c r="C11" s="856">
        <v>1102010199</v>
      </c>
      <c r="D11" s="862" t="s">
        <v>623</v>
      </c>
      <c r="E11" s="862" t="s">
        <v>440</v>
      </c>
      <c r="F11" s="865">
        <v>70924.52</v>
      </c>
      <c r="G11" s="863">
        <v>44579</v>
      </c>
      <c r="H11" s="864" t="s">
        <v>1301</v>
      </c>
      <c r="I11" s="809">
        <v>70924.52</v>
      </c>
      <c r="J11" s="780">
        <v>41010101</v>
      </c>
      <c r="K11" s="860">
        <f t="shared" si="1"/>
        <v>0</v>
      </c>
      <c r="L11" s="780" t="s">
        <v>1302</v>
      </c>
    </row>
    <row r="12" spans="1:12">
      <c r="A12" s="805">
        <v>1102010101</v>
      </c>
      <c r="B12" s="805" t="s">
        <v>432</v>
      </c>
      <c r="C12" s="856">
        <v>1102010199</v>
      </c>
      <c r="D12" s="862" t="s">
        <v>623</v>
      </c>
      <c r="E12" s="862" t="s">
        <v>434</v>
      </c>
      <c r="F12" s="809">
        <v>73288.52</v>
      </c>
      <c r="G12" s="863">
        <v>44579</v>
      </c>
      <c r="H12" s="864" t="s">
        <v>1301</v>
      </c>
      <c r="I12" s="809">
        <f>115718.64-I11</f>
        <v>44794.119999999995</v>
      </c>
      <c r="J12" s="780">
        <v>41010101</v>
      </c>
      <c r="K12" s="860">
        <f t="shared" si="1"/>
        <v>28494.400000000009</v>
      </c>
      <c r="L12" s="780" t="s">
        <v>1303</v>
      </c>
    </row>
    <row r="13" spans="1:12">
      <c r="A13" s="870">
        <v>1102010201</v>
      </c>
      <c r="B13" s="870" t="s">
        <v>468</v>
      </c>
      <c r="C13" s="871" t="s">
        <v>1304</v>
      </c>
      <c r="D13" s="862" t="s">
        <v>1305</v>
      </c>
      <c r="E13" s="862" t="s">
        <v>434</v>
      </c>
      <c r="F13" s="865">
        <v>10827.35</v>
      </c>
      <c r="G13" s="863">
        <v>44580</v>
      </c>
      <c r="H13" s="864" t="s">
        <v>1306</v>
      </c>
      <c r="I13" s="809">
        <v>10827.35</v>
      </c>
      <c r="J13" s="780">
        <v>41010101</v>
      </c>
      <c r="K13" s="860">
        <f t="shared" si="1"/>
        <v>0</v>
      </c>
      <c r="L13" s="780" t="s">
        <v>1292</v>
      </c>
    </row>
    <row r="14" spans="1:12">
      <c r="A14" s="870">
        <v>1102010201</v>
      </c>
      <c r="B14" s="870" t="s">
        <v>468</v>
      </c>
      <c r="C14" s="871" t="s">
        <v>1304</v>
      </c>
      <c r="D14" s="872" t="s">
        <v>469</v>
      </c>
      <c r="E14" s="873" t="s">
        <v>434</v>
      </c>
      <c r="F14" s="916">
        <v>2277.14</v>
      </c>
      <c r="G14" s="875">
        <v>44571</v>
      </c>
      <c r="H14" s="876" t="s">
        <v>1307</v>
      </c>
      <c r="I14" s="874">
        <v>2277.14</v>
      </c>
      <c r="J14" s="877">
        <v>41010101</v>
      </c>
      <c r="K14" s="878">
        <f t="shared" ref="K14" si="2">F14-I14</f>
        <v>0</v>
      </c>
      <c r="L14" s="879" t="s">
        <v>1308</v>
      </c>
    </row>
    <row r="15" spans="1:12">
      <c r="A15" s="870">
        <v>1102010201</v>
      </c>
      <c r="B15" s="870" t="s">
        <v>468</v>
      </c>
      <c r="C15" s="871" t="s">
        <v>1304</v>
      </c>
      <c r="D15" s="873" t="s">
        <v>1309</v>
      </c>
      <c r="E15" s="873" t="s">
        <v>434</v>
      </c>
      <c r="F15" s="916">
        <v>1342.96</v>
      </c>
      <c r="G15" s="880">
        <v>44571</v>
      </c>
      <c r="H15" s="881" t="s">
        <v>1310</v>
      </c>
      <c r="I15" s="874">
        <v>1342.96</v>
      </c>
      <c r="J15" s="877">
        <v>41010101</v>
      </c>
      <c r="K15" s="878">
        <f t="shared" ref="K15" si="3">F15-I15</f>
        <v>0</v>
      </c>
      <c r="L15" s="879" t="s">
        <v>1308</v>
      </c>
    </row>
    <row r="16" spans="1:12">
      <c r="A16" s="870">
        <v>1102010201</v>
      </c>
      <c r="B16" s="870" t="s">
        <v>468</v>
      </c>
      <c r="C16" s="871" t="s">
        <v>1304</v>
      </c>
      <c r="D16" s="872" t="s">
        <v>1311</v>
      </c>
      <c r="E16" s="872" t="s">
        <v>434</v>
      </c>
      <c r="F16" s="916">
        <v>1342.96</v>
      </c>
      <c r="G16" s="880">
        <v>44571</v>
      </c>
      <c r="H16" s="881" t="s">
        <v>1312</v>
      </c>
      <c r="I16" s="878">
        <v>1342.96</v>
      </c>
      <c r="J16" s="877">
        <v>41010101</v>
      </c>
      <c r="K16" s="878">
        <f t="shared" ref="K16" si="4">F16-I16</f>
        <v>0</v>
      </c>
      <c r="L16" s="879" t="s">
        <v>1308</v>
      </c>
    </row>
    <row r="17" spans="1:12">
      <c r="A17" s="870">
        <v>1102010201</v>
      </c>
      <c r="B17" s="870" t="s">
        <v>468</v>
      </c>
      <c r="C17" s="871" t="s">
        <v>1304</v>
      </c>
      <c r="D17" s="872" t="s">
        <v>1313</v>
      </c>
      <c r="E17" s="872" t="s">
        <v>434</v>
      </c>
      <c r="F17" s="916">
        <v>2400</v>
      </c>
      <c r="G17" s="880">
        <v>44571</v>
      </c>
      <c r="H17" s="881" t="s">
        <v>1314</v>
      </c>
      <c r="I17" s="878">
        <v>2400</v>
      </c>
      <c r="J17" s="877">
        <v>41010101</v>
      </c>
      <c r="K17" s="878">
        <f t="shared" ref="K17" si="5">F17-I17</f>
        <v>0</v>
      </c>
      <c r="L17" s="879" t="s">
        <v>1308</v>
      </c>
    </row>
    <row r="18" spans="1:12">
      <c r="A18" s="870">
        <v>1102010201</v>
      </c>
      <c r="B18" s="870" t="s">
        <v>468</v>
      </c>
      <c r="C18" s="871" t="s">
        <v>1304</v>
      </c>
      <c r="D18" s="872" t="s">
        <v>1078</v>
      </c>
      <c r="E18" s="872" t="s">
        <v>434</v>
      </c>
      <c r="F18" s="916">
        <v>2500</v>
      </c>
      <c r="G18" s="880">
        <v>44571</v>
      </c>
      <c r="H18" s="881" t="s">
        <v>1315</v>
      </c>
      <c r="I18" s="878">
        <v>2500</v>
      </c>
      <c r="J18" s="877">
        <v>41010101</v>
      </c>
      <c r="K18" s="878">
        <f t="shared" ref="K18" si="6">F18-I18</f>
        <v>0</v>
      </c>
      <c r="L18" s="879" t="s">
        <v>1308</v>
      </c>
    </row>
    <row r="19" spans="1:12">
      <c r="A19" s="870">
        <v>1102010201</v>
      </c>
      <c r="B19" s="870" t="s">
        <v>468</v>
      </c>
      <c r="C19" s="871" t="s">
        <v>1304</v>
      </c>
      <c r="D19" s="872" t="s">
        <v>1316</v>
      </c>
      <c r="E19" s="872" t="s">
        <v>434</v>
      </c>
      <c r="F19" s="887">
        <v>3499.1</v>
      </c>
      <c r="G19" s="880">
        <v>44571</v>
      </c>
      <c r="H19" s="881" t="s">
        <v>1317</v>
      </c>
      <c r="I19" s="878">
        <v>3499.1</v>
      </c>
      <c r="J19" s="877">
        <v>41010101</v>
      </c>
      <c r="K19" s="878">
        <f t="shared" ref="K19" si="7">F19-I19</f>
        <v>0</v>
      </c>
      <c r="L19" s="879" t="s">
        <v>1308</v>
      </c>
    </row>
    <row r="20" spans="1:12">
      <c r="A20" s="870">
        <v>1102010201</v>
      </c>
      <c r="B20" s="870" t="s">
        <v>468</v>
      </c>
      <c r="C20" s="871" t="s">
        <v>1304</v>
      </c>
      <c r="D20" s="872" t="s">
        <v>1082</v>
      </c>
      <c r="E20" s="872" t="s">
        <v>434</v>
      </c>
      <c r="F20" s="887">
        <v>1100</v>
      </c>
      <c r="G20" s="880">
        <v>44571</v>
      </c>
      <c r="H20" s="881" t="s">
        <v>1318</v>
      </c>
      <c r="I20" s="878">
        <v>1100</v>
      </c>
      <c r="J20" s="877">
        <v>41010101</v>
      </c>
      <c r="K20" s="878">
        <f t="shared" ref="K20" si="8">F20-I20</f>
        <v>0</v>
      </c>
      <c r="L20" s="879" t="s">
        <v>1308</v>
      </c>
    </row>
    <row r="21" spans="1:12">
      <c r="A21" s="805">
        <v>1102010101</v>
      </c>
      <c r="B21" s="805" t="s">
        <v>432</v>
      </c>
      <c r="C21" s="856">
        <v>1102010199</v>
      </c>
      <c r="D21" s="862" t="s">
        <v>623</v>
      </c>
      <c r="E21" s="862" t="s">
        <v>434</v>
      </c>
      <c r="F21" s="865">
        <v>73113.17</v>
      </c>
      <c r="G21" s="863">
        <v>44594</v>
      </c>
      <c r="H21" s="864" t="s">
        <v>1319</v>
      </c>
      <c r="I21" s="809">
        <v>73113.460000000006</v>
      </c>
      <c r="J21" s="780">
        <v>41010101</v>
      </c>
      <c r="K21" s="860">
        <f>F21-I21</f>
        <v>-0.29000000000814907</v>
      </c>
      <c r="L21" s="868" t="s">
        <v>1320</v>
      </c>
    </row>
    <row r="22" spans="1:12">
      <c r="A22" s="805">
        <v>1102010101</v>
      </c>
      <c r="B22" s="805" t="s">
        <v>432</v>
      </c>
      <c r="C22" s="856">
        <v>1102010199</v>
      </c>
      <c r="D22" s="862" t="s">
        <v>467</v>
      </c>
      <c r="E22" s="862" t="s">
        <v>434</v>
      </c>
      <c r="F22" s="865">
        <v>763149.78</v>
      </c>
      <c r="G22" s="863">
        <v>44596</v>
      </c>
      <c r="H22" s="864" t="s">
        <v>1321</v>
      </c>
      <c r="I22" s="809">
        <v>763149.78</v>
      </c>
      <c r="J22" s="780">
        <v>41010101</v>
      </c>
      <c r="K22" s="860">
        <f>F22-I22</f>
        <v>0</v>
      </c>
      <c r="L22" s="868" t="s">
        <v>1292</v>
      </c>
    </row>
    <row r="23" spans="1:12">
      <c r="A23" s="898">
        <v>1102010101</v>
      </c>
      <c r="B23" s="898" t="s">
        <v>432</v>
      </c>
      <c r="C23" s="899">
        <v>1102010199</v>
      </c>
      <c r="D23" s="901" t="s">
        <v>1322</v>
      </c>
      <c r="E23" s="901" t="s">
        <v>456</v>
      </c>
      <c r="F23" s="908">
        <v>174471.17</v>
      </c>
      <c r="G23" s="902">
        <v>44644</v>
      </c>
      <c r="H23" s="890" t="s">
        <v>1323</v>
      </c>
      <c r="I23" s="900">
        <v>174471.17</v>
      </c>
      <c r="J23" s="896">
        <v>41010101</v>
      </c>
      <c r="K23" s="897">
        <v>0</v>
      </c>
      <c r="L23" s="903" t="s">
        <v>1324</v>
      </c>
    </row>
    <row r="24" spans="1:12">
      <c r="A24" s="898">
        <v>1102010101</v>
      </c>
      <c r="B24" s="898" t="s">
        <v>432</v>
      </c>
      <c r="C24" s="899">
        <v>1102010199</v>
      </c>
      <c r="D24" s="901" t="s">
        <v>1322</v>
      </c>
      <c r="E24" s="901" t="s">
        <v>458</v>
      </c>
      <c r="F24" s="908">
        <v>174471.17</v>
      </c>
      <c r="G24" s="902">
        <v>44644</v>
      </c>
      <c r="H24" s="890" t="s">
        <v>1323</v>
      </c>
      <c r="I24" s="900">
        <v>174471.17</v>
      </c>
      <c r="J24" s="896">
        <v>41010101</v>
      </c>
      <c r="K24" s="897">
        <v>0</v>
      </c>
      <c r="L24" s="903" t="s">
        <v>1325</v>
      </c>
    </row>
    <row r="25" spans="1:12">
      <c r="A25" s="898">
        <v>1102010101</v>
      </c>
      <c r="B25" s="898" t="s">
        <v>432</v>
      </c>
      <c r="C25" s="899">
        <v>1102010199</v>
      </c>
      <c r="D25" s="901" t="s">
        <v>1322</v>
      </c>
      <c r="E25" s="901" t="s">
        <v>439</v>
      </c>
      <c r="F25" s="908">
        <v>174471.17</v>
      </c>
      <c r="G25" s="902">
        <v>44644</v>
      </c>
      <c r="H25" s="890" t="s">
        <v>1323</v>
      </c>
      <c r="I25" s="900">
        <v>174471.17</v>
      </c>
      <c r="J25" s="896">
        <v>41010101</v>
      </c>
      <c r="K25" s="897">
        <v>0</v>
      </c>
      <c r="L25" s="903" t="s">
        <v>1326</v>
      </c>
    </row>
    <row r="26" spans="1:12">
      <c r="A26" s="898">
        <v>1102010101</v>
      </c>
      <c r="B26" s="898" t="s">
        <v>432</v>
      </c>
      <c r="C26" s="899">
        <v>1102010199</v>
      </c>
      <c r="D26" s="901" t="s">
        <v>1322</v>
      </c>
      <c r="E26" s="901" t="s">
        <v>440</v>
      </c>
      <c r="F26" s="908">
        <v>174471.17</v>
      </c>
      <c r="G26" s="902">
        <v>44644</v>
      </c>
      <c r="H26" s="890" t="s">
        <v>1323</v>
      </c>
      <c r="I26" s="900">
        <v>174471.17</v>
      </c>
      <c r="J26" s="896">
        <v>41010101</v>
      </c>
      <c r="K26" s="897">
        <v>0</v>
      </c>
      <c r="L26" s="903" t="s">
        <v>1327</v>
      </c>
    </row>
    <row r="27" spans="1:12">
      <c r="A27" s="898">
        <v>1102010101</v>
      </c>
      <c r="B27" s="898" t="s">
        <v>432</v>
      </c>
      <c r="C27" s="899">
        <v>1102010199</v>
      </c>
      <c r="D27" s="901" t="s">
        <v>1328</v>
      </c>
      <c r="E27" s="901" t="s">
        <v>456</v>
      </c>
      <c r="F27" s="908">
        <v>218336.6</v>
      </c>
      <c r="G27" s="902">
        <v>44644</v>
      </c>
      <c r="H27" s="890" t="s">
        <v>1323</v>
      </c>
      <c r="I27" s="900">
        <v>218336.6</v>
      </c>
      <c r="J27" s="896">
        <v>41010101</v>
      </c>
      <c r="K27" s="897">
        <v>0</v>
      </c>
      <c r="L27" s="903" t="s">
        <v>1324</v>
      </c>
    </row>
    <row r="28" spans="1:12">
      <c r="A28" s="898">
        <v>1102010101</v>
      </c>
      <c r="B28" s="898" t="s">
        <v>432</v>
      </c>
      <c r="C28" s="899">
        <v>1102010199</v>
      </c>
      <c r="D28" s="901" t="s">
        <v>1328</v>
      </c>
      <c r="E28" s="901" t="s">
        <v>458</v>
      </c>
      <c r="F28" s="908">
        <v>218451.44</v>
      </c>
      <c r="G28" s="902">
        <v>44644</v>
      </c>
      <c r="H28" s="890" t="s">
        <v>1323</v>
      </c>
      <c r="I28" s="900">
        <v>218451.44</v>
      </c>
      <c r="J28" s="896">
        <v>41010101</v>
      </c>
      <c r="K28" s="897">
        <v>0</v>
      </c>
      <c r="L28" s="903" t="s">
        <v>1325</v>
      </c>
    </row>
    <row r="29" spans="1:12">
      <c r="A29" s="898">
        <v>1102010101</v>
      </c>
      <c r="B29" s="898" t="s">
        <v>432</v>
      </c>
      <c r="C29" s="899">
        <v>1102010199</v>
      </c>
      <c r="D29" s="901" t="s">
        <v>1328</v>
      </c>
      <c r="E29" s="901" t="s">
        <v>439</v>
      </c>
      <c r="F29" s="908">
        <v>218407.65</v>
      </c>
      <c r="G29" s="902">
        <v>44644</v>
      </c>
      <c r="H29" s="890" t="s">
        <v>1323</v>
      </c>
      <c r="I29" s="900">
        <v>218407.65</v>
      </c>
      <c r="J29" s="896">
        <v>41010101</v>
      </c>
      <c r="K29" s="897">
        <v>0</v>
      </c>
      <c r="L29" s="903" t="s">
        <v>1326</v>
      </c>
    </row>
    <row r="30" spans="1:12">
      <c r="A30" s="898">
        <v>1102010101</v>
      </c>
      <c r="B30" s="898" t="s">
        <v>432</v>
      </c>
      <c r="C30" s="899">
        <v>1102010199</v>
      </c>
      <c r="D30" s="901" t="s">
        <v>1328</v>
      </c>
      <c r="E30" s="901" t="s">
        <v>440</v>
      </c>
      <c r="F30" s="908">
        <v>218284.24</v>
      </c>
      <c r="G30" s="902">
        <v>44644</v>
      </c>
      <c r="H30" s="890" t="s">
        <v>1323</v>
      </c>
      <c r="I30" s="900">
        <v>218284.24</v>
      </c>
      <c r="J30" s="896">
        <v>41010101</v>
      </c>
      <c r="K30" s="897">
        <v>0</v>
      </c>
      <c r="L30" s="903" t="s">
        <v>1327</v>
      </c>
    </row>
    <row r="31" spans="1:12">
      <c r="A31" s="898">
        <v>1102010101</v>
      </c>
      <c r="B31" s="905" t="s">
        <v>432</v>
      </c>
      <c r="C31" s="906">
        <v>1102010199</v>
      </c>
      <c r="D31" s="907" t="s">
        <v>1294</v>
      </c>
      <c r="E31" s="907" t="s">
        <v>445</v>
      </c>
      <c r="F31" s="912">
        <v>138066.22</v>
      </c>
      <c r="G31" s="909">
        <v>44644</v>
      </c>
      <c r="H31" s="914" t="s">
        <v>1323</v>
      </c>
      <c r="I31" s="908">
        <v>138066.22</v>
      </c>
      <c r="J31" s="904">
        <v>41010101</v>
      </c>
      <c r="K31" s="910">
        <v>0</v>
      </c>
      <c r="L31" s="911" t="s">
        <v>1329</v>
      </c>
    </row>
    <row r="32" spans="1:12">
      <c r="A32" s="898">
        <v>1102010101</v>
      </c>
      <c r="B32" s="898" t="s">
        <v>432</v>
      </c>
      <c r="C32" s="899">
        <v>1102010199</v>
      </c>
      <c r="D32" s="901" t="s">
        <v>1294</v>
      </c>
      <c r="E32" s="901" t="s">
        <v>447</v>
      </c>
      <c r="F32" s="908">
        <v>413629.18</v>
      </c>
      <c r="G32" s="902">
        <v>44644</v>
      </c>
      <c r="H32" s="890" t="s">
        <v>1323</v>
      </c>
      <c r="I32" s="900">
        <v>413629.18</v>
      </c>
      <c r="J32" s="896">
        <v>41010101</v>
      </c>
      <c r="K32" s="897">
        <v>0</v>
      </c>
      <c r="L32" s="903" t="s">
        <v>1330</v>
      </c>
    </row>
    <row r="33" spans="1:12">
      <c r="A33" s="898">
        <v>1102010101</v>
      </c>
      <c r="B33" s="898" t="s">
        <v>432</v>
      </c>
      <c r="C33" s="899">
        <v>1102010199</v>
      </c>
      <c r="D33" s="901" t="s">
        <v>1294</v>
      </c>
      <c r="E33" s="901" t="s">
        <v>449</v>
      </c>
      <c r="F33" s="908">
        <v>411434.23</v>
      </c>
      <c r="G33" s="902">
        <v>44644</v>
      </c>
      <c r="H33" s="890" t="s">
        <v>1323</v>
      </c>
      <c r="I33" s="900">
        <v>411434.23</v>
      </c>
      <c r="J33" s="896">
        <v>41010101</v>
      </c>
      <c r="K33" s="897">
        <v>0</v>
      </c>
      <c r="L33" s="903" t="s">
        <v>1331</v>
      </c>
    </row>
    <row r="34" spans="1:12">
      <c r="A34" s="898">
        <v>1102010101</v>
      </c>
      <c r="B34" s="898" t="s">
        <v>432</v>
      </c>
      <c r="C34" s="899">
        <v>1102010199</v>
      </c>
      <c r="D34" s="901" t="s">
        <v>1294</v>
      </c>
      <c r="E34" s="901" t="s">
        <v>451</v>
      </c>
      <c r="F34" s="908">
        <v>411434.23</v>
      </c>
      <c r="G34" s="902">
        <v>44644</v>
      </c>
      <c r="H34" s="890" t="s">
        <v>1323</v>
      </c>
      <c r="I34" s="900">
        <v>411434.23</v>
      </c>
      <c r="J34" s="896">
        <v>41010101</v>
      </c>
      <c r="K34" s="897">
        <v>0</v>
      </c>
      <c r="L34" s="903" t="s">
        <v>1332</v>
      </c>
    </row>
    <row r="35" spans="1:12">
      <c r="A35" s="898">
        <v>1102010101</v>
      </c>
      <c r="B35" s="898" t="s">
        <v>432</v>
      </c>
      <c r="C35" s="899">
        <v>1102010199</v>
      </c>
      <c r="D35" s="901" t="s">
        <v>1294</v>
      </c>
      <c r="E35" s="901" t="s">
        <v>456</v>
      </c>
      <c r="F35" s="908">
        <v>319340.34999999998</v>
      </c>
      <c r="G35" s="902">
        <v>44644</v>
      </c>
      <c r="H35" s="890" t="s">
        <v>1323</v>
      </c>
      <c r="I35" s="900">
        <v>319340.34999999998</v>
      </c>
      <c r="J35" s="896">
        <v>41010101</v>
      </c>
      <c r="K35" s="897">
        <v>0</v>
      </c>
      <c r="L35" s="903" t="s">
        <v>1333</v>
      </c>
    </row>
    <row r="36" spans="1:12">
      <c r="A36" s="898">
        <v>1102010101</v>
      </c>
      <c r="B36" s="898" t="s">
        <v>432</v>
      </c>
      <c r="C36" s="899">
        <v>1102010199</v>
      </c>
      <c r="D36" s="901" t="s">
        <v>1334</v>
      </c>
      <c r="E36" s="901" t="s">
        <v>451</v>
      </c>
      <c r="F36" s="908">
        <v>115682.77</v>
      </c>
      <c r="G36" s="902">
        <v>44644</v>
      </c>
      <c r="H36" s="890" t="s">
        <v>1323</v>
      </c>
      <c r="I36" s="900">
        <v>115682.77</v>
      </c>
      <c r="J36" s="896">
        <v>41010101</v>
      </c>
      <c r="K36" s="897">
        <v>0</v>
      </c>
      <c r="L36" s="903" t="s">
        <v>1332</v>
      </c>
    </row>
    <row r="37" spans="1:12">
      <c r="A37" s="898">
        <v>1102010101</v>
      </c>
      <c r="B37" s="898" t="s">
        <v>432</v>
      </c>
      <c r="C37" s="899">
        <v>1102010199</v>
      </c>
      <c r="D37" s="901" t="s">
        <v>1334</v>
      </c>
      <c r="E37" s="901" t="s">
        <v>456</v>
      </c>
      <c r="F37" s="908">
        <v>115682.77</v>
      </c>
      <c r="G37" s="902">
        <v>44644</v>
      </c>
      <c r="H37" s="890" t="s">
        <v>1323</v>
      </c>
      <c r="I37" s="900">
        <v>115682.77</v>
      </c>
      <c r="J37" s="896">
        <v>41010101</v>
      </c>
      <c r="K37" s="897">
        <v>0</v>
      </c>
      <c r="L37" s="903" t="s">
        <v>1335</v>
      </c>
    </row>
    <row r="38" spans="1:12">
      <c r="A38" s="898">
        <v>1102010101</v>
      </c>
      <c r="B38" s="898" t="s">
        <v>432</v>
      </c>
      <c r="C38" s="899">
        <v>1102010199</v>
      </c>
      <c r="D38" s="901" t="s">
        <v>1334</v>
      </c>
      <c r="E38" s="901" t="s">
        <v>458</v>
      </c>
      <c r="F38" s="908">
        <v>115682.77</v>
      </c>
      <c r="G38" s="902">
        <v>44644</v>
      </c>
      <c r="H38" s="890" t="s">
        <v>1323</v>
      </c>
      <c r="I38" s="900">
        <v>115682.77</v>
      </c>
      <c r="J38" s="896">
        <v>41010101</v>
      </c>
      <c r="K38" s="897">
        <v>0</v>
      </c>
      <c r="L38" s="903" t="s">
        <v>1336</v>
      </c>
    </row>
    <row r="39" spans="1:12">
      <c r="A39" s="898">
        <v>1102010101</v>
      </c>
      <c r="B39" s="898" t="s">
        <v>432</v>
      </c>
      <c r="C39" s="899">
        <v>1102010199</v>
      </c>
      <c r="D39" s="901" t="s">
        <v>1334</v>
      </c>
      <c r="E39" s="901" t="s">
        <v>439</v>
      </c>
      <c r="F39" s="908">
        <v>115682.77</v>
      </c>
      <c r="G39" s="902">
        <v>44644</v>
      </c>
      <c r="H39" s="890" t="s">
        <v>1323</v>
      </c>
      <c r="I39" s="900">
        <v>115682.77</v>
      </c>
      <c r="J39" s="896">
        <v>41010101</v>
      </c>
      <c r="K39" s="897">
        <v>0</v>
      </c>
      <c r="L39" s="903" t="s">
        <v>1326</v>
      </c>
    </row>
    <row r="40" spans="1:12">
      <c r="A40" s="898">
        <v>1102010101</v>
      </c>
      <c r="B40" s="898" t="s">
        <v>432</v>
      </c>
      <c r="C40" s="899">
        <v>1102010199</v>
      </c>
      <c r="D40" s="901" t="s">
        <v>1334</v>
      </c>
      <c r="E40" s="901" t="s">
        <v>440</v>
      </c>
      <c r="F40" s="908">
        <v>115682.77</v>
      </c>
      <c r="G40" s="902">
        <v>44644</v>
      </c>
      <c r="H40" s="890" t="s">
        <v>1323</v>
      </c>
      <c r="I40" s="900">
        <v>115682.77</v>
      </c>
      <c r="J40" s="896">
        <v>41010101</v>
      </c>
      <c r="K40" s="897">
        <v>0</v>
      </c>
      <c r="L40" s="903" t="s">
        <v>1337</v>
      </c>
    </row>
    <row r="41" spans="1:12">
      <c r="A41" s="924">
        <v>1102010101</v>
      </c>
      <c r="B41" s="924" t="s">
        <v>432</v>
      </c>
      <c r="C41" s="925">
        <v>1102010199</v>
      </c>
      <c r="D41" s="927" t="s">
        <v>1070</v>
      </c>
      <c r="E41" s="928" t="s">
        <v>1338</v>
      </c>
      <c r="F41" s="929">
        <v>18576.630000000005</v>
      </c>
      <c r="G41" s="930">
        <v>44701</v>
      </c>
      <c r="H41" s="931" t="s">
        <v>1339</v>
      </c>
      <c r="I41" s="929">
        <v>18576.63</v>
      </c>
      <c r="J41" s="932">
        <v>41010101</v>
      </c>
      <c r="K41" s="933">
        <v>0</v>
      </c>
      <c r="L41" s="926" t="s">
        <v>1340</v>
      </c>
    </row>
    <row r="42" spans="1:12">
      <c r="A42" s="805">
        <v>1102010101</v>
      </c>
      <c r="B42" s="805" t="s">
        <v>432</v>
      </c>
      <c r="C42" s="856">
        <v>1102010199</v>
      </c>
      <c r="D42" s="857" t="s">
        <v>1322</v>
      </c>
      <c r="E42" s="889" t="s">
        <v>434</v>
      </c>
      <c r="F42" s="858">
        <v>174471.17</v>
      </c>
      <c r="G42" s="859">
        <v>44923</v>
      </c>
      <c r="H42" s="806" t="s">
        <v>1341</v>
      </c>
      <c r="I42" s="809">
        <v>174471.17</v>
      </c>
      <c r="J42" s="806">
        <v>41010101</v>
      </c>
      <c r="K42" s="864">
        <f>F42-I42</f>
        <v>0</v>
      </c>
      <c r="L42" s="861" t="s">
        <v>1292</v>
      </c>
    </row>
    <row r="43" spans="1:12">
      <c r="A43" s="805">
        <v>1102010101</v>
      </c>
      <c r="B43" s="805" t="s">
        <v>432</v>
      </c>
      <c r="C43" s="856">
        <v>1102010199</v>
      </c>
      <c r="D43" s="857" t="s">
        <v>1328</v>
      </c>
      <c r="E43" s="857" t="s">
        <v>434</v>
      </c>
      <c r="F43" s="858">
        <v>218334.96</v>
      </c>
      <c r="G43" s="859">
        <v>44923</v>
      </c>
      <c r="H43" s="806" t="s">
        <v>1341</v>
      </c>
      <c r="I43" s="858">
        <v>218334.96</v>
      </c>
      <c r="J43" s="806">
        <v>41010101</v>
      </c>
      <c r="K43" s="864">
        <f>F43-I43</f>
        <v>0</v>
      </c>
      <c r="L43" s="861" t="s">
        <v>1292</v>
      </c>
    </row>
    <row r="44" spans="1:12">
      <c r="A44" s="805">
        <v>1102010101</v>
      </c>
      <c r="B44" s="805" t="s">
        <v>432</v>
      </c>
      <c r="C44" s="856">
        <v>1102010199</v>
      </c>
      <c r="D44" s="857" t="s">
        <v>1334</v>
      </c>
      <c r="E44" s="857" t="s">
        <v>434</v>
      </c>
      <c r="F44" s="858">
        <v>115682.77</v>
      </c>
      <c r="G44" s="859">
        <v>44923</v>
      </c>
      <c r="H44" s="806" t="s">
        <v>1341</v>
      </c>
      <c r="I44" s="858">
        <f>F44</f>
        <v>115682.77</v>
      </c>
      <c r="J44" s="806">
        <v>41010101</v>
      </c>
      <c r="K44" s="864">
        <f>F44-I44</f>
        <v>0</v>
      </c>
      <c r="L44" s="861" t="s">
        <v>1292</v>
      </c>
    </row>
    <row r="45" spans="1:12">
      <c r="I45" s="244"/>
    </row>
    <row r="46" spans="1:12">
      <c r="H46" s="915" t="s">
        <v>1342</v>
      </c>
      <c r="I46" s="915">
        <f>SUM(I5:I44)</f>
        <v>6138320.8499999978</v>
      </c>
    </row>
  </sheetData>
  <mergeCells count="2">
    <mergeCell ref="A1:L1"/>
    <mergeCell ref="A2:L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G33"/>
  <sheetViews>
    <sheetView topLeftCell="A5" workbookViewId="0">
      <selection activeCell="F31" sqref="F31"/>
    </sheetView>
  </sheetViews>
  <sheetFormatPr baseColWidth="10" defaultRowHeight="13.8"/>
  <cols>
    <col min="1" max="1" width="21.8984375" bestFit="1" customWidth="1"/>
    <col min="3" max="3" width="15.296875" bestFit="1" customWidth="1"/>
    <col min="4" max="4" width="24.8984375" bestFit="1" customWidth="1"/>
    <col min="5" max="5" width="49.8984375" bestFit="1" customWidth="1"/>
    <col min="6" max="6" width="16.69921875" style="801" bestFit="1" customWidth="1"/>
    <col min="7" max="7" width="10.5" bestFit="1" customWidth="1"/>
  </cols>
  <sheetData>
    <row r="2" spans="1:7" ht="22.8">
      <c r="A2" s="1000" t="s">
        <v>420</v>
      </c>
      <c r="B2" s="1000"/>
      <c r="C2" s="1000"/>
      <c r="D2" s="1000"/>
      <c r="E2" s="1000"/>
      <c r="F2" s="1000"/>
    </row>
    <row r="3" spans="1:7" ht="15.6">
      <c r="A3" s="1001" t="s">
        <v>749</v>
      </c>
      <c r="B3" s="1001"/>
      <c r="C3" s="1001"/>
      <c r="D3" s="1001"/>
      <c r="E3" s="1001"/>
      <c r="F3" s="1001"/>
    </row>
    <row r="4" spans="1:7" ht="15.6">
      <c r="A4" s="1002" t="s">
        <v>1234</v>
      </c>
      <c r="B4" s="1002"/>
      <c r="C4" s="1002"/>
      <c r="D4" s="1002"/>
      <c r="E4" s="1002"/>
      <c r="F4" s="1002"/>
    </row>
    <row r="5" spans="1:7">
      <c r="A5" s="829" t="s">
        <v>751</v>
      </c>
      <c r="B5" s="830" t="s">
        <v>752</v>
      </c>
      <c r="C5" s="831" t="s">
        <v>753</v>
      </c>
      <c r="D5" s="832" t="s">
        <v>754</v>
      </c>
      <c r="E5" s="833" t="s">
        <v>755</v>
      </c>
      <c r="F5" s="834" t="s">
        <v>756</v>
      </c>
    </row>
    <row r="6" spans="1:7">
      <c r="A6" s="835" t="s">
        <v>1235</v>
      </c>
      <c r="B6" s="836">
        <v>44865</v>
      </c>
      <c r="C6" s="837">
        <v>1791400593001</v>
      </c>
      <c r="D6" s="838" t="s">
        <v>507</v>
      </c>
      <c r="E6" s="838" t="s">
        <v>1236</v>
      </c>
      <c r="F6" s="839">
        <v>-185010.83</v>
      </c>
    </row>
    <row r="7" spans="1:7">
      <c r="A7" s="835" t="s">
        <v>1237</v>
      </c>
      <c r="B7" s="836">
        <v>44926</v>
      </c>
      <c r="C7" s="837">
        <v>1791400593001</v>
      </c>
      <c r="D7" s="838" t="s">
        <v>507</v>
      </c>
      <c r="E7" s="838" t="s">
        <v>1238</v>
      </c>
      <c r="F7" s="839">
        <v>-364085.04</v>
      </c>
      <c r="G7" s="839">
        <v>-364085.04</v>
      </c>
    </row>
    <row r="8" spans="1:7">
      <c r="A8" s="835" t="s">
        <v>1239</v>
      </c>
      <c r="B8" s="836">
        <v>44865</v>
      </c>
      <c r="C8" s="837">
        <v>1791400593001</v>
      </c>
      <c r="D8" s="838" t="s">
        <v>507</v>
      </c>
      <c r="E8" s="838" t="s">
        <v>1240</v>
      </c>
      <c r="F8" s="839">
        <v>-227398.49</v>
      </c>
    </row>
    <row r="9" spans="1:7">
      <c r="A9" s="835" t="s">
        <v>1241</v>
      </c>
      <c r="B9" s="836">
        <v>44895</v>
      </c>
      <c r="C9" s="837">
        <v>1791400593001</v>
      </c>
      <c r="D9" s="838" t="s">
        <v>507</v>
      </c>
      <c r="E9" s="838" t="s">
        <v>1242</v>
      </c>
      <c r="F9" s="839">
        <v>-227274.59</v>
      </c>
    </row>
    <row r="10" spans="1:7">
      <c r="A10" s="835" t="s">
        <v>1243</v>
      </c>
      <c r="B10" s="836">
        <v>44926</v>
      </c>
      <c r="C10" s="837">
        <v>1791400593001</v>
      </c>
      <c r="D10" s="838" t="s">
        <v>507</v>
      </c>
      <c r="E10" s="838" t="s">
        <v>1244</v>
      </c>
      <c r="F10" s="839">
        <v>-227339.29</v>
      </c>
    </row>
    <row r="11" spans="1:7">
      <c r="A11" s="835" t="s">
        <v>1245</v>
      </c>
      <c r="B11" s="836">
        <v>44926</v>
      </c>
      <c r="C11" s="837">
        <v>1791400593001</v>
      </c>
      <c r="D11" s="838" t="s">
        <v>507</v>
      </c>
      <c r="E11" s="838" t="s">
        <v>1246</v>
      </c>
      <c r="F11" s="839">
        <v>-397430.83</v>
      </c>
      <c r="G11" s="839">
        <v>-397430.83</v>
      </c>
    </row>
    <row r="12" spans="1:7">
      <c r="A12" s="835" t="s">
        <v>1247</v>
      </c>
      <c r="B12" s="836">
        <v>44865</v>
      </c>
      <c r="C12" s="837">
        <v>1791400593001</v>
      </c>
      <c r="D12" s="838" t="s">
        <v>507</v>
      </c>
      <c r="E12" s="838" t="s">
        <v>1248</v>
      </c>
      <c r="F12" s="839">
        <v>-122913.87</v>
      </c>
    </row>
    <row r="13" spans="1:7">
      <c r="A13" s="835" t="s">
        <v>1249</v>
      </c>
      <c r="B13" s="836">
        <v>44895</v>
      </c>
      <c r="C13" s="837">
        <v>1791400593001</v>
      </c>
      <c r="D13" s="838" t="s">
        <v>507</v>
      </c>
      <c r="E13" s="838" t="s">
        <v>1250</v>
      </c>
      <c r="F13" s="839">
        <v>-122913.87</v>
      </c>
    </row>
    <row r="14" spans="1:7">
      <c r="A14" s="835" t="s">
        <v>1251</v>
      </c>
      <c r="B14" s="836">
        <v>44926</v>
      </c>
      <c r="C14" s="837">
        <v>1791400593001</v>
      </c>
      <c r="D14" s="838" t="s">
        <v>507</v>
      </c>
      <c r="E14" s="838" t="s">
        <v>1252</v>
      </c>
      <c r="F14" s="839">
        <v>-122913.87</v>
      </c>
    </row>
    <row r="15" spans="1:7">
      <c r="A15" s="835" t="s">
        <v>1253</v>
      </c>
      <c r="B15" s="836">
        <v>44926</v>
      </c>
      <c r="C15" s="837">
        <v>1791400593001</v>
      </c>
      <c r="D15" s="838" t="s">
        <v>507</v>
      </c>
      <c r="E15" s="838" t="s">
        <v>1254</v>
      </c>
      <c r="F15" s="839">
        <v>-146226.34</v>
      </c>
      <c r="G15" s="839">
        <v>-146226.34</v>
      </c>
    </row>
    <row r="16" spans="1:7">
      <c r="A16" s="835" t="s">
        <v>1255</v>
      </c>
      <c r="B16" s="836">
        <v>44926</v>
      </c>
      <c r="C16" s="837">
        <v>1791400593001</v>
      </c>
      <c r="D16" s="838" t="s">
        <v>507</v>
      </c>
      <c r="E16" s="838" t="s">
        <v>1254</v>
      </c>
      <c r="F16" s="839">
        <v>-24094.81</v>
      </c>
      <c r="G16" s="839">
        <v>-24094.81</v>
      </c>
    </row>
    <row r="17" spans="1:7">
      <c r="A17" s="835" t="s">
        <v>1256</v>
      </c>
      <c r="B17" s="836">
        <v>44895</v>
      </c>
      <c r="C17" s="837">
        <v>1791400593001</v>
      </c>
      <c r="D17" s="838" t="s">
        <v>507</v>
      </c>
      <c r="E17" s="838" t="s">
        <v>1257</v>
      </c>
      <c r="F17" s="839">
        <v>-79614.5</v>
      </c>
      <c r="G17" s="839">
        <v>-79614.5</v>
      </c>
    </row>
    <row r="18" spans="1:7">
      <c r="A18" s="835" t="s">
        <v>1258</v>
      </c>
      <c r="B18" s="836">
        <v>44926</v>
      </c>
      <c r="C18" s="837">
        <v>1791400593001</v>
      </c>
      <c r="D18" s="838" t="s">
        <v>507</v>
      </c>
      <c r="E18" s="838" t="s">
        <v>1259</v>
      </c>
      <c r="F18" s="839">
        <v>-71653.05</v>
      </c>
      <c r="G18" s="839">
        <v>-71653.05</v>
      </c>
    </row>
    <row r="19" spans="1:7" ht="13.8" customHeight="1">
      <c r="A19" s="835" t="s">
        <v>1260</v>
      </c>
      <c r="B19" s="836">
        <v>44834</v>
      </c>
      <c r="C19" s="837">
        <v>1791400593001</v>
      </c>
      <c r="D19" s="838" t="s">
        <v>507</v>
      </c>
      <c r="E19" s="838" t="s">
        <v>1261</v>
      </c>
      <c r="F19" s="840">
        <v>-762844.67</v>
      </c>
      <c r="G19" s="757"/>
    </row>
    <row r="20" spans="1:7">
      <c r="A20" s="835" t="s">
        <v>1262</v>
      </c>
      <c r="B20" s="836">
        <v>44865</v>
      </c>
      <c r="C20" s="837">
        <v>1791400593001</v>
      </c>
      <c r="D20" s="838" t="s">
        <v>507</v>
      </c>
      <c r="E20" s="838" t="s">
        <v>1263</v>
      </c>
      <c r="F20" s="840">
        <v>-762844.67</v>
      </c>
    </row>
    <row r="21" spans="1:7">
      <c r="A21" s="835" t="s">
        <v>1264</v>
      </c>
      <c r="B21" s="836">
        <v>44895</v>
      </c>
      <c r="C21" s="837">
        <v>1791400593001</v>
      </c>
      <c r="D21" s="838" t="s">
        <v>507</v>
      </c>
      <c r="E21" s="838" t="s">
        <v>1265</v>
      </c>
      <c r="F21" s="840">
        <v>-762844.67</v>
      </c>
    </row>
    <row r="22" spans="1:7">
      <c r="A22" s="835" t="s">
        <v>1266</v>
      </c>
      <c r="B22" s="836">
        <v>44926</v>
      </c>
      <c r="C22" s="837">
        <v>1791400593001</v>
      </c>
      <c r="D22" s="838" t="s">
        <v>507</v>
      </c>
      <c r="E22" s="838" t="s">
        <v>1267</v>
      </c>
      <c r="F22" s="840">
        <v>-762844.67</v>
      </c>
    </row>
    <row r="23" spans="1:7">
      <c r="A23" s="835" t="s">
        <v>1268</v>
      </c>
      <c r="B23" s="836">
        <v>44926</v>
      </c>
      <c r="C23" s="837">
        <v>1791400593001</v>
      </c>
      <c r="D23" s="838" t="s">
        <v>507</v>
      </c>
      <c r="E23" s="838" t="s">
        <v>1269</v>
      </c>
      <c r="F23" s="839">
        <v>-2419.46</v>
      </c>
      <c r="G23" s="839">
        <v>-2419.46</v>
      </c>
    </row>
    <row r="24" spans="1:7">
      <c r="A24" s="835" t="s">
        <v>1270</v>
      </c>
      <c r="B24" s="836">
        <v>44926</v>
      </c>
      <c r="C24" s="837">
        <v>1791400593001</v>
      </c>
      <c r="D24" s="838" t="s">
        <v>507</v>
      </c>
      <c r="E24" s="838" t="s">
        <v>1271</v>
      </c>
      <c r="F24" s="839">
        <v>-2550</v>
      </c>
      <c r="G24" s="839">
        <v>-2550</v>
      </c>
    </row>
    <row r="25" spans="1:7">
      <c r="A25" s="835" t="s">
        <v>1272</v>
      </c>
      <c r="B25" s="836">
        <v>44926</v>
      </c>
      <c r="C25" s="837">
        <v>1791400593001</v>
      </c>
      <c r="D25" s="838" t="s">
        <v>507</v>
      </c>
      <c r="E25" s="838" t="s">
        <v>1273</v>
      </c>
      <c r="F25" s="841">
        <v>-1378.67</v>
      </c>
      <c r="G25" s="841">
        <v>-1378.67</v>
      </c>
    </row>
    <row r="26" spans="1:7">
      <c r="A26" s="835" t="s">
        <v>1274</v>
      </c>
      <c r="B26" s="836">
        <v>44926</v>
      </c>
      <c r="C26" s="837">
        <v>1791400593001</v>
      </c>
      <c r="D26" s="838" t="s">
        <v>507</v>
      </c>
      <c r="E26" s="838" t="s">
        <v>1275</v>
      </c>
      <c r="F26" s="839">
        <v>-1378.67</v>
      </c>
      <c r="G26" s="839">
        <v>-1378.67</v>
      </c>
    </row>
    <row r="27" spans="1:7">
      <c r="A27" s="835" t="s">
        <v>1276</v>
      </c>
      <c r="B27" s="836">
        <v>44926</v>
      </c>
      <c r="C27" s="837">
        <v>1791400593001</v>
      </c>
      <c r="D27" s="838" t="s">
        <v>507</v>
      </c>
      <c r="E27" s="838" t="s">
        <v>1277</v>
      </c>
      <c r="F27" s="839">
        <v>-3717.79</v>
      </c>
      <c r="G27" s="839">
        <v>-3717.79</v>
      </c>
    </row>
    <row r="28" spans="1:7">
      <c r="A28" s="835" t="s">
        <v>1278</v>
      </c>
      <c r="B28" s="836">
        <v>44926</v>
      </c>
      <c r="C28" s="837">
        <v>1791400593001</v>
      </c>
      <c r="D28" s="838" t="s">
        <v>507</v>
      </c>
      <c r="E28" s="838" t="s">
        <v>1279</v>
      </c>
      <c r="F28" s="839">
        <v>-395647.14</v>
      </c>
      <c r="G28" s="839">
        <v>-395647.14</v>
      </c>
    </row>
    <row r="29" spans="1:7">
      <c r="F29" s="842"/>
    </row>
    <row r="30" spans="1:7">
      <c r="F30" s="843">
        <f>SUM(F6:F29)</f>
        <v>-5777339.7899999991</v>
      </c>
    </row>
    <row r="31" spans="1:7">
      <c r="F31" s="842">
        <f>+F30-F28-F27-F26-F25-F24-F23-F18-F16-F15-F14-F11-F10-F7-F22</f>
        <v>-3253660.16</v>
      </c>
    </row>
    <row r="32" spans="1:7">
      <c r="F32" s="842">
        <f>-F28-F27-F26-F25-F24-F23-F18-F16-F15-F14-F10-F11-F7-F22</f>
        <v>2523679.63</v>
      </c>
    </row>
    <row r="33" spans="1:6">
      <c r="A33" t="s">
        <v>825</v>
      </c>
      <c r="C33" s="776"/>
      <c r="D33" s="844" t="s">
        <v>826</v>
      </c>
      <c r="F33" s="842" t="s">
        <v>827</v>
      </c>
    </row>
  </sheetData>
  <mergeCells count="3">
    <mergeCell ref="A2:F2"/>
    <mergeCell ref="A3:F3"/>
    <mergeCell ref="A4:F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73"/>
  <sheetViews>
    <sheetView topLeftCell="A46" workbookViewId="0">
      <selection activeCell="A68" sqref="A68"/>
    </sheetView>
  </sheetViews>
  <sheetFormatPr baseColWidth="10" defaultRowHeight="13.8"/>
  <cols>
    <col min="1" max="1" width="13.19921875" bestFit="1" customWidth="1"/>
    <col min="2" max="2" width="15.296875" bestFit="1" customWidth="1"/>
    <col min="3" max="3" width="11.19921875" bestFit="1" customWidth="1"/>
    <col min="5" max="5" width="33" bestFit="1" customWidth="1"/>
    <col min="6" max="6" width="15.3984375" customWidth="1"/>
    <col min="7" max="7" width="22.5" customWidth="1"/>
    <col min="8" max="8" width="14.796875" style="801" bestFit="1" customWidth="1"/>
    <col min="9" max="9" width="52.5" bestFit="1" customWidth="1"/>
    <col min="10" max="10" width="15.59765625" bestFit="1" customWidth="1"/>
  </cols>
  <sheetData>
    <row r="1" spans="1:10" ht="22.2">
      <c r="A1" s="1003" t="s">
        <v>420</v>
      </c>
      <c r="B1" s="1003"/>
      <c r="C1" s="1003"/>
      <c r="D1" s="1003"/>
      <c r="E1" s="1003"/>
      <c r="F1" s="1003"/>
      <c r="G1" s="1003"/>
      <c r="H1" s="1003"/>
      <c r="I1" s="1003"/>
    </row>
    <row r="2" spans="1:10" ht="17.399999999999999">
      <c r="A2" s="1004" t="s">
        <v>1051</v>
      </c>
      <c r="B2" s="1004"/>
      <c r="C2" s="1004"/>
      <c r="D2" s="1004"/>
      <c r="E2" s="1004"/>
      <c r="F2" s="1004"/>
      <c r="G2" s="1004"/>
      <c r="H2" s="1004"/>
      <c r="I2" s="1004"/>
    </row>
    <row r="3" spans="1:10" ht="17.399999999999999">
      <c r="A3" s="150"/>
      <c r="B3" s="150"/>
      <c r="C3" s="150"/>
      <c r="D3" s="736"/>
      <c r="E3" s="736"/>
      <c r="F3" s="736"/>
      <c r="G3" s="737"/>
      <c r="H3" s="738"/>
      <c r="I3" s="739"/>
    </row>
    <row r="4" spans="1:10" ht="17.399999999999999">
      <c r="A4" s="150"/>
      <c r="B4" s="150"/>
      <c r="C4" s="150"/>
      <c r="D4" s="736"/>
      <c r="E4" s="736"/>
      <c r="F4" s="1005" t="s">
        <v>422</v>
      </c>
      <c r="G4" s="1006"/>
      <c r="H4" s="740"/>
      <c r="I4" s="739"/>
    </row>
    <row r="5" spans="1:10" ht="69">
      <c r="A5" s="741" t="s">
        <v>423</v>
      </c>
      <c r="B5" s="741" t="s">
        <v>424</v>
      </c>
      <c r="C5" s="742" t="s">
        <v>425</v>
      </c>
      <c r="D5" s="741" t="s">
        <v>426</v>
      </c>
      <c r="E5" s="743" t="s">
        <v>427</v>
      </c>
      <c r="F5" s="741" t="s">
        <v>428</v>
      </c>
      <c r="G5" s="744" t="s">
        <v>429</v>
      </c>
      <c r="H5" s="745" t="s">
        <v>1052</v>
      </c>
      <c r="I5" s="746" t="s">
        <v>431</v>
      </c>
    </row>
    <row r="6" spans="1:10">
      <c r="A6" s="741">
        <v>1102010101</v>
      </c>
      <c r="B6" s="741" t="s">
        <v>432</v>
      </c>
      <c r="C6" s="741">
        <v>1102010199</v>
      </c>
      <c r="D6" s="741">
        <v>1</v>
      </c>
      <c r="E6" s="747" t="s">
        <v>433</v>
      </c>
      <c r="F6" s="748" t="s">
        <v>456</v>
      </c>
      <c r="G6" s="749">
        <v>174471.17</v>
      </c>
      <c r="H6" s="750">
        <f>G6</f>
        <v>174471.17</v>
      </c>
      <c r="I6" s="751" t="s">
        <v>1053</v>
      </c>
    </row>
    <row r="7" spans="1:10">
      <c r="A7" s="741">
        <v>1102010101</v>
      </c>
      <c r="B7" s="741" t="s">
        <v>432</v>
      </c>
      <c r="C7" s="741">
        <v>1102010199</v>
      </c>
      <c r="D7" s="741">
        <v>1</v>
      </c>
      <c r="E7" s="747" t="s">
        <v>433</v>
      </c>
      <c r="F7" s="748" t="s">
        <v>458</v>
      </c>
      <c r="G7" s="752">
        <v>174471.17</v>
      </c>
      <c r="H7" s="750">
        <f t="shared" ref="H7:H10" si="0">G7</f>
        <v>174471.17</v>
      </c>
      <c r="I7" s="753" t="s">
        <v>1054</v>
      </c>
    </row>
    <row r="8" spans="1:10">
      <c r="A8" s="741">
        <v>1102010101</v>
      </c>
      <c r="B8" s="741" t="s">
        <v>432</v>
      </c>
      <c r="C8" s="741">
        <v>1102010199</v>
      </c>
      <c r="D8" s="741">
        <v>1</v>
      </c>
      <c r="E8" s="747" t="s">
        <v>433</v>
      </c>
      <c r="F8" s="748" t="s">
        <v>439</v>
      </c>
      <c r="G8" s="752">
        <v>174471.17</v>
      </c>
      <c r="H8" s="750">
        <f t="shared" si="0"/>
        <v>174471.17</v>
      </c>
      <c r="I8" s="753" t="s">
        <v>1055</v>
      </c>
    </row>
    <row r="9" spans="1:10">
      <c r="A9" s="741">
        <v>1102010101</v>
      </c>
      <c r="B9" s="741" t="s">
        <v>432</v>
      </c>
      <c r="C9" s="741">
        <v>1102010199</v>
      </c>
      <c r="D9" s="741">
        <v>1</v>
      </c>
      <c r="E9" s="747" t="s">
        <v>433</v>
      </c>
      <c r="F9" s="748" t="s">
        <v>440</v>
      </c>
      <c r="G9" s="752">
        <v>174471.17</v>
      </c>
      <c r="H9" s="750">
        <f t="shared" si="0"/>
        <v>174471.17</v>
      </c>
      <c r="I9" s="753" t="s">
        <v>1056</v>
      </c>
    </row>
    <row r="10" spans="1:10">
      <c r="A10" s="741">
        <v>1102010101</v>
      </c>
      <c r="B10" s="741" t="s">
        <v>432</v>
      </c>
      <c r="C10" s="741">
        <v>1102010199</v>
      </c>
      <c r="D10" s="741">
        <v>1</v>
      </c>
      <c r="E10" s="747" t="s">
        <v>433</v>
      </c>
      <c r="F10" s="748" t="s">
        <v>434</v>
      </c>
      <c r="G10" s="752">
        <v>174471.17</v>
      </c>
      <c r="H10" s="750">
        <f t="shared" si="0"/>
        <v>174471.17</v>
      </c>
      <c r="I10" s="753" t="s">
        <v>1057</v>
      </c>
    </row>
    <row r="11" spans="1:10">
      <c r="A11" s="741"/>
      <c r="B11" s="741"/>
      <c r="C11" s="741"/>
      <c r="D11" s="741"/>
      <c r="E11" s="754" t="s">
        <v>1058</v>
      </c>
      <c r="F11" s="748"/>
      <c r="G11" s="755">
        <f>SUBTOTAL(9,G6:G10)</f>
        <v>872355.85000000009</v>
      </c>
      <c r="H11" s="756">
        <f>SUBTOTAL(9,H6:H10)</f>
        <v>872355.85000000009</v>
      </c>
      <c r="I11" s="753"/>
      <c r="J11" s="757"/>
    </row>
    <row r="12" spans="1:10">
      <c r="A12" s="741">
        <v>1102010101</v>
      </c>
      <c r="B12" s="741" t="s">
        <v>432</v>
      </c>
      <c r="C12" s="741">
        <v>1102010199</v>
      </c>
      <c r="D12" s="742">
        <v>2</v>
      </c>
      <c r="E12" s="747" t="s">
        <v>436</v>
      </c>
      <c r="F12" s="758" t="s">
        <v>434</v>
      </c>
      <c r="G12" s="759">
        <v>338875.35</v>
      </c>
      <c r="H12" s="760">
        <f t="shared" ref="H12" si="1">G12</f>
        <v>338875.35</v>
      </c>
      <c r="I12" s="753" t="s">
        <v>1057</v>
      </c>
    </row>
    <row r="13" spans="1:10">
      <c r="A13" s="741"/>
      <c r="B13" s="741"/>
      <c r="C13" s="741"/>
      <c r="D13" s="742"/>
      <c r="E13" s="747" t="s">
        <v>1059</v>
      </c>
      <c r="F13" s="758"/>
      <c r="G13" s="755">
        <f>SUBTOTAL(9,G12:G12)</f>
        <v>338875.35</v>
      </c>
      <c r="H13" s="756">
        <f>SUBTOTAL(9,H12:H12)</f>
        <v>338875.35</v>
      </c>
      <c r="I13" s="752"/>
      <c r="J13" s="757"/>
    </row>
    <row r="14" spans="1:10">
      <c r="A14" s="741">
        <v>1102010101</v>
      </c>
      <c r="B14" s="741" t="s">
        <v>432</v>
      </c>
      <c r="C14" s="741">
        <v>1102010199</v>
      </c>
      <c r="D14" s="741">
        <v>4</v>
      </c>
      <c r="E14" s="747" t="s">
        <v>444</v>
      </c>
      <c r="F14" s="761" t="s">
        <v>456</v>
      </c>
      <c r="G14" s="762">
        <v>218336.6</v>
      </c>
      <c r="H14" s="760">
        <f>G14</f>
        <v>218336.6</v>
      </c>
      <c r="I14" s="763" t="s">
        <v>1053</v>
      </c>
    </row>
    <row r="15" spans="1:10">
      <c r="A15" s="741">
        <v>1102010101</v>
      </c>
      <c r="B15" s="741" t="s">
        <v>432</v>
      </c>
      <c r="C15" s="741">
        <v>1102010199</v>
      </c>
      <c r="D15" s="741">
        <v>4</v>
      </c>
      <c r="E15" s="747" t="s">
        <v>444</v>
      </c>
      <c r="F15" s="761" t="s">
        <v>458</v>
      </c>
      <c r="G15" s="752">
        <v>218451.44</v>
      </c>
      <c r="H15" s="760">
        <f t="shared" ref="H15:H18" si="2">G15</f>
        <v>218451.44</v>
      </c>
      <c r="I15" s="763" t="s">
        <v>1054</v>
      </c>
    </row>
    <row r="16" spans="1:10">
      <c r="A16" s="741">
        <v>1102010101</v>
      </c>
      <c r="B16" s="741" t="s">
        <v>432</v>
      </c>
      <c r="C16" s="741">
        <v>1102010199</v>
      </c>
      <c r="D16" s="741">
        <v>4</v>
      </c>
      <c r="E16" s="747" t="s">
        <v>444</v>
      </c>
      <c r="F16" s="761" t="s">
        <v>439</v>
      </c>
      <c r="G16" s="752">
        <v>218407.65</v>
      </c>
      <c r="H16" s="760">
        <f t="shared" si="2"/>
        <v>218407.65</v>
      </c>
      <c r="I16" s="763" t="s">
        <v>1055</v>
      </c>
    </row>
    <row r="17" spans="1:10">
      <c r="A17" s="741">
        <v>1102010101</v>
      </c>
      <c r="B17" s="741" t="s">
        <v>432</v>
      </c>
      <c r="C17" s="741">
        <v>1102010199</v>
      </c>
      <c r="D17" s="741">
        <v>4</v>
      </c>
      <c r="E17" s="747" t="s">
        <v>444</v>
      </c>
      <c r="F17" s="761" t="s">
        <v>440</v>
      </c>
      <c r="G17" s="752">
        <v>218284.24</v>
      </c>
      <c r="H17" s="760">
        <f t="shared" si="2"/>
        <v>218284.24</v>
      </c>
      <c r="I17" s="763" t="s">
        <v>1056</v>
      </c>
    </row>
    <row r="18" spans="1:10">
      <c r="A18" s="741">
        <v>1102010101</v>
      </c>
      <c r="B18" s="741" t="s">
        <v>432</v>
      </c>
      <c r="C18" s="741">
        <v>1102010199</v>
      </c>
      <c r="D18" s="741">
        <v>4</v>
      </c>
      <c r="E18" s="747" t="s">
        <v>444</v>
      </c>
      <c r="F18" s="761" t="s">
        <v>434</v>
      </c>
      <c r="G18" s="752">
        <v>218334.96</v>
      </c>
      <c r="H18" s="760">
        <f t="shared" si="2"/>
        <v>218334.96</v>
      </c>
      <c r="I18" s="763" t="s">
        <v>1057</v>
      </c>
    </row>
    <row r="19" spans="1:10">
      <c r="A19" s="741"/>
      <c r="B19" s="741"/>
      <c r="C19" s="741"/>
      <c r="D19" s="741"/>
      <c r="E19" s="747" t="s">
        <v>1060</v>
      </c>
      <c r="F19" s="761"/>
      <c r="G19" s="755">
        <f>SUBTOTAL(9,G14:G18)</f>
        <v>1091814.8900000001</v>
      </c>
      <c r="H19" s="756">
        <f>SUBTOTAL(9,H14:H18)</f>
        <v>1091814.8900000001</v>
      </c>
      <c r="I19" s="752"/>
      <c r="J19" s="757"/>
    </row>
    <row r="20" spans="1:10">
      <c r="A20" s="741">
        <v>1102010101</v>
      </c>
      <c r="B20" s="741" t="s">
        <v>432</v>
      </c>
      <c r="C20" s="741">
        <v>1102010199</v>
      </c>
      <c r="D20" s="742">
        <v>5</v>
      </c>
      <c r="E20" s="747" t="s">
        <v>453</v>
      </c>
      <c r="F20" s="758" t="s">
        <v>445</v>
      </c>
      <c r="G20" s="762">
        <v>138066.22</v>
      </c>
      <c r="H20" s="760">
        <f>G20</f>
        <v>138066.22</v>
      </c>
      <c r="I20" s="763" t="s">
        <v>1061</v>
      </c>
    </row>
    <row r="21" spans="1:10">
      <c r="A21" s="741">
        <v>1102010101</v>
      </c>
      <c r="B21" s="741" t="s">
        <v>432</v>
      </c>
      <c r="C21" s="741">
        <v>1102010199</v>
      </c>
      <c r="D21" s="742">
        <v>5</v>
      </c>
      <c r="E21" s="747" t="s">
        <v>453</v>
      </c>
      <c r="F21" s="758" t="s">
        <v>447</v>
      </c>
      <c r="G21" s="762">
        <v>413629.18</v>
      </c>
      <c r="H21" s="760">
        <f t="shared" ref="H21:H25" si="3">G21</f>
        <v>413629.18</v>
      </c>
      <c r="I21" s="763" t="s">
        <v>1062</v>
      </c>
    </row>
    <row r="22" spans="1:10">
      <c r="A22" s="741">
        <v>1102010101</v>
      </c>
      <c r="B22" s="741" t="s">
        <v>432</v>
      </c>
      <c r="C22" s="741">
        <v>1102010199</v>
      </c>
      <c r="D22" s="742">
        <v>5</v>
      </c>
      <c r="E22" s="747" t="s">
        <v>453</v>
      </c>
      <c r="F22" s="758" t="s">
        <v>449</v>
      </c>
      <c r="G22" s="762">
        <v>411434.23</v>
      </c>
      <c r="H22" s="760">
        <f t="shared" si="3"/>
        <v>411434.23</v>
      </c>
      <c r="I22" s="763" t="s">
        <v>1063</v>
      </c>
    </row>
    <row r="23" spans="1:10">
      <c r="A23" s="741">
        <v>1102010101</v>
      </c>
      <c r="B23" s="741" t="s">
        <v>432</v>
      </c>
      <c r="C23" s="741">
        <v>1102010199</v>
      </c>
      <c r="D23" s="742">
        <v>5</v>
      </c>
      <c r="E23" s="747" t="s">
        <v>453</v>
      </c>
      <c r="F23" s="758" t="s">
        <v>451</v>
      </c>
      <c r="G23" s="762">
        <v>411434.23</v>
      </c>
      <c r="H23" s="760">
        <f t="shared" si="3"/>
        <v>411434.23</v>
      </c>
      <c r="I23" s="763" t="s">
        <v>1064</v>
      </c>
    </row>
    <row r="24" spans="1:10">
      <c r="A24" s="741">
        <v>1102010101</v>
      </c>
      <c r="B24" s="741" t="s">
        <v>432</v>
      </c>
      <c r="C24" s="741">
        <v>1102010199</v>
      </c>
      <c r="D24" s="742">
        <v>5</v>
      </c>
      <c r="E24" s="747" t="s">
        <v>453</v>
      </c>
      <c r="F24" s="758" t="s">
        <v>456</v>
      </c>
      <c r="G24" s="762">
        <v>319340.34999999998</v>
      </c>
      <c r="H24" s="760">
        <f t="shared" si="3"/>
        <v>319340.34999999998</v>
      </c>
      <c r="I24" s="763" t="s">
        <v>1065</v>
      </c>
    </row>
    <row r="25" spans="1:10">
      <c r="A25" s="741">
        <v>1102010101</v>
      </c>
      <c r="B25" s="741" t="s">
        <v>432</v>
      </c>
      <c r="C25" s="741">
        <v>1102010199</v>
      </c>
      <c r="D25" s="742">
        <v>5</v>
      </c>
      <c r="E25" s="747" t="s">
        <v>453</v>
      </c>
      <c r="F25" s="758" t="s">
        <v>434</v>
      </c>
      <c r="G25" s="759">
        <v>377119.04</v>
      </c>
      <c r="H25" s="760">
        <f t="shared" si="3"/>
        <v>377119.04</v>
      </c>
      <c r="I25" s="763" t="s">
        <v>1066</v>
      </c>
    </row>
    <row r="26" spans="1:10">
      <c r="A26" s="741"/>
      <c r="B26" s="741"/>
      <c r="C26" s="741"/>
      <c r="D26" s="742"/>
      <c r="E26" s="747" t="s">
        <v>1067</v>
      </c>
      <c r="F26" s="758"/>
      <c r="G26" s="764">
        <f>SUBTOTAL(9,G20:G25)</f>
        <v>2071023.25</v>
      </c>
      <c r="H26" s="756">
        <f>SUBTOTAL(9,H20:H25)</f>
        <v>2071023.25</v>
      </c>
      <c r="I26" s="752"/>
      <c r="J26" s="757"/>
    </row>
    <row r="27" spans="1:10">
      <c r="A27" s="741">
        <v>1102010101</v>
      </c>
      <c r="B27" s="741" t="s">
        <v>432</v>
      </c>
      <c r="C27" s="741">
        <v>1102010199</v>
      </c>
      <c r="D27" s="765">
        <v>6</v>
      </c>
      <c r="E27" s="747" t="s">
        <v>454</v>
      </c>
      <c r="F27" s="766" t="s">
        <v>451</v>
      </c>
      <c r="G27" s="762">
        <v>115682.77</v>
      </c>
      <c r="H27" s="760">
        <f t="shared" ref="H27:H32" si="4">G27</f>
        <v>115682.77</v>
      </c>
      <c r="I27" s="767" t="s">
        <v>1064</v>
      </c>
    </row>
    <row r="28" spans="1:10">
      <c r="A28" s="741">
        <v>1102010101</v>
      </c>
      <c r="B28" s="741" t="s">
        <v>432</v>
      </c>
      <c r="C28" s="741">
        <v>1102010199</v>
      </c>
      <c r="D28" s="765">
        <v>6</v>
      </c>
      <c r="E28" s="747" t="s">
        <v>454</v>
      </c>
      <c r="F28" s="766" t="s">
        <v>456</v>
      </c>
      <c r="G28" s="762">
        <v>115682.77</v>
      </c>
      <c r="H28" s="760">
        <f t="shared" si="4"/>
        <v>115682.77</v>
      </c>
      <c r="I28" s="767" t="s">
        <v>1053</v>
      </c>
    </row>
    <row r="29" spans="1:10">
      <c r="A29" s="741">
        <v>1102010101</v>
      </c>
      <c r="B29" s="741" t="s">
        <v>432</v>
      </c>
      <c r="C29" s="741">
        <v>1102010199</v>
      </c>
      <c r="D29" s="765">
        <v>6</v>
      </c>
      <c r="E29" s="747" t="s">
        <v>454</v>
      </c>
      <c r="F29" s="766" t="s">
        <v>458</v>
      </c>
      <c r="G29" s="762">
        <v>115682.77</v>
      </c>
      <c r="H29" s="760">
        <f t="shared" si="4"/>
        <v>115682.77</v>
      </c>
      <c r="I29" s="767" t="s">
        <v>1054</v>
      </c>
    </row>
    <row r="30" spans="1:10">
      <c r="A30" s="741">
        <v>1102010101</v>
      </c>
      <c r="B30" s="741" t="s">
        <v>432</v>
      </c>
      <c r="C30" s="741">
        <v>1102010199</v>
      </c>
      <c r="D30" s="765">
        <v>6</v>
      </c>
      <c r="E30" s="747" t="s">
        <v>454</v>
      </c>
      <c r="F30" s="766" t="s">
        <v>439</v>
      </c>
      <c r="G30" s="762">
        <v>115682.77</v>
      </c>
      <c r="H30" s="760">
        <f t="shared" si="4"/>
        <v>115682.77</v>
      </c>
      <c r="I30" s="767" t="s">
        <v>1055</v>
      </c>
    </row>
    <row r="31" spans="1:10">
      <c r="A31" s="741">
        <v>1102010101</v>
      </c>
      <c r="B31" s="741" t="s">
        <v>432</v>
      </c>
      <c r="C31" s="741">
        <v>1102010199</v>
      </c>
      <c r="D31" s="765">
        <v>6</v>
      </c>
      <c r="E31" s="747" t="s">
        <v>454</v>
      </c>
      <c r="F31" s="766" t="s">
        <v>440</v>
      </c>
      <c r="G31" s="762">
        <v>115682.77</v>
      </c>
      <c r="H31" s="760">
        <f t="shared" si="4"/>
        <v>115682.77</v>
      </c>
      <c r="I31" s="767" t="s">
        <v>1056</v>
      </c>
    </row>
    <row r="32" spans="1:10">
      <c r="A32" s="741">
        <v>1102010101</v>
      </c>
      <c r="B32" s="741" t="s">
        <v>432</v>
      </c>
      <c r="C32" s="741">
        <v>1102010199</v>
      </c>
      <c r="D32" s="765">
        <v>6</v>
      </c>
      <c r="E32" s="747" t="s">
        <v>454</v>
      </c>
      <c r="F32" s="766" t="s">
        <v>434</v>
      </c>
      <c r="G32" s="762">
        <v>115682.77</v>
      </c>
      <c r="H32" s="760">
        <f t="shared" si="4"/>
        <v>115682.77</v>
      </c>
      <c r="I32" s="767" t="s">
        <v>1057</v>
      </c>
    </row>
    <row r="33" spans="1:10">
      <c r="A33" s="741"/>
      <c r="B33" s="741"/>
      <c r="C33" s="741"/>
      <c r="D33" s="765"/>
      <c r="E33" s="747" t="s">
        <v>1068</v>
      </c>
      <c r="F33" s="766"/>
      <c r="G33" s="764">
        <f>SUBTOTAL(9,G27:G32)</f>
        <v>694096.62</v>
      </c>
      <c r="H33" s="755">
        <f>SUBTOTAL(9,H27:H32)</f>
        <v>694096.62</v>
      </c>
      <c r="I33" s="767"/>
      <c r="J33" s="757"/>
    </row>
    <row r="34" spans="1:10">
      <c r="A34" s="741">
        <v>1102010101</v>
      </c>
      <c r="B34" s="741" t="s">
        <v>432</v>
      </c>
      <c r="C34" s="741">
        <v>1102010199</v>
      </c>
      <c r="D34" s="742">
        <v>7</v>
      </c>
      <c r="E34" s="747" t="s">
        <v>467</v>
      </c>
      <c r="F34" s="758" t="s">
        <v>434</v>
      </c>
      <c r="G34" s="759">
        <v>763149.78</v>
      </c>
      <c r="H34" s="760">
        <f t="shared" ref="H34" si="5">G34</f>
        <v>763149.78</v>
      </c>
      <c r="I34" s="767" t="s">
        <v>1057</v>
      </c>
      <c r="J34" s="757"/>
    </row>
    <row r="35" spans="1:10">
      <c r="A35" s="741"/>
      <c r="B35" s="741"/>
      <c r="C35" s="741"/>
      <c r="D35" s="742"/>
      <c r="E35" s="747" t="s">
        <v>1069</v>
      </c>
      <c r="F35" s="758"/>
      <c r="G35" s="764">
        <f>SUBTOTAL(9,G34:G34)</f>
        <v>763149.78</v>
      </c>
      <c r="H35" s="764">
        <f>SUBTOTAL(9,H34:H34)</f>
        <v>763149.78</v>
      </c>
      <c r="I35" s="767"/>
    </row>
    <row r="36" spans="1:10" ht="19.5" customHeight="1">
      <c r="A36" s="741">
        <v>1102010101</v>
      </c>
      <c r="B36" s="741" t="s">
        <v>432</v>
      </c>
      <c r="C36" s="741">
        <v>1102010199</v>
      </c>
      <c r="D36" s="742">
        <v>8</v>
      </c>
      <c r="E36" s="747" t="s">
        <v>1070</v>
      </c>
      <c r="F36" s="758" t="s">
        <v>440</v>
      </c>
      <c r="G36" s="752">
        <v>13269</v>
      </c>
      <c r="H36" s="760">
        <f>G36</f>
        <v>13269</v>
      </c>
      <c r="I36" s="768" t="s">
        <v>1056</v>
      </c>
    </row>
    <row r="37" spans="1:10" ht="19.5" customHeight="1">
      <c r="A37" s="741">
        <v>1102010101</v>
      </c>
      <c r="B37" s="741" t="s">
        <v>432</v>
      </c>
      <c r="C37" s="741">
        <v>1102010199</v>
      </c>
      <c r="D37" s="742">
        <v>8</v>
      </c>
      <c r="E37" s="747" t="s">
        <v>1070</v>
      </c>
      <c r="F37" s="758" t="s">
        <v>434</v>
      </c>
      <c r="G37" s="752">
        <v>79614.5</v>
      </c>
      <c r="H37" s="760">
        <f>G37</f>
        <v>79614.5</v>
      </c>
      <c r="I37" s="768" t="s">
        <v>1057</v>
      </c>
    </row>
    <row r="38" spans="1:10">
      <c r="A38" s="741"/>
      <c r="B38" s="741"/>
      <c r="C38" s="741"/>
      <c r="D38" s="742"/>
      <c r="E38" s="747" t="s">
        <v>1071</v>
      </c>
      <c r="F38" s="758"/>
      <c r="G38" s="764">
        <f>SUBTOTAL(9,G36:G37)</f>
        <v>92883.5</v>
      </c>
      <c r="H38" s="755">
        <f>SUBTOTAL(9,H36:H37)</f>
        <v>92883.5</v>
      </c>
      <c r="I38" s="768"/>
      <c r="J38" s="757"/>
    </row>
    <row r="39" spans="1:10" ht="21.75" customHeight="1">
      <c r="A39" s="741">
        <v>1102010101</v>
      </c>
      <c r="B39" s="741" t="s">
        <v>432</v>
      </c>
      <c r="C39" s="741">
        <v>1102010199</v>
      </c>
      <c r="D39" s="742">
        <v>9</v>
      </c>
      <c r="E39" s="747" t="s">
        <v>623</v>
      </c>
      <c r="F39" s="758" t="s">
        <v>440</v>
      </c>
      <c r="G39" s="752">
        <v>70924.52</v>
      </c>
      <c r="H39" s="760">
        <f t="shared" ref="H39:H41" si="6">G39</f>
        <v>70924.52</v>
      </c>
      <c r="I39" s="768" t="s">
        <v>1056</v>
      </c>
    </row>
    <row r="40" spans="1:10" ht="21.75" customHeight="1">
      <c r="A40" s="741">
        <v>1102010101</v>
      </c>
      <c r="B40" s="741" t="s">
        <v>432</v>
      </c>
      <c r="C40" s="741">
        <v>1102010199</v>
      </c>
      <c r="D40" s="742">
        <v>9</v>
      </c>
      <c r="E40" s="747" t="s">
        <v>623</v>
      </c>
      <c r="F40" s="758" t="s">
        <v>434</v>
      </c>
      <c r="G40" s="752">
        <v>73288.52</v>
      </c>
      <c r="H40" s="760">
        <f t="shared" si="6"/>
        <v>73288.52</v>
      </c>
      <c r="I40" s="768" t="s">
        <v>1057</v>
      </c>
    </row>
    <row r="41" spans="1:10" ht="21.75" customHeight="1">
      <c r="A41" s="741">
        <v>1102010101</v>
      </c>
      <c r="B41" s="741" t="s">
        <v>432</v>
      </c>
      <c r="C41" s="741">
        <v>1102010199</v>
      </c>
      <c r="D41" s="742">
        <v>9</v>
      </c>
      <c r="E41" s="747" t="s">
        <v>623</v>
      </c>
      <c r="F41" s="758" t="s">
        <v>434</v>
      </c>
      <c r="G41" s="752">
        <v>73113.17</v>
      </c>
      <c r="H41" s="760">
        <f t="shared" si="6"/>
        <v>73113.17</v>
      </c>
      <c r="I41" s="768" t="s">
        <v>1057</v>
      </c>
    </row>
    <row r="42" spans="1:10">
      <c r="A42" s="741"/>
      <c r="B42" s="741"/>
      <c r="C42" s="741"/>
      <c r="D42" s="742"/>
      <c r="E42" s="747" t="s">
        <v>1072</v>
      </c>
      <c r="F42" s="758"/>
      <c r="G42" s="764">
        <f>SUBTOTAL(9,G39:G41)</f>
        <v>217326.21000000002</v>
      </c>
      <c r="H42" s="755">
        <f>SUBTOTAL(9,H39:H41)</f>
        <v>217326.21000000002</v>
      </c>
      <c r="I42" s="768"/>
      <c r="J42" s="757"/>
    </row>
    <row r="43" spans="1:10">
      <c r="A43" s="769">
        <v>1102010201</v>
      </c>
      <c r="B43" s="769" t="s">
        <v>468</v>
      </c>
      <c r="C43" s="769">
        <v>1102010299</v>
      </c>
      <c r="D43" s="741">
        <v>14</v>
      </c>
      <c r="E43" s="770" t="s">
        <v>469</v>
      </c>
      <c r="F43" s="761" t="s">
        <v>434</v>
      </c>
      <c r="G43" s="759">
        <v>2277.14</v>
      </c>
      <c r="H43" s="760">
        <f>G43</f>
        <v>2277.14</v>
      </c>
      <c r="I43" s="767" t="s">
        <v>1057</v>
      </c>
    </row>
    <row r="44" spans="1:10">
      <c r="A44" s="769"/>
      <c r="B44" s="769"/>
      <c r="C44" s="769"/>
      <c r="D44" s="741"/>
      <c r="E44" s="770" t="s">
        <v>1073</v>
      </c>
      <c r="F44" s="761"/>
      <c r="G44" s="764">
        <f>SUBTOTAL(9,G43:G43)</f>
        <v>2277.14</v>
      </c>
      <c r="H44" s="771">
        <f>SUBTOTAL(9,H43:H43)</f>
        <v>2277.14</v>
      </c>
      <c r="I44" s="767"/>
      <c r="J44" s="757"/>
    </row>
    <row r="45" spans="1:10">
      <c r="A45" s="769">
        <v>1102010201</v>
      </c>
      <c r="B45" s="769" t="s">
        <v>468</v>
      </c>
      <c r="C45" s="769">
        <v>1102010299</v>
      </c>
      <c r="D45" s="742">
        <v>15</v>
      </c>
      <c r="E45" s="772" t="s">
        <v>470</v>
      </c>
      <c r="F45" s="758" t="s">
        <v>434</v>
      </c>
      <c r="G45" s="773">
        <v>2400</v>
      </c>
      <c r="H45" s="760">
        <f>G45</f>
        <v>2400</v>
      </c>
      <c r="I45" s="767" t="s">
        <v>1057</v>
      </c>
    </row>
    <row r="46" spans="1:10">
      <c r="A46" s="769"/>
      <c r="B46" s="769"/>
      <c r="C46" s="769"/>
      <c r="D46" s="742"/>
      <c r="E46" s="772" t="s">
        <v>1074</v>
      </c>
      <c r="F46" s="758"/>
      <c r="G46" s="774">
        <f>SUBTOTAL(9,G45:G45)</f>
        <v>2400</v>
      </c>
      <c r="H46" s="771">
        <f>SUBTOTAL(9,H45:H45)</f>
        <v>2400</v>
      </c>
      <c r="I46" s="767"/>
    </row>
    <row r="47" spans="1:10">
      <c r="A47" s="769">
        <v>1102010201</v>
      </c>
      <c r="B47" s="769" t="s">
        <v>468</v>
      </c>
      <c r="C47" s="769">
        <v>1102010299</v>
      </c>
      <c r="D47" s="742">
        <v>16</v>
      </c>
      <c r="E47" s="770" t="s">
        <v>471</v>
      </c>
      <c r="F47" s="758" t="s">
        <v>434</v>
      </c>
      <c r="G47" s="775">
        <v>1342.96</v>
      </c>
      <c r="H47" s="760">
        <f>G47</f>
        <v>1342.96</v>
      </c>
      <c r="I47" s="767" t="s">
        <v>1057</v>
      </c>
    </row>
    <row r="48" spans="1:10">
      <c r="A48" s="769"/>
      <c r="B48" s="769"/>
      <c r="C48" s="769"/>
      <c r="D48" s="742"/>
      <c r="E48" s="770" t="s">
        <v>1075</v>
      </c>
      <c r="F48" s="758"/>
      <c r="G48" s="764">
        <f>SUBTOTAL(9,G47:G47)</f>
        <v>1342.96</v>
      </c>
      <c r="H48" s="771">
        <f>SUBTOTAL(9,H47:H47)</f>
        <v>1342.96</v>
      </c>
      <c r="I48" s="767"/>
      <c r="J48" s="776"/>
    </row>
    <row r="49" spans="1:10">
      <c r="A49" s="769">
        <v>1102010201</v>
      </c>
      <c r="B49" s="769" t="s">
        <v>468</v>
      </c>
      <c r="C49" s="769">
        <v>1102010299</v>
      </c>
      <c r="D49" s="777">
        <v>17</v>
      </c>
      <c r="E49" s="770" t="s">
        <v>472</v>
      </c>
      <c r="F49" s="758" t="s">
        <v>434</v>
      </c>
      <c r="G49" s="775">
        <v>1342.96</v>
      </c>
      <c r="H49" s="760">
        <f>G49</f>
        <v>1342.96</v>
      </c>
      <c r="I49" s="767" t="s">
        <v>1057</v>
      </c>
    </row>
    <row r="50" spans="1:10">
      <c r="A50" s="769"/>
      <c r="B50" s="769"/>
      <c r="C50" s="769"/>
      <c r="D50" s="777"/>
      <c r="E50" s="770" t="s">
        <v>1076</v>
      </c>
      <c r="F50" s="758"/>
      <c r="G50" s="778">
        <f>SUBTOTAL(9,G49:G49)</f>
        <v>1342.96</v>
      </c>
      <c r="H50" s="771">
        <f>SUBTOTAL(9,H49:H49)</f>
        <v>1342.96</v>
      </c>
      <c r="I50" s="767"/>
    </row>
    <row r="51" spans="1:10">
      <c r="A51" s="769">
        <v>1102010201</v>
      </c>
      <c r="B51" s="769" t="s">
        <v>468</v>
      </c>
      <c r="C51" s="769">
        <v>1102010299</v>
      </c>
      <c r="D51" s="742">
        <v>19</v>
      </c>
      <c r="E51" s="747" t="s">
        <v>475</v>
      </c>
      <c r="F51" s="758" t="s">
        <v>434</v>
      </c>
      <c r="G51" s="775">
        <v>3499.1</v>
      </c>
      <c r="H51" s="760">
        <f>G51</f>
        <v>3499.1</v>
      </c>
      <c r="I51" s="767" t="s">
        <v>1057</v>
      </c>
    </row>
    <row r="52" spans="1:10">
      <c r="A52" s="769"/>
      <c r="B52" s="769"/>
      <c r="C52" s="769"/>
      <c r="D52" s="742"/>
      <c r="E52" s="747" t="s">
        <v>1077</v>
      </c>
      <c r="F52" s="758"/>
      <c r="G52" s="756">
        <f>SUBTOTAL(9,G51:G51)</f>
        <v>3499.1</v>
      </c>
      <c r="H52" s="771">
        <f>SUBTOTAL(9,H51:H51)</f>
        <v>3499.1</v>
      </c>
      <c r="I52" s="767"/>
    </row>
    <row r="53" spans="1:10">
      <c r="A53" s="769">
        <v>1102010201</v>
      </c>
      <c r="B53" s="769" t="s">
        <v>468</v>
      </c>
      <c r="C53" s="769">
        <v>1102010299</v>
      </c>
      <c r="D53" s="742">
        <v>20</v>
      </c>
      <c r="E53" s="747" t="s">
        <v>1078</v>
      </c>
      <c r="F53" s="758" t="s">
        <v>434</v>
      </c>
      <c r="G53" s="779">
        <v>2500</v>
      </c>
      <c r="H53" s="760">
        <f>G53</f>
        <v>2500</v>
      </c>
      <c r="I53" s="767" t="s">
        <v>1057</v>
      </c>
    </row>
    <row r="54" spans="1:10">
      <c r="A54" s="769"/>
      <c r="B54" s="769"/>
      <c r="C54" s="769"/>
      <c r="D54" s="742"/>
      <c r="E54" s="747" t="s">
        <v>1079</v>
      </c>
      <c r="F54" s="758"/>
      <c r="G54" s="756">
        <f>SUBTOTAL(9,G53:G53)</f>
        <v>2500</v>
      </c>
      <c r="H54" s="771">
        <f>SUBTOTAL(9,H53:H53)</f>
        <v>2500</v>
      </c>
      <c r="I54" s="767"/>
    </row>
    <row r="55" spans="1:10">
      <c r="A55" s="769">
        <v>1102010201</v>
      </c>
      <c r="B55" s="769" t="s">
        <v>468</v>
      </c>
      <c r="C55" s="769">
        <v>1102010299</v>
      </c>
      <c r="D55" s="742">
        <v>22</v>
      </c>
      <c r="E55" s="747" t="s">
        <v>1080</v>
      </c>
      <c r="F55" s="758" t="s">
        <v>434</v>
      </c>
      <c r="G55" s="759">
        <v>10827.35</v>
      </c>
      <c r="H55" s="760">
        <f>G55</f>
        <v>10827.35</v>
      </c>
      <c r="I55" s="767" t="s">
        <v>1057</v>
      </c>
    </row>
    <row r="56" spans="1:10">
      <c r="A56" s="769"/>
      <c r="B56" s="769"/>
      <c r="C56" s="769"/>
      <c r="D56" s="742"/>
      <c r="E56" s="747" t="s">
        <v>1081</v>
      </c>
      <c r="F56" s="758"/>
      <c r="G56" s="764">
        <f>SUBTOTAL(9,G55:G55)</f>
        <v>10827.35</v>
      </c>
      <c r="H56" s="771">
        <f>SUBTOTAL(9,H55:H55)</f>
        <v>10827.35</v>
      </c>
      <c r="I56" s="767"/>
    </row>
    <row r="57" spans="1:10">
      <c r="A57" s="769"/>
      <c r="B57" s="769"/>
      <c r="C57" s="769">
        <v>1102010299</v>
      </c>
      <c r="D57" s="742">
        <v>23</v>
      </c>
      <c r="E57" s="747" t="s">
        <v>1082</v>
      </c>
      <c r="F57" s="758" t="s">
        <v>434</v>
      </c>
      <c r="G57" s="759">
        <v>1100</v>
      </c>
      <c r="H57" s="760">
        <f>G57</f>
        <v>1100</v>
      </c>
      <c r="I57" s="767" t="s">
        <v>1057</v>
      </c>
    </row>
    <row r="58" spans="1:10">
      <c r="A58" s="769"/>
      <c r="B58" s="769"/>
      <c r="C58" s="769"/>
      <c r="D58" s="742"/>
      <c r="E58" s="747" t="s">
        <v>1083</v>
      </c>
      <c r="F58" s="758"/>
      <c r="G58" s="764">
        <f>SUBTOTAL(9,G57:G57)</f>
        <v>1100</v>
      </c>
      <c r="H58" s="771">
        <f>SUBTOTAL(9,H57:H57)</f>
        <v>1100</v>
      </c>
      <c r="I58" s="767"/>
    </row>
    <row r="59" spans="1:10">
      <c r="A59" s="780"/>
      <c r="B59" s="780"/>
      <c r="C59" s="780"/>
      <c r="D59" s="742"/>
      <c r="E59" s="781"/>
      <c r="F59" s="782"/>
      <c r="G59" s="783"/>
      <c r="H59" s="760"/>
      <c r="I59" s="767"/>
    </row>
    <row r="60" spans="1:10">
      <c r="A60" s="780"/>
      <c r="B60" s="780"/>
      <c r="C60" s="780"/>
      <c r="D60" s="742"/>
      <c r="E60" s="781" t="s">
        <v>971</v>
      </c>
      <c r="F60" s="782"/>
      <c r="G60" s="778">
        <f>SUBTOTAL(9,G6:G58)-0.01</f>
        <v>6166814.9499999965</v>
      </c>
      <c r="H60" s="778">
        <f>SUBTOTAL(9,H6:H58)-0.01</f>
        <v>6166814.9499999965</v>
      </c>
      <c r="I60" s="767"/>
    </row>
    <row r="61" spans="1:10">
      <c r="A61" s="780"/>
      <c r="B61" s="780"/>
      <c r="C61" s="780"/>
      <c r="D61" s="742"/>
      <c r="E61" s="781"/>
      <c r="F61" s="742"/>
      <c r="G61" s="784"/>
      <c r="H61" s="785"/>
      <c r="I61" s="767"/>
    </row>
    <row r="62" spans="1:10">
      <c r="A62" s="150"/>
      <c r="B62" s="150"/>
      <c r="C62" s="150"/>
      <c r="D62" s="786"/>
      <c r="E62" s="786"/>
      <c r="F62" s="786"/>
      <c r="G62" s="787"/>
      <c r="H62" s="788"/>
      <c r="I62" s="789"/>
    </row>
    <row r="63" spans="1:10">
      <c r="A63" s="150"/>
      <c r="B63" s="150"/>
      <c r="C63" s="150"/>
      <c r="D63" s="786"/>
      <c r="E63" s="786"/>
      <c r="F63" s="786"/>
      <c r="G63" s="790" t="s">
        <v>476</v>
      </c>
      <c r="H63" s="791">
        <v>6141525.4299999997</v>
      </c>
      <c r="I63" s="792"/>
      <c r="J63" s="757"/>
    </row>
    <row r="64" spans="1:10">
      <c r="A64" s="150"/>
      <c r="B64" s="150"/>
      <c r="C64" s="150"/>
      <c r="D64" s="786"/>
      <c r="E64" s="786"/>
      <c r="F64" s="786"/>
      <c r="G64" s="790" t="s">
        <v>477</v>
      </c>
      <c r="H64" s="793">
        <v>25289.52</v>
      </c>
      <c r="I64" s="792"/>
      <c r="J64" s="757"/>
    </row>
    <row r="65" spans="1:9" ht="15.6">
      <c r="A65" s="794"/>
      <c r="B65" s="150"/>
      <c r="C65" s="150"/>
      <c r="D65" s="786"/>
      <c r="E65" s="786"/>
      <c r="F65" s="786"/>
      <c r="G65" s="795" t="s">
        <v>478</v>
      </c>
      <c r="H65" s="785">
        <f>H63+H64</f>
        <v>6166814.9499999993</v>
      </c>
      <c r="I65" s="789"/>
    </row>
    <row r="66" spans="1:9" ht="17.399999999999999">
      <c r="A66" s="150"/>
      <c r="B66" s="796"/>
      <c r="C66" s="796"/>
      <c r="D66" s="786"/>
      <c r="E66" s="786"/>
      <c r="F66" s="786"/>
      <c r="G66" s="797"/>
      <c r="H66" s="788"/>
      <c r="I66" s="789"/>
    </row>
    <row r="67" spans="1:9" ht="17.399999999999999">
      <c r="A67" s="150"/>
      <c r="B67" s="796"/>
      <c r="C67" s="796"/>
      <c r="D67" s="786"/>
      <c r="E67" s="786"/>
      <c r="F67" s="786"/>
      <c r="G67" s="787"/>
      <c r="H67" s="788"/>
      <c r="I67" s="789"/>
    </row>
    <row r="68" spans="1:9" ht="17.399999999999999">
      <c r="A68" s="150"/>
      <c r="B68" s="796"/>
      <c r="C68" s="796"/>
      <c r="D68" s="786"/>
      <c r="E68" s="786"/>
      <c r="F68" s="786"/>
      <c r="G68" s="787"/>
      <c r="H68" s="788"/>
      <c r="I68" s="789"/>
    </row>
    <row r="69" spans="1:9" ht="17.399999999999999">
      <c r="A69" s="150"/>
      <c r="B69" s="796"/>
      <c r="C69" s="796"/>
      <c r="D69" s="786"/>
      <c r="E69" s="786"/>
      <c r="F69" s="786"/>
      <c r="G69" s="787"/>
      <c r="H69" s="788"/>
      <c r="I69" s="789"/>
    </row>
    <row r="70" spans="1:9">
      <c r="A70" s="150"/>
      <c r="B70" s="150"/>
      <c r="C70" s="150"/>
      <c r="D70" s="786"/>
      <c r="E70" s="786"/>
      <c r="F70" s="786"/>
      <c r="G70" s="787"/>
      <c r="H70" s="788"/>
      <c r="I70" s="789"/>
    </row>
    <row r="71" spans="1:9">
      <c r="A71" s="150"/>
      <c r="B71" s="150"/>
      <c r="C71" s="150"/>
      <c r="D71" s="786"/>
      <c r="E71" s="786"/>
      <c r="F71" s="786"/>
      <c r="G71" s="787"/>
      <c r="H71" s="788"/>
      <c r="I71" s="739"/>
    </row>
    <row r="72" spans="1:9">
      <c r="A72" s="798" t="s">
        <v>479</v>
      </c>
      <c r="B72" s="150"/>
      <c r="C72" s="150"/>
      <c r="D72" s="786"/>
      <c r="E72" s="799" t="s">
        <v>480</v>
      </c>
      <c r="F72" s="786"/>
      <c r="G72" s="787"/>
      <c r="H72" s="788"/>
      <c r="I72" s="800" t="s">
        <v>481</v>
      </c>
    </row>
    <row r="73" spans="1:9">
      <c r="A73" s="150"/>
      <c r="B73" s="150"/>
      <c r="C73" s="150"/>
      <c r="D73" s="786"/>
      <c r="E73" s="786"/>
      <c r="F73" s="786"/>
      <c r="G73" s="787"/>
      <c r="H73" s="738"/>
      <c r="I73" s="739"/>
    </row>
  </sheetData>
  <mergeCells count="3">
    <mergeCell ref="A1:I1"/>
    <mergeCell ref="A2:I2"/>
    <mergeCell ref="F4:G4"/>
  </mergeCells>
  <hyperlinks>
    <hyperlink ref="H63" r:id="rId1" location="BALANCE!K14" display="INFORME DE REVISION CTAS AL 31 DE DICIEMBRE DE 2021 ok.xlsx - BALANCE!K14" xr:uid="{00000000-0004-0000-0B00-000000000000}"/>
    <hyperlink ref="H64" r:id="rId2" location="BALANCE!K17" display="INFORME DE REVISION CTAS AL 31 DE DICIEMBRE DE 2021 ok.xlsx - BALANCE!K17" xr:uid="{00000000-0004-0000-0B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67"/>
  <sheetViews>
    <sheetView zoomScale="85" zoomScaleNormal="85" zoomScaleSheetLayoutView="85" zoomScalePageLayoutView="85" workbookViewId="0">
      <pane ySplit="5" topLeftCell="A48" activePane="bottomLeft" state="frozen"/>
      <selection pane="bottomLeft" activeCell="D68" sqref="D68"/>
    </sheetView>
  </sheetViews>
  <sheetFormatPr baseColWidth="10" defaultColWidth="9.796875" defaultRowHeight="13.8" outlineLevelRow="2"/>
  <cols>
    <col min="1" max="1" width="18.09765625" style="637" bestFit="1" customWidth="1"/>
    <col min="2" max="2" width="20.3984375" style="637" bestFit="1" customWidth="1"/>
    <col min="3" max="3" width="17.09765625" style="637" bestFit="1" customWidth="1"/>
    <col min="4" max="4" width="15.69921875" style="705" customWidth="1"/>
    <col min="5" max="5" width="48.09765625" style="705" bestFit="1" customWidth="1"/>
    <col min="6" max="6" width="19" style="705" customWidth="1"/>
    <col min="7" max="7" width="18.3984375" style="706" customWidth="1"/>
    <col min="8" max="8" width="22" style="704" bestFit="1" customWidth="1"/>
    <col min="9" max="9" width="40.3984375" style="643" customWidth="1"/>
    <col min="10" max="10" width="53.19921875" style="644" customWidth="1"/>
    <col min="11" max="11" width="51.3984375" style="643" customWidth="1"/>
    <col min="12" max="16384" width="9.796875" style="637"/>
  </cols>
  <sheetData>
    <row r="1" spans="1:11" ht="23.25" customHeight="1">
      <c r="A1" s="1010" t="s">
        <v>420</v>
      </c>
      <c r="B1" s="1010"/>
      <c r="C1" s="1010"/>
      <c r="D1" s="1010"/>
      <c r="E1" s="1010"/>
      <c r="F1" s="1010"/>
      <c r="G1" s="1010"/>
      <c r="H1" s="1010"/>
      <c r="I1" s="1010"/>
      <c r="J1" s="635"/>
      <c r="K1" s="636"/>
    </row>
    <row r="2" spans="1:11" ht="17.399999999999999">
      <c r="A2" s="1011" t="s">
        <v>1007</v>
      </c>
      <c r="B2" s="1011"/>
      <c r="C2" s="1011"/>
      <c r="D2" s="1011"/>
      <c r="E2" s="1011"/>
      <c r="F2" s="1011"/>
      <c r="G2" s="1011"/>
      <c r="H2" s="1011"/>
      <c r="I2" s="1011"/>
      <c r="J2" s="638"/>
      <c r="K2" s="639"/>
    </row>
    <row r="3" spans="1:11" ht="17.399999999999999">
      <c r="D3" s="640"/>
      <c r="E3" s="640"/>
      <c r="F3" s="640"/>
      <c r="G3" s="641"/>
      <c r="H3" s="642"/>
    </row>
    <row r="4" spans="1:11" ht="17.399999999999999">
      <c r="D4" s="640"/>
      <c r="E4" s="640"/>
      <c r="F4" s="1012" t="s">
        <v>422</v>
      </c>
      <c r="G4" s="1013"/>
      <c r="H4" s="645"/>
    </row>
    <row r="5" spans="1:11" ht="78.75" customHeight="1">
      <c r="A5" s="646" t="s">
        <v>423</v>
      </c>
      <c r="B5" s="646" t="s">
        <v>424</v>
      </c>
      <c r="C5" s="647" t="s">
        <v>425</v>
      </c>
      <c r="D5" s="646" t="s">
        <v>426</v>
      </c>
      <c r="E5" s="648" t="s">
        <v>427</v>
      </c>
      <c r="F5" s="646" t="s">
        <v>428</v>
      </c>
      <c r="G5" s="649" t="s">
        <v>429</v>
      </c>
      <c r="H5" s="650" t="s">
        <v>1008</v>
      </c>
      <c r="I5" s="651" t="s">
        <v>431</v>
      </c>
      <c r="J5" s="651" t="s">
        <v>684</v>
      </c>
      <c r="K5" s="652"/>
    </row>
    <row r="6" spans="1:11" ht="14.1" customHeight="1" outlineLevel="2">
      <c r="A6" s="653">
        <v>1102010101</v>
      </c>
      <c r="B6" s="653" t="s">
        <v>432</v>
      </c>
      <c r="C6" s="653">
        <v>1102010199</v>
      </c>
      <c r="D6" s="654">
        <v>7</v>
      </c>
      <c r="E6" s="655" t="s">
        <v>461</v>
      </c>
      <c r="F6" s="656" t="s">
        <v>447</v>
      </c>
      <c r="G6" s="657">
        <v>43574.82</v>
      </c>
      <c r="H6" s="658">
        <f t="shared" ref="H6:H12" si="0">G6</f>
        <v>43574.82</v>
      </c>
      <c r="I6" s="659" t="s">
        <v>448</v>
      </c>
      <c r="J6" s="1007" t="s">
        <v>1009</v>
      </c>
      <c r="K6" s="660"/>
    </row>
    <row r="7" spans="1:11" ht="14.1" customHeight="1" outlineLevel="2">
      <c r="A7" s="653">
        <v>1102010101</v>
      </c>
      <c r="B7" s="653" t="s">
        <v>432</v>
      </c>
      <c r="C7" s="653">
        <v>1102010199</v>
      </c>
      <c r="D7" s="654">
        <v>7</v>
      </c>
      <c r="E7" s="655" t="s">
        <v>461</v>
      </c>
      <c r="F7" s="656" t="s">
        <v>449</v>
      </c>
      <c r="G7" s="657">
        <v>43574.82</v>
      </c>
      <c r="H7" s="658">
        <f t="shared" si="0"/>
        <v>43574.82</v>
      </c>
      <c r="I7" s="659" t="s">
        <v>450</v>
      </c>
      <c r="J7" s="1014"/>
      <c r="K7" s="660"/>
    </row>
    <row r="8" spans="1:11" ht="14.1" customHeight="1" outlineLevel="2">
      <c r="A8" s="653">
        <v>1102010101</v>
      </c>
      <c r="B8" s="653" t="s">
        <v>432</v>
      </c>
      <c r="C8" s="653">
        <v>1102010199</v>
      </c>
      <c r="D8" s="654">
        <v>7</v>
      </c>
      <c r="E8" s="655" t="s">
        <v>461</v>
      </c>
      <c r="F8" s="656" t="s">
        <v>451</v>
      </c>
      <c r="G8" s="657">
        <v>43574.82</v>
      </c>
      <c r="H8" s="658">
        <f t="shared" si="0"/>
        <v>43574.82</v>
      </c>
      <c r="I8" s="659" t="s">
        <v>455</v>
      </c>
      <c r="J8" s="1014"/>
      <c r="K8" s="660"/>
    </row>
    <row r="9" spans="1:11" ht="14.1" customHeight="1" outlineLevel="2">
      <c r="A9" s="653">
        <v>1102010101</v>
      </c>
      <c r="B9" s="653" t="s">
        <v>432</v>
      </c>
      <c r="C9" s="653">
        <v>1102010199</v>
      </c>
      <c r="D9" s="654">
        <v>7</v>
      </c>
      <c r="E9" s="655" t="s">
        <v>461</v>
      </c>
      <c r="F9" s="656" t="s">
        <v>456</v>
      </c>
      <c r="G9" s="657">
        <v>43574.82</v>
      </c>
      <c r="H9" s="658">
        <f t="shared" si="0"/>
        <v>43574.82</v>
      </c>
      <c r="I9" s="659" t="s">
        <v>457</v>
      </c>
      <c r="J9" s="1014"/>
      <c r="K9" s="660"/>
    </row>
    <row r="10" spans="1:11" ht="14.1" customHeight="1" outlineLevel="2">
      <c r="A10" s="653">
        <v>1102010101</v>
      </c>
      <c r="B10" s="653" t="s">
        <v>432</v>
      </c>
      <c r="C10" s="653">
        <v>1102010199</v>
      </c>
      <c r="D10" s="654">
        <v>7</v>
      </c>
      <c r="E10" s="655" t="s">
        <v>461</v>
      </c>
      <c r="F10" s="656" t="s">
        <v>458</v>
      </c>
      <c r="G10" s="657">
        <v>43574.82</v>
      </c>
      <c r="H10" s="658">
        <f t="shared" si="0"/>
        <v>43574.82</v>
      </c>
      <c r="I10" s="659" t="s">
        <v>459</v>
      </c>
      <c r="J10" s="1014"/>
      <c r="K10" s="660"/>
    </row>
    <row r="11" spans="1:11" ht="14.1" customHeight="1" outlineLevel="2">
      <c r="A11" s="653">
        <v>1102010101</v>
      </c>
      <c r="B11" s="653" t="s">
        <v>432</v>
      </c>
      <c r="C11" s="653">
        <v>1102010199</v>
      </c>
      <c r="D11" s="654">
        <v>7</v>
      </c>
      <c r="E11" s="655" t="s">
        <v>461</v>
      </c>
      <c r="F11" s="656" t="s">
        <v>439</v>
      </c>
      <c r="G11" s="657">
        <v>43574.82</v>
      </c>
      <c r="H11" s="658">
        <f t="shared" si="0"/>
        <v>43574.82</v>
      </c>
      <c r="I11" s="659" t="s">
        <v>460</v>
      </c>
      <c r="J11" s="1014"/>
      <c r="K11" s="660"/>
    </row>
    <row r="12" spans="1:11" ht="14.1" customHeight="1" outlineLevel="2">
      <c r="A12" s="653">
        <v>1102010101</v>
      </c>
      <c r="B12" s="653" t="s">
        <v>432</v>
      </c>
      <c r="C12" s="653">
        <v>1102010199</v>
      </c>
      <c r="D12" s="654">
        <v>7</v>
      </c>
      <c r="E12" s="655" t="s">
        <v>461</v>
      </c>
      <c r="F12" s="656" t="s">
        <v>440</v>
      </c>
      <c r="G12" s="657">
        <v>21787.41</v>
      </c>
      <c r="H12" s="658">
        <f t="shared" si="0"/>
        <v>21787.41</v>
      </c>
      <c r="I12" s="659" t="s">
        <v>462</v>
      </c>
      <c r="J12" s="1014"/>
      <c r="K12" s="660"/>
    </row>
    <row r="13" spans="1:11" ht="14.1" customHeight="1" outlineLevel="1">
      <c r="A13" s="653"/>
      <c r="B13" s="653"/>
      <c r="C13" s="653"/>
      <c r="D13" s="654"/>
      <c r="E13" s="655" t="s">
        <v>1010</v>
      </c>
      <c r="F13" s="656"/>
      <c r="G13" s="661">
        <f>SUBTOTAL(9,G6:G12)</f>
        <v>283236.33</v>
      </c>
      <c r="H13" s="662">
        <f>SUBTOTAL(9,H6:H12)</f>
        <v>283236.33</v>
      </c>
      <c r="I13" s="659"/>
      <c r="J13" s="1015"/>
      <c r="K13" s="660"/>
    </row>
    <row r="14" spans="1:11" ht="14.1" customHeight="1" outlineLevel="2">
      <c r="A14" s="646">
        <v>1102010101</v>
      </c>
      <c r="B14" s="646" t="s">
        <v>432</v>
      </c>
      <c r="C14" s="646">
        <v>1102010199</v>
      </c>
      <c r="D14" s="663">
        <v>11</v>
      </c>
      <c r="E14" s="664" t="s">
        <v>1011</v>
      </c>
      <c r="F14" s="665" t="s">
        <v>439</v>
      </c>
      <c r="G14" s="666">
        <f>12069.72</f>
        <v>12069.72</v>
      </c>
      <c r="H14" s="667">
        <f>G14</f>
        <v>12069.72</v>
      </c>
      <c r="I14" s="668" t="s">
        <v>1012</v>
      </c>
      <c r="J14" s="1016" t="s">
        <v>1013</v>
      </c>
      <c r="K14" s="660"/>
    </row>
    <row r="15" spans="1:11" ht="14.1" customHeight="1" outlineLevel="2">
      <c r="A15" s="646">
        <v>1102010101</v>
      </c>
      <c r="B15" s="646" t="s">
        <v>432</v>
      </c>
      <c r="C15" s="646">
        <v>1102010199</v>
      </c>
      <c r="D15" s="663">
        <v>11</v>
      </c>
      <c r="E15" s="664" t="s">
        <v>1011</v>
      </c>
      <c r="F15" s="665" t="s">
        <v>439</v>
      </c>
      <c r="G15" s="666">
        <f>12069.72</f>
        <v>12069.72</v>
      </c>
      <c r="H15" s="667">
        <f>G15</f>
        <v>12069.72</v>
      </c>
      <c r="I15" s="668" t="s">
        <v>1014</v>
      </c>
      <c r="J15" s="1017"/>
      <c r="K15" s="660"/>
    </row>
    <row r="16" spans="1:11" ht="14.1" customHeight="1" outlineLevel="1">
      <c r="A16" s="646"/>
      <c r="B16" s="646"/>
      <c r="C16" s="646"/>
      <c r="D16" s="663"/>
      <c r="E16" s="664" t="s">
        <v>1015</v>
      </c>
      <c r="F16" s="665"/>
      <c r="G16" s="669">
        <f>SUBTOTAL(9,G14:G15)</f>
        <v>24139.439999999999</v>
      </c>
      <c r="H16" s="670">
        <f>SUBTOTAL(9,H14:H15)</f>
        <v>24139.439999999999</v>
      </c>
      <c r="I16" s="668"/>
      <c r="J16" s="1018"/>
      <c r="K16" s="660"/>
    </row>
    <row r="17" spans="1:12" ht="14.1" customHeight="1" outlineLevel="2">
      <c r="A17" s="671">
        <v>1102010201</v>
      </c>
      <c r="B17" s="671" t="s">
        <v>468</v>
      </c>
      <c r="C17" s="671">
        <v>1102010299</v>
      </c>
      <c r="D17" s="654">
        <v>22</v>
      </c>
      <c r="E17" s="672" t="s">
        <v>474</v>
      </c>
      <c r="F17" s="656" t="s">
        <v>441</v>
      </c>
      <c r="G17" s="492">
        <v>1679.54</v>
      </c>
      <c r="H17" s="658">
        <f>G17</f>
        <v>1679.54</v>
      </c>
      <c r="I17" s="659" t="s">
        <v>1016</v>
      </c>
      <c r="J17" s="1019" t="s">
        <v>1017</v>
      </c>
      <c r="K17" s="660"/>
    </row>
    <row r="18" spans="1:12" ht="14.1" customHeight="1" outlineLevel="2">
      <c r="A18" s="671">
        <v>1102010201</v>
      </c>
      <c r="B18" s="671" t="s">
        <v>468</v>
      </c>
      <c r="C18" s="671">
        <v>1102010299</v>
      </c>
      <c r="D18" s="654">
        <v>22</v>
      </c>
      <c r="E18" s="672" t="s">
        <v>474</v>
      </c>
      <c r="F18" s="656" t="s">
        <v>1018</v>
      </c>
      <c r="G18" s="492">
        <v>1679.54</v>
      </c>
      <c r="H18" s="658">
        <f t="shared" ref="H18:H20" si="1">G18</f>
        <v>1679.54</v>
      </c>
      <c r="I18" s="659" t="s">
        <v>1019</v>
      </c>
      <c r="J18" s="1020"/>
      <c r="K18" s="660"/>
    </row>
    <row r="19" spans="1:12" ht="14.1" customHeight="1" outlineLevel="2">
      <c r="A19" s="671">
        <v>1102010201</v>
      </c>
      <c r="B19" s="671" t="s">
        <v>468</v>
      </c>
      <c r="C19" s="671">
        <v>1102010299</v>
      </c>
      <c r="D19" s="654">
        <v>22</v>
      </c>
      <c r="E19" s="672" t="s">
        <v>474</v>
      </c>
      <c r="F19" s="656" t="s">
        <v>1020</v>
      </c>
      <c r="G19" s="492">
        <v>1679.54</v>
      </c>
      <c r="H19" s="658">
        <f t="shared" si="1"/>
        <v>1679.54</v>
      </c>
      <c r="I19" s="659" t="s">
        <v>1021</v>
      </c>
      <c r="J19" s="1020"/>
      <c r="K19" s="660"/>
    </row>
    <row r="20" spans="1:12" ht="14.1" customHeight="1" outlineLevel="2">
      <c r="A20" s="671">
        <v>1102010201</v>
      </c>
      <c r="B20" s="671" t="s">
        <v>468</v>
      </c>
      <c r="C20" s="671">
        <v>1102010299</v>
      </c>
      <c r="D20" s="654">
        <v>22</v>
      </c>
      <c r="E20" s="672" t="s">
        <v>474</v>
      </c>
      <c r="F20" s="656" t="s">
        <v>445</v>
      </c>
      <c r="G20" s="492">
        <v>839.77</v>
      </c>
      <c r="H20" s="658">
        <f t="shared" si="1"/>
        <v>839.77</v>
      </c>
      <c r="I20" s="659" t="s">
        <v>1022</v>
      </c>
      <c r="J20" s="1020"/>
      <c r="K20" s="660"/>
    </row>
    <row r="21" spans="1:12" ht="14.1" customHeight="1" outlineLevel="1">
      <c r="A21" s="671"/>
      <c r="B21" s="671"/>
      <c r="C21" s="671"/>
      <c r="D21" s="654"/>
      <c r="E21" s="672" t="s">
        <v>1023</v>
      </c>
      <c r="F21" s="656"/>
      <c r="G21" s="673">
        <f>SUBTOTAL(9,G17:G20)</f>
        <v>5878.3899999999994</v>
      </c>
      <c r="H21" s="674">
        <f>SUBTOTAL(9,H17:H20)</f>
        <v>5878.3899999999994</v>
      </c>
      <c r="I21" s="659"/>
      <c r="J21" s="1021"/>
      <c r="K21" s="660"/>
    </row>
    <row r="22" spans="1:12" ht="14.1" customHeight="1" outlineLevel="2">
      <c r="A22" s="671">
        <v>1102010201</v>
      </c>
      <c r="B22" s="671" t="s">
        <v>468</v>
      </c>
      <c r="C22" s="671">
        <v>1102010299</v>
      </c>
      <c r="D22" s="675">
        <v>26</v>
      </c>
      <c r="E22" s="676" t="s">
        <v>1024</v>
      </c>
      <c r="F22" s="677" t="s">
        <v>439</v>
      </c>
      <c r="G22" s="678">
        <f>5712/1.12</f>
        <v>5099.9999999999991</v>
      </c>
      <c r="H22" s="679">
        <f>G22</f>
        <v>5099.9999999999991</v>
      </c>
      <c r="I22" s="680" t="s">
        <v>1025</v>
      </c>
      <c r="J22" s="1007" t="s">
        <v>1026</v>
      </c>
      <c r="K22" s="660"/>
      <c r="L22" s="681"/>
    </row>
    <row r="23" spans="1:12" ht="14.1" customHeight="1" outlineLevel="2">
      <c r="A23" s="671">
        <v>1102010201</v>
      </c>
      <c r="B23" s="671" t="s">
        <v>468</v>
      </c>
      <c r="C23" s="671">
        <v>1102010299</v>
      </c>
      <c r="D23" s="675">
        <v>26</v>
      </c>
      <c r="E23" s="676" t="s">
        <v>1024</v>
      </c>
      <c r="F23" s="677" t="s">
        <v>439</v>
      </c>
      <c r="G23" s="678">
        <v>3920</v>
      </c>
      <c r="H23" s="679">
        <f t="shared" ref="H23:H54" si="2">G23</f>
        <v>3920</v>
      </c>
      <c r="I23" s="680" t="s">
        <v>1027</v>
      </c>
      <c r="J23" s="1008"/>
      <c r="K23" s="660"/>
      <c r="L23" s="681"/>
    </row>
    <row r="24" spans="1:12" ht="14.1" customHeight="1" outlineLevel="2">
      <c r="A24" s="671">
        <v>1102010201</v>
      </c>
      <c r="B24" s="671" t="s">
        <v>468</v>
      </c>
      <c r="C24" s="671">
        <v>1102010299</v>
      </c>
      <c r="D24" s="675">
        <v>26</v>
      </c>
      <c r="E24" s="676" t="s">
        <v>1024</v>
      </c>
      <c r="F24" s="677" t="s">
        <v>439</v>
      </c>
      <c r="G24" s="678">
        <v>3920</v>
      </c>
      <c r="H24" s="679">
        <f t="shared" si="2"/>
        <v>3920</v>
      </c>
      <c r="I24" s="680" t="s">
        <v>1028</v>
      </c>
      <c r="J24" s="1008"/>
      <c r="K24" s="660"/>
      <c r="L24" s="681"/>
    </row>
    <row r="25" spans="1:12" ht="14.1" customHeight="1" outlineLevel="2">
      <c r="A25" s="671">
        <v>1102010201</v>
      </c>
      <c r="B25" s="671" t="s">
        <v>468</v>
      </c>
      <c r="C25" s="671">
        <v>1102010299</v>
      </c>
      <c r="D25" s="675">
        <v>26</v>
      </c>
      <c r="E25" s="676" t="s">
        <v>1024</v>
      </c>
      <c r="F25" s="677" t="s">
        <v>439</v>
      </c>
      <c r="G25" s="678">
        <v>3920</v>
      </c>
      <c r="H25" s="679">
        <f t="shared" si="2"/>
        <v>3920</v>
      </c>
      <c r="I25" s="680" t="s">
        <v>1029</v>
      </c>
      <c r="J25" s="1008"/>
      <c r="K25" s="660"/>
      <c r="L25" s="681"/>
    </row>
    <row r="26" spans="1:12" ht="14.1" customHeight="1" outlineLevel="2">
      <c r="A26" s="671">
        <v>1102010201</v>
      </c>
      <c r="B26" s="671" t="s">
        <v>468</v>
      </c>
      <c r="C26" s="671">
        <v>1102010299</v>
      </c>
      <c r="D26" s="675">
        <v>26</v>
      </c>
      <c r="E26" s="676" t="s">
        <v>1024</v>
      </c>
      <c r="F26" s="677" t="s">
        <v>439</v>
      </c>
      <c r="G26" s="678">
        <v>3920</v>
      </c>
      <c r="H26" s="679">
        <f t="shared" si="2"/>
        <v>3920</v>
      </c>
      <c r="I26" s="680" t="s">
        <v>1030</v>
      </c>
      <c r="J26" s="1008"/>
      <c r="K26" s="660"/>
      <c r="L26" s="681"/>
    </row>
    <row r="27" spans="1:12" ht="14.1" customHeight="1" outlineLevel="2">
      <c r="A27" s="671">
        <v>1102010201</v>
      </c>
      <c r="B27" s="671" t="s">
        <v>468</v>
      </c>
      <c r="C27" s="671">
        <v>1102010299</v>
      </c>
      <c r="D27" s="675">
        <v>26</v>
      </c>
      <c r="E27" s="676" t="s">
        <v>1024</v>
      </c>
      <c r="F27" s="677" t="s">
        <v>439</v>
      </c>
      <c r="G27" s="678">
        <v>3920</v>
      </c>
      <c r="H27" s="679">
        <f t="shared" si="2"/>
        <v>3920</v>
      </c>
      <c r="I27" s="680" t="s">
        <v>1031</v>
      </c>
      <c r="J27" s="1008"/>
      <c r="K27" s="660"/>
      <c r="L27" s="681"/>
    </row>
    <row r="28" spans="1:12" ht="14.1" customHeight="1" outlineLevel="2">
      <c r="A28" s="671">
        <v>1102010201</v>
      </c>
      <c r="B28" s="671" t="s">
        <v>468</v>
      </c>
      <c r="C28" s="671">
        <v>1102010299</v>
      </c>
      <c r="D28" s="675">
        <v>26</v>
      </c>
      <c r="E28" s="676" t="s">
        <v>1024</v>
      </c>
      <c r="F28" s="677" t="s">
        <v>439</v>
      </c>
      <c r="G28" s="678">
        <v>3920</v>
      </c>
      <c r="H28" s="679">
        <f t="shared" si="2"/>
        <v>3920</v>
      </c>
      <c r="I28" s="680" t="s">
        <v>1032</v>
      </c>
      <c r="J28" s="1008"/>
      <c r="K28" s="660"/>
      <c r="L28" s="681"/>
    </row>
    <row r="29" spans="1:12" ht="14.1" customHeight="1" outlineLevel="2">
      <c r="A29" s="671">
        <v>1102010201</v>
      </c>
      <c r="B29" s="671" t="s">
        <v>468</v>
      </c>
      <c r="C29" s="671">
        <v>1102010299</v>
      </c>
      <c r="D29" s="675">
        <v>26</v>
      </c>
      <c r="E29" s="676" t="s">
        <v>1024</v>
      </c>
      <c r="F29" s="677" t="s">
        <v>439</v>
      </c>
      <c r="G29" s="678">
        <v>3920</v>
      </c>
      <c r="H29" s="679">
        <f t="shared" si="2"/>
        <v>3920</v>
      </c>
      <c r="I29" s="680" t="s">
        <v>1033</v>
      </c>
      <c r="J29" s="1008"/>
      <c r="K29" s="660"/>
      <c r="L29" s="681"/>
    </row>
    <row r="30" spans="1:12" ht="14.1" customHeight="1" outlineLevel="2">
      <c r="A30" s="671">
        <v>1102010201</v>
      </c>
      <c r="B30" s="671" t="s">
        <v>468</v>
      </c>
      <c r="C30" s="671">
        <v>1102010299</v>
      </c>
      <c r="D30" s="675">
        <v>26</v>
      </c>
      <c r="E30" s="676" t="s">
        <v>1024</v>
      </c>
      <c r="F30" s="677" t="s">
        <v>439</v>
      </c>
      <c r="G30" s="678">
        <v>3920</v>
      </c>
      <c r="H30" s="679">
        <f t="shared" si="2"/>
        <v>3920</v>
      </c>
      <c r="I30" s="680" t="s">
        <v>1034</v>
      </c>
      <c r="J30" s="1008"/>
      <c r="K30" s="660"/>
      <c r="L30" s="681"/>
    </row>
    <row r="31" spans="1:12" ht="14.1" customHeight="1" outlineLevel="2">
      <c r="A31" s="671">
        <v>1102010201</v>
      </c>
      <c r="B31" s="671" t="s">
        <v>468</v>
      </c>
      <c r="C31" s="671">
        <v>1102010299</v>
      </c>
      <c r="D31" s="675">
        <v>26</v>
      </c>
      <c r="E31" s="676" t="s">
        <v>1024</v>
      </c>
      <c r="F31" s="677" t="s">
        <v>439</v>
      </c>
      <c r="G31" s="678">
        <v>3920</v>
      </c>
      <c r="H31" s="679">
        <f t="shared" si="2"/>
        <v>3920</v>
      </c>
      <c r="I31" s="680" t="s">
        <v>1035</v>
      </c>
      <c r="J31" s="1008"/>
      <c r="K31" s="660"/>
      <c r="L31" s="681"/>
    </row>
    <row r="32" spans="1:12" ht="14.1" customHeight="1" outlineLevel="2">
      <c r="A32" s="671">
        <v>1102010201</v>
      </c>
      <c r="B32" s="671" t="s">
        <v>468</v>
      </c>
      <c r="C32" s="671">
        <v>1102010299</v>
      </c>
      <c r="D32" s="675">
        <v>26</v>
      </c>
      <c r="E32" s="676" t="s">
        <v>1024</v>
      </c>
      <c r="F32" s="677" t="s">
        <v>439</v>
      </c>
      <c r="G32" s="678">
        <v>3920</v>
      </c>
      <c r="H32" s="679">
        <f t="shared" si="2"/>
        <v>3920</v>
      </c>
      <c r="I32" s="680" t="s">
        <v>1036</v>
      </c>
      <c r="J32" s="1008"/>
      <c r="K32" s="660"/>
      <c r="L32" s="681"/>
    </row>
    <row r="33" spans="1:12" ht="14.1" customHeight="1" outlineLevel="2">
      <c r="A33" s="671">
        <v>1102010201</v>
      </c>
      <c r="B33" s="671" t="s">
        <v>468</v>
      </c>
      <c r="C33" s="671">
        <v>1102010299</v>
      </c>
      <c r="D33" s="675">
        <v>26</v>
      </c>
      <c r="E33" s="676" t="s">
        <v>1024</v>
      </c>
      <c r="F33" s="677" t="s">
        <v>439</v>
      </c>
      <c r="G33" s="678">
        <v>3920</v>
      </c>
      <c r="H33" s="679">
        <f t="shared" si="2"/>
        <v>3920</v>
      </c>
      <c r="I33" s="680" t="s">
        <v>1037</v>
      </c>
      <c r="J33" s="1008"/>
      <c r="K33" s="660"/>
      <c r="L33" s="681"/>
    </row>
    <row r="34" spans="1:12" ht="14.1" customHeight="1" outlineLevel="2">
      <c r="A34" s="671">
        <v>1102010201</v>
      </c>
      <c r="B34" s="671" t="s">
        <v>468</v>
      </c>
      <c r="C34" s="671">
        <v>1102010299</v>
      </c>
      <c r="D34" s="675">
        <v>26</v>
      </c>
      <c r="E34" s="676" t="s">
        <v>1024</v>
      </c>
      <c r="F34" s="677" t="s">
        <v>439</v>
      </c>
      <c r="G34" s="678">
        <v>3920</v>
      </c>
      <c r="H34" s="679">
        <f t="shared" si="2"/>
        <v>3920</v>
      </c>
      <c r="I34" s="680" t="s">
        <v>1038</v>
      </c>
      <c r="J34" s="1008"/>
      <c r="K34" s="660"/>
      <c r="L34" s="681"/>
    </row>
    <row r="35" spans="1:12" ht="14.1" customHeight="1" outlineLevel="2">
      <c r="A35" s="671">
        <v>1102010201</v>
      </c>
      <c r="B35" s="671" t="s">
        <v>468</v>
      </c>
      <c r="C35" s="671">
        <v>1102010299</v>
      </c>
      <c r="D35" s="675">
        <v>26</v>
      </c>
      <c r="E35" s="676" t="s">
        <v>1024</v>
      </c>
      <c r="F35" s="677" t="s">
        <v>439</v>
      </c>
      <c r="G35" s="678">
        <v>3920</v>
      </c>
      <c r="H35" s="679">
        <f t="shared" si="2"/>
        <v>3920</v>
      </c>
      <c r="I35" s="680" t="s">
        <v>1039</v>
      </c>
      <c r="J35" s="1008"/>
      <c r="K35" s="660"/>
      <c r="L35" s="681"/>
    </row>
    <row r="36" spans="1:12" ht="14.1" customHeight="1" outlineLevel="2">
      <c r="A36" s="671">
        <v>1102010201</v>
      </c>
      <c r="B36" s="671" t="s">
        <v>468</v>
      </c>
      <c r="C36" s="671">
        <v>1102010299</v>
      </c>
      <c r="D36" s="675">
        <v>26</v>
      </c>
      <c r="E36" s="676" t="s">
        <v>1024</v>
      </c>
      <c r="F36" s="677" t="s">
        <v>439</v>
      </c>
      <c r="G36" s="678">
        <v>3920</v>
      </c>
      <c r="H36" s="679">
        <f t="shared" si="2"/>
        <v>3920</v>
      </c>
      <c r="I36" s="680" t="s">
        <v>1040</v>
      </c>
      <c r="J36" s="1008"/>
      <c r="K36" s="660"/>
      <c r="L36" s="681"/>
    </row>
    <row r="37" spans="1:12" ht="14.1" customHeight="1" outlineLevel="2">
      <c r="A37" s="671">
        <v>1102010201</v>
      </c>
      <c r="B37" s="671" t="s">
        <v>468</v>
      </c>
      <c r="C37" s="671">
        <v>1102010299</v>
      </c>
      <c r="D37" s="675">
        <v>26</v>
      </c>
      <c r="E37" s="676" t="s">
        <v>1024</v>
      </c>
      <c r="F37" s="677" t="s">
        <v>439</v>
      </c>
      <c r="G37" s="678">
        <v>3920</v>
      </c>
      <c r="H37" s="679">
        <f t="shared" si="2"/>
        <v>3920</v>
      </c>
      <c r="I37" s="680" t="s">
        <v>1012</v>
      </c>
      <c r="J37" s="1008"/>
      <c r="K37" s="660"/>
      <c r="L37" s="681"/>
    </row>
    <row r="38" spans="1:12" ht="14.1" customHeight="1" outlineLevel="2">
      <c r="A38" s="671">
        <v>1102010201</v>
      </c>
      <c r="B38" s="671" t="s">
        <v>468</v>
      </c>
      <c r="C38" s="671">
        <v>1102010299</v>
      </c>
      <c r="D38" s="675">
        <v>26</v>
      </c>
      <c r="E38" s="676" t="s">
        <v>1024</v>
      </c>
      <c r="F38" s="677" t="s">
        <v>439</v>
      </c>
      <c r="G38" s="678">
        <v>3920</v>
      </c>
      <c r="H38" s="679">
        <f t="shared" si="2"/>
        <v>3920</v>
      </c>
      <c r="I38" s="680" t="s">
        <v>1014</v>
      </c>
      <c r="J38" s="1008"/>
      <c r="K38" s="660"/>
      <c r="L38" s="681"/>
    </row>
    <row r="39" spans="1:12" ht="14.1" customHeight="1" outlineLevel="2">
      <c r="A39" s="671">
        <v>1102010201</v>
      </c>
      <c r="B39" s="671" t="s">
        <v>468</v>
      </c>
      <c r="C39" s="671">
        <v>1102010299</v>
      </c>
      <c r="D39" s="675">
        <v>26</v>
      </c>
      <c r="E39" s="676" t="s">
        <v>1024</v>
      </c>
      <c r="F39" s="677" t="s">
        <v>439</v>
      </c>
      <c r="G39" s="678">
        <v>3920</v>
      </c>
      <c r="H39" s="679">
        <f t="shared" si="2"/>
        <v>3920</v>
      </c>
      <c r="I39" s="680" t="s">
        <v>1041</v>
      </c>
      <c r="J39" s="1008"/>
      <c r="K39" s="660"/>
      <c r="L39" s="681"/>
    </row>
    <row r="40" spans="1:12" ht="14.1" customHeight="1" outlineLevel="2">
      <c r="A40" s="671">
        <v>1102010201</v>
      </c>
      <c r="B40" s="671" t="s">
        <v>468</v>
      </c>
      <c r="C40" s="671">
        <v>1102010299</v>
      </c>
      <c r="D40" s="675">
        <v>26</v>
      </c>
      <c r="E40" s="676" t="s">
        <v>1024</v>
      </c>
      <c r="F40" s="677" t="s">
        <v>439</v>
      </c>
      <c r="G40" s="678">
        <v>3920</v>
      </c>
      <c r="H40" s="679">
        <f t="shared" si="2"/>
        <v>3920</v>
      </c>
      <c r="I40" s="680" t="s">
        <v>1042</v>
      </c>
      <c r="J40" s="1008"/>
      <c r="K40" s="660"/>
      <c r="L40" s="681"/>
    </row>
    <row r="41" spans="1:12" ht="14.1" customHeight="1" outlineLevel="2">
      <c r="A41" s="671">
        <v>1102010201</v>
      </c>
      <c r="B41" s="671" t="s">
        <v>468</v>
      </c>
      <c r="C41" s="671">
        <v>1102010299</v>
      </c>
      <c r="D41" s="675">
        <v>26</v>
      </c>
      <c r="E41" s="676" t="s">
        <v>1024</v>
      </c>
      <c r="F41" s="677" t="s">
        <v>439</v>
      </c>
      <c r="G41" s="678">
        <v>3920</v>
      </c>
      <c r="H41" s="679">
        <f t="shared" si="2"/>
        <v>3920</v>
      </c>
      <c r="I41" s="680" t="s">
        <v>1043</v>
      </c>
      <c r="J41" s="1008"/>
      <c r="K41" s="660"/>
      <c r="L41" s="681"/>
    </row>
    <row r="42" spans="1:12" ht="14.1" customHeight="1" outlineLevel="2">
      <c r="A42" s="671">
        <v>1102010201</v>
      </c>
      <c r="B42" s="671" t="s">
        <v>468</v>
      </c>
      <c r="C42" s="671">
        <v>1102010299</v>
      </c>
      <c r="D42" s="675">
        <v>26</v>
      </c>
      <c r="E42" s="676" t="s">
        <v>1024</v>
      </c>
      <c r="F42" s="677" t="s">
        <v>439</v>
      </c>
      <c r="G42" s="678">
        <v>3920</v>
      </c>
      <c r="H42" s="679">
        <f t="shared" si="2"/>
        <v>3920</v>
      </c>
      <c r="I42" s="680" t="s">
        <v>1044</v>
      </c>
      <c r="J42" s="1008"/>
      <c r="K42" s="660"/>
      <c r="L42" s="681"/>
    </row>
    <row r="43" spans="1:12" ht="14.1" customHeight="1" outlineLevel="2">
      <c r="A43" s="671">
        <v>1102010201</v>
      </c>
      <c r="B43" s="671" t="s">
        <v>468</v>
      </c>
      <c r="C43" s="671">
        <v>1102010299</v>
      </c>
      <c r="D43" s="675">
        <v>26</v>
      </c>
      <c r="E43" s="676" t="s">
        <v>1024</v>
      </c>
      <c r="F43" s="677" t="s">
        <v>441</v>
      </c>
      <c r="G43" s="678">
        <v>3920</v>
      </c>
      <c r="H43" s="679">
        <f t="shared" si="2"/>
        <v>3920</v>
      </c>
      <c r="I43" s="680" t="s">
        <v>1045</v>
      </c>
      <c r="J43" s="1008"/>
      <c r="K43" s="660"/>
      <c r="L43" s="681"/>
    </row>
    <row r="44" spans="1:12" ht="14.1" customHeight="1" outlineLevel="2">
      <c r="A44" s="671">
        <v>1102010201</v>
      </c>
      <c r="B44" s="671" t="s">
        <v>468</v>
      </c>
      <c r="C44" s="671">
        <v>1102010299</v>
      </c>
      <c r="D44" s="675">
        <v>26</v>
      </c>
      <c r="E44" s="676" t="s">
        <v>1024</v>
      </c>
      <c r="F44" s="677" t="s">
        <v>1018</v>
      </c>
      <c r="G44" s="678">
        <v>3920</v>
      </c>
      <c r="H44" s="679">
        <f t="shared" si="2"/>
        <v>3920</v>
      </c>
      <c r="I44" s="680" t="s">
        <v>1046</v>
      </c>
      <c r="J44" s="1008"/>
      <c r="K44" s="660"/>
      <c r="L44" s="681"/>
    </row>
    <row r="45" spans="1:12" ht="14.1" customHeight="1" outlineLevel="2">
      <c r="A45" s="671">
        <v>1102010201</v>
      </c>
      <c r="B45" s="671" t="s">
        <v>468</v>
      </c>
      <c r="C45" s="671">
        <v>1102010299</v>
      </c>
      <c r="D45" s="675">
        <v>26</v>
      </c>
      <c r="E45" s="676" t="s">
        <v>1024</v>
      </c>
      <c r="F45" s="677" t="s">
        <v>1020</v>
      </c>
      <c r="G45" s="678">
        <v>3920</v>
      </c>
      <c r="H45" s="679">
        <f t="shared" si="2"/>
        <v>3920</v>
      </c>
      <c r="I45" s="680" t="s">
        <v>1047</v>
      </c>
      <c r="J45" s="1008"/>
      <c r="K45" s="660"/>
      <c r="L45" s="681"/>
    </row>
    <row r="46" spans="1:12" ht="14.1" customHeight="1" outlineLevel="2">
      <c r="A46" s="671">
        <v>1102010201</v>
      </c>
      <c r="B46" s="671" t="s">
        <v>468</v>
      </c>
      <c r="C46" s="671">
        <v>1102010299</v>
      </c>
      <c r="D46" s="675">
        <v>26</v>
      </c>
      <c r="E46" s="676" t="s">
        <v>1024</v>
      </c>
      <c r="F46" s="677" t="s">
        <v>445</v>
      </c>
      <c r="G46" s="678">
        <v>3920</v>
      </c>
      <c r="H46" s="679">
        <f t="shared" si="2"/>
        <v>3920</v>
      </c>
      <c r="I46" s="680" t="s">
        <v>446</v>
      </c>
      <c r="J46" s="1008"/>
      <c r="K46" s="660"/>
      <c r="L46" s="681"/>
    </row>
    <row r="47" spans="1:12" ht="14.1" customHeight="1" outlineLevel="2">
      <c r="A47" s="671">
        <v>1102010201</v>
      </c>
      <c r="B47" s="671" t="s">
        <v>468</v>
      </c>
      <c r="C47" s="671">
        <v>1102010299</v>
      </c>
      <c r="D47" s="675">
        <v>26</v>
      </c>
      <c r="E47" s="676" t="s">
        <v>1024</v>
      </c>
      <c r="F47" s="677" t="s">
        <v>447</v>
      </c>
      <c r="G47" s="678">
        <v>3920</v>
      </c>
      <c r="H47" s="679">
        <f t="shared" si="2"/>
        <v>3920</v>
      </c>
      <c r="I47" s="680" t="s">
        <v>448</v>
      </c>
      <c r="J47" s="1008"/>
      <c r="K47" s="660"/>
      <c r="L47" s="681"/>
    </row>
    <row r="48" spans="1:12" ht="14.1" customHeight="1" outlineLevel="2">
      <c r="A48" s="671">
        <v>1102010201</v>
      </c>
      <c r="B48" s="671" t="s">
        <v>468</v>
      </c>
      <c r="C48" s="671">
        <v>1102010299</v>
      </c>
      <c r="D48" s="675">
        <v>26</v>
      </c>
      <c r="E48" s="676" t="s">
        <v>1024</v>
      </c>
      <c r="F48" s="677" t="s">
        <v>449</v>
      </c>
      <c r="G48" s="678">
        <v>3920</v>
      </c>
      <c r="H48" s="679">
        <f t="shared" si="2"/>
        <v>3920</v>
      </c>
      <c r="I48" s="680" t="s">
        <v>450</v>
      </c>
      <c r="J48" s="1008"/>
      <c r="K48" s="660"/>
      <c r="L48" s="681"/>
    </row>
    <row r="49" spans="1:12" ht="14.1" customHeight="1" outlineLevel="2">
      <c r="A49" s="671">
        <v>1102010201</v>
      </c>
      <c r="B49" s="671" t="s">
        <v>468</v>
      </c>
      <c r="C49" s="671">
        <v>1102010299</v>
      </c>
      <c r="D49" s="675">
        <v>26</v>
      </c>
      <c r="E49" s="676" t="s">
        <v>1024</v>
      </c>
      <c r="F49" s="677" t="s">
        <v>451</v>
      </c>
      <c r="G49" s="678">
        <v>3920</v>
      </c>
      <c r="H49" s="679">
        <f t="shared" si="2"/>
        <v>3920</v>
      </c>
      <c r="I49" s="680" t="s">
        <v>455</v>
      </c>
      <c r="J49" s="1008"/>
      <c r="K49" s="660"/>
      <c r="L49" s="681"/>
    </row>
    <row r="50" spans="1:12" ht="14.1" customHeight="1" outlineLevel="2">
      <c r="A50" s="671">
        <v>1102010201</v>
      </c>
      <c r="B50" s="671" t="s">
        <v>468</v>
      </c>
      <c r="C50" s="671">
        <v>1102010299</v>
      </c>
      <c r="D50" s="675">
        <v>26</v>
      </c>
      <c r="E50" s="676" t="s">
        <v>1024</v>
      </c>
      <c r="F50" s="677" t="s">
        <v>456</v>
      </c>
      <c r="G50" s="678">
        <v>3920</v>
      </c>
      <c r="H50" s="679">
        <f t="shared" si="2"/>
        <v>3920</v>
      </c>
      <c r="I50" s="680" t="s">
        <v>457</v>
      </c>
      <c r="J50" s="1008"/>
      <c r="K50" s="660"/>
      <c r="L50" s="681"/>
    </row>
    <row r="51" spans="1:12" ht="14.1" customHeight="1" outlineLevel="2">
      <c r="A51" s="671">
        <v>1102010201</v>
      </c>
      <c r="B51" s="671" t="s">
        <v>468</v>
      </c>
      <c r="C51" s="671">
        <v>1102010299</v>
      </c>
      <c r="D51" s="675">
        <v>26</v>
      </c>
      <c r="E51" s="676" t="s">
        <v>1024</v>
      </c>
      <c r="F51" s="677" t="s">
        <v>458</v>
      </c>
      <c r="G51" s="678">
        <v>3920</v>
      </c>
      <c r="H51" s="679">
        <f t="shared" si="2"/>
        <v>3920</v>
      </c>
      <c r="I51" s="680" t="s">
        <v>459</v>
      </c>
      <c r="J51" s="1008"/>
      <c r="K51" s="660"/>
      <c r="L51" s="681"/>
    </row>
    <row r="52" spans="1:12" ht="14.1" customHeight="1" outlineLevel="2">
      <c r="A52" s="671">
        <v>1102010201</v>
      </c>
      <c r="B52" s="671" t="s">
        <v>468</v>
      </c>
      <c r="C52" s="671">
        <v>1102010299</v>
      </c>
      <c r="D52" s="675">
        <v>26</v>
      </c>
      <c r="E52" s="676" t="s">
        <v>1024</v>
      </c>
      <c r="F52" s="677" t="s">
        <v>439</v>
      </c>
      <c r="G52" s="678">
        <v>3920</v>
      </c>
      <c r="H52" s="679">
        <f t="shared" si="2"/>
        <v>3920</v>
      </c>
      <c r="I52" s="680" t="s">
        <v>460</v>
      </c>
      <c r="J52" s="1008"/>
      <c r="K52" s="660"/>
      <c r="L52" s="681"/>
    </row>
    <row r="53" spans="1:12" ht="14.1" customHeight="1" outlineLevel="2">
      <c r="A53" s="671">
        <v>1102010201</v>
      </c>
      <c r="B53" s="671" t="s">
        <v>468</v>
      </c>
      <c r="C53" s="671">
        <v>1102010299</v>
      </c>
      <c r="D53" s="675">
        <v>26</v>
      </c>
      <c r="E53" s="676" t="s">
        <v>1024</v>
      </c>
      <c r="F53" s="677" t="s">
        <v>440</v>
      </c>
      <c r="G53" s="678">
        <v>3920</v>
      </c>
      <c r="H53" s="679">
        <f t="shared" si="2"/>
        <v>3920</v>
      </c>
      <c r="I53" s="680" t="s">
        <v>443</v>
      </c>
      <c r="J53" s="1008"/>
      <c r="K53" s="660"/>
      <c r="L53" s="681"/>
    </row>
    <row r="54" spans="1:12" ht="14.1" customHeight="1" outlineLevel="2">
      <c r="A54" s="671">
        <v>1102010201</v>
      </c>
      <c r="B54" s="671" t="s">
        <v>468</v>
      </c>
      <c r="C54" s="671">
        <v>1102010299</v>
      </c>
      <c r="D54" s="675">
        <v>26</v>
      </c>
      <c r="E54" s="676" t="s">
        <v>1024</v>
      </c>
      <c r="F54" s="677" t="s">
        <v>434</v>
      </c>
      <c r="G54" s="678">
        <v>3920</v>
      </c>
      <c r="H54" s="679">
        <f t="shared" si="2"/>
        <v>3920</v>
      </c>
      <c r="I54" s="680" t="s">
        <v>435</v>
      </c>
      <c r="J54" s="1008"/>
      <c r="K54" s="660"/>
      <c r="L54" s="681"/>
    </row>
    <row r="55" spans="1:12" ht="14.1" customHeight="1" outlineLevel="1">
      <c r="A55" s="671"/>
      <c r="B55" s="671"/>
      <c r="C55" s="671"/>
      <c r="D55" s="675"/>
      <c r="E55" s="676" t="s">
        <v>1048</v>
      </c>
      <c r="F55" s="677"/>
      <c r="G55" s="682">
        <f>SUBTOTAL(9,G22:G54)</f>
        <v>130540</v>
      </c>
      <c r="H55" s="683">
        <f>SUBTOTAL(9,H22:H54)</f>
        <v>130540</v>
      </c>
      <c r="I55" s="680"/>
      <c r="J55" s="1009"/>
      <c r="K55" s="660"/>
      <c r="L55" s="681"/>
    </row>
    <row r="56" spans="1:12" ht="14.1" customHeight="1">
      <c r="A56" s="684"/>
      <c r="B56" s="684"/>
      <c r="C56" s="684"/>
      <c r="D56" s="647"/>
      <c r="E56" s="685" t="s">
        <v>971</v>
      </c>
      <c r="F56" s="686"/>
      <c r="G56" s="687">
        <f>SUBTOTAL(9,G6:G55)-0.01</f>
        <v>443794.14999999991</v>
      </c>
      <c r="H56" s="688">
        <f>SUBTOTAL(9,H6:H55)-0.01</f>
        <v>443794.14999999991</v>
      </c>
      <c r="I56" s="689"/>
      <c r="J56" s="690"/>
      <c r="K56" s="660"/>
      <c r="L56" s="681"/>
    </row>
    <row r="57" spans="1:12" ht="14.1" customHeight="1">
      <c r="A57" s="684"/>
      <c r="B57" s="684"/>
      <c r="C57" s="684"/>
      <c r="D57" s="647"/>
      <c r="E57" s="685"/>
      <c r="F57" s="647"/>
      <c r="G57" s="691"/>
      <c r="H57" s="688"/>
      <c r="I57" s="689"/>
      <c r="J57" s="690"/>
      <c r="K57" s="660"/>
      <c r="L57" s="681"/>
    </row>
    <row r="58" spans="1:12">
      <c r="D58" s="692"/>
      <c r="E58" s="692"/>
      <c r="F58" s="692"/>
      <c r="G58" s="693"/>
      <c r="H58" s="694"/>
      <c r="I58" s="644"/>
      <c r="K58" s="695"/>
    </row>
    <row r="59" spans="1:12" ht="17.399999999999999">
      <c r="B59" s="696"/>
      <c r="C59" s="696"/>
      <c r="D59" s="692"/>
      <c r="E59" s="692"/>
      <c r="F59" s="692"/>
      <c r="G59" s="693"/>
      <c r="H59" s="694"/>
      <c r="I59" s="644"/>
      <c r="K59" s="695"/>
    </row>
    <row r="60" spans="1:12" ht="17.399999999999999">
      <c r="B60" s="696"/>
      <c r="C60" s="696"/>
      <c r="D60" s="692"/>
      <c r="E60" s="692"/>
      <c r="F60" s="692"/>
      <c r="G60" s="693"/>
      <c r="H60" s="694"/>
      <c r="I60" s="644"/>
      <c r="K60" s="695"/>
    </row>
    <row r="61" spans="1:12" ht="17.399999999999999">
      <c r="B61" s="696"/>
      <c r="C61" s="696"/>
      <c r="D61" s="692"/>
      <c r="E61" s="692"/>
      <c r="F61" s="692"/>
      <c r="G61" s="693"/>
      <c r="H61" s="694"/>
      <c r="I61" s="644"/>
      <c r="K61" s="695"/>
    </row>
    <row r="62" spans="1:12">
      <c r="D62" s="692"/>
      <c r="E62" s="692"/>
      <c r="F62" s="692"/>
      <c r="G62" s="693"/>
      <c r="H62" s="694"/>
      <c r="I62" s="644"/>
      <c r="K62" s="695"/>
    </row>
    <row r="63" spans="1:12">
      <c r="D63" s="692"/>
      <c r="E63" s="692"/>
      <c r="F63" s="692"/>
      <c r="G63" s="693"/>
      <c r="H63" s="697"/>
      <c r="K63" s="698"/>
    </row>
    <row r="64" spans="1:12">
      <c r="A64" s="699" t="s">
        <v>479</v>
      </c>
      <c r="D64" s="692"/>
      <c r="E64" s="700" t="s">
        <v>480</v>
      </c>
      <c r="F64" s="692"/>
      <c r="G64" s="693"/>
      <c r="H64" s="694"/>
      <c r="I64" s="701" t="s">
        <v>481</v>
      </c>
      <c r="J64" s="702"/>
      <c r="K64" s="703"/>
    </row>
    <row r="65" spans="1:12">
      <c r="D65" s="692"/>
      <c r="E65" s="692"/>
      <c r="F65" s="692"/>
      <c r="G65" s="693"/>
      <c r="H65" s="642"/>
      <c r="K65" s="698"/>
    </row>
    <row r="66" spans="1:12">
      <c r="D66" s="692"/>
      <c r="E66" s="692"/>
      <c r="F66" s="692"/>
      <c r="G66" s="693"/>
      <c r="H66" s="642"/>
      <c r="K66" s="698"/>
    </row>
    <row r="67" spans="1:12" s="704" customFormat="1">
      <c r="A67" s="637"/>
      <c r="B67" s="637"/>
      <c r="C67" s="637"/>
      <c r="D67" s="692"/>
      <c r="E67" s="692"/>
      <c r="F67" s="692"/>
      <c r="G67" s="693"/>
      <c r="I67" s="643"/>
      <c r="J67" s="644"/>
      <c r="K67" s="698"/>
      <c r="L67" s="637"/>
    </row>
  </sheetData>
  <mergeCells count="7">
    <mergeCell ref="J22:J55"/>
    <mergeCell ref="A1:I1"/>
    <mergeCell ref="A2:I2"/>
    <mergeCell ref="F4:G4"/>
    <mergeCell ref="J6:J13"/>
    <mergeCell ref="J14:J16"/>
    <mergeCell ref="J17:J21"/>
  </mergeCells>
  <printOptions horizontalCentered="1" verticalCentered="1"/>
  <pageMargins left="0.15748031496062992" right="0.15748031496062992" top="0.23622047244094491" bottom="0.47244094488188981" header="0" footer="0.31496062992125984"/>
  <pageSetup paperSize="9" scale="41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75"/>
  <sheetViews>
    <sheetView topLeftCell="A48" workbookViewId="0">
      <selection activeCell="A75" sqref="A75"/>
    </sheetView>
  </sheetViews>
  <sheetFormatPr baseColWidth="10" defaultRowHeight="13.8"/>
  <sheetData>
    <row r="1" spans="1:13">
      <c r="A1" s="818" t="s">
        <v>487</v>
      </c>
      <c r="B1" s="819" t="s">
        <v>833</v>
      </c>
      <c r="C1" s="820" t="s">
        <v>490</v>
      </c>
      <c r="D1" s="821" t="s">
        <v>491</v>
      </c>
      <c r="E1" s="822" t="s">
        <v>492</v>
      </c>
      <c r="F1" s="823" t="s">
        <v>493</v>
      </c>
      <c r="G1" s="823" t="s">
        <v>489</v>
      </c>
      <c r="H1" s="820" t="s">
        <v>494</v>
      </c>
      <c r="I1" s="819" t="s">
        <v>834</v>
      </c>
      <c r="J1" s="820" t="s">
        <v>495</v>
      </c>
      <c r="K1" s="819" t="s">
        <v>496</v>
      </c>
      <c r="L1" s="819" t="s">
        <v>497</v>
      </c>
      <c r="M1" s="819" t="s">
        <v>498</v>
      </c>
    </row>
    <row r="2" spans="1:13">
      <c r="A2" s="824" t="s">
        <v>1086</v>
      </c>
      <c r="B2" s="825">
        <v>0</v>
      </c>
      <c r="C2" s="824" t="s">
        <v>1087</v>
      </c>
      <c r="D2" s="826">
        <v>44561</v>
      </c>
      <c r="E2" s="827">
        <v>0</v>
      </c>
      <c r="F2" s="828" t="s">
        <v>1088</v>
      </c>
      <c r="G2" s="828" t="s">
        <v>1089</v>
      </c>
      <c r="H2" s="824" t="s">
        <v>841</v>
      </c>
      <c r="I2" s="825" t="s">
        <v>842</v>
      </c>
      <c r="J2" s="824" t="s">
        <v>843</v>
      </c>
      <c r="K2" s="825" t="s">
        <v>511</v>
      </c>
      <c r="L2" s="825">
        <v>83237.05</v>
      </c>
      <c r="M2" s="825">
        <v>-83237.05</v>
      </c>
    </row>
    <row r="3" spans="1:13">
      <c r="A3" s="824" t="s">
        <v>1086</v>
      </c>
      <c r="B3" s="825">
        <v>0</v>
      </c>
      <c r="C3" s="824" t="s">
        <v>1090</v>
      </c>
      <c r="D3" s="826">
        <v>44561</v>
      </c>
      <c r="E3" s="827">
        <v>0</v>
      </c>
      <c r="F3" s="828" t="s">
        <v>1088</v>
      </c>
      <c r="G3" s="828" t="s">
        <v>1091</v>
      </c>
      <c r="H3" s="824" t="s">
        <v>841</v>
      </c>
      <c r="I3" s="825" t="s">
        <v>842</v>
      </c>
      <c r="J3" s="824" t="s">
        <v>843</v>
      </c>
      <c r="K3" s="825" t="s">
        <v>511</v>
      </c>
      <c r="L3" s="825">
        <v>51242.14</v>
      </c>
      <c r="M3" s="825">
        <v>-134479.19</v>
      </c>
    </row>
    <row r="4" spans="1:13">
      <c r="A4" s="824" t="s">
        <v>1086</v>
      </c>
      <c r="B4" s="825">
        <v>0</v>
      </c>
      <c r="C4" s="824" t="s">
        <v>1092</v>
      </c>
      <c r="D4" s="826">
        <v>44561</v>
      </c>
      <c r="E4" s="827">
        <v>0</v>
      </c>
      <c r="F4" s="828" t="s">
        <v>1088</v>
      </c>
      <c r="G4" s="828" t="s">
        <v>1093</v>
      </c>
      <c r="H4" s="824" t="s">
        <v>841</v>
      </c>
      <c r="I4" s="825" t="s">
        <v>842</v>
      </c>
      <c r="J4" s="824" t="s">
        <v>843</v>
      </c>
      <c r="K4" s="825" t="s">
        <v>511</v>
      </c>
      <c r="L4" s="825">
        <v>51242.14</v>
      </c>
      <c r="M4" s="825">
        <v>-185721.33</v>
      </c>
    </row>
    <row r="5" spans="1:13">
      <c r="A5" s="824" t="s">
        <v>1086</v>
      </c>
      <c r="B5" s="825">
        <v>0</v>
      </c>
      <c r="C5" s="824" t="s">
        <v>1094</v>
      </c>
      <c r="D5" s="826">
        <v>44561</v>
      </c>
      <c r="E5" s="827">
        <v>0</v>
      </c>
      <c r="F5" s="828" t="s">
        <v>1088</v>
      </c>
      <c r="G5" s="828" t="s">
        <v>1095</v>
      </c>
      <c r="H5" s="824" t="s">
        <v>841</v>
      </c>
      <c r="I5" s="825" t="s">
        <v>842</v>
      </c>
      <c r="J5" s="824" t="s">
        <v>843</v>
      </c>
      <c r="K5" s="825" t="s">
        <v>511</v>
      </c>
      <c r="L5" s="825">
        <v>50686.36</v>
      </c>
      <c r="M5" s="825">
        <v>-236407.69</v>
      </c>
    </row>
    <row r="6" spans="1:13">
      <c r="A6" s="824" t="s">
        <v>1086</v>
      </c>
      <c r="B6" s="825">
        <v>0</v>
      </c>
      <c r="C6" s="824" t="s">
        <v>1096</v>
      </c>
      <c r="D6" s="826">
        <v>44561</v>
      </c>
      <c r="E6" s="827">
        <v>0</v>
      </c>
      <c r="F6" s="828" t="s">
        <v>1088</v>
      </c>
      <c r="G6" s="828" t="s">
        <v>1097</v>
      </c>
      <c r="H6" s="824" t="s">
        <v>841</v>
      </c>
      <c r="I6" s="825" t="s">
        <v>842</v>
      </c>
      <c r="J6" s="824" t="s">
        <v>843</v>
      </c>
      <c r="K6" s="825" t="s">
        <v>511</v>
      </c>
      <c r="L6" s="825">
        <v>97413.26</v>
      </c>
      <c r="M6" s="825">
        <v>-333820.95</v>
      </c>
    </row>
    <row r="7" spans="1:13">
      <c r="A7" s="824" t="s">
        <v>1086</v>
      </c>
      <c r="B7" s="825">
        <v>0</v>
      </c>
      <c r="C7" s="824" t="s">
        <v>1098</v>
      </c>
      <c r="D7" s="826">
        <v>44561</v>
      </c>
      <c r="E7" s="827">
        <v>0</v>
      </c>
      <c r="F7" s="828" t="s">
        <v>1088</v>
      </c>
      <c r="G7" s="828" t="s">
        <v>1099</v>
      </c>
      <c r="H7" s="824" t="s">
        <v>841</v>
      </c>
      <c r="I7" s="825" t="s">
        <v>842</v>
      </c>
      <c r="J7" s="824" t="s">
        <v>843</v>
      </c>
      <c r="K7" s="825" t="s">
        <v>511</v>
      </c>
      <c r="L7" s="825">
        <v>28920.69</v>
      </c>
      <c r="M7" s="825">
        <v>-362741.64</v>
      </c>
    </row>
    <row r="8" spans="1:13">
      <c r="A8" s="824" t="s">
        <v>1086</v>
      </c>
      <c r="B8" s="825">
        <v>0</v>
      </c>
      <c r="C8" s="824" t="s">
        <v>1100</v>
      </c>
      <c r="D8" s="826">
        <v>44561</v>
      </c>
      <c r="E8" s="827">
        <v>0</v>
      </c>
      <c r="F8" s="828" t="s">
        <v>1088</v>
      </c>
      <c r="G8" s="828" t="s">
        <v>1101</v>
      </c>
      <c r="H8" s="824" t="s">
        <v>841</v>
      </c>
      <c r="I8" s="825" t="s">
        <v>842</v>
      </c>
      <c r="J8" s="824" t="s">
        <v>843</v>
      </c>
      <c r="K8" s="825" t="s">
        <v>511</v>
      </c>
      <c r="L8" s="825">
        <v>28920.69</v>
      </c>
      <c r="M8" s="825">
        <v>-391662.33</v>
      </c>
    </row>
    <row r="9" spans="1:13">
      <c r="A9" s="824" t="s">
        <v>1086</v>
      </c>
      <c r="B9" s="825">
        <v>0</v>
      </c>
      <c r="C9" s="824" t="s">
        <v>1102</v>
      </c>
      <c r="D9" s="826">
        <v>44561</v>
      </c>
      <c r="E9" s="827">
        <v>0</v>
      </c>
      <c r="F9" s="828" t="s">
        <v>1088</v>
      </c>
      <c r="G9" s="828" t="s">
        <v>1103</v>
      </c>
      <c r="H9" s="824" t="s">
        <v>841</v>
      </c>
      <c r="I9" s="825" t="s">
        <v>842</v>
      </c>
      <c r="J9" s="824" t="s">
        <v>843</v>
      </c>
      <c r="K9" s="825" t="s">
        <v>511</v>
      </c>
      <c r="L9" s="825">
        <v>28920.69</v>
      </c>
      <c r="M9" s="825">
        <v>-420583.02</v>
      </c>
    </row>
    <row r="10" spans="1:13">
      <c r="A10" s="824" t="s">
        <v>1086</v>
      </c>
      <c r="B10" s="825">
        <v>0</v>
      </c>
      <c r="C10" s="824" t="s">
        <v>1104</v>
      </c>
      <c r="D10" s="826">
        <v>44561</v>
      </c>
      <c r="E10" s="827">
        <v>0</v>
      </c>
      <c r="F10" s="828" t="s">
        <v>1088</v>
      </c>
      <c r="G10" s="828" t="s">
        <v>1105</v>
      </c>
      <c r="H10" s="824" t="s">
        <v>841</v>
      </c>
      <c r="I10" s="825" t="s">
        <v>842</v>
      </c>
      <c r="J10" s="824" t="s">
        <v>843</v>
      </c>
      <c r="K10" s="825" t="s">
        <v>511</v>
      </c>
      <c r="L10" s="825">
        <v>19903.63</v>
      </c>
      <c r="M10" s="825">
        <v>-440486.65</v>
      </c>
    </row>
    <row r="11" spans="1:13">
      <c r="A11" s="824" t="s">
        <v>1086</v>
      </c>
      <c r="B11" s="825">
        <v>0</v>
      </c>
      <c r="C11" s="824" t="s">
        <v>1106</v>
      </c>
      <c r="D11" s="826">
        <v>44561</v>
      </c>
      <c r="E11" s="827">
        <v>0</v>
      </c>
      <c r="F11" s="828" t="s">
        <v>1088</v>
      </c>
      <c r="G11" s="828" t="s">
        <v>1107</v>
      </c>
      <c r="H11" s="824" t="s">
        <v>841</v>
      </c>
      <c r="I11" s="825" t="s">
        <v>842</v>
      </c>
      <c r="J11" s="824" t="s">
        <v>843</v>
      </c>
      <c r="K11" s="825" t="s">
        <v>511</v>
      </c>
      <c r="L11" s="825">
        <v>569.29</v>
      </c>
      <c r="M11" s="825">
        <v>-441055.94</v>
      </c>
    </row>
    <row r="12" spans="1:13">
      <c r="A12" s="824" t="s">
        <v>1086</v>
      </c>
      <c r="B12" s="825">
        <v>0</v>
      </c>
      <c r="C12" s="824" t="s">
        <v>1108</v>
      </c>
      <c r="D12" s="826">
        <v>44561</v>
      </c>
      <c r="E12" s="827">
        <v>0</v>
      </c>
      <c r="F12" s="828" t="s">
        <v>1088</v>
      </c>
      <c r="G12" s="828" t="s">
        <v>1109</v>
      </c>
      <c r="H12" s="824" t="s">
        <v>841</v>
      </c>
      <c r="I12" s="825" t="s">
        <v>842</v>
      </c>
      <c r="J12" s="824" t="s">
        <v>843</v>
      </c>
      <c r="K12" s="825" t="s">
        <v>511</v>
      </c>
      <c r="L12" s="825">
        <v>335.74</v>
      </c>
      <c r="M12" s="825">
        <v>-441391.68</v>
      </c>
    </row>
    <row r="13" spans="1:13">
      <c r="A13" s="824" t="s">
        <v>1086</v>
      </c>
      <c r="B13" s="825">
        <v>0</v>
      </c>
      <c r="C13" s="824" t="s">
        <v>1110</v>
      </c>
      <c r="D13" s="826">
        <v>44561</v>
      </c>
      <c r="E13" s="827">
        <v>0</v>
      </c>
      <c r="F13" s="828" t="s">
        <v>1088</v>
      </c>
      <c r="G13" s="828" t="s">
        <v>1111</v>
      </c>
      <c r="H13" s="824" t="s">
        <v>841</v>
      </c>
      <c r="I13" s="825" t="s">
        <v>842</v>
      </c>
      <c r="J13" s="824" t="s">
        <v>843</v>
      </c>
      <c r="K13" s="825" t="s">
        <v>511</v>
      </c>
      <c r="L13" s="825">
        <v>335.74</v>
      </c>
      <c r="M13" s="825">
        <v>-441727.42</v>
      </c>
    </row>
    <row r="14" spans="1:13">
      <c r="A14" s="824" t="s">
        <v>1086</v>
      </c>
      <c r="B14" s="825">
        <v>0</v>
      </c>
      <c r="C14" s="824" t="s">
        <v>1112</v>
      </c>
      <c r="D14" s="826">
        <v>44561</v>
      </c>
      <c r="E14" s="827">
        <v>0</v>
      </c>
      <c r="F14" s="828" t="s">
        <v>1088</v>
      </c>
      <c r="G14" s="828" t="s">
        <v>1113</v>
      </c>
      <c r="H14" s="824" t="s">
        <v>841</v>
      </c>
      <c r="I14" s="825" t="s">
        <v>842</v>
      </c>
      <c r="J14" s="824" t="s">
        <v>843</v>
      </c>
      <c r="K14" s="825" t="s">
        <v>511</v>
      </c>
      <c r="L14" s="825">
        <v>3579.84</v>
      </c>
      <c r="M14" s="825">
        <v>-445307.26</v>
      </c>
    </row>
    <row r="15" spans="1:13">
      <c r="A15" s="824" t="s">
        <v>1086</v>
      </c>
      <c r="B15" s="825">
        <v>0</v>
      </c>
      <c r="C15" s="824" t="s">
        <v>1114</v>
      </c>
      <c r="D15" s="826">
        <v>44561</v>
      </c>
      <c r="E15" s="827">
        <v>0</v>
      </c>
      <c r="F15" s="828" t="s">
        <v>1088</v>
      </c>
      <c r="G15" s="828" t="s">
        <v>1115</v>
      </c>
      <c r="H15" s="824" t="s">
        <v>841</v>
      </c>
      <c r="I15" s="825" t="s">
        <v>842</v>
      </c>
      <c r="J15" s="824" t="s">
        <v>843</v>
      </c>
      <c r="K15" s="825" t="s">
        <v>511</v>
      </c>
      <c r="L15" s="825">
        <v>600</v>
      </c>
      <c r="M15" s="825">
        <v>-445907.26</v>
      </c>
    </row>
    <row r="16" spans="1:13">
      <c r="A16" s="824" t="s">
        <v>1086</v>
      </c>
      <c r="B16" s="825">
        <v>0</v>
      </c>
      <c r="C16" s="824" t="s">
        <v>1116</v>
      </c>
      <c r="D16" s="826">
        <v>44561</v>
      </c>
      <c r="E16" s="827">
        <v>0</v>
      </c>
      <c r="F16" s="828" t="s">
        <v>1088</v>
      </c>
      <c r="G16" s="828" t="s">
        <v>1117</v>
      </c>
      <c r="H16" s="824" t="s">
        <v>841</v>
      </c>
      <c r="I16" s="825" t="s">
        <v>842</v>
      </c>
      <c r="J16" s="824" t="s">
        <v>843</v>
      </c>
      <c r="K16" s="825" t="s">
        <v>511</v>
      </c>
      <c r="L16" s="825">
        <v>797.36</v>
      </c>
      <c r="M16" s="825">
        <v>-446704.62</v>
      </c>
    </row>
    <row r="17" spans="1:13">
      <c r="A17" s="824" t="s">
        <v>1086</v>
      </c>
      <c r="B17" s="825">
        <v>0</v>
      </c>
      <c r="C17" s="824" t="s">
        <v>1118</v>
      </c>
      <c r="D17" s="826">
        <v>44561</v>
      </c>
      <c r="E17" s="827">
        <v>0</v>
      </c>
      <c r="F17" s="828" t="s">
        <v>1088</v>
      </c>
      <c r="G17" s="828" t="s">
        <v>1119</v>
      </c>
      <c r="H17" s="824" t="s">
        <v>841</v>
      </c>
      <c r="I17" s="825" t="s">
        <v>842</v>
      </c>
      <c r="J17" s="824" t="s">
        <v>843</v>
      </c>
      <c r="K17" s="825" t="s">
        <v>511</v>
      </c>
      <c r="L17" s="825">
        <v>625</v>
      </c>
      <c r="M17" s="825">
        <v>-447329.62</v>
      </c>
    </row>
    <row r="18" spans="1:13">
      <c r="A18" s="824" t="s">
        <v>1086</v>
      </c>
      <c r="B18" s="825">
        <v>0</v>
      </c>
      <c r="C18" s="824" t="s">
        <v>1120</v>
      </c>
      <c r="D18" s="826">
        <v>44561</v>
      </c>
      <c r="E18" s="827">
        <v>0</v>
      </c>
      <c r="F18" s="828" t="s">
        <v>1088</v>
      </c>
      <c r="G18" s="828" t="s">
        <v>1121</v>
      </c>
      <c r="H18" s="824" t="s">
        <v>841</v>
      </c>
      <c r="I18" s="825" t="s">
        <v>842</v>
      </c>
      <c r="J18" s="824" t="s">
        <v>843</v>
      </c>
      <c r="K18" s="825" t="s">
        <v>511</v>
      </c>
      <c r="L18" s="825">
        <v>188.71</v>
      </c>
      <c r="M18" s="825">
        <v>-447518.33</v>
      </c>
    </row>
    <row r="19" spans="1:13">
      <c r="A19" s="824" t="s">
        <v>1086</v>
      </c>
      <c r="B19" s="825">
        <v>0</v>
      </c>
      <c r="C19" s="824" t="s">
        <v>1122</v>
      </c>
      <c r="D19" s="826">
        <v>44561</v>
      </c>
      <c r="E19" s="827">
        <v>0</v>
      </c>
      <c r="F19" s="828" t="s">
        <v>1088</v>
      </c>
      <c r="G19" s="828" t="s">
        <v>1123</v>
      </c>
      <c r="H19" s="824" t="s">
        <v>841</v>
      </c>
      <c r="I19" s="825" t="s">
        <v>842</v>
      </c>
      <c r="J19" s="824" t="s">
        <v>843</v>
      </c>
      <c r="K19" s="825" t="s">
        <v>511</v>
      </c>
      <c r="L19" s="825">
        <v>147922.07999999999</v>
      </c>
      <c r="M19" s="825">
        <v>-595440.41</v>
      </c>
    </row>
    <row r="20" spans="1:13">
      <c r="A20" s="824" t="s">
        <v>1086</v>
      </c>
      <c r="B20" s="825">
        <v>0</v>
      </c>
      <c r="C20" s="824" t="s">
        <v>1124</v>
      </c>
      <c r="D20" s="826">
        <v>44561</v>
      </c>
      <c r="E20" s="827">
        <v>0</v>
      </c>
      <c r="F20" s="828" t="s">
        <v>1088</v>
      </c>
      <c r="G20" s="828" t="s">
        <v>1125</v>
      </c>
      <c r="H20" s="824" t="s">
        <v>841</v>
      </c>
      <c r="I20" s="825" t="s">
        <v>842</v>
      </c>
      <c r="J20" s="824" t="s">
        <v>843</v>
      </c>
      <c r="K20" s="825" t="s">
        <v>511</v>
      </c>
      <c r="L20" s="825">
        <v>147922.07999999999</v>
      </c>
      <c r="M20" s="825">
        <v>-743362.49</v>
      </c>
    </row>
    <row r="21" spans="1:13">
      <c r="A21" s="824" t="s">
        <v>1086</v>
      </c>
      <c r="B21" s="825">
        <v>0</v>
      </c>
      <c r="C21" s="824" t="s">
        <v>1126</v>
      </c>
      <c r="D21" s="826">
        <v>44561</v>
      </c>
      <c r="E21" s="827">
        <v>0</v>
      </c>
      <c r="F21" s="828" t="s">
        <v>1088</v>
      </c>
      <c r="G21" s="828" t="s">
        <v>1127</v>
      </c>
      <c r="H21" s="824" t="s">
        <v>841</v>
      </c>
      <c r="I21" s="825" t="s">
        <v>842</v>
      </c>
      <c r="J21" s="824" t="s">
        <v>843</v>
      </c>
      <c r="K21" s="825" t="s">
        <v>511</v>
      </c>
      <c r="L21" s="825">
        <v>148342.72</v>
      </c>
      <c r="M21" s="825">
        <v>-891705.21</v>
      </c>
    </row>
    <row r="22" spans="1:13">
      <c r="A22" s="824" t="s">
        <v>1086</v>
      </c>
      <c r="B22" s="825">
        <v>0</v>
      </c>
      <c r="C22" s="824" t="s">
        <v>1128</v>
      </c>
      <c r="D22" s="826">
        <v>44561</v>
      </c>
      <c r="E22" s="827">
        <v>0</v>
      </c>
      <c r="F22" s="828" t="s">
        <v>1088</v>
      </c>
      <c r="G22" s="828" t="s">
        <v>1129</v>
      </c>
      <c r="H22" s="824" t="s">
        <v>841</v>
      </c>
      <c r="I22" s="825" t="s">
        <v>842</v>
      </c>
      <c r="J22" s="824" t="s">
        <v>843</v>
      </c>
      <c r="K22" s="825" t="s">
        <v>511</v>
      </c>
      <c r="L22" s="825">
        <v>10893.71</v>
      </c>
      <c r="M22" s="825">
        <v>-902598.92</v>
      </c>
    </row>
    <row r="23" spans="1:13">
      <c r="A23" s="824" t="s">
        <v>1086</v>
      </c>
      <c r="B23" s="825">
        <v>0</v>
      </c>
      <c r="C23" s="824" t="s">
        <v>1130</v>
      </c>
      <c r="D23" s="826">
        <v>44561</v>
      </c>
      <c r="E23" s="827">
        <v>0</v>
      </c>
      <c r="F23" s="828" t="s">
        <v>1088</v>
      </c>
      <c r="G23" s="828" t="s">
        <v>1131</v>
      </c>
      <c r="H23" s="824" t="s">
        <v>841</v>
      </c>
      <c r="I23" s="825" t="s">
        <v>842</v>
      </c>
      <c r="J23" s="824" t="s">
        <v>843</v>
      </c>
      <c r="K23" s="825" t="s">
        <v>511</v>
      </c>
      <c r="L23" s="825">
        <v>10893.71</v>
      </c>
      <c r="M23" s="825">
        <v>-913492.63</v>
      </c>
    </row>
    <row r="24" spans="1:13">
      <c r="A24" s="824" t="s">
        <v>1086</v>
      </c>
      <c r="B24" s="825">
        <v>0</v>
      </c>
      <c r="C24" s="824" t="s">
        <v>1132</v>
      </c>
      <c r="D24" s="826">
        <v>44561</v>
      </c>
      <c r="E24" s="827">
        <v>0</v>
      </c>
      <c r="F24" s="828" t="s">
        <v>1088</v>
      </c>
      <c r="G24" s="828" t="s">
        <v>1133</v>
      </c>
      <c r="H24" s="824" t="s">
        <v>841</v>
      </c>
      <c r="I24" s="825" t="s">
        <v>842</v>
      </c>
      <c r="J24" s="824" t="s">
        <v>843</v>
      </c>
      <c r="K24" s="825" t="s">
        <v>511</v>
      </c>
      <c r="L24" s="825">
        <v>10893.71</v>
      </c>
      <c r="M24" s="825">
        <v>-924386.34</v>
      </c>
    </row>
    <row r="25" spans="1:13">
      <c r="A25" s="824" t="s">
        <v>1086</v>
      </c>
      <c r="B25" s="825">
        <v>0</v>
      </c>
      <c r="C25" s="824" t="s">
        <v>1134</v>
      </c>
      <c r="D25" s="826">
        <v>44561</v>
      </c>
      <c r="E25" s="827">
        <v>0</v>
      </c>
      <c r="F25" s="828" t="s">
        <v>1088</v>
      </c>
      <c r="G25" s="828" t="s">
        <v>1135</v>
      </c>
      <c r="H25" s="824" t="s">
        <v>841</v>
      </c>
      <c r="I25" s="825" t="s">
        <v>842</v>
      </c>
      <c r="J25" s="824" t="s">
        <v>843</v>
      </c>
      <c r="K25" s="825" t="s">
        <v>511</v>
      </c>
      <c r="L25" s="825">
        <v>10893.71</v>
      </c>
      <c r="M25" s="825">
        <v>-935280.05</v>
      </c>
    </row>
    <row r="26" spans="1:13">
      <c r="A26" s="824" t="s">
        <v>1086</v>
      </c>
      <c r="B26" s="825">
        <v>0</v>
      </c>
      <c r="C26" s="824" t="s">
        <v>1136</v>
      </c>
      <c r="D26" s="826">
        <v>44561</v>
      </c>
      <c r="E26" s="827">
        <v>0</v>
      </c>
      <c r="F26" s="828" t="s">
        <v>1088</v>
      </c>
      <c r="G26" s="828" t="s">
        <v>1137</v>
      </c>
      <c r="H26" s="824" t="s">
        <v>841</v>
      </c>
      <c r="I26" s="825" t="s">
        <v>842</v>
      </c>
      <c r="J26" s="824" t="s">
        <v>843</v>
      </c>
      <c r="K26" s="825" t="s">
        <v>511</v>
      </c>
      <c r="L26" s="825">
        <v>10893.71</v>
      </c>
      <c r="M26" s="825">
        <v>-946173.76</v>
      </c>
    </row>
    <row r="27" spans="1:13">
      <c r="A27" s="824" t="s">
        <v>1086</v>
      </c>
      <c r="B27" s="825">
        <v>0</v>
      </c>
      <c r="C27" s="824" t="s">
        <v>1138</v>
      </c>
      <c r="D27" s="826">
        <v>44561</v>
      </c>
      <c r="E27" s="827">
        <v>0</v>
      </c>
      <c r="F27" s="828" t="s">
        <v>1088</v>
      </c>
      <c r="G27" s="828" t="s">
        <v>1139</v>
      </c>
      <c r="H27" s="824" t="s">
        <v>841</v>
      </c>
      <c r="I27" s="825" t="s">
        <v>842</v>
      </c>
      <c r="J27" s="824" t="s">
        <v>843</v>
      </c>
      <c r="K27" s="825" t="s">
        <v>511</v>
      </c>
      <c r="L27" s="825">
        <v>10893.71</v>
      </c>
      <c r="M27" s="825">
        <v>-957067.47</v>
      </c>
    </row>
    <row r="28" spans="1:13">
      <c r="A28" s="824" t="s">
        <v>1086</v>
      </c>
      <c r="B28" s="825">
        <v>0</v>
      </c>
      <c r="C28" s="824" t="s">
        <v>1140</v>
      </c>
      <c r="D28" s="826">
        <v>44561</v>
      </c>
      <c r="E28" s="827">
        <v>0</v>
      </c>
      <c r="F28" s="828" t="s">
        <v>1088</v>
      </c>
      <c r="G28" s="828" t="s">
        <v>1141</v>
      </c>
      <c r="H28" s="824" t="s">
        <v>841</v>
      </c>
      <c r="I28" s="825" t="s">
        <v>842</v>
      </c>
      <c r="J28" s="824" t="s">
        <v>843</v>
      </c>
      <c r="K28" s="825" t="s">
        <v>511</v>
      </c>
      <c r="L28" s="825">
        <v>5446.85</v>
      </c>
      <c r="M28" s="825">
        <v>-962514.32</v>
      </c>
    </row>
    <row r="29" spans="1:13">
      <c r="A29" s="824" t="s">
        <v>1086</v>
      </c>
      <c r="B29" s="825">
        <v>0</v>
      </c>
      <c r="C29" s="824" t="s">
        <v>1142</v>
      </c>
      <c r="D29" s="826">
        <v>44561</v>
      </c>
      <c r="E29" s="827">
        <v>0</v>
      </c>
      <c r="F29" s="828" t="s">
        <v>1088</v>
      </c>
      <c r="G29" s="828" t="s">
        <v>1143</v>
      </c>
      <c r="H29" s="824" t="s">
        <v>841</v>
      </c>
      <c r="I29" s="825" t="s">
        <v>842</v>
      </c>
      <c r="J29" s="824" t="s">
        <v>843</v>
      </c>
      <c r="K29" s="825" t="s">
        <v>511</v>
      </c>
      <c r="L29" s="825">
        <v>7048.93</v>
      </c>
      <c r="M29" s="825">
        <v>-969563.25</v>
      </c>
    </row>
    <row r="30" spans="1:13">
      <c r="A30" s="824" t="s">
        <v>1086</v>
      </c>
      <c r="B30" s="825">
        <v>0</v>
      </c>
      <c r="C30" s="824" t="s">
        <v>1144</v>
      </c>
      <c r="D30" s="826">
        <v>44561</v>
      </c>
      <c r="E30" s="827">
        <v>0</v>
      </c>
      <c r="F30" s="828" t="s">
        <v>1088</v>
      </c>
      <c r="G30" s="828" t="s">
        <v>1145</v>
      </c>
      <c r="H30" s="824" t="s">
        <v>841</v>
      </c>
      <c r="I30" s="825" t="s">
        <v>842</v>
      </c>
      <c r="J30" s="824" t="s">
        <v>843</v>
      </c>
      <c r="K30" s="825" t="s">
        <v>511</v>
      </c>
      <c r="L30" s="825">
        <v>419.89</v>
      </c>
      <c r="M30" s="825">
        <v>-969983.14</v>
      </c>
    </row>
    <row r="31" spans="1:13">
      <c r="A31" s="824" t="s">
        <v>1086</v>
      </c>
      <c r="B31" s="825">
        <v>0</v>
      </c>
      <c r="C31" s="824" t="s">
        <v>1146</v>
      </c>
      <c r="D31" s="826">
        <v>44561</v>
      </c>
      <c r="E31" s="827">
        <v>0</v>
      </c>
      <c r="F31" s="828" t="s">
        <v>1088</v>
      </c>
      <c r="G31" s="828" t="s">
        <v>1147</v>
      </c>
      <c r="H31" s="824" t="s">
        <v>841</v>
      </c>
      <c r="I31" s="825" t="s">
        <v>842</v>
      </c>
      <c r="J31" s="824" t="s">
        <v>843</v>
      </c>
      <c r="K31" s="825" t="s">
        <v>511</v>
      </c>
      <c r="L31" s="825">
        <v>419.89</v>
      </c>
      <c r="M31" s="825">
        <v>-970403.03</v>
      </c>
    </row>
    <row r="32" spans="1:13">
      <c r="A32" s="824" t="s">
        <v>1086</v>
      </c>
      <c r="B32" s="825">
        <v>0</v>
      </c>
      <c r="C32" s="824" t="s">
        <v>1148</v>
      </c>
      <c r="D32" s="826">
        <v>44561</v>
      </c>
      <c r="E32" s="827">
        <v>0</v>
      </c>
      <c r="F32" s="828" t="s">
        <v>1088</v>
      </c>
      <c r="G32" s="828" t="s">
        <v>1149</v>
      </c>
      <c r="H32" s="824" t="s">
        <v>841</v>
      </c>
      <c r="I32" s="825" t="s">
        <v>842</v>
      </c>
      <c r="J32" s="824" t="s">
        <v>843</v>
      </c>
      <c r="K32" s="825" t="s">
        <v>511</v>
      </c>
      <c r="L32" s="825">
        <v>419.89</v>
      </c>
      <c r="M32" s="825">
        <v>-970822.92</v>
      </c>
    </row>
    <row r="33" spans="1:13">
      <c r="A33" s="824" t="s">
        <v>1086</v>
      </c>
      <c r="B33" s="825">
        <v>0</v>
      </c>
      <c r="C33" s="824" t="s">
        <v>1150</v>
      </c>
      <c r="D33" s="826">
        <v>44561</v>
      </c>
      <c r="E33" s="827">
        <v>0</v>
      </c>
      <c r="F33" s="828" t="s">
        <v>1088</v>
      </c>
      <c r="G33" s="828" t="s">
        <v>1151</v>
      </c>
      <c r="H33" s="824" t="s">
        <v>841</v>
      </c>
      <c r="I33" s="825" t="s">
        <v>842</v>
      </c>
      <c r="J33" s="824" t="s">
        <v>843</v>
      </c>
      <c r="K33" s="825" t="s">
        <v>511</v>
      </c>
      <c r="L33" s="825">
        <v>209.94</v>
      </c>
      <c r="M33" s="825">
        <v>-971032.86</v>
      </c>
    </row>
    <row r="34" spans="1:13">
      <c r="A34" s="824" t="s">
        <v>1086</v>
      </c>
      <c r="B34" s="825">
        <v>0</v>
      </c>
      <c r="C34" s="824" t="s">
        <v>1152</v>
      </c>
      <c r="D34" s="826">
        <v>44561</v>
      </c>
      <c r="E34" s="827">
        <v>0</v>
      </c>
      <c r="F34" s="828" t="s">
        <v>1088</v>
      </c>
      <c r="G34" s="828" t="s">
        <v>1089</v>
      </c>
      <c r="H34" s="824" t="s">
        <v>841</v>
      </c>
      <c r="I34" s="825" t="s">
        <v>842</v>
      </c>
      <c r="J34" s="824" t="s">
        <v>843</v>
      </c>
      <c r="K34" s="825" t="s">
        <v>511</v>
      </c>
      <c r="L34" s="825">
        <v>7280.13</v>
      </c>
      <c r="M34" s="825">
        <v>-978312.99</v>
      </c>
    </row>
    <row r="35" spans="1:13">
      <c r="A35" s="824" t="s">
        <v>1086</v>
      </c>
      <c r="B35" s="825">
        <v>0</v>
      </c>
      <c r="C35" s="824" t="s">
        <v>1153</v>
      </c>
      <c r="D35" s="826">
        <v>44561</v>
      </c>
      <c r="E35" s="827">
        <v>0</v>
      </c>
      <c r="F35" s="828" t="s">
        <v>1088</v>
      </c>
      <c r="G35" s="828" t="s">
        <v>1089</v>
      </c>
      <c r="H35" s="824" t="s">
        <v>841</v>
      </c>
      <c r="I35" s="825" t="s">
        <v>842</v>
      </c>
      <c r="J35" s="824" t="s">
        <v>843</v>
      </c>
      <c r="K35" s="825" t="s">
        <v>511</v>
      </c>
      <c r="L35" s="825">
        <v>653.15</v>
      </c>
      <c r="M35" s="825">
        <v>-978966.14</v>
      </c>
    </row>
    <row r="36" spans="1:13">
      <c r="A36" s="824" t="s">
        <v>1086</v>
      </c>
      <c r="B36" s="825">
        <v>0</v>
      </c>
      <c r="C36" s="824" t="s">
        <v>1154</v>
      </c>
      <c r="D36" s="826">
        <v>44561</v>
      </c>
      <c r="E36" s="827">
        <v>0</v>
      </c>
      <c r="F36" s="828" t="s">
        <v>1088</v>
      </c>
      <c r="G36" s="828" t="s">
        <v>1095</v>
      </c>
      <c r="H36" s="824" t="s">
        <v>841</v>
      </c>
      <c r="I36" s="825" t="s">
        <v>842</v>
      </c>
      <c r="J36" s="824" t="s">
        <v>843</v>
      </c>
      <c r="K36" s="825" t="s">
        <v>511</v>
      </c>
      <c r="L36" s="825">
        <v>4099.1099999999997</v>
      </c>
      <c r="M36" s="825">
        <v>-983065.25</v>
      </c>
    </row>
    <row r="37" spans="1:13">
      <c r="A37" s="824" t="s">
        <v>1086</v>
      </c>
      <c r="B37" s="825">
        <v>0</v>
      </c>
      <c r="C37" s="824" t="s">
        <v>1155</v>
      </c>
      <c r="D37" s="826">
        <v>44561</v>
      </c>
      <c r="E37" s="827">
        <v>0</v>
      </c>
      <c r="F37" s="828" t="s">
        <v>1088</v>
      </c>
      <c r="G37" s="828" t="s">
        <v>1097</v>
      </c>
      <c r="H37" s="824" t="s">
        <v>841</v>
      </c>
      <c r="I37" s="825" t="s">
        <v>842</v>
      </c>
      <c r="J37" s="824" t="s">
        <v>843</v>
      </c>
      <c r="K37" s="825" t="s">
        <v>511</v>
      </c>
      <c r="L37" s="825">
        <v>6020.39</v>
      </c>
      <c r="M37" s="825">
        <v>-989085.64</v>
      </c>
    </row>
    <row r="38" spans="1:13">
      <c r="A38" s="824" t="s">
        <v>1086</v>
      </c>
      <c r="B38" s="825">
        <v>0</v>
      </c>
      <c r="C38" s="824" t="s">
        <v>1156</v>
      </c>
      <c r="D38" s="826">
        <v>44561</v>
      </c>
      <c r="E38" s="827">
        <v>0</v>
      </c>
      <c r="F38" s="828" t="s">
        <v>1088</v>
      </c>
      <c r="G38" s="828" t="s">
        <v>1157</v>
      </c>
      <c r="H38" s="824" t="s">
        <v>841</v>
      </c>
      <c r="I38" s="825" t="s">
        <v>842</v>
      </c>
      <c r="J38" s="824" t="s">
        <v>843</v>
      </c>
      <c r="K38" s="825">
        <v>0.04</v>
      </c>
      <c r="L38" s="825" t="s">
        <v>511</v>
      </c>
      <c r="M38" s="825">
        <v>-989085.6</v>
      </c>
    </row>
    <row r="39" spans="1:13">
      <c r="A39" s="824" t="s">
        <v>1086</v>
      </c>
      <c r="B39" s="825">
        <v>0</v>
      </c>
      <c r="C39" s="824" t="s">
        <v>1158</v>
      </c>
      <c r="D39" s="826">
        <v>44561</v>
      </c>
      <c r="E39" s="827">
        <v>0</v>
      </c>
      <c r="F39" s="828" t="s">
        <v>1088</v>
      </c>
      <c r="G39" s="828" t="s">
        <v>1159</v>
      </c>
      <c r="H39" s="824" t="s">
        <v>841</v>
      </c>
      <c r="I39" s="825" t="s">
        <v>842</v>
      </c>
      <c r="J39" s="824" t="s">
        <v>843</v>
      </c>
      <c r="K39" s="825">
        <v>43617.79</v>
      </c>
      <c r="L39" s="825" t="s">
        <v>511</v>
      </c>
      <c r="M39" s="825">
        <v>-945467.81</v>
      </c>
    </row>
    <row r="40" spans="1:13">
      <c r="A40" s="824" t="s">
        <v>1086</v>
      </c>
      <c r="B40" s="825">
        <v>0</v>
      </c>
      <c r="C40" s="824" t="s">
        <v>1160</v>
      </c>
      <c r="D40" s="826">
        <v>44561</v>
      </c>
      <c r="E40" s="827">
        <v>0</v>
      </c>
      <c r="F40" s="828" t="s">
        <v>1088</v>
      </c>
      <c r="G40" s="828" t="s">
        <v>1161</v>
      </c>
      <c r="H40" s="824" t="s">
        <v>841</v>
      </c>
      <c r="I40" s="825" t="s">
        <v>842</v>
      </c>
      <c r="J40" s="824" t="s">
        <v>843</v>
      </c>
      <c r="K40" s="825">
        <v>43617.79</v>
      </c>
      <c r="L40" s="825" t="s">
        <v>511</v>
      </c>
      <c r="M40" s="825">
        <v>-901850.02</v>
      </c>
    </row>
    <row r="41" spans="1:13">
      <c r="A41" s="824" t="s">
        <v>1086</v>
      </c>
      <c r="B41" s="825">
        <v>0</v>
      </c>
      <c r="C41" s="824" t="s">
        <v>1162</v>
      </c>
      <c r="D41" s="826">
        <v>44561</v>
      </c>
      <c r="E41" s="827">
        <v>0</v>
      </c>
      <c r="F41" s="828" t="s">
        <v>1088</v>
      </c>
      <c r="G41" s="828" t="s">
        <v>1163</v>
      </c>
      <c r="H41" s="824" t="s">
        <v>841</v>
      </c>
      <c r="I41" s="825" t="s">
        <v>842</v>
      </c>
      <c r="J41" s="824" t="s">
        <v>843</v>
      </c>
      <c r="K41" s="825">
        <v>43617.79</v>
      </c>
      <c r="L41" s="825" t="s">
        <v>511</v>
      </c>
      <c r="M41" s="825">
        <v>-858232.23</v>
      </c>
    </row>
    <row r="42" spans="1:13">
      <c r="A42" s="824" t="s">
        <v>1086</v>
      </c>
      <c r="B42" s="825">
        <v>0</v>
      </c>
      <c r="C42" s="824" t="s">
        <v>1164</v>
      </c>
      <c r="D42" s="826">
        <v>44561</v>
      </c>
      <c r="E42" s="827">
        <v>0</v>
      </c>
      <c r="F42" s="828" t="s">
        <v>1088</v>
      </c>
      <c r="G42" s="828" t="s">
        <v>1165</v>
      </c>
      <c r="H42" s="824" t="s">
        <v>841</v>
      </c>
      <c r="I42" s="825" t="s">
        <v>842</v>
      </c>
      <c r="J42" s="824" t="s">
        <v>843</v>
      </c>
      <c r="K42" s="825">
        <v>43617.79</v>
      </c>
      <c r="L42" s="825" t="s">
        <v>511</v>
      </c>
      <c r="M42" s="825">
        <v>-814614.44</v>
      </c>
    </row>
    <row r="43" spans="1:13">
      <c r="A43" s="824" t="s">
        <v>1086</v>
      </c>
      <c r="B43" s="825">
        <v>0</v>
      </c>
      <c r="C43" s="824" t="s">
        <v>1166</v>
      </c>
      <c r="D43" s="826">
        <v>44561</v>
      </c>
      <c r="E43" s="827">
        <v>0</v>
      </c>
      <c r="F43" s="828" t="s">
        <v>1088</v>
      </c>
      <c r="G43" s="828" t="s">
        <v>1167</v>
      </c>
      <c r="H43" s="824" t="s">
        <v>841</v>
      </c>
      <c r="I43" s="825" t="s">
        <v>842</v>
      </c>
      <c r="J43" s="824" t="s">
        <v>843</v>
      </c>
      <c r="K43" s="825">
        <v>43617.79</v>
      </c>
      <c r="L43" s="825" t="s">
        <v>511</v>
      </c>
      <c r="M43" s="825">
        <v>-770996.65</v>
      </c>
    </row>
    <row r="44" spans="1:13">
      <c r="A44" s="824" t="s">
        <v>1086</v>
      </c>
      <c r="B44" s="825">
        <v>0</v>
      </c>
      <c r="C44" s="824" t="s">
        <v>1168</v>
      </c>
      <c r="D44" s="826">
        <v>44561</v>
      </c>
      <c r="E44" s="827">
        <v>0</v>
      </c>
      <c r="F44" s="828" t="s">
        <v>1088</v>
      </c>
      <c r="G44" s="828" t="s">
        <v>1169</v>
      </c>
      <c r="H44" s="824" t="s">
        <v>841</v>
      </c>
      <c r="I44" s="825" t="s">
        <v>842</v>
      </c>
      <c r="J44" s="824" t="s">
        <v>843</v>
      </c>
      <c r="K44" s="825">
        <v>84718.84</v>
      </c>
      <c r="L44" s="825" t="s">
        <v>511</v>
      </c>
      <c r="M44" s="825">
        <v>-686277.81</v>
      </c>
    </row>
    <row r="45" spans="1:13">
      <c r="A45" s="824" t="s">
        <v>1086</v>
      </c>
      <c r="B45" s="825">
        <v>0</v>
      </c>
      <c r="C45" s="824" t="s">
        <v>1170</v>
      </c>
      <c r="D45" s="826">
        <v>44561</v>
      </c>
      <c r="E45" s="827">
        <v>0</v>
      </c>
      <c r="F45" s="828" t="s">
        <v>1088</v>
      </c>
      <c r="G45" s="828" t="s">
        <v>1171</v>
      </c>
      <c r="H45" s="824" t="s">
        <v>841</v>
      </c>
      <c r="I45" s="825" t="s">
        <v>842</v>
      </c>
      <c r="J45" s="824" t="s">
        <v>843</v>
      </c>
      <c r="K45" s="825">
        <v>54584.15</v>
      </c>
      <c r="L45" s="825" t="s">
        <v>511</v>
      </c>
      <c r="M45" s="825">
        <v>-631693.66</v>
      </c>
    </row>
    <row r="46" spans="1:13">
      <c r="A46" s="824" t="s">
        <v>1086</v>
      </c>
      <c r="B46" s="825">
        <v>0</v>
      </c>
      <c r="C46" s="824" t="s">
        <v>1172</v>
      </c>
      <c r="D46" s="826">
        <v>44561</v>
      </c>
      <c r="E46" s="827">
        <v>0</v>
      </c>
      <c r="F46" s="828" t="s">
        <v>1088</v>
      </c>
      <c r="G46" s="828" t="s">
        <v>1173</v>
      </c>
      <c r="H46" s="824" t="s">
        <v>841</v>
      </c>
      <c r="I46" s="825" t="s">
        <v>842</v>
      </c>
      <c r="J46" s="824" t="s">
        <v>843</v>
      </c>
      <c r="K46" s="825">
        <v>54612.86</v>
      </c>
      <c r="L46" s="825" t="s">
        <v>511</v>
      </c>
      <c r="M46" s="825">
        <v>-577080.80000000005</v>
      </c>
    </row>
    <row r="47" spans="1:13">
      <c r="A47" s="824" t="s">
        <v>1086</v>
      </c>
      <c r="B47" s="825">
        <v>0</v>
      </c>
      <c r="C47" s="824" t="s">
        <v>1174</v>
      </c>
      <c r="D47" s="826">
        <v>44561</v>
      </c>
      <c r="E47" s="827">
        <v>0</v>
      </c>
      <c r="F47" s="828" t="s">
        <v>1088</v>
      </c>
      <c r="G47" s="828" t="s">
        <v>1175</v>
      </c>
      <c r="H47" s="824" t="s">
        <v>841</v>
      </c>
      <c r="I47" s="825" t="s">
        <v>842</v>
      </c>
      <c r="J47" s="824" t="s">
        <v>843</v>
      </c>
      <c r="K47" s="825">
        <v>54601.91</v>
      </c>
      <c r="L47" s="825" t="s">
        <v>511</v>
      </c>
      <c r="M47" s="825">
        <v>-522478.89</v>
      </c>
    </row>
    <row r="48" spans="1:13">
      <c r="A48" s="824" t="s">
        <v>1086</v>
      </c>
      <c r="B48" s="825">
        <v>0</v>
      </c>
      <c r="C48" s="824" t="s">
        <v>1176</v>
      </c>
      <c r="D48" s="826">
        <v>44561</v>
      </c>
      <c r="E48" s="827">
        <v>0</v>
      </c>
      <c r="F48" s="828" t="s">
        <v>1088</v>
      </c>
      <c r="G48" s="828" t="s">
        <v>1177</v>
      </c>
      <c r="H48" s="824" t="s">
        <v>841</v>
      </c>
      <c r="I48" s="825" t="s">
        <v>842</v>
      </c>
      <c r="J48" s="824" t="s">
        <v>843</v>
      </c>
      <c r="K48" s="825">
        <v>54571.06</v>
      </c>
      <c r="L48" s="825" t="s">
        <v>511</v>
      </c>
      <c r="M48" s="825">
        <v>-467907.83</v>
      </c>
    </row>
    <row r="49" spans="1:13">
      <c r="A49" s="824" t="s">
        <v>1086</v>
      </c>
      <c r="B49" s="825">
        <v>0</v>
      </c>
      <c r="C49" s="824" t="s">
        <v>1178</v>
      </c>
      <c r="D49" s="826">
        <v>44561</v>
      </c>
      <c r="E49" s="827">
        <v>0</v>
      </c>
      <c r="F49" s="828" t="s">
        <v>1088</v>
      </c>
      <c r="G49" s="828" t="s">
        <v>1179</v>
      </c>
      <c r="H49" s="824" t="s">
        <v>841</v>
      </c>
      <c r="I49" s="825" t="s">
        <v>842</v>
      </c>
      <c r="J49" s="824" t="s">
        <v>843</v>
      </c>
      <c r="K49" s="825">
        <v>54583.74</v>
      </c>
      <c r="L49" s="825" t="s">
        <v>511</v>
      </c>
      <c r="M49" s="825">
        <v>-413324.09</v>
      </c>
    </row>
    <row r="50" spans="1:13">
      <c r="A50" s="824" t="s">
        <v>1086</v>
      </c>
      <c r="B50" s="825">
        <v>0</v>
      </c>
      <c r="C50" s="824" t="s">
        <v>1180</v>
      </c>
      <c r="D50" s="826">
        <v>44561</v>
      </c>
      <c r="E50" s="827">
        <v>0</v>
      </c>
      <c r="F50" s="828" t="s">
        <v>1088</v>
      </c>
      <c r="G50" s="828" t="s">
        <v>1181</v>
      </c>
      <c r="H50" s="824" t="s">
        <v>841</v>
      </c>
      <c r="I50" s="825" t="s">
        <v>842</v>
      </c>
      <c r="J50" s="824" t="s">
        <v>843</v>
      </c>
      <c r="K50" s="825">
        <v>34516.559999999998</v>
      </c>
      <c r="L50" s="825" t="s">
        <v>511</v>
      </c>
      <c r="M50" s="825">
        <v>-378807.53</v>
      </c>
    </row>
    <row r="51" spans="1:13">
      <c r="A51" s="824" t="s">
        <v>1086</v>
      </c>
      <c r="B51" s="825">
        <v>0</v>
      </c>
      <c r="C51" s="824" t="s">
        <v>1182</v>
      </c>
      <c r="D51" s="826">
        <v>44561</v>
      </c>
      <c r="E51" s="827">
        <v>0</v>
      </c>
      <c r="F51" s="828" t="s">
        <v>1088</v>
      </c>
      <c r="G51" s="828" t="s">
        <v>1183</v>
      </c>
      <c r="H51" s="824" t="s">
        <v>841</v>
      </c>
      <c r="I51" s="825" t="s">
        <v>842</v>
      </c>
      <c r="J51" s="824" t="s">
        <v>843</v>
      </c>
      <c r="K51" s="825">
        <v>103407.3</v>
      </c>
      <c r="L51" s="825" t="s">
        <v>511</v>
      </c>
      <c r="M51" s="825">
        <v>-275400.23</v>
      </c>
    </row>
    <row r="52" spans="1:13">
      <c r="A52" s="824" t="s">
        <v>1086</v>
      </c>
      <c r="B52" s="825">
        <v>0</v>
      </c>
      <c r="C52" s="824" t="s">
        <v>1184</v>
      </c>
      <c r="D52" s="826">
        <v>44561</v>
      </c>
      <c r="E52" s="827">
        <v>0</v>
      </c>
      <c r="F52" s="828" t="s">
        <v>1088</v>
      </c>
      <c r="G52" s="828" t="s">
        <v>1185</v>
      </c>
      <c r="H52" s="824" t="s">
        <v>841</v>
      </c>
      <c r="I52" s="825" t="s">
        <v>842</v>
      </c>
      <c r="J52" s="824" t="s">
        <v>843</v>
      </c>
      <c r="K52" s="825">
        <v>102858.56</v>
      </c>
      <c r="L52" s="825" t="s">
        <v>511</v>
      </c>
      <c r="M52" s="825">
        <v>-172541.67</v>
      </c>
    </row>
    <row r="53" spans="1:13">
      <c r="A53" s="824" t="s">
        <v>1086</v>
      </c>
      <c r="B53" s="825">
        <v>0</v>
      </c>
      <c r="C53" s="824" t="s">
        <v>1186</v>
      </c>
      <c r="D53" s="826">
        <v>44561</v>
      </c>
      <c r="E53" s="827">
        <v>0</v>
      </c>
      <c r="F53" s="828" t="s">
        <v>1088</v>
      </c>
      <c r="G53" s="828" t="s">
        <v>1187</v>
      </c>
      <c r="H53" s="824" t="s">
        <v>841</v>
      </c>
      <c r="I53" s="825" t="s">
        <v>842</v>
      </c>
      <c r="J53" s="824" t="s">
        <v>843</v>
      </c>
      <c r="K53" s="825">
        <v>102858.56</v>
      </c>
      <c r="L53" s="825" t="s">
        <v>511</v>
      </c>
      <c r="M53" s="825">
        <v>-69683.11</v>
      </c>
    </row>
    <row r="54" spans="1:13">
      <c r="A54" s="824" t="s">
        <v>1086</v>
      </c>
      <c r="B54" s="825">
        <v>0</v>
      </c>
      <c r="C54" s="824" t="s">
        <v>1188</v>
      </c>
      <c r="D54" s="826">
        <v>44561</v>
      </c>
      <c r="E54" s="827">
        <v>0</v>
      </c>
      <c r="F54" s="828" t="s">
        <v>1088</v>
      </c>
      <c r="G54" s="828" t="s">
        <v>1189</v>
      </c>
      <c r="H54" s="824" t="s">
        <v>841</v>
      </c>
      <c r="I54" s="825" t="s">
        <v>842</v>
      </c>
      <c r="J54" s="824" t="s">
        <v>843</v>
      </c>
      <c r="K54" s="825">
        <v>79835.09</v>
      </c>
      <c r="L54" s="825" t="s">
        <v>511</v>
      </c>
      <c r="M54" s="825">
        <v>10151.98</v>
      </c>
    </row>
    <row r="55" spans="1:13">
      <c r="A55" s="824" t="s">
        <v>1086</v>
      </c>
      <c r="B55" s="825">
        <v>0</v>
      </c>
      <c r="C55" s="824" t="s">
        <v>1190</v>
      </c>
      <c r="D55" s="826">
        <v>44561</v>
      </c>
      <c r="E55" s="827">
        <v>0</v>
      </c>
      <c r="F55" s="828" t="s">
        <v>1088</v>
      </c>
      <c r="G55" s="828" t="s">
        <v>1191</v>
      </c>
      <c r="H55" s="824" t="s">
        <v>841</v>
      </c>
      <c r="I55" s="825" t="s">
        <v>842</v>
      </c>
      <c r="J55" s="824" t="s">
        <v>843</v>
      </c>
      <c r="K55" s="825">
        <v>94279.76</v>
      </c>
      <c r="L55" s="825" t="s">
        <v>511</v>
      </c>
      <c r="M55" s="825">
        <v>104431.74</v>
      </c>
    </row>
    <row r="56" spans="1:13">
      <c r="A56" s="824" t="s">
        <v>1086</v>
      </c>
      <c r="B56" s="825">
        <v>0</v>
      </c>
      <c r="C56" s="824" t="s">
        <v>1192</v>
      </c>
      <c r="D56" s="826">
        <v>44561</v>
      </c>
      <c r="E56" s="827">
        <v>0</v>
      </c>
      <c r="F56" s="828" t="s">
        <v>1088</v>
      </c>
      <c r="G56" s="828" t="s">
        <v>1193</v>
      </c>
      <c r="H56" s="824" t="s">
        <v>841</v>
      </c>
      <c r="I56" s="825" t="s">
        <v>842</v>
      </c>
      <c r="J56" s="824" t="s">
        <v>843</v>
      </c>
      <c r="K56" s="825">
        <v>28920.69</v>
      </c>
      <c r="L56" s="825" t="s">
        <v>511</v>
      </c>
      <c r="M56" s="825">
        <v>133352.43</v>
      </c>
    </row>
    <row r="57" spans="1:13">
      <c r="A57" s="824" t="s">
        <v>1086</v>
      </c>
      <c r="B57" s="825">
        <v>0</v>
      </c>
      <c r="C57" s="824" t="s">
        <v>1194</v>
      </c>
      <c r="D57" s="826">
        <v>44561</v>
      </c>
      <c r="E57" s="827">
        <v>0</v>
      </c>
      <c r="F57" s="828" t="s">
        <v>1088</v>
      </c>
      <c r="G57" s="828" t="s">
        <v>1195</v>
      </c>
      <c r="H57" s="824" t="s">
        <v>841</v>
      </c>
      <c r="I57" s="825" t="s">
        <v>842</v>
      </c>
      <c r="J57" s="824" t="s">
        <v>843</v>
      </c>
      <c r="K57" s="825">
        <v>28920.69</v>
      </c>
      <c r="L57" s="825" t="s">
        <v>511</v>
      </c>
      <c r="M57" s="825">
        <v>162273.12</v>
      </c>
    </row>
    <row r="58" spans="1:13">
      <c r="A58" s="824" t="s">
        <v>1086</v>
      </c>
      <c r="B58" s="825">
        <v>0</v>
      </c>
      <c r="C58" s="824" t="s">
        <v>1196</v>
      </c>
      <c r="D58" s="826">
        <v>44561</v>
      </c>
      <c r="E58" s="827">
        <v>0</v>
      </c>
      <c r="F58" s="828" t="s">
        <v>1088</v>
      </c>
      <c r="G58" s="828" t="s">
        <v>1197</v>
      </c>
      <c r="H58" s="824" t="s">
        <v>841</v>
      </c>
      <c r="I58" s="825" t="s">
        <v>842</v>
      </c>
      <c r="J58" s="824" t="s">
        <v>843</v>
      </c>
      <c r="K58" s="825">
        <v>28920.69</v>
      </c>
      <c r="L58" s="825" t="s">
        <v>511</v>
      </c>
      <c r="M58" s="825">
        <v>191193.81</v>
      </c>
    </row>
    <row r="59" spans="1:13">
      <c r="A59" s="824" t="s">
        <v>1086</v>
      </c>
      <c r="B59" s="825">
        <v>0</v>
      </c>
      <c r="C59" s="824" t="s">
        <v>1198</v>
      </c>
      <c r="D59" s="826">
        <v>44561</v>
      </c>
      <c r="E59" s="827">
        <v>0</v>
      </c>
      <c r="F59" s="828" t="s">
        <v>1088</v>
      </c>
      <c r="G59" s="828" t="s">
        <v>1199</v>
      </c>
      <c r="H59" s="824" t="s">
        <v>841</v>
      </c>
      <c r="I59" s="825" t="s">
        <v>842</v>
      </c>
      <c r="J59" s="824" t="s">
        <v>843</v>
      </c>
      <c r="K59" s="825">
        <v>28920.69</v>
      </c>
      <c r="L59" s="825" t="s">
        <v>511</v>
      </c>
      <c r="M59" s="825">
        <v>220114.5</v>
      </c>
    </row>
    <row r="60" spans="1:13">
      <c r="A60" s="824" t="s">
        <v>1086</v>
      </c>
      <c r="B60" s="825">
        <v>0</v>
      </c>
      <c r="C60" s="824" t="s">
        <v>1200</v>
      </c>
      <c r="D60" s="826">
        <v>44561</v>
      </c>
      <c r="E60" s="827">
        <v>0</v>
      </c>
      <c r="F60" s="828" t="s">
        <v>1088</v>
      </c>
      <c r="G60" s="828" t="s">
        <v>1201</v>
      </c>
      <c r="H60" s="824" t="s">
        <v>841</v>
      </c>
      <c r="I60" s="825" t="s">
        <v>842</v>
      </c>
      <c r="J60" s="824" t="s">
        <v>843</v>
      </c>
      <c r="K60" s="825">
        <v>28920.69</v>
      </c>
      <c r="L60" s="825" t="s">
        <v>511</v>
      </c>
      <c r="M60" s="825">
        <v>249035.19</v>
      </c>
    </row>
    <row r="61" spans="1:13">
      <c r="A61" s="824" t="s">
        <v>1086</v>
      </c>
      <c r="B61" s="825">
        <v>0</v>
      </c>
      <c r="C61" s="824" t="s">
        <v>1202</v>
      </c>
      <c r="D61" s="826">
        <v>44561</v>
      </c>
      <c r="E61" s="827">
        <v>0</v>
      </c>
      <c r="F61" s="828" t="s">
        <v>1088</v>
      </c>
      <c r="G61" s="828" t="s">
        <v>1203</v>
      </c>
      <c r="H61" s="824" t="s">
        <v>841</v>
      </c>
      <c r="I61" s="825" t="s">
        <v>842</v>
      </c>
      <c r="J61" s="824" t="s">
        <v>843</v>
      </c>
      <c r="K61" s="825">
        <v>28920.69</v>
      </c>
      <c r="L61" s="825" t="s">
        <v>511</v>
      </c>
      <c r="M61" s="825">
        <v>277955.88</v>
      </c>
    </row>
    <row r="62" spans="1:13">
      <c r="A62" s="824" t="s">
        <v>1086</v>
      </c>
      <c r="B62" s="825">
        <v>0</v>
      </c>
      <c r="C62" s="824" t="s">
        <v>1204</v>
      </c>
      <c r="D62" s="826">
        <v>44561</v>
      </c>
      <c r="E62" s="827">
        <v>0</v>
      </c>
      <c r="F62" s="828" t="s">
        <v>1088</v>
      </c>
      <c r="G62" s="828" t="s">
        <v>1205</v>
      </c>
      <c r="H62" s="824" t="s">
        <v>841</v>
      </c>
      <c r="I62" s="825" t="s">
        <v>842</v>
      </c>
      <c r="J62" s="824" t="s">
        <v>843</v>
      </c>
      <c r="K62" s="825">
        <v>190787.45</v>
      </c>
      <c r="L62" s="825" t="s">
        <v>511</v>
      </c>
      <c r="M62" s="825">
        <v>468743.33</v>
      </c>
    </row>
    <row r="63" spans="1:13">
      <c r="A63" s="824" t="s">
        <v>1086</v>
      </c>
      <c r="B63" s="825">
        <v>0</v>
      </c>
      <c r="C63" s="824" t="s">
        <v>1206</v>
      </c>
      <c r="D63" s="826">
        <v>44561</v>
      </c>
      <c r="E63" s="827">
        <v>0</v>
      </c>
      <c r="F63" s="828" t="s">
        <v>1088</v>
      </c>
      <c r="G63" s="828" t="s">
        <v>1207</v>
      </c>
      <c r="H63" s="824" t="s">
        <v>841</v>
      </c>
      <c r="I63" s="825" t="s">
        <v>842</v>
      </c>
      <c r="J63" s="824" t="s">
        <v>843</v>
      </c>
      <c r="K63" s="825">
        <v>17731.13</v>
      </c>
      <c r="L63" s="825" t="s">
        <v>511</v>
      </c>
      <c r="M63" s="825">
        <v>486474.46</v>
      </c>
    </row>
    <row r="64" spans="1:13">
      <c r="A64" s="824" t="s">
        <v>1086</v>
      </c>
      <c r="B64" s="825">
        <v>0</v>
      </c>
      <c r="C64" s="824" t="s">
        <v>1208</v>
      </c>
      <c r="D64" s="826">
        <v>44561</v>
      </c>
      <c r="E64" s="827">
        <v>0</v>
      </c>
      <c r="F64" s="828" t="s">
        <v>1088</v>
      </c>
      <c r="G64" s="828" t="s">
        <v>1209</v>
      </c>
      <c r="H64" s="824" t="s">
        <v>841</v>
      </c>
      <c r="I64" s="825" t="s">
        <v>842</v>
      </c>
      <c r="J64" s="824" t="s">
        <v>843</v>
      </c>
      <c r="K64" s="825">
        <v>18322.13</v>
      </c>
      <c r="L64" s="825" t="s">
        <v>511</v>
      </c>
      <c r="M64" s="825">
        <v>504796.59</v>
      </c>
    </row>
    <row r="65" spans="1:13">
      <c r="A65" s="824" t="s">
        <v>1086</v>
      </c>
      <c r="B65" s="825">
        <v>0</v>
      </c>
      <c r="C65" s="824" t="s">
        <v>1210</v>
      </c>
      <c r="D65" s="826">
        <v>44561</v>
      </c>
      <c r="E65" s="827">
        <v>0</v>
      </c>
      <c r="F65" s="828" t="s">
        <v>1088</v>
      </c>
      <c r="G65" s="828" t="s">
        <v>1209</v>
      </c>
      <c r="H65" s="824" t="s">
        <v>841</v>
      </c>
      <c r="I65" s="825" t="s">
        <v>842</v>
      </c>
      <c r="J65" s="824" t="s">
        <v>843</v>
      </c>
      <c r="K65" s="825">
        <v>18278.29</v>
      </c>
      <c r="L65" s="825" t="s">
        <v>511</v>
      </c>
      <c r="M65" s="825">
        <v>523074.88</v>
      </c>
    </row>
    <row r="66" spans="1:13">
      <c r="A66" s="824" t="s">
        <v>1086</v>
      </c>
      <c r="B66" s="825">
        <v>0</v>
      </c>
      <c r="C66" s="824" t="s">
        <v>1211</v>
      </c>
      <c r="D66" s="826">
        <v>44561</v>
      </c>
      <c r="E66" s="827">
        <v>0</v>
      </c>
      <c r="F66" s="828" t="s">
        <v>1088</v>
      </c>
      <c r="G66" s="828" t="s">
        <v>1212</v>
      </c>
      <c r="H66" s="824" t="s">
        <v>841</v>
      </c>
      <c r="I66" s="825" t="s">
        <v>842</v>
      </c>
      <c r="J66" s="824" t="s">
        <v>843</v>
      </c>
      <c r="K66" s="825">
        <v>3317.25</v>
      </c>
      <c r="L66" s="825" t="s">
        <v>511</v>
      </c>
      <c r="M66" s="825">
        <v>526392.13</v>
      </c>
    </row>
    <row r="67" spans="1:13">
      <c r="A67" s="824" t="s">
        <v>1086</v>
      </c>
      <c r="B67" s="825">
        <v>0</v>
      </c>
      <c r="C67" s="824" t="s">
        <v>1213</v>
      </c>
      <c r="D67" s="826">
        <v>44561</v>
      </c>
      <c r="E67" s="827">
        <v>0</v>
      </c>
      <c r="F67" s="828" t="s">
        <v>1088</v>
      </c>
      <c r="G67" s="828" t="s">
        <v>1214</v>
      </c>
      <c r="H67" s="824" t="s">
        <v>841</v>
      </c>
      <c r="I67" s="825" t="s">
        <v>842</v>
      </c>
      <c r="J67" s="824" t="s">
        <v>843</v>
      </c>
      <c r="K67" s="825">
        <v>19903.63</v>
      </c>
      <c r="L67" s="825" t="s">
        <v>511</v>
      </c>
      <c r="M67" s="825">
        <v>546295.76</v>
      </c>
    </row>
    <row r="68" spans="1:13">
      <c r="A68" s="824" t="s">
        <v>1086</v>
      </c>
      <c r="B68" s="825">
        <v>0</v>
      </c>
      <c r="C68" s="824" t="s">
        <v>1215</v>
      </c>
      <c r="D68" s="826">
        <v>44561</v>
      </c>
      <c r="E68" s="827">
        <v>0</v>
      </c>
      <c r="F68" s="828" t="s">
        <v>1088</v>
      </c>
      <c r="G68" s="828" t="s">
        <v>1216</v>
      </c>
      <c r="H68" s="824" t="s">
        <v>841</v>
      </c>
      <c r="I68" s="825" t="s">
        <v>842</v>
      </c>
      <c r="J68" s="824" t="s">
        <v>843</v>
      </c>
      <c r="K68" s="825">
        <v>569.29</v>
      </c>
      <c r="L68" s="825" t="s">
        <v>511</v>
      </c>
      <c r="M68" s="825">
        <v>546865.05000000005</v>
      </c>
    </row>
    <row r="69" spans="1:13">
      <c r="A69" s="824" t="s">
        <v>1086</v>
      </c>
      <c r="B69" s="825">
        <v>0</v>
      </c>
      <c r="C69" s="824" t="s">
        <v>1217</v>
      </c>
      <c r="D69" s="826">
        <v>44561</v>
      </c>
      <c r="E69" s="827">
        <v>0</v>
      </c>
      <c r="F69" s="828" t="s">
        <v>1088</v>
      </c>
      <c r="G69" s="828" t="s">
        <v>1218</v>
      </c>
      <c r="H69" s="824" t="s">
        <v>841</v>
      </c>
      <c r="I69" s="825" t="s">
        <v>842</v>
      </c>
      <c r="J69" s="824" t="s">
        <v>843</v>
      </c>
      <c r="K69" s="825">
        <v>600</v>
      </c>
      <c r="L69" s="825" t="s">
        <v>511</v>
      </c>
      <c r="M69" s="825">
        <v>547465.05000000005</v>
      </c>
    </row>
    <row r="70" spans="1:13">
      <c r="A70" s="824" t="s">
        <v>1086</v>
      </c>
      <c r="B70" s="825">
        <v>0</v>
      </c>
      <c r="C70" s="824" t="s">
        <v>1219</v>
      </c>
      <c r="D70" s="826">
        <v>44561</v>
      </c>
      <c r="E70" s="827">
        <v>0</v>
      </c>
      <c r="F70" s="828" t="s">
        <v>1088</v>
      </c>
      <c r="G70" s="828" t="s">
        <v>1220</v>
      </c>
      <c r="H70" s="824" t="s">
        <v>841</v>
      </c>
      <c r="I70" s="825" t="s">
        <v>842</v>
      </c>
      <c r="J70" s="824" t="s">
        <v>843</v>
      </c>
      <c r="K70" s="825">
        <v>335.74</v>
      </c>
      <c r="L70" s="825" t="s">
        <v>511</v>
      </c>
      <c r="M70" s="825">
        <v>547800.79</v>
      </c>
    </row>
    <row r="71" spans="1:13">
      <c r="A71" s="824" t="s">
        <v>1086</v>
      </c>
      <c r="B71" s="825">
        <v>0</v>
      </c>
      <c r="C71" s="824" t="s">
        <v>1221</v>
      </c>
      <c r="D71" s="826">
        <v>44561</v>
      </c>
      <c r="E71" s="827">
        <v>0</v>
      </c>
      <c r="F71" s="828" t="s">
        <v>1088</v>
      </c>
      <c r="G71" s="828" t="s">
        <v>1222</v>
      </c>
      <c r="H71" s="824" t="s">
        <v>841</v>
      </c>
      <c r="I71" s="825" t="s">
        <v>842</v>
      </c>
      <c r="J71" s="824" t="s">
        <v>843</v>
      </c>
      <c r="K71" s="825">
        <v>335.74</v>
      </c>
      <c r="L71" s="825" t="s">
        <v>511</v>
      </c>
      <c r="M71" s="825">
        <v>548136.53</v>
      </c>
    </row>
    <row r="72" spans="1:13">
      <c r="A72" s="824" t="s">
        <v>1086</v>
      </c>
      <c r="B72" s="825">
        <v>0</v>
      </c>
      <c r="C72" s="824" t="s">
        <v>1223</v>
      </c>
      <c r="D72" s="826">
        <v>44561</v>
      </c>
      <c r="E72" s="827">
        <v>0</v>
      </c>
      <c r="F72" s="828" t="s">
        <v>1088</v>
      </c>
      <c r="G72" s="828" t="s">
        <v>1224</v>
      </c>
      <c r="H72" s="824" t="s">
        <v>841</v>
      </c>
      <c r="I72" s="825" t="s">
        <v>842</v>
      </c>
      <c r="J72" s="824" t="s">
        <v>843</v>
      </c>
      <c r="K72" s="825">
        <v>874.78</v>
      </c>
      <c r="L72" s="825" t="s">
        <v>511</v>
      </c>
      <c r="M72" s="825">
        <v>549011.31000000006</v>
      </c>
    </row>
    <row r="73" spans="1:13">
      <c r="A73" s="824" t="s">
        <v>1086</v>
      </c>
      <c r="B73" s="825">
        <v>0</v>
      </c>
      <c r="C73" s="824" t="s">
        <v>1225</v>
      </c>
      <c r="D73" s="826">
        <v>44561</v>
      </c>
      <c r="E73" s="827">
        <v>0</v>
      </c>
      <c r="F73" s="828" t="s">
        <v>1088</v>
      </c>
      <c r="G73" s="828" t="s">
        <v>1226</v>
      </c>
      <c r="H73" s="824" t="s">
        <v>841</v>
      </c>
      <c r="I73" s="825" t="s">
        <v>842</v>
      </c>
      <c r="J73" s="824" t="s">
        <v>843</v>
      </c>
      <c r="K73" s="825">
        <v>2706.84</v>
      </c>
      <c r="L73" s="825" t="s">
        <v>511</v>
      </c>
      <c r="M73" s="825">
        <v>551718.15</v>
      </c>
    </row>
    <row r="74" spans="1:13">
      <c r="A74" s="824" t="s">
        <v>1086</v>
      </c>
      <c r="B74" s="825">
        <v>0</v>
      </c>
      <c r="C74" s="824" t="s">
        <v>1227</v>
      </c>
      <c r="D74" s="826">
        <v>44561</v>
      </c>
      <c r="E74" s="827">
        <v>0</v>
      </c>
      <c r="F74" s="828" t="s">
        <v>1088</v>
      </c>
      <c r="G74" s="828" t="s">
        <v>1228</v>
      </c>
      <c r="H74" s="824" t="s">
        <v>841</v>
      </c>
      <c r="I74" s="825" t="s">
        <v>842</v>
      </c>
      <c r="J74" s="824" t="s">
        <v>843</v>
      </c>
      <c r="K74" s="825">
        <v>625</v>
      </c>
      <c r="L74" s="825" t="s">
        <v>511</v>
      </c>
      <c r="M74" s="825">
        <v>552343.15</v>
      </c>
    </row>
    <row r="75" spans="1:13">
      <c r="A75" s="824" t="s">
        <v>1086</v>
      </c>
      <c r="B75" s="825">
        <v>0</v>
      </c>
      <c r="C75" s="824" t="s">
        <v>1229</v>
      </c>
      <c r="D75" s="826">
        <v>44561</v>
      </c>
      <c r="E75" s="827">
        <v>0</v>
      </c>
      <c r="F75" s="828" t="s">
        <v>1088</v>
      </c>
      <c r="G75" s="828" t="s">
        <v>1230</v>
      </c>
      <c r="H75" s="824" t="s">
        <v>841</v>
      </c>
      <c r="I75" s="825" t="s">
        <v>842</v>
      </c>
      <c r="J75" s="824" t="s">
        <v>843</v>
      </c>
      <c r="K75" s="825">
        <v>275</v>
      </c>
      <c r="L75" s="825" t="s">
        <v>511</v>
      </c>
      <c r="M75" s="825">
        <v>552618.15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L59"/>
  <sheetViews>
    <sheetView view="pageBreakPreview" topLeftCell="E1" zoomScale="84" zoomScaleNormal="85" zoomScaleSheetLayoutView="84" workbookViewId="0">
      <pane ySplit="5" topLeftCell="A32" activePane="bottomLeft" state="frozen"/>
      <selection pane="bottomLeft" activeCell="J53" sqref="J53"/>
    </sheetView>
  </sheetViews>
  <sheetFormatPr baseColWidth="10" defaultColWidth="10.296875" defaultRowHeight="13.8"/>
  <cols>
    <col min="1" max="1" width="18.09765625" style="397" bestFit="1" customWidth="1"/>
    <col min="2" max="2" width="20.3984375" style="397" bestFit="1" customWidth="1"/>
    <col min="3" max="3" width="17.09765625" style="397" bestFit="1" customWidth="1"/>
    <col min="4" max="4" width="15.69921875" style="449" customWidth="1"/>
    <col min="5" max="5" width="48.09765625" style="449" bestFit="1" customWidth="1"/>
    <col min="6" max="6" width="19" style="449" customWidth="1"/>
    <col min="7" max="7" width="18.5" style="450" customWidth="1"/>
    <col min="8" max="8" width="22" style="448" bestFit="1" customWidth="1"/>
    <col min="9" max="10" width="22" style="448" customWidth="1"/>
    <col min="11" max="11" width="58.296875" style="401" customWidth="1"/>
    <col min="12" max="16384" width="10.296875" style="397"/>
  </cols>
  <sheetData>
    <row r="1" spans="1:11" ht="23.25" customHeight="1">
      <c r="A1" s="1022" t="s">
        <v>420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</row>
    <row r="2" spans="1:11" ht="17.399999999999999">
      <c r="A2" s="1023" t="s">
        <v>421</v>
      </c>
      <c r="B2" s="1023"/>
      <c r="C2" s="1023"/>
      <c r="D2" s="1023"/>
      <c r="E2" s="1023"/>
      <c r="F2" s="1023"/>
      <c r="G2" s="1023"/>
      <c r="H2" s="1023"/>
      <c r="I2" s="1023"/>
      <c r="J2" s="1023"/>
      <c r="K2" s="1023"/>
    </row>
    <row r="3" spans="1:11" ht="17.399999999999999">
      <c r="D3" s="398"/>
      <c r="E3" s="398"/>
      <c r="F3" s="398"/>
      <c r="G3" s="399"/>
      <c r="H3" s="400"/>
      <c r="I3" s="400"/>
      <c r="J3" s="400"/>
    </row>
    <row r="4" spans="1:11" ht="17.399999999999999">
      <c r="D4" s="398"/>
      <c r="E4" s="398"/>
      <c r="F4" s="1024" t="s">
        <v>422</v>
      </c>
      <c r="G4" s="1024"/>
      <c r="H4" s="402"/>
      <c r="I4" s="493"/>
      <c r="J4" s="493"/>
    </row>
    <row r="5" spans="1:11" ht="78.75" customHeight="1">
      <c r="A5" s="403" t="s">
        <v>423</v>
      </c>
      <c r="B5" s="403" t="s">
        <v>424</v>
      </c>
      <c r="C5" s="404" t="s">
        <v>425</v>
      </c>
      <c r="D5" s="403" t="s">
        <v>426</v>
      </c>
      <c r="E5" s="405" t="s">
        <v>427</v>
      </c>
      <c r="F5" s="403" t="s">
        <v>428</v>
      </c>
      <c r="G5" s="406" t="s">
        <v>429</v>
      </c>
      <c r="H5" s="407" t="s">
        <v>430</v>
      </c>
      <c r="I5" s="407" t="s">
        <v>745</v>
      </c>
      <c r="J5" s="407"/>
      <c r="K5" s="408" t="s">
        <v>431</v>
      </c>
    </row>
    <row r="6" spans="1:11" ht="14.1" customHeight="1">
      <c r="A6" s="403">
        <v>1102010101</v>
      </c>
      <c r="B6" s="403" t="s">
        <v>432</v>
      </c>
      <c r="C6" s="403">
        <v>1102010199</v>
      </c>
      <c r="D6" s="403">
        <v>1</v>
      </c>
      <c r="E6" s="409" t="s">
        <v>433</v>
      </c>
      <c r="F6" s="410" t="s">
        <v>434</v>
      </c>
      <c r="G6" s="490">
        <v>173270.08</v>
      </c>
      <c r="H6" s="412">
        <f>G6</f>
        <v>173270.08</v>
      </c>
      <c r="I6" s="412">
        <f>+H6</f>
        <v>173270.08</v>
      </c>
      <c r="J6" s="412"/>
      <c r="K6" s="413" t="s">
        <v>435</v>
      </c>
    </row>
    <row r="7" spans="1:11" ht="14.1" customHeight="1">
      <c r="A7" s="403">
        <v>1102010101</v>
      </c>
      <c r="B7" s="403" t="s">
        <v>432</v>
      </c>
      <c r="C7" s="403">
        <v>1102010199</v>
      </c>
      <c r="D7" s="404">
        <v>2</v>
      </c>
      <c r="E7" s="409" t="s">
        <v>436</v>
      </c>
      <c r="F7" s="414" t="s">
        <v>434</v>
      </c>
      <c r="G7" s="487">
        <v>365314.17</v>
      </c>
      <c r="H7" s="412">
        <f>G7</f>
        <v>365314.17</v>
      </c>
      <c r="I7" s="412">
        <f>+H7</f>
        <v>365314.17</v>
      </c>
      <c r="J7" s="412"/>
      <c r="K7" s="415" t="s">
        <v>435</v>
      </c>
    </row>
    <row r="8" spans="1:11" ht="14.1" customHeight="1">
      <c r="A8" s="403">
        <v>1102010101</v>
      </c>
      <c r="B8" s="403" t="s">
        <v>432</v>
      </c>
      <c r="C8" s="403">
        <v>1102010199</v>
      </c>
      <c r="D8" s="404">
        <v>2</v>
      </c>
      <c r="E8" s="409" t="s">
        <v>436</v>
      </c>
      <c r="F8" s="414" t="s">
        <v>434</v>
      </c>
      <c r="G8" s="489">
        <v>11250</v>
      </c>
      <c r="H8" s="412">
        <f>G8</f>
        <v>11250</v>
      </c>
      <c r="I8" s="412">
        <f>+H8</f>
        <v>11250</v>
      </c>
      <c r="J8" s="412"/>
      <c r="K8" s="415" t="s">
        <v>437</v>
      </c>
    </row>
    <row r="9" spans="1:11" ht="14.1" customHeight="1">
      <c r="A9" s="403">
        <v>1102010101</v>
      </c>
      <c r="B9" s="403" t="s">
        <v>432</v>
      </c>
      <c r="C9" s="403">
        <v>1102010199</v>
      </c>
      <c r="D9" s="404">
        <v>2</v>
      </c>
      <c r="E9" s="409" t="s">
        <v>436</v>
      </c>
      <c r="F9" s="414" t="s">
        <v>434</v>
      </c>
      <c r="G9" s="489">
        <v>2612.61</v>
      </c>
      <c r="H9" s="412">
        <f>G9</f>
        <v>2612.61</v>
      </c>
      <c r="I9" s="412">
        <f>+H9</f>
        <v>2612.61</v>
      </c>
      <c r="J9" s="412"/>
      <c r="K9" s="415" t="s">
        <v>437</v>
      </c>
    </row>
    <row r="10" spans="1:11" ht="14.1" customHeight="1">
      <c r="A10" s="403">
        <v>1102010101</v>
      </c>
      <c r="B10" s="403" t="s">
        <v>432</v>
      </c>
      <c r="C10" s="403">
        <v>1102010199</v>
      </c>
      <c r="D10" s="404">
        <v>3</v>
      </c>
      <c r="E10" s="409" t="s">
        <v>438</v>
      </c>
      <c r="F10" s="414" t="s">
        <v>441</v>
      </c>
      <c r="G10" s="411">
        <v>145532.70000000001</v>
      </c>
      <c r="H10" s="412">
        <f t="shared" ref="H10:H12" si="0">G10</f>
        <v>145532.70000000001</v>
      </c>
      <c r="I10" s="412">
        <f>+H10</f>
        <v>145532.70000000001</v>
      </c>
      <c r="J10" s="412"/>
      <c r="K10" s="415" t="s">
        <v>442</v>
      </c>
    </row>
    <row r="11" spans="1:11" ht="14.1" customHeight="1">
      <c r="A11" s="403">
        <v>1102010101</v>
      </c>
      <c r="B11" s="403" t="s">
        <v>432</v>
      </c>
      <c r="C11" s="403">
        <v>1102010199</v>
      </c>
      <c r="D11" s="404">
        <v>3</v>
      </c>
      <c r="E11" s="409" t="s">
        <v>438</v>
      </c>
      <c r="F11" s="414" t="s">
        <v>440</v>
      </c>
      <c r="G11" s="492">
        <v>206605.41</v>
      </c>
      <c r="H11" s="412">
        <f t="shared" si="0"/>
        <v>206605.41</v>
      </c>
      <c r="I11" s="412">
        <v>206285.55</v>
      </c>
      <c r="J11" s="412">
        <f>+G11-I11</f>
        <v>319.86000000001513</v>
      </c>
      <c r="K11" s="415" t="s">
        <v>443</v>
      </c>
    </row>
    <row r="12" spans="1:11" ht="14.1" customHeight="1">
      <c r="A12" s="403">
        <v>1102010101</v>
      </c>
      <c r="B12" s="403" t="s">
        <v>432</v>
      </c>
      <c r="C12" s="403">
        <v>1102010199</v>
      </c>
      <c r="D12" s="404">
        <v>3</v>
      </c>
      <c r="E12" s="409" t="s">
        <v>438</v>
      </c>
      <c r="F12" s="414" t="s">
        <v>434</v>
      </c>
      <c r="G12" s="492">
        <v>206285.55</v>
      </c>
      <c r="H12" s="412">
        <f t="shared" si="0"/>
        <v>206285.55</v>
      </c>
      <c r="I12" s="412">
        <v>206285.55</v>
      </c>
      <c r="J12" s="412">
        <f>+G12-I12</f>
        <v>0</v>
      </c>
      <c r="K12" s="415" t="s">
        <v>435</v>
      </c>
    </row>
    <row r="13" spans="1:11" ht="14.1" customHeight="1">
      <c r="A13" s="403">
        <v>1102010101</v>
      </c>
      <c r="B13" s="403" t="s">
        <v>432</v>
      </c>
      <c r="C13" s="403">
        <v>1102010199</v>
      </c>
      <c r="D13" s="403">
        <v>4</v>
      </c>
      <c r="E13" s="409" t="s">
        <v>444</v>
      </c>
      <c r="F13" s="410" t="s">
        <v>445</v>
      </c>
      <c r="G13" s="417">
        <v>232448.77</v>
      </c>
      <c r="H13" s="412">
        <f>G13</f>
        <v>232448.77</v>
      </c>
      <c r="I13" s="412">
        <f>+H13</f>
        <v>232448.77</v>
      </c>
      <c r="J13" s="412"/>
      <c r="K13" s="415" t="s">
        <v>446</v>
      </c>
    </row>
    <row r="14" spans="1:11" ht="14.1" customHeight="1">
      <c r="A14" s="403">
        <v>1102010101</v>
      </c>
      <c r="B14" s="403" t="s">
        <v>432</v>
      </c>
      <c r="C14" s="403">
        <v>1102010199</v>
      </c>
      <c r="D14" s="403">
        <v>4</v>
      </c>
      <c r="E14" s="409" t="s">
        <v>444</v>
      </c>
      <c r="F14" s="410" t="s">
        <v>447</v>
      </c>
      <c r="G14" s="417">
        <v>232370.03</v>
      </c>
      <c r="H14" s="412">
        <f t="shared" ref="H14:H17" si="1">G14</f>
        <v>232370.03</v>
      </c>
      <c r="I14" s="412">
        <f>+H14</f>
        <v>232370.03</v>
      </c>
      <c r="J14" s="412"/>
      <c r="K14" s="415" t="s">
        <v>448</v>
      </c>
    </row>
    <row r="15" spans="1:11" ht="14.1" customHeight="1">
      <c r="A15" s="403">
        <v>1102010101</v>
      </c>
      <c r="B15" s="403" t="s">
        <v>432</v>
      </c>
      <c r="C15" s="403">
        <v>1102010199</v>
      </c>
      <c r="D15" s="403">
        <v>4</v>
      </c>
      <c r="E15" s="409" t="s">
        <v>444</v>
      </c>
      <c r="F15" s="410" t="s">
        <v>449</v>
      </c>
      <c r="G15" s="417">
        <v>232490.89</v>
      </c>
      <c r="H15" s="412">
        <f t="shared" si="1"/>
        <v>232490.89</v>
      </c>
      <c r="I15" s="412">
        <f>+H15</f>
        <v>232490.89</v>
      </c>
      <c r="J15" s="412"/>
      <c r="K15" s="415" t="s">
        <v>450</v>
      </c>
    </row>
    <row r="16" spans="1:11" ht="14.1" customHeight="1">
      <c r="A16" s="403">
        <v>1102010101</v>
      </c>
      <c r="B16" s="403" t="s">
        <v>432</v>
      </c>
      <c r="C16" s="403">
        <v>1102010199</v>
      </c>
      <c r="D16" s="403">
        <v>4</v>
      </c>
      <c r="E16" s="409" t="s">
        <v>444</v>
      </c>
      <c r="F16" s="410" t="s">
        <v>451</v>
      </c>
      <c r="G16" s="418">
        <v>120070.92</v>
      </c>
      <c r="H16" s="412">
        <f t="shared" si="1"/>
        <v>120070.92</v>
      </c>
      <c r="I16" s="412">
        <f t="shared" ref="I16:I32" si="2">+H16</f>
        <v>120070.92</v>
      </c>
      <c r="J16" s="412"/>
      <c r="K16" s="415" t="s">
        <v>452</v>
      </c>
    </row>
    <row r="17" spans="1:11" ht="14.1" customHeight="1">
      <c r="A17" s="403">
        <v>1102010101</v>
      </c>
      <c r="B17" s="403" t="s">
        <v>432</v>
      </c>
      <c r="C17" s="403">
        <v>1102010199</v>
      </c>
      <c r="D17" s="403">
        <v>4</v>
      </c>
      <c r="E17" s="409" t="s">
        <v>444</v>
      </c>
      <c r="F17" s="410" t="s">
        <v>434</v>
      </c>
      <c r="G17" s="486">
        <v>218166.56</v>
      </c>
      <c r="H17" s="412">
        <f t="shared" si="1"/>
        <v>218166.56</v>
      </c>
      <c r="I17" s="412">
        <f t="shared" si="2"/>
        <v>218166.56</v>
      </c>
      <c r="J17" s="412"/>
      <c r="K17" s="415" t="s">
        <v>435</v>
      </c>
    </row>
    <row r="18" spans="1:11" ht="14.1" customHeight="1">
      <c r="A18" s="403">
        <v>1102010101</v>
      </c>
      <c r="B18" s="403" t="s">
        <v>432</v>
      </c>
      <c r="C18" s="403">
        <v>1102010199</v>
      </c>
      <c r="D18" s="404">
        <v>5</v>
      </c>
      <c r="E18" s="409" t="s">
        <v>453</v>
      </c>
      <c r="F18" s="414" t="s">
        <v>434</v>
      </c>
      <c r="G18" s="488">
        <v>420740.86</v>
      </c>
      <c r="H18" s="412">
        <f>G18</f>
        <v>420740.86</v>
      </c>
      <c r="I18" s="412">
        <f t="shared" si="2"/>
        <v>420740.86</v>
      </c>
      <c r="J18" s="412"/>
      <c r="K18" s="415" t="s">
        <v>435</v>
      </c>
    </row>
    <row r="19" spans="1:11" ht="14.1" customHeight="1">
      <c r="A19" s="403">
        <v>1102010101</v>
      </c>
      <c r="B19" s="403" t="s">
        <v>432</v>
      </c>
      <c r="C19" s="403">
        <v>1102010199</v>
      </c>
      <c r="D19" s="419">
        <v>6</v>
      </c>
      <c r="E19" s="409" t="s">
        <v>454</v>
      </c>
      <c r="F19" s="420" t="s">
        <v>449</v>
      </c>
      <c r="G19" s="411">
        <v>117399.26</v>
      </c>
      <c r="H19" s="412">
        <f>G19</f>
        <v>117399.26</v>
      </c>
      <c r="I19" s="412">
        <f t="shared" si="2"/>
        <v>117399.26</v>
      </c>
      <c r="J19" s="412"/>
      <c r="K19" s="415" t="s">
        <v>450</v>
      </c>
    </row>
    <row r="20" spans="1:11" ht="14.1" customHeight="1">
      <c r="A20" s="403">
        <v>1102010101</v>
      </c>
      <c r="B20" s="403" t="s">
        <v>432</v>
      </c>
      <c r="C20" s="403">
        <v>1102010199</v>
      </c>
      <c r="D20" s="419">
        <v>6</v>
      </c>
      <c r="E20" s="409" t="s">
        <v>454</v>
      </c>
      <c r="F20" s="420" t="s">
        <v>451</v>
      </c>
      <c r="G20" s="411">
        <v>117399.26</v>
      </c>
      <c r="H20" s="412">
        <f t="shared" ref="H20:H32" si="3">G20</f>
        <v>117399.26</v>
      </c>
      <c r="I20" s="412">
        <f t="shared" si="2"/>
        <v>117399.26</v>
      </c>
      <c r="J20" s="412"/>
      <c r="K20" s="415" t="s">
        <v>455</v>
      </c>
    </row>
    <row r="21" spans="1:11" ht="14.1" customHeight="1">
      <c r="A21" s="403">
        <v>1102010101</v>
      </c>
      <c r="B21" s="403" t="s">
        <v>432</v>
      </c>
      <c r="C21" s="403">
        <v>1102010199</v>
      </c>
      <c r="D21" s="419">
        <v>6</v>
      </c>
      <c r="E21" s="409" t="s">
        <v>454</v>
      </c>
      <c r="F21" s="420" t="s">
        <v>456</v>
      </c>
      <c r="G21" s="411">
        <v>114280.81</v>
      </c>
      <c r="H21" s="412">
        <f t="shared" si="3"/>
        <v>114280.81</v>
      </c>
      <c r="I21" s="412">
        <f t="shared" si="2"/>
        <v>114280.81</v>
      </c>
      <c r="J21" s="412"/>
      <c r="K21" s="415" t="s">
        <v>457</v>
      </c>
    </row>
    <row r="22" spans="1:11" ht="14.1" customHeight="1">
      <c r="A22" s="403">
        <v>1102010101</v>
      </c>
      <c r="B22" s="403" t="s">
        <v>432</v>
      </c>
      <c r="C22" s="403">
        <v>1102010199</v>
      </c>
      <c r="D22" s="419">
        <v>6</v>
      </c>
      <c r="E22" s="409" t="s">
        <v>454</v>
      </c>
      <c r="F22" s="420" t="s">
        <v>458</v>
      </c>
      <c r="G22" s="411">
        <v>114280.81</v>
      </c>
      <c r="H22" s="412">
        <f t="shared" si="3"/>
        <v>114280.81</v>
      </c>
      <c r="I22" s="412">
        <f t="shared" si="2"/>
        <v>114280.81</v>
      </c>
      <c r="J22" s="412"/>
      <c r="K22" s="415" t="s">
        <v>459</v>
      </c>
    </row>
    <row r="23" spans="1:11" ht="14.1" customHeight="1">
      <c r="A23" s="403">
        <v>1102010101</v>
      </c>
      <c r="B23" s="403" t="s">
        <v>432</v>
      </c>
      <c r="C23" s="403">
        <v>1102010199</v>
      </c>
      <c r="D23" s="419">
        <v>6</v>
      </c>
      <c r="E23" s="409" t="s">
        <v>454</v>
      </c>
      <c r="F23" s="420" t="s">
        <v>439</v>
      </c>
      <c r="G23" s="411">
        <v>114280.81</v>
      </c>
      <c r="H23" s="412">
        <f t="shared" si="3"/>
        <v>114280.81</v>
      </c>
      <c r="I23" s="412">
        <f t="shared" si="2"/>
        <v>114280.81</v>
      </c>
      <c r="J23" s="412"/>
      <c r="K23" s="415" t="s">
        <v>460</v>
      </c>
    </row>
    <row r="24" spans="1:11" ht="14.1" customHeight="1">
      <c r="A24" s="403">
        <v>1102010101</v>
      </c>
      <c r="B24" s="403" t="s">
        <v>432</v>
      </c>
      <c r="C24" s="403">
        <v>1102010199</v>
      </c>
      <c r="D24" s="419">
        <v>6</v>
      </c>
      <c r="E24" s="409" t="s">
        <v>454</v>
      </c>
      <c r="F24" s="420" t="s">
        <v>440</v>
      </c>
      <c r="G24" s="411">
        <v>114280.81</v>
      </c>
      <c r="H24" s="412">
        <f t="shared" si="3"/>
        <v>114280.81</v>
      </c>
      <c r="I24" s="412">
        <f t="shared" si="2"/>
        <v>114280.81</v>
      </c>
      <c r="J24" s="412"/>
      <c r="K24" s="415" t="s">
        <v>443</v>
      </c>
    </row>
    <row r="25" spans="1:11" ht="14.1" customHeight="1">
      <c r="A25" s="403">
        <v>1102010101</v>
      </c>
      <c r="B25" s="403" t="s">
        <v>432</v>
      </c>
      <c r="C25" s="403">
        <v>1102010199</v>
      </c>
      <c r="D25" s="419">
        <v>6</v>
      </c>
      <c r="E25" s="409" t="s">
        <v>454</v>
      </c>
      <c r="F25" s="420" t="s">
        <v>434</v>
      </c>
      <c r="G25" s="411">
        <v>114280.81</v>
      </c>
      <c r="H25" s="412">
        <f t="shared" si="3"/>
        <v>114280.81</v>
      </c>
      <c r="I25" s="412">
        <f t="shared" si="2"/>
        <v>114280.81</v>
      </c>
      <c r="J25" s="412"/>
      <c r="K25" s="415" t="s">
        <v>435</v>
      </c>
    </row>
    <row r="26" spans="1:11" ht="14.1" customHeight="1">
      <c r="A26" s="403">
        <v>1102010101</v>
      </c>
      <c r="B26" s="403" t="s">
        <v>432</v>
      </c>
      <c r="C26" s="403">
        <v>1102010199</v>
      </c>
      <c r="D26" s="404">
        <v>7</v>
      </c>
      <c r="E26" s="409" t="s">
        <v>461</v>
      </c>
      <c r="F26" s="414" t="s">
        <v>447</v>
      </c>
      <c r="G26" s="416">
        <v>43574.82</v>
      </c>
      <c r="H26" s="412">
        <f t="shared" si="3"/>
        <v>43574.82</v>
      </c>
      <c r="I26" s="412">
        <f t="shared" si="2"/>
        <v>43574.82</v>
      </c>
      <c r="J26" s="412"/>
      <c r="K26" s="415" t="s">
        <v>448</v>
      </c>
    </row>
    <row r="27" spans="1:11" ht="14.1" customHeight="1">
      <c r="A27" s="403">
        <v>1102010101</v>
      </c>
      <c r="B27" s="403" t="s">
        <v>432</v>
      </c>
      <c r="C27" s="403">
        <v>1102010199</v>
      </c>
      <c r="D27" s="404">
        <v>7</v>
      </c>
      <c r="E27" s="409" t="s">
        <v>461</v>
      </c>
      <c r="F27" s="414" t="s">
        <v>449</v>
      </c>
      <c r="G27" s="416">
        <v>43574.82</v>
      </c>
      <c r="H27" s="412">
        <f t="shared" si="3"/>
        <v>43574.82</v>
      </c>
      <c r="I27" s="412">
        <f t="shared" si="2"/>
        <v>43574.82</v>
      </c>
      <c r="J27" s="412"/>
      <c r="K27" s="415" t="s">
        <v>450</v>
      </c>
    </row>
    <row r="28" spans="1:11" ht="14.1" customHeight="1">
      <c r="A28" s="403">
        <v>1102010101</v>
      </c>
      <c r="B28" s="403" t="s">
        <v>432</v>
      </c>
      <c r="C28" s="403">
        <v>1102010199</v>
      </c>
      <c r="D28" s="404">
        <v>7</v>
      </c>
      <c r="E28" s="409" t="s">
        <v>461</v>
      </c>
      <c r="F28" s="414" t="s">
        <v>451</v>
      </c>
      <c r="G28" s="416">
        <v>43574.82</v>
      </c>
      <c r="H28" s="412">
        <f t="shared" si="3"/>
        <v>43574.82</v>
      </c>
      <c r="I28" s="412">
        <f t="shared" si="2"/>
        <v>43574.82</v>
      </c>
      <c r="J28" s="412"/>
      <c r="K28" s="415" t="s">
        <v>455</v>
      </c>
    </row>
    <row r="29" spans="1:11" ht="14.1" customHeight="1">
      <c r="A29" s="403">
        <v>1102010101</v>
      </c>
      <c r="B29" s="403" t="s">
        <v>432</v>
      </c>
      <c r="C29" s="403">
        <v>1102010199</v>
      </c>
      <c r="D29" s="404">
        <v>7</v>
      </c>
      <c r="E29" s="409" t="s">
        <v>461</v>
      </c>
      <c r="F29" s="414" t="s">
        <v>456</v>
      </c>
      <c r="G29" s="416">
        <v>43574.82</v>
      </c>
      <c r="H29" s="412">
        <f t="shared" si="3"/>
        <v>43574.82</v>
      </c>
      <c r="I29" s="412">
        <f t="shared" si="2"/>
        <v>43574.82</v>
      </c>
      <c r="J29" s="412"/>
      <c r="K29" s="415" t="s">
        <v>457</v>
      </c>
    </row>
    <row r="30" spans="1:11" ht="14.1" customHeight="1">
      <c r="A30" s="403">
        <v>1102010101</v>
      </c>
      <c r="B30" s="403" t="s">
        <v>432</v>
      </c>
      <c r="C30" s="403">
        <v>1102010199</v>
      </c>
      <c r="D30" s="404">
        <v>7</v>
      </c>
      <c r="E30" s="409" t="s">
        <v>461</v>
      </c>
      <c r="F30" s="414" t="s">
        <v>458</v>
      </c>
      <c r="G30" s="416">
        <v>43574.82</v>
      </c>
      <c r="H30" s="412">
        <f t="shared" si="3"/>
        <v>43574.82</v>
      </c>
      <c r="I30" s="412">
        <f t="shared" si="2"/>
        <v>43574.82</v>
      </c>
      <c r="J30" s="412"/>
      <c r="K30" s="415" t="s">
        <v>459</v>
      </c>
    </row>
    <row r="31" spans="1:11" ht="14.1" customHeight="1">
      <c r="A31" s="403">
        <v>1102010101</v>
      </c>
      <c r="B31" s="403" t="s">
        <v>432</v>
      </c>
      <c r="C31" s="403">
        <v>1102010199</v>
      </c>
      <c r="D31" s="404">
        <v>7</v>
      </c>
      <c r="E31" s="409" t="s">
        <v>461</v>
      </c>
      <c r="F31" s="414" t="s">
        <v>439</v>
      </c>
      <c r="G31" s="416">
        <v>43574.82</v>
      </c>
      <c r="H31" s="412">
        <f t="shared" si="3"/>
        <v>43574.82</v>
      </c>
      <c r="I31" s="412">
        <f t="shared" si="2"/>
        <v>43574.82</v>
      </c>
      <c r="J31" s="412"/>
      <c r="K31" s="415" t="s">
        <v>460</v>
      </c>
    </row>
    <row r="32" spans="1:11" ht="14.1" customHeight="1">
      <c r="A32" s="403">
        <v>1102010101</v>
      </c>
      <c r="B32" s="403" t="s">
        <v>432</v>
      </c>
      <c r="C32" s="403">
        <v>1102010199</v>
      </c>
      <c r="D32" s="404">
        <v>7</v>
      </c>
      <c r="E32" s="409" t="s">
        <v>461</v>
      </c>
      <c r="F32" s="414" t="s">
        <v>440</v>
      </c>
      <c r="G32" s="416">
        <v>21787.41</v>
      </c>
      <c r="H32" s="412">
        <f t="shared" si="3"/>
        <v>21787.41</v>
      </c>
      <c r="I32" s="412">
        <f t="shared" si="2"/>
        <v>21787.41</v>
      </c>
      <c r="J32" s="412"/>
      <c r="K32" s="415" t="s">
        <v>462</v>
      </c>
    </row>
    <row r="33" spans="1:12" ht="14.1" customHeight="1">
      <c r="A33" s="403">
        <v>1102010101</v>
      </c>
      <c r="B33" s="403" t="s">
        <v>432</v>
      </c>
      <c r="C33" s="403">
        <v>1102010199</v>
      </c>
      <c r="D33" s="404">
        <v>10</v>
      </c>
      <c r="E33" s="421" t="s">
        <v>463</v>
      </c>
      <c r="F33" s="422" t="s">
        <v>440</v>
      </c>
      <c r="G33" s="411">
        <v>69400.92</v>
      </c>
      <c r="H33" s="412">
        <f>G33</f>
        <v>69400.92</v>
      </c>
      <c r="I33" s="544">
        <v>73878.399999999994</v>
      </c>
      <c r="J33" s="412">
        <f>+G33-I33</f>
        <v>-4477.4799999999959</v>
      </c>
      <c r="K33" s="423" t="s">
        <v>464</v>
      </c>
    </row>
    <row r="34" spans="1:12" ht="14.1" customHeight="1">
      <c r="A34" s="403">
        <v>1102010101</v>
      </c>
      <c r="B34" s="403" t="s">
        <v>432</v>
      </c>
      <c r="C34" s="403">
        <v>1102010199</v>
      </c>
      <c r="D34" s="404">
        <v>10</v>
      </c>
      <c r="E34" s="421" t="s">
        <v>463</v>
      </c>
      <c r="F34" s="422" t="s">
        <v>434</v>
      </c>
      <c r="G34" s="411">
        <v>69400.92</v>
      </c>
      <c r="H34" s="412">
        <f>G34</f>
        <v>69400.92</v>
      </c>
      <c r="I34" s="412">
        <v>73878.399999999994</v>
      </c>
      <c r="J34" s="412">
        <f>+G34-I34</f>
        <v>-4477.4799999999959</v>
      </c>
      <c r="K34" s="423" t="s">
        <v>465</v>
      </c>
    </row>
    <row r="35" spans="1:12" ht="14.1" customHeight="1">
      <c r="A35" s="424"/>
      <c r="B35" s="403" t="s">
        <v>432</v>
      </c>
      <c r="C35" s="403">
        <v>1102010199</v>
      </c>
      <c r="D35" s="404">
        <v>11</v>
      </c>
      <c r="E35" s="421" t="s">
        <v>466</v>
      </c>
      <c r="F35" s="414" t="s">
        <v>434</v>
      </c>
      <c r="G35" s="488">
        <v>240812.41</v>
      </c>
      <c r="H35" s="412">
        <f t="shared" ref="H35" si="4">G35</f>
        <v>240812.41</v>
      </c>
      <c r="I35" s="412">
        <v>240812.41</v>
      </c>
      <c r="J35" s="412"/>
      <c r="K35" s="423" t="s">
        <v>689</v>
      </c>
    </row>
    <row r="36" spans="1:12" ht="14.1" customHeight="1">
      <c r="A36" s="403">
        <v>1102010101</v>
      </c>
      <c r="B36" s="403" t="s">
        <v>432</v>
      </c>
      <c r="C36" s="403">
        <v>1102010199</v>
      </c>
      <c r="D36" s="404">
        <v>13</v>
      </c>
      <c r="E36" s="409" t="s">
        <v>467</v>
      </c>
      <c r="F36" s="414" t="s">
        <v>434</v>
      </c>
      <c r="G36" s="488">
        <v>597386.96</v>
      </c>
      <c r="H36" s="412">
        <f t="shared" ref="H36" si="5">G36</f>
        <v>597386.96</v>
      </c>
      <c r="I36" s="412">
        <v>597386.96</v>
      </c>
      <c r="J36" s="412">
        <f t="shared" ref="J36:J43" si="6">+G36-I36</f>
        <v>0</v>
      </c>
      <c r="K36" s="415" t="s">
        <v>435</v>
      </c>
    </row>
    <row r="37" spans="1:12" ht="14.1" customHeight="1">
      <c r="A37" s="425">
        <v>1102010201</v>
      </c>
      <c r="B37" s="425" t="s">
        <v>468</v>
      </c>
      <c r="C37" s="425">
        <v>1102010299</v>
      </c>
      <c r="D37" s="403">
        <v>17</v>
      </c>
      <c r="E37" s="426" t="s">
        <v>469</v>
      </c>
      <c r="F37" s="410" t="s">
        <v>434</v>
      </c>
      <c r="G37" s="490">
        <v>2243.0500000000002</v>
      </c>
      <c r="H37" s="412">
        <f t="shared" ref="H37:H43" si="7">G37</f>
        <v>2243.0500000000002</v>
      </c>
      <c r="I37" s="412">
        <v>2243.0500000000002</v>
      </c>
      <c r="J37" s="412">
        <f t="shared" si="6"/>
        <v>0</v>
      </c>
      <c r="K37" s="415" t="s">
        <v>435</v>
      </c>
    </row>
    <row r="38" spans="1:12" ht="14.1" customHeight="1">
      <c r="A38" s="425"/>
      <c r="B38" s="425" t="s">
        <v>468</v>
      </c>
      <c r="C38" s="425">
        <v>1102010299</v>
      </c>
      <c r="D38" s="404">
        <v>18</v>
      </c>
      <c r="E38" s="427" t="s">
        <v>470</v>
      </c>
      <c r="F38" s="414" t="s">
        <v>434</v>
      </c>
      <c r="G38" s="491">
        <v>2400</v>
      </c>
      <c r="H38" s="412">
        <f t="shared" si="7"/>
        <v>2400</v>
      </c>
      <c r="I38" s="412">
        <v>2400</v>
      </c>
      <c r="J38" s="412">
        <f t="shared" si="6"/>
        <v>0</v>
      </c>
      <c r="K38" s="415" t="s">
        <v>435</v>
      </c>
    </row>
    <row r="39" spans="1:12" ht="14.1" customHeight="1">
      <c r="A39" s="425">
        <v>1102010201</v>
      </c>
      <c r="B39" s="425" t="s">
        <v>468</v>
      </c>
      <c r="C39" s="425">
        <v>1102010299</v>
      </c>
      <c r="D39" s="404">
        <v>19</v>
      </c>
      <c r="E39" s="426" t="s">
        <v>471</v>
      </c>
      <c r="F39" s="414" t="s">
        <v>434</v>
      </c>
      <c r="G39" s="490">
        <v>1342.96</v>
      </c>
      <c r="H39" s="412">
        <f t="shared" si="7"/>
        <v>1342.96</v>
      </c>
      <c r="I39" s="412">
        <v>1342.96</v>
      </c>
      <c r="J39" s="412">
        <f t="shared" si="6"/>
        <v>0</v>
      </c>
      <c r="K39" s="415" t="s">
        <v>435</v>
      </c>
    </row>
    <row r="40" spans="1:12" ht="14.1" customHeight="1">
      <c r="A40" s="425">
        <v>1102010201</v>
      </c>
      <c r="B40" s="425" t="s">
        <v>468</v>
      </c>
      <c r="C40" s="425">
        <v>1102010299</v>
      </c>
      <c r="D40" s="428">
        <v>19.100000000000001</v>
      </c>
      <c r="E40" s="426" t="s">
        <v>472</v>
      </c>
      <c r="F40" s="414" t="s">
        <v>434</v>
      </c>
      <c r="G40" s="490">
        <v>1342.96</v>
      </c>
      <c r="H40" s="412">
        <f t="shared" si="7"/>
        <v>1342.96</v>
      </c>
      <c r="I40" s="412">
        <v>1342.96</v>
      </c>
      <c r="J40" s="412">
        <f t="shared" si="6"/>
        <v>0</v>
      </c>
      <c r="K40" s="415" t="s">
        <v>435</v>
      </c>
    </row>
    <row r="41" spans="1:12" ht="17.25" customHeight="1">
      <c r="A41" s="425"/>
      <c r="B41" s="425" t="s">
        <v>468</v>
      </c>
      <c r="C41" s="425">
        <v>1102010299</v>
      </c>
      <c r="D41" s="404">
        <v>21</v>
      </c>
      <c r="E41" s="429" t="s">
        <v>473</v>
      </c>
      <c r="F41" s="414" t="s">
        <v>434</v>
      </c>
      <c r="G41" s="491">
        <f>1235.28/1.12</f>
        <v>1102.9285714285713</v>
      </c>
      <c r="H41" s="412">
        <f t="shared" si="7"/>
        <v>1102.9285714285713</v>
      </c>
      <c r="I41" s="412">
        <v>1102.93</v>
      </c>
      <c r="J41" s="412">
        <f t="shared" si="6"/>
        <v>-1.4285714287325391E-3</v>
      </c>
      <c r="K41" s="415" t="s">
        <v>435</v>
      </c>
    </row>
    <row r="42" spans="1:12" ht="14.1" customHeight="1">
      <c r="A42" s="425">
        <v>1102010201</v>
      </c>
      <c r="B42" s="425" t="s">
        <v>468</v>
      </c>
      <c r="C42" s="425">
        <v>1102010299</v>
      </c>
      <c r="D42" s="404">
        <v>22</v>
      </c>
      <c r="E42" s="429" t="s">
        <v>474</v>
      </c>
      <c r="F42" s="414" t="s">
        <v>434</v>
      </c>
      <c r="G42" s="491">
        <f>1852.92/1.12</f>
        <v>1654.3928571428571</v>
      </c>
      <c r="H42" s="412">
        <f t="shared" si="7"/>
        <v>1654.3928571428571</v>
      </c>
      <c r="I42" s="412">
        <v>1654.39</v>
      </c>
      <c r="J42" s="412">
        <f t="shared" si="6"/>
        <v>2.8571428570103308E-3</v>
      </c>
      <c r="K42" s="415" t="s">
        <v>435</v>
      </c>
    </row>
    <row r="43" spans="1:12" ht="14.1" customHeight="1">
      <c r="A43" s="425">
        <v>1102010201</v>
      </c>
      <c r="B43" s="425" t="s">
        <v>468</v>
      </c>
      <c r="C43" s="425">
        <v>1102010299</v>
      </c>
      <c r="D43" s="404">
        <v>23</v>
      </c>
      <c r="E43" s="409" t="s">
        <v>475</v>
      </c>
      <c r="F43" s="414" t="s">
        <v>434</v>
      </c>
      <c r="G43" s="490">
        <v>2264.6799999999998</v>
      </c>
      <c r="H43" s="412">
        <f t="shared" si="7"/>
        <v>2264.6799999999998</v>
      </c>
      <c r="I43" s="412">
        <v>2264.6799999999998</v>
      </c>
      <c r="J43" s="412">
        <f t="shared" si="6"/>
        <v>0</v>
      </c>
      <c r="K43" s="415" t="s">
        <v>435</v>
      </c>
    </row>
    <row r="44" spans="1:12" ht="14.1" customHeight="1">
      <c r="A44" s="425"/>
      <c r="B44" s="425" t="s">
        <v>468</v>
      </c>
      <c r="C44" s="425"/>
      <c r="D44" s="404"/>
      <c r="E44" s="409" t="s">
        <v>746</v>
      </c>
      <c r="F44" s="414"/>
      <c r="G44" s="490"/>
      <c r="H44" s="412"/>
      <c r="I44" s="412">
        <v>47040</v>
      </c>
      <c r="J44" s="412"/>
      <c r="K44" s="415"/>
    </row>
    <row r="45" spans="1:12" ht="14.1" customHeight="1">
      <c r="A45" s="424"/>
      <c r="B45" s="403" t="s">
        <v>432</v>
      </c>
      <c r="C45" s="424"/>
      <c r="D45" s="404"/>
      <c r="E45" s="429" t="s">
        <v>623</v>
      </c>
      <c r="F45" s="404" t="s">
        <v>434</v>
      </c>
      <c r="G45" s="431">
        <v>0</v>
      </c>
      <c r="H45" s="432">
        <v>0</v>
      </c>
      <c r="I45" s="432">
        <v>19572.09</v>
      </c>
      <c r="J45" s="432">
        <f>+G45-I45</f>
        <v>-19572.09</v>
      </c>
      <c r="K45" s="415"/>
      <c r="L45" s="430"/>
    </row>
    <row r="46" spans="1:12">
      <c r="D46" s="433"/>
      <c r="E46" s="433"/>
      <c r="F46" s="433"/>
      <c r="G46" s="434"/>
      <c r="H46" s="435"/>
      <c r="I46" s="435"/>
      <c r="J46" s="435"/>
      <c r="K46" s="436" t="e">
        <f>+#REF!*12</f>
        <v>#REF!</v>
      </c>
    </row>
    <row r="47" spans="1:12" ht="15.6">
      <c r="D47" s="433"/>
      <c r="E47" s="433"/>
      <c r="F47" s="433"/>
      <c r="G47" s="437" t="s">
        <v>476</v>
      </c>
      <c r="H47" s="438">
        <f>+SUMIF($B$6:$B$45,"Sector Público",$I$6:$I$45)</f>
        <v>4661805.8499999987</v>
      </c>
      <c r="I47" s="494"/>
      <c r="J47" s="494">
        <f>-SUM(J6:J45)</f>
        <v>28207.188571428545</v>
      </c>
      <c r="K47" s="436">
        <v>28207.188571428545</v>
      </c>
    </row>
    <row r="48" spans="1:12" ht="15.6">
      <c r="D48" s="433"/>
      <c r="E48" s="433"/>
      <c r="F48" s="433"/>
      <c r="G48" s="437" t="s">
        <v>477</v>
      </c>
      <c r="H48" s="438">
        <f>+SUMIF($B$6:$B$45,"Sector Privado",$I$6:$I$45)</f>
        <v>59390.97</v>
      </c>
      <c r="I48" s="495"/>
      <c r="J48" s="495"/>
      <c r="K48" s="436"/>
    </row>
    <row r="49" spans="1:12" ht="15.6">
      <c r="A49" s="439"/>
      <c r="D49" s="433"/>
      <c r="E49" s="433"/>
      <c r="F49" s="433"/>
      <c r="G49" s="440" t="s">
        <v>478</v>
      </c>
      <c r="H49" s="441">
        <f>+H47+H48</f>
        <v>4721196.8199999984</v>
      </c>
      <c r="I49" s="444"/>
      <c r="J49" s="444"/>
      <c r="K49" s="436"/>
    </row>
    <row r="50" spans="1:12" ht="17.399999999999999">
      <c r="B50" s="442"/>
      <c r="C50" s="442"/>
      <c r="D50" s="433"/>
      <c r="E50" s="433"/>
      <c r="F50" s="433"/>
      <c r="G50" s="443"/>
      <c r="H50" s="435"/>
      <c r="I50" s="435"/>
      <c r="J50" s="435"/>
      <c r="K50" s="436"/>
    </row>
    <row r="51" spans="1:12" ht="17.399999999999999">
      <c r="B51" s="442"/>
      <c r="C51" s="442"/>
      <c r="D51" s="433"/>
      <c r="E51" s="433"/>
      <c r="F51" s="433"/>
      <c r="G51" s="434"/>
      <c r="H51" s="435"/>
      <c r="I51" s="435"/>
      <c r="J51" s="435"/>
      <c r="K51" s="436"/>
    </row>
    <row r="52" spans="1:12" ht="17.399999999999999">
      <c r="B52" s="442"/>
      <c r="C52" s="442"/>
      <c r="D52" s="433"/>
      <c r="E52" s="433"/>
      <c r="F52" s="433"/>
      <c r="G52" s="434"/>
      <c r="H52" s="435"/>
      <c r="I52" s="435"/>
      <c r="J52" s="435"/>
      <c r="K52" s="436"/>
    </row>
    <row r="53" spans="1:12" ht="17.399999999999999">
      <c r="B53" s="442"/>
      <c r="C53" s="442"/>
      <c r="D53" s="433"/>
      <c r="E53" s="433"/>
      <c r="F53" s="433"/>
      <c r="G53" s="434"/>
      <c r="H53" s="435"/>
      <c r="I53" s="435"/>
      <c r="J53" s="435"/>
      <c r="K53" s="436"/>
    </row>
    <row r="54" spans="1:12">
      <c r="D54" s="433"/>
      <c r="E54" s="433"/>
      <c r="F54" s="433"/>
      <c r="G54" s="434"/>
      <c r="H54" s="435"/>
      <c r="I54" s="435"/>
      <c r="J54" s="435"/>
      <c r="K54" s="436"/>
    </row>
    <row r="55" spans="1:12">
      <c r="D55" s="433"/>
      <c r="E55" s="433"/>
      <c r="F55" s="433"/>
      <c r="G55" s="434"/>
      <c r="H55" s="444" t="s">
        <v>400</v>
      </c>
      <c r="I55" s="444"/>
      <c r="J55" s="444"/>
    </row>
    <row r="56" spans="1:12">
      <c r="A56" s="445" t="s">
        <v>479</v>
      </c>
      <c r="D56" s="433"/>
      <c r="E56" s="446" t="s">
        <v>480</v>
      </c>
      <c r="F56" s="433"/>
      <c r="G56" s="434"/>
      <c r="H56" s="435"/>
      <c r="I56" s="435"/>
      <c r="J56" s="435"/>
      <c r="K56" s="447" t="s">
        <v>481</v>
      </c>
    </row>
    <row r="57" spans="1:12">
      <c r="D57" s="433"/>
      <c r="E57" s="433"/>
      <c r="F57" s="433"/>
      <c r="G57" s="434"/>
      <c r="H57" s="400"/>
      <c r="I57" s="400"/>
      <c r="J57" s="400"/>
    </row>
    <row r="58" spans="1:12">
      <c r="D58" s="433"/>
      <c r="E58" s="433"/>
      <c r="F58" s="433"/>
      <c r="G58" s="434"/>
      <c r="H58" s="400"/>
      <c r="I58" s="400"/>
      <c r="J58" s="400"/>
    </row>
    <row r="59" spans="1:12" s="448" customFormat="1">
      <c r="A59" s="397"/>
      <c r="B59" s="397"/>
      <c r="C59" s="397"/>
      <c r="D59" s="433"/>
      <c r="E59" s="433"/>
      <c r="F59" s="433"/>
      <c r="G59" s="434"/>
      <c r="K59" s="401"/>
      <c r="L59" s="397"/>
    </row>
  </sheetData>
  <autoFilter ref="A5:K49" xr:uid="{00000000-0009-0000-0000-00000E000000}"/>
  <mergeCells count="3">
    <mergeCell ref="A1:K1"/>
    <mergeCell ref="A2:K2"/>
    <mergeCell ref="F4:G4"/>
  </mergeCells>
  <printOptions horizontalCentered="1" verticalCentered="1"/>
  <pageMargins left="0.15748031496062992" right="0.15748031496062992" top="0.23622047244094491" bottom="0.47244094488188981" header="0" footer="0.31496062992125984"/>
  <pageSetup paperSize="9" scale="47" fitToHeight="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J102"/>
  <sheetViews>
    <sheetView workbookViewId="0">
      <pane ySplit="5" topLeftCell="A6" activePane="bottomLeft" state="frozen"/>
      <selection activeCell="L31" sqref="L31"/>
      <selection pane="bottomLeft" activeCell="A26" sqref="A26"/>
    </sheetView>
  </sheetViews>
  <sheetFormatPr baseColWidth="10" defaultRowHeight="14.4"/>
  <cols>
    <col min="1" max="1" width="19.296875" style="545" bestFit="1" customWidth="1"/>
    <col min="2" max="2" width="10.3984375" style="545" bestFit="1" customWidth="1"/>
    <col min="3" max="3" width="17.09765625" style="545" bestFit="1" customWidth="1"/>
    <col min="4" max="4" width="16.796875" style="567" customWidth="1"/>
    <col min="5" max="5" width="54" style="545" bestFit="1" customWidth="1"/>
    <col min="6" max="6" width="16.69921875" style="545" bestFit="1" customWidth="1"/>
    <col min="7" max="7" width="13" style="545" bestFit="1" customWidth="1"/>
    <col min="8" max="8" width="11.19921875" style="545" bestFit="1" customWidth="1"/>
    <col min="9" max="9" width="11" style="545" bestFit="1" customWidth="1"/>
    <col min="10" max="16384" width="11.19921875" style="545"/>
  </cols>
  <sheetData>
    <row r="2" spans="1:10" ht="22.8">
      <c r="A2" s="1025" t="s">
        <v>420</v>
      </c>
      <c r="B2" s="1025"/>
      <c r="C2" s="1025"/>
      <c r="D2" s="1025"/>
      <c r="E2" s="1025"/>
      <c r="F2" s="1025"/>
    </row>
    <row r="3" spans="1:10" ht="15.6">
      <c r="A3" s="1026" t="s">
        <v>749</v>
      </c>
      <c r="B3" s="1026"/>
      <c r="C3" s="1026"/>
      <c r="D3" s="1026"/>
      <c r="E3" s="1026"/>
      <c r="F3" s="1026"/>
    </row>
    <row r="4" spans="1:10" ht="15.6">
      <c r="A4" s="1027" t="s">
        <v>750</v>
      </c>
      <c r="B4" s="1027"/>
      <c r="C4" s="1027"/>
      <c r="D4" s="1027"/>
      <c r="E4" s="1027"/>
      <c r="F4" s="1028"/>
    </row>
    <row r="5" spans="1:10">
      <c r="A5" s="546" t="s">
        <v>751</v>
      </c>
      <c r="B5" s="547" t="s">
        <v>752</v>
      </c>
      <c r="C5" s="548" t="s">
        <v>753</v>
      </c>
      <c r="D5" s="549" t="s">
        <v>754</v>
      </c>
      <c r="E5" s="550" t="s">
        <v>755</v>
      </c>
      <c r="F5" s="588" t="s">
        <v>756</v>
      </c>
      <c r="G5" s="599" t="s">
        <v>972</v>
      </c>
      <c r="H5" s="599" t="s">
        <v>0</v>
      </c>
    </row>
    <row r="6" spans="1:10">
      <c r="A6" s="551" t="s">
        <v>757</v>
      </c>
      <c r="B6" s="552">
        <v>44196</v>
      </c>
      <c r="C6" s="553">
        <v>1791400593001</v>
      </c>
      <c r="D6" s="554" t="s">
        <v>507</v>
      </c>
      <c r="E6" s="554" t="s">
        <v>758</v>
      </c>
      <c r="F6" s="589">
        <v>-28195.71</v>
      </c>
      <c r="G6" s="594"/>
      <c r="H6" s="594"/>
      <c r="J6" s="634"/>
    </row>
    <row r="7" spans="1:10">
      <c r="A7" s="555"/>
      <c r="B7" s="556"/>
      <c r="C7" s="557"/>
      <c r="D7" s="558"/>
      <c r="E7" s="559" t="s">
        <v>759</v>
      </c>
      <c r="F7" s="590">
        <f>SUM(F6:F6)</f>
        <v>-28195.71</v>
      </c>
      <c r="G7" s="594"/>
      <c r="H7" s="594"/>
      <c r="J7" s="634"/>
    </row>
    <row r="8" spans="1:10">
      <c r="A8" s="551" t="s">
        <v>760</v>
      </c>
      <c r="B8" s="552">
        <v>44196</v>
      </c>
      <c r="C8" s="553">
        <v>1791400593001</v>
      </c>
      <c r="D8" s="554" t="s">
        <v>507</v>
      </c>
      <c r="E8" s="554" t="s">
        <v>761</v>
      </c>
      <c r="F8" s="591">
        <v>-362068.72</v>
      </c>
      <c r="G8" s="594"/>
      <c r="H8" s="594"/>
      <c r="J8" s="634"/>
    </row>
    <row r="9" spans="1:10">
      <c r="A9" s="551" t="s">
        <v>762</v>
      </c>
      <c r="B9" s="552">
        <v>44196</v>
      </c>
      <c r="C9" s="553">
        <v>1791400593001</v>
      </c>
      <c r="D9" s="554" t="s">
        <v>507</v>
      </c>
      <c r="E9" s="554" t="s">
        <v>761</v>
      </c>
      <c r="F9" s="592">
        <v>-2612.61</v>
      </c>
      <c r="G9" s="596">
        <v>0</v>
      </c>
      <c r="H9" s="594"/>
      <c r="J9" s="634"/>
    </row>
    <row r="10" spans="1:10">
      <c r="A10" s="555"/>
      <c r="B10" s="556"/>
      <c r="C10" s="557"/>
      <c r="D10" s="558"/>
      <c r="E10" s="559" t="s">
        <v>763</v>
      </c>
      <c r="F10" s="590">
        <f>SUM(F8:F9)</f>
        <v>-364681.32999999996</v>
      </c>
      <c r="G10" s="594"/>
      <c r="H10" s="594"/>
      <c r="J10" s="634"/>
    </row>
    <row r="11" spans="1:10">
      <c r="A11" s="551" t="s">
        <v>764</v>
      </c>
      <c r="B11" s="552">
        <v>44165</v>
      </c>
      <c r="C11" s="553">
        <v>1791400593001</v>
      </c>
      <c r="D11" s="554" t="s">
        <v>507</v>
      </c>
      <c r="E11" s="554" t="s">
        <v>765</v>
      </c>
      <c r="F11" s="589">
        <v>-204968.54</v>
      </c>
      <c r="G11" s="594"/>
      <c r="H11" s="594"/>
      <c r="J11" s="634"/>
    </row>
    <row r="12" spans="1:10">
      <c r="A12" s="551" t="s">
        <v>766</v>
      </c>
      <c r="B12" s="552">
        <v>44196</v>
      </c>
      <c r="C12" s="553">
        <v>1791400593001</v>
      </c>
      <c r="D12" s="554" t="s">
        <v>507</v>
      </c>
      <c r="E12" s="554" t="s">
        <v>767</v>
      </c>
      <c r="F12" s="589">
        <v>-204968.54</v>
      </c>
      <c r="G12" s="594"/>
      <c r="H12" s="594"/>
      <c r="J12" s="634"/>
    </row>
    <row r="13" spans="1:10">
      <c r="A13" s="555"/>
      <c r="B13" s="556"/>
      <c r="C13" s="557"/>
      <c r="D13" s="558"/>
      <c r="E13" s="559" t="s">
        <v>768</v>
      </c>
      <c r="F13" s="590">
        <f>SUM(F11:F12)</f>
        <v>-409937.08</v>
      </c>
      <c r="G13" s="590">
        <v>409937.08</v>
      </c>
      <c r="H13" s="594"/>
      <c r="J13" s="634"/>
    </row>
    <row r="14" spans="1:10">
      <c r="A14" s="551" t="s">
        <v>769</v>
      </c>
      <c r="B14" s="552">
        <v>44196</v>
      </c>
      <c r="C14" s="553">
        <v>1791400593001</v>
      </c>
      <c r="D14" s="554" t="s">
        <v>507</v>
      </c>
      <c r="E14" s="554" t="s">
        <v>770</v>
      </c>
      <c r="F14" s="589">
        <v>-219141.89</v>
      </c>
      <c r="G14" s="589">
        <v>219141.89</v>
      </c>
      <c r="H14" s="594">
        <f>+F14+G14</f>
        <v>0</v>
      </c>
      <c r="J14" s="634"/>
    </row>
    <row r="15" spans="1:10">
      <c r="A15" s="555"/>
      <c r="B15" s="556"/>
      <c r="C15" s="557"/>
      <c r="D15" s="558"/>
      <c r="E15" s="559" t="s">
        <v>771</v>
      </c>
      <c r="F15" s="590">
        <f>SUM(F14:F14)</f>
        <v>-219141.89</v>
      </c>
      <c r="G15" s="594"/>
      <c r="H15" s="594"/>
      <c r="J15" s="634"/>
    </row>
    <row r="16" spans="1:10">
      <c r="A16" s="551" t="s">
        <v>772</v>
      </c>
      <c r="B16" s="552">
        <v>44196</v>
      </c>
      <c r="C16" s="553">
        <v>1791400593001</v>
      </c>
      <c r="D16" s="554" t="s">
        <v>507</v>
      </c>
      <c r="E16" s="554" t="s">
        <v>773</v>
      </c>
      <c r="F16" s="589">
        <v>-416697.75</v>
      </c>
      <c r="G16" s="594">
        <v>413734.57</v>
      </c>
      <c r="H16" s="594">
        <f>+F16+G16</f>
        <v>-2963.179999999993</v>
      </c>
      <c r="J16" s="634"/>
    </row>
    <row r="17" spans="1:10">
      <c r="A17" s="555"/>
      <c r="B17" s="556"/>
      <c r="C17" s="557"/>
      <c r="D17" s="558"/>
      <c r="E17" s="559" t="s">
        <v>774</v>
      </c>
      <c r="F17" s="590">
        <f>SUM(F16)</f>
        <v>-416697.75</v>
      </c>
      <c r="G17" s="594"/>
      <c r="H17" s="594"/>
      <c r="J17" s="634"/>
    </row>
    <row r="18" spans="1:10">
      <c r="A18" s="551" t="s">
        <v>775</v>
      </c>
      <c r="B18" s="552">
        <v>44135</v>
      </c>
      <c r="C18" s="553">
        <v>1791400593001</v>
      </c>
      <c r="D18" s="554" t="s">
        <v>507</v>
      </c>
      <c r="E18" s="554" t="s">
        <v>776</v>
      </c>
      <c r="F18" s="593">
        <v>-112993.66</v>
      </c>
      <c r="G18" s="594">
        <v>115682.77</v>
      </c>
      <c r="H18" s="594">
        <f>+F18+G18</f>
        <v>2689.1100000000006</v>
      </c>
      <c r="J18" s="634"/>
    </row>
    <row r="19" spans="1:10">
      <c r="A19" s="551" t="s">
        <v>777</v>
      </c>
      <c r="B19" s="552">
        <v>44165</v>
      </c>
      <c r="C19" s="553">
        <v>1791400593001</v>
      </c>
      <c r="D19" s="554" t="s">
        <v>507</v>
      </c>
      <c r="E19" s="554" t="s">
        <v>778</v>
      </c>
      <c r="F19" s="593">
        <v>-112993.66</v>
      </c>
      <c r="G19" s="594">
        <v>115682.77</v>
      </c>
      <c r="H19" s="594">
        <f>+F19+G19</f>
        <v>2689.1100000000006</v>
      </c>
      <c r="J19" s="634"/>
    </row>
    <row r="20" spans="1:10">
      <c r="A20" s="551" t="s">
        <v>779</v>
      </c>
      <c r="B20" s="552">
        <v>44196</v>
      </c>
      <c r="C20" s="553">
        <v>1791400593001</v>
      </c>
      <c r="D20" s="554" t="s">
        <v>507</v>
      </c>
      <c r="E20" s="554" t="s">
        <v>780</v>
      </c>
      <c r="F20" s="593">
        <v>-115682.77</v>
      </c>
      <c r="G20" s="594">
        <v>115682.77</v>
      </c>
      <c r="H20" s="594">
        <f>+F20+G20</f>
        <v>0</v>
      </c>
      <c r="J20" s="634"/>
    </row>
    <row r="21" spans="1:10">
      <c r="A21" s="555"/>
      <c r="B21" s="556"/>
      <c r="C21" s="557"/>
      <c r="D21" s="558"/>
      <c r="E21" s="559" t="s">
        <v>781</v>
      </c>
      <c r="F21" s="590">
        <f>SUM(F18:F20)</f>
        <v>-341670.09</v>
      </c>
      <c r="G21" s="594"/>
      <c r="H21" s="594"/>
      <c r="J21" s="634"/>
    </row>
    <row r="22" spans="1:10">
      <c r="A22" s="551" t="s">
        <v>782</v>
      </c>
      <c r="B22" s="552">
        <v>44135</v>
      </c>
      <c r="C22" s="553">
        <v>1791400593001</v>
      </c>
      <c r="D22" s="554" t="s">
        <v>507</v>
      </c>
      <c r="E22" s="554" t="s">
        <v>783</v>
      </c>
      <c r="F22" s="594">
        <v>-591688.30000000005</v>
      </c>
      <c r="G22" s="594"/>
      <c r="H22" s="594"/>
      <c r="J22" s="634"/>
    </row>
    <row r="23" spans="1:10">
      <c r="A23" s="551" t="s">
        <v>784</v>
      </c>
      <c r="B23" s="552">
        <v>44165</v>
      </c>
      <c r="C23" s="553">
        <v>1791400593001</v>
      </c>
      <c r="D23" s="554" t="s">
        <v>507</v>
      </c>
      <c r="E23" s="554" t="s">
        <v>785</v>
      </c>
      <c r="F23" s="594">
        <v>-591688.30000000005</v>
      </c>
      <c r="G23" s="594"/>
      <c r="H23" s="594"/>
      <c r="J23" s="634"/>
    </row>
    <row r="24" spans="1:10">
      <c r="A24" s="551" t="s">
        <v>786</v>
      </c>
      <c r="B24" s="552">
        <v>44196</v>
      </c>
      <c r="C24" s="553">
        <v>1791400593001</v>
      </c>
      <c r="D24" s="554" t="s">
        <v>507</v>
      </c>
      <c r="E24" s="554" t="s">
        <v>787</v>
      </c>
      <c r="F24" s="594">
        <v>-593370.86</v>
      </c>
      <c r="G24" s="594"/>
      <c r="H24" s="594"/>
      <c r="J24" s="634"/>
    </row>
    <row r="25" spans="1:10">
      <c r="A25" s="555"/>
      <c r="B25" s="556"/>
      <c r="C25" s="557"/>
      <c r="D25" s="558"/>
      <c r="E25" s="559" t="s">
        <v>788</v>
      </c>
      <c r="F25" s="590">
        <f>SUM(F22:F24)</f>
        <v>-1776747.46</v>
      </c>
      <c r="G25" s="594"/>
      <c r="H25" s="594"/>
      <c r="J25" s="634"/>
    </row>
    <row r="26" spans="1:10">
      <c r="A26" s="551" t="s">
        <v>789</v>
      </c>
      <c r="B26" s="552">
        <v>44196</v>
      </c>
      <c r="C26" s="553">
        <v>1791400593001</v>
      </c>
      <c r="D26" s="554" t="s">
        <v>507</v>
      </c>
      <c r="E26" s="554" t="s">
        <v>790</v>
      </c>
      <c r="F26" s="590">
        <v>-79614.5</v>
      </c>
      <c r="G26" s="594"/>
      <c r="H26" s="594"/>
      <c r="J26" s="634"/>
    </row>
    <row r="27" spans="1:10">
      <c r="A27" s="555"/>
      <c r="B27" s="556"/>
      <c r="C27" s="557"/>
      <c r="D27" s="558"/>
      <c r="E27" s="559" t="s">
        <v>791</v>
      </c>
      <c r="F27" s="590">
        <f>SUM(F26)</f>
        <v>-79614.5</v>
      </c>
      <c r="G27" s="597"/>
      <c r="H27" s="594"/>
      <c r="J27" s="634"/>
    </row>
    <row r="28" spans="1:10">
      <c r="A28" s="551" t="s">
        <v>792</v>
      </c>
      <c r="B28" s="552">
        <v>44196</v>
      </c>
      <c r="C28" s="553">
        <v>1791400593001</v>
      </c>
      <c r="D28" s="554" t="s">
        <v>507</v>
      </c>
      <c r="E28" s="554" t="s">
        <v>793</v>
      </c>
      <c r="F28" s="589">
        <v>-2277.14</v>
      </c>
      <c r="G28" s="597"/>
      <c r="H28" s="594"/>
      <c r="J28" s="634"/>
    </row>
    <row r="29" spans="1:10">
      <c r="A29" s="555"/>
      <c r="B29" s="556"/>
      <c r="C29" s="557"/>
      <c r="D29" s="558"/>
      <c r="E29" s="559" t="s">
        <v>794</v>
      </c>
      <c r="F29" s="590">
        <f>SUM(F28:F28)</f>
        <v>-2277.14</v>
      </c>
      <c r="G29" s="594"/>
      <c r="H29" s="594"/>
      <c r="J29" s="634"/>
    </row>
    <row r="30" spans="1:10">
      <c r="A30" s="551" t="s">
        <v>795</v>
      </c>
      <c r="B30" s="552">
        <v>44196</v>
      </c>
      <c r="C30" s="553">
        <v>1791400593001</v>
      </c>
      <c r="D30" s="554" t="s">
        <v>507</v>
      </c>
      <c r="E30" s="554" t="s">
        <v>796</v>
      </c>
      <c r="F30" s="591">
        <v>-2400</v>
      </c>
      <c r="G30" s="597"/>
      <c r="H30" s="594"/>
      <c r="J30" s="634"/>
    </row>
    <row r="31" spans="1:10">
      <c r="A31" s="555"/>
      <c r="B31" s="556"/>
      <c r="C31" s="557"/>
      <c r="D31" s="558"/>
      <c r="E31" s="559" t="s">
        <v>797</v>
      </c>
      <c r="F31" s="590">
        <f>SUM(F30)</f>
        <v>-2400</v>
      </c>
      <c r="G31" s="597"/>
      <c r="H31" s="594"/>
      <c r="J31" s="634"/>
    </row>
    <row r="32" spans="1:10">
      <c r="A32" s="551" t="s">
        <v>798</v>
      </c>
      <c r="B32" s="552">
        <v>44196</v>
      </c>
      <c r="C32" s="553">
        <v>1791400593001</v>
      </c>
      <c r="D32" s="554" t="s">
        <v>507</v>
      </c>
      <c r="E32" s="554" t="s">
        <v>799</v>
      </c>
      <c r="F32" s="591">
        <v>-1342.96</v>
      </c>
      <c r="G32" s="597"/>
      <c r="H32" s="594"/>
      <c r="J32" s="634"/>
    </row>
    <row r="33" spans="1:10">
      <c r="A33" s="555"/>
      <c r="B33" s="556"/>
      <c r="C33" s="557"/>
      <c r="D33" s="558"/>
      <c r="E33" s="559" t="s">
        <v>800</v>
      </c>
      <c r="F33" s="590">
        <f>SUM(F32:F32)</f>
        <v>-1342.96</v>
      </c>
      <c r="G33" s="597"/>
      <c r="H33" s="594"/>
      <c r="J33" s="634"/>
    </row>
    <row r="34" spans="1:10">
      <c r="A34" s="551" t="s">
        <v>801</v>
      </c>
      <c r="B34" s="552">
        <v>44196</v>
      </c>
      <c r="C34" s="553">
        <v>1791400593001</v>
      </c>
      <c r="D34" s="554" t="s">
        <v>507</v>
      </c>
      <c r="E34" s="554" t="s">
        <v>802</v>
      </c>
      <c r="F34" s="591">
        <v>-1342.96</v>
      </c>
      <c r="G34" s="594"/>
      <c r="H34" s="594"/>
      <c r="J34" s="634"/>
    </row>
    <row r="35" spans="1:10">
      <c r="A35" s="555"/>
      <c r="B35" s="556"/>
      <c r="C35" s="557"/>
      <c r="D35" s="558"/>
      <c r="E35" s="559" t="s">
        <v>803</v>
      </c>
      <c r="F35" s="590">
        <f>SUM(F34:F34)</f>
        <v>-1342.96</v>
      </c>
      <c r="G35" s="594"/>
      <c r="H35" s="594"/>
      <c r="J35" s="634"/>
    </row>
    <row r="36" spans="1:10">
      <c r="A36" s="562" t="s">
        <v>804</v>
      </c>
      <c r="B36" s="563">
        <v>43861</v>
      </c>
      <c r="C36" s="564">
        <v>1791400593001</v>
      </c>
      <c r="D36" s="565" t="s">
        <v>507</v>
      </c>
      <c r="E36" s="565" t="s">
        <v>805</v>
      </c>
      <c r="F36" s="589">
        <v>-1679.54</v>
      </c>
      <c r="G36" s="594"/>
      <c r="H36" s="594"/>
      <c r="J36" s="634"/>
    </row>
    <row r="37" spans="1:10">
      <c r="A37" s="562" t="s">
        <v>806</v>
      </c>
      <c r="B37" s="563">
        <v>43890</v>
      </c>
      <c r="C37" s="564">
        <v>1791400593001</v>
      </c>
      <c r="D37" s="565" t="s">
        <v>507</v>
      </c>
      <c r="E37" s="565" t="s">
        <v>807</v>
      </c>
      <c r="F37" s="589">
        <v>-1679.54</v>
      </c>
      <c r="G37" s="594"/>
      <c r="H37" s="594"/>
      <c r="J37" s="634"/>
    </row>
    <row r="38" spans="1:10">
      <c r="A38" s="562" t="s">
        <v>808</v>
      </c>
      <c r="B38" s="563">
        <v>43921</v>
      </c>
      <c r="C38" s="564">
        <v>1791400593001</v>
      </c>
      <c r="D38" s="565" t="s">
        <v>507</v>
      </c>
      <c r="E38" s="565" t="s">
        <v>809</v>
      </c>
      <c r="F38" s="589">
        <v>-1679.54</v>
      </c>
      <c r="G38" s="594"/>
      <c r="H38" s="594"/>
      <c r="J38" s="634"/>
    </row>
    <row r="39" spans="1:10">
      <c r="A39" s="562" t="s">
        <v>810</v>
      </c>
      <c r="B39" s="563">
        <v>43951</v>
      </c>
      <c r="C39" s="564">
        <v>1791400593001</v>
      </c>
      <c r="D39" s="565" t="s">
        <v>507</v>
      </c>
      <c r="E39" s="565" t="s">
        <v>811</v>
      </c>
      <c r="F39" s="589">
        <v>-839.77</v>
      </c>
      <c r="G39" s="594"/>
      <c r="H39" s="594"/>
      <c r="J39" s="634"/>
    </row>
    <row r="40" spans="1:10">
      <c r="A40" s="555"/>
      <c r="B40" s="556"/>
      <c r="C40" s="557"/>
      <c r="D40" s="558"/>
      <c r="E40" s="559" t="s">
        <v>812</v>
      </c>
      <c r="F40" s="590">
        <f>SUM(F36:F39)</f>
        <v>-5878.3899999999994</v>
      </c>
      <c r="G40" s="594"/>
      <c r="H40" s="594"/>
      <c r="J40" s="634"/>
    </row>
    <row r="41" spans="1:10">
      <c r="A41" s="551" t="s">
        <v>813</v>
      </c>
      <c r="B41" s="552">
        <v>44196</v>
      </c>
      <c r="C41" s="553">
        <v>1791400593001</v>
      </c>
      <c r="D41" s="554" t="s">
        <v>507</v>
      </c>
      <c r="E41" s="554" t="s">
        <v>814</v>
      </c>
      <c r="F41" s="589">
        <v>-3150.72</v>
      </c>
      <c r="G41" s="594">
        <v>3189.42</v>
      </c>
      <c r="H41" s="594">
        <f>+F41+G41</f>
        <v>38.700000000000273</v>
      </c>
      <c r="J41" s="634"/>
    </row>
    <row r="42" spans="1:10">
      <c r="A42" s="566"/>
      <c r="B42" s="556"/>
      <c r="C42" s="557"/>
      <c r="D42" s="558"/>
      <c r="E42" s="559" t="s">
        <v>815</v>
      </c>
      <c r="F42" s="590">
        <f>SUM(F41)</f>
        <v>-3150.72</v>
      </c>
      <c r="G42" s="594"/>
      <c r="H42" s="594"/>
      <c r="J42" s="634"/>
    </row>
    <row r="43" spans="1:10">
      <c r="A43" s="551" t="s">
        <v>816</v>
      </c>
      <c r="B43" s="552">
        <v>44196</v>
      </c>
      <c r="C43" s="553">
        <v>1791400593001</v>
      </c>
      <c r="D43" s="554" t="s">
        <v>507</v>
      </c>
      <c r="E43" s="554" t="s">
        <v>817</v>
      </c>
      <c r="F43" s="594">
        <v>-14319.35</v>
      </c>
      <c r="G43" s="594"/>
      <c r="H43" s="598"/>
      <c r="J43" s="634"/>
    </row>
    <row r="44" spans="1:10">
      <c r="A44" s="562"/>
      <c r="B44" s="563"/>
      <c r="C44" s="564"/>
      <c r="D44" s="565"/>
      <c r="E44" s="559" t="s">
        <v>818</v>
      </c>
      <c r="F44" s="590">
        <f>SUM(F43)</f>
        <v>-14319.35</v>
      </c>
      <c r="G44" s="594"/>
      <c r="H44" s="594"/>
      <c r="J44" s="634"/>
    </row>
    <row r="45" spans="1:10">
      <c r="A45" s="551" t="s">
        <v>819</v>
      </c>
      <c r="B45" s="552">
        <v>44196</v>
      </c>
      <c r="C45" s="553">
        <v>1791400593001</v>
      </c>
      <c r="D45" s="554" t="s">
        <v>507</v>
      </c>
      <c r="E45" s="554" t="s">
        <v>820</v>
      </c>
      <c r="F45" s="590">
        <v>-2500</v>
      </c>
      <c r="G45" s="594"/>
      <c r="H45" s="594"/>
      <c r="J45" s="634"/>
    </row>
    <row r="46" spans="1:10">
      <c r="A46" s="562"/>
      <c r="B46" s="563"/>
      <c r="C46" s="564"/>
      <c r="D46" s="565"/>
      <c r="E46" s="559" t="s">
        <v>821</v>
      </c>
      <c r="F46" s="590">
        <f>SUM(F45)</f>
        <v>-2500</v>
      </c>
      <c r="G46" s="594"/>
      <c r="H46" s="594"/>
      <c r="J46" s="634"/>
    </row>
    <row r="47" spans="1:10">
      <c r="A47" s="551" t="s">
        <v>822</v>
      </c>
      <c r="B47" s="552">
        <v>44196</v>
      </c>
      <c r="C47" s="553">
        <v>1791400593001</v>
      </c>
      <c r="D47" s="554" t="s">
        <v>507</v>
      </c>
      <c r="E47" s="554" t="s">
        <v>823</v>
      </c>
      <c r="F47" s="594">
        <v>-754.84</v>
      </c>
      <c r="G47" s="594"/>
      <c r="H47" s="594"/>
      <c r="J47" s="634"/>
    </row>
    <row r="48" spans="1:10">
      <c r="A48" s="562"/>
      <c r="B48" s="563"/>
      <c r="C48" s="564"/>
      <c r="D48" s="565"/>
      <c r="E48" s="559" t="s">
        <v>821</v>
      </c>
      <c r="F48" s="590">
        <f>SUM(F47)</f>
        <v>-754.84</v>
      </c>
      <c r="G48" s="594"/>
      <c r="H48" s="594"/>
      <c r="J48" s="634"/>
    </row>
    <row r="49" spans="1:9">
      <c r="A49" s="566"/>
      <c r="B49" s="556"/>
      <c r="C49" s="557"/>
      <c r="D49" s="558"/>
      <c r="E49" s="559"/>
      <c r="F49" s="590"/>
      <c r="G49" s="594"/>
      <c r="H49" s="594"/>
    </row>
    <row r="50" spans="1:9">
      <c r="A50" s="566"/>
      <c r="B50" s="556"/>
      <c r="C50" s="557"/>
      <c r="D50" s="558"/>
      <c r="E50" s="559" t="s">
        <v>824</v>
      </c>
      <c r="F50" s="595">
        <f>F48+F46+F44+F42+F40+F35+F33+F31+F29+F27+F25+F21+F17+F15+F13+F10+F7</f>
        <v>-3670652.1700000004</v>
      </c>
      <c r="G50" s="594"/>
      <c r="H50" s="594">
        <f>SUM(H6:H49)</f>
        <v>2453.7400000000084</v>
      </c>
      <c r="I50" s="560">
        <f>+F50-H50</f>
        <v>-3673105.9100000006</v>
      </c>
    </row>
    <row r="51" spans="1:9">
      <c r="F51" s="568"/>
    </row>
    <row r="52" spans="1:9">
      <c r="F52" s="569"/>
    </row>
    <row r="53" spans="1:9">
      <c r="F53" s="568"/>
    </row>
    <row r="54" spans="1:9">
      <c r="F54" s="568"/>
    </row>
    <row r="55" spans="1:9">
      <c r="A55" s="545" t="s">
        <v>825</v>
      </c>
      <c r="C55" s="560"/>
      <c r="D55" s="570" t="s">
        <v>826</v>
      </c>
      <c r="F55" s="568" t="s">
        <v>827</v>
      </c>
    </row>
    <row r="56" spans="1:9">
      <c r="F56" s="571"/>
    </row>
    <row r="57" spans="1:9">
      <c r="F57" s="571"/>
    </row>
    <row r="58" spans="1:9">
      <c r="F58" s="571"/>
    </row>
    <row r="59" spans="1:9">
      <c r="F59" s="571"/>
    </row>
    <row r="60" spans="1:9">
      <c r="F60" s="571"/>
    </row>
    <row r="61" spans="1:9">
      <c r="F61" s="571"/>
      <c r="G61" s="561"/>
      <c r="H61" s="560"/>
    </row>
    <row r="62" spans="1:9">
      <c r="F62" s="571"/>
      <c r="G62" s="560"/>
    </row>
    <row r="63" spans="1:9">
      <c r="F63" s="571"/>
      <c r="G63" s="560"/>
    </row>
    <row r="64" spans="1:9">
      <c r="F64" s="571"/>
    </row>
    <row r="65" spans="6:6">
      <c r="F65" s="571"/>
    </row>
    <row r="66" spans="6:6">
      <c r="F66" s="571"/>
    </row>
    <row r="67" spans="6:6">
      <c r="F67" s="571"/>
    </row>
    <row r="68" spans="6:6">
      <c r="F68" s="571"/>
    </row>
    <row r="69" spans="6:6">
      <c r="F69" s="571"/>
    </row>
    <row r="70" spans="6:6">
      <c r="F70" s="571"/>
    </row>
    <row r="71" spans="6:6">
      <c r="F71" s="571"/>
    </row>
    <row r="72" spans="6:6">
      <c r="F72" s="571"/>
    </row>
    <row r="73" spans="6:6">
      <c r="F73" s="571"/>
    </row>
    <row r="74" spans="6:6">
      <c r="F74" s="571"/>
    </row>
    <row r="75" spans="6:6">
      <c r="F75" s="571"/>
    </row>
    <row r="76" spans="6:6">
      <c r="F76" s="571"/>
    </row>
    <row r="77" spans="6:6">
      <c r="F77" s="571"/>
    </row>
    <row r="78" spans="6:6">
      <c r="F78" s="571"/>
    </row>
    <row r="79" spans="6:6">
      <c r="F79" s="571"/>
    </row>
    <row r="80" spans="6:6">
      <c r="F80" s="571"/>
    </row>
    <row r="81" spans="6:6">
      <c r="F81" s="571"/>
    </row>
    <row r="82" spans="6:6">
      <c r="F82" s="571"/>
    </row>
    <row r="83" spans="6:6">
      <c r="F83" s="571"/>
    </row>
    <row r="84" spans="6:6">
      <c r="F84" s="571"/>
    </row>
    <row r="85" spans="6:6">
      <c r="F85" s="571"/>
    </row>
    <row r="86" spans="6:6">
      <c r="F86" s="571"/>
    </row>
    <row r="87" spans="6:6">
      <c r="F87" s="571"/>
    </row>
    <row r="88" spans="6:6">
      <c r="F88" s="571"/>
    </row>
    <row r="89" spans="6:6">
      <c r="F89" s="571"/>
    </row>
    <row r="90" spans="6:6">
      <c r="F90" s="571"/>
    </row>
    <row r="91" spans="6:6">
      <c r="F91" s="571"/>
    </row>
    <row r="92" spans="6:6">
      <c r="F92" s="571"/>
    </row>
    <row r="93" spans="6:6">
      <c r="F93" s="571"/>
    </row>
    <row r="94" spans="6:6">
      <c r="F94" s="571"/>
    </row>
    <row r="95" spans="6:6">
      <c r="F95" s="571"/>
    </row>
    <row r="96" spans="6:6">
      <c r="F96" s="571"/>
    </row>
    <row r="97" spans="6:6">
      <c r="F97" s="571"/>
    </row>
    <row r="98" spans="6:6">
      <c r="F98" s="571"/>
    </row>
    <row r="99" spans="6:6">
      <c r="F99" s="571"/>
    </row>
    <row r="100" spans="6:6">
      <c r="F100" s="571"/>
    </row>
    <row r="101" spans="6:6">
      <c r="F101" s="571"/>
    </row>
    <row r="102" spans="6:6">
      <c r="F102" s="571"/>
    </row>
  </sheetData>
  <mergeCells count="3">
    <mergeCell ref="A2:F2"/>
    <mergeCell ref="A3:F3"/>
    <mergeCell ref="A4:F4"/>
  </mergeCells>
  <hyperlinks>
    <hyperlink ref="F50" location="BALANCE!K36" display="BALANCE!K36" xr:uid="{00000000-0004-0000-0F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19"/>
  <sheetViews>
    <sheetView showGridLines="0" zoomScale="80" zoomScaleNormal="80" workbookViewId="0">
      <selection activeCell="B5" sqref="B5"/>
    </sheetView>
  </sheetViews>
  <sheetFormatPr baseColWidth="10" defaultColWidth="0" defaultRowHeight="13.2" zeroHeight="1"/>
  <cols>
    <col min="1" max="1" width="28.59765625" style="139" bestFit="1" customWidth="1"/>
    <col min="2" max="2" width="84.8984375" style="139" customWidth="1"/>
    <col min="3" max="3" width="3.59765625" style="139" customWidth="1"/>
    <col min="4" max="4" width="47.69921875" style="139" bestFit="1" customWidth="1"/>
    <col min="5" max="5" width="3.59765625" style="139" customWidth="1"/>
    <col min="6" max="6" width="38.19921875" style="139" bestFit="1" customWidth="1"/>
    <col min="7" max="7" width="3.09765625" style="139" bestFit="1" customWidth="1"/>
    <col min="8" max="8" width="3.8984375" style="139" hidden="1" customWidth="1"/>
    <col min="9" max="9" width="1.3984375" style="139" hidden="1" customWidth="1"/>
    <col min="10" max="10" width="0" style="139" hidden="1" customWidth="1"/>
    <col min="11" max="16384" width="9" style="139" hidden="1"/>
  </cols>
  <sheetData>
    <row r="1" spans="1:5"/>
    <row r="2" spans="1:5">
      <c r="A2" s="138" t="s">
        <v>342</v>
      </c>
      <c r="B2" s="140" t="s">
        <v>418</v>
      </c>
      <c r="C2" s="141"/>
      <c r="D2" s="141"/>
    </row>
    <row r="3" spans="1:5">
      <c r="A3" s="138" t="s">
        <v>346</v>
      </c>
      <c r="B3" s="142" t="s">
        <v>275</v>
      </c>
      <c r="C3" s="141"/>
      <c r="D3" s="141"/>
      <c r="E3" s="143"/>
    </row>
    <row r="4" spans="1:5">
      <c r="A4" s="138" t="s">
        <v>343</v>
      </c>
      <c r="B4" s="140" t="s">
        <v>1456</v>
      </c>
      <c r="C4" s="141"/>
      <c r="D4" s="141"/>
    </row>
    <row r="5" spans="1:5">
      <c r="A5" s="138" t="s">
        <v>344</v>
      </c>
      <c r="B5" s="141"/>
      <c r="C5" s="141"/>
      <c r="D5" s="141"/>
    </row>
    <row r="6" spans="1:5">
      <c r="A6" s="138"/>
      <c r="B6" s="141"/>
      <c r="C6" s="141"/>
      <c r="D6" s="141"/>
    </row>
    <row r="7" spans="1:5">
      <c r="A7" s="138" t="s">
        <v>36</v>
      </c>
    </row>
    <row r="8" spans="1:5">
      <c r="A8" s="145" t="s">
        <v>254</v>
      </c>
      <c r="B8" s="145"/>
    </row>
    <row r="9" spans="1:5">
      <c r="A9" s="146"/>
    </row>
    <row r="10" spans="1:5">
      <c r="A10" s="138" t="s">
        <v>32</v>
      </c>
    </row>
    <row r="11" spans="1:5">
      <c r="A11" s="148" t="s">
        <v>255</v>
      </c>
      <c r="B11" s="141"/>
      <c r="C11" s="141"/>
      <c r="D11" s="141"/>
      <c r="E11" s="141"/>
    </row>
    <row r="12" spans="1:5">
      <c r="A12" s="148" t="s">
        <v>256</v>
      </c>
    </row>
    <row r="13" spans="1:5">
      <c r="A13" s="148"/>
    </row>
    <row r="14" spans="1:5">
      <c r="A14" s="138" t="s">
        <v>2</v>
      </c>
    </row>
    <row r="15" spans="1:5" ht="11.25" customHeight="1">
      <c r="A15" s="149" t="s">
        <v>289</v>
      </c>
    </row>
    <row r="16" spans="1:5">
      <c r="A16" s="149"/>
    </row>
    <row r="17" spans="1:10">
      <c r="A17" s="148" t="s">
        <v>1360</v>
      </c>
      <c r="B17" s="150"/>
      <c r="C17" s="150"/>
      <c r="D17" s="150"/>
      <c r="E17" s="150"/>
      <c r="G17" s="150"/>
    </row>
    <row r="18" spans="1:10">
      <c r="A18" s="148" t="s">
        <v>257</v>
      </c>
      <c r="B18" s="150"/>
      <c r="C18" s="150"/>
      <c r="D18" s="150"/>
      <c r="E18" s="150"/>
      <c r="G18" s="150"/>
    </row>
    <row r="19" spans="1:10" s="150" customFormat="1">
      <c r="A19" s="152"/>
      <c r="H19" s="139"/>
      <c r="I19" s="139"/>
      <c r="J19" s="139"/>
    </row>
    <row r="20" spans="1:10">
      <c r="A20" s="138" t="s">
        <v>25</v>
      </c>
      <c r="E20" s="153" t="s">
        <v>157</v>
      </c>
    </row>
    <row r="21" spans="1:10">
      <c r="A21" s="154"/>
    </row>
    <row r="22" spans="1:10">
      <c r="A22" s="155" t="s">
        <v>290</v>
      </c>
      <c r="C22" s="156" t="s">
        <v>156</v>
      </c>
      <c r="E22" s="157" t="s">
        <v>319</v>
      </c>
    </row>
    <row r="23" spans="1:10">
      <c r="A23" s="154"/>
      <c r="E23" s="158" t="s">
        <v>320</v>
      </c>
    </row>
    <row r="24" spans="1:10">
      <c r="A24" s="154"/>
      <c r="E24" s="157"/>
    </row>
    <row r="25" spans="1:10" ht="13.8">
      <c r="A25" s="155" t="s">
        <v>291</v>
      </c>
      <c r="C25" s="156" t="s">
        <v>321</v>
      </c>
      <c r="E25" s="366" t="s">
        <v>408</v>
      </c>
    </row>
    <row r="26" spans="1:10">
      <c r="A26" s="155"/>
      <c r="C26" s="156"/>
      <c r="E26" s="159"/>
    </row>
    <row r="27" spans="1:10" ht="9" customHeight="1">
      <c r="C27" s="160"/>
      <c r="E27" s="157"/>
    </row>
    <row r="28" spans="1:10">
      <c r="A28" s="138" t="s">
        <v>28</v>
      </c>
      <c r="B28" s="162"/>
    </row>
    <row r="29" spans="1:10">
      <c r="A29" s="163" t="s">
        <v>29</v>
      </c>
      <c r="B29" s="162"/>
    </row>
    <row r="30" spans="1:10" ht="9" customHeight="1">
      <c r="A30" s="163"/>
      <c r="B30" s="162"/>
    </row>
    <row r="31" spans="1:10">
      <c r="A31" s="138" t="s">
        <v>3</v>
      </c>
      <c r="B31" s="162"/>
    </row>
    <row r="32" spans="1:10">
      <c r="A32" s="141" t="s">
        <v>1362</v>
      </c>
      <c r="B32" s="162"/>
    </row>
    <row r="33" spans="2:3" ht="9" customHeight="1">
      <c r="C33" s="162"/>
    </row>
    <row r="34" spans="2:3" ht="9" customHeight="1">
      <c r="C34" s="162"/>
    </row>
    <row r="35" spans="2:3" ht="9" customHeight="1">
      <c r="C35" s="162"/>
    </row>
    <row r="36" spans="2:3">
      <c r="B36" s="162"/>
      <c r="C36" s="162"/>
    </row>
    <row r="37" spans="2:3">
      <c r="B37" s="162"/>
      <c r="C37" s="162"/>
    </row>
    <row r="38" spans="2:3" hidden="1">
      <c r="B38" s="162"/>
      <c r="C38" s="162"/>
    </row>
    <row r="39" spans="2:3" hidden="1">
      <c r="B39" s="162"/>
      <c r="C39" s="162"/>
    </row>
    <row r="40" spans="2:3" hidden="1">
      <c r="B40" s="162"/>
      <c r="C40" s="162"/>
    </row>
    <row r="41" spans="2:3" hidden="1">
      <c r="B41" s="162"/>
      <c r="C41" s="162"/>
    </row>
    <row r="42" spans="2:3" hidden="1">
      <c r="B42" s="162"/>
      <c r="C42" s="162"/>
    </row>
    <row r="43" spans="2:3" hidden="1">
      <c r="B43" s="162"/>
      <c r="C43" s="162"/>
    </row>
    <row r="44" spans="2:3" hidden="1">
      <c r="B44" s="162"/>
      <c r="C44" s="162"/>
    </row>
    <row r="45" spans="2:3" hidden="1">
      <c r="B45" s="162"/>
      <c r="C45" s="162"/>
    </row>
    <row r="46" spans="2:3" hidden="1">
      <c r="B46" s="162"/>
      <c r="C46" s="162"/>
    </row>
    <row r="47" spans="2:3" hidden="1">
      <c r="B47" s="162"/>
      <c r="C47" s="162"/>
    </row>
    <row r="48" spans="2:3" hidden="1">
      <c r="B48" s="162"/>
      <c r="C48" s="162"/>
    </row>
    <row r="49" spans="2:3" hidden="1">
      <c r="B49" s="162"/>
      <c r="C49" s="162"/>
    </row>
    <row r="50" spans="2:3" hidden="1">
      <c r="B50" s="162"/>
      <c r="C50" s="162"/>
    </row>
    <row r="51" spans="2:3" hidden="1">
      <c r="B51" s="162"/>
      <c r="C51" s="162"/>
    </row>
    <row r="52" spans="2:3" hidden="1">
      <c r="B52" s="162"/>
      <c r="C52" s="162"/>
    </row>
    <row r="53" spans="2:3" hidden="1">
      <c r="B53" s="162"/>
      <c r="C53" s="162"/>
    </row>
    <row r="54" spans="2:3" hidden="1">
      <c r="B54" s="162"/>
      <c r="C54" s="162"/>
    </row>
    <row r="55" spans="2:3" hidden="1">
      <c r="B55" s="162"/>
      <c r="C55" s="162"/>
    </row>
    <row r="56" spans="2:3" hidden="1">
      <c r="B56" s="162"/>
      <c r="C56" s="162"/>
    </row>
    <row r="57" spans="2:3" hidden="1">
      <c r="B57" s="162"/>
      <c r="C57" s="162"/>
    </row>
    <row r="58" spans="2:3" hidden="1">
      <c r="B58" s="162"/>
      <c r="C58" s="162"/>
    </row>
    <row r="59" spans="2:3" hidden="1">
      <c r="B59" s="162"/>
      <c r="C59" s="162"/>
    </row>
    <row r="60" spans="2:3" hidden="1">
      <c r="B60" s="162"/>
      <c r="C60" s="162"/>
    </row>
    <row r="61" spans="2:3" hidden="1">
      <c r="B61" s="162"/>
      <c r="C61" s="162"/>
    </row>
    <row r="62" spans="2:3" hidden="1">
      <c r="B62" s="162"/>
      <c r="C62" s="162"/>
    </row>
    <row r="63" spans="2:3" hidden="1">
      <c r="B63" s="162"/>
      <c r="C63" s="162"/>
    </row>
    <row r="64" spans="2:3" hidden="1">
      <c r="B64" s="162"/>
      <c r="C64" s="162"/>
    </row>
    <row r="65" spans="2:3" hidden="1">
      <c r="B65" s="162"/>
      <c r="C65" s="162"/>
    </row>
    <row r="66" spans="2:3" hidden="1">
      <c r="B66" s="162"/>
      <c r="C66" s="162"/>
    </row>
    <row r="67" spans="2:3" hidden="1">
      <c r="B67" s="162"/>
      <c r="C67" s="162"/>
    </row>
    <row r="68" spans="2:3" hidden="1">
      <c r="B68" s="162"/>
      <c r="C68" s="162"/>
    </row>
    <row r="69" spans="2:3" hidden="1">
      <c r="B69" s="162"/>
      <c r="C69" s="162"/>
    </row>
    <row r="70" spans="2:3" hidden="1">
      <c r="B70" s="162"/>
      <c r="C70" s="162"/>
    </row>
    <row r="71" spans="2:3" hidden="1">
      <c r="B71" s="162"/>
      <c r="C71" s="162"/>
    </row>
    <row r="72" spans="2:3" hidden="1">
      <c r="B72" s="162"/>
      <c r="C72" s="162"/>
    </row>
    <row r="73" spans="2:3" hidden="1">
      <c r="B73" s="162"/>
      <c r="C73" s="162"/>
    </row>
    <row r="74" spans="2:3" hidden="1">
      <c r="B74" s="162"/>
      <c r="C74" s="162"/>
    </row>
    <row r="75" spans="2:3" hidden="1">
      <c r="B75" s="162"/>
      <c r="C75" s="162"/>
    </row>
    <row r="76" spans="2:3" hidden="1">
      <c r="B76" s="162"/>
      <c r="C76" s="162"/>
    </row>
    <row r="77" spans="2:3" hidden="1">
      <c r="B77" s="162"/>
      <c r="C77" s="162"/>
    </row>
    <row r="78" spans="2:3" hidden="1">
      <c r="B78" s="162"/>
      <c r="C78" s="162"/>
    </row>
    <row r="79" spans="2:3" hidden="1">
      <c r="B79" s="162"/>
      <c r="C79" s="162"/>
    </row>
    <row r="80" spans="2:3" hidden="1">
      <c r="B80" s="162"/>
      <c r="C80" s="162"/>
    </row>
    <row r="81" spans="2:3" hidden="1">
      <c r="B81" s="162"/>
      <c r="C81" s="162"/>
    </row>
    <row r="82" spans="2:3" hidden="1">
      <c r="B82" s="162"/>
      <c r="C82" s="162"/>
    </row>
    <row r="83" spans="2:3" hidden="1">
      <c r="B83" s="162"/>
      <c r="C83" s="162"/>
    </row>
    <row r="84" spans="2:3" hidden="1">
      <c r="B84" s="162"/>
      <c r="C84" s="162"/>
    </row>
    <row r="85" spans="2:3" hidden="1">
      <c r="B85" s="162"/>
      <c r="C85" s="162"/>
    </row>
    <row r="86" spans="2:3" hidden="1">
      <c r="B86" s="162"/>
      <c r="C86" s="162"/>
    </row>
    <row r="87" spans="2:3" hidden="1">
      <c r="B87" s="162"/>
      <c r="C87" s="162"/>
    </row>
    <row r="88" spans="2:3" hidden="1">
      <c r="B88" s="162"/>
      <c r="C88" s="162"/>
    </row>
    <row r="89" spans="2:3" hidden="1">
      <c r="B89" s="162"/>
      <c r="C89" s="162"/>
    </row>
    <row r="90" spans="2:3" hidden="1">
      <c r="B90" s="162"/>
      <c r="C90" s="162"/>
    </row>
    <row r="91" spans="2:3" hidden="1">
      <c r="B91" s="162"/>
      <c r="C91" s="162"/>
    </row>
    <row r="92" spans="2:3" hidden="1">
      <c r="B92" s="162"/>
      <c r="C92" s="162"/>
    </row>
    <row r="93" spans="2:3" hidden="1">
      <c r="B93" s="162"/>
      <c r="C93" s="162"/>
    </row>
    <row r="94" spans="2:3" hidden="1">
      <c r="B94" s="162"/>
      <c r="C94" s="162"/>
    </row>
    <row r="95" spans="2:3" hidden="1">
      <c r="B95" s="162"/>
      <c r="C95" s="162"/>
    </row>
    <row r="96" spans="2:3" hidden="1">
      <c r="B96" s="162"/>
      <c r="C96" s="162"/>
    </row>
    <row r="97" spans="2:3" hidden="1">
      <c r="B97" s="162"/>
      <c r="C97" s="162"/>
    </row>
    <row r="98" spans="2:3" hidden="1">
      <c r="B98" s="162"/>
      <c r="C98" s="162"/>
    </row>
    <row r="99" spans="2:3" hidden="1">
      <c r="B99" s="162"/>
      <c r="C99" s="162"/>
    </row>
    <row r="100" spans="2:3" hidden="1">
      <c r="B100" s="162"/>
      <c r="C100" s="162"/>
    </row>
    <row r="101" spans="2:3" hidden="1">
      <c r="B101" s="162"/>
      <c r="C101" s="162"/>
    </row>
    <row r="102" spans="2:3" hidden="1">
      <c r="B102" s="162"/>
      <c r="C102" s="162"/>
    </row>
    <row r="103" spans="2:3" hidden="1">
      <c r="B103" s="162"/>
      <c r="C103" s="162"/>
    </row>
    <row r="104" spans="2:3" hidden="1">
      <c r="B104" s="162"/>
      <c r="C104" s="162"/>
    </row>
    <row r="105" spans="2:3" hidden="1">
      <c r="B105" s="162"/>
      <c r="C105" s="162"/>
    </row>
    <row r="106" spans="2:3" hidden="1">
      <c r="B106" s="162"/>
      <c r="C106" s="162"/>
    </row>
    <row r="107" spans="2:3" hidden="1">
      <c r="B107" s="162"/>
      <c r="C107" s="162"/>
    </row>
    <row r="108" spans="2:3" hidden="1">
      <c r="B108" s="162"/>
      <c r="C108" s="162"/>
    </row>
    <row r="109" spans="2:3" hidden="1">
      <c r="B109" s="162"/>
      <c r="C109" s="162"/>
    </row>
    <row r="110" spans="2:3" hidden="1">
      <c r="B110" s="162"/>
      <c r="C110" s="162"/>
    </row>
    <row r="111" spans="2:3" hidden="1">
      <c r="B111" s="162"/>
      <c r="C111" s="162"/>
    </row>
    <row r="112" spans="2:3" hidden="1">
      <c r="B112" s="162"/>
      <c r="C112" s="162"/>
    </row>
    <row r="113" spans="2:3" hidden="1">
      <c r="B113" s="162"/>
      <c r="C113" s="162"/>
    </row>
    <row r="114" spans="2:3" hidden="1">
      <c r="B114" s="162"/>
      <c r="C114" s="162"/>
    </row>
    <row r="115" spans="2:3" hidden="1">
      <c r="B115" s="162"/>
      <c r="C115" s="162"/>
    </row>
    <row r="116" spans="2:3" hidden="1">
      <c r="B116" s="162"/>
      <c r="C116" s="162"/>
    </row>
    <row r="117" spans="2:3" hidden="1">
      <c r="B117" s="162"/>
      <c r="C117" s="162"/>
    </row>
    <row r="118" spans="2:3" hidden="1">
      <c r="B118" s="162"/>
      <c r="C118" s="162"/>
    </row>
    <row r="119" spans="2:3" hidden="1">
      <c r="C119" s="162"/>
    </row>
  </sheetData>
  <hyperlinks>
    <hyperlink ref="E22" location="'PPC - Análisis Avance proyecto'!A1" display="'PPC - Análisis Avance proyecto'!A1" xr:uid="{00000000-0004-0000-0100-000000000000}"/>
    <hyperlink ref="E23" location="'PPC- Análisis status proyectos'!A1" display="'PPC- Análisis status proyectos'!A1" xr:uid="{00000000-0004-0000-0100-000001000000}"/>
    <hyperlink ref="E25" location="'Cálculo '!A1" display="10.8.1 Analisis avance de proy'!A1" xr:uid="{00000000-0004-0000-0100-000002000000}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U68"/>
  <sheetViews>
    <sheetView topLeftCell="C3" workbookViewId="0">
      <selection activeCell="C3" sqref="C3"/>
    </sheetView>
  </sheetViews>
  <sheetFormatPr baseColWidth="10" defaultRowHeight="13.2"/>
  <cols>
    <col min="1" max="1" width="8" style="454" customWidth="1"/>
    <col min="2" max="3" width="11.19921875" style="454"/>
    <col min="4" max="4" width="15.8984375" style="454" bestFit="1" customWidth="1"/>
    <col min="5" max="5" width="11.19921875" style="454"/>
    <col min="6" max="6" width="13" style="454" bestFit="1" customWidth="1"/>
    <col min="7" max="7" width="18.796875" style="454" bestFit="1" customWidth="1"/>
    <col min="8" max="8" width="32.09765625" style="454" customWidth="1"/>
    <col min="9" max="10" width="0" style="454" hidden="1" customWidth="1"/>
    <col min="11" max="12" width="11.19921875" style="454"/>
    <col min="13" max="13" width="15.296875" style="454" bestFit="1" customWidth="1"/>
    <col min="14" max="17" width="11.19921875" style="454"/>
    <col min="18" max="18" width="12.19921875" style="454" customWidth="1"/>
    <col min="19" max="16384" width="11.19921875" style="454"/>
  </cols>
  <sheetData>
    <row r="2" spans="1:18" ht="21">
      <c r="A2" s="1029" t="s">
        <v>486</v>
      </c>
      <c r="B2" s="1030"/>
      <c r="C2" s="1030"/>
      <c r="D2" s="1029"/>
      <c r="E2" s="1029"/>
      <c r="F2" s="1029"/>
      <c r="G2" s="1029"/>
      <c r="H2" s="1029"/>
      <c r="I2" s="1030"/>
      <c r="J2" s="1029"/>
      <c r="K2" s="1029"/>
      <c r="L2" s="1029"/>
      <c r="M2" s="1031"/>
      <c r="P2" s="455"/>
    </row>
    <row r="3" spans="1:18">
      <c r="A3" s="456" t="s">
        <v>487</v>
      </c>
      <c r="B3" s="457" t="s">
        <v>488</v>
      </c>
      <c r="C3" s="458" t="s">
        <v>489</v>
      </c>
      <c r="D3" s="457" t="s">
        <v>490</v>
      </c>
      <c r="E3" s="459" t="s">
        <v>491</v>
      </c>
      <c r="F3" s="460" t="s">
        <v>492</v>
      </c>
      <c r="G3" s="458" t="s">
        <v>493</v>
      </c>
      <c r="H3" s="458" t="s">
        <v>489</v>
      </c>
      <c r="I3" s="457" t="s">
        <v>494</v>
      </c>
      <c r="J3" s="457" t="s">
        <v>495</v>
      </c>
      <c r="K3" s="461" t="s">
        <v>496</v>
      </c>
      <c r="L3" s="461" t="s">
        <v>497</v>
      </c>
      <c r="M3" s="462" t="s">
        <v>498</v>
      </c>
      <c r="N3" s="463" t="s">
        <v>499</v>
      </c>
      <c r="O3" s="463" t="s">
        <v>500</v>
      </c>
      <c r="P3" s="461" t="s">
        <v>501</v>
      </c>
      <c r="R3" s="464" t="s">
        <v>502</v>
      </c>
    </row>
    <row r="4" spans="1:18">
      <c r="A4" s="465" t="s">
        <v>503</v>
      </c>
      <c r="B4" s="465" t="s">
        <v>504</v>
      </c>
      <c r="C4" s="466" t="s">
        <v>505</v>
      </c>
      <c r="D4" s="465" t="s">
        <v>506</v>
      </c>
      <c r="E4" s="467">
        <v>43404</v>
      </c>
      <c r="F4" s="468">
        <v>1791400593001</v>
      </c>
      <c r="G4" s="466" t="s">
        <v>507</v>
      </c>
      <c r="H4" s="466" t="s">
        <v>508</v>
      </c>
      <c r="I4" s="465" t="s">
        <v>509</v>
      </c>
      <c r="J4" s="465" t="s">
        <v>510</v>
      </c>
      <c r="K4" s="469" t="s">
        <v>511</v>
      </c>
      <c r="L4" s="470">
        <v>5100</v>
      </c>
      <c r="M4" s="471">
        <v>-5495587.8099999996</v>
      </c>
      <c r="N4" s="472"/>
      <c r="O4" s="473">
        <v>43435</v>
      </c>
      <c r="P4" s="469">
        <f>+L4*25/100</f>
        <v>1275</v>
      </c>
      <c r="R4" s="485"/>
    </row>
    <row r="5" spans="1:18">
      <c r="A5" s="465" t="s">
        <v>503</v>
      </c>
      <c r="B5" s="465" t="s">
        <v>504</v>
      </c>
      <c r="C5" s="466" t="s">
        <v>505</v>
      </c>
      <c r="D5" s="465" t="s">
        <v>512</v>
      </c>
      <c r="E5" s="467">
        <v>43404</v>
      </c>
      <c r="F5" s="468">
        <v>1791400593001</v>
      </c>
      <c r="G5" s="466" t="s">
        <v>507</v>
      </c>
      <c r="H5" s="466" t="s">
        <v>513</v>
      </c>
      <c r="I5" s="465" t="s">
        <v>509</v>
      </c>
      <c r="J5" s="465" t="s">
        <v>510</v>
      </c>
      <c r="K5" s="469" t="s">
        <v>511</v>
      </c>
      <c r="L5" s="470">
        <v>3920</v>
      </c>
      <c r="M5" s="471">
        <v>-5499507.8099999996</v>
      </c>
      <c r="N5" s="472"/>
      <c r="O5" s="473">
        <v>42736</v>
      </c>
      <c r="P5" s="469">
        <f t="shared" ref="P5:P65" si="0">+L5*25/100</f>
        <v>980</v>
      </c>
      <c r="R5" s="485"/>
    </row>
    <row r="6" spans="1:18">
      <c r="A6" s="465" t="s">
        <v>503</v>
      </c>
      <c r="B6" s="465" t="s">
        <v>504</v>
      </c>
      <c r="C6" s="466" t="s">
        <v>505</v>
      </c>
      <c r="D6" s="465" t="s">
        <v>514</v>
      </c>
      <c r="E6" s="467">
        <v>43404</v>
      </c>
      <c r="F6" s="468">
        <v>1791400593001</v>
      </c>
      <c r="G6" s="466" t="s">
        <v>507</v>
      </c>
      <c r="H6" s="466" t="s">
        <v>515</v>
      </c>
      <c r="I6" s="465" t="s">
        <v>509</v>
      </c>
      <c r="J6" s="465" t="s">
        <v>510</v>
      </c>
      <c r="K6" s="469" t="s">
        <v>511</v>
      </c>
      <c r="L6" s="470">
        <v>3920</v>
      </c>
      <c r="M6" s="471">
        <v>-5503427.8099999996</v>
      </c>
      <c r="N6" s="472"/>
      <c r="O6" s="473">
        <v>42767</v>
      </c>
      <c r="P6" s="469">
        <f t="shared" si="0"/>
        <v>980</v>
      </c>
      <c r="R6" s="485"/>
    </row>
    <row r="7" spans="1:18">
      <c r="A7" s="465" t="s">
        <v>503</v>
      </c>
      <c r="B7" s="465" t="s">
        <v>504</v>
      </c>
      <c r="C7" s="466" t="s">
        <v>505</v>
      </c>
      <c r="D7" s="465" t="s">
        <v>516</v>
      </c>
      <c r="E7" s="467">
        <v>43404</v>
      </c>
      <c r="F7" s="468">
        <v>1791400593001</v>
      </c>
      <c r="G7" s="466" t="s">
        <v>507</v>
      </c>
      <c r="H7" s="466" t="s">
        <v>517</v>
      </c>
      <c r="I7" s="465" t="s">
        <v>509</v>
      </c>
      <c r="J7" s="465" t="s">
        <v>510</v>
      </c>
      <c r="K7" s="469" t="s">
        <v>511</v>
      </c>
      <c r="L7" s="470">
        <v>3920</v>
      </c>
      <c r="M7" s="471">
        <v>-5507347.8099999996</v>
      </c>
      <c r="N7" s="474"/>
      <c r="O7" s="475">
        <v>42795</v>
      </c>
      <c r="P7" s="469">
        <f t="shared" si="0"/>
        <v>980</v>
      </c>
      <c r="R7" s="485"/>
    </row>
    <row r="8" spans="1:18">
      <c r="A8" s="465" t="s">
        <v>503</v>
      </c>
      <c r="B8" s="465" t="s">
        <v>504</v>
      </c>
      <c r="C8" s="466" t="s">
        <v>505</v>
      </c>
      <c r="D8" s="465" t="s">
        <v>518</v>
      </c>
      <c r="E8" s="467">
        <v>43404</v>
      </c>
      <c r="F8" s="468">
        <v>1791400593001</v>
      </c>
      <c r="G8" s="466" t="s">
        <v>507</v>
      </c>
      <c r="H8" s="466" t="s">
        <v>519</v>
      </c>
      <c r="I8" s="465" t="s">
        <v>509</v>
      </c>
      <c r="J8" s="465" t="s">
        <v>510</v>
      </c>
      <c r="K8" s="469" t="s">
        <v>511</v>
      </c>
      <c r="L8" s="470">
        <v>3920</v>
      </c>
      <c r="M8" s="471">
        <v>-5511267.8099999996</v>
      </c>
      <c r="N8" s="474" t="s">
        <v>520</v>
      </c>
      <c r="O8" s="475">
        <v>42826</v>
      </c>
      <c r="P8" s="469">
        <f t="shared" si="0"/>
        <v>980</v>
      </c>
      <c r="R8" s="485"/>
    </row>
    <row r="9" spans="1:18">
      <c r="A9" s="465" t="s">
        <v>503</v>
      </c>
      <c r="B9" s="465" t="s">
        <v>504</v>
      </c>
      <c r="C9" s="466" t="s">
        <v>505</v>
      </c>
      <c r="D9" s="465" t="s">
        <v>521</v>
      </c>
      <c r="E9" s="467">
        <v>43404</v>
      </c>
      <c r="F9" s="468">
        <v>1791400593001</v>
      </c>
      <c r="G9" s="466" t="s">
        <v>507</v>
      </c>
      <c r="H9" s="466" t="s">
        <v>522</v>
      </c>
      <c r="I9" s="465" t="s">
        <v>509</v>
      </c>
      <c r="J9" s="465" t="s">
        <v>510</v>
      </c>
      <c r="K9" s="469" t="s">
        <v>511</v>
      </c>
      <c r="L9" s="470">
        <v>3920</v>
      </c>
      <c r="M9" s="471">
        <v>-5515187.8099999996</v>
      </c>
      <c r="N9" s="474" t="s">
        <v>520</v>
      </c>
      <c r="O9" s="475">
        <v>42856</v>
      </c>
      <c r="P9" s="469">
        <f t="shared" si="0"/>
        <v>980</v>
      </c>
      <c r="R9" s="485"/>
    </row>
    <row r="10" spans="1:18">
      <c r="A10" s="465" t="s">
        <v>503</v>
      </c>
      <c r="B10" s="465" t="s">
        <v>504</v>
      </c>
      <c r="C10" s="466" t="s">
        <v>505</v>
      </c>
      <c r="D10" s="465" t="s">
        <v>523</v>
      </c>
      <c r="E10" s="467">
        <v>43404</v>
      </c>
      <c r="F10" s="468">
        <v>1791400593001</v>
      </c>
      <c r="G10" s="466" t="s">
        <v>507</v>
      </c>
      <c r="H10" s="466" t="s">
        <v>524</v>
      </c>
      <c r="I10" s="465" t="s">
        <v>509</v>
      </c>
      <c r="J10" s="465" t="s">
        <v>510</v>
      </c>
      <c r="K10" s="469" t="s">
        <v>511</v>
      </c>
      <c r="L10" s="470">
        <v>3920</v>
      </c>
      <c r="M10" s="471">
        <v>-5519107.8099999996</v>
      </c>
      <c r="N10" s="474" t="s">
        <v>520</v>
      </c>
      <c r="O10" s="475">
        <v>42887</v>
      </c>
      <c r="P10" s="469">
        <f t="shared" si="0"/>
        <v>980</v>
      </c>
      <c r="R10" s="485"/>
    </row>
    <row r="11" spans="1:18">
      <c r="A11" s="465" t="s">
        <v>503</v>
      </c>
      <c r="B11" s="465" t="s">
        <v>504</v>
      </c>
      <c r="C11" s="466" t="s">
        <v>505</v>
      </c>
      <c r="D11" s="465" t="s">
        <v>525</v>
      </c>
      <c r="E11" s="467">
        <v>43404</v>
      </c>
      <c r="F11" s="468">
        <v>1791400593001</v>
      </c>
      <c r="G11" s="466" t="s">
        <v>507</v>
      </c>
      <c r="H11" s="466" t="s">
        <v>526</v>
      </c>
      <c r="I11" s="465" t="s">
        <v>509</v>
      </c>
      <c r="J11" s="465" t="s">
        <v>510</v>
      </c>
      <c r="K11" s="469" t="s">
        <v>511</v>
      </c>
      <c r="L11" s="470">
        <v>3920</v>
      </c>
      <c r="M11" s="471">
        <v>-5523027.8099999996</v>
      </c>
      <c r="N11" s="474" t="s">
        <v>520</v>
      </c>
      <c r="O11" s="475">
        <v>42917</v>
      </c>
      <c r="P11" s="469">
        <f t="shared" si="0"/>
        <v>980</v>
      </c>
      <c r="R11" s="485"/>
    </row>
    <row r="12" spans="1:18">
      <c r="A12" s="465" t="s">
        <v>503</v>
      </c>
      <c r="B12" s="465" t="s">
        <v>504</v>
      </c>
      <c r="C12" s="466" t="s">
        <v>505</v>
      </c>
      <c r="D12" s="465" t="s">
        <v>527</v>
      </c>
      <c r="E12" s="467">
        <v>43404</v>
      </c>
      <c r="F12" s="468">
        <v>1791400593001</v>
      </c>
      <c r="G12" s="466" t="s">
        <v>507</v>
      </c>
      <c r="H12" s="466" t="s">
        <v>528</v>
      </c>
      <c r="I12" s="465" t="s">
        <v>509</v>
      </c>
      <c r="J12" s="465" t="s">
        <v>510</v>
      </c>
      <c r="K12" s="469" t="s">
        <v>511</v>
      </c>
      <c r="L12" s="470">
        <v>3920</v>
      </c>
      <c r="M12" s="471">
        <v>-5526947.8099999996</v>
      </c>
      <c r="N12" s="474" t="s">
        <v>520</v>
      </c>
      <c r="O12" s="475">
        <v>42948</v>
      </c>
      <c r="P12" s="469">
        <f t="shared" si="0"/>
        <v>980</v>
      </c>
      <c r="R12" s="485"/>
    </row>
    <row r="13" spans="1:18">
      <c r="A13" s="465" t="s">
        <v>503</v>
      </c>
      <c r="B13" s="465" t="s">
        <v>504</v>
      </c>
      <c r="C13" s="466" t="s">
        <v>505</v>
      </c>
      <c r="D13" s="465" t="s">
        <v>529</v>
      </c>
      <c r="E13" s="467">
        <v>43404</v>
      </c>
      <c r="F13" s="468">
        <v>1791400593001</v>
      </c>
      <c r="G13" s="466" t="s">
        <v>507</v>
      </c>
      <c r="H13" s="466" t="s">
        <v>530</v>
      </c>
      <c r="I13" s="465" t="s">
        <v>509</v>
      </c>
      <c r="J13" s="465" t="s">
        <v>510</v>
      </c>
      <c r="K13" s="469" t="s">
        <v>511</v>
      </c>
      <c r="L13" s="470">
        <v>3920</v>
      </c>
      <c r="M13" s="471">
        <v>-5530867.8099999996</v>
      </c>
      <c r="N13" s="474" t="s">
        <v>520</v>
      </c>
      <c r="O13" s="475">
        <v>42979</v>
      </c>
      <c r="P13" s="469">
        <f t="shared" si="0"/>
        <v>980</v>
      </c>
      <c r="R13" s="485"/>
    </row>
    <row r="14" spans="1:18">
      <c r="A14" s="465" t="s">
        <v>503</v>
      </c>
      <c r="B14" s="465" t="s">
        <v>504</v>
      </c>
      <c r="C14" s="466" t="s">
        <v>505</v>
      </c>
      <c r="D14" s="465" t="s">
        <v>531</v>
      </c>
      <c r="E14" s="467">
        <v>43404</v>
      </c>
      <c r="F14" s="468">
        <v>1791400593001</v>
      </c>
      <c r="G14" s="466" t="s">
        <v>507</v>
      </c>
      <c r="H14" s="466" t="s">
        <v>532</v>
      </c>
      <c r="I14" s="465" t="s">
        <v>509</v>
      </c>
      <c r="J14" s="465" t="s">
        <v>510</v>
      </c>
      <c r="K14" s="469" t="s">
        <v>511</v>
      </c>
      <c r="L14" s="470">
        <v>3920</v>
      </c>
      <c r="M14" s="471">
        <v>-5534787.8099999996</v>
      </c>
      <c r="N14" s="474" t="s">
        <v>520</v>
      </c>
      <c r="O14" s="475">
        <v>43009</v>
      </c>
      <c r="P14" s="469">
        <f t="shared" si="0"/>
        <v>980</v>
      </c>
      <c r="R14" s="485"/>
    </row>
    <row r="15" spans="1:18">
      <c r="A15" s="465" t="s">
        <v>503</v>
      </c>
      <c r="B15" s="465" t="s">
        <v>504</v>
      </c>
      <c r="C15" s="466" t="s">
        <v>505</v>
      </c>
      <c r="D15" s="465" t="s">
        <v>533</v>
      </c>
      <c r="E15" s="467">
        <v>43404</v>
      </c>
      <c r="F15" s="468">
        <v>1791400593001</v>
      </c>
      <c r="G15" s="466" t="s">
        <v>507</v>
      </c>
      <c r="H15" s="466" t="s">
        <v>534</v>
      </c>
      <c r="I15" s="465" t="s">
        <v>509</v>
      </c>
      <c r="J15" s="465" t="s">
        <v>510</v>
      </c>
      <c r="K15" s="469" t="s">
        <v>511</v>
      </c>
      <c r="L15" s="470">
        <v>3920</v>
      </c>
      <c r="M15" s="471">
        <v>-5538707.8099999996</v>
      </c>
      <c r="N15" s="474" t="s">
        <v>520</v>
      </c>
      <c r="O15" s="475">
        <v>43040</v>
      </c>
      <c r="P15" s="469">
        <f t="shared" si="0"/>
        <v>980</v>
      </c>
      <c r="R15" s="485"/>
    </row>
    <row r="16" spans="1:18">
      <c r="A16" s="465" t="s">
        <v>503</v>
      </c>
      <c r="B16" s="465" t="s">
        <v>504</v>
      </c>
      <c r="C16" s="466" t="s">
        <v>505</v>
      </c>
      <c r="D16" s="465" t="s">
        <v>535</v>
      </c>
      <c r="E16" s="467">
        <v>43404</v>
      </c>
      <c r="F16" s="468">
        <v>1791400593001</v>
      </c>
      <c r="G16" s="466" t="s">
        <v>507</v>
      </c>
      <c r="H16" s="466" t="s">
        <v>536</v>
      </c>
      <c r="I16" s="465" t="s">
        <v>509</v>
      </c>
      <c r="J16" s="465" t="s">
        <v>510</v>
      </c>
      <c r="K16" s="469" t="s">
        <v>511</v>
      </c>
      <c r="L16" s="470">
        <v>3920</v>
      </c>
      <c r="M16" s="471">
        <v>-5542627.8099999996</v>
      </c>
      <c r="N16" s="474" t="s">
        <v>520</v>
      </c>
      <c r="O16" s="475">
        <v>43070</v>
      </c>
      <c r="P16" s="469">
        <f t="shared" si="0"/>
        <v>980</v>
      </c>
      <c r="R16" s="485"/>
    </row>
    <row r="17" spans="1:21">
      <c r="A17" s="465" t="s">
        <v>503</v>
      </c>
      <c r="B17" s="465" t="s">
        <v>504</v>
      </c>
      <c r="C17" s="466" t="s">
        <v>505</v>
      </c>
      <c r="D17" s="465" t="s">
        <v>537</v>
      </c>
      <c r="E17" s="467">
        <v>43404</v>
      </c>
      <c r="F17" s="468">
        <v>1791400593001</v>
      </c>
      <c r="G17" s="466" t="s">
        <v>507</v>
      </c>
      <c r="H17" s="466" t="s">
        <v>538</v>
      </c>
      <c r="I17" s="465" t="s">
        <v>509</v>
      </c>
      <c r="J17" s="465" t="s">
        <v>510</v>
      </c>
      <c r="K17" s="469" t="s">
        <v>511</v>
      </c>
      <c r="L17" s="470">
        <v>3920</v>
      </c>
      <c r="M17" s="471">
        <v>-5546547.8099999996</v>
      </c>
      <c r="N17" s="474" t="s">
        <v>520</v>
      </c>
      <c r="O17" s="475">
        <v>43101</v>
      </c>
      <c r="P17" s="469">
        <f t="shared" si="0"/>
        <v>980</v>
      </c>
      <c r="R17" s="485"/>
    </row>
    <row r="18" spans="1:21">
      <c r="A18" s="465" t="s">
        <v>503</v>
      </c>
      <c r="B18" s="465" t="s">
        <v>504</v>
      </c>
      <c r="C18" s="466" t="s">
        <v>505</v>
      </c>
      <c r="D18" s="465" t="s">
        <v>539</v>
      </c>
      <c r="E18" s="467">
        <v>43404</v>
      </c>
      <c r="F18" s="468">
        <v>1791400593001</v>
      </c>
      <c r="G18" s="466" t="s">
        <v>507</v>
      </c>
      <c r="H18" s="466" t="s">
        <v>540</v>
      </c>
      <c r="I18" s="465" t="s">
        <v>509</v>
      </c>
      <c r="J18" s="465" t="s">
        <v>510</v>
      </c>
      <c r="K18" s="469" t="s">
        <v>511</v>
      </c>
      <c r="L18" s="470">
        <v>3920</v>
      </c>
      <c r="M18" s="471">
        <v>-5550467.8099999996</v>
      </c>
      <c r="N18" s="474" t="s">
        <v>520</v>
      </c>
      <c r="O18" s="475">
        <v>43132</v>
      </c>
      <c r="P18" s="469">
        <f t="shared" si="0"/>
        <v>980</v>
      </c>
      <c r="R18" s="485"/>
    </row>
    <row r="19" spans="1:21">
      <c r="A19" s="465" t="s">
        <v>503</v>
      </c>
      <c r="B19" s="465" t="s">
        <v>504</v>
      </c>
      <c r="C19" s="466" t="s">
        <v>505</v>
      </c>
      <c r="D19" s="465" t="s">
        <v>541</v>
      </c>
      <c r="E19" s="467">
        <v>43404</v>
      </c>
      <c r="F19" s="468">
        <v>1791400593001</v>
      </c>
      <c r="G19" s="466" t="s">
        <v>507</v>
      </c>
      <c r="H19" s="466" t="s">
        <v>542</v>
      </c>
      <c r="I19" s="465" t="s">
        <v>509</v>
      </c>
      <c r="J19" s="465" t="s">
        <v>510</v>
      </c>
      <c r="K19" s="469" t="s">
        <v>511</v>
      </c>
      <c r="L19" s="470">
        <v>3920</v>
      </c>
      <c r="M19" s="471">
        <v>-5554387.8099999996</v>
      </c>
      <c r="N19" s="474" t="s">
        <v>520</v>
      </c>
      <c r="O19" s="475">
        <v>43160</v>
      </c>
      <c r="P19" s="469">
        <f t="shared" si="0"/>
        <v>980</v>
      </c>
      <c r="R19" s="485"/>
    </row>
    <row r="20" spans="1:21">
      <c r="A20" s="465" t="s">
        <v>503</v>
      </c>
      <c r="B20" s="465" t="s">
        <v>504</v>
      </c>
      <c r="C20" s="466" t="s">
        <v>505</v>
      </c>
      <c r="D20" s="465" t="s">
        <v>543</v>
      </c>
      <c r="E20" s="467">
        <v>43404</v>
      </c>
      <c r="F20" s="468">
        <v>1791400593001</v>
      </c>
      <c r="G20" s="466" t="s">
        <v>507</v>
      </c>
      <c r="H20" s="466" t="s">
        <v>544</v>
      </c>
      <c r="I20" s="465" t="s">
        <v>509</v>
      </c>
      <c r="J20" s="465" t="s">
        <v>510</v>
      </c>
      <c r="K20" s="469" t="s">
        <v>511</v>
      </c>
      <c r="L20" s="470">
        <v>3920</v>
      </c>
      <c r="M20" s="471">
        <v>-5558307.8099999996</v>
      </c>
      <c r="N20" s="474" t="s">
        <v>520</v>
      </c>
      <c r="O20" s="475">
        <v>43191</v>
      </c>
      <c r="P20" s="469">
        <f t="shared" si="0"/>
        <v>980</v>
      </c>
      <c r="R20" s="485"/>
    </row>
    <row r="21" spans="1:21">
      <c r="A21" s="465" t="s">
        <v>503</v>
      </c>
      <c r="B21" s="465" t="s">
        <v>504</v>
      </c>
      <c r="C21" s="466" t="s">
        <v>505</v>
      </c>
      <c r="D21" s="465" t="s">
        <v>545</v>
      </c>
      <c r="E21" s="467">
        <v>43404</v>
      </c>
      <c r="F21" s="468">
        <v>1791400593001</v>
      </c>
      <c r="G21" s="466" t="s">
        <v>507</v>
      </c>
      <c r="H21" s="466" t="s">
        <v>546</v>
      </c>
      <c r="I21" s="465" t="s">
        <v>509</v>
      </c>
      <c r="J21" s="465" t="s">
        <v>510</v>
      </c>
      <c r="K21" s="469" t="s">
        <v>511</v>
      </c>
      <c r="L21" s="470">
        <v>3920</v>
      </c>
      <c r="M21" s="471">
        <v>-5562227.8099999996</v>
      </c>
      <c r="N21" s="474" t="s">
        <v>520</v>
      </c>
      <c r="O21" s="475">
        <v>43221</v>
      </c>
      <c r="P21" s="469">
        <f t="shared" si="0"/>
        <v>980</v>
      </c>
      <c r="R21" s="485"/>
    </row>
    <row r="22" spans="1:21">
      <c r="A22" s="465" t="s">
        <v>503</v>
      </c>
      <c r="B22" s="465" t="s">
        <v>504</v>
      </c>
      <c r="C22" s="466" t="s">
        <v>505</v>
      </c>
      <c r="D22" s="465" t="s">
        <v>547</v>
      </c>
      <c r="E22" s="467">
        <v>43404</v>
      </c>
      <c r="F22" s="468">
        <v>1791400593001</v>
      </c>
      <c r="G22" s="466" t="s">
        <v>507</v>
      </c>
      <c r="H22" s="466" t="s">
        <v>548</v>
      </c>
      <c r="I22" s="465" t="s">
        <v>509</v>
      </c>
      <c r="J22" s="465" t="s">
        <v>510</v>
      </c>
      <c r="K22" s="469" t="s">
        <v>511</v>
      </c>
      <c r="L22" s="470">
        <v>3920</v>
      </c>
      <c r="M22" s="471">
        <v>-5566147.8099999996</v>
      </c>
      <c r="N22" s="474" t="s">
        <v>520</v>
      </c>
      <c r="O22" s="475">
        <v>43252</v>
      </c>
      <c r="P22" s="469">
        <f t="shared" si="0"/>
        <v>980</v>
      </c>
      <c r="R22" s="485"/>
    </row>
    <row r="23" spans="1:21">
      <c r="A23" s="465" t="s">
        <v>503</v>
      </c>
      <c r="B23" s="465" t="s">
        <v>504</v>
      </c>
      <c r="C23" s="466" t="s">
        <v>505</v>
      </c>
      <c r="D23" s="465" t="s">
        <v>549</v>
      </c>
      <c r="E23" s="467">
        <v>43404</v>
      </c>
      <c r="F23" s="468">
        <v>1791400593001</v>
      </c>
      <c r="G23" s="466" t="s">
        <v>507</v>
      </c>
      <c r="H23" s="466" t="s">
        <v>550</v>
      </c>
      <c r="I23" s="465" t="s">
        <v>509</v>
      </c>
      <c r="J23" s="465" t="s">
        <v>510</v>
      </c>
      <c r="K23" s="469" t="s">
        <v>511</v>
      </c>
      <c r="L23" s="470">
        <v>3920</v>
      </c>
      <c r="M23" s="471">
        <v>-5570067.8099999996</v>
      </c>
      <c r="N23" s="474" t="s">
        <v>520</v>
      </c>
      <c r="O23" s="475">
        <v>43282</v>
      </c>
      <c r="P23" s="469">
        <f t="shared" si="0"/>
        <v>980</v>
      </c>
      <c r="R23" s="485"/>
    </row>
    <row r="24" spans="1:21">
      <c r="A24" s="465" t="s">
        <v>503</v>
      </c>
      <c r="B24" s="465" t="s">
        <v>504</v>
      </c>
      <c r="C24" s="466" t="s">
        <v>505</v>
      </c>
      <c r="D24" s="465" t="s">
        <v>551</v>
      </c>
      <c r="E24" s="467">
        <v>43404</v>
      </c>
      <c r="F24" s="468">
        <v>1791400593001</v>
      </c>
      <c r="G24" s="466" t="s">
        <v>507</v>
      </c>
      <c r="H24" s="466" t="s">
        <v>552</v>
      </c>
      <c r="I24" s="465" t="s">
        <v>509</v>
      </c>
      <c r="J24" s="465" t="s">
        <v>510</v>
      </c>
      <c r="K24" s="469" t="s">
        <v>511</v>
      </c>
      <c r="L24" s="470">
        <v>3920</v>
      </c>
      <c r="M24" s="471">
        <v>-5573987.8099999996</v>
      </c>
      <c r="N24" s="474" t="s">
        <v>520</v>
      </c>
      <c r="O24" s="475">
        <v>43313</v>
      </c>
      <c r="P24" s="469">
        <f t="shared" si="0"/>
        <v>980</v>
      </c>
      <c r="R24" s="485"/>
    </row>
    <row r="25" spans="1:21">
      <c r="A25" s="465" t="s">
        <v>503</v>
      </c>
      <c r="B25" s="465" t="s">
        <v>504</v>
      </c>
      <c r="C25" s="466" t="s">
        <v>505</v>
      </c>
      <c r="D25" s="465" t="s">
        <v>553</v>
      </c>
      <c r="E25" s="467">
        <v>43465</v>
      </c>
      <c r="F25" s="468">
        <v>1791400593001</v>
      </c>
      <c r="G25" s="466" t="s">
        <v>507</v>
      </c>
      <c r="H25" s="466" t="s">
        <v>554</v>
      </c>
      <c r="I25" s="465" t="s">
        <v>555</v>
      </c>
      <c r="J25" s="465" t="s">
        <v>510</v>
      </c>
      <c r="K25" s="469" t="s">
        <v>511</v>
      </c>
      <c r="L25" s="470">
        <v>69400.92</v>
      </c>
      <c r="M25" s="471">
        <v>-8349527.5300000003</v>
      </c>
      <c r="N25" s="474" t="s">
        <v>520</v>
      </c>
      <c r="O25" s="475">
        <v>43435</v>
      </c>
      <c r="P25" s="469">
        <f t="shared" si="0"/>
        <v>17350.23</v>
      </c>
      <c r="R25" s="484" t="s">
        <v>556</v>
      </c>
      <c r="U25" s="476" t="str">
        <f>+'[62]MY VTAS 2019'!E50</f>
        <v>L 002 00000017849 018</v>
      </c>
    </row>
    <row r="26" spans="1:21">
      <c r="A26" s="465" t="s">
        <v>503</v>
      </c>
      <c r="B26" s="465" t="s">
        <v>504</v>
      </c>
      <c r="C26" s="466" t="s">
        <v>505</v>
      </c>
      <c r="D26" s="465" t="s">
        <v>557</v>
      </c>
      <c r="E26" s="467">
        <v>43465</v>
      </c>
      <c r="F26" s="468">
        <v>1791400593001</v>
      </c>
      <c r="G26" s="466" t="s">
        <v>507</v>
      </c>
      <c r="H26" s="466" t="s">
        <v>558</v>
      </c>
      <c r="I26" s="465" t="s">
        <v>559</v>
      </c>
      <c r="J26" s="465" t="s">
        <v>510</v>
      </c>
      <c r="K26" s="469" t="s">
        <v>511</v>
      </c>
      <c r="L26" s="470">
        <v>1342.96</v>
      </c>
      <c r="M26" s="471">
        <v>-8355513.54</v>
      </c>
      <c r="N26" s="474" t="s">
        <v>520</v>
      </c>
      <c r="O26" s="475">
        <v>43435</v>
      </c>
      <c r="P26" s="469">
        <f t="shared" si="0"/>
        <v>335.74</v>
      </c>
      <c r="R26" s="484" t="s">
        <v>556</v>
      </c>
      <c r="U26" s="477" t="s">
        <v>560</v>
      </c>
    </row>
    <row r="27" spans="1:21">
      <c r="A27" s="465" t="s">
        <v>503</v>
      </c>
      <c r="B27" s="465" t="s">
        <v>504</v>
      </c>
      <c r="C27" s="466" t="s">
        <v>505</v>
      </c>
      <c r="D27" s="465" t="s">
        <v>561</v>
      </c>
      <c r="E27" s="467">
        <v>43434</v>
      </c>
      <c r="F27" s="468">
        <v>1791400593001</v>
      </c>
      <c r="G27" s="466" t="s">
        <v>507</v>
      </c>
      <c r="H27" s="466" t="s">
        <v>562</v>
      </c>
      <c r="I27" s="465" t="s">
        <v>563</v>
      </c>
      <c r="J27" s="465" t="s">
        <v>510</v>
      </c>
      <c r="K27" s="469" t="s">
        <v>511</v>
      </c>
      <c r="L27" s="470">
        <v>150874.96</v>
      </c>
      <c r="M27" s="471">
        <v>-4861138.54</v>
      </c>
      <c r="N27" s="474" t="s">
        <v>520</v>
      </c>
      <c r="O27" s="475">
        <v>43405</v>
      </c>
      <c r="P27" s="469">
        <f t="shared" si="0"/>
        <v>37718.74</v>
      </c>
      <c r="R27" s="484" t="s">
        <v>556</v>
      </c>
      <c r="U27" s="477" t="s">
        <v>564</v>
      </c>
    </row>
    <row r="28" spans="1:21">
      <c r="A28" s="465" t="s">
        <v>503</v>
      </c>
      <c r="B28" s="465" t="s">
        <v>504</v>
      </c>
      <c r="C28" s="466" t="s">
        <v>505</v>
      </c>
      <c r="D28" s="465" t="s">
        <v>565</v>
      </c>
      <c r="E28" s="467">
        <v>43465</v>
      </c>
      <c r="F28" s="468">
        <v>1791400593001</v>
      </c>
      <c r="G28" s="466" t="s">
        <v>507</v>
      </c>
      <c r="H28" s="466" t="s">
        <v>566</v>
      </c>
      <c r="I28" s="465" t="s">
        <v>563</v>
      </c>
      <c r="J28" s="465" t="s">
        <v>510</v>
      </c>
      <c r="K28" s="469" t="s">
        <v>511</v>
      </c>
      <c r="L28" s="470">
        <v>150875.01</v>
      </c>
      <c r="M28" s="471">
        <v>-6721933.0999999996</v>
      </c>
      <c r="N28" s="474" t="s">
        <v>520</v>
      </c>
      <c r="O28" s="475">
        <v>43435</v>
      </c>
      <c r="P28" s="469">
        <f t="shared" si="0"/>
        <v>37718.752500000002</v>
      </c>
      <c r="R28" s="484" t="s">
        <v>556</v>
      </c>
      <c r="U28" s="477" t="s">
        <v>567</v>
      </c>
    </row>
    <row r="29" spans="1:21">
      <c r="A29" s="465" t="s">
        <v>503</v>
      </c>
      <c r="B29" s="465" t="s">
        <v>504</v>
      </c>
      <c r="C29" s="466" t="s">
        <v>505</v>
      </c>
      <c r="D29" s="465" t="s">
        <v>568</v>
      </c>
      <c r="E29" s="467">
        <v>43465</v>
      </c>
      <c r="F29" s="468">
        <v>1791400593001</v>
      </c>
      <c r="G29" s="466" t="s">
        <v>507</v>
      </c>
      <c r="H29" s="466" t="s">
        <v>569</v>
      </c>
      <c r="I29" s="465" t="s">
        <v>563</v>
      </c>
      <c r="J29" s="465" t="s">
        <v>510</v>
      </c>
      <c r="K29" s="469" t="s">
        <v>511</v>
      </c>
      <c r="L29" s="470">
        <v>0.05</v>
      </c>
      <c r="M29" s="471">
        <v>-4811877.92</v>
      </c>
      <c r="N29" s="474" t="s">
        <v>520</v>
      </c>
      <c r="O29" s="475">
        <v>43405</v>
      </c>
      <c r="P29" s="469">
        <f t="shared" si="0"/>
        <v>1.2500000000000001E-2</v>
      </c>
      <c r="R29" s="484" t="s">
        <v>556</v>
      </c>
      <c r="U29" s="477" t="s">
        <v>564</v>
      </c>
    </row>
    <row r="30" spans="1:21">
      <c r="A30" s="465" t="s">
        <v>503</v>
      </c>
      <c r="B30" s="465" t="s">
        <v>504</v>
      </c>
      <c r="C30" s="466" t="s">
        <v>505</v>
      </c>
      <c r="D30" s="465" t="s">
        <v>570</v>
      </c>
      <c r="E30" s="467">
        <v>43465</v>
      </c>
      <c r="F30" s="468">
        <v>1791400593001</v>
      </c>
      <c r="G30" s="466" t="s">
        <v>507</v>
      </c>
      <c r="H30" s="466" t="s">
        <v>571</v>
      </c>
      <c r="I30" s="465" t="s">
        <v>572</v>
      </c>
      <c r="J30" s="465" t="s">
        <v>510</v>
      </c>
      <c r="K30" s="469" t="s">
        <v>511</v>
      </c>
      <c r="L30" s="470">
        <v>423276.88</v>
      </c>
      <c r="M30" s="471">
        <v>-7145209.9800000004</v>
      </c>
      <c r="N30" s="474" t="s">
        <v>520</v>
      </c>
      <c r="O30" s="475">
        <v>43435</v>
      </c>
      <c r="P30" s="469">
        <f t="shared" si="0"/>
        <v>105819.22</v>
      </c>
      <c r="R30" s="484" t="s">
        <v>556</v>
      </c>
      <c r="U30" s="476" t="str">
        <f>+'[62]MY VTAS 2019'!E47</f>
        <v>L 002 00000017849 014</v>
      </c>
    </row>
    <row r="31" spans="1:21">
      <c r="A31" s="465" t="s">
        <v>503</v>
      </c>
      <c r="B31" s="465" t="s">
        <v>504</v>
      </c>
      <c r="C31" s="466" t="s">
        <v>505</v>
      </c>
      <c r="D31" s="465" t="s">
        <v>573</v>
      </c>
      <c r="E31" s="467">
        <v>43404</v>
      </c>
      <c r="F31" s="468">
        <v>1791400593001</v>
      </c>
      <c r="G31" s="466" t="s">
        <v>507</v>
      </c>
      <c r="H31" s="466" t="s">
        <v>574</v>
      </c>
      <c r="I31" s="465" t="s">
        <v>575</v>
      </c>
      <c r="J31" s="465" t="s">
        <v>510</v>
      </c>
      <c r="K31" s="469" t="s">
        <v>511</v>
      </c>
      <c r="L31" s="470">
        <v>188177.46</v>
      </c>
      <c r="M31" s="471">
        <v>-2124027.5299999998</v>
      </c>
      <c r="N31" s="474" t="s">
        <v>520</v>
      </c>
      <c r="O31" s="475">
        <v>43374</v>
      </c>
      <c r="P31" s="469">
        <f t="shared" si="0"/>
        <v>47044.364999999998</v>
      </c>
      <c r="R31" s="485"/>
    </row>
    <row r="32" spans="1:21">
      <c r="A32" s="465" t="s">
        <v>503</v>
      </c>
      <c r="B32" s="465" t="s">
        <v>504</v>
      </c>
      <c r="C32" s="466" t="s">
        <v>505</v>
      </c>
      <c r="D32" s="465" t="s">
        <v>576</v>
      </c>
      <c r="E32" s="467">
        <v>43434</v>
      </c>
      <c r="F32" s="468">
        <v>1791400593001</v>
      </c>
      <c r="G32" s="466" t="s">
        <v>507</v>
      </c>
      <c r="H32" s="466" t="s">
        <v>577</v>
      </c>
      <c r="I32" s="465" t="s">
        <v>575</v>
      </c>
      <c r="J32" s="465" t="s">
        <v>510</v>
      </c>
      <c r="K32" s="469" t="s">
        <v>511</v>
      </c>
      <c r="L32" s="470">
        <v>188177.46</v>
      </c>
      <c r="M32" s="471">
        <v>-5394400.29</v>
      </c>
      <c r="N32" s="474" t="s">
        <v>520</v>
      </c>
      <c r="O32" s="475">
        <v>43405</v>
      </c>
      <c r="P32" s="469">
        <f t="shared" si="0"/>
        <v>47044.364999999998</v>
      </c>
      <c r="R32" s="485"/>
    </row>
    <row r="33" spans="1:21">
      <c r="A33" s="465" t="s">
        <v>503</v>
      </c>
      <c r="B33" s="465" t="s">
        <v>504</v>
      </c>
      <c r="C33" s="466" t="s">
        <v>505</v>
      </c>
      <c r="D33" s="465" t="s">
        <v>578</v>
      </c>
      <c r="E33" s="467">
        <v>43465</v>
      </c>
      <c r="F33" s="468">
        <v>1791400593001</v>
      </c>
      <c r="G33" s="466" t="s">
        <v>507</v>
      </c>
      <c r="H33" s="466" t="s">
        <v>579</v>
      </c>
      <c r="I33" s="465" t="s">
        <v>575</v>
      </c>
      <c r="J33" s="465" t="s">
        <v>510</v>
      </c>
      <c r="K33" s="469" t="s">
        <v>511</v>
      </c>
      <c r="L33" s="470">
        <v>187954.83</v>
      </c>
      <c r="M33" s="471">
        <v>-7333164.8099999996</v>
      </c>
      <c r="N33" s="474" t="s">
        <v>520</v>
      </c>
      <c r="O33" s="475">
        <v>43435</v>
      </c>
      <c r="P33" s="469">
        <f t="shared" si="0"/>
        <v>46988.707499999997</v>
      </c>
      <c r="R33" s="485"/>
    </row>
    <row r="34" spans="1:21">
      <c r="A34" s="465" t="s">
        <v>503</v>
      </c>
      <c r="B34" s="465" t="s">
        <v>504</v>
      </c>
      <c r="C34" s="466" t="s">
        <v>505</v>
      </c>
      <c r="D34" s="465" t="s">
        <v>580</v>
      </c>
      <c r="E34" s="467">
        <v>43465</v>
      </c>
      <c r="F34" s="468">
        <v>1791400593001</v>
      </c>
      <c r="G34" s="466" t="s">
        <v>507</v>
      </c>
      <c r="H34" s="466" t="s">
        <v>581</v>
      </c>
      <c r="I34" s="465" t="s">
        <v>575</v>
      </c>
      <c r="J34" s="465" t="s">
        <v>510</v>
      </c>
      <c r="K34" s="469" t="s">
        <v>511</v>
      </c>
      <c r="L34" s="470">
        <v>2529.38</v>
      </c>
      <c r="M34" s="471">
        <v>-7335694.1900000004</v>
      </c>
      <c r="N34" s="474" t="s">
        <v>520</v>
      </c>
      <c r="O34" s="475">
        <v>43435</v>
      </c>
      <c r="P34" s="469">
        <f t="shared" si="0"/>
        <v>632.34500000000003</v>
      </c>
      <c r="R34" s="484" t="s">
        <v>556</v>
      </c>
      <c r="U34" s="477" t="s">
        <v>582</v>
      </c>
    </row>
    <row r="35" spans="1:21">
      <c r="A35" s="465" t="s">
        <v>503</v>
      </c>
      <c r="B35" s="465" t="s">
        <v>504</v>
      </c>
      <c r="C35" s="466" t="s">
        <v>505</v>
      </c>
      <c r="D35" s="465" t="s">
        <v>583</v>
      </c>
      <c r="E35" s="467">
        <v>43465</v>
      </c>
      <c r="F35" s="468">
        <v>1791400593001</v>
      </c>
      <c r="G35" s="466" t="s">
        <v>507</v>
      </c>
      <c r="H35" s="466" t="s">
        <v>584</v>
      </c>
      <c r="I35" s="465" t="s">
        <v>575</v>
      </c>
      <c r="J35" s="465" t="s">
        <v>510</v>
      </c>
      <c r="K35" s="469" t="s">
        <v>511</v>
      </c>
      <c r="L35" s="470">
        <v>2.44</v>
      </c>
      <c r="M35" s="471">
        <v>-4811877.8899999997</v>
      </c>
      <c r="N35" s="474" t="s">
        <v>520</v>
      </c>
      <c r="O35" s="475">
        <v>43374</v>
      </c>
      <c r="P35" s="469">
        <f t="shared" si="0"/>
        <v>0.61</v>
      </c>
      <c r="R35" s="485"/>
    </row>
    <row r="36" spans="1:21">
      <c r="A36" s="465" t="s">
        <v>503</v>
      </c>
      <c r="B36" s="465" t="s">
        <v>504</v>
      </c>
      <c r="C36" s="466" t="s">
        <v>505</v>
      </c>
      <c r="D36" s="465" t="s">
        <v>585</v>
      </c>
      <c r="E36" s="467">
        <v>43465</v>
      </c>
      <c r="F36" s="468">
        <v>1791400593001</v>
      </c>
      <c r="G36" s="466" t="s">
        <v>507</v>
      </c>
      <c r="H36" s="466" t="s">
        <v>586</v>
      </c>
      <c r="I36" s="465" t="s">
        <v>575</v>
      </c>
      <c r="J36" s="465" t="s">
        <v>510</v>
      </c>
      <c r="K36" s="469" t="s">
        <v>511</v>
      </c>
      <c r="L36" s="470">
        <v>2.44</v>
      </c>
      <c r="M36" s="471">
        <v>-4811880.3600000003</v>
      </c>
      <c r="N36" s="474" t="s">
        <v>520</v>
      </c>
      <c r="O36" s="475">
        <v>43405</v>
      </c>
      <c r="P36" s="469">
        <f t="shared" si="0"/>
        <v>0.61</v>
      </c>
      <c r="R36" s="485"/>
    </row>
    <row r="37" spans="1:21">
      <c r="A37" s="465" t="s">
        <v>503</v>
      </c>
      <c r="B37" s="465" t="s">
        <v>504</v>
      </c>
      <c r="C37" s="466" t="s">
        <v>505</v>
      </c>
      <c r="D37" s="465" t="s">
        <v>587</v>
      </c>
      <c r="E37" s="467">
        <v>43465</v>
      </c>
      <c r="F37" s="468">
        <v>1791400593001</v>
      </c>
      <c r="G37" s="466" t="s">
        <v>507</v>
      </c>
      <c r="H37" s="466" t="s">
        <v>588</v>
      </c>
      <c r="I37" s="465" t="s">
        <v>589</v>
      </c>
      <c r="J37" s="465" t="s">
        <v>510</v>
      </c>
      <c r="K37" s="469" t="s">
        <v>511</v>
      </c>
      <c r="L37" s="470">
        <v>229915.66</v>
      </c>
      <c r="M37" s="471">
        <v>-7565609.8499999996</v>
      </c>
      <c r="N37" s="474" t="s">
        <v>520</v>
      </c>
      <c r="O37" s="475">
        <v>43435</v>
      </c>
      <c r="P37" s="469">
        <f t="shared" si="0"/>
        <v>57478.915000000001</v>
      </c>
      <c r="R37" s="484" t="s">
        <v>556</v>
      </c>
      <c r="U37" s="477" t="s">
        <v>590</v>
      </c>
    </row>
    <row r="38" spans="1:21">
      <c r="A38" s="465" t="s">
        <v>503</v>
      </c>
      <c r="B38" s="465" t="s">
        <v>504</v>
      </c>
      <c r="C38" s="466" t="s">
        <v>505</v>
      </c>
      <c r="D38" s="465" t="s">
        <v>591</v>
      </c>
      <c r="E38" s="467">
        <v>43404</v>
      </c>
      <c r="F38" s="468">
        <v>1791400593001</v>
      </c>
      <c r="G38" s="466" t="s">
        <v>507</v>
      </c>
      <c r="H38" s="466" t="s">
        <v>592</v>
      </c>
      <c r="I38" s="465" t="s">
        <v>593</v>
      </c>
      <c r="J38" s="465" t="s">
        <v>510</v>
      </c>
      <c r="K38" s="469" t="s">
        <v>511</v>
      </c>
      <c r="L38" s="470">
        <v>447816.88</v>
      </c>
      <c r="M38" s="471">
        <v>-3261746.79</v>
      </c>
      <c r="N38" s="474" t="s">
        <v>520</v>
      </c>
      <c r="O38" s="475">
        <v>43374</v>
      </c>
      <c r="P38" s="469">
        <f t="shared" si="0"/>
        <v>111954.22</v>
      </c>
      <c r="R38" s="484" t="s">
        <v>556</v>
      </c>
      <c r="U38" s="477" t="s">
        <v>594</v>
      </c>
    </row>
    <row r="39" spans="1:21">
      <c r="A39" s="465" t="s">
        <v>503</v>
      </c>
      <c r="B39" s="465" t="s">
        <v>504</v>
      </c>
      <c r="C39" s="466" t="s">
        <v>505</v>
      </c>
      <c r="D39" s="465" t="s">
        <v>595</v>
      </c>
      <c r="E39" s="467">
        <v>43434</v>
      </c>
      <c r="F39" s="468">
        <v>1791400593001</v>
      </c>
      <c r="G39" s="466" t="s">
        <v>507</v>
      </c>
      <c r="H39" s="466" t="s">
        <v>596</v>
      </c>
      <c r="I39" s="465" t="s">
        <v>593</v>
      </c>
      <c r="J39" s="465" t="s">
        <v>510</v>
      </c>
      <c r="K39" s="469" t="s">
        <v>511</v>
      </c>
      <c r="L39" s="470">
        <v>447816.88</v>
      </c>
      <c r="M39" s="471">
        <v>-6074924.0099999998</v>
      </c>
      <c r="N39" s="474" t="s">
        <v>520</v>
      </c>
      <c r="O39" s="475">
        <v>43405</v>
      </c>
      <c r="P39" s="469">
        <f t="shared" si="0"/>
        <v>111954.22</v>
      </c>
      <c r="R39" s="484" t="s">
        <v>556</v>
      </c>
      <c r="U39" s="477" t="s">
        <v>594</v>
      </c>
    </row>
    <row r="40" spans="1:21">
      <c r="A40" s="465" t="s">
        <v>503</v>
      </c>
      <c r="B40" s="465" t="s">
        <v>504</v>
      </c>
      <c r="C40" s="466" t="s">
        <v>505</v>
      </c>
      <c r="D40" s="465" t="s">
        <v>597</v>
      </c>
      <c r="E40" s="467">
        <v>43465</v>
      </c>
      <c r="F40" s="468">
        <v>1791400593001</v>
      </c>
      <c r="G40" s="466" t="s">
        <v>507</v>
      </c>
      <c r="H40" s="466" t="s">
        <v>598</v>
      </c>
      <c r="I40" s="465" t="s">
        <v>593</v>
      </c>
      <c r="J40" s="465" t="s">
        <v>510</v>
      </c>
      <c r="K40" s="469" t="s">
        <v>511</v>
      </c>
      <c r="L40" s="470">
        <v>447816.88</v>
      </c>
      <c r="M40" s="471">
        <v>-8013426.7300000004</v>
      </c>
      <c r="N40" s="474" t="s">
        <v>520</v>
      </c>
      <c r="O40" s="475">
        <v>43435</v>
      </c>
      <c r="P40" s="469">
        <f t="shared" si="0"/>
        <v>111954.22</v>
      </c>
      <c r="R40" s="484" t="s">
        <v>556</v>
      </c>
      <c r="S40" s="454" t="s">
        <v>599</v>
      </c>
      <c r="U40" s="477" t="s">
        <v>600</v>
      </c>
    </row>
    <row r="41" spans="1:21">
      <c r="A41" s="465" t="s">
        <v>503</v>
      </c>
      <c r="B41" s="465" t="s">
        <v>504</v>
      </c>
      <c r="C41" s="466" t="s">
        <v>505</v>
      </c>
      <c r="D41" s="465" t="s">
        <v>601</v>
      </c>
      <c r="E41" s="467">
        <v>43465</v>
      </c>
      <c r="F41" s="468">
        <v>1791400593001</v>
      </c>
      <c r="G41" s="466" t="s">
        <v>507</v>
      </c>
      <c r="H41" s="466" t="s">
        <v>602</v>
      </c>
      <c r="I41" s="465" t="s">
        <v>603</v>
      </c>
      <c r="J41" s="465" t="s">
        <v>510</v>
      </c>
      <c r="K41" s="469" t="s">
        <v>511</v>
      </c>
      <c r="L41" s="470">
        <v>115016.16</v>
      </c>
      <c r="M41" s="471">
        <v>-8128442.8899999997</v>
      </c>
      <c r="N41" s="474" t="s">
        <v>520</v>
      </c>
      <c r="O41" s="475">
        <v>43435</v>
      </c>
      <c r="P41" s="469">
        <f t="shared" si="0"/>
        <v>28754.04</v>
      </c>
      <c r="R41" s="484" t="s">
        <v>556</v>
      </c>
      <c r="U41" s="477" t="s">
        <v>604</v>
      </c>
    </row>
    <row r="42" spans="1:21">
      <c r="A42" s="465" t="s">
        <v>503</v>
      </c>
      <c r="B42" s="465" t="s">
        <v>504</v>
      </c>
      <c r="C42" s="466" t="s">
        <v>505</v>
      </c>
      <c r="D42" s="465" t="s">
        <v>605</v>
      </c>
      <c r="E42" s="467">
        <v>43465</v>
      </c>
      <c r="F42" s="468">
        <v>1791400593001</v>
      </c>
      <c r="G42" s="466" t="s">
        <v>507</v>
      </c>
      <c r="H42" s="466" t="s">
        <v>606</v>
      </c>
      <c r="I42" s="465" t="s">
        <v>607</v>
      </c>
      <c r="J42" s="465" t="s">
        <v>510</v>
      </c>
      <c r="K42" s="469" t="s">
        <v>511</v>
      </c>
      <c r="L42" s="470">
        <v>1342.96</v>
      </c>
      <c r="M42" s="471">
        <v>-8361878.5</v>
      </c>
      <c r="N42" s="474" t="s">
        <v>520</v>
      </c>
      <c r="O42" s="475">
        <v>43435</v>
      </c>
      <c r="P42" s="469">
        <f t="shared" si="0"/>
        <v>335.74</v>
      </c>
      <c r="R42" s="484" t="s">
        <v>556</v>
      </c>
      <c r="U42" s="477" t="s">
        <v>608</v>
      </c>
    </row>
    <row r="43" spans="1:21">
      <c r="A43" s="465" t="s">
        <v>503</v>
      </c>
      <c r="B43" s="465" t="s">
        <v>504</v>
      </c>
      <c r="C43" s="466" t="s">
        <v>505</v>
      </c>
      <c r="D43" s="465" t="s">
        <v>609</v>
      </c>
      <c r="E43" s="467">
        <v>43465</v>
      </c>
      <c r="F43" s="468">
        <v>1791400593001</v>
      </c>
      <c r="G43" s="466" t="s">
        <v>507</v>
      </c>
      <c r="H43" s="466" t="s">
        <v>610</v>
      </c>
      <c r="I43" s="465" t="s">
        <v>611</v>
      </c>
      <c r="J43" s="465" t="s">
        <v>510</v>
      </c>
      <c r="K43" s="469" t="s">
        <v>511</v>
      </c>
      <c r="L43" s="470">
        <v>2243.0500000000002</v>
      </c>
      <c r="M43" s="471">
        <v>-8351770.5800000001</v>
      </c>
      <c r="N43" s="474" t="s">
        <v>520</v>
      </c>
      <c r="O43" s="475">
        <v>43435</v>
      </c>
      <c r="P43" s="469">
        <f t="shared" si="0"/>
        <v>560.76250000000005</v>
      </c>
      <c r="R43" s="484" t="s">
        <v>556</v>
      </c>
      <c r="U43" s="477" t="s">
        <v>612</v>
      </c>
    </row>
    <row r="44" spans="1:21">
      <c r="A44" s="465" t="s">
        <v>503</v>
      </c>
      <c r="B44" s="465" t="s">
        <v>504</v>
      </c>
      <c r="C44" s="466" t="s">
        <v>505</v>
      </c>
      <c r="D44" s="465" t="s">
        <v>613</v>
      </c>
      <c r="E44" s="467">
        <v>43465</v>
      </c>
      <c r="F44" s="468">
        <v>1791400593001</v>
      </c>
      <c r="G44" s="466" t="s">
        <v>507</v>
      </c>
      <c r="H44" s="466" t="s">
        <v>614</v>
      </c>
      <c r="I44" s="465" t="s">
        <v>615</v>
      </c>
      <c r="J44" s="465" t="s">
        <v>510</v>
      </c>
      <c r="K44" s="469" t="s">
        <v>511</v>
      </c>
      <c r="L44" s="470">
        <v>2264.6799999999998</v>
      </c>
      <c r="M44" s="471">
        <v>-8360535.54</v>
      </c>
      <c r="N44" s="474" t="s">
        <v>520</v>
      </c>
      <c r="O44" s="475">
        <v>43435</v>
      </c>
      <c r="P44" s="469">
        <f t="shared" si="0"/>
        <v>566.16999999999996</v>
      </c>
      <c r="R44" s="484" t="s">
        <v>556</v>
      </c>
      <c r="U44" s="477" t="s">
        <v>616</v>
      </c>
    </row>
    <row r="45" spans="1:21">
      <c r="A45" s="465" t="s">
        <v>503</v>
      </c>
      <c r="B45" s="465" t="s">
        <v>504</v>
      </c>
      <c r="C45" s="466" t="s">
        <v>505</v>
      </c>
      <c r="D45" s="465" t="s">
        <v>617</v>
      </c>
      <c r="E45" s="467">
        <v>43465</v>
      </c>
      <c r="F45" s="468">
        <v>1791400593001</v>
      </c>
      <c r="G45" s="466" t="s">
        <v>507</v>
      </c>
      <c r="H45" s="466" t="s">
        <v>618</v>
      </c>
      <c r="I45" s="465" t="s">
        <v>619</v>
      </c>
      <c r="J45" s="465" t="s">
        <v>510</v>
      </c>
      <c r="K45" s="469" t="s">
        <v>511</v>
      </c>
      <c r="L45" s="470">
        <v>1654.39</v>
      </c>
      <c r="M45" s="471">
        <v>-8358270.8600000003</v>
      </c>
      <c r="N45" s="474" t="s">
        <v>520</v>
      </c>
      <c r="O45" s="475">
        <v>43435</v>
      </c>
      <c r="P45" s="469">
        <f t="shared" si="0"/>
        <v>413.59750000000003</v>
      </c>
      <c r="R45" s="484" t="s">
        <v>556</v>
      </c>
      <c r="U45" s="477" t="s">
        <v>620</v>
      </c>
    </row>
    <row r="46" spans="1:21">
      <c r="A46" s="465" t="s">
        <v>503</v>
      </c>
      <c r="B46" s="465" t="s">
        <v>504</v>
      </c>
      <c r="C46" s="466" t="s">
        <v>505</v>
      </c>
      <c r="D46" s="465" t="s">
        <v>621</v>
      </c>
      <c r="E46" s="467">
        <v>43465</v>
      </c>
      <c r="F46" s="468">
        <v>1791400593001</v>
      </c>
      <c r="G46" s="466" t="s">
        <v>507</v>
      </c>
      <c r="H46" s="466" t="s">
        <v>622</v>
      </c>
      <c r="I46" s="465" t="s">
        <v>623</v>
      </c>
      <c r="J46" s="465" t="s">
        <v>510</v>
      </c>
      <c r="K46" s="469" t="s">
        <v>511</v>
      </c>
      <c r="L46" s="470">
        <v>151683.72</v>
      </c>
      <c r="M46" s="471">
        <v>-8280126.6100000003</v>
      </c>
      <c r="N46" s="474" t="s">
        <v>520</v>
      </c>
      <c r="O46" s="475">
        <v>43435</v>
      </c>
      <c r="P46" s="469">
        <f t="shared" si="0"/>
        <v>37920.93</v>
      </c>
      <c r="R46" s="484" t="s">
        <v>556</v>
      </c>
      <c r="U46" s="477" t="s">
        <v>624</v>
      </c>
    </row>
    <row r="47" spans="1:21">
      <c r="A47" s="465" t="s">
        <v>503</v>
      </c>
      <c r="B47" s="465" t="s">
        <v>504</v>
      </c>
      <c r="C47" s="466" t="s">
        <v>505</v>
      </c>
      <c r="D47" s="465" t="s">
        <v>625</v>
      </c>
      <c r="E47" s="467">
        <v>43404</v>
      </c>
      <c r="F47" s="468">
        <v>1791400593001</v>
      </c>
      <c r="G47" s="466" t="s">
        <v>507</v>
      </c>
      <c r="H47" s="466" t="s">
        <v>626</v>
      </c>
      <c r="I47" s="465" t="s">
        <v>627</v>
      </c>
      <c r="J47" s="465" t="s">
        <v>510</v>
      </c>
      <c r="K47" s="469" t="s">
        <v>511</v>
      </c>
      <c r="L47" s="470">
        <v>161027.47</v>
      </c>
      <c r="M47" s="471">
        <v>-3537790.42</v>
      </c>
      <c r="N47" s="474" t="s">
        <v>628</v>
      </c>
      <c r="O47" s="475">
        <v>42887</v>
      </c>
      <c r="P47" s="469">
        <f t="shared" si="0"/>
        <v>40256.8675</v>
      </c>
      <c r="R47" s="484" t="s">
        <v>556</v>
      </c>
    </row>
    <row r="48" spans="1:21">
      <c r="A48" s="465" t="s">
        <v>503</v>
      </c>
      <c r="B48" s="465" t="s">
        <v>504</v>
      </c>
      <c r="C48" s="466" t="s">
        <v>505</v>
      </c>
      <c r="D48" s="465" t="s">
        <v>629</v>
      </c>
      <c r="E48" s="467">
        <v>43404</v>
      </c>
      <c r="F48" s="468">
        <v>1791400593001</v>
      </c>
      <c r="G48" s="466" t="s">
        <v>507</v>
      </c>
      <c r="H48" s="466" t="s">
        <v>630</v>
      </c>
      <c r="I48" s="465" t="s">
        <v>627</v>
      </c>
      <c r="J48" s="465" t="s">
        <v>510</v>
      </c>
      <c r="K48" s="469" t="s">
        <v>511</v>
      </c>
      <c r="L48" s="470">
        <v>161027.47</v>
      </c>
      <c r="M48" s="471">
        <v>-3698817.89</v>
      </c>
      <c r="N48" s="474" t="s">
        <v>628</v>
      </c>
      <c r="O48" s="475">
        <v>42917</v>
      </c>
      <c r="P48" s="469">
        <f t="shared" si="0"/>
        <v>40256.8675</v>
      </c>
      <c r="R48" s="484" t="s">
        <v>556</v>
      </c>
    </row>
    <row r="49" spans="1:21">
      <c r="A49" s="465" t="s">
        <v>503</v>
      </c>
      <c r="B49" s="465" t="s">
        <v>504</v>
      </c>
      <c r="C49" s="466" t="s">
        <v>505</v>
      </c>
      <c r="D49" s="465" t="s">
        <v>631</v>
      </c>
      <c r="E49" s="467">
        <v>43404</v>
      </c>
      <c r="F49" s="468">
        <v>1791400593001</v>
      </c>
      <c r="G49" s="466" t="s">
        <v>507</v>
      </c>
      <c r="H49" s="466" t="s">
        <v>632</v>
      </c>
      <c r="I49" s="465" t="s">
        <v>627</v>
      </c>
      <c r="J49" s="465" t="s">
        <v>510</v>
      </c>
      <c r="K49" s="469" t="s">
        <v>511</v>
      </c>
      <c r="L49" s="470">
        <v>161027.47</v>
      </c>
      <c r="M49" s="471">
        <v>-3859845.36</v>
      </c>
      <c r="N49" s="474" t="s">
        <v>628</v>
      </c>
      <c r="O49" s="475">
        <v>42948</v>
      </c>
      <c r="P49" s="469">
        <f t="shared" si="0"/>
        <v>40256.8675</v>
      </c>
      <c r="R49" s="484" t="s">
        <v>556</v>
      </c>
    </row>
    <row r="50" spans="1:21">
      <c r="A50" s="465" t="s">
        <v>503</v>
      </c>
      <c r="B50" s="465" t="s">
        <v>504</v>
      </c>
      <c r="C50" s="466" t="s">
        <v>505</v>
      </c>
      <c r="D50" s="465" t="s">
        <v>633</v>
      </c>
      <c r="E50" s="467">
        <v>43404</v>
      </c>
      <c r="F50" s="468">
        <v>1791400593001</v>
      </c>
      <c r="G50" s="466" t="s">
        <v>507</v>
      </c>
      <c r="H50" s="466" t="s">
        <v>634</v>
      </c>
      <c r="I50" s="465" t="s">
        <v>627</v>
      </c>
      <c r="J50" s="465" t="s">
        <v>510</v>
      </c>
      <c r="K50" s="469" t="s">
        <v>511</v>
      </c>
      <c r="L50" s="470">
        <v>161027.47</v>
      </c>
      <c r="M50" s="471">
        <v>-4020872.83</v>
      </c>
      <c r="N50" s="474" t="s">
        <v>628</v>
      </c>
      <c r="O50" s="475">
        <v>42979</v>
      </c>
      <c r="P50" s="469">
        <f t="shared" si="0"/>
        <v>40256.8675</v>
      </c>
      <c r="R50" s="484" t="s">
        <v>556</v>
      </c>
    </row>
    <row r="51" spans="1:21">
      <c r="A51" s="465" t="s">
        <v>503</v>
      </c>
      <c r="B51" s="465" t="s">
        <v>504</v>
      </c>
      <c r="C51" s="466" t="s">
        <v>505</v>
      </c>
      <c r="D51" s="465" t="s">
        <v>635</v>
      </c>
      <c r="E51" s="467">
        <v>43404</v>
      </c>
      <c r="F51" s="468">
        <v>1791400593001</v>
      </c>
      <c r="G51" s="466" t="s">
        <v>507</v>
      </c>
      <c r="H51" s="466" t="s">
        <v>636</v>
      </c>
      <c r="I51" s="465" t="s">
        <v>627</v>
      </c>
      <c r="J51" s="465" t="s">
        <v>510</v>
      </c>
      <c r="K51" s="469" t="s">
        <v>511</v>
      </c>
      <c r="L51" s="470">
        <v>161027.47</v>
      </c>
      <c r="M51" s="471">
        <v>-4181900.3</v>
      </c>
      <c r="N51" s="474" t="s">
        <v>628</v>
      </c>
      <c r="O51" s="475">
        <v>43009</v>
      </c>
      <c r="P51" s="469">
        <f t="shared" si="0"/>
        <v>40256.8675</v>
      </c>
      <c r="R51" s="484" t="s">
        <v>556</v>
      </c>
    </row>
    <row r="52" spans="1:21">
      <c r="A52" s="465" t="s">
        <v>503</v>
      </c>
      <c r="B52" s="465" t="s">
        <v>504</v>
      </c>
      <c r="C52" s="466" t="s">
        <v>505</v>
      </c>
      <c r="D52" s="465" t="s">
        <v>637</v>
      </c>
      <c r="E52" s="467">
        <v>43404</v>
      </c>
      <c r="F52" s="468">
        <v>1791400593001</v>
      </c>
      <c r="G52" s="466" t="s">
        <v>507</v>
      </c>
      <c r="H52" s="466" t="s">
        <v>638</v>
      </c>
      <c r="I52" s="465" t="s">
        <v>627</v>
      </c>
      <c r="J52" s="465" t="s">
        <v>510</v>
      </c>
      <c r="K52" s="469" t="s">
        <v>511</v>
      </c>
      <c r="L52" s="470">
        <v>161027.47</v>
      </c>
      <c r="M52" s="471">
        <v>-4342927.7699999996</v>
      </c>
      <c r="N52" s="474" t="s">
        <v>628</v>
      </c>
      <c r="O52" s="475">
        <v>43040</v>
      </c>
      <c r="P52" s="469">
        <f t="shared" si="0"/>
        <v>40256.8675</v>
      </c>
      <c r="R52" s="484" t="s">
        <v>556</v>
      </c>
    </row>
    <row r="53" spans="1:21">
      <c r="A53" s="465" t="s">
        <v>503</v>
      </c>
      <c r="B53" s="465" t="s">
        <v>504</v>
      </c>
      <c r="C53" s="466" t="s">
        <v>505</v>
      </c>
      <c r="D53" s="465" t="s">
        <v>639</v>
      </c>
      <c r="E53" s="467">
        <v>43404</v>
      </c>
      <c r="F53" s="468">
        <v>1791400593001</v>
      </c>
      <c r="G53" s="466" t="s">
        <v>507</v>
      </c>
      <c r="H53" s="466" t="s">
        <v>640</v>
      </c>
      <c r="I53" s="465" t="s">
        <v>627</v>
      </c>
      <c r="J53" s="465" t="s">
        <v>510</v>
      </c>
      <c r="K53" s="469" t="s">
        <v>511</v>
      </c>
      <c r="L53" s="470">
        <v>161027.47</v>
      </c>
      <c r="M53" s="471">
        <v>-4503955.24</v>
      </c>
      <c r="N53" s="474" t="s">
        <v>628</v>
      </c>
      <c r="O53" s="475">
        <v>43070</v>
      </c>
      <c r="P53" s="469">
        <f t="shared" si="0"/>
        <v>40256.8675</v>
      </c>
      <c r="R53" s="484" t="s">
        <v>556</v>
      </c>
    </row>
    <row r="54" spans="1:21">
      <c r="A54" s="465" t="s">
        <v>503</v>
      </c>
      <c r="B54" s="465" t="s">
        <v>504</v>
      </c>
      <c r="C54" s="466" t="s">
        <v>505</v>
      </c>
      <c r="D54" s="465" t="s">
        <v>641</v>
      </c>
      <c r="E54" s="467">
        <v>43404</v>
      </c>
      <c r="F54" s="468">
        <v>1791400593001</v>
      </c>
      <c r="G54" s="466" t="s">
        <v>507</v>
      </c>
      <c r="H54" s="466" t="s">
        <v>642</v>
      </c>
      <c r="I54" s="465" t="s">
        <v>627</v>
      </c>
      <c r="J54" s="465" t="s">
        <v>510</v>
      </c>
      <c r="K54" s="469" t="s">
        <v>511</v>
      </c>
      <c r="L54" s="470">
        <v>161027.47</v>
      </c>
      <c r="M54" s="471">
        <v>-4664982.71</v>
      </c>
      <c r="N54" s="474" t="s">
        <v>628</v>
      </c>
      <c r="O54" s="475">
        <v>43101</v>
      </c>
      <c r="P54" s="469">
        <f t="shared" si="0"/>
        <v>40256.8675</v>
      </c>
      <c r="R54" s="484" t="s">
        <v>556</v>
      </c>
    </row>
    <row r="55" spans="1:21">
      <c r="A55" s="465" t="s">
        <v>503</v>
      </c>
      <c r="B55" s="465" t="s">
        <v>504</v>
      </c>
      <c r="C55" s="466" t="s">
        <v>505</v>
      </c>
      <c r="D55" s="465" t="s">
        <v>643</v>
      </c>
      <c r="E55" s="467">
        <v>43404</v>
      </c>
      <c r="F55" s="468">
        <v>1791400593001</v>
      </c>
      <c r="G55" s="466" t="s">
        <v>507</v>
      </c>
      <c r="H55" s="466" t="s">
        <v>644</v>
      </c>
      <c r="I55" s="465" t="s">
        <v>627</v>
      </c>
      <c r="J55" s="465" t="s">
        <v>510</v>
      </c>
      <c r="K55" s="469" t="s">
        <v>511</v>
      </c>
      <c r="L55" s="470">
        <v>73469.740000000005</v>
      </c>
      <c r="M55" s="471">
        <v>-4738452.45</v>
      </c>
      <c r="N55" s="474" t="s">
        <v>628</v>
      </c>
      <c r="O55" s="475">
        <v>43132</v>
      </c>
      <c r="P55" s="469">
        <f t="shared" si="0"/>
        <v>18367.435000000001</v>
      </c>
      <c r="R55" s="484" t="s">
        <v>556</v>
      </c>
    </row>
    <row r="56" spans="1:21">
      <c r="A56" s="465" t="s">
        <v>503</v>
      </c>
      <c r="B56" s="465" t="s">
        <v>504</v>
      </c>
      <c r="C56" s="466" t="s">
        <v>505</v>
      </c>
      <c r="D56" s="465" t="s">
        <v>645</v>
      </c>
      <c r="E56" s="467">
        <v>43404</v>
      </c>
      <c r="F56" s="468">
        <v>1791400593001</v>
      </c>
      <c r="G56" s="466" t="s">
        <v>507</v>
      </c>
      <c r="H56" s="466" t="s">
        <v>646</v>
      </c>
      <c r="I56" s="465" t="s">
        <v>627</v>
      </c>
      <c r="J56" s="465" t="s">
        <v>510</v>
      </c>
      <c r="K56" s="469" t="s">
        <v>511</v>
      </c>
      <c r="L56" s="470">
        <v>46741.33</v>
      </c>
      <c r="M56" s="471">
        <v>-4785193.78</v>
      </c>
      <c r="N56" s="474" t="s">
        <v>628</v>
      </c>
      <c r="O56" s="475">
        <v>43132</v>
      </c>
      <c r="P56" s="469">
        <f t="shared" si="0"/>
        <v>11685.3325</v>
      </c>
      <c r="R56" s="484" t="s">
        <v>556</v>
      </c>
    </row>
    <row r="57" spans="1:21">
      <c r="A57" s="465" t="s">
        <v>503</v>
      </c>
      <c r="B57" s="465" t="s">
        <v>504</v>
      </c>
      <c r="C57" s="466" t="s">
        <v>505</v>
      </c>
      <c r="D57" s="465" t="s">
        <v>647</v>
      </c>
      <c r="E57" s="467">
        <v>43404</v>
      </c>
      <c r="F57" s="468">
        <v>1791400593001</v>
      </c>
      <c r="G57" s="466" t="s">
        <v>507</v>
      </c>
      <c r="H57" s="466" t="s">
        <v>648</v>
      </c>
      <c r="I57" s="465" t="s">
        <v>627</v>
      </c>
      <c r="J57" s="465" t="s">
        <v>510</v>
      </c>
      <c r="K57" s="469" t="s">
        <v>511</v>
      </c>
      <c r="L57" s="470">
        <v>46741.33</v>
      </c>
      <c r="M57" s="471">
        <v>-4831935.1100000003</v>
      </c>
      <c r="N57" s="474" t="s">
        <v>628</v>
      </c>
      <c r="O57" s="475">
        <v>43160</v>
      </c>
      <c r="P57" s="469">
        <f t="shared" si="0"/>
        <v>11685.3325</v>
      </c>
      <c r="R57" s="484" t="s">
        <v>556</v>
      </c>
    </row>
    <row r="58" spans="1:21">
      <c r="A58" s="465" t="s">
        <v>503</v>
      </c>
      <c r="B58" s="465" t="s">
        <v>504</v>
      </c>
      <c r="C58" s="466" t="s">
        <v>505</v>
      </c>
      <c r="D58" s="465" t="s">
        <v>649</v>
      </c>
      <c r="E58" s="467">
        <v>43404</v>
      </c>
      <c r="F58" s="468">
        <v>1791400593001</v>
      </c>
      <c r="G58" s="466" t="s">
        <v>507</v>
      </c>
      <c r="H58" s="466" t="s">
        <v>650</v>
      </c>
      <c r="I58" s="465" t="s">
        <v>627</v>
      </c>
      <c r="J58" s="465" t="s">
        <v>510</v>
      </c>
      <c r="K58" s="469" t="s">
        <v>511</v>
      </c>
      <c r="L58" s="470">
        <v>34276.839999999997</v>
      </c>
      <c r="M58" s="471">
        <v>-4866211.95</v>
      </c>
      <c r="N58" s="474" t="s">
        <v>628</v>
      </c>
      <c r="O58" s="475">
        <v>43191</v>
      </c>
      <c r="P58" s="469">
        <f t="shared" si="0"/>
        <v>8569.2099999999991</v>
      </c>
      <c r="R58" s="484" t="s">
        <v>556</v>
      </c>
    </row>
    <row r="59" spans="1:21">
      <c r="A59" s="465" t="s">
        <v>503</v>
      </c>
      <c r="B59" s="465" t="s">
        <v>504</v>
      </c>
      <c r="C59" s="466" t="s">
        <v>505</v>
      </c>
      <c r="D59" s="465" t="s">
        <v>651</v>
      </c>
      <c r="E59" s="467">
        <v>43404</v>
      </c>
      <c r="F59" s="468">
        <v>1791400593001</v>
      </c>
      <c r="G59" s="466" t="s">
        <v>507</v>
      </c>
      <c r="H59" s="466" t="s">
        <v>652</v>
      </c>
      <c r="I59" s="465" t="s">
        <v>653</v>
      </c>
      <c r="J59" s="465" t="s">
        <v>510</v>
      </c>
      <c r="K59" s="469" t="s">
        <v>511</v>
      </c>
      <c r="L59" s="470">
        <v>12069.73</v>
      </c>
      <c r="M59" s="471">
        <v>-5374715.0300000003</v>
      </c>
      <c r="N59" s="474" t="s">
        <v>520</v>
      </c>
      <c r="O59" s="475">
        <v>43160</v>
      </c>
      <c r="P59" s="469">
        <f t="shared" si="0"/>
        <v>3017.4324999999999</v>
      </c>
      <c r="R59" s="485"/>
    </row>
    <row r="60" spans="1:21">
      <c r="A60" s="465" t="s">
        <v>503</v>
      </c>
      <c r="B60" s="465" t="s">
        <v>504</v>
      </c>
      <c r="C60" s="466" t="s">
        <v>505</v>
      </c>
      <c r="D60" s="465" t="s">
        <v>654</v>
      </c>
      <c r="E60" s="467">
        <v>43404</v>
      </c>
      <c r="F60" s="468">
        <v>1791400593001</v>
      </c>
      <c r="G60" s="466" t="s">
        <v>507</v>
      </c>
      <c r="H60" s="466" t="s">
        <v>655</v>
      </c>
      <c r="I60" s="465" t="s">
        <v>653</v>
      </c>
      <c r="J60" s="465" t="s">
        <v>510</v>
      </c>
      <c r="K60" s="469" t="s">
        <v>511</v>
      </c>
      <c r="L60" s="470">
        <v>12069.73</v>
      </c>
      <c r="M60" s="471">
        <v>-5386784.7599999998</v>
      </c>
      <c r="N60" s="474" t="s">
        <v>520</v>
      </c>
      <c r="O60" s="475">
        <v>43191</v>
      </c>
      <c r="P60" s="469">
        <f t="shared" si="0"/>
        <v>3017.4324999999999</v>
      </c>
      <c r="R60" s="485"/>
    </row>
    <row r="61" spans="1:21">
      <c r="A61" s="465" t="s">
        <v>503</v>
      </c>
      <c r="B61" s="465" t="s">
        <v>504</v>
      </c>
      <c r="C61" s="466" t="s">
        <v>505</v>
      </c>
      <c r="D61" s="465" t="s">
        <v>656</v>
      </c>
      <c r="E61" s="467">
        <v>43465</v>
      </c>
      <c r="F61" s="468">
        <v>1791400593001</v>
      </c>
      <c r="G61" s="466" t="s">
        <v>507</v>
      </c>
      <c r="H61" s="466" t="s">
        <v>657</v>
      </c>
      <c r="I61" s="465" t="s">
        <v>653</v>
      </c>
      <c r="J61" s="465" t="s">
        <v>510</v>
      </c>
      <c r="K61" s="470">
        <v>0.01</v>
      </c>
      <c r="L61" s="469" t="s">
        <v>511</v>
      </c>
      <c r="M61" s="471">
        <v>-4811877.88</v>
      </c>
      <c r="N61" s="474" t="s">
        <v>520</v>
      </c>
      <c r="O61" s="475">
        <v>43160</v>
      </c>
      <c r="P61" s="469">
        <f>-K61*25/100</f>
        <v>-2.5000000000000001E-3</v>
      </c>
      <c r="R61" s="485"/>
    </row>
    <row r="62" spans="1:21">
      <c r="A62" s="465" t="s">
        <v>503</v>
      </c>
      <c r="B62" s="465" t="s">
        <v>504</v>
      </c>
      <c r="C62" s="466" t="s">
        <v>505</v>
      </c>
      <c r="D62" s="465" t="s">
        <v>658</v>
      </c>
      <c r="E62" s="467">
        <v>43465</v>
      </c>
      <c r="F62" s="468">
        <v>1791400593001</v>
      </c>
      <c r="G62" s="466" t="s">
        <v>507</v>
      </c>
      <c r="H62" s="466" t="s">
        <v>659</v>
      </c>
      <c r="I62" s="465" t="s">
        <v>653</v>
      </c>
      <c r="J62" s="465" t="s">
        <v>510</v>
      </c>
      <c r="K62" s="470">
        <v>0.01</v>
      </c>
      <c r="L62" s="469" t="s">
        <v>511</v>
      </c>
      <c r="M62" s="471">
        <v>-4811877.87</v>
      </c>
      <c r="N62" s="474" t="s">
        <v>520</v>
      </c>
      <c r="O62" s="475">
        <v>43191</v>
      </c>
      <c r="P62" s="469">
        <f>-K62*25/100</f>
        <v>-2.5000000000000001E-3</v>
      </c>
      <c r="R62" s="485"/>
    </row>
    <row r="63" spans="1:21">
      <c r="A63" s="465" t="s">
        <v>503</v>
      </c>
      <c r="B63" s="465" t="s">
        <v>504</v>
      </c>
      <c r="C63" s="466" t="s">
        <v>505</v>
      </c>
      <c r="D63" s="465" t="s">
        <v>660</v>
      </c>
      <c r="E63" s="467">
        <v>43465</v>
      </c>
      <c r="F63" s="468">
        <v>1791400593001</v>
      </c>
      <c r="G63" s="466" t="s">
        <v>507</v>
      </c>
      <c r="H63" s="466" t="s">
        <v>661</v>
      </c>
      <c r="I63" s="465" t="s">
        <v>662</v>
      </c>
      <c r="J63" s="465" t="s">
        <v>510</v>
      </c>
      <c r="K63" s="469" t="s">
        <v>511</v>
      </c>
      <c r="L63" s="470">
        <v>1102.93</v>
      </c>
      <c r="M63" s="471">
        <v>-8356616.4699999997</v>
      </c>
      <c r="N63" s="474" t="s">
        <v>520</v>
      </c>
      <c r="O63" s="475">
        <v>43435</v>
      </c>
      <c r="P63" s="469">
        <f t="shared" si="0"/>
        <v>275.73250000000002</v>
      </c>
      <c r="R63" s="484" t="s">
        <v>556</v>
      </c>
      <c r="U63" s="477" t="s">
        <v>663</v>
      </c>
    </row>
    <row r="64" spans="1:21">
      <c r="A64" s="465" t="s">
        <v>503</v>
      </c>
      <c r="B64" s="465" t="s">
        <v>504</v>
      </c>
      <c r="C64" s="466" t="s">
        <v>505</v>
      </c>
      <c r="D64" s="465" t="s">
        <v>664</v>
      </c>
      <c r="E64" s="467">
        <v>43465</v>
      </c>
      <c r="F64" s="468">
        <v>1791400593001</v>
      </c>
      <c r="G64" s="466" t="s">
        <v>507</v>
      </c>
      <c r="H64" s="466" t="s">
        <v>665</v>
      </c>
      <c r="I64" s="465" t="s">
        <v>662</v>
      </c>
      <c r="J64" s="465" t="s">
        <v>510</v>
      </c>
      <c r="K64" s="469" t="s">
        <v>511</v>
      </c>
      <c r="L64" s="470">
        <v>1102.93</v>
      </c>
      <c r="M64" s="471">
        <v>-4840504.09</v>
      </c>
      <c r="N64" s="474" t="s">
        <v>520</v>
      </c>
      <c r="O64" s="475">
        <v>43405</v>
      </c>
      <c r="P64" s="469">
        <f t="shared" si="0"/>
        <v>275.73250000000002</v>
      </c>
      <c r="R64" s="484" t="s">
        <v>556</v>
      </c>
      <c r="U64" s="477" t="s">
        <v>666</v>
      </c>
    </row>
    <row r="65" spans="1:21">
      <c r="A65" s="465" t="s">
        <v>503</v>
      </c>
      <c r="B65" s="465" t="s">
        <v>504</v>
      </c>
      <c r="C65" s="466" t="s">
        <v>505</v>
      </c>
      <c r="D65" s="465" t="s">
        <v>667</v>
      </c>
      <c r="E65" s="467">
        <v>43465</v>
      </c>
      <c r="F65" s="468">
        <v>1791400593001</v>
      </c>
      <c r="G65" s="466" t="s">
        <v>507</v>
      </c>
      <c r="H65" s="466" t="s">
        <v>668</v>
      </c>
      <c r="I65" s="465" t="s">
        <v>669</v>
      </c>
      <c r="J65" s="465" t="s">
        <v>510</v>
      </c>
      <c r="K65" s="469" t="s">
        <v>511</v>
      </c>
      <c r="L65" s="470">
        <v>2400</v>
      </c>
      <c r="M65" s="471">
        <v>-8354170.5800000001</v>
      </c>
      <c r="N65" s="474" t="s">
        <v>520</v>
      </c>
      <c r="O65" s="475">
        <v>43435</v>
      </c>
      <c r="P65" s="469">
        <f t="shared" si="0"/>
        <v>600</v>
      </c>
      <c r="R65" s="484" t="s">
        <v>556</v>
      </c>
      <c r="U65" s="477" t="s">
        <v>670</v>
      </c>
    </row>
    <row r="66" spans="1:21" ht="14.4" thickBot="1">
      <c r="A66" s="455"/>
      <c r="B66" s="455"/>
      <c r="C66" s="455"/>
      <c r="D66" s="455"/>
      <c r="E66" s="455"/>
      <c r="F66" s="455"/>
      <c r="G66" s="455"/>
      <c r="H66" s="478"/>
      <c r="J66" s="479" t="s">
        <v>671</v>
      </c>
      <c r="K66" s="480">
        <f>SUBTOTAL(9,K4:K65)</f>
        <v>0.02</v>
      </c>
      <c r="L66" s="480">
        <f>SUBTOTAL(9,L4:L65)</f>
        <v>4811880.370000001</v>
      </c>
      <c r="P66" s="480">
        <f>SUBTOTAL(9,P4:P65)</f>
        <v>1202970.0875000004</v>
      </c>
    </row>
    <row r="67" spans="1:21" ht="13.8" thickTop="1">
      <c r="A67" s="455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P67" s="455"/>
    </row>
    <row r="68" spans="1:21">
      <c r="A68" s="455"/>
      <c r="B68" s="455"/>
      <c r="C68" s="455"/>
      <c r="D68" s="455"/>
      <c r="E68" s="455"/>
      <c r="F68" s="455"/>
      <c r="G68" s="455"/>
      <c r="H68" s="455"/>
      <c r="I68" s="455"/>
      <c r="J68" s="455"/>
      <c r="K68" s="455"/>
      <c r="L68" s="455"/>
      <c r="P68" s="455"/>
    </row>
  </sheetData>
  <autoFilter ref="E3:R65" xr:uid="{00000000-0009-0000-0000-000010000000}"/>
  <mergeCells count="1">
    <mergeCell ref="A2:M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74"/>
  <sheetViews>
    <sheetView topLeftCell="A50" workbookViewId="0">
      <selection activeCell="M74" sqref="M74"/>
    </sheetView>
  </sheetViews>
  <sheetFormatPr baseColWidth="10" defaultRowHeight="13.2"/>
  <cols>
    <col min="1" max="12" width="11.19921875" style="573"/>
    <col min="13" max="13" width="12.8984375" style="573" customWidth="1"/>
    <col min="14" max="14" width="11.19921875" style="573"/>
    <col min="15" max="15" width="15.296875" style="573" bestFit="1" customWidth="1"/>
    <col min="16" max="16384" width="11.19921875" style="573"/>
  </cols>
  <sheetData>
    <row r="1" spans="1:16">
      <c r="A1" s="1032" t="s">
        <v>828</v>
      </c>
      <c r="B1" s="1032"/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572" t="s">
        <v>829</v>
      </c>
    </row>
    <row r="2" spans="1:16" ht="22.8">
      <c r="A2" s="1033" t="s">
        <v>830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</row>
    <row r="3" spans="1:16" ht="22.8">
      <c r="A3" s="1033" t="s">
        <v>831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</row>
    <row r="4" spans="1:16">
      <c r="A4" s="574"/>
      <c r="B4" s="574"/>
      <c r="C4" s="575"/>
      <c r="D4" s="576"/>
      <c r="E4" s="574"/>
      <c r="F4" s="577"/>
      <c r="G4" s="578"/>
      <c r="H4" s="575"/>
      <c r="I4" s="575"/>
      <c r="J4" s="574"/>
      <c r="K4" s="576"/>
      <c r="L4" s="574"/>
      <c r="M4" s="576"/>
      <c r="N4" s="576"/>
      <c r="O4" s="576"/>
      <c r="P4" s="575"/>
    </row>
    <row r="5" spans="1:16">
      <c r="A5" s="1032" t="s">
        <v>832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</row>
    <row r="6" spans="1:16">
      <c r="A6" s="454"/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</row>
    <row r="7" spans="1:16">
      <c r="A7" s="579" t="s">
        <v>487</v>
      </c>
      <c r="B7" s="580" t="s">
        <v>488</v>
      </c>
      <c r="C7" s="463" t="s">
        <v>489</v>
      </c>
      <c r="D7" s="581" t="s">
        <v>833</v>
      </c>
      <c r="E7" s="580" t="s">
        <v>490</v>
      </c>
      <c r="F7" s="582" t="s">
        <v>491</v>
      </c>
      <c r="G7" s="583" t="s">
        <v>492</v>
      </c>
      <c r="H7" s="463" t="s">
        <v>493</v>
      </c>
      <c r="I7" s="463" t="s">
        <v>489</v>
      </c>
      <c r="J7" s="580" t="s">
        <v>494</v>
      </c>
      <c r="K7" s="581" t="s">
        <v>834</v>
      </c>
      <c r="L7" s="580" t="s">
        <v>495</v>
      </c>
      <c r="M7" s="581" t="s">
        <v>496</v>
      </c>
      <c r="N7" s="581" t="s">
        <v>497</v>
      </c>
      <c r="O7" s="581" t="s">
        <v>498</v>
      </c>
      <c r="P7" s="463" t="s">
        <v>835</v>
      </c>
    </row>
    <row r="8" spans="1:16">
      <c r="A8" s="476" t="s">
        <v>836</v>
      </c>
      <c r="B8" s="476" t="s">
        <v>837</v>
      </c>
      <c r="C8" s="474" t="s">
        <v>838</v>
      </c>
      <c r="D8" s="584">
        <v>-1348287.76</v>
      </c>
      <c r="E8" s="476" t="s">
        <v>839</v>
      </c>
      <c r="F8" s="585">
        <v>44196</v>
      </c>
      <c r="G8" s="586">
        <v>1791400593001</v>
      </c>
      <c r="H8" s="474" t="s">
        <v>507</v>
      </c>
      <c r="I8" s="474" t="s">
        <v>840</v>
      </c>
      <c r="J8" s="476" t="s">
        <v>841</v>
      </c>
      <c r="K8" s="584" t="s">
        <v>842</v>
      </c>
      <c r="L8" s="476" t="s">
        <v>843</v>
      </c>
      <c r="M8" s="584">
        <v>43317.52</v>
      </c>
      <c r="N8" s="584" t="s">
        <v>511</v>
      </c>
      <c r="O8" s="584">
        <v>-1304970.24</v>
      </c>
      <c r="P8" s="474" t="s">
        <v>520</v>
      </c>
    </row>
    <row r="9" spans="1:16">
      <c r="A9" s="476" t="s">
        <v>836</v>
      </c>
      <c r="B9" s="476" t="s">
        <v>837</v>
      </c>
      <c r="C9" s="474" t="s">
        <v>838</v>
      </c>
      <c r="D9" s="584">
        <v>-1348287.76</v>
      </c>
      <c r="E9" s="476" t="s">
        <v>844</v>
      </c>
      <c r="F9" s="585">
        <v>44196</v>
      </c>
      <c r="G9" s="586">
        <v>1791400593001</v>
      </c>
      <c r="H9" s="474" t="s">
        <v>507</v>
      </c>
      <c r="I9" s="474" t="s">
        <v>845</v>
      </c>
      <c r="J9" s="476" t="s">
        <v>841</v>
      </c>
      <c r="K9" s="584" t="s">
        <v>842</v>
      </c>
      <c r="L9" s="476" t="s">
        <v>843</v>
      </c>
      <c r="M9" s="584">
        <v>84052.34</v>
      </c>
      <c r="N9" s="584" t="s">
        <v>511</v>
      </c>
      <c r="O9" s="584">
        <v>-1220917.8999999999</v>
      </c>
      <c r="P9" s="474" t="s">
        <v>520</v>
      </c>
    </row>
    <row r="10" spans="1:16">
      <c r="A10" s="476" t="s">
        <v>836</v>
      </c>
      <c r="B10" s="476" t="s">
        <v>837</v>
      </c>
      <c r="C10" s="474" t="s">
        <v>838</v>
      </c>
      <c r="D10" s="584">
        <v>-1348287.76</v>
      </c>
      <c r="E10" s="476" t="s">
        <v>846</v>
      </c>
      <c r="F10" s="585">
        <v>44196</v>
      </c>
      <c r="G10" s="586">
        <v>1791400593001</v>
      </c>
      <c r="H10" s="474" t="s">
        <v>507</v>
      </c>
      <c r="I10" s="474" t="s">
        <v>847</v>
      </c>
      <c r="J10" s="476" t="s">
        <v>841</v>
      </c>
      <c r="K10" s="584" t="s">
        <v>842</v>
      </c>
      <c r="L10" s="476" t="s">
        <v>843</v>
      </c>
      <c r="M10" s="584">
        <v>7276.2</v>
      </c>
      <c r="N10" s="584" t="s">
        <v>511</v>
      </c>
      <c r="O10" s="584">
        <v>-1213641.7</v>
      </c>
      <c r="P10" s="474" t="s">
        <v>520</v>
      </c>
    </row>
    <row r="11" spans="1:16">
      <c r="A11" s="476" t="s">
        <v>836</v>
      </c>
      <c r="B11" s="476" t="s">
        <v>837</v>
      </c>
      <c r="C11" s="474" t="s">
        <v>838</v>
      </c>
      <c r="D11" s="584">
        <v>-1348287.76</v>
      </c>
      <c r="E11" s="476" t="s">
        <v>848</v>
      </c>
      <c r="F11" s="585">
        <v>44196</v>
      </c>
      <c r="G11" s="586">
        <v>1791400593001</v>
      </c>
      <c r="H11" s="474" t="s">
        <v>507</v>
      </c>
      <c r="I11" s="474" t="s">
        <v>849</v>
      </c>
      <c r="J11" s="476" t="s">
        <v>841</v>
      </c>
      <c r="K11" s="584" t="s">
        <v>842</v>
      </c>
      <c r="L11" s="476" t="s">
        <v>843</v>
      </c>
      <c r="M11" s="584">
        <v>2812.5</v>
      </c>
      <c r="N11" s="584" t="s">
        <v>511</v>
      </c>
      <c r="O11" s="584">
        <v>-1210829.2</v>
      </c>
      <c r="P11" s="474" t="s">
        <v>520</v>
      </c>
    </row>
    <row r="12" spans="1:16">
      <c r="A12" s="476" t="s">
        <v>836</v>
      </c>
      <c r="B12" s="476" t="s">
        <v>837</v>
      </c>
      <c r="C12" s="474" t="s">
        <v>838</v>
      </c>
      <c r="D12" s="584">
        <v>-1348287.76</v>
      </c>
      <c r="E12" s="476" t="s">
        <v>850</v>
      </c>
      <c r="F12" s="585">
        <v>44196</v>
      </c>
      <c r="G12" s="586">
        <v>1791400593001</v>
      </c>
      <c r="H12" s="474" t="s">
        <v>507</v>
      </c>
      <c r="I12" s="474" t="s">
        <v>851</v>
      </c>
      <c r="J12" s="476" t="s">
        <v>841</v>
      </c>
      <c r="K12" s="584" t="s">
        <v>842</v>
      </c>
      <c r="L12" s="476" t="s">
        <v>843</v>
      </c>
      <c r="M12" s="584">
        <v>653.15</v>
      </c>
      <c r="N12" s="584" t="s">
        <v>511</v>
      </c>
      <c r="O12" s="584">
        <v>-1210176.05</v>
      </c>
      <c r="P12" s="474" t="s">
        <v>520</v>
      </c>
    </row>
    <row r="13" spans="1:16">
      <c r="A13" s="476" t="s">
        <v>836</v>
      </c>
      <c r="B13" s="476" t="s">
        <v>837</v>
      </c>
      <c r="C13" s="474" t="s">
        <v>838</v>
      </c>
      <c r="D13" s="584">
        <v>-1348287.76</v>
      </c>
      <c r="E13" s="476" t="s">
        <v>852</v>
      </c>
      <c r="F13" s="585">
        <v>44196</v>
      </c>
      <c r="G13" s="586">
        <v>1791400593001</v>
      </c>
      <c r="H13" s="474" t="s">
        <v>507</v>
      </c>
      <c r="I13" s="474" t="s">
        <v>853</v>
      </c>
      <c r="J13" s="476" t="s">
        <v>841</v>
      </c>
      <c r="K13" s="584" t="s">
        <v>842</v>
      </c>
      <c r="L13" s="476" t="s">
        <v>843</v>
      </c>
      <c r="M13" s="584">
        <v>50444.28</v>
      </c>
      <c r="N13" s="584" t="s">
        <v>511</v>
      </c>
      <c r="O13" s="584">
        <v>-1159731.77</v>
      </c>
      <c r="P13" s="474" t="s">
        <v>520</v>
      </c>
    </row>
    <row r="14" spans="1:16">
      <c r="A14" s="476" t="s">
        <v>836</v>
      </c>
      <c r="B14" s="476" t="s">
        <v>837</v>
      </c>
      <c r="C14" s="474" t="s">
        <v>838</v>
      </c>
      <c r="D14" s="584">
        <v>-1348287.76</v>
      </c>
      <c r="E14" s="476" t="s">
        <v>854</v>
      </c>
      <c r="F14" s="585">
        <v>44196</v>
      </c>
      <c r="G14" s="586">
        <v>1791400593001</v>
      </c>
      <c r="H14" s="474" t="s">
        <v>507</v>
      </c>
      <c r="I14" s="474" t="s">
        <v>855</v>
      </c>
      <c r="J14" s="476" t="s">
        <v>841</v>
      </c>
      <c r="K14" s="584" t="s">
        <v>842</v>
      </c>
      <c r="L14" s="476" t="s">
        <v>843</v>
      </c>
      <c r="M14" s="584">
        <v>4097.3599999999997</v>
      </c>
      <c r="N14" s="584" t="s">
        <v>511</v>
      </c>
      <c r="O14" s="584">
        <v>-1155634.4099999999</v>
      </c>
      <c r="P14" s="474" t="s">
        <v>520</v>
      </c>
    </row>
    <row r="15" spans="1:16">
      <c r="A15" s="476" t="s">
        <v>836</v>
      </c>
      <c r="B15" s="476" t="s">
        <v>837</v>
      </c>
      <c r="C15" s="474" t="s">
        <v>838</v>
      </c>
      <c r="D15" s="584">
        <v>-1348287.76</v>
      </c>
      <c r="E15" s="476" t="s">
        <v>856</v>
      </c>
      <c r="F15" s="585">
        <v>44196</v>
      </c>
      <c r="G15" s="586">
        <v>1791400593001</v>
      </c>
      <c r="H15" s="474" t="s">
        <v>507</v>
      </c>
      <c r="I15" s="474" t="s">
        <v>857</v>
      </c>
      <c r="J15" s="476" t="s">
        <v>841</v>
      </c>
      <c r="K15" s="584" t="s">
        <v>842</v>
      </c>
      <c r="L15" s="476" t="s">
        <v>843</v>
      </c>
      <c r="M15" s="584">
        <v>99168.03</v>
      </c>
      <c r="N15" s="584" t="s">
        <v>511</v>
      </c>
      <c r="O15" s="584">
        <v>-1056466.3799999999</v>
      </c>
      <c r="P15" s="474" t="s">
        <v>520</v>
      </c>
    </row>
    <row r="16" spans="1:16">
      <c r="A16" s="476" t="s">
        <v>836</v>
      </c>
      <c r="B16" s="476" t="s">
        <v>837</v>
      </c>
      <c r="C16" s="474" t="s">
        <v>838</v>
      </c>
      <c r="D16" s="584">
        <v>-1348287.76</v>
      </c>
      <c r="E16" s="476" t="s">
        <v>858</v>
      </c>
      <c r="F16" s="585">
        <v>44196</v>
      </c>
      <c r="G16" s="586">
        <v>1791400593001</v>
      </c>
      <c r="H16" s="474" t="s">
        <v>507</v>
      </c>
      <c r="I16" s="474" t="s">
        <v>859</v>
      </c>
      <c r="J16" s="476" t="s">
        <v>841</v>
      </c>
      <c r="K16" s="584" t="s">
        <v>842</v>
      </c>
      <c r="L16" s="476" t="s">
        <v>843</v>
      </c>
      <c r="M16" s="584">
        <v>6017.19</v>
      </c>
      <c r="N16" s="584" t="s">
        <v>511</v>
      </c>
      <c r="O16" s="584">
        <v>-1050449.19</v>
      </c>
      <c r="P16" s="474" t="s">
        <v>520</v>
      </c>
    </row>
    <row r="17" spans="1:16">
      <c r="A17" s="476" t="s">
        <v>836</v>
      </c>
      <c r="B17" s="476" t="s">
        <v>837</v>
      </c>
      <c r="C17" s="474" t="s">
        <v>838</v>
      </c>
      <c r="D17" s="584">
        <v>-1348287.76</v>
      </c>
      <c r="E17" s="476" t="s">
        <v>860</v>
      </c>
      <c r="F17" s="585">
        <v>44196</v>
      </c>
      <c r="G17" s="586">
        <v>1791400593001</v>
      </c>
      <c r="H17" s="474" t="s">
        <v>507</v>
      </c>
      <c r="I17" s="474" t="s">
        <v>861</v>
      </c>
      <c r="J17" s="476" t="s">
        <v>841</v>
      </c>
      <c r="K17" s="584" t="s">
        <v>842</v>
      </c>
      <c r="L17" s="476" t="s">
        <v>843</v>
      </c>
      <c r="M17" s="584">
        <v>149346.74</v>
      </c>
      <c r="N17" s="584" t="s">
        <v>511</v>
      </c>
      <c r="O17" s="584">
        <v>-901102.45</v>
      </c>
      <c r="P17" s="474" t="s">
        <v>520</v>
      </c>
    </row>
    <row r="18" spans="1:16">
      <c r="A18" s="476" t="s">
        <v>836</v>
      </c>
      <c r="B18" s="476" t="s">
        <v>837</v>
      </c>
      <c r="C18" s="474" t="s">
        <v>838</v>
      </c>
      <c r="D18" s="584">
        <v>-1348287.76</v>
      </c>
      <c r="E18" s="476" t="s">
        <v>862</v>
      </c>
      <c r="F18" s="585">
        <v>44196</v>
      </c>
      <c r="G18" s="586">
        <v>1791400593001</v>
      </c>
      <c r="H18" s="474" t="s">
        <v>507</v>
      </c>
      <c r="I18" s="474" t="s">
        <v>863</v>
      </c>
      <c r="J18" s="476" t="s">
        <v>841</v>
      </c>
      <c r="K18" s="584" t="s">
        <v>842</v>
      </c>
      <c r="L18" s="476" t="s">
        <v>843</v>
      </c>
      <c r="M18" s="584">
        <v>60203.1</v>
      </c>
      <c r="N18" s="584" t="s">
        <v>511</v>
      </c>
      <c r="O18" s="584">
        <v>-840899.35</v>
      </c>
      <c r="P18" s="474" t="s">
        <v>520</v>
      </c>
    </row>
    <row r="19" spans="1:16">
      <c r="A19" s="476" t="s">
        <v>836</v>
      </c>
      <c r="B19" s="476" t="s">
        <v>837</v>
      </c>
      <c r="C19" s="474" t="s">
        <v>838</v>
      </c>
      <c r="D19" s="584">
        <v>-1348287.76</v>
      </c>
      <c r="E19" s="476" t="s">
        <v>864</v>
      </c>
      <c r="F19" s="585">
        <v>44196</v>
      </c>
      <c r="G19" s="586">
        <v>1791400593001</v>
      </c>
      <c r="H19" s="474" t="s">
        <v>507</v>
      </c>
      <c r="I19" s="474" t="s">
        <v>865</v>
      </c>
      <c r="J19" s="476" t="s">
        <v>841</v>
      </c>
      <c r="K19" s="584" t="s">
        <v>842</v>
      </c>
      <c r="L19" s="476" t="s">
        <v>843</v>
      </c>
      <c r="M19" s="584">
        <v>51571.39</v>
      </c>
      <c r="N19" s="584" t="s">
        <v>511</v>
      </c>
      <c r="O19" s="584">
        <v>-789327.96</v>
      </c>
      <c r="P19" s="474" t="s">
        <v>520</v>
      </c>
    </row>
    <row r="20" spans="1:16">
      <c r="A20" s="476" t="s">
        <v>836</v>
      </c>
      <c r="B20" s="476" t="s">
        <v>837</v>
      </c>
      <c r="C20" s="474" t="s">
        <v>838</v>
      </c>
      <c r="D20" s="584">
        <v>-1348287.76</v>
      </c>
      <c r="E20" s="476" t="s">
        <v>866</v>
      </c>
      <c r="F20" s="585">
        <v>44196</v>
      </c>
      <c r="G20" s="586">
        <v>1791400593001</v>
      </c>
      <c r="H20" s="474" t="s">
        <v>507</v>
      </c>
      <c r="I20" s="474" t="s">
        <v>867</v>
      </c>
      <c r="J20" s="476" t="s">
        <v>841</v>
      </c>
      <c r="K20" s="584" t="s">
        <v>842</v>
      </c>
      <c r="L20" s="476" t="s">
        <v>843</v>
      </c>
      <c r="M20" s="584">
        <v>51571.39</v>
      </c>
      <c r="N20" s="584" t="s">
        <v>511</v>
      </c>
      <c r="O20" s="584">
        <v>-737756.57</v>
      </c>
      <c r="P20" s="474" t="s">
        <v>520</v>
      </c>
    </row>
    <row r="21" spans="1:16">
      <c r="A21" s="476" t="s">
        <v>836</v>
      </c>
      <c r="B21" s="476" t="s">
        <v>837</v>
      </c>
      <c r="C21" s="474" t="s">
        <v>838</v>
      </c>
      <c r="D21" s="584">
        <v>-1348287.76</v>
      </c>
      <c r="E21" s="476" t="s">
        <v>868</v>
      </c>
      <c r="F21" s="585">
        <v>44196</v>
      </c>
      <c r="G21" s="586">
        <v>1791400593001</v>
      </c>
      <c r="H21" s="474" t="s">
        <v>507</v>
      </c>
      <c r="I21" s="474" t="s">
        <v>869</v>
      </c>
      <c r="J21" s="476" t="s">
        <v>841</v>
      </c>
      <c r="K21" s="584" t="s">
        <v>842</v>
      </c>
      <c r="L21" s="476" t="s">
        <v>843</v>
      </c>
      <c r="M21" s="584">
        <v>17350.23</v>
      </c>
      <c r="N21" s="584" t="s">
        <v>511</v>
      </c>
      <c r="O21" s="584">
        <v>-720406.34</v>
      </c>
      <c r="P21" s="474" t="s">
        <v>520</v>
      </c>
    </row>
    <row r="22" spans="1:16">
      <c r="A22" s="476" t="s">
        <v>836</v>
      </c>
      <c r="B22" s="476" t="s">
        <v>837</v>
      </c>
      <c r="C22" s="474" t="s">
        <v>838</v>
      </c>
      <c r="D22" s="584">
        <v>-1348287.76</v>
      </c>
      <c r="E22" s="476" t="s">
        <v>870</v>
      </c>
      <c r="F22" s="585">
        <v>44196</v>
      </c>
      <c r="G22" s="586">
        <v>1791400593001</v>
      </c>
      <c r="H22" s="474" t="s">
        <v>507</v>
      </c>
      <c r="I22" s="474" t="s">
        <v>871</v>
      </c>
      <c r="J22" s="476" t="s">
        <v>841</v>
      </c>
      <c r="K22" s="584" t="s">
        <v>842</v>
      </c>
      <c r="L22" s="476" t="s">
        <v>843</v>
      </c>
      <c r="M22" s="584">
        <v>17350.23</v>
      </c>
      <c r="N22" s="584" t="s">
        <v>511</v>
      </c>
      <c r="O22" s="584">
        <v>-703056.11</v>
      </c>
      <c r="P22" s="474" t="s">
        <v>520</v>
      </c>
    </row>
    <row r="23" spans="1:16">
      <c r="A23" s="476" t="s">
        <v>836</v>
      </c>
      <c r="B23" s="476" t="s">
        <v>837</v>
      </c>
      <c r="C23" s="474" t="s">
        <v>838</v>
      </c>
      <c r="D23" s="584">
        <v>-1348287.76</v>
      </c>
      <c r="E23" s="476" t="s">
        <v>872</v>
      </c>
      <c r="F23" s="585">
        <v>44196</v>
      </c>
      <c r="G23" s="586">
        <v>1791400593001</v>
      </c>
      <c r="H23" s="474" t="s">
        <v>507</v>
      </c>
      <c r="I23" s="474" t="s">
        <v>871</v>
      </c>
      <c r="J23" s="476" t="s">
        <v>841</v>
      </c>
      <c r="K23" s="584" t="s">
        <v>842</v>
      </c>
      <c r="L23" s="476" t="s">
        <v>843</v>
      </c>
      <c r="M23" s="584">
        <v>2238.7399999999998</v>
      </c>
      <c r="N23" s="584" t="s">
        <v>511</v>
      </c>
      <c r="O23" s="584">
        <v>-700817.37</v>
      </c>
      <c r="P23" s="474" t="s">
        <v>520</v>
      </c>
    </row>
    <row r="24" spans="1:16">
      <c r="A24" s="476" t="s">
        <v>836</v>
      </c>
      <c r="B24" s="476" t="s">
        <v>837</v>
      </c>
      <c r="C24" s="474" t="s">
        <v>838</v>
      </c>
      <c r="D24" s="584">
        <v>-1348287.76</v>
      </c>
      <c r="E24" s="476" t="s">
        <v>873</v>
      </c>
      <c r="F24" s="585">
        <v>44196</v>
      </c>
      <c r="G24" s="586">
        <v>1791400593001</v>
      </c>
      <c r="H24" s="474" t="s">
        <v>507</v>
      </c>
      <c r="I24" s="474" t="s">
        <v>874</v>
      </c>
      <c r="J24" s="476" t="s">
        <v>841</v>
      </c>
      <c r="K24" s="584" t="s">
        <v>842</v>
      </c>
      <c r="L24" s="476" t="s">
        <v>843</v>
      </c>
      <c r="M24" s="584">
        <v>4893.0200000000004</v>
      </c>
      <c r="N24" s="584" t="s">
        <v>511</v>
      </c>
      <c r="O24" s="584">
        <v>-695924.35</v>
      </c>
      <c r="P24" s="474" t="s">
        <v>520</v>
      </c>
    </row>
    <row r="25" spans="1:16">
      <c r="A25" s="476" t="s">
        <v>836</v>
      </c>
      <c r="B25" s="476" t="s">
        <v>837</v>
      </c>
      <c r="C25" s="474" t="s">
        <v>838</v>
      </c>
      <c r="D25" s="584">
        <v>-1348287.76</v>
      </c>
      <c r="E25" s="476" t="s">
        <v>875</v>
      </c>
      <c r="F25" s="585">
        <v>44196</v>
      </c>
      <c r="G25" s="586">
        <v>1791400593001</v>
      </c>
      <c r="H25" s="474" t="s">
        <v>507</v>
      </c>
      <c r="I25" s="474" t="s">
        <v>876</v>
      </c>
      <c r="J25" s="476" t="s">
        <v>841</v>
      </c>
      <c r="K25" s="584" t="s">
        <v>842</v>
      </c>
      <c r="L25" s="476" t="s">
        <v>843</v>
      </c>
      <c r="M25" s="584">
        <v>58112.19</v>
      </c>
      <c r="N25" s="584" t="s">
        <v>511</v>
      </c>
      <c r="O25" s="584">
        <v>-637812.16</v>
      </c>
      <c r="P25" s="474" t="s">
        <v>520</v>
      </c>
    </row>
    <row r="26" spans="1:16">
      <c r="A26" s="476" t="s">
        <v>836</v>
      </c>
      <c r="B26" s="476" t="s">
        <v>837</v>
      </c>
      <c r="C26" s="474" t="s">
        <v>838</v>
      </c>
      <c r="D26" s="584">
        <v>-1348287.76</v>
      </c>
      <c r="E26" s="476" t="s">
        <v>877</v>
      </c>
      <c r="F26" s="585">
        <v>44196</v>
      </c>
      <c r="G26" s="586">
        <v>1791400593001</v>
      </c>
      <c r="H26" s="474" t="s">
        <v>507</v>
      </c>
      <c r="I26" s="474" t="s">
        <v>878</v>
      </c>
      <c r="J26" s="476" t="s">
        <v>841</v>
      </c>
      <c r="K26" s="584" t="s">
        <v>842</v>
      </c>
      <c r="L26" s="476" t="s">
        <v>843</v>
      </c>
      <c r="M26" s="584">
        <v>58092.51</v>
      </c>
      <c r="N26" s="584" t="s">
        <v>511</v>
      </c>
      <c r="O26" s="584">
        <v>-579719.65</v>
      </c>
      <c r="P26" s="474" t="s">
        <v>520</v>
      </c>
    </row>
    <row r="27" spans="1:16">
      <c r="A27" s="476" t="s">
        <v>836</v>
      </c>
      <c r="B27" s="476" t="s">
        <v>837</v>
      </c>
      <c r="C27" s="474" t="s">
        <v>838</v>
      </c>
      <c r="D27" s="584">
        <v>-1348287.76</v>
      </c>
      <c r="E27" s="476" t="s">
        <v>879</v>
      </c>
      <c r="F27" s="585">
        <v>44196</v>
      </c>
      <c r="G27" s="586">
        <v>1791400593001</v>
      </c>
      <c r="H27" s="474" t="s">
        <v>507</v>
      </c>
      <c r="I27" s="474" t="s">
        <v>880</v>
      </c>
      <c r="J27" s="476" t="s">
        <v>841</v>
      </c>
      <c r="K27" s="584" t="s">
        <v>842</v>
      </c>
      <c r="L27" s="476" t="s">
        <v>843</v>
      </c>
      <c r="M27" s="584">
        <v>58122.720000000001</v>
      </c>
      <c r="N27" s="584" t="s">
        <v>511</v>
      </c>
      <c r="O27" s="584">
        <v>-521596.93</v>
      </c>
      <c r="P27" s="474" t="s">
        <v>520</v>
      </c>
    </row>
    <row r="28" spans="1:16">
      <c r="A28" s="476" t="s">
        <v>836</v>
      </c>
      <c r="B28" s="476" t="s">
        <v>837</v>
      </c>
      <c r="C28" s="474" t="s">
        <v>838</v>
      </c>
      <c r="D28" s="584">
        <v>-1348287.76</v>
      </c>
      <c r="E28" s="476" t="s">
        <v>881</v>
      </c>
      <c r="F28" s="585">
        <v>44196</v>
      </c>
      <c r="G28" s="586">
        <v>1791400593001</v>
      </c>
      <c r="H28" s="474" t="s">
        <v>507</v>
      </c>
      <c r="I28" s="474" t="s">
        <v>882</v>
      </c>
      <c r="J28" s="476" t="s">
        <v>841</v>
      </c>
      <c r="K28" s="584" t="s">
        <v>842</v>
      </c>
      <c r="L28" s="476" t="s">
        <v>843</v>
      </c>
      <c r="M28" s="584">
        <v>30017.73</v>
      </c>
      <c r="N28" s="584" t="s">
        <v>511</v>
      </c>
      <c r="O28" s="584">
        <v>-491579.2</v>
      </c>
      <c r="P28" s="474" t="s">
        <v>520</v>
      </c>
    </row>
    <row r="29" spans="1:16">
      <c r="A29" s="476" t="s">
        <v>836</v>
      </c>
      <c r="B29" s="476" t="s">
        <v>837</v>
      </c>
      <c r="C29" s="474" t="s">
        <v>838</v>
      </c>
      <c r="D29" s="584">
        <v>-1348287.76</v>
      </c>
      <c r="E29" s="476" t="s">
        <v>883</v>
      </c>
      <c r="F29" s="585">
        <v>44196</v>
      </c>
      <c r="G29" s="586">
        <v>1791400593001</v>
      </c>
      <c r="H29" s="474" t="s">
        <v>507</v>
      </c>
      <c r="I29" s="474" t="s">
        <v>884</v>
      </c>
      <c r="J29" s="476" t="s">
        <v>841</v>
      </c>
      <c r="K29" s="584" t="s">
        <v>842</v>
      </c>
      <c r="L29" s="476" t="s">
        <v>843</v>
      </c>
      <c r="M29" s="584">
        <v>29349.82</v>
      </c>
      <c r="N29" s="584" t="s">
        <v>511</v>
      </c>
      <c r="O29" s="584">
        <v>-462229.38</v>
      </c>
      <c r="P29" s="474" t="s">
        <v>520</v>
      </c>
    </row>
    <row r="30" spans="1:16">
      <c r="A30" s="476" t="s">
        <v>836</v>
      </c>
      <c r="B30" s="476" t="s">
        <v>837</v>
      </c>
      <c r="C30" s="474" t="s">
        <v>838</v>
      </c>
      <c r="D30" s="584">
        <v>-1348287.76</v>
      </c>
      <c r="E30" s="476" t="s">
        <v>885</v>
      </c>
      <c r="F30" s="585">
        <v>44196</v>
      </c>
      <c r="G30" s="586">
        <v>1791400593001</v>
      </c>
      <c r="H30" s="474" t="s">
        <v>507</v>
      </c>
      <c r="I30" s="474" t="s">
        <v>886</v>
      </c>
      <c r="J30" s="476" t="s">
        <v>841</v>
      </c>
      <c r="K30" s="584" t="s">
        <v>842</v>
      </c>
      <c r="L30" s="476" t="s">
        <v>843</v>
      </c>
      <c r="M30" s="584">
        <v>29349.82</v>
      </c>
      <c r="N30" s="584" t="s">
        <v>511</v>
      </c>
      <c r="O30" s="584">
        <v>-432879.56</v>
      </c>
      <c r="P30" s="474" t="s">
        <v>520</v>
      </c>
    </row>
    <row r="31" spans="1:16">
      <c r="A31" s="476" t="s">
        <v>836</v>
      </c>
      <c r="B31" s="476" t="s">
        <v>837</v>
      </c>
      <c r="C31" s="474" t="s">
        <v>838</v>
      </c>
      <c r="D31" s="584">
        <v>-1348287.76</v>
      </c>
      <c r="E31" s="476" t="s">
        <v>887</v>
      </c>
      <c r="F31" s="585">
        <v>44196</v>
      </c>
      <c r="G31" s="586">
        <v>1791400593001</v>
      </c>
      <c r="H31" s="474" t="s">
        <v>507</v>
      </c>
      <c r="I31" s="474" t="s">
        <v>888</v>
      </c>
      <c r="J31" s="476" t="s">
        <v>841</v>
      </c>
      <c r="K31" s="584" t="s">
        <v>842</v>
      </c>
      <c r="L31" s="476" t="s">
        <v>843</v>
      </c>
      <c r="M31" s="584">
        <v>28570.2</v>
      </c>
      <c r="N31" s="584" t="s">
        <v>511</v>
      </c>
      <c r="O31" s="584">
        <v>-404309.36</v>
      </c>
      <c r="P31" s="474" t="s">
        <v>520</v>
      </c>
    </row>
    <row r="32" spans="1:16">
      <c r="A32" s="476" t="s">
        <v>836</v>
      </c>
      <c r="B32" s="476" t="s">
        <v>837</v>
      </c>
      <c r="C32" s="474" t="s">
        <v>838</v>
      </c>
      <c r="D32" s="584">
        <v>-1348287.76</v>
      </c>
      <c r="E32" s="476" t="s">
        <v>889</v>
      </c>
      <c r="F32" s="585">
        <v>44196</v>
      </c>
      <c r="G32" s="586">
        <v>1791400593001</v>
      </c>
      <c r="H32" s="474" t="s">
        <v>507</v>
      </c>
      <c r="I32" s="474" t="s">
        <v>890</v>
      </c>
      <c r="J32" s="476" t="s">
        <v>841</v>
      </c>
      <c r="K32" s="584" t="s">
        <v>842</v>
      </c>
      <c r="L32" s="476" t="s">
        <v>843</v>
      </c>
      <c r="M32" s="584">
        <v>28570.2</v>
      </c>
      <c r="N32" s="584" t="s">
        <v>511</v>
      </c>
      <c r="O32" s="584">
        <v>-375739.16</v>
      </c>
      <c r="P32" s="474" t="s">
        <v>520</v>
      </c>
    </row>
    <row r="33" spans="1:16">
      <c r="A33" s="476" t="s">
        <v>836</v>
      </c>
      <c r="B33" s="476" t="s">
        <v>837</v>
      </c>
      <c r="C33" s="474" t="s">
        <v>838</v>
      </c>
      <c r="D33" s="584">
        <v>-1348287.76</v>
      </c>
      <c r="E33" s="476" t="s">
        <v>891</v>
      </c>
      <c r="F33" s="585">
        <v>44196</v>
      </c>
      <c r="G33" s="586">
        <v>1791400593001</v>
      </c>
      <c r="H33" s="474" t="s">
        <v>507</v>
      </c>
      <c r="I33" s="474" t="s">
        <v>892</v>
      </c>
      <c r="J33" s="476" t="s">
        <v>841</v>
      </c>
      <c r="K33" s="584" t="s">
        <v>842</v>
      </c>
      <c r="L33" s="476" t="s">
        <v>843</v>
      </c>
      <c r="M33" s="584">
        <v>28570.2</v>
      </c>
      <c r="N33" s="584" t="s">
        <v>511</v>
      </c>
      <c r="O33" s="584">
        <v>-347168.96</v>
      </c>
      <c r="P33" s="474" t="s">
        <v>520</v>
      </c>
    </row>
    <row r="34" spans="1:16">
      <c r="A34" s="476" t="s">
        <v>836</v>
      </c>
      <c r="B34" s="476" t="s">
        <v>837</v>
      </c>
      <c r="C34" s="474" t="s">
        <v>838</v>
      </c>
      <c r="D34" s="584">
        <v>-1348287.76</v>
      </c>
      <c r="E34" s="476" t="s">
        <v>893</v>
      </c>
      <c r="F34" s="585">
        <v>44196</v>
      </c>
      <c r="G34" s="586">
        <v>1791400593001</v>
      </c>
      <c r="H34" s="474" t="s">
        <v>507</v>
      </c>
      <c r="I34" s="474" t="s">
        <v>894</v>
      </c>
      <c r="J34" s="476" t="s">
        <v>841</v>
      </c>
      <c r="K34" s="584" t="s">
        <v>842</v>
      </c>
      <c r="L34" s="476" t="s">
        <v>843</v>
      </c>
      <c r="M34" s="584">
        <v>28570.2</v>
      </c>
      <c r="N34" s="584" t="s">
        <v>511</v>
      </c>
      <c r="O34" s="584">
        <v>-318598.76</v>
      </c>
      <c r="P34" s="474" t="s">
        <v>520</v>
      </c>
    </row>
    <row r="35" spans="1:16">
      <c r="A35" s="476" t="s">
        <v>836</v>
      </c>
      <c r="B35" s="476" t="s">
        <v>837</v>
      </c>
      <c r="C35" s="474" t="s">
        <v>838</v>
      </c>
      <c r="D35" s="584">
        <v>-1348287.76</v>
      </c>
      <c r="E35" s="476" t="s">
        <v>895</v>
      </c>
      <c r="F35" s="585">
        <v>44196</v>
      </c>
      <c r="G35" s="586">
        <v>1791400593001</v>
      </c>
      <c r="H35" s="474" t="s">
        <v>507</v>
      </c>
      <c r="I35" s="474" t="s">
        <v>896</v>
      </c>
      <c r="J35" s="476" t="s">
        <v>841</v>
      </c>
      <c r="K35" s="584" t="s">
        <v>842</v>
      </c>
      <c r="L35" s="476" t="s">
        <v>843</v>
      </c>
      <c r="M35" s="584">
        <v>28570.2</v>
      </c>
      <c r="N35" s="584" t="s">
        <v>511</v>
      </c>
      <c r="O35" s="584">
        <v>-290028.56</v>
      </c>
      <c r="P35" s="474" t="s">
        <v>520</v>
      </c>
    </row>
    <row r="36" spans="1:16">
      <c r="A36" s="476" t="s">
        <v>836</v>
      </c>
      <c r="B36" s="476" t="s">
        <v>837</v>
      </c>
      <c r="C36" s="474" t="s">
        <v>838</v>
      </c>
      <c r="D36" s="584">
        <v>-1348287.76</v>
      </c>
      <c r="E36" s="476" t="s">
        <v>897</v>
      </c>
      <c r="F36" s="585">
        <v>44196</v>
      </c>
      <c r="G36" s="586">
        <v>1791400593001</v>
      </c>
      <c r="H36" s="474" t="s">
        <v>507</v>
      </c>
      <c r="I36" s="474" t="s">
        <v>898</v>
      </c>
      <c r="J36" s="476" t="s">
        <v>841</v>
      </c>
      <c r="K36" s="584" t="s">
        <v>842</v>
      </c>
      <c r="L36" s="476" t="s">
        <v>843</v>
      </c>
      <c r="M36" s="584">
        <v>47044.98</v>
      </c>
      <c r="N36" s="584" t="s">
        <v>511</v>
      </c>
      <c r="O36" s="584">
        <v>-242983.58</v>
      </c>
      <c r="P36" s="474" t="s">
        <v>520</v>
      </c>
    </row>
    <row r="37" spans="1:16">
      <c r="A37" s="476" t="s">
        <v>836</v>
      </c>
      <c r="B37" s="476" t="s">
        <v>837</v>
      </c>
      <c r="C37" s="474" t="s">
        <v>838</v>
      </c>
      <c r="D37" s="584">
        <v>-1348287.76</v>
      </c>
      <c r="E37" s="476" t="s">
        <v>899</v>
      </c>
      <c r="F37" s="585">
        <v>44196</v>
      </c>
      <c r="G37" s="586">
        <v>1791400593001</v>
      </c>
      <c r="H37" s="474" t="s">
        <v>507</v>
      </c>
      <c r="I37" s="474" t="s">
        <v>900</v>
      </c>
      <c r="J37" s="476" t="s">
        <v>841</v>
      </c>
      <c r="K37" s="584" t="s">
        <v>842</v>
      </c>
      <c r="L37" s="476" t="s">
        <v>843</v>
      </c>
      <c r="M37" s="584">
        <v>47044.98</v>
      </c>
      <c r="N37" s="584" t="s">
        <v>511</v>
      </c>
      <c r="O37" s="584">
        <v>-195938.6</v>
      </c>
      <c r="P37" s="474" t="s">
        <v>520</v>
      </c>
    </row>
    <row r="38" spans="1:16">
      <c r="A38" s="476" t="s">
        <v>836</v>
      </c>
      <c r="B38" s="476" t="s">
        <v>837</v>
      </c>
      <c r="C38" s="474" t="s">
        <v>838</v>
      </c>
      <c r="D38" s="584">
        <v>-1348287.76</v>
      </c>
      <c r="E38" s="476" t="s">
        <v>901</v>
      </c>
      <c r="F38" s="585">
        <v>44196</v>
      </c>
      <c r="G38" s="586">
        <v>1791400593001</v>
      </c>
      <c r="H38" s="474" t="s">
        <v>507</v>
      </c>
      <c r="I38" s="474" t="s">
        <v>902</v>
      </c>
      <c r="J38" s="476" t="s">
        <v>841</v>
      </c>
      <c r="K38" s="584" t="s">
        <v>842</v>
      </c>
      <c r="L38" s="476" t="s">
        <v>843</v>
      </c>
      <c r="M38" s="584">
        <v>46988.71</v>
      </c>
      <c r="N38" s="584" t="s">
        <v>511</v>
      </c>
      <c r="O38" s="584">
        <v>-148949.89000000001</v>
      </c>
      <c r="P38" s="474" t="s">
        <v>520</v>
      </c>
    </row>
    <row r="39" spans="1:16">
      <c r="A39" s="476" t="s">
        <v>836</v>
      </c>
      <c r="B39" s="476" t="s">
        <v>837</v>
      </c>
      <c r="C39" s="474" t="s">
        <v>838</v>
      </c>
      <c r="D39" s="584">
        <v>-1348287.76</v>
      </c>
      <c r="E39" s="476" t="s">
        <v>903</v>
      </c>
      <c r="F39" s="585">
        <v>44196</v>
      </c>
      <c r="G39" s="586">
        <v>1791400593001</v>
      </c>
      <c r="H39" s="474" t="s">
        <v>507</v>
      </c>
      <c r="I39" s="474" t="s">
        <v>904</v>
      </c>
      <c r="J39" s="476" t="s">
        <v>841</v>
      </c>
      <c r="K39" s="584" t="s">
        <v>842</v>
      </c>
      <c r="L39" s="476" t="s">
        <v>843</v>
      </c>
      <c r="M39" s="584">
        <v>36383.18</v>
      </c>
      <c r="N39" s="584" t="s">
        <v>511</v>
      </c>
      <c r="O39" s="584">
        <v>-112566.71</v>
      </c>
      <c r="P39" s="474" t="s">
        <v>520</v>
      </c>
    </row>
    <row r="40" spans="1:16">
      <c r="A40" s="476" t="s">
        <v>836</v>
      </c>
      <c r="B40" s="476" t="s">
        <v>837</v>
      </c>
      <c r="C40" s="474" t="s">
        <v>838</v>
      </c>
      <c r="D40" s="584">
        <v>-1348287.76</v>
      </c>
      <c r="E40" s="476" t="s">
        <v>905</v>
      </c>
      <c r="F40" s="585">
        <v>44196</v>
      </c>
      <c r="G40" s="586">
        <v>1791400593001</v>
      </c>
      <c r="H40" s="474" t="s">
        <v>507</v>
      </c>
      <c r="I40" s="474" t="s">
        <v>906</v>
      </c>
      <c r="J40" s="476" t="s">
        <v>841</v>
      </c>
      <c r="K40" s="584" t="s">
        <v>842</v>
      </c>
      <c r="L40" s="476" t="s">
        <v>843</v>
      </c>
      <c r="M40" s="584">
        <v>560.76</v>
      </c>
      <c r="N40" s="584" t="s">
        <v>511</v>
      </c>
      <c r="O40" s="584">
        <v>-112005.95</v>
      </c>
      <c r="P40" s="474" t="s">
        <v>520</v>
      </c>
    </row>
    <row r="41" spans="1:16">
      <c r="A41" s="476" t="s">
        <v>836</v>
      </c>
      <c r="B41" s="476" t="s">
        <v>837</v>
      </c>
      <c r="C41" s="474" t="s">
        <v>838</v>
      </c>
      <c r="D41" s="584">
        <v>-1348287.76</v>
      </c>
      <c r="E41" s="476" t="s">
        <v>907</v>
      </c>
      <c r="F41" s="585">
        <v>44196</v>
      </c>
      <c r="G41" s="586">
        <v>1791400593001</v>
      </c>
      <c r="H41" s="474" t="s">
        <v>507</v>
      </c>
      <c r="I41" s="474" t="s">
        <v>908</v>
      </c>
      <c r="J41" s="476" t="s">
        <v>841</v>
      </c>
      <c r="K41" s="584" t="s">
        <v>842</v>
      </c>
      <c r="L41" s="476" t="s">
        <v>843</v>
      </c>
      <c r="M41" s="584">
        <v>600</v>
      </c>
      <c r="N41" s="584" t="s">
        <v>511</v>
      </c>
      <c r="O41" s="584">
        <v>-111405.95</v>
      </c>
      <c r="P41" s="474" t="s">
        <v>520</v>
      </c>
    </row>
    <row r="42" spans="1:16">
      <c r="A42" s="476" t="s">
        <v>836</v>
      </c>
      <c r="B42" s="476" t="s">
        <v>837</v>
      </c>
      <c r="C42" s="474" t="s">
        <v>838</v>
      </c>
      <c r="D42" s="584">
        <v>-1348287.76</v>
      </c>
      <c r="E42" s="476" t="s">
        <v>909</v>
      </c>
      <c r="F42" s="585">
        <v>44196</v>
      </c>
      <c r="G42" s="586">
        <v>1791400593001</v>
      </c>
      <c r="H42" s="474" t="s">
        <v>507</v>
      </c>
      <c r="I42" s="474" t="s">
        <v>910</v>
      </c>
      <c r="J42" s="476" t="s">
        <v>841</v>
      </c>
      <c r="K42" s="584" t="s">
        <v>842</v>
      </c>
      <c r="L42" s="476" t="s">
        <v>843</v>
      </c>
      <c r="M42" s="584">
        <v>335.74</v>
      </c>
      <c r="N42" s="584" t="s">
        <v>511</v>
      </c>
      <c r="O42" s="584">
        <v>-111070.21</v>
      </c>
      <c r="P42" s="474" t="s">
        <v>520</v>
      </c>
    </row>
    <row r="43" spans="1:16">
      <c r="A43" s="476" t="s">
        <v>836</v>
      </c>
      <c r="B43" s="476" t="s">
        <v>837</v>
      </c>
      <c r="C43" s="474" t="s">
        <v>838</v>
      </c>
      <c r="D43" s="584">
        <v>-1348287.76</v>
      </c>
      <c r="E43" s="476" t="s">
        <v>911</v>
      </c>
      <c r="F43" s="585">
        <v>44196</v>
      </c>
      <c r="G43" s="586">
        <v>1791400593001</v>
      </c>
      <c r="H43" s="474" t="s">
        <v>507</v>
      </c>
      <c r="I43" s="474" t="s">
        <v>912</v>
      </c>
      <c r="J43" s="476" t="s">
        <v>841</v>
      </c>
      <c r="K43" s="584" t="s">
        <v>842</v>
      </c>
      <c r="L43" s="476" t="s">
        <v>843</v>
      </c>
      <c r="M43" s="584">
        <v>275.73</v>
      </c>
      <c r="N43" s="584" t="s">
        <v>511</v>
      </c>
      <c r="O43" s="584">
        <v>-110794.48</v>
      </c>
      <c r="P43" s="474" t="s">
        <v>520</v>
      </c>
    </row>
    <row r="44" spans="1:16">
      <c r="A44" s="476" t="s">
        <v>836</v>
      </c>
      <c r="B44" s="476" t="s">
        <v>837</v>
      </c>
      <c r="C44" s="474" t="s">
        <v>838</v>
      </c>
      <c r="D44" s="584">
        <v>-1348287.76</v>
      </c>
      <c r="E44" s="476" t="s">
        <v>913</v>
      </c>
      <c r="F44" s="585">
        <v>44196</v>
      </c>
      <c r="G44" s="586">
        <v>1791400593001</v>
      </c>
      <c r="H44" s="474" t="s">
        <v>507</v>
      </c>
      <c r="I44" s="474" t="s">
        <v>914</v>
      </c>
      <c r="J44" s="476" t="s">
        <v>841</v>
      </c>
      <c r="K44" s="584" t="s">
        <v>842</v>
      </c>
      <c r="L44" s="476" t="s">
        <v>843</v>
      </c>
      <c r="M44" s="584">
        <v>566.16999999999996</v>
      </c>
      <c r="N44" s="584" t="s">
        <v>511</v>
      </c>
      <c r="O44" s="584">
        <v>-110228.31</v>
      </c>
      <c r="P44" s="474" t="s">
        <v>520</v>
      </c>
    </row>
    <row r="45" spans="1:16">
      <c r="A45" s="476" t="s">
        <v>836</v>
      </c>
      <c r="B45" s="476" t="s">
        <v>837</v>
      </c>
      <c r="C45" s="474" t="s">
        <v>838</v>
      </c>
      <c r="D45" s="584">
        <v>-1348287.76</v>
      </c>
      <c r="E45" s="476" t="s">
        <v>915</v>
      </c>
      <c r="F45" s="585">
        <v>44196</v>
      </c>
      <c r="G45" s="586">
        <v>1791400593001</v>
      </c>
      <c r="H45" s="474" t="s">
        <v>507</v>
      </c>
      <c r="I45" s="474" t="s">
        <v>916</v>
      </c>
      <c r="J45" s="476" t="s">
        <v>841</v>
      </c>
      <c r="K45" s="584" t="s">
        <v>842</v>
      </c>
      <c r="L45" s="476" t="s">
        <v>843</v>
      </c>
      <c r="M45" s="584">
        <v>413.6</v>
      </c>
      <c r="N45" s="584" t="s">
        <v>511</v>
      </c>
      <c r="O45" s="584">
        <v>-109814.71</v>
      </c>
      <c r="P45" s="474" t="s">
        <v>520</v>
      </c>
    </row>
    <row r="46" spans="1:16">
      <c r="A46" s="476" t="s">
        <v>836</v>
      </c>
      <c r="B46" s="476" t="s">
        <v>837</v>
      </c>
      <c r="C46" s="474" t="s">
        <v>838</v>
      </c>
      <c r="D46" s="584">
        <v>-1348287.76</v>
      </c>
      <c r="E46" s="476" t="s">
        <v>917</v>
      </c>
      <c r="F46" s="585">
        <v>44196</v>
      </c>
      <c r="G46" s="586">
        <v>1791400593001</v>
      </c>
      <c r="H46" s="474" t="s">
        <v>507</v>
      </c>
      <c r="I46" s="474" t="s">
        <v>918</v>
      </c>
      <c r="J46" s="476" t="s">
        <v>841</v>
      </c>
      <c r="K46" s="584" t="s">
        <v>842</v>
      </c>
      <c r="L46" s="476" t="s">
        <v>843</v>
      </c>
      <c r="M46" s="584">
        <v>335.74</v>
      </c>
      <c r="N46" s="584" t="s">
        <v>511</v>
      </c>
      <c r="O46" s="584">
        <v>-109478.97</v>
      </c>
      <c r="P46" s="474" t="s">
        <v>520</v>
      </c>
    </row>
    <row r="47" spans="1:16">
      <c r="A47" s="476" t="s">
        <v>836</v>
      </c>
      <c r="B47" s="476" t="s">
        <v>837</v>
      </c>
      <c r="C47" s="474" t="s">
        <v>838</v>
      </c>
      <c r="D47" s="584">
        <v>-1348287.76</v>
      </c>
      <c r="E47" s="476" t="s">
        <v>919</v>
      </c>
      <c r="F47" s="585">
        <v>44196</v>
      </c>
      <c r="G47" s="586">
        <v>1791400593001</v>
      </c>
      <c r="H47" s="474" t="s">
        <v>507</v>
      </c>
      <c r="I47" s="474" t="s">
        <v>920</v>
      </c>
      <c r="J47" s="476" t="s">
        <v>841</v>
      </c>
      <c r="K47" s="584" t="s">
        <v>842</v>
      </c>
      <c r="L47" s="476" t="s">
        <v>843</v>
      </c>
      <c r="M47" s="584" t="s">
        <v>511</v>
      </c>
      <c r="N47" s="584">
        <v>7048.93</v>
      </c>
      <c r="O47" s="584">
        <v>-116527.9</v>
      </c>
      <c r="P47" s="474" t="s">
        <v>520</v>
      </c>
    </row>
    <row r="48" spans="1:16">
      <c r="A48" s="476" t="s">
        <v>836</v>
      </c>
      <c r="B48" s="476" t="s">
        <v>837</v>
      </c>
      <c r="C48" s="474" t="s">
        <v>838</v>
      </c>
      <c r="D48" s="584">
        <v>-1348287.76</v>
      </c>
      <c r="E48" s="476" t="s">
        <v>921</v>
      </c>
      <c r="F48" s="585">
        <v>44196</v>
      </c>
      <c r="G48" s="586">
        <v>1791400593001</v>
      </c>
      <c r="H48" s="474" t="s">
        <v>507</v>
      </c>
      <c r="I48" s="474" t="s">
        <v>922</v>
      </c>
      <c r="J48" s="476" t="s">
        <v>841</v>
      </c>
      <c r="K48" s="584" t="s">
        <v>842</v>
      </c>
      <c r="L48" s="476" t="s">
        <v>843</v>
      </c>
      <c r="M48" s="584" t="s">
        <v>511</v>
      </c>
      <c r="N48" s="584">
        <v>90517.14</v>
      </c>
      <c r="O48" s="584">
        <v>-207045.04</v>
      </c>
      <c r="P48" s="474" t="s">
        <v>520</v>
      </c>
    </row>
    <row r="49" spans="1:16">
      <c r="A49" s="476" t="s">
        <v>836</v>
      </c>
      <c r="B49" s="476" t="s">
        <v>837</v>
      </c>
      <c r="C49" s="474" t="s">
        <v>838</v>
      </c>
      <c r="D49" s="584">
        <v>-1348287.76</v>
      </c>
      <c r="E49" s="476" t="s">
        <v>923</v>
      </c>
      <c r="F49" s="585">
        <v>44196</v>
      </c>
      <c r="G49" s="586">
        <v>1791400593001</v>
      </c>
      <c r="H49" s="474" t="s">
        <v>507</v>
      </c>
      <c r="I49" s="474" t="s">
        <v>922</v>
      </c>
      <c r="J49" s="476" t="s">
        <v>841</v>
      </c>
      <c r="K49" s="584" t="s">
        <v>842</v>
      </c>
      <c r="L49" s="476" t="s">
        <v>843</v>
      </c>
      <c r="M49" s="584" t="s">
        <v>511</v>
      </c>
      <c r="N49" s="584">
        <v>653.15</v>
      </c>
      <c r="O49" s="584">
        <v>-207698.19</v>
      </c>
      <c r="P49" s="474" t="s">
        <v>520</v>
      </c>
    </row>
    <row r="50" spans="1:16">
      <c r="A50" s="476" t="s">
        <v>836</v>
      </c>
      <c r="B50" s="476" t="s">
        <v>837</v>
      </c>
      <c r="C50" s="474" t="s">
        <v>838</v>
      </c>
      <c r="D50" s="584">
        <v>-1348287.76</v>
      </c>
      <c r="E50" s="476" t="s">
        <v>924</v>
      </c>
      <c r="F50" s="585">
        <v>44196</v>
      </c>
      <c r="G50" s="586">
        <v>1791400593001</v>
      </c>
      <c r="H50" s="474" t="s">
        <v>507</v>
      </c>
      <c r="I50" s="474" t="s">
        <v>925</v>
      </c>
      <c r="J50" s="476" t="s">
        <v>841</v>
      </c>
      <c r="K50" s="584" t="s">
        <v>842</v>
      </c>
      <c r="L50" s="476" t="s">
        <v>843</v>
      </c>
      <c r="M50" s="584" t="s">
        <v>511</v>
      </c>
      <c r="N50" s="584">
        <v>51242.14</v>
      </c>
      <c r="O50" s="584">
        <v>-258940.33</v>
      </c>
      <c r="P50" s="474" t="s">
        <v>520</v>
      </c>
    </row>
    <row r="51" spans="1:16">
      <c r="A51" s="476" t="s">
        <v>836</v>
      </c>
      <c r="B51" s="476" t="s">
        <v>837</v>
      </c>
      <c r="C51" s="474" t="s">
        <v>838</v>
      </c>
      <c r="D51" s="584">
        <v>-1348287.76</v>
      </c>
      <c r="E51" s="476" t="s">
        <v>926</v>
      </c>
      <c r="F51" s="585">
        <v>44196</v>
      </c>
      <c r="G51" s="586">
        <v>1791400593001</v>
      </c>
      <c r="H51" s="474" t="s">
        <v>507</v>
      </c>
      <c r="I51" s="474" t="s">
        <v>927</v>
      </c>
      <c r="J51" s="476" t="s">
        <v>841</v>
      </c>
      <c r="K51" s="584" t="s">
        <v>842</v>
      </c>
      <c r="L51" s="476" t="s">
        <v>843</v>
      </c>
      <c r="M51" s="584" t="s">
        <v>511</v>
      </c>
      <c r="N51" s="584">
        <v>51242.14</v>
      </c>
      <c r="O51" s="584">
        <v>-310182.46999999997</v>
      </c>
      <c r="P51" s="474" t="s">
        <v>520</v>
      </c>
    </row>
    <row r="52" spans="1:16">
      <c r="A52" s="476" t="s">
        <v>836</v>
      </c>
      <c r="B52" s="476" t="s">
        <v>837</v>
      </c>
      <c r="C52" s="474" t="s">
        <v>838</v>
      </c>
      <c r="D52" s="584">
        <v>-1348287.76</v>
      </c>
      <c r="E52" s="476" t="s">
        <v>928</v>
      </c>
      <c r="F52" s="585">
        <v>44196</v>
      </c>
      <c r="G52" s="586">
        <v>1791400593001</v>
      </c>
      <c r="H52" s="474" t="s">
        <v>507</v>
      </c>
      <c r="I52" s="474" t="s">
        <v>929</v>
      </c>
      <c r="J52" s="476" t="s">
        <v>841</v>
      </c>
      <c r="K52" s="584" t="s">
        <v>842</v>
      </c>
      <c r="L52" s="476" t="s">
        <v>843</v>
      </c>
      <c r="M52" s="584" t="s">
        <v>511</v>
      </c>
      <c r="N52" s="584">
        <v>54785.47</v>
      </c>
      <c r="O52" s="584">
        <v>-364967.94</v>
      </c>
      <c r="P52" s="474" t="s">
        <v>520</v>
      </c>
    </row>
    <row r="53" spans="1:16">
      <c r="A53" s="476" t="s">
        <v>836</v>
      </c>
      <c r="B53" s="476" t="s">
        <v>837</v>
      </c>
      <c r="C53" s="474" t="s">
        <v>838</v>
      </c>
      <c r="D53" s="584">
        <v>-1348287.76</v>
      </c>
      <c r="E53" s="476" t="s">
        <v>930</v>
      </c>
      <c r="F53" s="585">
        <v>44196</v>
      </c>
      <c r="G53" s="586">
        <v>1791400593001</v>
      </c>
      <c r="H53" s="474" t="s">
        <v>507</v>
      </c>
      <c r="I53" s="474" t="s">
        <v>931</v>
      </c>
      <c r="J53" s="476" t="s">
        <v>841</v>
      </c>
      <c r="K53" s="584" t="s">
        <v>842</v>
      </c>
      <c r="L53" s="476" t="s">
        <v>843</v>
      </c>
      <c r="M53" s="584" t="s">
        <v>511</v>
      </c>
      <c r="N53" s="584">
        <v>104174.44</v>
      </c>
      <c r="O53" s="584">
        <v>-469142.38</v>
      </c>
      <c r="P53" s="474" t="s">
        <v>520</v>
      </c>
    </row>
    <row r="54" spans="1:16">
      <c r="A54" s="476" t="s">
        <v>836</v>
      </c>
      <c r="B54" s="476" t="s">
        <v>837</v>
      </c>
      <c r="C54" s="474" t="s">
        <v>838</v>
      </c>
      <c r="D54" s="584">
        <v>-1348287.76</v>
      </c>
      <c r="E54" s="476" t="s">
        <v>932</v>
      </c>
      <c r="F54" s="585">
        <v>44196</v>
      </c>
      <c r="G54" s="586">
        <v>1791400593001</v>
      </c>
      <c r="H54" s="474" t="s">
        <v>507</v>
      </c>
      <c r="I54" s="474" t="s">
        <v>933</v>
      </c>
      <c r="J54" s="476" t="s">
        <v>841</v>
      </c>
      <c r="K54" s="584" t="s">
        <v>842</v>
      </c>
      <c r="L54" s="476" t="s">
        <v>843</v>
      </c>
      <c r="M54" s="584" t="s">
        <v>511</v>
      </c>
      <c r="N54" s="584">
        <v>28248.42</v>
      </c>
      <c r="O54" s="584">
        <v>-497390.8</v>
      </c>
      <c r="P54" s="474" t="s">
        <v>520</v>
      </c>
    </row>
    <row r="55" spans="1:16">
      <c r="A55" s="476" t="s">
        <v>836</v>
      </c>
      <c r="B55" s="476" t="s">
        <v>837</v>
      </c>
      <c r="C55" s="474" t="s">
        <v>838</v>
      </c>
      <c r="D55" s="584">
        <v>-1348287.76</v>
      </c>
      <c r="E55" s="476" t="s">
        <v>934</v>
      </c>
      <c r="F55" s="585">
        <v>44196</v>
      </c>
      <c r="G55" s="586">
        <v>1791400593001</v>
      </c>
      <c r="H55" s="474" t="s">
        <v>507</v>
      </c>
      <c r="I55" s="474" t="s">
        <v>935</v>
      </c>
      <c r="J55" s="476" t="s">
        <v>841</v>
      </c>
      <c r="K55" s="584" t="s">
        <v>842</v>
      </c>
      <c r="L55" s="476" t="s">
        <v>843</v>
      </c>
      <c r="M55" s="584" t="s">
        <v>511</v>
      </c>
      <c r="N55" s="584">
        <v>28248.42</v>
      </c>
      <c r="O55" s="584">
        <v>-525639.22</v>
      </c>
      <c r="P55" s="474" t="s">
        <v>520</v>
      </c>
    </row>
    <row r="56" spans="1:16">
      <c r="A56" s="476" t="s">
        <v>836</v>
      </c>
      <c r="B56" s="476" t="s">
        <v>837</v>
      </c>
      <c r="C56" s="474" t="s">
        <v>838</v>
      </c>
      <c r="D56" s="584">
        <v>-1348287.76</v>
      </c>
      <c r="E56" s="476" t="s">
        <v>936</v>
      </c>
      <c r="F56" s="585">
        <v>44196</v>
      </c>
      <c r="G56" s="586">
        <v>1791400593001</v>
      </c>
      <c r="H56" s="474" t="s">
        <v>507</v>
      </c>
      <c r="I56" s="474" t="s">
        <v>937</v>
      </c>
      <c r="J56" s="476" t="s">
        <v>841</v>
      </c>
      <c r="K56" s="584" t="s">
        <v>842</v>
      </c>
      <c r="L56" s="476" t="s">
        <v>843</v>
      </c>
      <c r="M56" s="584" t="s">
        <v>511</v>
      </c>
      <c r="N56" s="584">
        <v>28920.69</v>
      </c>
      <c r="O56" s="584">
        <v>-554559.91</v>
      </c>
      <c r="P56" s="474" t="s">
        <v>520</v>
      </c>
    </row>
    <row r="57" spans="1:16">
      <c r="A57" s="476" t="s">
        <v>836</v>
      </c>
      <c r="B57" s="476" t="s">
        <v>837</v>
      </c>
      <c r="C57" s="474" t="s">
        <v>838</v>
      </c>
      <c r="D57" s="584">
        <v>-1348287.76</v>
      </c>
      <c r="E57" s="476" t="s">
        <v>938</v>
      </c>
      <c r="F57" s="585">
        <v>44196</v>
      </c>
      <c r="G57" s="586">
        <v>1791400593001</v>
      </c>
      <c r="H57" s="474" t="s">
        <v>507</v>
      </c>
      <c r="I57" s="474" t="s">
        <v>939</v>
      </c>
      <c r="J57" s="476" t="s">
        <v>841</v>
      </c>
      <c r="K57" s="584" t="s">
        <v>842</v>
      </c>
      <c r="L57" s="476" t="s">
        <v>843</v>
      </c>
      <c r="M57" s="584" t="s">
        <v>511</v>
      </c>
      <c r="N57" s="584">
        <v>147788.51999999999</v>
      </c>
      <c r="O57" s="584">
        <v>-702348.43</v>
      </c>
      <c r="P57" s="474" t="s">
        <v>520</v>
      </c>
    </row>
    <row r="58" spans="1:16">
      <c r="A58" s="476" t="s">
        <v>836</v>
      </c>
      <c r="B58" s="476" t="s">
        <v>837</v>
      </c>
      <c r="C58" s="474" t="s">
        <v>838</v>
      </c>
      <c r="D58" s="584">
        <v>-1348287.76</v>
      </c>
      <c r="E58" s="476" t="s">
        <v>940</v>
      </c>
      <c r="F58" s="585">
        <v>44196</v>
      </c>
      <c r="G58" s="586">
        <v>1791400593001</v>
      </c>
      <c r="H58" s="474" t="s">
        <v>507</v>
      </c>
      <c r="I58" s="474" t="s">
        <v>941</v>
      </c>
      <c r="J58" s="476" t="s">
        <v>841</v>
      </c>
      <c r="K58" s="584" t="s">
        <v>842</v>
      </c>
      <c r="L58" s="476" t="s">
        <v>843</v>
      </c>
      <c r="M58" s="584" t="s">
        <v>511</v>
      </c>
      <c r="N58" s="584">
        <v>147788.51999999999</v>
      </c>
      <c r="O58" s="584">
        <v>-850136.95</v>
      </c>
      <c r="P58" s="474" t="s">
        <v>520</v>
      </c>
    </row>
    <row r="59" spans="1:16">
      <c r="A59" s="476" t="s">
        <v>836</v>
      </c>
      <c r="B59" s="476" t="s">
        <v>837</v>
      </c>
      <c r="C59" s="474" t="s">
        <v>838</v>
      </c>
      <c r="D59" s="584">
        <v>-1348287.76</v>
      </c>
      <c r="E59" s="476" t="s">
        <v>942</v>
      </c>
      <c r="F59" s="585">
        <v>44196</v>
      </c>
      <c r="G59" s="586">
        <v>1791400593001</v>
      </c>
      <c r="H59" s="474" t="s">
        <v>507</v>
      </c>
      <c r="I59" s="474" t="s">
        <v>943</v>
      </c>
      <c r="J59" s="476" t="s">
        <v>841</v>
      </c>
      <c r="K59" s="584" t="s">
        <v>842</v>
      </c>
      <c r="L59" s="476" t="s">
        <v>843</v>
      </c>
      <c r="M59" s="584" t="s">
        <v>511</v>
      </c>
      <c r="N59" s="584">
        <v>148342.72</v>
      </c>
      <c r="O59" s="584">
        <v>-998479.67</v>
      </c>
      <c r="P59" s="474" t="s">
        <v>520</v>
      </c>
    </row>
    <row r="60" spans="1:16">
      <c r="A60" s="476" t="s">
        <v>836</v>
      </c>
      <c r="B60" s="476" t="s">
        <v>837</v>
      </c>
      <c r="C60" s="474" t="s">
        <v>838</v>
      </c>
      <c r="D60" s="584">
        <v>-1348287.76</v>
      </c>
      <c r="E60" s="476" t="s">
        <v>944</v>
      </c>
      <c r="F60" s="585">
        <v>44196</v>
      </c>
      <c r="G60" s="586">
        <v>1791400593001</v>
      </c>
      <c r="H60" s="474" t="s">
        <v>507</v>
      </c>
      <c r="I60" s="474" t="s">
        <v>945</v>
      </c>
      <c r="J60" s="476" t="s">
        <v>841</v>
      </c>
      <c r="K60" s="584" t="s">
        <v>842</v>
      </c>
      <c r="L60" s="476" t="s">
        <v>843</v>
      </c>
      <c r="M60" s="584" t="s">
        <v>511</v>
      </c>
      <c r="N60" s="584">
        <v>19903.63</v>
      </c>
      <c r="O60" s="584">
        <v>-1018383.3</v>
      </c>
      <c r="P60" s="474" t="s">
        <v>520</v>
      </c>
    </row>
    <row r="61" spans="1:16">
      <c r="A61" s="476" t="s">
        <v>836</v>
      </c>
      <c r="B61" s="476" t="s">
        <v>837</v>
      </c>
      <c r="C61" s="474" t="s">
        <v>838</v>
      </c>
      <c r="D61" s="584">
        <v>-1348287.76</v>
      </c>
      <c r="E61" s="476" t="s">
        <v>946</v>
      </c>
      <c r="F61" s="585">
        <v>44196</v>
      </c>
      <c r="G61" s="586">
        <v>1791400593001</v>
      </c>
      <c r="H61" s="474" t="s">
        <v>507</v>
      </c>
      <c r="I61" s="474" t="s">
        <v>947</v>
      </c>
      <c r="J61" s="476" t="s">
        <v>841</v>
      </c>
      <c r="K61" s="584" t="s">
        <v>842</v>
      </c>
      <c r="L61" s="476" t="s">
        <v>843</v>
      </c>
      <c r="M61" s="584" t="s">
        <v>511</v>
      </c>
      <c r="N61" s="584">
        <v>3579.84</v>
      </c>
      <c r="O61" s="584">
        <v>-1021963.14</v>
      </c>
      <c r="P61" s="474" t="s">
        <v>520</v>
      </c>
    </row>
    <row r="62" spans="1:16">
      <c r="A62" s="476" t="s">
        <v>836</v>
      </c>
      <c r="B62" s="476" t="s">
        <v>837</v>
      </c>
      <c r="C62" s="474" t="s">
        <v>838</v>
      </c>
      <c r="D62" s="584">
        <v>-1348287.76</v>
      </c>
      <c r="E62" s="476" t="s">
        <v>948</v>
      </c>
      <c r="F62" s="585">
        <v>44196</v>
      </c>
      <c r="G62" s="586">
        <v>1791400593001</v>
      </c>
      <c r="H62" s="474" t="s">
        <v>507</v>
      </c>
      <c r="I62" s="474" t="s">
        <v>949</v>
      </c>
      <c r="J62" s="476" t="s">
        <v>841</v>
      </c>
      <c r="K62" s="584" t="s">
        <v>842</v>
      </c>
      <c r="L62" s="476" t="s">
        <v>843</v>
      </c>
      <c r="M62" s="584" t="s">
        <v>511</v>
      </c>
      <c r="N62" s="584">
        <v>569.29</v>
      </c>
      <c r="O62" s="584">
        <v>-1022532.43</v>
      </c>
      <c r="P62" s="474" t="s">
        <v>520</v>
      </c>
    </row>
    <row r="63" spans="1:16">
      <c r="A63" s="476" t="s">
        <v>836</v>
      </c>
      <c r="B63" s="476" t="s">
        <v>837</v>
      </c>
      <c r="C63" s="474" t="s">
        <v>838</v>
      </c>
      <c r="D63" s="584">
        <v>-1348287.76</v>
      </c>
      <c r="E63" s="476" t="s">
        <v>950</v>
      </c>
      <c r="F63" s="585">
        <v>44196</v>
      </c>
      <c r="G63" s="586">
        <v>1791400593001</v>
      </c>
      <c r="H63" s="474" t="s">
        <v>507</v>
      </c>
      <c r="I63" s="474" t="s">
        <v>951</v>
      </c>
      <c r="J63" s="476" t="s">
        <v>841</v>
      </c>
      <c r="K63" s="584" t="s">
        <v>842</v>
      </c>
      <c r="L63" s="476" t="s">
        <v>843</v>
      </c>
      <c r="M63" s="584" t="s">
        <v>511</v>
      </c>
      <c r="N63" s="584">
        <v>600</v>
      </c>
      <c r="O63" s="584">
        <v>-1023132.43</v>
      </c>
      <c r="P63" s="474" t="s">
        <v>520</v>
      </c>
    </row>
    <row r="64" spans="1:16">
      <c r="A64" s="476" t="s">
        <v>836</v>
      </c>
      <c r="B64" s="476" t="s">
        <v>837</v>
      </c>
      <c r="C64" s="474" t="s">
        <v>838</v>
      </c>
      <c r="D64" s="584">
        <v>-1348287.76</v>
      </c>
      <c r="E64" s="476" t="s">
        <v>952</v>
      </c>
      <c r="F64" s="585">
        <v>44196</v>
      </c>
      <c r="G64" s="586">
        <v>1791400593001</v>
      </c>
      <c r="H64" s="474" t="s">
        <v>507</v>
      </c>
      <c r="I64" s="474" t="s">
        <v>953</v>
      </c>
      <c r="J64" s="476" t="s">
        <v>841</v>
      </c>
      <c r="K64" s="584" t="s">
        <v>842</v>
      </c>
      <c r="L64" s="476" t="s">
        <v>843</v>
      </c>
      <c r="M64" s="584" t="s">
        <v>511</v>
      </c>
      <c r="N64" s="584">
        <v>335.74</v>
      </c>
      <c r="O64" s="584">
        <v>-1023468.17</v>
      </c>
      <c r="P64" s="474" t="s">
        <v>520</v>
      </c>
    </row>
    <row r="65" spans="1:16">
      <c r="A65" s="476" t="s">
        <v>836</v>
      </c>
      <c r="B65" s="476" t="s">
        <v>837</v>
      </c>
      <c r="C65" s="474" t="s">
        <v>838</v>
      </c>
      <c r="D65" s="584">
        <v>-1348287.76</v>
      </c>
      <c r="E65" s="476" t="s">
        <v>954</v>
      </c>
      <c r="F65" s="585">
        <v>44196</v>
      </c>
      <c r="G65" s="586">
        <v>1791400593001</v>
      </c>
      <c r="H65" s="474" t="s">
        <v>507</v>
      </c>
      <c r="I65" s="474" t="s">
        <v>955</v>
      </c>
      <c r="J65" s="476" t="s">
        <v>841</v>
      </c>
      <c r="K65" s="584" t="s">
        <v>842</v>
      </c>
      <c r="L65" s="476" t="s">
        <v>843</v>
      </c>
      <c r="M65" s="584" t="s">
        <v>511</v>
      </c>
      <c r="N65" s="584">
        <v>335.74</v>
      </c>
      <c r="O65" s="584">
        <v>-1023803.91</v>
      </c>
      <c r="P65" s="474" t="s">
        <v>520</v>
      </c>
    </row>
    <row r="66" spans="1:16">
      <c r="A66" s="476" t="s">
        <v>836</v>
      </c>
      <c r="B66" s="476" t="s">
        <v>837</v>
      </c>
      <c r="C66" s="474" t="s">
        <v>838</v>
      </c>
      <c r="D66" s="584">
        <v>-1348287.76</v>
      </c>
      <c r="E66" s="476" t="s">
        <v>956</v>
      </c>
      <c r="F66" s="585">
        <v>44196</v>
      </c>
      <c r="G66" s="586">
        <v>1791400593001</v>
      </c>
      <c r="H66" s="474" t="s">
        <v>507</v>
      </c>
      <c r="I66" s="474" t="s">
        <v>957</v>
      </c>
      <c r="J66" s="476" t="s">
        <v>841</v>
      </c>
      <c r="K66" s="584" t="s">
        <v>842</v>
      </c>
      <c r="L66" s="476" t="s">
        <v>843</v>
      </c>
      <c r="M66" s="584" t="s">
        <v>511</v>
      </c>
      <c r="N66" s="584">
        <v>419.89</v>
      </c>
      <c r="O66" s="584">
        <v>-1024223.8</v>
      </c>
      <c r="P66" s="474" t="s">
        <v>520</v>
      </c>
    </row>
    <row r="67" spans="1:16">
      <c r="A67" s="476" t="s">
        <v>836</v>
      </c>
      <c r="B67" s="476" t="s">
        <v>837</v>
      </c>
      <c r="C67" s="474" t="s">
        <v>838</v>
      </c>
      <c r="D67" s="584">
        <v>-1348287.76</v>
      </c>
      <c r="E67" s="476" t="s">
        <v>958</v>
      </c>
      <c r="F67" s="585">
        <v>44196</v>
      </c>
      <c r="G67" s="586">
        <v>1791400593001</v>
      </c>
      <c r="H67" s="474" t="s">
        <v>507</v>
      </c>
      <c r="I67" s="474" t="s">
        <v>959</v>
      </c>
      <c r="J67" s="476" t="s">
        <v>841</v>
      </c>
      <c r="K67" s="584" t="s">
        <v>842</v>
      </c>
      <c r="L67" s="476" t="s">
        <v>843</v>
      </c>
      <c r="M67" s="584" t="s">
        <v>511</v>
      </c>
      <c r="N67" s="584">
        <v>419.89</v>
      </c>
      <c r="O67" s="584">
        <v>-1024643.69</v>
      </c>
      <c r="P67" s="474" t="s">
        <v>520</v>
      </c>
    </row>
    <row r="68" spans="1:16">
      <c r="A68" s="476" t="s">
        <v>836</v>
      </c>
      <c r="B68" s="476" t="s">
        <v>837</v>
      </c>
      <c r="C68" s="474" t="s">
        <v>838</v>
      </c>
      <c r="D68" s="584">
        <v>-1348287.76</v>
      </c>
      <c r="E68" s="476" t="s">
        <v>960</v>
      </c>
      <c r="F68" s="585">
        <v>44196</v>
      </c>
      <c r="G68" s="586">
        <v>1791400593001</v>
      </c>
      <c r="H68" s="474" t="s">
        <v>507</v>
      </c>
      <c r="I68" s="474" t="s">
        <v>961</v>
      </c>
      <c r="J68" s="476" t="s">
        <v>841</v>
      </c>
      <c r="K68" s="584" t="s">
        <v>842</v>
      </c>
      <c r="L68" s="476" t="s">
        <v>843</v>
      </c>
      <c r="M68" s="584" t="s">
        <v>511</v>
      </c>
      <c r="N68" s="584">
        <v>419.89</v>
      </c>
      <c r="O68" s="584">
        <v>-1025063.58</v>
      </c>
      <c r="P68" s="474" t="s">
        <v>520</v>
      </c>
    </row>
    <row r="69" spans="1:16">
      <c r="A69" s="476" t="s">
        <v>836</v>
      </c>
      <c r="B69" s="476" t="s">
        <v>837</v>
      </c>
      <c r="C69" s="474" t="s">
        <v>838</v>
      </c>
      <c r="D69" s="584">
        <v>-1348287.76</v>
      </c>
      <c r="E69" s="476" t="s">
        <v>962</v>
      </c>
      <c r="F69" s="585">
        <v>44196</v>
      </c>
      <c r="G69" s="586">
        <v>1791400593001</v>
      </c>
      <c r="H69" s="474" t="s">
        <v>507</v>
      </c>
      <c r="I69" s="474" t="s">
        <v>963</v>
      </c>
      <c r="J69" s="476" t="s">
        <v>841</v>
      </c>
      <c r="K69" s="584" t="s">
        <v>842</v>
      </c>
      <c r="L69" s="476" t="s">
        <v>843</v>
      </c>
      <c r="M69" s="584" t="s">
        <v>511</v>
      </c>
      <c r="N69" s="584">
        <v>209.94</v>
      </c>
      <c r="O69" s="584">
        <v>-1025273.52</v>
      </c>
      <c r="P69" s="474" t="s">
        <v>520</v>
      </c>
    </row>
    <row r="70" spans="1:16">
      <c r="A70" s="476" t="s">
        <v>836</v>
      </c>
      <c r="B70" s="476" t="s">
        <v>837</v>
      </c>
      <c r="C70" s="474" t="s">
        <v>838</v>
      </c>
      <c r="D70" s="584">
        <v>-1348287.76</v>
      </c>
      <c r="E70" s="476" t="s">
        <v>964</v>
      </c>
      <c r="F70" s="585">
        <v>44196</v>
      </c>
      <c r="G70" s="586">
        <v>1791400593001</v>
      </c>
      <c r="H70" s="474" t="s">
        <v>507</v>
      </c>
      <c r="I70" s="474" t="s">
        <v>965</v>
      </c>
      <c r="J70" s="476" t="s">
        <v>841</v>
      </c>
      <c r="K70" s="584" t="s">
        <v>842</v>
      </c>
      <c r="L70" s="476" t="s">
        <v>843</v>
      </c>
      <c r="M70" s="584" t="s">
        <v>511</v>
      </c>
      <c r="N70" s="584">
        <v>787.68</v>
      </c>
      <c r="O70" s="584">
        <v>-1026061.2</v>
      </c>
      <c r="P70" s="474" t="s">
        <v>520</v>
      </c>
    </row>
    <row r="71" spans="1:16">
      <c r="A71" s="476" t="s">
        <v>836</v>
      </c>
      <c r="B71" s="476" t="s">
        <v>837</v>
      </c>
      <c r="C71" s="474" t="s">
        <v>838</v>
      </c>
      <c r="D71" s="584">
        <v>-1348287.76</v>
      </c>
      <c r="E71" s="476" t="s">
        <v>966</v>
      </c>
      <c r="F71" s="585">
        <v>44196</v>
      </c>
      <c r="G71" s="586">
        <v>1791400593001</v>
      </c>
      <c r="H71" s="474" t="s">
        <v>507</v>
      </c>
      <c r="I71" s="474" t="s">
        <v>967</v>
      </c>
      <c r="J71" s="476" t="s">
        <v>841</v>
      </c>
      <c r="K71" s="584" t="s">
        <v>842</v>
      </c>
      <c r="L71" s="476" t="s">
        <v>843</v>
      </c>
      <c r="M71" s="584" t="s">
        <v>511</v>
      </c>
      <c r="N71" s="584">
        <v>625</v>
      </c>
      <c r="O71" s="584">
        <v>-1026686.2</v>
      </c>
      <c r="P71" s="474" t="s">
        <v>520</v>
      </c>
    </row>
    <row r="72" spans="1:16">
      <c r="A72" s="476" t="s">
        <v>836</v>
      </c>
      <c r="B72" s="476" t="s">
        <v>837</v>
      </c>
      <c r="C72" s="474" t="s">
        <v>838</v>
      </c>
      <c r="D72" s="584">
        <v>-1348287.76</v>
      </c>
      <c r="E72" s="476" t="s">
        <v>968</v>
      </c>
      <c r="F72" s="585">
        <v>44196</v>
      </c>
      <c r="G72" s="586">
        <v>1791400593001</v>
      </c>
      <c r="H72" s="474" t="s">
        <v>507</v>
      </c>
      <c r="I72" s="474" t="s">
        <v>969</v>
      </c>
      <c r="J72" s="476" t="s">
        <v>841</v>
      </c>
      <c r="K72" s="584" t="s">
        <v>842</v>
      </c>
      <c r="L72" s="476" t="s">
        <v>843</v>
      </c>
      <c r="M72" s="584" t="s">
        <v>511</v>
      </c>
      <c r="N72" s="584">
        <v>188.71</v>
      </c>
      <c r="O72" s="584">
        <v>-1026874.91</v>
      </c>
      <c r="P72" s="474" t="s">
        <v>520</v>
      </c>
    </row>
    <row r="73" spans="1:16">
      <c r="A73" s="587" t="s">
        <v>970</v>
      </c>
      <c r="B73" s="476"/>
      <c r="C73" s="454"/>
      <c r="D73" s="454"/>
      <c r="E73" s="476"/>
      <c r="F73" s="454"/>
      <c r="G73" s="454"/>
      <c r="H73" s="454"/>
      <c r="I73" s="454"/>
      <c r="J73" s="476"/>
      <c r="K73" s="454"/>
      <c r="L73" s="476"/>
      <c r="M73" s="584">
        <v>1238808.7899999993</v>
      </c>
      <c r="N73" s="584">
        <v>917395.94</v>
      </c>
      <c r="O73" s="454"/>
      <c r="P73" s="454"/>
    </row>
    <row r="74" spans="1:16">
      <c r="A74" s="587" t="s">
        <v>971</v>
      </c>
      <c r="B74" s="476"/>
      <c r="C74" s="454"/>
      <c r="D74" s="454"/>
      <c r="E74" s="476"/>
      <c r="F74" s="454"/>
      <c r="G74" s="454"/>
      <c r="H74" s="454"/>
      <c r="I74" s="454"/>
      <c r="J74" s="476"/>
      <c r="K74" s="454"/>
      <c r="L74" s="476"/>
      <c r="M74" s="584">
        <v>1238808.7899999993</v>
      </c>
      <c r="N74" s="584">
        <v>917395.94</v>
      </c>
      <c r="O74" s="454"/>
      <c r="P74" s="454"/>
    </row>
  </sheetData>
  <mergeCells count="4">
    <mergeCell ref="A1:O1"/>
    <mergeCell ref="A2:P2"/>
    <mergeCell ref="A3:P3"/>
    <mergeCell ref="A5:P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31"/>
  <sheetViews>
    <sheetView topLeftCell="D1" zoomScale="85" zoomScaleNormal="85" workbookViewId="0">
      <selection activeCell="L28" sqref="L28"/>
    </sheetView>
  </sheetViews>
  <sheetFormatPr baseColWidth="10" defaultColWidth="10.296875" defaultRowHeight="13.2"/>
  <cols>
    <col min="1" max="1" width="10" style="496" customWidth="1"/>
    <col min="2" max="2" width="16.09765625" style="496" bestFit="1" customWidth="1"/>
    <col min="3" max="3" width="76.5" style="496" customWidth="1"/>
    <col min="4" max="4" width="13.796875" style="497" customWidth="1"/>
    <col min="5" max="5" width="13.796875" style="498" bestFit="1" customWidth="1"/>
    <col min="6" max="6" width="12" style="499" bestFit="1" customWidth="1"/>
    <col min="7" max="7" width="15.3984375" style="500" customWidth="1"/>
    <col min="8" max="8" width="69.296875" style="496" customWidth="1"/>
    <col min="9" max="9" width="11.09765625" style="502" customWidth="1"/>
    <col min="10" max="10" width="13.5" style="496" customWidth="1"/>
    <col min="11" max="11" width="10.19921875" style="496" bestFit="1" customWidth="1"/>
    <col min="12" max="16384" width="10.296875" style="496"/>
  </cols>
  <sheetData>
    <row r="1" spans="1:10">
      <c r="H1" s="501" t="s">
        <v>400</v>
      </c>
    </row>
    <row r="2" spans="1:10" s="503" customFormat="1" ht="21">
      <c r="A2" s="1034" t="s">
        <v>420</v>
      </c>
      <c r="B2" s="1034"/>
      <c r="C2" s="1034"/>
      <c r="D2" s="1034"/>
      <c r="E2" s="1034"/>
      <c r="F2" s="1034"/>
      <c r="G2" s="1034"/>
      <c r="H2" s="1034"/>
      <c r="I2" s="1034"/>
    </row>
    <row r="3" spans="1:10" s="503" customFormat="1" ht="17.399999999999999">
      <c r="A3" s="1035" t="s">
        <v>678</v>
      </c>
      <c r="B3" s="1035"/>
      <c r="C3" s="1035"/>
      <c r="D3" s="1035"/>
      <c r="E3" s="1035"/>
      <c r="F3" s="1035"/>
      <c r="G3" s="1035"/>
      <c r="H3" s="1035"/>
      <c r="I3" s="1035"/>
    </row>
    <row r="4" spans="1:10" ht="15.6">
      <c r="A4" s="1036" t="s">
        <v>400</v>
      </c>
      <c r="B4" s="1036"/>
      <c r="C4" s="1036"/>
      <c r="D4" s="1036"/>
      <c r="E4" s="1036"/>
      <c r="F4" s="1036"/>
      <c r="G4" s="1036"/>
      <c r="H4" s="1036"/>
      <c r="I4" s="1036"/>
      <c r="J4" s="501"/>
    </row>
    <row r="5" spans="1:10">
      <c r="A5" s="504" t="s">
        <v>679</v>
      </c>
      <c r="B5" s="504" t="s">
        <v>680</v>
      </c>
      <c r="C5" s="504" t="s">
        <v>681</v>
      </c>
      <c r="D5" s="505" t="s">
        <v>682</v>
      </c>
      <c r="E5" s="506" t="s">
        <v>429</v>
      </c>
      <c r="F5" s="507" t="s">
        <v>683</v>
      </c>
      <c r="G5" s="506" t="s">
        <v>478</v>
      </c>
      <c r="H5" s="504" t="s">
        <v>684</v>
      </c>
      <c r="I5" s="504" t="s">
        <v>685</v>
      </c>
      <c r="J5" s="501"/>
    </row>
    <row r="6" spans="1:10">
      <c r="A6" s="508">
        <v>43837</v>
      </c>
      <c r="B6" s="509" t="s">
        <v>686</v>
      </c>
      <c r="C6" s="510" t="s">
        <v>687</v>
      </c>
      <c r="D6" s="511" t="s">
        <v>688</v>
      </c>
      <c r="E6" s="512">
        <v>218166.56</v>
      </c>
      <c r="F6" s="512">
        <v>26179.99</v>
      </c>
      <c r="G6" s="513">
        <f>E6+F6</f>
        <v>244346.55</v>
      </c>
      <c r="H6" s="514" t="s">
        <v>689</v>
      </c>
      <c r="I6" s="504" t="s">
        <v>690</v>
      </c>
      <c r="J6" s="501"/>
    </row>
    <row r="7" spans="1:10">
      <c r="A7" s="508">
        <v>43843</v>
      </c>
      <c r="B7" s="509" t="s">
        <v>691</v>
      </c>
      <c r="C7" s="510" t="s">
        <v>687</v>
      </c>
      <c r="D7" s="511" t="s">
        <v>688</v>
      </c>
      <c r="E7" s="512">
        <v>365314.17</v>
      </c>
      <c r="F7" s="512">
        <v>43837.7</v>
      </c>
      <c r="G7" s="513">
        <f>E7+F7</f>
        <v>409151.87</v>
      </c>
      <c r="H7" s="514" t="s">
        <v>689</v>
      </c>
      <c r="I7" s="504" t="s">
        <v>692</v>
      </c>
      <c r="J7" s="501"/>
    </row>
    <row r="8" spans="1:10">
      <c r="A8" s="508">
        <v>43843</v>
      </c>
      <c r="B8" s="509" t="s">
        <v>693</v>
      </c>
      <c r="C8" s="510" t="s">
        <v>687</v>
      </c>
      <c r="D8" s="511" t="s">
        <v>688</v>
      </c>
      <c r="E8" s="515">
        <v>420740.86</v>
      </c>
      <c r="F8" s="515">
        <v>50488.9</v>
      </c>
      <c r="G8" s="513">
        <f t="shared" ref="G8:G20" si="0">E8+F8</f>
        <v>471229.76</v>
      </c>
      <c r="H8" s="514" t="s">
        <v>689</v>
      </c>
      <c r="I8" s="504" t="s">
        <v>694</v>
      </c>
      <c r="J8" s="501"/>
    </row>
    <row r="9" spans="1:10">
      <c r="A9" s="508">
        <v>43844</v>
      </c>
      <c r="B9" s="509" t="s">
        <v>695</v>
      </c>
      <c r="C9" s="510" t="s">
        <v>696</v>
      </c>
      <c r="D9" s="511" t="s">
        <v>697</v>
      </c>
      <c r="E9" s="512">
        <v>1342.96</v>
      </c>
      <c r="F9" s="512">
        <v>161.16</v>
      </c>
      <c r="G9" s="513">
        <f t="shared" si="0"/>
        <v>1504.1200000000001</v>
      </c>
      <c r="H9" s="516" t="s">
        <v>698</v>
      </c>
      <c r="I9" s="504"/>
      <c r="J9" s="501"/>
    </row>
    <row r="10" spans="1:10">
      <c r="A10" s="508">
        <v>43844</v>
      </c>
      <c r="B10" s="509" t="s">
        <v>699</v>
      </c>
      <c r="C10" s="510" t="s">
        <v>700</v>
      </c>
      <c r="D10" s="511" t="s">
        <v>701</v>
      </c>
      <c r="E10" s="512">
        <v>1342.96</v>
      </c>
      <c r="F10" s="512">
        <v>161.16</v>
      </c>
      <c r="G10" s="513">
        <f t="shared" si="0"/>
        <v>1504.1200000000001</v>
      </c>
      <c r="H10" s="516" t="s">
        <v>698</v>
      </c>
      <c r="I10" s="504"/>
      <c r="J10" s="501"/>
    </row>
    <row r="11" spans="1:10">
      <c r="A11" s="508">
        <v>43844</v>
      </c>
      <c r="B11" s="509" t="s">
        <v>702</v>
      </c>
      <c r="C11" s="510" t="s">
        <v>703</v>
      </c>
      <c r="D11" s="511" t="s">
        <v>704</v>
      </c>
      <c r="E11" s="512">
        <v>1102.93</v>
      </c>
      <c r="F11" s="512">
        <v>132.35</v>
      </c>
      <c r="G11" s="513">
        <f t="shared" si="0"/>
        <v>1235.28</v>
      </c>
      <c r="H11" s="516" t="s">
        <v>705</v>
      </c>
      <c r="I11" s="504"/>
      <c r="J11" s="501"/>
    </row>
    <row r="12" spans="1:10">
      <c r="A12" s="508">
        <v>43844</v>
      </c>
      <c r="B12" s="509" t="s">
        <v>706</v>
      </c>
      <c r="C12" s="510" t="s">
        <v>707</v>
      </c>
      <c r="D12" s="511" t="s">
        <v>708</v>
      </c>
      <c r="E12" s="512">
        <v>2264.6799999999998</v>
      </c>
      <c r="F12" s="512">
        <v>271.76</v>
      </c>
      <c r="G12" s="513">
        <f t="shared" si="0"/>
        <v>2536.4399999999996</v>
      </c>
      <c r="H12" s="516" t="s">
        <v>689</v>
      </c>
      <c r="I12" s="504"/>
      <c r="J12" s="501"/>
    </row>
    <row r="13" spans="1:10">
      <c r="A13" s="508">
        <v>43844</v>
      </c>
      <c r="B13" s="509" t="s">
        <v>709</v>
      </c>
      <c r="C13" s="510" t="s">
        <v>710</v>
      </c>
      <c r="D13" s="511" t="s">
        <v>711</v>
      </c>
      <c r="E13" s="512">
        <v>2400</v>
      </c>
      <c r="F13" s="512">
        <v>288</v>
      </c>
      <c r="G13" s="513">
        <f t="shared" si="0"/>
        <v>2688</v>
      </c>
      <c r="H13" s="516" t="s">
        <v>689</v>
      </c>
      <c r="I13" s="504"/>
      <c r="J13" s="501"/>
    </row>
    <row r="14" spans="1:10">
      <c r="A14" s="508">
        <v>43844</v>
      </c>
      <c r="B14" s="509" t="s">
        <v>712</v>
      </c>
      <c r="C14" s="510" t="s">
        <v>687</v>
      </c>
      <c r="D14" s="511" t="s">
        <v>688</v>
      </c>
      <c r="E14" s="512">
        <v>11250</v>
      </c>
      <c r="F14" s="512">
        <v>1350</v>
      </c>
      <c r="G14" s="513">
        <f t="shared" si="0"/>
        <v>12600</v>
      </c>
      <c r="H14" s="516" t="s">
        <v>713</v>
      </c>
      <c r="I14" s="504" t="s">
        <v>692</v>
      </c>
      <c r="J14" s="501"/>
    </row>
    <row r="15" spans="1:10">
      <c r="A15" s="508">
        <v>43844</v>
      </c>
      <c r="B15" s="509" t="s">
        <v>714</v>
      </c>
      <c r="C15" s="510" t="s">
        <v>687</v>
      </c>
      <c r="D15" s="511" t="s">
        <v>688</v>
      </c>
      <c r="E15" s="512">
        <v>2612.61</v>
      </c>
      <c r="F15" s="512">
        <v>313.51</v>
      </c>
      <c r="G15" s="513">
        <f t="shared" si="0"/>
        <v>2926.12</v>
      </c>
      <c r="H15" s="516" t="s">
        <v>715</v>
      </c>
      <c r="I15" s="504" t="s">
        <v>716</v>
      </c>
      <c r="J15" s="501"/>
    </row>
    <row r="16" spans="1:10">
      <c r="A16" s="508">
        <v>43847</v>
      </c>
      <c r="B16" s="509" t="s">
        <v>717</v>
      </c>
      <c r="C16" s="510" t="s">
        <v>718</v>
      </c>
      <c r="D16" s="511" t="s">
        <v>719</v>
      </c>
      <c r="E16" s="517">
        <v>597386.96</v>
      </c>
      <c r="F16" s="512">
        <v>71686.44</v>
      </c>
      <c r="G16" s="513">
        <f t="shared" si="0"/>
        <v>669073.39999999991</v>
      </c>
      <c r="H16" s="516" t="s">
        <v>689</v>
      </c>
      <c r="I16" s="504"/>
      <c r="J16" s="501"/>
    </row>
    <row r="17" spans="1:11">
      <c r="A17" s="508">
        <v>43847</v>
      </c>
      <c r="B17" s="509" t="s">
        <v>720</v>
      </c>
      <c r="C17" s="510" t="s">
        <v>721</v>
      </c>
      <c r="D17" s="511" t="s">
        <v>722</v>
      </c>
      <c r="E17" s="512">
        <v>2243.0500000000002</v>
      </c>
      <c r="F17" s="512">
        <v>269.17</v>
      </c>
      <c r="G17" s="513">
        <f t="shared" si="0"/>
        <v>2512.2200000000003</v>
      </c>
      <c r="H17" s="516" t="s">
        <v>689</v>
      </c>
      <c r="I17" s="504"/>
      <c r="J17" s="501"/>
    </row>
    <row r="18" spans="1:11">
      <c r="A18" s="508">
        <v>43850</v>
      </c>
      <c r="B18" s="509" t="s">
        <v>723</v>
      </c>
      <c r="C18" s="510" t="s">
        <v>724</v>
      </c>
      <c r="D18" s="511" t="s">
        <v>725</v>
      </c>
      <c r="E18" s="512">
        <v>1654.39</v>
      </c>
      <c r="F18" s="512">
        <v>198.53</v>
      </c>
      <c r="G18" s="513">
        <f t="shared" si="0"/>
        <v>1852.92</v>
      </c>
      <c r="H18" s="516" t="s">
        <v>726</v>
      </c>
      <c r="I18" s="504"/>
      <c r="J18" s="501"/>
    </row>
    <row r="19" spans="1:11">
      <c r="A19" s="508">
        <v>43851</v>
      </c>
      <c r="B19" s="509" t="s">
        <v>727</v>
      </c>
      <c r="C19" s="510" t="s">
        <v>687</v>
      </c>
      <c r="D19" s="511" t="s">
        <v>688</v>
      </c>
      <c r="E19" s="512">
        <v>173270.08</v>
      </c>
      <c r="F19" s="512">
        <v>20792.41</v>
      </c>
      <c r="G19" s="513">
        <f t="shared" si="0"/>
        <v>194062.49</v>
      </c>
      <c r="H19" s="516" t="s">
        <v>689</v>
      </c>
      <c r="I19" s="504" t="s">
        <v>728</v>
      </c>
      <c r="J19" s="501"/>
    </row>
    <row r="20" spans="1:11">
      <c r="A20" s="508">
        <v>43852</v>
      </c>
      <c r="B20" s="509" t="s">
        <v>729</v>
      </c>
      <c r="C20" s="510" t="s">
        <v>730</v>
      </c>
      <c r="D20" s="511" t="s">
        <v>731</v>
      </c>
      <c r="E20" s="512">
        <v>240812.41</v>
      </c>
      <c r="F20" s="512">
        <v>28897.49</v>
      </c>
      <c r="G20" s="513">
        <f t="shared" si="0"/>
        <v>269709.90000000002</v>
      </c>
      <c r="H20" s="516" t="s">
        <v>689</v>
      </c>
      <c r="I20" s="504"/>
      <c r="J20" s="501"/>
    </row>
    <row r="21" spans="1:11">
      <c r="A21" s="508">
        <v>43864</v>
      </c>
      <c r="B21" s="518" t="s">
        <v>732</v>
      </c>
      <c r="C21" s="518" t="s">
        <v>687</v>
      </c>
      <c r="D21" s="519" t="s">
        <v>688</v>
      </c>
      <c r="E21" s="512">
        <v>206285.55</v>
      </c>
      <c r="F21" s="512">
        <v>24754.27</v>
      </c>
      <c r="G21" s="513">
        <f>E21+F21</f>
        <v>231039.81999999998</v>
      </c>
      <c r="H21" s="514" t="s">
        <v>733</v>
      </c>
      <c r="I21" s="520" t="s">
        <v>734</v>
      </c>
      <c r="J21" s="521"/>
      <c r="K21" s="522"/>
    </row>
    <row r="22" spans="1:11">
      <c r="A22" s="508">
        <v>43864</v>
      </c>
      <c r="B22" s="518" t="s">
        <v>735</v>
      </c>
      <c r="C22" s="518" t="s">
        <v>687</v>
      </c>
      <c r="D22" s="519" t="s">
        <v>688</v>
      </c>
      <c r="E22" s="512">
        <v>206285.55</v>
      </c>
      <c r="F22" s="512">
        <v>24754.27</v>
      </c>
      <c r="G22" s="513">
        <f>E22+F22</f>
        <v>231039.81999999998</v>
      </c>
      <c r="H22" s="514" t="s">
        <v>689</v>
      </c>
      <c r="I22" s="520" t="s">
        <v>734</v>
      </c>
      <c r="J22" s="521"/>
      <c r="K22" s="522"/>
    </row>
    <row r="23" spans="1:11">
      <c r="A23" s="508">
        <v>43868</v>
      </c>
      <c r="B23" s="518" t="s">
        <v>736</v>
      </c>
      <c r="C23" s="518" t="s">
        <v>737</v>
      </c>
      <c r="D23" s="519" t="s">
        <v>738</v>
      </c>
      <c r="E23" s="512">
        <v>151683.72</v>
      </c>
      <c r="F23" s="512">
        <v>18202.05</v>
      </c>
      <c r="G23" s="513">
        <f>E23+F23</f>
        <v>169885.77</v>
      </c>
      <c r="H23" s="514" t="s">
        <v>739</v>
      </c>
      <c r="I23" s="520"/>
      <c r="J23" s="521"/>
      <c r="K23" s="522"/>
    </row>
    <row r="24" spans="1:11">
      <c r="A24" s="508">
        <v>43882</v>
      </c>
      <c r="B24" s="518" t="s">
        <v>740</v>
      </c>
      <c r="C24" s="518" t="s">
        <v>741</v>
      </c>
      <c r="D24" s="519" t="s">
        <v>742</v>
      </c>
      <c r="E24" s="512">
        <v>182755.76</v>
      </c>
      <c r="F24" s="512">
        <v>21930.69</v>
      </c>
      <c r="G24" s="513">
        <f t="shared" ref="G24" si="1">E24+F24</f>
        <v>204686.45</v>
      </c>
      <c r="H24" s="516" t="s">
        <v>743</v>
      </c>
      <c r="I24" s="520"/>
      <c r="J24" s="521"/>
      <c r="K24" s="522"/>
    </row>
    <row r="25" spans="1:11">
      <c r="A25" s="523"/>
      <c r="B25" s="524"/>
      <c r="C25" s="524"/>
      <c r="D25" s="525"/>
      <c r="E25" s="513"/>
      <c r="F25" s="526"/>
      <c r="G25" s="513"/>
      <c r="H25" s="527"/>
      <c r="I25" s="520"/>
      <c r="J25" s="521"/>
      <c r="K25" s="522"/>
    </row>
    <row r="26" spans="1:11">
      <c r="A26" s="528"/>
      <c r="B26" s="524"/>
      <c r="C26" s="529" t="s">
        <v>744</v>
      </c>
      <c r="D26" s="530"/>
      <c r="E26" s="531">
        <f>SUM(E6:E25)</f>
        <v>2788915.2000000002</v>
      </c>
      <c r="F26" s="531">
        <f>SUM(F6:F25)</f>
        <v>334669.85000000003</v>
      </c>
      <c r="G26" s="531">
        <f>SUM(G6:G25)</f>
        <v>3123585.05</v>
      </c>
      <c r="H26" s="531"/>
      <c r="I26" s="531"/>
      <c r="J26" s="532"/>
    </row>
    <row r="27" spans="1:11">
      <c r="A27" s="533"/>
      <c r="B27" s="534"/>
      <c r="C27" s="535"/>
      <c r="D27" s="536"/>
      <c r="E27" s="537"/>
      <c r="F27" s="537"/>
      <c r="G27" s="537"/>
      <c r="H27" s="537"/>
      <c r="I27" s="537"/>
      <c r="J27" s="532"/>
    </row>
    <row r="28" spans="1:11">
      <c r="A28" s="501"/>
      <c r="B28" s="501"/>
      <c r="C28" s="501"/>
      <c r="D28" s="538"/>
      <c r="E28" s="539"/>
      <c r="F28" s="532"/>
      <c r="G28" s="540"/>
      <c r="H28" s="501"/>
      <c r="I28" s="541"/>
      <c r="J28" s="501"/>
    </row>
    <row r="29" spans="1:11">
      <c r="A29" s="501"/>
      <c r="B29" s="501"/>
      <c r="C29" s="501"/>
      <c r="D29" s="538"/>
      <c r="E29" s="539"/>
      <c r="F29" s="532"/>
      <c r="G29" s="540"/>
      <c r="H29" s="501"/>
      <c r="I29" s="541"/>
      <c r="J29" s="501"/>
    </row>
    <row r="30" spans="1:11">
      <c r="A30" s="501"/>
      <c r="B30" s="542" t="s">
        <v>479</v>
      </c>
      <c r="C30" s="501"/>
      <c r="D30" s="538"/>
      <c r="E30" s="539"/>
      <c r="F30" s="543" t="s">
        <v>480</v>
      </c>
      <c r="G30" s="540"/>
      <c r="H30" s="501"/>
      <c r="I30" s="541" t="s">
        <v>481</v>
      </c>
      <c r="J30" s="501"/>
    </row>
    <row r="31" spans="1:11">
      <c r="A31" s="501"/>
      <c r="B31" s="501"/>
      <c r="C31" s="501"/>
      <c r="D31" s="538"/>
      <c r="E31" s="539"/>
      <c r="F31" s="532"/>
      <c r="G31" s="540"/>
      <c r="H31" s="501"/>
      <c r="I31" s="541"/>
      <c r="J31" s="501"/>
    </row>
  </sheetData>
  <mergeCells count="3">
    <mergeCell ref="A2:I2"/>
    <mergeCell ref="A3:I3"/>
    <mergeCell ref="A4:I4"/>
  </mergeCells>
  <printOptions horizontalCentered="1" verticalCentered="1"/>
  <pageMargins left="0" right="0" top="0.35433070866141736" bottom="0.39370078740157483" header="0.31496062992125984" footer="0.31496062992125984"/>
  <pageSetup paperSize="9" scale="47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P43"/>
  <sheetViews>
    <sheetView showGridLines="0" topLeftCell="A3" zoomScale="85" zoomScaleNormal="85" workbookViewId="0">
      <selection activeCell="H10" sqref="H10"/>
    </sheetView>
  </sheetViews>
  <sheetFormatPr baseColWidth="10" defaultRowHeight="13.2" outlineLevelRow="2"/>
  <cols>
    <col min="1" max="1" width="9.09765625" style="630" bestFit="1" customWidth="1"/>
    <col min="2" max="2" width="18.796875" style="631" customWidth="1"/>
    <col min="3" max="3" width="63.3984375" style="632" bestFit="1" customWidth="1"/>
    <col min="4" max="4" width="13.59765625" style="601" bestFit="1" customWidth="1"/>
    <col min="5" max="5" width="15.296875" style="561" bestFit="1" customWidth="1"/>
    <col min="6" max="6" width="10.796875" style="561" bestFit="1" customWidth="1"/>
    <col min="7" max="7" width="12.19921875" style="561" bestFit="1" customWidth="1"/>
    <col min="8" max="8" width="42" style="600" customWidth="1"/>
    <col min="9" max="9" width="11.19921875" style="633"/>
    <col min="10" max="10" width="11.19921875" style="600"/>
    <col min="11" max="16384" width="11.19921875" style="601"/>
  </cols>
  <sheetData>
    <row r="2" spans="1:10" ht="21">
      <c r="A2" s="1037" t="s">
        <v>420</v>
      </c>
      <c r="B2" s="1037"/>
      <c r="C2" s="1037"/>
      <c r="D2" s="1037"/>
      <c r="E2" s="1037"/>
      <c r="F2" s="1037"/>
      <c r="G2" s="1037"/>
      <c r="H2" s="1037"/>
      <c r="I2" s="1037"/>
    </row>
    <row r="3" spans="1:10" ht="17.399999999999999">
      <c r="A3" s="1038" t="s">
        <v>973</v>
      </c>
      <c r="B3" s="1038"/>
      <c r="C3" s="1038"/>
      <c r="D3" s="1038"/>
      <c r="E3" s="1038"/>
      <c r="F3" s="1038"/>
      <c r="G3" s="1038"/>
      <c r="H3" s="1038"/>
      <c r="I3" s="1038"/>
    </row>
    <row r="5" spans="1:10" s="608" customFormat="1">
      <c r="A5" s="602" t="s">
        <v>491</v>
      </c>
      <c r="B5" s="603" t="s">
        <v>680</v>
      </c>
      <c r="C5" s="604" t="s">
        <v>681</v>
      </c>
      <c r="D5" s="605" t="s">
        <v>682</v>
      </c>
      <c r="E5" s="606" t="s">
        <v>974</v>
      </c>
      <c r="F5" s="606" t="s">
        <v>975</v>
      </c>
      <c r="G5" s="606" t="s">
        <v>976</v>
      </c>
      <c r="H5" s="607" t="s">
        <v>431</v>
      </c>
      <c r="I5" s="607" t="s">
        <v>685</v>
      </c>
      <c r="J5" s="600"/>
    </row>
    <row r="6" spans="1:10" outlineLevel="2">
      <c r="A6" s="563">
        <v>44201</v>
      </c>
      <c r="B6" s="609">
        <v>30167</v>
      </c>
      <c r="C6" s="565" t="s">
        <v>687</v>
      </c>
      <c r="D6" s="562" t="s">
        <v>688</v>
      </c>
      <c r="E6" s="610">
        <f>219141.89</f>
        <v>219141.89</v>
      </c>
      <c r="F6" s="610">
        <f>E6*12%</f>
        <v>26297.0268</v>
      </c>
      <c r="G6" s="611">
        <f>E6+F6</f>
        <v>245438.91680000001</v>
      </c>
      <c r="H6" s="612" t="s">
        <v>977</v>
      </c>
      <c r="I6" s="613" t="s">
        <v>690</v>
      </c>
    </row>
    <row r="7" spans="1:10" outlineLevel="2">
      <c r="A7" s="563">
        <v>44207</v>
      </c>
      <c r="B7" s="609">
        <v>30168</v>
      </c>
      <c r="C7" s="565" t="s">
        <v>710</v>
      </c>
      <c r="D7" s="562" t="s">
        <v>711</v>
      </c>
      <c r="E7" s="610">
        <v>2400</v>
      </c>
      <c r="F7" s="610">
        <v>288</v>
      </c>
      <c r="G7" s="611">
        <f t="shared" ref="G7:G23" si="0">E7+F7</f>
        <v>2688</v>
      </c>
      <c r="H7" s="612" t="s">
        <v>977</v>
      </c>
      <c r="I7" s="613"/>
    </row>
    <row r="8" spans="1:10" outlineLevel="2">
      <c r="A8" s="563">
        <v>44207</v>
      </c>
      <c r="B8" s="609">
        <v>30169</v>
      </c>
      <c r="C8" s="565" t="s">
        <v>696</v>
      </c>
      <c r="D8" s="562" t="s">
        <v>697</v>
      </c>
      <c r="E8" s="610">
        <v>1342.96</v>
      </c>
      <c r="F8" s="610">
        <v>161.16</v>
      </c>
      <c r="G8" s="611">
        <f t="shared" si="0"/>
        <v>1504.1200000000001</v>
      </c>
      <c r="H8" s="612" t="s">
        <v>977</v>
      </c>
      <c r="I8" s="613"/>
    </row>
    <row r="9" spans="1:10" outlineLevel="2">
      <c r="A9" s="563">
        <v>44207</v>
      </c>
      <c r="B9" s="609">
        <v>30170</v>
      </c>
      <c r="C9" s="565" t="s">
        <v>700</v>
      </c>
      <c r="D9" s="562" t="s">
        <v>701</v>
      </c>
      <c r="E9" s="610">
        <v>1342.96</v>
      </c>
      <c r="F9" s="610">
        <v>161.16</v>
      </c>
      <c r="G9" s="611">
        <f t="shared" si="0"/>
        <v>1504.1200000000001</v>
      </c>
      <c r="H9" s="612" t="s">
        <v>977</v>
      </c>
      <c r="I9" s="613"/>
    </row>
    <row r="10" spans="1:10" outlineLevel="2">
      <c r="A10" s="563">
        <v>44207</v>
      </c>
      <c r="B10" s="609">
        <v>30171</v>
      </c>
      <c r="C10" s="565" t="s">
        <v>707</v>
      </c>
      <c r="D10" s="562" t="s">
        <v>708</v>
      </c>
      <c r="E10" s="610">
        <v>3189.42</v>
      </c>
      <c r="F10" s="610">
        <v>382.73</v>
      </c>
      <c r="G10" s="611">
        <f t="shared" si="0"/>
        <v>3572.15</v>
      </c>
      <c r="H10" s="612" t="s">
        <v>977</v>
      </c>
      <c r="I10" s="613"/>
    </row>
    <row r="11" spans="1:10" outlineLevel="2">
      <c r="A11" s="563">
        <v>44207</v>
      </c>
      <c r="B11" s="609">
        <v>30172</v>
      </c>
      <c r="C11" s="565" t="s">
        <v>978</v>
      </c>
      <c r="D11" s="562" t="s">
        <v>979</v>
      </c>
      <c r="E11" s="610">
        <v>2500</v>
      </c>
      <c r="F11" s="610">
        <v>300</v>
      </c>
      <c r="G11" s="611">
        <f t="shared" si="0"/>
        <v>2800</v>
      </c>
      <c r="H11" s="612" t="s">
        <v>977</v>
      </c>
      <c r="I11" s="613"/>
    </row>
    <row r="12" spans="1:10" outlineLevel="2">
      <c r="A12" s="563">
        <v>44207</v>
      </c>
      <c r="B12" s="609">
        <v>30173</v>
      </c>
      <c r="C12" s="565" t="s">
        <v>721</v>
      </c>
      <c r="D12" s="562" t="s">
        <v>722</v>
      </c>
      <c r="E12" s="610">
        <v>2277.14</v>
      </c>
      <c r="F12" s="610">
        <v>273.26</v>
      </c>
      <c r="G12" s="611">
        <f t="shared" si="0"/>
        <v>2550.3999999999996</v>
      </c>
      <c r="H12" s="612" t="s">
        <v>977</v>
      </c>
      <c r="I12" s="613"/>
    </row>
    <row r="13" spans="1:10" outlineLevel="2">
      <c r="A13" s="563">
        <v>44207</v>
      </c>
      <c r="B13" s="609">
        <v>30174</v>
      </c>
      <c r="C13" s="565" t="s">
        <v>980</v>
      </c>
      <c r="D13" s="562" t="s">
        <v>981</v>
      </c>
      <c r="E13" s="610">
        <v>14319.35</v>
      </c>
      <c r="F13" s="610">
        <v>1718.32</v>
      </c>
      <c r="G13" s="611">
        <f t="shared" si="0"/>
        <v>16037.67</v>
      </c>
      <c r="H13" s="612" t="s">
        <v>977</v>
      </c>
      <c r="I13" s="613"/>
    </row>
    <row r="14" spans="1:10" outlineLevel="2">
      <c r="A14" s="563">
        <v>44208</v>
      </c>
      <c r="B14" s="609">
        <v>30175</v>
      </c>
      <c r="C14" s="614" t="s">
        <v>687</v>
      </c>
      <c r="D14" s="615" t="s">
        <v>688</v>
      </c>
      <c r="E14" s="611">
        <v>2612.61</v>
      </c>
      <c r="F14" s="611">
        <v>313.51</v>
      </c>
      <c r="G14" s="611">
        <f t="shared" si="0"/>
        <v>2926.12</v>
      </c>
      <c r="H14" s="612" t="s">
        <v>982</v>
      </c>
      <c r="I14" s="616" t="s">
        <v>716</v>
      </c>
    </row>
    <row r="15" spans="1:10" outlineLevel="2">
      <c r="A15" s="563">
        <v>44209</v>
      </c>
      <c r="B15" s="609">
        <v>30176</v>
      </c>
      <c r="C15" s="565" t="s">
        <v>983</v>
      </c>
      <c r="D15" s="562" t="s">
        <v>984</v>
      </c>
      <c r="E15" s="610">
        <v>79614.5</v>
      </c>
      <c r="F15" s="610">
        <v>9553.74</v>
      </c>
      <c r="G15" s="611">
        <f t="shared" si="0"/>
        <v>89168.24</v>
      </c>
      <c r="H15" s="612" t="s">
        <v>977</v>
      </c>
      <c r="I15" s="613"/>
    </row>
    <row r="16" spans="1:10" outlineLevel="2">
      <c r="A16" s="563">
        <v>44209</v>
      </c>
      <c r="B16" s="609">
        <v>30177</v>
      </c>
      <c r="C16" s="565" t="s">
        <v>687</v>
      </c>
      <c r="D16" s="562" t="s">
        <v>688</v>
      </c>
      <c r="E16" s="610">
        <v>204968.54</v>
      </c>
      <c r="F16" s="610">
        <v>24596.22</v>
      </c>
      <c r="G16" s="611">
        <f t="shared" si="0"/>
        <v>229564.76</v>
      </c>
      <c r="H16" s="612" t="s">
        <v>985</v>
      </c>
      <c r="I16" s="613" t="s">
        <v>734</v>
      </c>
    </row>
    <row r="17" spans="1:16" outlineLevel="2">
      <c r="A17" s="563">
        <v>44209</v>
      </c>
      <c r="B17" s="609">
        <v>30178</v>
      </c>
      <c r="C17" s="565" t="s">
        <v>687</v>
      </c>
      <c r="D17" s="562" t="s">
        <v>688</v>
      </c>
      <c r="E17" s="610">
        <v>204968.54</v>
      </c>
      <c r="F17" s="610">
        <v>24596.22</v>
      </c>
      <c r="G17" s="611">
        <f t="shared" si="0"/>
        <v>229564.76</v>
      </c>
      <c r="H17" s="612" t="s">
        <v>977</v>
      </c>
      <c r="I17" s="613" t="s">
        <v>734</v>
      </c>
    </row>
    <row r="18" spans="1:16" outlineLevel="2">
      <c r="A18" s="563">
        <v>44209</v>
      </c>
      <c r="B18" s="609">
        <v>30179</v>
      </c>
      <c r="C18" s="565" t="s">
        <v>687</v>
      </c>
      <c r="D18" s="562" t="s">
        <v>688</v>
      </c>
      <c r="E18" s="610">
        <f>413734.57</f>
        <v>413734.57</v>
      </c>
      <c r="F18" s="610">
        <f>E18*12%</f>
        <v>49648.148399999998</v>
      </c>
      <c r="G18" s="611">
        <f>E18+F18</f>
        <v>463382.71840000001</v>
      </c>
      <c r="H18" s="612" t="s">
        <v>977</v>
      </c>
      <c r="I18" s="613" t="s">
        <v>694</v>
      </c>
    </row>
    <row r="19" spans="1:16" outlineLevel="2">
      <c r="A19" s="563">
        <v>44210</v>
      </c>
      <c r="B19" s="609">
        <v>30180</v>
      </c>
      <c r="C19" s="565" t="s">
        <v>687</v>
      </c>
      <c r="D19" s="562" t="s">
        <v>688</v>
      </c>
      <c r="E19" s="610">
        <f>362068.72</f>
        <v>362068.72</v>
      </c>
      <c r="F19" s="610">
        <f>E19*12%</f>
        <v>43448.246399999996</v>
      </c>
      <c r="G19" s="611">
        <f t="shared" si="0"/>
        <v>405516.96639999998</v>
      </c>
      <c r="H19" s="612" t="s">
        <v>977</v>
      </c>
      <c r="I19" s="613" t="s">
        <v>692</v>
      </c>
    </row>
    <row r="20" spans="1:16" outlineLevel="2">
      <c r="A20" s="563">
        <v>44218</v>
      </c>
      <c r="B20" s="609">
        <v>30181</v>
      </c>
      <c r="C20" s="565" t="s">
        <v>687</v>
      </c>
      <c r="D20" s="562" t="s">
        <v>688</v>
      </c>
      <c r="E20" s="610">
        <v>115682.77</v>
      </c>
      <c r="F20" s="610">
        <v>13881.93</v>
      </c>
      <c r="G20" s="611">
        <f t="shared" si="0"/>
        <v>129564.70000000001</v>
      </c>
      <c r="H20" s="612" t="s">
        <v>986</v>
      </c>
      <c r="I20" s="613" t="s">
        <v>716</v>
      </c>
    </row>
    <row r="21" spans="1:16" outlineLevel="2">
      <c r="A21" s="563">
        <v>44218</v>
      </c>
      <c r="B21" s="609">
        <v>30182</v>
      </c>
      <c r="C21" s="565" t="s">
        <v>687</v>
      </c>
      <c r="D21" s="562" t="s">
        <v>688</v>
      </c>
      <c r="E21" s="610">
        <v>115682.77</v>
      </c>
      <c r="F21" s="610">
        <v>13881.93</v>
      </c>
      <c r="G21" s="611">
        <f t="shared" si="0"/>
        <v>129564.70000000001</v>
      </c>
      <c r="H21" s="612" t="s">
        <v>987</v>
      </c>
      <c r="I21" s="613" t="s">
        <v>716</v>
      </c>
    </row>
    <row r="22" spans="1:16" outlineLevel="2">
      <c r="A22" s="563">
        <v>44218</v>
      </c>
      <c r="B22" s="609">
        <v>30183</v>
      </c>
      <c r="C22" s="565" t="s">
        <v>687</v>
      </c>
      <c r="D22" s="562" t="s">
        <v>688</v>
      </c>
      <c r="E22" s="610">
        <v>115682.77</v>
      </c>
      <c r="F22" s="610">
        <v>13881.93</v>
      </c>
      <c r="G22" s="611">
        <f t="shared" si="0"/>
        <v>129564.70000000001</v>
      </c>
      <c r="H22" s="612" t="s">
        <v>988</v>
      </c>
      <c r="I22" s="613" t="s">
        <v>716</v>
      </c>
    </row>
    <row r="23" spans="1:16" outlineLevel="2">
      <c r="A23" s="563">
        <v>44224</v>
      </c>
      <c r="B23" s="609">
        <v>30184</v>
      </c>
      <c r="C23" s="565" t="s">
        <v>737</v>
      </c>
      <c r="D23" s="562" t="s">
        <v>738</v>
      </c>
      <c r="E23" s="610">
        <v>80089</v>
      </c>
      <c r="F23" s="610">
        <v>9610.68</v>
      </c>
      <c r="G23" s="611">
        <f t="shared" si="0"/>
        <v>89699.68</v>
      </c>
      <c r="H23" s="612" t="s">
        <v>989</v>
      </c>
      <c r="I23" s="613"/>
    </row>
    <row r="24" spans="1:16">
      <c r="A24" s="563">
        <v>44231</v>
      </c>
      <c r="B24" s="609">
        <v>30185</v>
      </c>
      <c r="C24" s="565" t="s">
        <v>687</v>
      </c>
      <c r="D24" s="562" t="s">
        <v>688</v>
      </c>
      <c r="E24" s="610">
        <f>219138.08</f>
        <v>219138.08</v>
      </c>
      <c r="F24" s="610">
        <f>E24*12%</f>
        <v>26296.569599999999</v>
      </c>
      <c r="G24" s="610">
        <f>E24+F24</f>
        <v>245434.64959999998</v>
      </c>
      <c r="H24" s="612" t="s">
        <v>990</v>
      </c>
      <c r="I24" s="613" t="s">
        <v>690</v>
      </c>
      <c r="J24" s="617"/>
      <c r="K24" s="618"/>
      <c r="L24" s="618"/>
      <c r="M24" s="618"/>
      <c r="N24" s="618"/>
      <c r="O24" s="618"/>
      <c r="P24" s="618"/>
    </row>
    <row r="25" spans="1:16">
      <c r="A25" s="563">
        <v>44235</v>
      </c>
      <c r="B25" s="609">
        <v>30186</v>
      </c>
      <c r="C25" s="565" t="s">
        <v>983</v>
      </c>
      <c r="D25" s="562" t="s">
        <v>984</v>
      </c>
      <c r="E25" s="610">
        <v>79614.5</v>
      </c>
      <c r="F25" s="610">
        <v>9553.74</v>
      </c>
      <c r="G25" s="611">
        <f t="shared" ref="G25:G42" si="1">E25+F25</f>
        <v>89168.24</v>
      </c>
      <c r="H25" s="612" t="s">
        <v>990</v>
      </c>
      <c r="I25" s="616"/>
    </row>
    <row r="26" spans="1:16">
      <c r="A26" s="563">
        <v>44237</v>
      </c>
      <c r="B26" s="609">
        <v>30187</v>
      </c>
      <c r="C26" s="565" t="s">
        <v>687</v>
      </c>
      <c r="D26" s="562" t="s">
        <v>688</v>
      </c>
      <c r="E26" s="610">
        <f>191288.16</f>
        <v>191288.16</v>
      </c>
      <c r="F26" s="610">
        <f>E26*12%</f>
        <v>22954.5792</v>
      </c>
      <c r="G26" s="611">
        <f t="shared" si="1"/>
        <v>214242.73920000001</v>
      </c>
      <c r="H26" s="612" t="s">
        <v>991</v>
      </c>
      <c r="I26" s="613" t="s">
        <v>692</v>
      </c>
    </row>
    <row r="27" spans="1:16">
      <c r="A27" s="563">
        <v>44237</v>
      </c>
      <c r="B27" s="609">
        <v>30188</v>
      </c>
      <c r="C27" s="565" t="s">
        <v>710</v>
      </c>
      <c r="D27" s="562" t="s">
        <v>711</v>
      </c>
      <c r="E27" s="610">
        <v>2400</v>
      </c>
      <c r="F27" s="610">
        <v>288</v>
      </c>
      <c r="G27" s="611">
        <f t="shared" si="1"/>
        <v>2688</v>
      </c>
      <c r="H27" s="612" t="s">
        <v>992</v>
      </c>
      <c r="I27" s="613"/>
    </row>
    <row r="28" spans="1:16">
      <c r="A28" s="563">
        <v>44237</v>
      </c>
      <c r="B28" s="609">
        <v>30189</v>
      </c>
      <c r="C28" s="565" t="s">
        <v>696</v>
      </c>
      <c r="D28" s="562" t="s">
        <v>697</v>
      </c>
      <c r="E28" s="610">
        <v>1342.96</v>
      </c>
      <c r="F28" s="610">
        <v>161.16</v>
      </c>
      <c r="G28" s="611">
        <f t="shared" si="1"/>
        <v>1504.1200000000001</v>
      </c>
      <c r="H28" s="612" t="s">
        <v>992</v>
      </c>
      <c r="I28" s="613"/>
    </row>
    <row r="29" spans="1:16">
      <c r="A29" s="563">
        <v>44237</v>
      </c>
      <c r="B29" s="609">
        <v>30190</v>
      </c>
      <c r="C29" s="565" t="s">
        <v>700</v>
      </c>
      <c r="D29" s="562" t="s">
        <v>701</v>
      </c>
      <c r="E29" s="610">
        <v>1342.96</v>
      </c>
      <c r="F29" s="610">
        <v>161.16</v>
      </c>
      <c r="G29" s="611">
        <f t="shared" si="1"/>
        <v>1504.1200000000001</v>
      </c>
      <c r="H29" s="612" t="s">
        <v>992</v>
      </c>
      <c r="I29" s="613"/>
    </row>
    <row r="30" spans="1:16">
      <c r="A30" s="563">
        <v>44237</v>
      </c>
      <c r="B30" s="609">
        <v>30191</v>
      </c>
      <c r="C30" s="619" t="s">
        <v>978</v>
      </c>
      <c r="D30" s="562" t="s">
        <v>979</v>
      </c>
      <c r="E30" s="610">
        <v>2500</v>
      </c>
      <c r="F30" s="610">
        <v>300</v>
      </c>
      <c r="G30" s="611">
        <f t="shared" si="1"/>
        <v>2800</v>
      </c>
      <c r="H30" s="612" t="s">
        <v>992</v>
      </c>
      <c r="I30" s="613"/>
    </row>
    <row r="31" spans="1:16">
      <c r="A31" s="563">
        <v>44237</v>
      </c>
      <c r="B31" s="609">
        <v>30192</v>
      </c>
      <c r="C31" s="619" t="s">
        <v>721</v>
      </c>
      <c r="D31" s="562" t="s">
        <v>722</v>
      </c>
      <c r="E31" s="610">
        <v>2277.14</v>
      </c>
      <c r="F31" s="610">
        <v>273.26</v>
      </c>
      <c r="G31" s="611">
        <f t="shared" si="1"/>
        <v>2550.3999999999996</v>
      </c>
      <c r="H31" s="612" t="s">
        <v>992</v>
      </c>
      <c r="I31" s="613"/>
    </row>
    <row r="32" spans="1:16">
      <c r="A32" s="563">
        <v>44237</v>
      </c>
      <c r="B32" s="609">
        <v>30193</v>
      </c>
      <c r="C32" s="619" t="s">
        <v>980</v>
      </c>
      <c r="D32" s="562" t="s">
        <v>981</v>
      </c>
      <c r="E32" s="610">
        <v>14319.35</v>
      </c>
      <c r="F32" s="610">
        <v>1718.32</v>
      </c>
      <c r="G32" s="611">
        <f t="shared" si="1"/>
        <v>16037.67</v>
      </c>
      <c r="H32" s="612" t="s">
        <v>992</v>
      </c>
      <c r="I32" s="613"/>
    </row>
    <row r="33" spans="1:9">
      <c r="A33" s="563">
        <v>44237</v>
      </c>
      <c r="B33" s="609">
        <v>30194</v>
      </c>
      <c r="C33" s="619" t="s">
        <v>707</v>
      </c>
      <c r="D33" s="562" t="s">
        <v>708</v>
      </c>
      <c r="E33" s="610">
        <v>3499.1</v>
      </c>
      <c r="F33" s="610">
        <v>419.89</v>
      </c>
      <c r="G33" s="611">
        <f t="shared" si="1"/>
        <v>3918.99</v>
      </c>
      <c r="H33" s="612" t="s">
        <v>992</v>
      </c>
      <c r="I33" s="613"/>
    </row>
    <row r="34" spans="1:9">
      <c r="A34" s="563">
        <v>44238</v>
      </c>
      <c r="B34" s="609">
        <v>30195</v>
      </c>
      <c r="C34" s="619" t="s">
        <v>993</v>
      </c>
      <c r="D34" s="562" t="s">
        <v>994</v>
      </c>
      <c r="E34" s="610">
        <v>1161.6600000000001</v>
      </c>
      <c r="F34" s="610">
        <v>139.4</v>
      </c>
      <c r="G34" s="611">
        <f t="shared" si="1"/>
        <v>1301.0600000000002</v>
      </c>
      <c r="H34" s="612" t="s">
        <v>992</v>
      </c>
      <c r="I34" s="616"/>
    </row>
    <row r="35" spans="1:9">
      <c r="A35" s="563">
        <v>44238</v>
      </c>
      <c r="B35" s="609">
        <v>30196</v>
      </c>
      <c r="C35" s="619" t="s">
        <v>995</v>
      </c>
      <c r="D35" s="562" t="s">
        <v>996</v>
      </c>
      <c r="E35" s="610">
        <v>754.84</v>
      </c>
      <c r="F35" s="610">
        <v>90.58</v>
      </c>
      <c r="G35" s="611">
        <f t="shared" si="1"/>
        <v>845.42000000000007</v>
      </c>
      <c r="H35" s="612" t="s">
        <v>997</v>
      </c>
      <c r="I35" s="613"/>
    </row>
    <row r="36" spans="1:9">
      <c r="A36" s="563">
        <v>44238</v>
      </c>
      <c r="B36" s="609">
        <v>30197</v>
      </c>
      <c r="C36" s="619" t="s">
        <v>998</v>
      </c>
      <c r="D36" s="562" t="s">
        <v>999</v>
      </c>
      <c r="E36" s="610">
        <v>23030.92</v>
      </c>
      <c r="F36" s="610">
        <v>2763.71</v>
      </c>
      <c r="G36" s="611">
        <f t="shared" si="1"/>
        <v>25794.629999999997</v>
      </c>
      <c r="H36" s="612" t="s">
        <v>992</v>
      </c>
      <c r="I36" s="613"/>
    </row>
    <row r="37" spans="1:9">
      <c r="A37" s="563">
        <v>44238</v>
      </c>
      <c r="B37" s="609">
        <v>30198</v>
      </c>
      <c r="C37" s="565" t="s">
        <v>995</v>
      </c>
      <c r="D37" s="562" t="s">
        <v>996</v>
      </c>
      <c r="E37" s="610">
        <v>1800</v>
      </c>
      <c r="F37" s="610">
        <v>216</v>
      </c>
      <c r="G37" s="611">
        <f t="shared" si="1"/>
        <v>2016</v>
      </c>
      <c r="H37" s="612" t="s">
        <v>992</v>
      </c>
      <c r="I37" s="613"/>
    </row>
    <row r="38" spans="1:9">
      <c r="A38" s="563">
        <v>44239</v>
      </c>
      <c r="B38" s="609">
        <v>30199</v>
      </c>
      <c r="C38" s="565" t="s">
        <v>687</v>
      </c>
      <c r="D38" s="562" t="s">
        <v>688</v>
      </c>
      <c r="E38" s="610">
        <f>51878.38</f>
        <v>51878.38</v>
      </c>
      <c r="F38" s="610">
        <f>E38*12%</f>
        <v>6225.4055999999991</v>
      </c>
      <c r="G38" s="611">
        <f t="shared" si="1"/>
        <v>58103.785599999996</v>
      </c>
      <c r="H38" s="612" t="s">
        <v>1000</v>
      </c>
      <c r="I38" s="613" t="s">
        <v>694</v>
      </c>
    </row>
    <row r="39" spans="1:9">
      <c r="A39" s="563">
        <v>44245</v>
      </c>
      <c r="B39" s="609">
        <v>30200</v>
      </c>
      <c r="C39" s="565" t="s">
        <v>687</v>
      </c>
      <c r="D39" s="562" t="s">
        <v>688</v>
      </c>
      <c r="E39" s="610">
        <f>357735.02</f>
        <v>357735.02</v>
      </c>
      <c r="F39" s="610">
        <f>E39*12%</f>
        <v>42928.202400000002</v>
      </c>
      <c r="G39" s="611">
        <f t="shared" si="1"/>
        <v>400663.22240000003</v>
      </c>
      <c r="H39" s="612" t="s">
        <v>1001</v>
      </c>
      <c r="I39" s="613" t="s">
        <v>694</v>
      </c>
    </row>
    <row r="40" spans="1:9">
      <c r="A40" s="620">
        <v>44249</v>
      </c>
      <c r="B40" s="621">
        <v>30201</v>
      </c>
      <c r="C40" s="622" t="s">
        <v>687</v>
      </c>
      <c r="D40" s="623" t="s">
        <v>688</v>
      </c>
      <c r="E40" s="624">
        <v>2612.61</v>
      </c>
      <c r="F40" s="624">
        <v>313.51</v>
      </c>
      <c r="G40" s="624">
        <f t="shared" si="1"/>
        <v>2926.12</v>
      </c>
      <c r="H40" s="625" t="s">
        <v>1002</v>
      </c>
      <c r="I40" s="626" t="s">
        <v>716</v>
      </c>
    </row>
    <row r="41" spans="1:9">
      <c r="A41" s="563">
        <v>44250</v>
      </c>
      <c r="B41" s="609">
        <v>30202</v>
      </c>
      <c r="C41" s="565" t="s">
        <v>687</v>
      </c>
      <c r="D41" s="562" t="s">
        <v>688</v>
      </c>
      <c r="E41" s="610">
        <v>158589.87</v>
      </c>
      <c r="F41" s="610">
        <v>19030.78</v>
      </c>
      <c r="G41" s="611">
        <f t="shared" si="1"/>
        <v>177620.65</v>
      </c>
      <c r="H41" s="612" t="s">
        <v>1003</v>
      </c>
      <c r="I41" s="613" t="s">
        <v>734</v>
      </c>
    </row>
    <row r="42" spans="1:9">
      <c r="A42" s="563">
        <v>44250</v>
      </c>
      <c r="B42" s="609">
        <v>30203</v>
      </c>
      <c r="C42" s="565" t="s">
        <v>737</v>
      </c>
      <c r="D42" s="562" t="s">
        <v>738</v>
      </c>
      <c r="E42" s="610">
        <v>70924.56</v>
      </c>
      <c r="F42" s="610">
        <v>8510.9500000000007</v>
      </c>
      <c r="G42" s="611">
        <f t="shared" si="1"/>
        <v>79435.509999999995</v>
      </c>
      <c r="H42" s="612" t="s">
        <v>1004</v>
      </c>
      <c r="I42" s="613"/>
    </row>
    <row r="43" spans="1:9" ht="13.8">
      <c r="A43" s="627"/>
      <c r="B43" s="609"/>
      <c r="C43" s="614"/>
      <c r="D43" s="628" t="s">
        <v>478</v>
      </c>
      <c r="E43" s="629">
        <f>SUBTOTAL(9,E6:E42)</f>
        <v>3127828.62</v>
      </c>
      <c r="F43" s="629">
        <f>SUBTOTAL(9,F6:F42)</f>
        <v>375339.42840000003</v>
      </c>
      <c r="G43" s="629">
        <f>SUBTOTAL(9,G6:G42)</f>
        <v>3503168.0484000002</v>
      </c>
      <c r="H43" s="612"/>
      <c r="I43" s="613"/>
    </row>
  </sheetData>
  <mergeCells count="2">
    <mergeCell ref="A2:I2"/>
    <mergeCell ref="A3:I3"/>
  </mergeCells>
  <pageMargins left="0.5" right="0.5" top="0.5" bottom="0.5" header="0.5" footer="0.5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9" defaultRowHeight="13.8"/>
  <cols>
    <col min="1" max="16384" width="9" style="27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55"/>
  <sheetViews>
    <sheetView showGridLines="0" topLeftCell="A81" zoomScale="80" zoomScaleNormal="80" workbookViewId="0">
      <selection activeCell="D103" sqref="D103"/>
    </sheetView>
  </sheetViews>
  <sheetFormatPr baseColWidth="10" defaultColWidth="9" defaultRowHeight="13.2" outlineLevelRow="1"/>
  <cols>
    <col min="1" max="1" width="3.59765625" style="150" customWidth="1"/>
    <col min="2" max="2" width="15.19921875" style="150" customWidth="1"/>
    <col min="3" max="3" width="33.09765625" style="150" customWidth="1"/>
    <col min="4" max="5" width="17" style="150" customWidth="1"/>
    <col min="6" max="6" width="26.09765625" style="150" customWidth="1"/>
    <col min="7" max="7" width="17.69921875" style="150" customWidth="1"/>
    <col min="8" max="8" width="19.5" style="150" customWidth="1"/>
    <col min="9" max="9" width="32.09765625" style="150" customWidth="1"/>
    <col min="10" max="10" width="11.59765625" style="150" customWidth="1"/>
    <col min="11" max="11" width="1.59765625" style="150" customWidth="1"/>
    <col min="12" max="15" width="9" style="150"/>
    <col min="16" max="16" width="9.5" style="150" bestFit="1" customWidth="1"/>
    <col min="17" max="16384" width="9" style="150"/>
  </cols>
  <sheetData>
    <row r="1" spans="2:11">
      <c r="K1" s="151"/>
    </row>
    <row r="2" spans="2:11">
      <c r="B2" s="138" t="s">
        <v>342</v>
      </c>
      <c r="C2" s="140" t="str">
        <f>+Indice!B2</f>
        <v>ARMILED CÍA LTDA.</v>
      </c>
      <c r="K2" s="151"/>
    </row>
    <row r="3" spans="2:11">
      <c r="B3" s="138" t="s">
        <v>346</v>
      </c>
      <c r="C3" s="142" t="s">
        <v>300</v>
      </c>
      <c r="K3" s="151"/>
    </row>
    <row r="4" spans="2:11">
      <c r="B4" s="138" t="s">
        <v>343</v>
      </c>
      <c r="C4" s="140" t="str">
        <f>+Indice!B4</f>
        <v>Auditoría al 31 de diciembre del 2023</v>
      </c>
      <c r="K4" s="151"/>
    </row>
    <row r="5" spans="2:11">
      <c r="B5" s="138" t="s">
        <v>344</v>
      </c>
      <c r="K5" s="151"/>
    </row>
    <row r="6" spans="2:11">
      <c r="B6" s="144" t="s">
        <v>36</v>
      </c>
      <c r="K6" s="151"/>
    </row>
    <row r="7" spans="2:11">
      <c r="B7" s="145" t="s">
        <v>301</v>
      </c>
      <c r="K7" s="151"/>
    </row>
    <row r="8" spans="2:11">
      <c r="B8" s="146"/>
      <c r="K8" s="151"/>
    </row>
    <row r="9" spans="2:11">
      <c r="B9" s="147" t="s">
        <v>32</v>
      </c>
      <c r="K9" s="151"/>
    </row>
    <row r="10" spans="2:11">
      <c r="B10" s="148" t="s">
        <v>258</v>
      </c>
      <c r="K10" s="151"/>
    </row>
    <row r="11" spans="2:11">
      <c r="B11" s="148" t="s">
        <v>259</v>
      </c>
      <c r="K11" s="151"/>
    </row>
    <row r="12" spans="2:11">
      <c r="B12" s="148"/>
      <c r="K12" s="151"/>
    </row>
    <row r="13" spans="2:11">
      <c r="B13" s="144" t="s">
        <v>2</v>
      </c>
      <c r="K13" s="151"/>
    </row>
    <row r="14" spans="2:11">
      <c r="B14" s="148" t="s">
        <v>313</v>
      </c>
      <c r="K14" s="151"/>
    </row>
    <row r="15" spans="2:11">
      <c r="B15" s="148" t="s">
        <v>1360</v>
      </c>
      <c r="K15" s="151"/>
    </row>
    <row r="16" spans="2:11">
      <c r="B16" s="148" t="s">
        <v>257</v>
      </c>
      <c r="K16" s="151"/>
    </row>
    <row r="17" spans="2:12">
      <c r="B17" s="152"/>
      <c r="K17" s="151"/>
    </row>
    <row r="18" spans="2:12">
      <c r="B18" s="144" t="s">
        <v>25</v>
      </c>
      <c r="K18" s="151"/>
    </row>
    <row r="19" spans="2:12">
      <c r="K19" s="151"/>
    </row>
    <row r="20" spans="2:12" hidden="1">
      <c r="B20" s="164" t="s">
        <v>248</v>
      </c>
      <c r="D20" s="136"/>
      <c r="E20" s="136"/>
      <c r="F20" s="134"/>
      <c r="G20" s="134"/>
      <c r="H20" s="134"/>
      <c r="K20" s="151"/>
    </row>
    <row r="21" spans="2:12" hidden="1">
      <c r="B21" s="164"/>
      <c r="D21" s="136"/>
      <c r="E21" s="136"/>
      <c r="F21" s="134"/>
      <c r="G21" s="134"/>
      <c r="H21" s="134"/>
      <c r="K21" s="151"/>
    </row>
    <row r="22" spans="2:12" ht="23.25" hidden="1" customHeight="1">
      <c r="B22" s="134"/>
      <c r="C22" s="165" t="s">
        <v>277</v>
      </c>
      <c r="D22" s="165" t="s">
        <v>108</v>
      </c>
      <c r="E22" s="165" t="s">
        <v>225</v>
      </c>
      <c r="F22" s="165" t="s">
        <v>302</v>
      </c>
      <c r="G22" s="165" t="s">
        <v>249</v>
      </c>
      <c r="H22" s="165" t="s">
        <v>250</v>
      </c>
      <c r="K22" s="151"/>
    </row>
    <row r="23" spans="2:12" ht="42.75" hidden="1" customHeight="1">
      <c r="B23" s="134"/>
      <c r="C23" s="166" t="e">
        <f>+#REF!</f>
        <v>#REF!</v>
      </c>
      <c r="D23" s="167" t="e">
        <f>+#REF!</f>
        <v>#REF!</v>
      </c>
      <c r="E23" s="168" t="e">
        <f>+#REF!</f>
        <v>#REF!</v>
      </c>
      <c r="F23" s="169" t="e">
        <f>+#REF!</f>
        <v>#REF!</v>
      </c>
      <c r="G23" s="170" t="e">
        <f>+E23-F23</f>
        <v>#REF!</v>
      </c>
      <c r="H23" s="171" t="e">
        <f t="shared" ref="H23:H25" si="0">+G23/F23</f>
        <v>#REF!</v>
      </c>
      <c r="K23" s="151"/>
    </row>
    <row r="24" spans="2:12" ht="42.75" hidden="1" customHeight="1">
      <c r="B24" s="134"/>
      <c r="C24" s="172" t="e">
        <f>+#REF!</f>
        <v>#REF!</v>
      </c>
      <c r="D24" s="173" t="e">
        <f>+#REF!</f>
        <v>#REF!</v>
      </c>
      <c r="E24" s="174" t="e">
        <f>+#REF!</f>
        <v>#REF!</v>
      </c>
      <c r="F24" s="175" t="e">
        <f>+#REF!</f>
        <v>#REF!</v>
      </c>
      <c r="G24" s="176" t="e">
        <f>+E24-F24</f>
        <v>#REF!</v>
      </c>
      <c r="H24" s="177" t="e">
        <f t="shared" si="0"/>
        <v>#REF!</v>
      </c>
      <c r="K24" s="151"/>
    </row>
    <row r="25" spans="2:12" ht="42.75" hidden="1" customHeight="1">
      <c r="B25" s="134"/>
      <c r="C25" s="172" t="e">
        <f>+#REF!</f>
        <v>#REF!</v>
      </c>
      <c r="D25" s="173" t="e">
        <f>+#REF!</f>
        <v>#REF!</v>
      </c>
      <c r="E25" s="174" t="e">
        <f>+#REF!</f>
        <v>#REF!</v>
      </c>
      <c r="F25" s="175" t="e">
        <f>+#REF!</f>
        <v>#REF!</v>
      </c>
      <c r="G25" s="176" t="e">
        <f>+E25-F25</f>
        <v>#REF!</v>
      </c>
      <c r="H25" s="177" t="e">
        <f t="shared" si="0"/>
        <v>#REF!</v>
      </c>
      <c r="K25" s="151"/>
    </row>
    <row r="26" spans="2:12" ht="42.75" hidden="1" customHeight="1">
      <c r="B26" s="134"/>
      <c r="C26" s="178" t="e">
        <f>+#REF!</f>
        <v>#REF!</v>
      </c>
      <c r="D26" s="179" t="e">
        <f>+#REF!</f>
        <v>#REF!</v>
      </c>
      <c r="E26" s="180" t="e">
        <f>+#REF!</f>
        <v>#REF!</v>
      </c>
      <c r="F26" s="181" t="e">
        <f>+#REF!</f>
        <v>#REF!</v>
      </c>
      <c r="G26" s="182" t="e">
        <f>+E26-F26</f>
        <v>#REF!</v>
      </c>
      <c r="H26" s="183" t="e">
        <f>+G26/F26</f>
        <v>#REF!</v>
      </c>
      <c r="I26" s="184" t="s">
        <v>88</v>
      </c>
      <c r="K26" s="151"/>
    </row>
    <row r="27" spans="2:12" ht="13.8" hidden="1" thickBot="1">
      <c r="B27" s="134"/>
      <c r="C27" s="185">
        <v>8991834</v>
      </c>
      <c r="D27" s="185"/>
      <c r="E27" s="185" t="e">
        <f>SUM(E23:E26)</f>
        <v>#REF!</v>
      </c>
      <c r="F27" s="185" t="e">
        <f>SUM(F23:F26)</f>
        <v>#REF!</v>
      </c>
      <c r="G27" s="185" t="e">
        <f>+E27-F27</f>
        <v>#REF!</v>
      </c>
      <c r="H27" s="186" t="e">
        <f>+G27/F27</f>
        <v>#REF!</v>
      </c>
      <c r="I27" s="164" t="s">
        <v>270</v>
      </c>
      <c r="K27" s="151"/>
    </row>
    <row r="28" spans="2:12" ht="13.8" hidden="1" thickTop="1">
      <c r="D28" s="187"/>
      <c r="K28" s="151"/>
    </row>
    <row r="29" spans="2:12" hidden="1">
      <c r="K29" s="151"/>
    </row>
    <row r="30" spans="2:12" hidden="1">
      <c r="B30" s="164" t="s">
        <v>311</v>
      </c>
      <c r="E30" s="136"/>
      <c r="F30" s="134"/>
      <c r="G30" s="134"/>
      <c r="K30" s="151"/>
    </row>
    <row r="31" spans="2:12" hidden="1">
      <c r="B31" s="134"/>
      <c r="K31" s="151"/>
    </row>
    <row r="32" spans="2:12" ht="27" hidden="1" thickBot="1">
      <c r="B32" s="134"/>
      <c r="C32" s="164" t="s">
        <v>234</v>
      </c>
      <c r="E32" s="136"/>
      <c r="F32" s="134"/>
      <c r="H32" s="164" t="s">
        <v>224</v>
      </c>
      <c r="K32" s="151"/>
      <c r="L32" s="188" t="s">
        <v>247</v>
      </c>
    </row>
    <row r="33" spans="2:17" ht="118.8" hidden="1">
      <c r="B33" s="134"/>
      <c r="C33" s="137"/>
      <c r="D33" s="189" t="s">
        <v>225</v>
      </c>
      <c r="E33" s="189" t="s">
        <v>226</v>
      </c>
      <c r="F33" s="189" t="s">
        <v>227</v>
      </c>
      <c r="H33" s="190" t="s">
        <v>242</v>
      </c>
      <c r="I33" s="191" t="s">
        <v>243</v>
      </c>
      <c r="J33" s="190" t="s">
        <v>244</v>
      </c>
      <c r="K33" s="151"/>
      <c r="L33" s="192" t="s">
        <v>235</v>
      </c>
      <c r="M33" s="193" t="s">
        <v>236</v>
      </c>
      <c r="N33" s="190" t="s">
        <v>239</v>
      </c>
      <c r="O33" s="194"/>
      <c r="P33" s="194" t="s">
        <v>237</v>
      </c>
      <c r="Q33" s="194" t="s">
        <v>238</v>
      </c>
    </row>
    <row r="34" spans="2:17" hidden="1">
      <c r="B34" s="134"/>
      <c r="C34" s="134"/>
      <c r="D34" s="195" t="str">
        <f>+'Análisis PoC CDE'!K33</f>
        <v>New Order</v>
      </c>
      <c r="E34" s="196" t="str">
        <f>+'Análisis PoC CDE'!N33</f>
        <v>Plan Cost</v>
      </c>
      <c r="F34" s="196" t="str">
        <f>+'Análisis PoC CDE'!P33</f>
        <v>Actual Cost</v>
      </c>
      <c r="K34" s="151"/>
      <c r="L34" s="197"/>
      <c r="O34" s="150" t="s">
        <v>240</v>
      </c>
      <c r="P34" s="198">
        <v>539211.19787193276</v>
      </c>
    </row>
    <row r="35" spans="2:17" hidden="1" outlineLevel="1">
      <c r="B35" s="134"/>
      <c r="C35" s="134"/>
      <c r="E35" s="199" t="s">
        <v>228</v>
      </c>
      <c r="F35" s="198" t="e">
        <f>+#REF!</f>
        <v>#REF!</v>
      </c>
      <c r="H35" s="198">
        <f>+'Análisis PoC CDE'!S43</f>
        <v>3955000</v>
      </c>
      <c r="I35" s="198"/>
      <c r="J35" s="198" t="s">
        <v>233</v>
      </c>
      <c r="K35" s="151"/>
      <c r="L35" s="200"/>
      <c r="O35" s="150" t="s">
        <v>241</v>
      </c>
      <c r="P35" s="198">
        <v>3373718.4415688273</v>
      </c>
    </row>
    <row r="36" spans="2:17" hidden="1" outlineLevel="1">
      <c r="B36" s="134"/>
      <c r="C36" s="134"/>
      <c r="E36" s="199" t="s">
        <v>228</v>
      </c>
      <c r="F36" s="198">
        <v>-2905358</v>
      </c>
      <c r="H36" s="198">
        <f>+'Análisis PoC CDE'!S44</f>
        <v>1330000</v>
      </c>
      <c r="I36" s="198"/>
      <c r="J36" s="198" t="s">
        <v>110</v>
      </c>
      <c r="K36" s="151"/>
      <c r="L36" s="200" t="e">
        <f>+#REF!</f>
        <v>#REF!</v>
      </c>
    </row>
    <row r="37" spans="2:17" hidden="1" outlineLevel="1">
      <c r="B37" s="134"/>
      <c r="C37" s="134"/>
      <c r="E37" s="199" t="s">
        <v>228</v>
      </c>
      <c r="F37" s="198">
        <f>+'Análisis PoC CDE'!P90</f>
        <v>3955762</v>
      </c>
      <c r="H37" s="198"/>
      <c r="I37" s="198"/>
      <c r="J37" s="198" t="s">
        <v>232</v>
      </c>
      <c r="K37" s="151"/>
      <c r="L37" s="200"/>
    </row>
    <row r="38" spans="2:17" hidden="1" outlineLevel="1">
      <c r="B38" s="134"/>
      <c r="C38" s="134"/>
      <c r="E38" s="199"/>
      <c r="F38" s="198"/>
      <c r="H38" s="198"/>
      <c r="I38" s="198"/>
      <c r="K38" s="151"/>
      <c r="L38" s="197"/>
    </row>
    <row r="39" spans="2:17" s="202" customFormat="1" ht="13.8" hidden="1" thickBot="1">
      <c r="B39" s="134"/>
      <c r="C39" s="134"/>
      <c r="D39" s="185" t="e">
        <f>+#REF!</f>
        <v>#REF!</v>
      </c>
      <c r="E39" s="185" t="e">
        <f>+#REF!</f>
        <v>#REF!</v>
      </c>
      <c r="F39" s="201" t="e">
        <f>+SUM(F35:F37)</f>
        <v>#REF!</v>
      </c>
      <c r="H39" s="185">
        <f>+SUM(H35:H38)</f>
        <v>5285000</v>
      </c>
      <c r="I39" s="185" t="e">
        <f>+H39-#REF!</f>
        <v>#REF!</v>
      </c>
      <c r="J39" s="203"/>
      <c r="K39" s="151"/>
      <c r="L39" s="204" t="e">
        <f>SUM(L35:L38)</f>
        <v>#REF!</v>
      </c>
      <c r="M39" s="205" t="e">
        <f>+L39/E39</f>
        <v>#REF!</v>
      </c>
      <c r="N39" s="206" t="e">
        <f>+M39*D39</f>
        <v>#REF!</v>
      </c>
      <c r="O39" s="206"/>
      <c r="P39" s="201">
        <f>+SUM(P34:P38)</f>
        <v>3912929.63944076</v>
      </c>
      <c r="Q39" s="201" t="e">
        <f>+N39-P39</f>
        <v>#REF!</v>
      </c>
    </row>
    <row r="40" spans="2:17" hidden="1">
      <c r="B40" s="134"/>
      <c r="C40" s="134"/>
      <c r="D40" s="198"/>
      <c r="F40" s="207" t="s">
        <v>231</v>
      </c>
      <c r="I40" s="208" t="s">
        <v>5</v>
      </c>
      <c r="K40" s="151"/>
    </row>
    <row r="41" spans="2:17" hidden="1">
      <c r="B41" s="134"/>
      <c r="E41" s="199" t="s">
        <v>229</v>
      </c>
      <c r="F41" s="198">
        <f>+'Análisis PoC CDE'!S44</f>
        <v>1330000</v>
      </c>
      <c r="J41" s="199"/>
      <c r="K41" s="151"/>
    </row>
    <row r="42" spans="2:17" hidden="1">
      <c r="B42" s="134"/>
      <c r="E42" s="199" t="s">
        <v>230</v>
      </c>
      <c r="F42" s="198">
        <f>+'Análisis PoC CDE'!S43</f>
        <v>3955000</v>
      </c>
      <c r="J42" s="199"/>
      <c r="K42" s="151"/>
    </row>
    <row r="43" spans="2:17" hidden="1">
      <c r="B43" s="134"/>
      <c r="K43" s="151"/>
    </row>
    <row r="44" spans="2:17" hidden="1">
      <c r="B44" s="134"/>
      <c r="C44" s="202" t="s">
        <v>303</v>
      </c>
      <c r="F44" s="202" t="s">
        <v>304</v>
      </c>
      <c r="K44" s="151"/>
    </row>
    <row r="45" spans="2:17" hidden="1">
      <c r="B45" s="134"/>
      <c r="C45" s="209" t="s">
        <v>251</v>
      </c>
      <c r="D45" s="210" t="s">
        <v>272</v>
      </c>
      <c r="F45" s="209" t="s">
        <v>251</v>
      </c>
      <c r="G45" s="210" t="s">
        <v>272</v>
      </c>
      <c r="K45" s="151"/>
    </row>
    <row r="46" spans="2:17" hidden="1">
      <c r="B46" s="134"/>
      <c r="C46" s="211" t="e">
        <f>+#REF!</f>
        <v>#REF!</v>
      </c>
      <c r="D46" s="212" t="e">
        <f>+E23</f>
        <v>#REF!</v>
      </c>
      <c r="F46" s="211" t="s">
        <v>278</v>
      </c>
      <c r="G46" s="213" t="e">
        <f>+F23</f>
        <v>#REF!</v>
      </c>
      <c r="K46" s="151"/>
    </row>
    <row r="47" spans="2:17" hidden="1">
      <c r="B47" s="134"/>
      <c r="C47" s="211" t="e">
        <f>+#REF!</f>
        <v>#REF!</v>
      </c>
      <c r="D47" s="212" t="e">
        <f t="shared" ref="D47:D49" si="1">+E24</f>
        <v>#REF!</v>
      </c>
      <c r="F47" s="211" t="s">
        <v>279</v>
      </c>
      <c r="G47" s="213" t="e">
        <f t="shared" ref="G47:G49" si="2">+F24</f>
        <v>#REF!</v>
      </c>
      <c r="K47" s="151"/>
    </row>
    <row r="48" spans="2:17" hidden="1">
      <c r="B48" s="134"/>
      <c r="C48" s="211" t="e">
        <f>+#REF!</f>
        <v>#REF!</v>
      </c>
      <c r="D48" s="212" t="e">
        <f t="shared" si="1"/>
        <v>#REF!</v>
      </c>
      <c r="F48" s="211" t="s">
        <v>280</v>
      </c>
      <c r="G48" s="213" t="e">
        <f t="shared" si="2"/>
        <v>#REF!</v>
      </c>
      <c r="K48" s="151"/>
    </row>
    <row r="49" spans="2:11" ht="39.6" hidden="1">
      <c r="B49" s="134"/>
      <c r="C49" s="214" t="e">
        <f>+#REF!</f>
        <v>#REF!</v>
      </c>
      <c r="D49" s="215" t="e">
        <f t="shared" si="1"/>
        <v>#REF!</v>
      </c>
      <c r="F49" s="214" t="s">
        <v>281</v>
      </c>
      <c r="G49" s="216" t="e">
        <f t="shared" si="2"/>
        <v>#REF!</v>
      </c>
      <c r="K49" s="151"/>
    </row>
    <row r="50" spans="2:11" hidden="1">
      <c r="B50" s="134"/>
      <c r="K50" s="151"/>
    </row>
    <row r="51" spans="2:11" hidden="1">
      <c r="B51" s="134"/>
      <c r="C51" s="202" t="s">
        <v>307</v>
      </c>
      <c r="F51" s="202" t="s">
        <v>305</v>
      </c>
      <c r="K51" s="151"/>
    </row>
    <row r="52" spans="2:11" hidden="1">
      <c r="B52" s="134"/>
      <c r="C52" s="217" t="e">
        <f>+C46</f>
        <v>#REF!</v>
      </c>
      <c r="D52" s="218" t="e">
        <f>+#REF!</f>
        <v>#REF!</v>
      </c>
      <c r="F52" s="217" t="e">
        <f>+C46</f>
        <v>#REF!</v>
      </c>
      <c r="G52" s="218" t="e">
        <f>+#REF!</f>
        <v>#REF!</v>
      </c>
      <c r="K52" s="151"/>
    </row>
    <row r="53" spans="2:11" hidden="1">
      <c r="B53" s="134"/>
      <c r="C53" s="211" t="e">
        <f>+C47</f>
        <v>#REF!</v>
      </c>
      <c r="D53" s="213" t="e">
        <f>+#REF!</f>
        <v>#REF!</v>
      </c>
      <c r="F53" s="211" t="e">
        <f>+C47</f>
        <v>#REF!</v>
      </c>
      <c r="G53" s="213" t="e">
        <f>+#REF!</f>
        <v>#REF!</v>
      </c>
      <c r="K53" s="151"/>
    </row>
    <row r="54" spans="2:11" hidden="1">
      <c r="B54" s="134"/>
      <c r="C54" s="211" t="e">
        <f t="shared" ref="C54:C55" si="3">+C48</f>
        <v>#REF!</v>
      </c>
      <c r="D54" s="213" t="e">
        <f>+#REF!</f>
        <v>#REF!</v>
      </c>
      <c r="F54" s="211" t="e">
        <f>+C48</f>
        <v>#REF!</v>
      </c>
      <c r="G54" s="213" t="e">
        <f>+#REF!</f>
        <v>#REF!</v>
      </c>
      <c r="K54" s="151"/>
    </row>
    <row r="55" spans="2:11" hidden="1">
      <c r="B55" s="134"/>
      <c r="C55" s="214" t="e">
        <f t="shared" si="3"/>
        <v>#REF!</v>
      </c>
      <c r="D55" s="216" t="e">
        <f>+#REF!</f>
        <v>#REF!</v>
      </c>
      <c r="E55" s="219"/>
      <c r="F55" s="220" t="e">
        <f>+C49</f>
        <v>#REF!</v>
      </c>
      <c r="G55" s="213" t="e">
        <f>+#REF!</f>
        <v>#REF!</v>
      </c>
      <c r="K55" s="151"/>
    </row>
    <row r="56" spans="2:11" hidden="1">
      <c r="B56" s="134"/>
      <c r="C56" s="221" t="s">
        <v>307</v>
      </c>
      <c r="D56" s="218" t="e">
        <f>SUM(D52:D55)</f>
        <v>#REF!</v>
      </c>
      <c r="E56" s="219"/>
      <c r="F56" s="222" t="s">
        <v>305</v>
      </c>
      <c r="G56" s="223" t="e">
        <f>SUM(G52:G55)</f>
        <v>#REF!</v>
      </c>
      <c r="K56" s="151"/>
    </row>
    <row r="57" spans="2:11" hidden="1">
      <c r="B57" s="134"/>
      <c r="C57" s="217" t="s">
        <v>310</v>
      </c>
      <c r="D57" s="224" t="e">
        <f>+SUM(#REF!)</f>
        <v>#REF!</v>
      </c>
      <c r="F57" s="217" t="s">
        <v>260</v>
      </c>
      <c r="G57" s="225" t="e">
        <f>+SUM(#REF!)</f>
        <v>#REF!</v>
      </c>
      <c r="K57" s="151"/>
    </row>
    <row r="58" spans="2:11" hidden="1">
      <c r="B58" s="134"/>
      <c r="C58" s="226" t="s">
        <v>253</v>
      </c>
      <c r="D58" s="227" t="e">
        <f>+D56-D57</f>
        <v>#REF!</v>
      </c>
      <c r="F58" s="226" t="s">
        <v>306</v>
      </c>
      <c r="G58" s="215" t="e">
        <f>+G56-G57</f>
        <v>#REF!</v>
      </c>
      <c r="K58" s="151"/>
    </row>
    <row r="59" spans="2:11" hidden="1">
      <c r="B59" s="134"/>
      <c r="D59" s="219"/>
      <c r="K59" s="151"/>
    </row>
    <row r="60" spans="2:11" hidden="1">
      <c r="B60" s="134"/>
      <c r="D60" s="219"/>
      <c r="K60" s="151"/>
    </row>
    <row r="61" spans="2:11" hidden="1">
      <c r="B61" s="134"/>
      <c r="C61" s="222" t="s">
        <v>252</v>
      </c>
      <c r="D61" s="228"/>
      <c r="F61" s="222" t="s">
        <v>252</v>
      </c>
      <c r="G61" s="228"/>
      <c r="K61" s="151"/>
    </row>
    <row r="62" spans="2:11" hidden="1">
      <c r="B62" s="134"/>
      <c r="C62" s="217" t="e">
        <f>+C52</f>
        <v>#REF!</v>
      </c>
      <c r="D62" s="229" t="e">
        <f>+D52/D46</f>
        <v>#REF!</v>
      </c>
      <c r="F62" s="217" t="e">
        <f>+F52</f>
        <v>#REF!</v>
      </c>
      <c r="G62" s="229" t="e">
        <f>+G52/G46</f>
        <v>#REF!</v>
      </c>
      <c r="K62" s="151"/>
    </row>
    <row r="63" spans="2:11" hidden="1">
      <c r="B63" s="134"/>
      <c r="C63" s="211" t="e">
        <f t="shared" ref="C63:C65" si="4">+C53</f>
        <v>#REF!</v>
      </c>
      <c r="D63" s="230" t="e">
        <f t="shared" ref="D63:D65" si="5">+D53/D47</f>
        <v>#REF!</v>
      </c>
      <c r="F63" s="211" t="e">
        <f>+F53</f>
        <v>#REF!</v>
      </c>
      <c r="G63" s="230" t="e">
        <f t="shared" ref="G63:G65" si="6">+G53/G47</f>
        <v>#REF!</v>
      </c>
      <c r="K63" s="151"/>
    </row>
    <row r="64" spans="2:11" hidden="1">
      <c r="B64" s="134"/>
      <c r="C64" s="211" t="e">
        <f t="shared" si="4"/>
        <v>#REF!</v>
      </c>
      <c r="D64" s="230" t="e">
        <f t="shared" si="5"/>
        <v>#REF!</v>
      </c>
      <c r="F64" s="211" t="e">
        <f>+F54</f>
        <v>#REF!</v>
      </c>
      <c r="G64" s="230" t="e">
        <f t="shared" si="6"/>
        <v>#REF!</v>
      </c>
      <c r="K64" s="151"/>
    </row>
    <row r="65" spans="2:11" hidden="1">
      <c r="B65" s="134"/>
      <c r="C65" s="226" t="e">
        <f t="shared" si="4"/>
        <v>#REF!</v>
      </c>
      <c r="D65" s="231" t="e">
        <f t="shared" si="5"/>
        <v>#REF!</v>
      </c>
      <c r="F65" s="226" t="e">
        <f>+F55</f>
        <v>#REF!</v>
      </c>
      <c r="G65" s="231" t="e">
        <f t="shared" si="6"/>
        <v>#REF!</v>
      </c>
      <c r="K65" s="151"/>
    </row>
    <row r="66" spans="2:11" ht="13.8" hidden="1" thickBot="1">
      <c r="B66" s="134"/>
      <c r="C66" s="232"/>
      <c r="D66" s="233"/>
      <c r="F66" s="232"/>
      <c r="G66" s="233"/>
      <c r="K66" s="151"/>
    </row>
    <row r="67" spans="2:11" hidden="1">
      <c r="B67" s="134"/>
      <c r="C67" s="234" t="s">
        <v>261</v>
      </c>
      <c r="D67" s="235" t="e">
        <f>+D58</f>
        <v>#REF!</v>
      </c>
      <c r="K67" s="151"/>
    </row>
    <row r="68" spans="2:11" hidden="1">
      <c r="B68" s="134"/>
      <c r="C68" s="236" t="s">
        <v>106</v>
      </c>
      <c r="D68" s="237" t="e">
        <f>+D67-D69</f>
        <v>#REF!</v>
      </c>
      <c r="E68" s="238" t="e">
        <f>+D68/D67</f>
        <v>#REF!</v>
      </c>
      <c r="F68" s="184" t="s">
        <v>88</v>
      </c>
      <c r="K68" s="151"/>
    </row>
    <row r="69" spans="2:11" ht="13.8" hidden="1" thickBot="1">
      <c r="B69" s="134"/>
      <c r="C69" s="239" t="s">
        <v>269</v>
      </c>
      <c r="D69" s="240">
        <v>361507</v>
      </c>
      <c r="K69" s="151"/>
    </row>
    <row r="70" spans="2:11" hidden="1">
      <c r="B70" s="134"/>
      <c r="D70" s="241"/>
      <c r="K70" s="151"/>
    </row>
    <row r="71" spans="2:11">
      <c r="K71" s="151"/>
    </row>
    <row r="72" spans="2:11">
      <c r="B72" s="164" t="s">
        <v>672</v>
      </c>
      <c r="K72" s="151"/>
    </row>
    <row r="73" spans="2:11">
      <c r="K73" s="151"/>
    </row>
    <row r="74" spans="2:11">
      <c r="D74" s="707" t="s">
        <v>675</v>
      </c>
      <c r="E74" s="708" t="s">
        <v>676</v>
      </c>
      <c r="K74" s="151"/>
    </row>
    <row r="75" spans="2:11">
      <c r="C75" s="715" t="s">
        <v>673</v>
      </c>
      <c r="D75" s="709">
        <f>+'PPC - Pasivo ID 2019'!L66</f>
        <v>4811880.370000001</v>
      </c>
      <c r="E75" s="710">
        <f>+D75*25%</f>
        <v>1202970.0925000003</v>
      </c>
      <c r="K75" s="151"/>
    </row>
    <row r="76" spans="2:11">
      <c r="C76" s="716" t="s">
        <v>674</v>
      </c>
      <c r="D76" s="711">
        <f>-SUMIF('PPC - Pasivo ID 2019'!$R$4:$R$65,"OK FACT2019",'PPC - Pasivo ID 2019'!L4:L65)</f>
        <v>-4139926.2800000026</v>
      </c>
      <c r="E76" s="712">
        <f>+D76*25%</f>
        <v>-1034981.5700000006</v>
      </c>
      <c r="K76" s="151"/>
    </row>
    <row r="77" spans="2:11">
      <c r="C77" s="717" t="s">
        <v>677</v>
      </c>
      <c r="D77" s="713">
        <f>+'PPC - Serv Entre No Fac 2019'!H49</f>
        <v>4721196.8199999984</v>
      </c>
      <c r="E77" s="714">
        <f>+D77*25%</f>
        <v>1180299.2049999996</v>
      </c>
      <c r="K77" s="151"/>
    </row>
    <row r="78" spans="2:11">
      <c r="D78" s="481"/>
      <c r="E78" s="482"/>
      <c r="K78" s="151"/>
    </row>
    <row r="79" spans="2:11">
      <c r="C79" s="722" t="s">
        <v>1050</v>
      </c>
      <c r="D79" s="723">
        <f>+D75+D76+D77</f>
        <v>5393150.9099999964</v>
      </c>
      <c r="E79" s="724">
        <f>+D79*25%</f>
        <v>1348287.7274999991</v>
      </c>
      <c r="K79" s="151"/>
    </row>
    <row r="80" spans="2:11">
      <c r="C80" s="725"/>
      <c r="D80" s="726"/>
      <c r="E80" s="727"/>
      <c r="K80" s="151"/>
    </row>
    <row r="81" spans="3:11">
      <c r="C81" s="728" t="s">
        <v>1005</v>
      </c>
      <c r="D81" s="718">
        <f>-'NO FACTURADO'!H55-'NO FACTURADO'!H16</f>
        <v>-154679.44</v>
      </c>
      <c r="E81" s="710">
        <f>+D81*25%</f>
        <v>-38669.86</v>
      </c>
      <c r="K81" s="151"/>
    </row>
    <row r="82" spans="3:11">
      <c r="C82" s="729" t="s">
        <v>747</v>
      </c>
      <c r="D82" s="719">
        <v>-4955235.1200000104</v>
      </c>
      <c r="E82" s="720">
        <f>+D82*25%</f>
        <v>-1238808.7800000026</v>
      </c>
      <c r="K82" s="151"/>
    </row>
    <row r="83" spans="3:11">
      <c r="C83" s="730" t="s">
        <v>748</v>
      </c>
      <c r="D83" s="721">
        <f>-'PPC-Ser No Fact 2020'!I50</f>
        <v>3673105.9100000006</v>
      </c>
      <c r="E83" s="714">
        <f>+D83*25%</f>
        <v>918276.47750000015</v>
      </c>
      <c r="H83" s="483"/>
      <c r="K83" s="151"/>
    </row>
    <row r="84" spans="3:11">
      <c r="D84" s="482"/>
      <c r="E84" s="482"/>
      <c r="H84" s="483"/>
      <c r="K84" s="151"/>
    </row>
    <row r="85" spans="3:11">
      <c r="C85" s="722" t="s">
        <v>1006</v>
      </c>
      <c r="D85" s="731">
        <f>+D79+D81+D82+D83</f>
        <v>3956342.2599999863</v>
      </c>
      <c r="E85" s="732">
        <f>SUM(E79:E83)</f>
        <v>989085.56499999657</v>
      </c>
      <c r="K85" s="151"/>
    </row>
    <row r="86" spans="3:11">
      <c r="C86" s="722"/>
      <c r="D86" s="816"/>
      <c r="E86" s="732"/>
      <c r="K86" s="151"/>
    </row>
    <row r="87" spans="3:11">
      <c r="C87" s="729" t="s">
        <v>1084</v>
      </c>
      <c r="D87" s="718">
        <v>-3956342.24</v>
      </c>
      <c r="E87" s="720">
        <f>+D87*25%</f>
        <v>-989085.56</v>
      </c>
      <c r="K87" s="151"/>
    </row>
    <row r="88" spans="3:11">
      <c r="C88" s="730" t="s">
        <v>1232</v>
      </c>
      <c r="D88" s="721">
        <f>+'PPC-Serv No Fact 2021'!H65</f>
        <v>6166814.9499999993</v>
      </c>
      <c r="E88" s="714">
        <f>+D88*25%</f>
        <v>1541703.7374999998</v>
      </c>
      <c r="K88" s="151"/>
    </row>
    <row r="89" spans="3:11">
      <c r="C89" s="722"/>
      <c r="D89" s="816"/>
      <c r="E89" s="732"/>
      <c r="K89" s="151"/>
    </row>
    <row r="90" spans="3:11">
      <c r="C90" s="722" t="s">
        <v>1085</v>
      </c>
      <c r="D90" s="731">
        <f>+D85+D87+D88</f>
        <v>6166814.9699999858</v>
      </c>
      <c r="E90" s="731">
        <f>+E85+E87+E88</f>
        <v>1541703.7424999964</v>
      </c>
      <c r="K90" s="151"/>
    </row>
    <row r="91" spans="3:11">
      <c r="C91" s="722"/>
      <c r="D91" s="816"/>
      <c r="E91" s="732"/>
      <c r="K91" s="151"/>
    </row>
    <row r="92" spans="3:11">
      <c r="C92" s="729" t="s">
        <v>1231</v>
      </c>
      <c r="D92" s="718">
        <f>-'PPC FACTURAS 2022'!I46</f>
        <v>-6138320.8499999978</v>
      </c>
      <c r="E92" s="720">
        <f>+D92*25%</f>
        <v>-1534580.2124999994</v>
      </c>
      <c r="F92" s="483"/>
      <c r="K92" s="151"/>
    </row>
    <row r="93" spans="3:11">
      <c r="C93" s="730" t="s">
        <v>1233</v>
      </c>
      <c r="D93" s="721">
        <f>-'PPC NO FACTURADO 2022'!F30</f>
        <v>5777339.7899999991</v>
      </c>
      <c r="E93" s="714">
        <f>+D93*25%</f>
        <v>1444334.9474999998</v>
      </c>
      <c r="K93" s="151"/>
    </row>
    <row r="94" spans="3:11">
      <c r="C94" s="722"/>
      <c r="D94" s="816"/>
      <c r="E94" s="732"/>
      <c r="K94" s="151"/>
    </row>
    <row r="95" spans="3:11">
      <c r="C95" s="722" t="s">
        <v>1359</v>
      </c>
      <c r="D95" s="731">
        <f>+D90+D92+D93</f>
        <v>5805833.9099999871</v>
      </c>
      <c r="E95" s="731">
        <f>+E90+E92+E93</f>
        <v>1451458.4774999968</v>
      </c>
      <c r="K95" s="151"/>
    </row>
    <row r="96" spans="3:11">
      <c r="C96" s="722"/>
      <c r="D96" s="816"/>
      <c r="E96" s="732"/>
      <c r="K96" s="151"/>
    </row>
    <row r="97" spans="2:11">
      <c r="C97" s="729" t="s">
        <v>1364</v>
      </c>
      <c r="D97" s="718">
        <f>-D93</f>
        <v>-5777339.7899999991</v>
      </c>
      <c r="E97" s="720">
        <f>+D97*25%</f>
        <v>-1444334.9474999998</v>
      </c>
      <c r="K97" s="151"/>
    </row>
    <row r="98" spans="2:11">
      <c r="C98" s="730" t="s">
        <v>1365</v>
      </c>
      <c r="D98" s="721">
        <f>-'PPC NO FACT 2023'!F66</f>
        <v>6173898.5699999994</v>
      </c>
      <c r="E98" s="714">
        <f>+D98*25%</f>
        <v>1543474.6424999998</v>
      </c>
      <c r="G98" s="483"/>
      <c r="K98" s="151"/>
    </row>
    <row r="99" spans="2:11">
      <c r="C99" s="730"/>
      <c r="D99" s="721"/>
      <c r="E99" s="714"/>
      <c r="K99" s="151"/>
    </row>
    <row r="100" spans="2:11">
      <c r="C100" s="722" t="s">
        <v>1363</v>
      </c>
      <c r="D100" s="731">
        <f>+D98</f>
        <v>6173898.5699999994</v>
      </c>
      <c r="E100" s="731">
        <f>+E98</f>
        <v>1543474.6424999998</v>
      </c>
      <c r="K100" s="151"/>
    </row>
    <row r="101" spans="2:11">
      <c r="C101" s="722"/>
      <c r="D101" s="731"/>
      <c r="E101" s="731"/>
      <c r="K101" s="151"/>
    </row>
    <row r="102" spans="2:11">
      <c r="C102" s="729" t="s">
        <v>1457</v>
      </c>
      <c r="D102" s="718">
        <f>-D98</f>
        <v>-6173898.5699999994</v>
      </c>
      <c r="E102" s="720">
        <f>+D102*25%</f>
        <v>-1543474.6424999998</v>
      </c>
      <c r="K102" s="151"/>
    </row>
    <row r="103" spans="2:11">
      <c r="C103" s="730" t="s">
        <v>1458</v>
      </c>
      <c r="D103" s="721">
        <f>-'PPC NO FACT 2024'!H59</f>
        <v>5319995.4900000021</v>
      </c>
      <c r="E103" s="714">
        <f>+D103*25%</f>
        <v>1329998.8725000005</v>
      </c>
      <c r="K103" s="151"/>
    </row>
    <row r="104" spans="2:11">
      <c r="C104" s="722"/>
      <c r="D104" s="731"/>
      <c r="E104" s="731"/>
      <c r="K104" s="151"/>
    </row>
    <row r="105" spans="2:11">
      <c r="C105" s="722" t="s">
        <v>1590</v>
      </c>
      <c r="D105" s="731">
        <f>+D103</f>
        <v>5319995.4900000021</v>
      </c>
      <c r="E105" s="731">
        <f>+E103</f>
        <v>1329998.8725000005</v>
      </c>
      <c r="K105" s="151"/>
    </row>
    <row r="106" spans="2:11">
      <c r="C106" s="722"/>
      <c r="D106" s="731"/>
      <c r="E106" s="731"/>
      <c r="K106" s="151"/>
    </row>
    <row r="107" spans="2:11">
      <c r="C107" s="734" t="s">
        <v>0</v>
      </c>
      <c r="D107" s="817">
        <f>+D103-D108</f>
        <v>-9.9999979138374329E-3</v>
      </c>
      <c r="E107" s="817">
        <f>+E103-E108</f>
        <v>-213475.70749999955</v>
      </c>
      <c r="K107" s="151"/>
    </row>
    <row r="108" spans="2:11">
      <c r="C108" s="735" t="s">
        <v>1049</v>
      </c>
      <c r="D108" s="817">
        <v>5319995.5</v>
      </c>
      <c r="E108" s="817">
        <v>1543474.58</v>
      </c>
      <c r="K108" s="151"/>
    </row>
    <row r="109" spans="2:11">
      <c r="C109" s="199"/>
      <c r="K109" s="151"/>
    </row>
    <row r="110" spans="2:11" hidden="1">
      <c r="B110" s="242" t="s">
        <v>312</v>
      </c>
      <c r="G110" s="136"/>
      <c r="H110" s="134"/>
      <c r="I110" s="134"/>
      <c r="K110" s="151"/>
    </row>
    <row r="111" spans="2:11" hidden="1">
      <c r="B111" s="134"/>
      <c r="K111" s="151"/>
    </row>
    <row r="112" spans="2:11" hidden="1">
      <c r="B112" s="135"/>
      <c r="C112" s="243" t="s">
        <v>262</v>
      </c>
      <c r="D112" s="243" t="s">
        <v>264</v>
      </c>
      <c r="E112" s="243"/>
      <c r="F112" s="243"/>
      <c r="G112" s="243"/>
      <c r="H112" s="243"/>
      <c r="I112" s="243"/>
      <c r="J112" s="244"/>
      <c r="K112" s="151"/>
    </row>
    <row r="113" spans="2:11" hidden="1">
      <c r="B113" s="135"/>
      <c r="C113" s="244"/>
      <c r="D113" s="244"/>
      <c r="E113" s="244"/>
      <c r="F113" s="244"/>
      <c r="G113" s="244"/>
      <c r="H113" s="244"/>
      <c r="I113" s="244"/>
      <c r="J113" s="244"/>
      <c r="K113" s="151"/>
    </row>
    <row r="114" spans="2:11" hidden="1">
      <c r="B114" s="134"/>
      <c r="C114" s="187" t="s">
        <v>265</v>
      </c>
      <c r="D114" s="245" t="s">
        <v>266</v>
      </c>
      <c r="E114" s="246"/>
      <c r="F114" s="246"/>
      <c r="G114" s="246"/>
      <c r="H114" s="246"/>
      <c r="I114" s="36"/>
      <c r="J114" s="35"/>
      <c r="K114" s="151"/>
    </row>
    <row r="115" spans="2:11" hidden="1">
      <c r="B115" s="134"/>
      <c r="C115" s="134"/>
      <c r="D115" s="247" t="s">
        <v>263</v>
      </c>
      <c r="E115" s="247" t="s">
        <v>96</v>
      </c>
      <c r="F115" s="247" t="s">
        <v>97</v>
      </c>
      <c r="G115" s="248" t="s">
        <v>273</v>
      </c>
      <c r="H115" s="164" t="s">
        <v>271</v>
      </c>
      <c r="K115" s="151"/>
    </row>
    <row r="116" spans="2:11" hidden="1">
      <c r="B116" s="134"/>
      <c r="D116" s="246" t="s">
        <v>95</v>
      </c>
      <c r="E116" s="249" t="e">
        <f>+D68</f>
        <v>#REF!</v>
      </c>
      <c r="F116" s="246"/>
      <c r="G116" s="250" t="s">
        <v>267</v>
      </c>
      <c r="K116" s="151"/>
    </row>
    <row r="117" spans="2:11" hidden="1">
      <c r="B117" s="134"/>
      <c r="D117" s="246" t="s">
        <v>245</v>
      </c>
      <c r="E117" s="246"/>
      <c r="F117" s="249" t="e">
        <f>+E116</f>
        <v>#REF!</v>
      </c>
      <c r="G117" s="250" t="s">
        <v>268</v>
      </c>
      <c r="K117" s="151"/>
    </row>
    <row r="118" spans="2:11" ht="13.8" hidden="1" thickBot="1">
      <c r="B118" s="134"/>
      <c r="D118" s="35"/>
      <c r="E118" s="251" t="e">
        <f>+SUM(E116:E117)</f>
        <v>#REF!</v>
      </c>
      <c r="F118" s="251" t="e">
        <f>+SUM(F116:F117)</f>
        <v>#REF!</v>
      </c>
      <c r="G118" s="252" t="s">
        <v>246</v>
      </c>
      <c r="H118" s="184" t="s">
        <v>88</v>
      </c>
      <c r="K118" s="151"/>
    </row>
    <row r="119" spans="2:11" ht="13.8" hidden="1" thickTop="1">
      <c r="K119" s="151"/>
    </row>
    <row r="120" spans="2:11" hidden="1">
      <c r="B120" s="161" t="s">
        <v>28</v>
      </c>
      <c r="K120" s="151"/>
    </row>
    <row r="121" spans="2:11" hidden="1">
      <c r="B121" s="253" t="s">
        <v>88</v>
      </c>
      <c r="C121" s="150" t="s">
        <v>314</v>
      </c>
      <c r="K121" s="151"/>
    </row>
    <row r="122" spans="2:11" hidden="1">
      <c r="B122" s="253"/>
      <c r="C122" s="150" t="s">
        <v>315</v>
      </c>
      <c r="K122" s="151"/>
    </row>
    <row r="123" spans="2:11" hidden="1">
      <c r="C123" s="150" t="s">
        <v>316</v>
      </c>
      <c r="K123" s="151"/>
    </row>
    <row r="124" spans="2:11" hidden="1">
      <c r="K124" s="151"/>
    </row>
    <row r="125" spans="2:11" hidden="1">
      <c r="C125" s="150" t="s">
        <v>317</v>
      </c>
      <c r="K125" s="151"/>
    </row>
    <row r="126" spans="2:11" hidden="1">
      <c r="C126" s="150" t="s">
        <v>318</v>
      </c>
      <c r="K126" s="151"/>
    </row>
    <row r="127" spans="2:11" hidden="1">
      <c r="K127" s="151"/>
    </row>
    <row r="128" spans="2:11" hidden="1">
      <c r="K128" s="151"/>
    </row>
    <row r="129" spans="1:11" hidden="1">
      <c r="K129" s="151"/>
    </row>
    <row r="130" spans="1:11" hidden="1">
      <c r="K130" s="151"/>
    </row>
    <row r="131" spans="1:11" hidden="1">
      <c r="K131" s="151"/>
    </row>
    <row r="132" spans="1:11" hidden="1">
      <c r="K132" s="151"/>
    </row>
    <row r="133" spans="1:11" ht="9" hidden="1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</row>
    <row r="134" spans="1:11" hidden="1"/>
    <row r="135" spans="1:11" hidden="1"/>
    <row r="136" spans="1:11" hidden="1"/>
    <row r="137" spans="1:11" hidden="1"/>
    <row r="138" spans="1:11" hidden="1"/>
    <row r="139" spans="1:11" hidden="1"/>
    <row r="140" spans="1:11" hidden="1"/>
    <row r="147" spans="3:5">
      <c r="C147" s="947" t="s">
        <v>1357</v>
      </c>
      <c r="D147" s="817">
        <f>+D88+D92</f>
        <v>28494.10000000149</v>
      </c>
      <c r="E147" s="483"/>
    </row>
    <row r="148" spans="3:5">
      <c r="C148" s="947" t="s">
        <v>1358</v>
      </c>
      <c r="D148" s="817">
        <f>D93</f>
        <v>5777339.7899999991</v>
      </c>
      <c r="E148" s="483"/>
    </row>
    <row r="149" spans="3:5">
      <c r="C149" s="947" t="s">
        <v>1356</v>
      </c>
      <c r="D149" s="817">
        <v>5807054.6200000001</v>
      </c>
      <c r="E149" s="482"/>
    </row>
    <row r="150" spans="3:5">
      <c r="C150" s="734" t="s">
        <v>0</v>
      </c>
      <c r="D150" s="733">
        <f>+D149-D148</f>
        <v>29714.830000001006</v>
      </c>
      <c r="E150" s="482"/>
    </row>
    <row r="151" spans="3:5">
      <c r="E151" s="483"/>
    </row>
    <row r="152" spans="3:5">
      <c r="E152" s="483"/>
    </row>
    <row r="154" spans="3:5">
      <c r="D154" s="482">
        <f>+D148*25%</f>
        <v>1444334.9474999998</v>
      </c>
    </row>
    <row r="155" spans="3:5">
      <c r="D155" s="483">
        <f>+D154+E108</f>
        <v>2987809.5274999999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60"/>
  <sheetViews>
    <sheetView showGridLines="0" topLeftCell="A10" workbookViewId="0"/>
  </sheetViews>
  <sheetFormatPr baseColWidth="10" defaultColWidth="9" defaultRowHeight="10.199999999999999" outlineLevelRow="1" outlineLevelCol="1"/>
  <cols>
    <col min="1" max="2" width="3.59765625" style="28" customWidth="1"/>
    <col min="3" max="3" width="3.09765625" style="28" customWidth="1"/>
    <col min="4" max="4" width="9.09765625" style="28" bestFit="1" customWidth="1"/>
    <col min="5" max="5" width="9" style="28"/>
    <col min="6" max="6" width="27.5" style="28" customWidth="1"/>
    <col min="7" max="7" width="9.69921875" style="28" bestFit="1" customWidth="1"/>
    <col min="8" max="8" width="11.8984375" style="28" bestFit="1" customWidth="1"/>
    <col min="9" max="9" width="10.8984375" style="28" bestFit="1" customWidth="1"/>
    <col min="10" max="10" width="9" style="28"/>
    <col min="11" max="11" width="10.8984375" style="28" bestFit="1" customWidth="1"/>
    <col min="12" max="16" width="10.59765625" style="28" bestFit="1" customWidth="1"/>
    <col min="17" max="17" width="9.09765625" style="28" bestFit="1" customWidth="1"/>
    <col min="18" max="18" width="10.59765625" style="28" bestFit="1" customWidth="1"/>
    <col min="19" max="19" width="10.19921875" style="28" bestFit="1" customWidth="1"/>
    <col min="20" max="20" width="29.8984375" style="28" bestFit="1" customWidth="1" outlineLevel="1"/>
    <col min="21" max="21" width="9.5" style="28" bestFit="1" customWidth="1"/>
    <col min="22" max="22" width="10" style="28" bestFit="1" customWidth="1"/>
    <col min="23" max="23" width="9.09765625" style="28" bestFit="1" customWidth="1"/>
    <col min="24" max="24" width="9.59765625" style="28" bestFit="1" customWidth="1"/>
    <col min="25" max="25" width="9.5" style="28" customWidth="1"/>
    <col min="26" max="26" width="9.59765625" style="28" bestFit="1" customWidth="1"/>
    <col min="27" max="29" width="9.5" style="28" bestFit="1" customWidth="1"/>
    <col min="30" max="30" width="9.09765625" style="28" bestFit="1" customWidth="1"/>
    <col min="31" max="31" width="9.5" style="28" bestFit="1" customWidth="1"/>
    <col min="32" max="34" width="9" style="28"/>
    <col min="35" max="35" width="10.19921875" style="28" bestFit="1" customWidth="1"/>
    <col min="36" max="36" width="9.5" style="28" bestFit="1" customWidth="1"/>
    <col min="37" max="37" width="9.5" style="28" customWidth="1"/>
    <col min="38" max="38" width="10.69921875" style="28" bestFit="1" customWidth="1"/>
    <col min="39" max="45" width="9" style="28"/>
    <col min="46" max="46" width="9.5" style="28" bestFit="1" customWidth="1"/>
    <col min="47" max="48" width="9" style="28"/>
    <col min="49" max="49" width="9.5" style="28" bestFit="1" customWidth="1"/>
    <col min="50" max="51" width="9" style="28"/>
    <col min="52" max="52" width="9.5" style="28" bestFit="1" customWidth="1"/>
    <col min="53" max="53" width="9" style="28"/>
    <col min="54" max="54" width="1.59765625" style="28" customWidth="1"/>
    <col min="55" max="16384" width="9" style="28"/>
  </cols>
  <sheetData>
    <row r="1" spans="3:54">
      <c r="AE1" s="18"/>
      <c r="BB1" s="18"/>
    </row>
    <row r="2" spans="3:54" s="3" customFormat="1">
      <c r="C2" s="1" t="s">
        <v>4</v>
      </c>
      <c r="D2" s="91"/>
      <c r="E2" s="91"/>
      <c r="AE2" s="18"/>
      <c r="BB2" s="18"/>
    </row>
    <row r="3" spans="3:54" s="3" customFormat="1">
      <c r="C3" s="23" t="s">
        <v>61</v>
      </c>
      <c r="D3" s="91"/>
      <c r="E3" s="91"/>
      <c r="F3" s="4"/>
      <c r="S3" s="4" t="s">
        <v>50</v>
      </c>
      <c r="AE3" s="18"/>
      <c r="BB3" s="18"/>
    </row>
    <row r="4" spans="3:54" s="3" customFormat="1">
      <c r="C4" s="1" t="s">
        <v>24</v>
      </c>
      <c r="D4" s="91"/>
      <c r="E4" s="91"/>
      <c r="AE4" s="18"/>
      <c r="BB4" s="18"/>
    </row>
    <row r="5" spans="3:54" s="3" customFormat="1">
      <c r="C5" s="91"/>
      <c r="D5" s="91"/>
      <c r="E5" s="91"/>
      <c r="AE5" s="18"/>
      <c r="BB5" s="18"/>
    </row>
    <row r="6" spans="3:54" s="3" customFormat="1">
      <c r="C6" s="16" t="s">
        <v>36</v>
      </c>
      <c r="AE6" s="18"/>
      <c r="BB6" s="18"/>
    </row>
    <row r="7" spans="3:54" s="3" customFormat="1">
      <c r="C7" s="17" t="s">
        <v>62</v>
      </c>
      <c r="D7" s="17"/>
      <c r="AE7" s="18"/>
      <c r="BB7" s="18"/>
    </row>
    <row r="8" spans="3:54" s="3" customFormat="1">
      <c r="C8" s="6"/>
      <c r="AE8" s="18"/>
      <c r="BB8" s="18"/>
    </row>
    <row r="9" spans="3:54" s="3" customFormat="1">
      <c r="C9" s="24" t="s">
        <v>32</v>
      </c>
      <c r="AE9" s="18"/>
      <c r="BB9" s="18"/>
    </row>
    <row r="10" spans="3:54" s="3" customFormat="1">
      <c r="C10" s="25" t="s">
        <v>63</v>
      </c>
      <c r="D10" s="91"/>
      <c r="E10" s="91"/>
      <c r="F10" s="91"/>
      <c r="G10" s="91"/>
      <c r="AE10" s="18"/>
      <c r="BB10" s="18"/>
    </row>
    <row r="11" spans="3:54" s="3" customFormat="1">
      <c r="C11" s="25" t="s">
        <v>64</v>
      </c>
      <c r="AE11" s="18"/>
      <c r="BB11" s="18"/>
    </row>
    <row r="12" spans="3:54" s="3" customFormat="1">
      <c r="C12" s="25"/>
      <c r="AE12" s="18"/>
      <c r="BB12" s="18"/>
    </row>
    <row r="13" spans="3:54" s="3" customFormat="1">
      <c r="C13" s="16" t="s">
        <v>2</v>
      </c>
      <c r="AE13" s="18"/>
      <c r="BB13" s="18"/>
    </row>
    <row r="14" spans="3:54" s="3" customFormat="1">
      <c r="C14" s="25" t="s">
        <v>66</v>
      </c>
      <c r="AE14" s="18"/>
      <c r="BB14" s="18"/>
    </row>
    <row r="15" spans="3:54" s="3" customFormat="1">
      <c r="C15" s="25" t="s">
        <v>67</v>
      </c>
      <c r="D15" s="2"/>
      <c r="E15" s="2"/>
      <c r="F15" s="2"/>
      <c r="G15" s="2"/>
      <c r="H15" s="2"/>
      <c r="I15" s="2"/>
      <c r="J15" s="2"/>
      <c r="K15" s="2"/>
      <c r="M15" s="2"/>
      <c r="AE15" s="19"/>
      <c r="BB15" s="18"/>
    </row>
    <row r="16" spans="3:54" s="3" customFormat="1">
      <c r="C16" s="25" t="s">
        <v>38</v>
      </c>
      <c r="D16" s="2"/>
      <c r="E16" s="2"/>
      <c r="F16" s="2"/>
      <c r="G16" s="2"/>
      <c r="H16" s="2"/>
      <c r="I16" s="2"/>
      <c r="J16" s="2"/>
      <c r="K16" s="2"/>
      <c r="M16" s="2"/>
      <c r="AE16" s="19"/>
      <c r="BB16" s="18"/>
    </row>
    <row r="17" spans="3:54" s="3" customFormat="1">
      <c r="C17" s="25" t="s">
        <v>37</v>
      </c>
      <c r="D17" s="2"/>
      <c r="E17" s="2"/>
      <c r="F17" s="2"/>
      <c r="G17" s="2"/>
      <c r="H17" s="2"/>
      <c r="I17" s="2"/>
      <c r="J17" s="2"/>
      <c r="K17" s="2"/>
      <c r="M17" s="2"/>
      <c r="AE17" s="19"/>
      <c r="BB17" s="18"/>
    </row>
    <row r="18" spans="3:54" s="2" customFormat="1">
      <c r="C18" s="7"/>
      <c r="AE18" s="19"/>
      <c r="BB18" s="18"/>
    </row>
    <row r="19" spans="3:54" s="3" customFormat="1">
      <c r="C19" s="16" t="s">
        <v>25</v>
      </c>
      <c r="AE19" s="18"/>
      <c r="BB19" s="18"/>
    </row>
    <row r="20" spans="3:54" s="3" customFormat="1">
      <c r="C20" s="22"/>
      <c r="AE20" s="18"/>
      <c r="BB20" s="18"/>
    </row>
    <row r="21" spans="3:54">
      <c r="C21" s="28" t="s">
        <v>166</v>
      </c>
      <c r="AE21" s="18"/>
      <c r="BB21" s="18"/>
    </row>
    <row r="22" spans="3:54">
      <c r="AE22" s="18"/>
      <c r="BB22" s="18"/>
    </row>
    <row r="23" spans="3:54">
      <c r="AE23" s="18"/>
      <c r="BB23" s="18"/>
    </row>
    <row r="24" spans="3:54">
      <c r="AE24" s="18"/>
      <c r="BB24" s="18"/>
    </row>
    <row r="25" spans="3:54">
      <c r="AE25" s="18"/>
      <c r="BB25" s="18"/>
    </row>
    <row r="26" spans="3:54">
      <c r="AE26" s="18"/>
      <c r="BB26" s="18"/>
    </row>
    <row r="27" spans="3:54">
      <c r="AE27" s="18"/>
      <c r="BB27" s="18"/>
    </row>
    <row r="28" spans="3:54">
      <c r="AE28" s="18"/>
      <c r="BB28" s="18"/>
    </row>
    <row r="29" spans="3:54">
      <c r="AE29" s="18"/>
      <c r="BB29" s="18"/>
    </row>
    <row r="30" spans="3:54">
      <c r="AE30" s="18"/>
      <c r="BB30" s="18"/>
    </row>
    <row r="31" spans="3:54">
      <c r="AE31" s="18"/>
      <c r="BB31" s="18"/>
    </row>
    <row r="32" spans="3:54" ht="10.8" thickBot="1">
      <c r="C32" s="34" t="s">
        <v>51</v>
      </c>
      <c r="F32" s="70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V32" s="34" t="s">
        <v>60</v>
      </c>
      <c r="Z32" s="43" t="s">
        <v>58</v>
      </c>
      <c r="AA32" s="54" t="s">
        <v>59</v>
      </c>
      <c r="AE32" s="18"/>
      <c r="BB32" s="18"/>
    </row>
    <row r="33" spans="3:54" ht="30.6">
      <c r="C33" s="72"/>
      <c r="D33" s="32" t="s">
        <v>6</v>
      </c>
      <c r="E33" s="32" t="s">
        <v>7</v>
      </c>
      <c r="F33" s="32" t="s">
        <v>8</v>
      </c>
      <c r="G33" s="32" t="s">
        <v>9</v>
      </c>
      <c r="H33" s="32" t="s">
        <v>10</v>
      </c>
      <c r="I33" s="32" t="s">
        <v>11</v>
      </c>
      <c r="J33" s="32" t="s">
        <v>12</v>
      </c>
      <c r="K33" s="32" t="s">
        <v>13</v>
      </c>
      <c r="L33" s="32" t="s">
        <v>14</v>
      </c>
      <c r="M33" s="32" t="s">
        <v>15</v>
      </c>
      <c r="N33" s="32" t="s">
        <v>16</v>
      </c>
      <c r="O33" s="32" t="s">
        <v>17</v>
      </c>
      <c r="P33" s="32" t="s">
        <v>18</v>
      </c>
      <c r="Q33" s="32" t="s">
        <v>19</v>
      </c>
      <c r="R33" s="32" t="s">
        <v>20</v>
      </c>
      <c r="S33" s="32" t="s">
        <v>21</v>
      </c>
      <c r="T33" s="32" t="s">
        <v>39</v>
      </c>
      <c r="V33" s="46" t="s">
        <v>52</v>
      </c>
      <c r="W33" s="46" t="s">
        <v>53</v>
      </c>
      <c r="Z33" s="52" t="s">
        <v>57</v>
      </c>
      <c r="AA33" s="48" t="s">
        <v>54</v>
      </c>
      <c r="AB33" s="48" t="s">
        <v>55</v>
      </c>
      <c r="AC33" s="49" t="s">
        <v>56</v>
      </c>
      <c r="AE33" s="18"/>
      <c r="BB33" s="18"/>
    </row>
    <row r="34" spans="3:54" ht="10.8" thickBot="1">
      <c r="C34" s="71"/>
      <c r="D34" s="37">
        <v>22000000</v>
      </c>
      <c r="E34" s="29" t="s">
        <v>40</v>
      </c>
      <c r="F34" s="29" t="s">
        <v>41</v>
      </c>
      <c r="G34" s="29" t="s">
        <v>22</v>
      </c>
      <c r="H34" s="31" t="s">
        <v>1</v>
      </c>
      <c r="I34" s="29" t="s">
        <v>23</v>
      </c>
      <c r="J34" s="29"/>
      <c r="K34" s="30">
        <v>8991834</v>
      </c>
      <c r="L34" s="30">
        <v>6086476</v>
      </c>
      <c r="M34" s="30">
        <v>2905358</v>
      </c>
      <c r="N34" s="30">
        <v>8495962</v>
      </c>
      <c r="O34" s="30">
        <v>4697114</v>
      </c>
      <c r="P34" s="30">
        <v>2905358</v>
      </c>
      <c r="Q34" s="30">
        <v>0</v>
      </c>
      <c r="R34" s="30">
        <v>2710794</v>
      </c>
      <c r="S34" s="30">
        <v>196224.14</v>
      </c>
      <c r="T34" s="30">
        <v>194564</v>
      </c>
      <c r="V34" s="39">
        <v>3373718.4415688301</v>
      </c>
      <c r="W34" s="39">
        <v>3248730.36</v>
      </c>
      <c r="Z34" s="53">
        <f>-S40+P34</f>
        <v>2614317.0699999998</v>
      </c>
      <c r="AA34" s="50">
        <f>+V34-M34</f>
        <v>468360.44156883005</v>
      </c>
      <c r="AB34" s="50">
        <f>+W34-P34</f>
        <v>343372.35999999987</v>
      </c>
      <c r="AC34" s="51">
        <f>-+AA34+AB34</f>
        <v>-124988.08156883018</v>
      </c>
      <c r="AE34" s="18"/>
      <c r="BB34" s="18"/>
    </row>
    <row r="35" spans="3:54">
      <c r="AE35" s="18"/>
      <c r="BB35" s="18"/>
    </row>
    <row r="36" spans="3:54">
      <c r="C36" s="34" t="s">
        <v>65</v>
      </c>
      <c r="F36" s="70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AE36" s="18"/>
      <c r="BB36" s="18"/>
    </row>
    <row r="37" spans="3:54">
      <c r="D37" s="29">
        <v>22000100</v>
      </c>
      <c r="E37" s="29" t="s">
        <v>40</v>
      </c>
      <c r="F37" s="29" t="s">
        <v>41</v>
      </c>
      <c r="G37" s="29" t="s">
        <v>22</v>
      </c>
      <c r="H37" s="29"/>
      <c r="I37" s="29" t="s">
        <v>42</v>
      </c>
      <c r="J37" s="29"/>
      <c r="K37" s="29"/>
      <c r="L37" s="29"/>
      <c r="M37" s="29"/>
      <c r="N37" s="29"/>
      <c r="O37" s="29"/>
      <c r="P37" s="29"/>
      <c r="Q37" s="29"/>
      <c r="R37" s="29"/>
      <c r="S37" s="30">
        <v>-194564</v>
      </c>
      <c r="T37" s="30">
        <v>-194564</v>
      </c>
      <c r="AE37" s="18"/>
      <c r="BB37" s="18"/>
    </row>
    <row r="38" spans="3:54">
      <c r="D38" s="29">
        <v>22100100</v>
      </c>
      <c r="E38" s="29" t="s">
        <v>40</v>
      </c>
      <c r="F38" s="29" t="s">
        <v>41</v>
      </c>
      <c r="G38" s="29" t="s">
        <v>22</v>
      </c>
      <c r="H38" s="29"/>
      <c r="I38" s="29" t="s">
        <v>42</v>
      </c>
      <c r="J38" s="29"/>
      <c r="K38" s="29"/>
      <c r="L38" s="29"/>
      <c r="M38" s="29"/>
      <c r="N38" s="29"/>
      <c r="O38" s="29"/>
      <c r="P38" s="29"/>
      <c r="Q38" s="29"/>
      <c r="R38" s="29"/>
      <c r="S38" s="30">
        <v>289380.78999999998</v>
      </c>
      <c r="T38" s="30">
        <v>289380.78999999998</v>
      </c>
      <c r="AE38" s="18"/>
      <c r="BB38" s="18"/>
    </row>
    <row r="39" spans="3:54">
      <c r="AE39" s="18"/>
      <c r="BB39" s="18"/>
    </row>
    <row r="40" spans="3:54" ht="10.8" thickBot="1">
      <c r="S40" s="121">
        <f>+S34+S37+S38</f>
        <v>291040.93</v>
      </c>
      <c r="AE40" s="18"/>
      <c r="BB40" s="18"/>
    </row>
    <row r="41" spans="3:54">
      <c r="S41" s="122">
        <v>-289000</v>
      </c>
      <c r="AE41" s="18"/>
      <c r="BB41" s="18"/>
    </row>
    <row r="42" spans="3:54">
      <c r="S42" s="122">
        <v>194000</v>
      </c>
      <c r="AE42" s="18"/>
      <c r="BB42" s="18"/>
    </row>
    <row r="43" spans="3:54">
      <c r="S43" s="118">
        <v>3955000</v>
      </c>
      <c r="AF43" s="18"/>
      <c r="BB43" s="18"/>
    </row>
    <row r="44" spans="3:54">
      <c r="S44" s="118">
        <v>1330000</v>
      </c>
      <c r="AF44" s="18"/>
      <c r="BB44" s="18"/>
    </row>
    <row r="45" spans="3:54" ht="10.8" thickBot="1">
      <c r="S45" s="120">
        <f>SUM(S40:S44)</f>
        <v>5481040.9299999997</v>
      </c>
      <c r="AF45" s="18"/>
      <c r="BB45" s="18"/>
    </row>
    <row r="46" spans="3:54" ht="10.8" thickTop="1">
      <c r="S46" s="119">
        <v>-194000</v>
      </c>
      <c r="AF46" s="18"/>
      <c r="BB46" s="18"/>
    </row>
    <row r="47" spans="3:54">
      <c r="S47" s="119"/>
      <c r="AF47" s="18"/>
      <c r="BB47" s="18"/>
    </row>
    <row r="48" spans="3:54">
      <c r="R48" s="68" t="s">
        <v>194</v>
      </c>
      <c r="S48" s="44">
        <f>+S45+S46</f>
        <v>5287040.93</v>
      </c>
      <c r="T48" s="28" t="s">
        <v>197</v>
      </c>
      <c r="U48" s="28" t="s">
        <v>213</v>
      </c>
      <c r="AF48" s="18"/>
      <c r="BB48" s="18"/>
    </row>
    <row r="49" spans="18:54">
      <c r="R49" s="68"/>
      <c r="S49" s="44"/>
      <c r="V49" s="28" t="s">
        <v>207</v>
      </c>
      <c r="AF49" s="18"/>
      <c r="BB49" s="18"/>
    </row>
    <row r="50" spans="18:54">
      <c r="R50" s="68"/>
      <c r="S50" s="44"/>
      <c r="V50" s="28" t="s">
        <v>208</v>
      </c>
      <c r="AF50" s="18"/>
      <c r="BB50" s="18"/>
    </row>
    <row r="51" spans="18:54">
      <c r="R51" s="68"/>
      <c r="S51" s="44"/>
      <c r="V51" s="28" t="s">
        <v>209</v>
      </c>
      <c r="AF51" s="18"/>
      <c r="BB51" s="18"/>
    </row>
    <row r="52" spans="18:54">
      <c r="R52" s="68"/>
      <c r="S52" s="44"/>
      <c r="V52" s="28" t="s">
        <v>210</v>
      </c>
      <c r="AF52" s="18"/>
      <c r="BB52" s="18"/>
    </row>
    <row r="53" spans="18:54">
      <c r="R53" s="68"/>
      <c r="S53" s="44"/>
      <c r="V53" s="28" t="s">
        <v>211</v>
      </c>
      <c r="AF53" s="18"/>
      <c r="BB53" s="18"/>
    </row>
    <row r="54" spans="18:54">
      <c r="R54" s="68"/>
      <c r="S54" s="44"/>
      <c r="V54" s="28" t="s">
        <v>212</v>
      </c>
      <c r="AF54" s="18"/>
      <c r="BB54" s="18"/>
    </row>
    <row r="55" spans="18:54">
      <c r="R55" s="68"/>
      <c r="S55" s="44"/>
      <c r="AF55" s="18"/>
      <c r="BB55" s="18"/>
    </row>
    <row r="56" spans="18:54">
      <c r="R56" s="68"/>
      <c r="S56" s="44"/>
      <c r="T56" s="110" t="s">
        <v>204</v>
      </c>
      <c r="U56" s="45">
        <v>1450000</v>
      </c>
      <c r="V56" s="28" t="s">
        <v>201</v>
      </c>
      <c r="W56" s="56">
        <f>+SUM(U56:U58)+U59</f>
        <v>3260000</v>
      </c>
      <c r="AF56" s="18"/>
      <c r="BB56" s="18"/>
    </row>
    <row r="57" spans="18:54">
      <c r="R57" s="68"/>
      <c r="S57" s="44"/>
      <c r="T57" s="110" t="s">
        <v>205</v>
      </c>
      <c r="U57" s="45">
        <f>+S44</f>
        <v>1330000</v>
      </c>
      <c r="V57" s="28" t="s">
        <v>200</v>
      </c>
      <c r="W57" s="56">
        <f>+U60</f>
        <v>2027040.9299999997</v>
      </c>
      <c r="X57" s="28" t="s">
        <v>202</v>
      </c>
      <c r="AF57" s="18"/>
      <c r="BB57" s="18"/>
    </row>
    <row r="58" spans="18:54" ht="10.8" thickBot="1">
      <c r="R58" s="68"/>
      <c r="S58" s="44"/>
      <c r="T58" s="110" t="s">
        <v>203</v>
      </c>
      <c r="U58" s="45">
        <v>300000</v>
      </c>
      <c r="W58" s="61">
        <f>SUM(W56:W57)</f>
        <v>5287040.93</v>
      </c>
      <c r="AF58" s="18"/>
      <c r="BB58" s="18"/>
    </row>
    <row r="59" spans="18:54" ht="10.8" thickTop="1">
      <c r="R59" s="68"/>
      <c r="S59" s="44"/>
      <c r="T59" s="110" t="s">
        <v>206</v>
      </c>
      <c r="U59" s="45">
        <v>180000</v>
      </c>
      <c r="W59" s="124"/>
      <c r="AF59" s="18"/>
      <c r="BB59" s="18"/>
    </row>
    <row r="60" spans="18:54">
      <c r="R60" s="68"/>
      <c r="S60" s="44"/>
      <c r="T60" s="68" t="s">
        <v>216</v>
      </c>
      <c r="U60" s="44">
        <f>+S48-U57-U56-U58-U59</f>
        <v>2027040.9299999997</v>
      </c>
      <c r="AF60" s="18"/>
      <c r="BB60" s="18"/>
    </row>
    <row r="61" spans="18:54">
      <c r="R61" s="68" t="s">
        <v>193</v>
      </c>
      <c r="S61" s="44">
        <v>1909000</v>
      </c>
      <c r="AF61" s="18"/>
      <c r="BB61" s="18"/>
    </row>
    <row r="62" spans="18:54">
      <c r="R62" s="68" t="s">
        <v>195</v>
      </c>
      <c r="S62" s="44">
        <v>303000</v>
      </c>
      <c r="T62" s="125" t="s">
        <v>215</v>
      </c>
      <c r="U62" s="44">
        <v>539211.19787193276</v>
      </c>
      <c r="AF62" s="18"/>
      <c r="BB62" s="18"/>
    </row>
    <row r="63" spans="18:54" ht="10.8" thickBot="1">
      <c r="R63" s="68" t="s">
        <v>196</v>
      </c>
      <c r="S63" s="123">
        <f>+S48+S61+S62</f>
        <v>7499040.9299999997</v>
      </c>
      <c r="T63" s="125" t="s">
        <v>214</v>
      </c>
      <c r="U63" s="44">
        <v>3373718.4415688273</v>
      </c>
      <c r="AF63" s="18"/>
      <c r="BB63" s="18"/>
    </row>
    <row r="64" spans="18:54" ht="11.4" thickTop="1" thickBot="1">
      <c r="R64" s="68" t="s">
        <v>198</v>
      </c>
      <c r="S64" s="56">
        <f>-S61</f>
        <v>-1909000</v>
      </c>
      <c r="U64" s="61">
        <f>SUM(U62:U63)</f>
        <v>3912929.63944076</v>
      </c>
      <c r="AF64" s="18"/>
      <c r="BB64" s="18"/>
    </row>
    <row r="65" spans="3:54" ht="10.8" thickTop="1">
      <c r="R65" s="68" t="s">
        <v>199</v>
      </c>
      <c r="S65" s="56">
        <f>-S62</f>
        <v>-303000</v>
      </c>
      <c r="AF65" s="18"/>
      <c r="BB65" s="18"/>
    </row>
    <row r="66" spans="3:54">
      <c r="R66" s="68"/>
      <c r="S66" s="56"/>
      <c r="AF66" s="18"/>
      <c r="BB66" s="18"/>
    </row>
    <row r="67" spans="3:54">
      <c r="R67" s="68" t="s">
        <v>154</v>
      </c>
      <c r="S67" s="56">
        <v>5000000</v>
      </c>
      <c r="AF67" s="18"/>
      <c r="BB67" s="18"/>
    </row>
    <row r="68" spans="3:54">
      <c r="R68" s="68"/>
      <c r="S68" s="56"/>
      <c r="AF68" s="18"/>
      <c r="BB68" s="18"/>
    </row>
    <row r="69" spans="3:54">
      <c r="R69" s="68"/>
      <c r="S69" s="56"/>
      <c r="AF69" s="18"/>
      <c r="BB69" s="18"/>
    </row>
    <row r="70" spans="3:54">
      <c r="R70" s="68"/>
      <c r="S70" s="56"/>
      <c r="AF70" s="18"/>
      <c r="BB70" s="18"/>
    </row>
    <row r="71" spans="3:54">
      <c r="S71" s="118"/>
      <c r="AF71" s="18"/>
      <c r="BB71" s="18"/>
    </row>
    <row r="72" spans="3:54" s="2" customFormat="1">
      <c r="C72" s="982" t="s">
        <v>10</v>
      </c>
      <c r="D72" s="982" t="s">
        <v>146</v>
      </c>
      <c r="E72" s="982" t="s">
        <v>11</v>
      </c>
      <c r="F72" s="982" t="s">
        <v>9</v>
      </c>
      <c r="G72" s="982" t="s">
        <v>145</v>
      </c>
      <c r="H72" s="982" t="s">
        <v>12</v>
      </c>
      <c r="I72" s="982" t="s">
        <v>13</v>
      </c>
      <c r="J72" s="982" t="s">
        <v>14</v>
      </c>
      <c r="K72" s="982" t="s">
        <v>15</v>
      </c>
      <c r="L72" s="982" t="s">
        <v>16</v>
      </c>
      <c r="M72" s="982" t="s">
        <v>17</v>
      </c>
      <c r="N72" s="982" t="s">
        <v>18</v>
      </c>
      <c r="O72" s="982" t="s">
        <v>19</v>
      </c>
      <c r="P72" s="982" t="s">
        <v>20</v>
      </c>
      <c r="Q72" s="982" t="s">
        <v>144</v>
      </c>
      <c r="R72" s="982" t="s">
        <v>143</v>
      </c>
      <c r="S72" s="982" t="s">
        <v>142</v>
      </c>
      <c r="T72" s="982" t="s">
        <v>141</v>
      </c>
      <c r="U72" s="982" t="s">
        <v>140</v>
      </c>
      <c r="V72" s="982" t="s">
        <v>139</v>
      </c>
      <c r="W72" s="982" t="s">
        <v>138</v>
      </c>
      <c r="X72" s="982" t="s">
        <v>137</v>
      </c>
      <c r="Y72" s="982" t="s">
        <v>136</v>
      </c>
      <c r="Z72" s="983" t="s">
        <v>135</v>
      </c>
      <c r="AA72" s="987" t="s">
        <v>134</v>
      </c>
      <c r="AB72" s="987" t="s">
        <v>133</v>
      </c>
      <c r="AC72" s="987" t="s">
        <v>132</v>
      </c>
      <c r="AD72" s="987" t="s">
        <v>131</v>
      </c>
      <c r="AE72" s="988" t="s">
        <v>130</v>
      </c>
      <c r="AF72" s="988" t="s">
        <v>129</v>
      </c>
      <c r="AG72" s="984" t="s">
        <v>128</v>
      </c>
      <c r="AH72" s="989" t="s">
        <v>127</v>
      </c>
      <c r="AI72" s="985" t="s">
        <v>126</v>
      </c>
      <c r="AJ72" s="985" t="s">
        <v>125</v>
      </c>
      <c r="BB72" s="18"/>
    </row>
    <row r="73" spans="3:54" s="2" customFormat="1">
      <c r="C73" s="982"/>
      <c r="D73" s="982"/>
      <c r="E73" s="982"/>
      <c r="F73" s="982"/>
      <c r="G73" s="982"/>
      <c r="H73" s="982"/>
      <c r="I73" s="982"/>
      <c r="J73" s="982"/>
      <c r="K73" s="982"/>
      <c r="L73" s="982"/>
      <c r="M73" s="982"/>
      <c r="N73" s="982"/>
      <c r="O73" s="982"/>
      <c r="P73" s="982"/>
      <c r="Q73" s="982"/>
      <c r="R73" s="982"/>
      <c r="S73" s="982"/>
      <c r="T73" s="982"/>
      <c r="U73" s="982"/>
      <c r="V73" s="982"/>
      <c r="W73" s="982"/>
      <c r="X73" s="982"/>
      <c r="Y73" s="982"/>
      <c r="Z73" s="983"/>
      <c r="AA73" s="987"/>
      <c r="AB73" s="987"/>
      <c r="AC73" s="987"/>
      <c r="AD73" s="987"/>
      <c r="AE73" s="988"/>
      <c r="AF73" s="988"/>
      <c r="AG73" s="984"/>
      <c r="AH73" s="989"/>
      <c r="AI73" s="986"/>
      <c r="AJ73" s="986"/>
      <c r="BB73" s="18"/>
    </row>
    <row r="74" spans="3:54" s="2" customFormat="1">
      <c r="C74" s="982"/>
      <c r="D74" s="982"/>
      <c r="E74" s="982"/>
      <c r="F74" s="982"/>
      <c r="G74" s="982"/>
      <c r="H74" s="982"/>
      <c r="I74" s="982"/>
      <c r="J74" s="982"/>
      <c r="K74" s="982"/>
      <c r="L74" s="982"/>
      <c r="M74" s="982"/>
      <c r="N74" s="982"/>
      <c r="O74" s="982"/>
      <c r="P74" s="982"/>
      <c r="Q74" s="982"/>
      <c r="R74" s="982"/>
      <c r="S74" s="982"/>
      <c r="T74" s="982"/>
      <c r="U74" s="982"/>
      <c r="V74" s="982"/>
      <c r="W74" s="982"/>
      <c r="X74" s="982"/>
      <c r="Y74" s="982"/>
      <c r="Z74" s="983"/>
      <c r="AA74" s="987"/>
      <c r="AB74" s="987"/>
      <c r="AC74" s="987"/>
      <c r="AD74" s="987"/>
      <c r="AE74" s="988"/>
      <c r="AF74" s="988"/>
      <c r="AG74" s="984"/>
      <c r="AH74" s="989"/>
      <c r="AI74" s="986"/>
      <c r="AJ74" s="986"/>
      <c r="BB74" s="18"/>
    </row>
    <row r="75" spans="3:54" s="2" customFormat="1">
      <c r="C75" s="2" t="s">
        <v>124</v>
      </c>
      <c r="D75" s="73" t="s">
        <v>123</v>
      </c>
      <c r="E75" s="2" t="s">
        <v>122</v>
      </c>
      <c r="F75" s="73" t="s">
        <v>22</v>
      </c>
      <c r="G75" s="73" t="s">
        <v>40</v>
      </c>
      <c r="H75" s="73" t="s">
        <v>121</v>
      </c>
      <c r="I75" s="74">
        <v>8991834</v>
      </c>
      <c r="J75" s="74">
        <v>6086476</v>
      </c>
      <c r="K75" s="74">
        <v>2905358</v>
      </c>
      <c r="L75" s="74">
        <v>8495962</v>
      </c>
      <c r="M75" s="74">
        <v>4702907</v>
      </c>
      <c r="N75" s="74">
        <v>2905358</v>
      </c>
      <c r="O75" s="74">
        <v>0</v>
      </c>
      <c r="P75" s="74">
        <v>2710794</v>
      </c>
      <c r="Q75" s="74">
        <v>194564</v>
      </c>
      <c r="R75" s="2">
        <v>16.8</v>
      </c>
      <c r="S75" s="2">
        <v>5.5</v>
      </c>
      <c r="T75" s="2">
        <v>6.7</v>
      </c>
      <c r="U75" s="2">
        <v>5</v>
      </c>
      <c r="X75" s="75">
        <v>41170</v>
      </c>
      <c r="Y75" s="75">
        <v>41656</v>
      </c>
      <c r="Z75" s="76">
        <v>0</v>
      </c>
      <c r="AA75" s="77">
        <v>0</v>
      </c>
      <c r="AB75" s="77">
        <v>194564</v>
      </c>
      <c r="AC75" s="77">
        <v>0</v>
      </c>
      <c r="AD75" s="76" t="s">
        <v>119</v>
      </c>
      <c r="AE75" s="78" t="s">
        <v>119</v>
      </c>
      <c r="AF75" s="79">
        <v>41656</v>
      </c>
      <c r="AG75" s="80" t="s">
        <v>120</v>
      </c>
      <c r="AH75" s="81" t="s">
        <v>119</v>
      </c>
      <c r="AI75" s="78" t="s">
        <v>119</v>
      </c>
      <c r="AJ75" s="79" t="s">
        <v>119</v>
      </c>
      <c r="BB75" s="18"/>
    </row>
    <row r="76" spans="3:54" s="2" customFormat="1">
      <c r="BB76" s="18"/>
    </row>
    <row r="77" spans="3:54" s="2" customFormat="1">
      <c r="BB77" s="18"/>
    </row>
    <row r="78" spans="3:54" s="2" customFormat="1" ht="20.399999999999999">
      <c r="I78" s="2" t="s">
        <v>118</v>
      </c>
      <c r="J78" s="82" t="s">
        <v>18</v>
      </c>
      <c r="K78" s="83"/>
      <c r="L78" s="83" t="s">
        <v>77</v>
      </c>
      <c r="M78" s="83" t="s">
        <v>100</v>
      </c>
      <c r="N78" s="83" t="s">
        <v>117</v>
      </c>
      <c r="BB78" s="18"/>
    </row>
    <row r="79" spans="3:54" s="2" customFormat="1" ht="10.8" thickBot="1">
      <c r="I79" s="26">
        <f>+L75</f>
        <v>8495962</v>
      </c>
      <c r="J79" s="84">
        <v>6861120.29</v>
      </c>
      <c r="K79" s="85">
        <f>+J79/I79</f>
        <v>0.80757426763443618</v>
      </c>
      <c r="L79" s="26">
        <f>+P75</f>
        <v>2710794</v>
      </c>
      <c r="M79" s="26">
        <f>+Q75</f>
        <v>194564</v>
      </c>
      <c r="N79" s="26">
        <f>+J79-L79-M79</f>
        <v>3955762.29</v>
      </c>
      <c r="O79" s="26">
        <f>+N75-P75</f>
        <v>194564</v>
      </c>
      <c r="BB79" s="18"/>
    </row>
    <row r="80" spans="3:54" s="2" customFormat="1" ht="10.8" thickTop="1">
      <c r="J80" s="86">
        <f>+N75</f>
        <v>2905358</v>
      </c>
      <c r="M80" s="2">
        <v>0</v>
      </c>
      <c r="BB80" s="18"/>
    </row>
    <row r="81" spans="3:54" s="2" customFormat="1">
      <c r="J81" s="86">
        <v>5956950.297154</v>
      </c>
      <c r="BB81" s="18"/>
    </row>
    <row r="82" spans="3:54" s="2" customFormat="1">
      <c r="BB82" s="18"/>
    </row>
    <row r="83" spans="3:54">
      <c r="H83" s="68" t="s">
        <v>147</v>
      </c>
      <c r="I83" s="44">
        <f>+N75</f>
        <v>2905358</v>
      </c>
      <c r="AF83" s="18"/>
      <c r="BB83" s="18"/>
    </row>
    <row r="84" spans="3:54">
      <c r="H84" s="68" t="s">
        <v>149</v>
      </c>
      <c r="I84" s="44">
        <f>+L75</f>
        <v>8495962</v>
      </c>
      <c r="J84" s="34" t="s">
        <v>88</v>
      </c>
      <c r="AF84" s="18"/>
      <c r="BB84" s="18"/>
    </row>
    <row r="85" spans="3:54">
      <c r="H85" s="68" t="s">
        <v>150</v>
      </c>
      <c r="I85" s="60">
        <f>+I83/I84</f>
        <v>0.34196927905280178</v>
      </c>
      <c r="BB85" s="18"/>
    </row>
    <row r="86" spans="3:54">
      <c r="W86" s="34" t="s">
        <v>98</v>
      </c>
      <c r="Y86" s="70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 t="s">
        <v>92</v>
      </c>
      <c r="AR86" s="71"/>
      <c r="AS86" s="71"/>
      <c r="AT86" s="71"/>
      <c r="AU86" s="71"/>
      <c r="AW86" s="34" t="s">
        <v>99</v>
      </c>
      <c r="BB86" s="18"/>
    </row>
    <row r="87" spans="3:54">
      <c r="C87" s="34" t="s">
        <v>88</v>
      </c>
      <c r="D87" s="28" t="s">
        <v>148</v>
      </c>
      <c r="W87" s="33" t="s">
        <v>70</v>
      </c>
      <c r="X87" s="58" t="s">
        <v>72</v>
      </c>
      <c r="Y87" s="58" t="s">
        <v>75</v>
      </c>
      <c r="Z87" s="58" t="s">
        <v>71</v>
      </c>
      <c r="AA87" s="58" t="s">
        <v>20</v>
      </c>
      <c r="AB87" s="57" t="s">
        <v>73</v>
      </c>
      <c r="AC87" s="59" t="s">
        <v>81</v>
      </c>
      <c r="AD87" s="47" t="s">
        <v>82</v>
      </c>
      <c r="AE87" s="57" t="s">
        <v>16</v>
      </c>
      <c r="AF87" s="47" t="s">
        <v>82</v>
      </c>
      <c r="AG87" s="59" t="s">
        <v>81</v>
      </c>
      <c r="AH87" s="47" t="s">
        <v>82</v>
      </c>
      <c r="AI87" s="47" t="s">
        <v>82</v>
      </c>
      <c r="AJ87" s="59" t="s">
        <v>81</v>
      </c>
      <c r="AK87" s="47" t="s">
        <v>82</v>
      </c>
      <c r="AL87" s="47" t="s">
        <v>82</v>
      </c>
      <c r="AM87" s="47" t="s">
        <v>82</v>
      </c>
      <c r="AN87" s="47" t="s">
        <v>82</v>
      </c>
      <c r="AO87" s="47" t="s">
        <v>82</v>
      </c>
      <c r="AP87" s="47" t="s">
        <v>82</v>
      </c>
      <c r="AQ87" s="59" t="s">
        <v>81</v>
      </c>
      <c r="AR87" s="47" t="s">
        <v>82</v>
      </c>
      <c r="AS87" s="47" t="s">
        <v>82</v>
      </c>
      <c r="AT87" s="59" t="s">
        <v>81</v>
      </c>
      <c r="AU87" s="47" t="s">
        <v>82</v>
      </c>
      <c r="BB87" s="18"/>
    </row>
    <row r="88" spans="3:54" ht="10.8" thickBot="1">
      <c r="W88" s="43" t="s">
        <v>68</v>
      </c>
      <c r="BB88" s="18"/>
    </row>
    <row r="89" spans="3:54" ht="61.8" thickBot="1">
      <c r="D89" s="32" t="s">
        <v>6</v>
      </c>
      <c r="E89" s="32" t="s">
        <v>7</v>
      </c>
      <c r="F89" s="32" t="s">
        <v>8</v>
      </c>
      <c r="G89" s="32" t="s">
        <v>9</v>
      </c>
      <c r="H89" s="32" t="s">
        <v>10</v>
      </c>
      <c r="I89" s="32" t="s">
        <v>11</v>
      </c>
      <c r="J89" s="32" t="s">
        <v>12</v>
      </c>
      <c r="K89" s="32" t="s">
        <v>13</v>
      </c>
      <c r="L89" s="32" t="s">
        <v>14</v>
      </c>
      <c r="M89" s="32" t="s">
        <v>15</v>
      </c>
      <c r="N89" s="32" t="s">
        <v>16</v>
      </c>
      <c r="O89" s="32" t="s">
        <v>17</v>
      </c>
      <c r="P89" s="32" t="s">
        <v>18</v>
      </c>
      <c r="Q89" s="32" t="s">
        <v>19</v>
      </c>
      <c r="R89" s="32" t="s">
        <v>20</v>
      </c>
      <c r="S89" s="32" t="s">
        <v>21</v>
      </c>
      <c r="T89" s="32" t="s">
        <v>39</v>
      </c>
      <c r="V89" s="62" t="s">
        <v>87</v>
      </c>
      <c r="W89" s="55" t="s">
        <v>35</v>
      </c>
      <c r="X89" s="28" t="s">
        <v>69</v>
      </c>
      <c r="Y89" s="47" t="s">
        <v>74</v>
      </c>
      <c r="Z89" s="40" t="s">
        <v>76</v>
      </c>
      <c r="AA89" s="28" t="s">
        <v>77</v>
      </c>
      <c r="AB89" s="28" t="s">
        <v>73</v>
      </c>
      <c r="AC89" s="28" t="s">
        <v>78</v>
      </c>
      <c r="AD89" s="47" t="s">
        <v>79</v>
      </c>
      <c r="AE89" s="41" t="s">
        <v>80</v>
      </c>
      <c r="AF89" s="47" t="s">
        <v>83</v>
      </c>
      <c r="AG89" s="28" t="s">
        <v>83</v>
      </c>
      <c r="AH89" s="47" t="s">
        <v>79</v>
      </c>
      <c r="AI89" s="47" t="s">
        <v>84</v>
      </c>
      <c r="AJ89" s="28" t="s">
        <v>85</v>
      </c>
      <c r="AK89" s="47" t="s">
        <v>89</v>
      </c>
      <c r="AL89" s="47" t="s">
        <v>79</v>
      </c>
      <c r="AN89" s="47" t="s">
        <v>90</v>
      </c>
      <c r="AQ89" s="64" t="s">
        <v>52</v>
      </c>
      <c r="AR89" s="47" t="s">
        <v>93</v>
      </c>
      <c r="AS89" s="47" t="s">
        <v>91</v>
      </c>
      <c r="AT89" s="28" t="s">
        <v>94</v>
      </c>
      <c r="AU89" s="47" t="s">
        <v>93</v>
      </c>
      <c r="AW89" s="47" t="s">
        <v>101</v>
      </c>
      <c r="AX89" s="63" t="s">
        <v>102</v>
      </c>
      <c r="AY89" s="63" t="str">
        <f>+AR89</f>
        <v>verificación dianita en WP 2013</v>
      </c>
      <c r="AZ89" s="47" t="s">
        <v>103</v>
      </c>
      <c r="BB89" s="18"/>
    </row>
    <row r="90" spans="3:54">
      <c r="D90" s="37">
        <v>22000000</v>
      </c>
      <c r="E90" s="29" t="s">
        <v>40</v>
      </c>
      <c r="F90" s="29" t="s">
        <v>41</v>
      </c>
      <c r="G90" s="29" t="s">
        <v>22</v>
      </c>
      <c r="H90" s="29" t="s">
        <v>1</v>
      </c>
      <c r="I90" s="29" t="s">
        <v>23</v>
      </c>
      <c r="J90" s="29"/>
      <c r="K90" s="30">
        <v>8991834</v>
      </c>
      <c r="L90" s="30">
        <v>6086476</v>
      </c>
      <c r="M90" s="30">
        <v>2905358</v>
      </c>
      <c r="N90" s="30">
        <v>8495962</v>
      </c>
      <c r="O90" s="30">
        <v>4697114</v>
      </c>
      <c r="P90" s="30">
        <v>3955762</v>
      </c>
      <c r="Q90" s="30">
        <v>0</v>
      </c>
      <c r="R90" s="30">
        <v>2710794</v>
      </c>
      <c r="S90" s="30">
        <f>+S40</f>
        <v>291040.93</v>
      </c>
      <c r="T90" s="30">
        <v>194564</v>
      </c>
      <c r="V90" s="29" t="str">
        <f>+LEFT(H90,12)</f>
        <v>63OC-3000016</v>
      </c>
      <c r="W90" s="44">
        <f>+S90</f>
        <v>291040.93</v>
      </c>
      <c r="X90" s="44">
        <v>8991834</v>
      </c>
      <c r="Y90" s="45">
        <f>+X90-Z90</f>
        <v>8991834</v>
      </c>
      <c r="Z90" s="44">
        <v>0</v>
      </c>
      <c r="AA90" s="44">
        <v>0</v>
      </c>
      <c r="AB90" s="44">
        <v>3955762</v>
      </c>
      <c r="AC90" s="44">
        <f>+AB90+AA90</f>
        <v>3955762</v>
      </c>
      <c r="AD90" s="45">
        <f>+AB90-AC90</f>
        <v>0</v>
      </c>
      <c r="AE90" s="44">
        <f>+L75</f>
        <v>8495962</v>
      </c>
      <c r="AF90" s="117">
        <f>+AC90/AE90</f>
        <v>0.46560495444777178</v>
      </c>
      <c r="AG90" s="28">
        <v>0.53186819027371801</v>
      </c>
      <c r="AH90" s="87">
        <f>+AG90-AF90</f>
        <v>6.6263235825946232E-2</v>
      </c>
      <c r="AI90" s="116">
        <f>+AF90*X90</f>
        <v>4186642.4599719257</v>
      </c>
      <c r="AJ90" s="44">
        <v>7261573.4503143961</v>
      </c>
      <c r="AK90" s="44" t="s">
        <v>151</v>
      </c>
      <c r="AL90" s="88">
        <f>+AJ90-AI90</f>
        <v>3074930.9903424704</v>
      </c>
      <c r="AN90" s="56">
        <f>+AI90-Z90</f>
        <v>4186642.4599719257</v>
      </c>
      <c r="AQ90" s="39">
        <v>3373718.4415688301</v>
      </c>
      <c r="AR90" s="28" t="s">
        <v>152</v>
      </c>
      <c r="AS90" s="115">
        <f>+AN90-AQ90</f>
        <v>812924.01840309566</v>
      </c>
      <c r="AT90" s="44">
        <v>3887855.008745566</v>
      </c>
      <c r="AU90" s="65">
        <f>+AT90-AS90</f>
        <v>3074930.9903424704</v>
      </c>
      <c r="AW90" s="42">
        <f>+AA90</f>
        <v>0</v>
      </c>
      <c r="AX90" s="28">
        <v>0</v>
      </c>
      <c r="AZ90" s="42">
        <f>+AW90-AX90</f>
        <v>0</v>
      </c>
      <c r="BB90" s="18"/>
    </row>
    <row r="91" spans="3:54" ht="10.8" thickBot="1">
      <c r="S91" s="66">
        <f>SUM(S90)</f>
        <v>291040.93</v>
      </c>
      <c r="AF91" s="60"/>
      <c r="BB91" s="18"/>
    </row>
    <row r="92" spans="3:54" ht="10.8" thickTop="1">
      <c r="BB92" s="18"/>
    </row>
    <row r="93" spans="3:54">
      <c r="BB93" s="18"/>
    </row>
    <row r="94" spans="3:54">
      <c r="BB94" s="18"/>
    </row>
    <row r="95" spans="3:54">
      <c r="BB95" s="18"/>
    </row>
    <row r="96" spans="3:54" ht="13.2">
      <c r="C96" s="34" t="s">
        <v>167</v>
      </c>
      <c r="G96" s="36"/>
      <c r="H96" s="35"/>
      <c r="I96" s="35"/>
      <c r="BB96" s="18"/>
    </row>
    <row r="97" spans="3:54" ht="13.2">
      <c r="C97" s="35"/>
      <c r="G97" s="93" t="s">
        <v>96</v>
      </c>
      <c r="H97" s="93" t="s">
        <v>97</v>
      </c>
      <c r="BB97" s="18"/>
    </row>
    <row r="98" spans="3:54" ht="13.2">
      <c r="C98" s="35"/>
      <c r="D98" s="28" t="s">
        <v>163</v>
      </c>
      <c r="G98" s="65">
        <f>-+AS90</f>
        <v>-812924.01840309566</v>
      </c>
      <c r="BB98" s="18"/>
    </row>
    <row r="99" spans="3:54" ht="13.2">
      <c r="C99" s="35"/>
      <c r="E99" s="28" t="s">
        <v>170</v>
      </c>
      <c r="H99" s="65">
        <f>+G98</f>
        <v>-812924.01840309566</v>
      </c>
      <c r="I99" s="96" t="s">
        <v>168</v>
      </c>
      <c r="BB99" s="18"/>
    </row>
    <row r="100" spans="3:54">
      <c r="BB100" s="18"/>
    </row>
    <row r="101" spans="3:54" ht="13.2">
      <c r="C101" s="34" t="s">
        <v>155</v>
      </c>
      <c r="H101" s="36"/>
      <c r="I101" s="35"/>
      <c r="BB101" s="18"/>
    </row>
    <row r="102" spans="3:54" ht="13.2">
      <c r="C102" s="35"/>
      <c r="D102" s="28" t="s">
        <v>181</v>
      </c>
      <c r="G102" s="44">
        <v>0</v>
      </c>
      <c r="BB102" s="18"/>
    </row>
    <row r="103" spans="3:54" ht="13.2">
      <c r="C103" s="35"/>
      <c r="E103" s="28" t="s">
        <v>154</v>
      </c>
      <c r="H103" s="56">
        <f>+G102</f>
        <v>0</v>
      </c>
      <c r="BB103" s="18"/>
    </row>
    <row r="104" spans="3:54" ht="13.2">
      <c r="C104" s="35"/>
      <c r="H104" s="56"/>
      <c r="BB104" s="18"/>
    </row>
    <row r="105" spans="3:54" ht="13.2">
      <c r="C105" s="35"/>
      <c r="D105" s="28" t="s">
        <v>181</v>
      </c>
      <c r="G105" s="44">
        <v>194564</v>
      </c>
      <c r="H105" s="56"/>
      <c r="BB105" s="18"/>
    </row>
    <row r="106" spans="3:54" ht="13.2">
      <c r="C106" s="35"/>
      <c r="E106" s="28" t="s">
        <v>154</v>
      </c>
      <c r="G106" s="44"/>
      <c r="H106" s="56">
        <f>+G105</f>
        <v>194564</v>
      </c>
      <c r="BB106" s="18"/>
    </row>
    <row r="107" spans="3:54" ht="13.2">
      <c r="C107" s="35"/>
      <c r="G107" s="44"/>
      <c r="H107" s="56"/>
      <c r="BB107" s="18"/>
    </row>
    <row r="108" spans="3:54" ht="13.2">
      <c r="C108" s="35"/>
      <c r="D108" s="28" t="s">
        <v>77</v>
      </c>
      <c r="G108" s="56">
        <v>855839.8</v>
      </c>
      <c r="H108" s="56"/>
      <c r="BB108" s="18"/>
    </row>
    <row r="109" spans="3:54" ht="13.2">
      <c r="C109" s="35"/>
      <c r="E109" s="28" t="s">
        <v>154</v>
      </c>
      <c r="H109" s="56">
        <f>+G108</f>
        <v>855839.8</v>
      </c>
      <c r="BB109" s="18"/>
    </row>
    <row r="110" spans="3:54" ht="13.2">
      <c r="C110" s="35"/>
      <c r="H110" s="56"/>
      <c r="BB110" s="18"/>
    </row>
    <row r="111" spans="3:54" ht="13.2">
      <c r="C111" s="35"/>
      <c r="D111" s="59"/>
      <c r="E111" s="59"/>
      <c r="F111" s="110" t="s">
        <v>182</v>
      </c>
      <c r="G111" s="45">
        <f>+G108+G105</f>
        <v>1050403.8</v>
      </c>
      <c r="BB111" s="18"/>
    </row>
    <row r="112" spans="3:54" ht="13.2">
      <c r="C112" s="35"/>
      <c r="H112" s="56"/>
      <c r="BB112" s="18"/>
    </row>
    <row r="113" spans="3:54" ht="13.2">
      <c r="C113" s="35"/>
      <c r="D113" s="28" t="s">
        <v>180</v>
      </c>
      <c r="G113" s="56">
        <v>2615977</v>
      </c>
      <c r="H113" s="56"/>
      <c r="BB113" s="18"/>
    </row>
    <row r="114" spans="3:54" ht="13.2">
      <c r="C114" s="35"/>
      <c r="E114" s="28" t="s">
        <v>154</v>
      </c>
      <c r="H114" s="56">
        <f>+G113</f>
        <v>2615977</v>
      </c>
      <c r="BB114" s="18"/>
    </row>
    <row r="115" spans="3:54" ht="13.2">
      <c r="C115" s="35"/>
      <c r="H115" s="56"/>
      <c r="BB115" s="18"/>
    </row>
    <row r="116" spans="3:54" ht="13.2">
      <c r="C116" s="35"/>
      <c r="F116" s="110" t="s">
        <v>158</v>
      </c>
      <c r="G116" s="111" t="s">
        <v>116</v>
      </c>
      <c r="H116" s="90">
        <f>+S91</f>
        <v>291040.93</v>
      </c>
      <c r="BB116" s="18"/>
    </row>
    <row r="117" spans="3:54" ht="13.2">
      <c r="C117" s="35"/>
      <c r="F117" s="59"/>
      <c r="G117" s="111" t="s">
        <v>104</v>
      </c>
      <c r="H117" s="90">
        <f>+G102+G105</f>
        <v>194564</v>
      </c>
      <c r="BB117" s="18"/>
    </row>
    <row r="118" spans="3:54" ht="13.8" thickBot="1">
      <c r="C118" s="35"/>
      <c r="F118" s="110" t="s">
        <v>169</v>
      </c>
      <c r="G118" s="111" t="s">
        <v>153</v>
      </c>
      <c r="H118" s="112">
        <f>+H116+H117</f>
        <v>485604.93</v>
      </c>
      <c r="J118" s="28" t="s">
        <v>179</v>
      </c>
      <c r="BB118" s="18"/>
    </row>
    <row r="119" spans="3:54" ht="13.8" thickTop="1">
      <c r="C119" s="35"/>
      <c r="F119" s="68"/>
      <c r="G119" s="69" t="s">
        <v>106</v>
      </c>
      <c r="H119" s="114">
        <f>+H118-H124</f>
        <v>1527259.8328460001</v>
      </c>
      <c r="J119" s="28" t="s">
        <v>184</v>
      </c>
      <c r="L119" s="113">
        <f>+AC90</f>
        <v>3955762</v>
      </c>
      <c r="M119" s="28" t="s">
        <v>185</v>
      </c>
      <c r="O119" s="44">
        <v>1400000</v>
      </c>
      <c r="BB119" s="7"/>
    </row>
    <row r="120" spans="3:54" ht="13.2">
      <c r="C120" s="35"/>
      <c r="F120" s="68"/>
      <c r="G120" s="68" t="s">
        <v>188</v>
      </c>
      <c r="H120" s="56">
        <v>5956950.297154</v>
      </c>
      <c r="I120" s="113"/>
      <c r="L120" s="113"/>
      <c r="O120" s="44"/>
      <c r="BB120" s="7"/>
    </row>
    <row r="121" spans="3:54" ht="13.2">
      <c r="C121" s="35"/>
      <c r="F121" s="68"/>
      <c r="G121" s="68" t="s">
        <v>189</v>
      </c>
      <c r="H121" s="56">
        <v>-4287811.2</v>
      </c>
      <c r="I121" s="113"/>
      <c r="L121" s="113"/>
      <c r="O121" s="44"/>
      <c r="BB121" s="7"/>
    </row>
    <row r="122" spans="3:54" ht="13.2">
      <c r="C122" s="35"/>
      <c r="F122" s="68"/>
      <c r="G122" s="68"/>
      <c r="H122" s="56">
        <f>+G102+G105</f>
        <v>194564</v>
      </c>
      <c r="I122" s="113"/>
      <c r="L122" s="113"/>
      <c r="O122" s="44"/>
      <c r="BB122" s="7"/>
    </row>
    <row r="123" spans="3:54" ht="13.2">
      <c r="C123" s="35"/>
      <c r="F123" s="68"/>
      <c r="G123" s="68" t="s">
        <v>187</v>
      </c>
      <c r="H123" s="56">
        <f>-M90</f>
        <v>-2905358</v>
      </c>
      <c r="L123" s="28" t="s">
        <v>186</v>
      </c>
      <c r="O123" s="56" t="e">
        <f>+#REF!-O119</f>
        <v>#REF!</v>
      </c>
      <c r="BB123" s="18"/>
    </row>
    <row r="124" spans="3:54" ht="13.8" thickBot="1">
      <c r="C124" s="35"/>
      <c r="F124" s="68"/>
      <c r="G124" s="68"/>
      <c r="H124" s="97">
        <f>+SUM(H120:H123)</f>
        <v>-1041654.9028460002</v>
      </c>
      <c r="I124" s="56"/>
      <c r="N124" s="56"/>
      <c r="BB124" s="18"/>
    </row>
    <row r="125" spans="3:54" ht="13.8" thickTop="1">
      <c r="C125" s="35"/>
      <c r="F125" s="68"/>
      <c r="G125" s="68" t="s">
        <v>191</v>
      </c>
      <c r="H125" s="56">
        <f>+G102</f>
        <v>0</v>
      </c>
      <c r="I125" s="56"/>
      <c r="N125" s="56"/>
      <c r="BB125" s="18"/>
    </row>
    <row r="126" spans="3:54" ht="13.2">
      <c r="C126" s="35"/>
      <c r="F126" s="68"/>
      <c r="G126" s="68" t="s">
        <v>191</v>
      </c>
      <c r="H126" s="56">
        <f>+G105</f>
        <v>194564</v>
      </c>
      <c r="I126" s="56"/>
      <c r="N126" s="56"/>
      <c r="BB126" s="18"/>
    </row>
    <row r="127" spans="3:54" ht="13.2">
      <c r="C127" s="35"/>
      <c r="F127" s="68"/>
      <c r="G127" s="68" t="s">
        <v>192</v>
      </c>
      <c r="H127" s="56">
        <f>+P90</f>
        <v>3955762</v>
      </c>
      <c r="I127" s="56"/>
      <c r="N127" s="56"/>
      <c r="BB127" s="18"/>
    </row>
    <row r="128" spans="3:54" ht="13.2">
      <c r="C128" s="35"/>
      <c r="F128" s="68"/>
      <c r="G128" s="68" t="s">
        <v>190</v>
      </c>
      <c r="H128" s="56">
        <f>+G102+G105+P90</f>
        <v>4150326</v>
      </c>
      <c r="N128" s="56"/>
      <c r="BB128" s="18"/>
    </row>
    <row r="129" spans="3:54" ht="13.2">
      <c r="C129" s="35"/>
      <c r="F129" s="68"/>
      <c r="G129" s="68"/>
      <c r="H129" s="56"/>
      <c r="N129" s="56"/>
      <c r="BB129" s="18"/>
    </row>
    <row r="130" spans="3:54" ht="13.2">
      <c r="C130" s="38"/>
      <c r="D130" s="28" t="s">
        <v>181</v>
      </c>
      <c r="G130" s="42">
        <f>+H131</f>
        <v>521883.08840309567</v>
      </c>
      <c r="L130" s="56"/>
      <c r="BB130" s="18"/>
    </row>
    <row r="131" spans="3:54" ht="13.2">
      <c r="C131" s="35"/>
      <c r="E131" s="28" t="s">
        <v>154</v>
      </c>
      <c r="H131" s="42">
        <f>+AW90-S91-H99</f>
        <v>521883.08840309567</v>
      </c>
      <c r="BB131" s="18"/>
    </row>
    <row r="132" spans="3:54" ht="13.2">
      <c r="C132" s="35"/>
      <c r="BB132" s="18"/>
    </row>
    <row r="133" spans="3:54" ht="13.8" thickBot="1">
      <c r="C133" s="35"/>
      <c r="F133" s="110" t="s">
        <v>77</v>
      </c>
      <c r="G133" s="111"/>
      <c r="H133" s="112">
        <f>+G108</f>
        <v>855839.8</v>
      </c>
      <c r="I133" s="56">
        <f>+L119-H133</f>
        <v>3099922.2</v>
      </c>
      <c r="J133" s="56">
        <f>+I133+H118</f>
        <v>3585527.1300000004</v>
      </c>
      <c r="BB133" s="18"/>
    </row>
    <row r="134" spans="3:54" ht="13.8" thickTop="1">
      <c r="C134" s="35"/>
      <c r="F134" s="68"/>
      <c r="G134" s="67"/>
      <c r="H134" s="56"/>
      <c r="BB134" s="18"/>
    </row>
    <row r="135" spans="3:54" ht="13.2">
      <c r="C135" s="35"/>
      <c r="F135" s="110" t="s">
        <v>159</v>
      </c>
      <c r="G135" s="111" t="s">
        <v>105</v>
      </c>
      <c r="H135" s="90">
        <f>+H103+H106+H109+H114</f>
        <v>3666380.7999999998</v>
      </c>
      <c r="BB135" s="18"/>
    </row>
    <row r="136" spans="3:54" ht="13.8" thickBot="1">
      <c r="C136" s="35"/>
      <c r="F136" s="110"/>
      <c r="G136" s="111"/>
      <c r="H136" s="112">
        <f>+H135-H137</f>
        <v>-1333619.2000000002</v>
      </c>
      <c r="BB136" s="18"/>
    </row>
    <row r="137" spans="3:54" ht="10.8" thickTop="1">
      <c r="F137" s="110" t="s">
        <v>160</v>
      </c>
      <c r="G137" s="59"/>
      <c r="H137" s="45">
        <f>+H148</f>
        <v>5000000</v>
      </c>
      <c r="BB137" s="18"/>
    </row>
    <row r="138" spans="3:54">
      <c r="F138" s="68"/>
      <c r="H138" s="44"/>
      <c r="BB138" s="18"/>
    </row>
    <row r="139" spans="3:54">
      <c r="F139" s="68" t="s">
        <v>183</v>
      </c>
      <c r="H139" s="44">
        <f>+G113</f>
        <v>2615977</v>
      </c>
      <c r="BB139" s="18"/>
    </row>
    <row r="140" spans="3:54">
      <c r="F140" s="68"/>
      <c r="H140" s="44"/>
      <c r="BB140" s="18"/>
    </row>
    <row r="141" spans="3:54">
      <c r="F141" s="68"/>
      <c r="H141" s="44"/>
      <c r="BB141" s="18"/>
    </row>
    <row r="142" spans="3:54">
      <c r="F142" s="68"/>
      <c r="H142" s="44"/>
      <c r="BB142" s="18"/>
    </row>
    <row r="143" spans="3:54" ht="13.2">
      <c r="C143" s="34" t="s">
        <v>161</v>
      </c>
      <c r="F143" s="36"/>
      <c r="G143" s="35"/>
      <c r="H143" s="35"/>
      <c r="I143" s="35"/>
      <c r="BB143" s="18"/>
    </row>
    <row r="144" spans="3:54" ht="13.2">
      <c r="C144" s="35"/>
      <c r="F144" s="68" t="s">
        <v>154</v>
      </c>
      <c r="H144" s="44">
        <f>+H135</f>
        <v>3666380.7999999998</v>
      </c>
      <c r="O144" s="101" t="s">
        <v>173</v>
      </c>
      <c r="P144" s="102"/>
      <c r="BB144" s="18"/>
    </row>
    <row r="145" spans="1:54" ht="13.2">
      <c r="C145" s="35"/>
      <c r="F145" s="68" t="s">
        <v>162</v>
      </c>
      <c r="H145" s="94">
        <f>+H148-H144-H109</f>
        <v>477779.40000000014</v>
      </c>
      <c r="I145" s="33" t="s">
        <v>0</v>
      </c>
      <c r="O145" s="99" t="s">
        <v>96</v>
      </c>
      <c r="P145" s="100" t="s">
        <v>97</v>
      </c>
      <c r="BB145" s="18"/>
    </row>
    <row r="146" spans="1:54" ht="13.2">
      <c r="C146" s="35"/>
      <c r="O146" s="98"/>
      <c r="P146" s="56">
        <f>+H148</f>
        <v>5000000</v>
      </c>
      <c r="BB146" s="18"/>
    </row>
    <row r="147" spans="1:54" ht="13.2">
      <c r="C147" s="35"/>
      <c r="F147" s="68"/>
      <c r="H147" s="44"/>
      <c r="P147" s="56"/>
      <c r="BB147" s="18"/>
    </row>
    <row r="148" spans="1:54">
      <c r="H148" s="44">
        <v>5000000</v>
      </c>
      <c r="BB148" s="18"/>
    </row>
    <row r="149" spans="1:54" outlineLevel="1">
      <c r="H149" s="44">
        <v>1333619</v>
      </c>
      <c r="I149" s="28" t="s">
        <v>165</v>
      </c>
      <c r="O149" s="101" t="s">
        <v>174</v>
      </c>
      <c r="P149" s="102"/>
      <c r="R149" s="107" t="s">
        <v>176</v>
      </c>
      <c r="S149" s="102"/>
      <c r="BB149" s="18"/>
    </row>
    <row r="150" spans="1:54" outlineLevel="1">
      <c r="H150" s="44">
        <v>1050404</v>
      </c>
      <c r="I150" s="28" t="s">
        <v>165</v>
      </c>
      <c r="O150" s="104" t="s">
        <v>96</v>
      </c>
      <c r="P150" s="103" t="s">
        <v>97</v>
      </c>
      <c r="R150" s="104" t="s">
        <v>96</v>
      </c>
      <c r="S150" s="103" t="s">
        <v>97</v>
      </c>
      <c r="BB150" s="18"/>
    </row>
    <row r="151" spans="1:54" ht="10.8" thickBot="1">
      <c r="F151" s="68" t="s">
        <v>172</v>
      </c>
      <c r="H151" s="95">
        <v>2384023</v>
      </c>
      <c r="I151" s="28" t="s">
        <v>177</v>
      </c>
      <c r="O151" s="105">
        <f>+P146</f>
        <v>5000000</v>
      </c>
      <c r="P151" s="56">
        <f>-H151</f>
        <v>-2384023</v>
      </c>
      <c r="R151" s="105">
        <f>+H149</f>
        <v>1333619</v>
      </c>
      <c r="S151" s="56">
        <f>+K152</f>
        <v>0</v>
      </c>
      <c r="BB151" s="18"/>
    </row>
    <row r="152" spans="1:54" ht="11.4" thickTop="1" thickBot="1">
      <c r="F152" s="68" t="s">
        <v>164</v>
      </c>
      <c r="H152" s="44">
        <f>+H148-H151</f>
        <v>2615977</v>
      </c>
      <c r="I152" s="28" t="s">
        <v>178</v>
      </c>
      <c r="O152" s="106">
        <f>+O151+P151</f>
        <v>2615977</v>
      </c>
      <c r="P152" s="89" t="s">
        <v>175</v>
      </c>
      <c r="BB152" s="18"/>
    </row>
    <row r="153" spans="1:54" ht="10.8" thickTop="1">
      <c r="F153" s="68"/>
      <c r="H153" s="44"/>
      <c r="R153" s="107" t="s">
        <v>171</v>
      </c>
      <c r="S153" s="102"/>
      <c r="BB153" s="18"/>
    </row>
    <row r="154" spans="1:54" s="3" customFormat="1">
      <c r="B154" s="20" t="s">
        <v>28</v>
      </c>
      <c r="C154" s="12"/>
      <c r="R154" s="104" t="s">
        <v>96</v>
      </c>
      <c r="S154" s="103" t="s">
        <v>97</v>
      </c>
      <c r="T154" s="28"/>
      <c r="BB154" s="18"/>
    </row>
    <row r="155" spans="1:54" s="3" customFormat="1">
      <c r="B155" s="91" t="s">
        <v>34</v>
      </c>
      <c r="C155" s="91"/>
      <c r="D155" s="91"/>
      <c r="E155" s="91"/>
      <c r="F155" s="91"/>
      <c r="G155" s="91"/>
      <c r="R155" s="105">
        <f>+H150</f>
        <v>1050404</v>
      </c>
      <c r="S155" s="56">
        <f>+K156</f>
        <v>0</v>
      </c>
      <c r="T155" s="28"/>
      <c r="BB155" s="18"/>
    </row>
    <row r="156" spans="1:54" s="3" customFormat="1" ht="9" customHeight="1">
      <c r="A156" s="13"/>
      <c r="B156" s="92"/>
      <c r="C156" s="12"/>
      <c r="BB156" s="18"/>
    </row>
    <row r="157" spans="1:54" s="3" customFormat="1">
      <c r="B157" s="16" t="s">
        <v>3</v>
      </c>
      <c r="C157" s="12"/>
      <c r="BB157" s="18"/>
    </row>
    <row r="158" spans="1:54" s="3" customFormat="1">
      <c r="B158" s="91" t="s">
        <v>47</v>
      </c>
      <c r="C158" s="91"/>
      <c r="D158" s="91"/>
      <c r="E158" s="91"/>
      <c r="F158" s="91"/>
      <c r="G158" s="91"/>
      <c r="BB158" s="18"/>
    </row>
    <row r="159" spans="1:54" s="3" customFormat="1">
      <c r="B159" s="91"/>
      <c r="C159" s="91"/>
      <c r="D159" s="91"/>
      <c r="E159" s="91"/>
      <c r="F159" s="91"/>
      <c r="G159" s="91"/>
      <c r="BB159" s="18"/>
    </row>
    <row r="160" spans="1:54" s="3" customFormat="1" ht="9" customHeight="1">
      <c r="A160" s="18"/>
      <c r="B160" s="21"/>
      <c r="C160" s="21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</row>
  </sheetData>
  <mergeCells count="34">
    <mergeCell ref="AG72:AG74"/>
    <mergeCell ref="AI72:AI74"/>
    <mergeCell ref="AJ72:AJ74"/>
    <mergeCell ref="AA72:AA74"/>
    <mergeCell ref="AB72:AB74"/>
    <mergeCell ref="AC72:AC74"/>
    <mergeCell ref="AD72:AD74"/>
    <mergeCell ref="AE72:AE74"/>
    <mergeCell ref="AF72:AF74"/>
    <mergeCell ref="AH72:AH74"/>
    <mergeCell ref="L72:L74"/>
    <mergeCell ref="M72:M74"/>
    <mergeCell ref="Z72:Z74"/>
    <mergeCell ref="O72:O74"/>
    <mergeCell ref="P72:P74"/>
    <mergeCell ref="Q72:Q74"/>
    <mergeCell ref="R72:R74"/>
    <mergeCell ref="S72:S74"/>
    <mergeCell ref="T72:T74"/>
    <mergeCell ref="U72:U74"/>
    <mergeCell ref="N72:N74"/>
    <mergeCell ref="V72:V74"/>
    <mergeCell ref="W72:W74"/>
    <mergeCell ref="X72:X74"/>
    <mergeCell ref="Y72:Y74"/>
    <mergeCell ref="H72:H74"/>
    <mergeCell ref="I72:I74"/>
    <mergeCell ref="J72:J74"/>
    <mergeCell ref="K72:K74"/>
    <mergeCell ref="C72:C74"/>
    <mergeCell ref="D72:D74"/>
    <mergeCell ref="E72:E74"/>
    <mergeCell ref="F72:F74"/>
    <mergeCell ref="G72:G74"/>
  </mergeCells>
  <pageMargins left="0.7" right="0.7" top="0.75" bottom="0.75" header="0.3" footer="0.3"/>
  <pageSetup paperSize="9" orientation="portrait" horizontalDpi="300" verticalDpi="0" copies="0" r:id="rId1"/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2051" r:id="rId4">
          <objectPr defaultSize="0" r:id="rId5">
            <anchor moveWithCells="1">
              <from>
                <xdr:col>6</xdr:col>
                <xdr:colOff>403860</xdr:colOff>
                <xdr:row>23</xdr:row>
                <xdr:rowOff>99060</xdr:rowOff>
              </from>
              <to>
                <xdr:col>11</xdr:col>
                <xdr:colOff>487680</xdr:colOff>
                <xdr:row>27</xdr:row>
                <xdr:rowOff>38100</xdr:rowOff>
              </to>
            </anchor>
          </objectPr>
        </oleObject>
      </mc:Choice>
      <mc:Fallback>
        <oleObject progId="Packager Shell Object" dvAspect="DVASPECT_ICON" shapeId="205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BB21"/>
  <sheetViews>
    <sheetView showGridLines="0" workbookViewId="0">
      <selection activeCell="B3" sqref="B3"/>
    </sheetView>
  </sheetViews>
  <sheetFormatPr baseColWidth="10" defaultColWidth="9" defaultRowHeight="10.199999999999999" outlineLevelRow="1"/>
  <cols>
    <col min="1" max="2" width="3.59765625" style="2" customWidth="1"/>
    <col min="3" max="4" width="9" style="2"/>
    <col min="5" max="5" width="24" style="2" customWidth="1"/>
    <col min="6" max="6" width="10" style="2" bestFit="1" customWidth="1"/>
    <col min="7" max="7" width="5.19921875" style="2" bestFit="1" customWidth="1"/>
    <col min="8" max="8" width="3" style="2" customWidth="1"/>
    <col min="9" max="10" width="9" style="2"/>
    <col min="11" max="11" width="9.5" style="2" bestFit="1" customWidth="1"/>
    <col min="12" max="16384" width="9" style="2"/>
  </cols>
  <sheetData>
    <row r="1" spans="2:54" s="28" customFormat="1">
      <c r="AE1" s="18"/>
      <c r="BB1" s="18"/>
    </row>
    <row r="2" spans="2:54" s="3" customFormat="1">
      <c r="B2" s="1" t="s">
        <v>4</v>
      </c>
      <c r="D2" s="91"/>
      <c r="E2" s="91"/>
      <c r="AE2" s="18"/>
      <c r="BB2" s="18"/>
    </row>
    <row r="3" spans="2:54" s="3" customFormat="1">
      <c r="B3" s="23" t="s">
        <v>220</v>
      </c>
      <c r="D3" s="91"/>
      <c r="E3" s="91"/>
      <c r="F3" s="4"/>
      <c r="S3" s="4" t="s">
        <v>50</v>
      </c>
      <c r="AE3" s="18"/>
      <c r="BB3" s="18"/>
    </row>
    <row r="4" spans="2:54" s="3" customFormat="1">
      <c r="B4" s="1" t="s">
        <v>24</v>
      </c>
      <c r="D4" s="91"/>
      <c r="E4" s="91"/>
      <c r="AE4" s="18"/>
      <c r="BB4" s="18"/>
    </row>
    <row r="5" spans="2:54" s="3" customFormat="1">
      <c r="C5" s="91"/>
      <c r="D5" s="91"/>
      <c r="E5" s="91"/>
      <c r="AE5" s="18"/>
      <c r="BB5" s="18"/>
    </row>
    <row r="8" spans="2:54" ht="13.2">
      <c r="B8" s="133" t="s">
        <v>220</v>
      </c>
      <c r="E8" s="136"/>
      <c r="F8" s="134"/>
      <c r="G8" s="134"/>
      <c r="H8" s="134"/>
      <c r="I8" s="134"/>
      <c r="J8" s="134"/>
      <c r="K8" s="134"/>
    </row>
    <row r="9" spans="2:54" ht="20.399999999999999" hidden="1" outlineLevel="1">
      <c r="D9" s="15" t="s">
        <v>26</v>
      </c>
      <c r="E9" s="15" t="s">
        <v>27</v>
      </c>
      <c r="F9" s="14" t="s">
        <v>48</v>
      </c>
      <c r="G9" s="8"/>
    </row>
    <row r="10" spans="2:54" hidden="1" outlineLevel="1">
      <c r="D10" s="5">
        <v>22000000</v>
      </c>
      <c r="E10" s="8" t="s">
        <v>43</v>
      </c>
      <c r="F10" s="9">
        <v>2474731.4300000002</v>
      </c>
      <c r="G10" s="3"/>
    </row>
    <row r="11" spans="2:54" hidden="1" outlineLevel="1">
      <c r="D11" s="5">
        <v>22000100</v>
      </c>
      <c r="E11" s="8" t="s">
        <v>44</v>
      </c>
      <c r="F11" s="9">
        <v>-194564</v>
      </c>
      <c r="G11" s="8"/>
    </row>
    <row r="12" spans="2:54" hidden="1" outlineLevel="1">
      <c r="D12" s="5">
        <v>22100100</v>
      </c>
      <c r="E12" s="3" t="s">
        <v>45</v>
      </c>
      <c r="F12" s="9">
        <v>289380.78999999998</v>
      </c>
      <c r="G12" s="11"/>
    </row>
    <row r="13" spans="2:54" ht="13.8" collapsed="1" thickBot="1">
      <c r="B13" s="134"/>
      <c r="D13" s="3"/>
      <c r="E13" s="109" t="s">
        <v>222</v>
      </c>
      <c r="F13" s="130">
        <f>SUM(F10:F12)</f>
        <v>2569548.2200000002</v>
      </c>
      <c r="G13" s="10" t="s">
        <v>49</v>
      </c>
    </row>
    <row r="14" spans="2:54" ht="13.8" thickTop="1">
      <c r="B14" s="134"/>
      <c r="H14" s="133" t="s">
        <v>33</v>
      </c>
      <c r="J14" s="136"/>
      <c r="K14" s="134"/>
    </row>
    <row r="15" spans="2:54" ht="13.8" thickBot="1">
      <c r="B15" s="134"/>
      <c r="H15" s="137"/>
      <c r="I15" s="127" t="s">
        <v>217</v>
      </c>
      <c r="J15" s="126"/>
      <c r="K15" s="128" t="e">
        <f>+SUM(K16:K17)</f>
        <v>#REF!</v>
      </c>
    </row>
    <row r="16" spans="2:54" ht="13.2">
      <c r="B16" s="134"/>
      <c r="H16" s="134"/>
      <c r="I16" s="2" t="s">
        <v>46</v>
      </c>
      <c r="K16" s="108">
        <f>+'Análisis PoC CDE'!S40</f>
        <v>291040.93</v>
      </c>
    </row>
    <row r="17" spans="2:11" ht="13.2">
      <c r="B17" s="134"/>
      <c r="H17" s="134"/>
      <c r="I17" s="2" t="s">
        <v>218</v>
      </c>
      <c r="K17" s="108" t="e">
        <f>+#REF!</f>
        <v>#REF!</v>
      </c>
    </row>
    <row r="18" spans="2:11" s="73" customFormat="1" ht="13.8" thickBot="1">
      <c r="B18" s="135"/>
      <c r="H18" s="135"/>
      <c r="I18" s="127" t="s">
        <v>219</v>
      </c>
      <c r="J18" s="126"/>
      <c r="K18" s="129" t="e">
        <f>+#REF!</f>
        <v>#REF!</v>
      </c>
    </row>
    <row r="19" spans="2:11" ht="13.2">
      <c r="B19" s="134"/>
      <c r="E19" s="109" t="s">
        <v>221</v>
      </c>
      <c r="F19" s="26" t="e">
        <f>-K15-K18</f>
        <v>#REF!</v>
      </c>
    </row>
    <row r="20" spans="2:11" ht="13.8" thickBot="1">
      <c r="B20" s="134"/>
      <c r="E20" s="109" t="s">
        <v>223</v>
      </c>
      <c r="F20" s="131" t="e">
        <f>+F13+F19</f>
        <v>#REF!</v>
      </c>
      <c r="G20" s="132" t="s">
        <v>5</v>
      </c>
    </row>
    <row r="21" spans="2:11" ht="10.8" thickTop="1"/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BA25"/>
  <sheetViews>
    <sheetView topLeftCell="O1" workbookViewId="0">
      <selection activeCell="AC12" sqref="AC12"/>
    </sheetView>
  </sheetViews>
  <sheetFormatPr baseColWidth="10" defaultColWidth="7" defaultRowHeight="13.2" outlineLevelCol="1"/>
  <cols>
    <col min="1" max="2" width="2.59765625" style="271" customWidth="1"/>
    <col min="3" max="3" width="15.69921875" style="271" customWidth="1"/>
    <col min="4" max="4" width="43.69921875" style="271" bestFit="1" customWidth="1"/>
    <col min="5" max="5" width="45.09765625" style="271" customWidth="1"/>
    <col min="6" max="6" width="10.3984375" style="271" customWidth="1" outlineLevel="1"/>
    <col min="7" max="7" width="13.59765625" style="271" customWidth="1" outlineLevel="1"/>
    <col min="8" max="10" width="11.5" style="271" customWidth="1" outlineLevel="1"/>
    <col min="11" max="11" width="12.5" style="271" customWidth="1" outlineLevel="1"/>
    <col min="12" max="12" width="19.69921875" style="271" customWidth="1" outlineLevel="1"/>
    <col min="13" max="13" width="14.19921875" style="302" customWidth="1" outlineLevel="1"/>
    <col min="14" max="14" width="2.8984375" style="271" customWidth="1"/>
    <col min="15" max="17" width="9" style="271" customWidth="1"/>
    <col min="18" max="18" width="10.19921875" style="302" customWidth="1"/>
    <col min="19" max="19" width="14" style="302" customWidth="1"/>
    <col min="20" max="21" width="11.09765625" style="302" customWidth="1"/>
    <col min="22" max="22" width="15.09765625" style="302" hidden="1" customWidth="1"/>
    <col min="23" max="23" width="13.8984375" style="302" customWidth="1"/>
    <col min="24" max="24" width="8.09765625" style="271" customWidth="1"/>
    <col min="25" max="25" width="7.3984375" style="271" customWidth="1"/>
    <col min="26" max="26" width="14" style="302" bestFit="1" customWidth="1"/>
    <col min="27" max="27" width="0.3984375" style="271" customWidth="1"/>
    <col min="28" max="28" width="11.59765625" style="271" customWidth="1"/>
    <col min="29" max="29" width="10.5" style="271" customWidth="1"/>
    <col min="30" max="30" width="12.3984375" style="271" customWidth="1"/>
    <col min="31" max="31" width="0.3984375" style="271" customWidth="1"/>
    <col min="32" max="32" width="10.3984375" style="304" customWidth="1"/>
    <col min="33" max="33" width="8.3984375" style="304" bestFit="1" customWidth="1"/>
    <col min="34" max="34" width="13.3984375" style="304" bestFit="1" customWidth="1"/>
    <col min="35" max="35" width="0.3984375" style="271" customWidth="1"/>
    <col min="36" max="36" width="13.09765625" style="271" bestFit="1" customWidth="1"/>
    <col min="37" max="37" width="11.3984375" style="271" bestFit="1" customWidth="1"/>
    <col min="38" max="38" width="8.5" style="271" bestFit="1" customWidth="1"/>
    <col min="39" max="39" width="0.3984375" style="271" customWidth="1"/>
    <col min="40" max="40" width="8.5" style="271" bestFit="1" customWidth="1"/>
    <col min="41" max="41" width="12.59765625" style="271" bestFit="1" customWidth="1"/>
    <col min="42" max="42" width="8.3984375" style="271" bestFit="1" customWidth="1"/>
    <col min="43" max="43" width="10.69921875" style="271" bestFit="1" customWidth="1"/>
    <col min="44" max="16384" width="7" style="271"/>
  </cols>
  <sheetData>
    <row r="1" spans="3:53" s="260" customFormat="1">
      <c r="BA1" s="261"/>
    </row>
    <row r="2" spans="3:53" s="260" customFormat="1">
      <c r="C2" s="254" t="s">
        <v>342</v>
      </c>
      <c r="D2" s="255" t="s">
        <v>345</v>
      </c>
      <c r="BA2" s="261"/>
    </row>
    <row r="3" spans="3:53" s="260" customFormat="1">
      <c r="C3" s="254" t="s">
        <v>347</v>
      </c>
      <c r="D3" s="255" t="s">
        <v>350</v>
      </c>
      <c r="X3" s="262" t="s">
        <v>86</v>
      </c>
      <c r="BA3" s="261"/>
    </row>
    <row r="4" spans="3:53" s="260" customFormat="1">
      <c r="C4" s="256" t="s">
        <v>343</v>
      </c>
      <c r="D4" s="257">
        <v>42735</v>
      </c>
      <c r="P4" s="260">
        <v>365</v>
      </c>
      <c r="R4" s="263">
        <v>240</v>
      </c>
      <c r="S4" s="264">
        <v>1</v>
      </c>
      <c r="BA4" s="261"/>
    </row>
    <row r="5" spans="3:53" s="260" customFormat="1">
      <c r="C5" s="254" t="s">
        <v>30</v>
      </c>
      <c r="D5" s="255" t="s">
        <v>349</v>
      </c>
      <c r="P5" s="260">
        <v>104</v>
      </c>
      <c r="R5" s="260">
        <f>+R4*S5</f>
        <v>144</v>
      </c>
      <c r="S5" s="264">
        <v>0.6</v>
      </c>
      <c r="BA5" s="261"/>
    </row>
    <row r="6" spans="3:53" s="260" customFormat="1">
      <c r="C6" s="254" t="s">
        <v>31</v>
      </c>
      <c r="D6" s="257">
        <v>42779</v>
      </c>
      <c r="F6" s="259"/>
      <c r="G6" s="259"/>
      <c r="H6" s="259"/>
      <c r="I6" s="259"/>
      <c r="J6" s="259"/>
      <c r="K6" s="259"/>
      <c r="L6" s="259"/>
      <c r="M6" s="265"/>
      <c r="P6" s="260">
        <v>11</v>
      </c>
      <c r="R6" s="260">
        <v>7</v>
      </c>
      <c r="AW6" s="261"/>
    </row>
    <row r="7" spans="3:53" s="260" customFormat="1">
      <c r="C7" s="254" t="s">
        <v>274</v>
      </c>
      <c r="D7" s="255" t="s">
        <v>348</v>
      </c>
      <c r="F7" s="259"/>
      <c r="G7" s="259"/>
      <c r="H7" s="259"/>
      <c r="I7" s="259"/>
      <c r="J7" s="259"/>
      <c r="K7" s="259"/>
      <c r="L7" s="259"/>
      <c r="M7" s="265"/>
      <c r="P7" s="260">
        <v>8</v>
      </c>
      <c r="R7" s="260" t="s">
        <v>341</v>
      </c>
      <c r="X7" s="266"/>
      <c r="AY7" s="261"/>
    </row>
    <row r="8" spans="3:53" s="267" customFormat="1">
      <c r="D8" s="258"/>
      <c r="E8" s="260"/>
      <c r="F8" s="259"/>
      <c r="G8" s="259"/>
      <c r="H8" s="259"/>
      <c r="I8" s="259"/>
      <c r="J8" s="259"/>
      <c r="K8" s="259"/>
      <c r="L8" s="259"/>
      <c r="M8" s="265"/>
      <c r="N8" s="260"/>
      <c r="Q8" s="263"/>
      <c r="R8" s="263"/>
      <c r="S8" s="263"/>
      <c r="T8" s="263"/>
      <c r="U8" s="263"/>
      <c r="V8" s="263"/>
      <c r="Y8" s="263"/>
      <c r="AE8" s="268"/>
      <c r="AF8" s="268"/>
      <c r="AG8" s="268"/>
      <c r="AY8" s="261"/>
    </row>
    <row r="9" spans="3:53" s="267" customFormat="1">
      <c r="E9" s="260"/>
      <c r="M9" s="263"/>
      <c r="R9" s="263"/>
      <c r="S9" s="263"/>
      <c r="T9" s="263"/>
      <c r="U9" s="263"/>
      <c r="V9" s="263"/>
      <c r="W9" s="263"/>
      <c r="X9" s="263"/>
      <c r="AA9" s="263"/>
      <c r="AG9" s="268"/>
      <c r="AH9" s="268"/>
      <c r="AI9" s="268"/>
      <c r="BA9" s="261"/>
    </row>
    <row r="10" spans="3:53" s="267" customFormat="1" ht="13.8" thickBot="1">
      <c r="M10" s="263"/>
      <c r="R10" s="263"/>
      <c r="S10" s="263"/>
      <c r="T10" s="263"/>
      <c r="U10" s="263"/>
      <c r="V10" s="263"/>
      <c r="W10" s="263"/>
      <c r="X10" s="263"/>
      <c r="AA10" s="263"/>
      <c r="AG10" s="268"/>
      <c r="AH10" s="268"/>
      <c r="AI10" s="268"/>
      <c r="AV10" s="261"/>
    </row>
    <row r="11" spans="3:53" ht="52.8">
      <c r="C11" s="269" t="s">
        <v>276</v>
      </c>
      <c r="D11" s="269" t="s">
        <v>107</v>
      </c>
      <c r="E11" s="269" t="s">
        <v>108</v>
      </c>
      <c r="F11" s="269" t="s">
        <v>282</v>
      </c>
      <c r="G11" s="269" t="s">
        <v>284</v>
      </c>
      <c r="H11" s="269" t="s">
        <v>283</v>
      </c>
      <c r="I11" s="269" t="s">
        <v>309</v>
      </c>
      <c r="J11" s="269" t="s">
        <v>308</v>
      </c>
      <c r="K11" s="269" t="s">
        <v>285</v>
      </c>
      <c r="L11" s="269" t="s">
        <v>287</v>
      </c>
      <c r="M11" s="270" t="s">
        <v>35</v>
      </c>
      <c r="O11" s="272" t="s">
        <v>109</v>
      </c>
      <c r="P11" s="273" t="s">
        <v>286</v>
      </c>
      <c r="Q11" s="273" t="s">
        <v>288</v>
      </c>
      <c r="R11" s="274" t="s">
        <v>69</v>
      </c>
      <c r="S11" s="274" t="s">
        <v>296</v>
      </c>
      <c r="T11" s="274" t="s">
        <v>292</v>
      </c>
      <c r="U11" s="274" t="s">
        <v>111</v>
      </c>
      <c r="V11" s="275" t="s">
        <v>112</v>
      </c>
      <c r="W11" s="276" t="s">
        <v>80</v>
      </c>
      <c r="X11" s="274" t="s">
        <v>113</v>
      </c>
      <c r="Y11" s="274" t="s">
        <v>83</v>
      </c>
      <c r="Z11" s="274" t="s">
        <v>85</v>
      </c>
      <c r="AB11" s="274" t="s">
        <v>114</v>
      </c>
      <c r="AC11" s="274" t="s">
        <v>113</v>
      </c>
      <c r="AD11" s="274" t="s">
        <v>115</v>
      </c>
      <c r="AF11" s="277" t="s">
        <v>293</v>
      </c>
      <c r="AG11" s="278" t="s">
        <v>294</v>
      </c>
      <c r="AH11" s="279" t="s">
        <v>295</v>
      </c>
      <c r="AJ11" s="277" t="s">
        <v>297</v>
      </c>
      <c r="AK11" s="278" t="s">
        <v>298</v>
      </c>
      <c r="AL11" s="279" t="s">
        <v>299</v>
      </c>
    </row>
    <row r="12" spans="3:53" s="294" customFormat="1" ht="13.8">
      <c r="C12" s="280">
        <v>1</v>
      </c>
      <c r="D12" s="281" t="s">
        <v>322</v>
      </c>
      <c r="E12" s="282" t="s">
        <v>323</v>
      </c>
      <c r="F12" s="283">
        <v>12600</v>
      </c>
      <c r="G12" s="284">
        <v>0</v>
      </c>
      <c r="H12" s="284"/>
      <c r="I12" s="284">
        <f>+J12-H12-G12</f>
        <v>0</v>
      </c>
      <c r="J12" s="284"/>
      <c r="K12" s="284"/>
      <c r="L12" s="284"/>
      <c r="M12" s="285"/>
      <c r="N12" s="286"/>
      <c r="O12" s="287">
        <v>42033</v>
      </c>
      <c r="P12" s="287">
        <v>42173</v>
      </c>
      <c r="Q12" s="287">
        <v>42539</v>
      </c>
      <c r="R12" s="288">
        <v>38800</v>
      </c>
      <c r="S12" s="289">
        <v>22382.2</v>
      </c>
      <c r="T12" s="290">
        <f>(180*30)+(6*8*30)+12498.75</f>
        <v>19338.75</v>
      </c>
      <c r="U12" s="288">
        <f>+W12</f>
        <v>21838.5</v>
      </c>
      <c r="V12" s="288">
        <v>650567</v>
      </c>
      <c r="W12" s="288">
        <v>21838.5</v>
      </c>
      <c r="X12" s="291">
        <f>+U12/R12</f>
        <v>0.56284793814432987</v>
      </c>
      <c r="Y12" s="291">
        <f>+T12/U12</f>
        <v>0.88553472079126316</v>
      </c>
      <c r="Z12" s="288">
        <f>+IF(Y12&gt;100%,R12,Y12*R12)</f>
        <v>34358.74716670101</v>
      </c>
      <c r="AA12" s="286"/>
      <c r="AB12" s="292">
        <f>+Z12-S12</f>
        <v>11976.54716670101</v>
      </c>
      <c r="AC12" s="292">
        <f>+AB12-M12</f>
        <v>11976.54716670101</v>
      </c>
      <c r="AD12" s="292">
        <f>+M12</f>
        <v>0</v>
      </c>
      <c r="AE12" s="286"/>
      <c r="AF12" s="293">
        <v>0</v>
      </c>
      <c r="AG12" s="293">
        <v>0</v>
      </c>
      <c r="AH12" s="293">
        <v>0</v>
      </c>
      <c r="AI12" s="286"/>
      <c r="AJ12" s="293">
        <f>+IF(AB12-AF12&lt;0,0,AB12-AF12)</f>
        <v>11976.54716670101</v>
      </c>
      <c r="AK12" s="293">
        <f>+AJ12-AL12</f>
        <v>11976.54716670101</v>
      </c>
      <c r="AL12" s="293">
        <f>+IF(AD12-AH12&lt;0,0,AD12-AH12)</f>
        <v>0</v>
      </c>
      <c r="AM12" s="286"/>
    </row>
    <row r="13" spans="3:53" s="294" customFormat="1" ht="13.8">
      <c r="C13" s="280">
        <v>2</v>
      </c>
      <c r="D13" s="281" t="s">
        <v>324</v>
      </c>
      <c r="E13" s="280" t="s">
        <v>325</v>
      </c>
      <c r="F13" s="283">
        <v>36230.300000000003</v>
      </c>
      <c r="G13" s="284">
        <f>36406.94+16108.8</f>
        <v>52515.740000000005</v>
      </c>
      <c r="H13" s="284"/>
      <c r="I13" s="284">
        <f>+J13-H13-G13</f>
        <v>-52515.740000000005</v>
      </c>
      <c r="J13" s="284"/>
      <c r="K13" s="284"/>
      <c r="L13" s="284"/>
      <c r="M13" s="285"/>
      <c r="N13" s="286"/>
      <c r="O13" s="287">
        <v>41761</v>
      </c>
      <c r="P13" s="287">
        <v>41791</v>
      </c>
      <c r="Q13" s="287">
        <v>42035</v>
      </c>
      <c r="R13" s="288">
        <f>36200.3+44704</f>
        <v>80904.3</v>
      </c>
      <c r="S13" s="290">
        <v>0</v>
      </c>
      <c r="T13" s="290">
        <f>+U13</f>
        <v>59993.3</v>
      </c>
      <c r="U13" s="288">
        <f>+W13</f>
        <v>59993.3</v>
      </c>
      <c r="V13" s="288">
        <v>707002</v>
      </c>
      <c r="W13" s="288">
        <f>+(22660*0.75)+(4532*0.75*2)+36200.3</f>
        <v>59993.3</v>
      </c>
      <c r="X13" s="291">
        <f>+T13/R13</f>
        <v>0.74153413353801967</v>
      </c>
      <c r="Y13" s="291">
        <v>1</v>
      </c>
      <c r="Z13" s="288">
        <f>+IF(Y13&gt;100%,R13,Y13*R13)</f>
        <v>80904.3</v>
      </c>
      <c r="AA13" s="286"/>
      <c r="AB13" s="292">
        <f>+Z13-S13-G13</f>
        <v>28388.559999999998</v>
      </c>
      <c r="AC13" s="292">
        <f>+AB13-M13</f>
        <v>28388.559999999998</v>
      </c>
      <c r="AD13" s="292">
        <f>+M13</f>
        <v>0</v>
      </c>
      <c r="AE13" s="286"/>
      <c r="AF13" s="293">
        <v>0</v>
      </c>
      <c r="AG13" s="293">
        <v>0</v>
      </c>
      <c r="AH13" s="293">
        <v>0</v>
      </c>
      <c r="AI13" s="286"/>
      <c r="AJ13" s="293">
        <f>+IF(AB13-AF13&lt;0,0,AB13-AF13)</f>
        <v>28388.559999999998</v>
      </c>
      <c r="AK13" s="293">
        <f>+AJ13-AL13</f>
        <v>28388.559999999998</v>
      </c>
      <c r="AL13" s="293">
        <f>+IF(AD13-AH13&lt;0,0,AD13-AH13)</f>
        <v>0</v>
      </c>
      <c r="AM13" s="286"/>
    </row>
    <row r="14" spans="3:53" s="294" customFormat="1" ht="12" customHeight="1">
      <c r="C14" s="280">
        <v>3</v>
      </c>
      <c r="D14" s="281" t="s">
        <v>326</v>
      </c>
      <c r="E14" s="280" t="s">
        <v>327</v>
      </c>
      <c r="F14" s="295">
        <v>5200</v>
      </c>
      <c r="G14" s="284">
        <v>0</v>
      </c>
      <c r="H14" s="284"/>
      <c r="I14" s="284">
        <f>+J14-H14-G14</f>
        <v>0</v>
      </c>
      <c r="J14" s="284"/>
      <c r="K14" s="284"/>
      <c r="L14" s="284"/>
      <c r="M14" s="285"/>
      <c r="N14" s="286"/>
      <c r="O14" s="287">
        <v>42219</v>
      </c>
      <c r="P14" s="287">
        <v>42317</v>
      </c>
      <c r="Q14" s="287">
        <v>42347</v>
      </c>
      <c r="R14" s="288">
        <v>13800</v>
      </c>
      <c r="S14" s="290">
        <v>6600</v>
      </c>
      <c r="T14" s="290">
        <f>+U14</f>
        <v>10145.25</v>
      </c>
      <c r="U14" s="288">
        <f>+W14</f>
        <v>10145.25</v>
      </c>
      <c r="V14" s="288">
        <v>233619</v>
      </c>
      <c r="W14" s="288">
        <f>4121.25+824+5200</f>
        <v>10145.25</v>
      </c>
      <c r="X14" s="291">
        <f>+T14/R14</f>
        <v>0.73516304347826089</v>
      </c>
      <c r="Y14" s="291">
        <v>1</v>
      </c>
      <c r="Z14" s="288">
        <f>+IF(Y14&gt;100%,R14,Y14*R14)</f>
        <v>13800</v>
      </c>
      <c r="AA14" s="286"/>
      <c r="AB14" s="292">
        <f>+Z14-S14</f>
        <v>7200</v>
      </c>
      <c r="AC14" s="292">
        <f>+AB14-M14</f>
        <v>7200</v>
      </c>
      <c r="AD14" s="292">
        <f>+M14</f>
        <v>0</v>
      </c>
      <c r="AE14" s="286"/>
      <c r="AF14" s="293">
        <v>0</v>
      </c>
      <c r="AG14" s="293">
        <v>0</v>
      </c>
      <c r="AH14" s="293">
        <v>0</v>
      </c>
      <c r="AI14" s="286"/>
      <c r="AJ14" s="293">
        <f>+IF(AB14-AF14&lt;0,0,AB14-AF14)</f>
        <v>7200</v>
      </c>
      <c r="AK14" s="293">
        <f>+AJ14-AL14</f>
        <v>7200</v>
      </c>
      <c r="AL14" s="293">
        <f>+IF(AD14-AH14&lt;0,0,AD14-AH14)</f>
        <v>0</v>
      </c>
      <c r="AM14" s="286"/>
    </row>
    <row r="15" spans="3:53" s="294" customFormat="1" ht="13.8">
      <c r="C15" s="280">
        <v>4</v>
      </c>
      <c r="D15" s="281" t="s">
        <v>328</v>
      </c>
      <c r="E15" s="280" t="s">
        <v>329</v>
      </c>
      <c r="F15" s="283">
        <v>1800</v>
      </c>
      <c r="G15" s="284">
        <v>0</v>
      </c>
      <c r="H15" s="284"/>
      <c r="I15" s="284">
        <f>+J15-H15-G15</f>
        <v>0</v>
      </c>
      <c r="J15" s="284"/>
      <c r="K15" s="284"/>
      <c r="L15" s="284"/>
      <c r="M15" s="284"/>
      <c r="N15" s="286"/>
      <c r="O15" s="287" t="s">
        <v>330</v>
      </c>
      <c r="P15" s="287">
        <v>42352</v>
      </c>
      <c r="Q15" s="287">
        <v>42357</v>
      </c>
      <c r="R15" s="288">
        <v>3600</v>
      </c>
      <c r="S15" s="290">
        <v>0</v>
      </c>
      <c r="T15" s="290">
        <v>1200</v>
      </c>
      <c r="U15" s="288">
        <v>1545</v>
      </c>
      <c r="V15" s="288">
        <v>66775</v>
      </c>
      <c r="W15" s="288">
        <f t="shared" ref="W15" si="0">+M15+T15</f>
        <v>1200</v>
      </c>
      <c r="X15" s="291">
        <f>+T15/R15</f>
        <v>0.33333333333333331</v>
      </c>
      <c r="Y15" s="291">
        <v>0.5</v>
      </c>
      <c r="Z15" s="288">
        <f>+IF(Y15&gt;100%,R15,Y15*R15)</f>
        <v>1800</v>
      </c>
      <c r="AA15" s="286"/>
      <c r="AB15" s="292">
        <f>+Z15-S15</f>
        <v>1800</v>
      </c>
      <c r="AC15" s="292">
        <f>+AB15-M15</f>
        <v>1800</v>
      </c>
      <c r="AD15" s="292">
        <f>+M15</f>
        <v>0</v>
      </c>
      <c r="AE15" s="286"/>
      <c r="AF15" s="293">
        <v>0</v>
      </c>
      <c r="AG15" s="293">
        <v>0</v>
      </c>
      <c r="AH15" s="293">
        <v>0</v>
      </c>
      <c r="AI15" s="286"/>
      <c r="AJ15" s="293">
        <f>+IF(AB15-AF15&lt;0,0,AB15-AF15)</f>
        <v>1800</v>
      </c>
      <c r="AK15" s="293">
        <f t="shared" ref="AK15:AK20" si="1">+AJ15-AL15</f>
        <v>1800</v>
      </c>
      <c r="AL15" s="293">
        <f>+IF(AD15-AH15&lt;0,0,AD15-AH15)</f>
        <v>0</v>
      </c>
      <c r="AM15" s="286"/>
    </row>
    <row r="16" spans="3:53">
      <c r="C16" s="280">
        <v>5</v>
      </c>
      <c r="D16" s="296" t="s">
        <v>331</v>
      </c>
      <c r="E16" s="296" t="s">
        <v>329</v>
      </c>
      <c r="F16" s="297">
        <v>1800</v>
      </c>
      <c r="G16" s="296"/>
      <c r="H16" s="296"/>
      <c r="I16" s="296"/>
      <c r="J16" s="296"/>
      <c r="K16" s="296"/>
      <c r="L16" s="296"/>
      <c r="M16" s="298"/>
      <c r="O16" s="296" t="s">
        <v>330</v>
      </c>
      <c r="P16" s="287">
        <v>42347</v>
      </c>
      <c r="Q16" s="299">
        <v>42352</v>
      </c>
      <c r="R16" s="298">
        <v>3600</v>
      </c>
      <c r="S16" s="298"/>
      <c r="T16" s="290">
        <v>1200</v>
      </c>
      <c r="U16" s="288"/>
      <c r="V16" s="298"/>
      <c r="W16" s="298"/>
      <c r="X16" s="296"/>
      <c r="Y16" s="291">
        <v>0.5</v>
      </c>
      <c r="Z16" s="288">
        <f t="shared" ref="Z16:Z20" si="2">+IF(Y16&gt;100%,R16,Y16*R16)</f>
        <v>1800</v>
      </c>
      <c r="AB16" s="292">
        <f t="shared" ref="AB16:AB20" si="3">+Z16-S16</f>
        <v>1800</v>
      </c>
      <c r="AC16" s="292">
        <f t="shared" ref="AC16:AC20" si="4">+AB16-M16</f>
        <v>1800</v>
      </c>
      <c r="AD16" s="292">
        <f t="shared" ref="AD16:AD20" si="5">+M16</f>
        <v>0</v>
      </c>
      <c r="AE16" s="286"/>
      <c r="AF16" s="293">
        <v>0</v>
      </c>
      <c r="AG16" s="293">
        <v>0</v>
      </c>
      <c r="AH16" s="293">
        <v>0</v>
      </c>
      <c r="AI16" s="286"/>
      <c r="AJ16" s="293">
        <f t="shared" ref="AJ16:AJ20" si="6">+IF(AB16-AF16&lt;0,0,AB16-AF16)</f>
        <v>1800</v>
      </c>
      <c r="AK16" s="293">
        <f t="shared" si="1"/>
        <v>1800</v>
      </c>
      <c r="AL16" s="293">
        <f t="shared" ref="AL16:AL20" si="7">+IF(AD16-AH16&lt;0,0,AD16-AH16)</f>
        <v>0</v>
      </c>
    </row>
    <row r="17" spans="3:38">
      <c r="C17" s="280">
        <v>6</v>
      </c>
      <c r="D17" s="296" t="s">
        <v>332</v>
      </c>
      <c r="E17" s="296" t="s">
        <v>333</v>
      </c>
      <c r="F17" s="297">
        <v>393956.25</v>
      </c>
      <c r="G17" s="296"/>
      <c r="H17" s="296"/>
      <c r="I17" s="296"/>
      <c r="J17" s="296"/>
      <c r="K17" s="296"/>
      <c r="L17" s="296"/>
      <c r="M17" s="298"/>
      <c r="O17" s="296" t="s">
        <v>330</v>
      </c>
      <c r="P17" s="287">
        <v>42366</v>
      </c>
      <c r="Q17" s="299">
        <v>42402</v>
      </c>
      <c r="R17" s="298">
        <f>342956.25+51000</f>
        <v>393956.25</v>
      </c>
      <c r="S17" s="298">
        <v>0</v>
      </c>
      <c r="T17" s="298">
        <v>101482.88</v>
      </c>
      <c r="U17" s="288">
        <f>202000+12000</f>
        <v>214000</v>
      </c>
      <c r="V17" s="298"/>
      <c r="W17" s="298">
        <f>+U17</f>
        <v>214000</v>
      </c>
      <c r="X17" s="291">
        <f>+T17/R17</f>
        <v>0.25759936541176848</v>
      </c>
      <c r="Y17" s="300">
        <v>0.43530000000000002</v>
      </c>
      <c r="Z17" s="288">
        <f>+IF(Y17&gt;100%,R17,Y17*R17)</f>
        <v>171489.15562500001</v>
      </c>
      <c r="AB17" s="292">
        <f t="shared" si="3"/>
        <v>171489.15562500001</v>
      </c>
      <c r="AC17" s="292">
        <f t="shared" si="4"/>
        <v>171489.15562500001</v>
      </c>
      <c r="AD17" s="292">
        <f t="shared" si="5"/>
        <v>0</v>
      </c>
      <c r="AE17" s="286"/>
      <c r="AF17" s="293">
        <v>0</v>
      </c>
      <c r="AG17" s="293">
        <v>0</v>
      </c>
      <c r="AH17" s="293">
        <v>0</v>
      </c>
      <c r="AI17" s="286"/>
      <c r="AJ17" s="293">
        <f t="shared" si="6"/>
        <v>171489.15562500001</v>
      </c>
      <c r="AK17" s="293">
        <f t="shared" si="1"/>
        <v>171489.15562500001</v>
      </c>
      <c r="AL17" s="293">
        <f t="shared" si="7"/>
        <v>0</v>
      </c>
    </row>
    <row r="18" spans="3:38">
      <c r="C18" s="296">
        <v>7</v>
      </c>
      <c r="D18" s="296" t="s">
        <v>334</v>
      </c>
      <c r="E18" s="296" t="s">
        <v>335</v>
      </c>
      <c r="F18" s="297">
        <v>40000</v>
      </c>
      <c r="G18" s="296"/>
      <c r="H18" s="296"/>
      <c r="I18" s="296"/>
      <c r="J18" s="296"/>
      <c r="K18" s="296"/>
      <c r="L18" s="296"/>
      <c r="M18" s="298"/>
      <c r="O18" s="287">
        <v>42219</v>
      </c>
      <c r="P18" s="287">
        <v>42208</v>
      </c>
      <c r="Q18" s="299">
        <v>42213</v>
      </c>
      <c r="R18" s="298">
        <v>40000</v>
      </c>
      <c r="S18" s="298">
        <v>30000</v>
      </c>
      <c r="T18" s="298">
        <f>69*280</f>
        <v>19320</v>
      </c>
      <c r="U18" s="298">
        <f>+W18</f>
        <v>22400</v>
      </c>
      <c r="V18" s="298"/>
      <c r="W18" s="298">
        <f>280*80</f>
        <v>22400</v>
      </c>
      <c r="X18" s="301">
        <f>+W18/R18</f>
        <v>0.56000000000000005</v>
      </c>
      <c r="Y18" s="300">
        <v>0.86</v>
      </c>
      <c r="Z18" s="288">
        <f t="shared" si="2"/>
        <v>34400</v>
      </c>
      <c r="AB18" s="292">
        <f t="shared" si="3"/>
        <v>4400</v>
      </c>
      <c r="AC18" s="292">
        <f t="shared" si="4"/>
        <v>4400</v>
      </c>
      <c r="AD18" s="292">
        <f t="shared" si="5"/>
        <v>0</v>
      </c>
      <c r="AE18" s="286"/>
      <c r="AF18" s="293">
        <v>0</v>
      </c>
      <c r="AG18" s="293">
        <v>0</v>
      </c>
      <c r="AH18" s="293">
        <v>0</v>
      </c>
      <c r="AI18" s="286"/>
      <c r="AJ18" s="293">
        <f t="shared" si="6"/>
        <v>4400</v>
      </c>
      <c r="AK18" s="293">
        <f t="shared" si="1"/>
        <v>4400</v>
      </c>
      <c r="AL18" s="293">
        <f t="shared" si="7"/>
        <v>0</v>
      </c>
    </row>
    <row r="19" spans="3:38">
      <c r="C19" s="296">
        <v>8</v>
      </c>
      <c r="D19" s="296" t="s">
        <v>336</v>
      </c>
      <c r="E19" s="296" t="s">
        <v>337</v>
      </c>
      <c r="F19" s="297">
        <v>10000</v>
      </c>
      <c r="G19" s="296"/>
      <c r="H19" s="296"/>
      <c r="I19" s="296"/>
      <c r="J19" s="296"/>
      <c r="K19" s="296"/>
      <c r="L19" s="296"/>
      <c r="M19" s="298"/>
      <c r="O19" s="287" t="s">
        <v>338</v>
      </c>
      <c r="P19" s="287">
        <v>42346</v>
      </c>
      <c r="Q19" s="296"/>
      <c r="R19" s="298">
        <v>10000</v>
      </c>
      <c r="S19" s="298">
        <v>0</v>
      </c>
      <c r="T19" s="298">
        <f>+U19</f>
        <v>5040</v>
      </c>
      <c r="U19" s="298">
        <f>+W19</f>
        <v>5040</v>
      </c>
      <c r="V19" s="298"/>
      <c r="W19" s="298">
        <f>18*280</f>
        <v>5040</v>
      </c>
      <c r="X19" s="301">
        <f t="shared" ref="X19:X20" si="8">+W19/R19</f>
        <v>0.504</v>
      </c>
      <c r="Y19" s="300">
        <f>+T19/W19</f>
        <v>1</v>
      </c>
      <c r="Z19" s="288">
        <f t="shared" si="2"/>
        <v>10000</v>
      </c>
      <c r="AB19" s="292">
        <f t="shared" si="3"/>
        <v>10000</v>
      </c>
      <c r="AC19" s="292">
        <f t="shared" si="4"/>
        <v>10000</v>
      </c>
      <c r="AD19" s="292">
        <f t="shared" si="5"/>
        <v>0</v>
      </c>
      <c r="AE19" s="286"/>
      <c r="AF19" s="293">
        <v>0</v>
      </c>
      <c r="AG19" s="293">
        <v>0</v>
      </c>
      <c r="AH19" s="293">
        <v>0</v>
      </c>
      <c r="AI19" s="286"/>
      <c r="AJ19" s="293">
        <f t="shared" si="6"/>
        <v>10000</v>
      </c>
      <c r="AK19" s="293">
        <f t="shared" si="1"/>
        <v>10000</v>
      </c>
      <c r="AL19" s="293">
        <f t="shared" si="7"/>
        <v>0</v>
      </c>
    </row>
    <row r="20" spans="3:38">
      <c r="C20" s="296">
        <v>9</v>
      </c>
      <c r="D20" s="296" t="s">
        <v>339</v>
      </c>
      <c r="E20" s="296" t="s">
        <v>340</v>
      </c>
      <c r="F20" s="297">
        <v>28000</v>
      </c>
      <c r="G20" s="296"/>
      <c r="H20" s="296"/>
      <c r="I20" s="296"/>
      <c r="J20" s="296"/>
      <c r="K20" s="296"/>
      <c r="L20" s="296"/>
      <c r="M20" s="298"/>
      <c r="O20" s="287">
        <v>41905</v>
      </c>
      <c r="P20" s="287">
        <v>41913</v>
      </c>
      <c r="Q20" s="296"/>
      <c r="R20" s="298">
        <v>28000</v>
      </c>
      <c r="S20" s="298">
        <v>21000</v>
      </c>
      <c r="T20" s="298">
        <f>48*280</f>
        <v>13440</v>
      </c>
      <c r="U20" s="298">
        <f>+W20</f>
        <v>14280</v>
      </c>
      <c r="V20" s="298"/>
      <c r="W20" s="298">
        <f>51*280</f>
        <v>14280</v>
      </c>
      <c r="X20" s="301">
        <f t="shared" si="8"/>
        <v>0.51</v>
      </c>
      <c r="Y20" s="300">
        <f>+T20/W20</f>
        <v>0.94117647058823528</v>
      </c>
      <c r="Z20" s="288">
        <f t="shared" si="2"/>
        <v>26352.941176470587</v>
      </c>
      <c r="AB20" s="292">
        <f t="shared" si="3"/>
        <v>5352.9411764705874</v>
      </c>
      <c r="AC20" s="292">
        <f t="shared" si="4"/>
        <v>5352.9411764705874</v>
      </c>
      <c r="AD20" s="292">
        <f t="shared" si="5"/>
        <v>0</v>
      </c>
      <c r="AE20" s="286"/>
      <c r="AF20" s="293">
        <v>0</v>
      </c>
      <c r="AG20" s="293">
        <v>0</v>
      </c>
      <c r="AH20" s="293">
        <v>0</v>
      </c>
      <c r="AI20" s="286"/>
      <c r="AJ20" s="293">
        <f t="shared" si="6"/>
        <v>5352.9411764705874</v>
      </c>
      <c r="AK20" s="293">
        <f t="shared" si="1"/>
        <v>5352.9411764705874</v>
      </c>
      <c r="AL20" s="293">
        <f t="shared" si="7"/>
        <v>0</v>
      </c>
    </row>
    <row r="22" spans="3:38">
      <c r="Y22" s="303">
        <f>AVERAGE(Y12:Y21)</f>
        <v>0.79133457681994424</v>
      </c>
    </row>
    <row r="24" spans="3:38">
      <c r="T24" s="305"/>
    </row>
    <row r="25" spans="3:38">
      <c r="T25" s="30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0"/>
  <sheetViews>
    <sheetView showGridLines="0" zoomScale="80" zoomScaleNormal="80" workbookViewId="0">
      <selection activeCell="C4" sqref="C4"/>
    </sheetView>
  </sheetViews>
  <sheetFormatPr baseColWidth="10" defaultColWidth="0" defaultRowHeight="13.2" zeroHeight="1" outlineLevelCol="1"/>
  <cols>
    <col min="1" max="2" width="2.59765625" style="271" customWidth="1"/>
    <col min="3" max="3" width="15.69921875" style="271" customWidth="1"/>
    <col min="4" max="4" width="43.69921875" style="271" bestFit="1" customWidth="1"/>
    <col min="5" max="5" width="45.09765625" style="271" customWidth="1"/>
    <col min="6" max="6" width="10.3984375" style="271" customWidth="1" outlineLevel="1"/>
    <col min="7" max="7" width="13.59765625" style="271" customWidth="1" outlineLevel="1"/>
    <col min="8" max="10" width="11.5" style="271" customWidth="1" outlineLevel="1"/>
    <col min="11" max="11" width="12.5" style="271" customWidth="1" outlineLevel="1"/>
    <col min="12" max="12" width="19.69921875" style="271" customWidth="1" outlineLevel="1"/>
    <col min="13" max="13" width="14.19921875" style="302" customWidth="1" outlineLevel="1"/>
    <col min="14" max="14" width="2.8984375" style="271" customWidth="1"/>
    <col min="15" max="15" width="13.69921875" style="271" bestFit="1" customWidth="1"/>
    <col min="16" max="16" width="9" style="271" customWidth="1"/>
    <col min="17" max="17" width="9.5" style="271" bestFit="1" customWidth="1"/>
    <col min="18" max="18" width="12.3984375" style="302" bestFit="1" customWidth="1"/>
    <col min="19" max="19" width="14" style="302" customWidth="1"/>
    <col min="20" max="21" width="11.09765625" style="302" customWidth="1"/>
    <col min="22" max="22" width="15.09765625" style="302" hidden="1" customWidth="1"/>
    <col min="23" max="23" width="13.8984375" style="302" customWidth="1"/>
    <col min="24" max="24" width="8.09765625" style="271" customWidth="1"/>
    <col min="25" max="25" width="7.3984375" style="271" customWidth="1"/>
    <col min="26" max="26" width="14" style="302" bestFit="1" customWidth="1"/>
    <col min="27" max="27" width="1.5" style="371" customWidth="1"/>
    <col min="28" max="28" width="11.59765625" style="271" customWidth="1"/>
    <col min="29" max="29" width="10.5" style="271" customWidth="1"/>
    <col min="30" max="30" width="12.3984375" style="271" customWidth="1"/>
    <col min="31" max="31" width="1.5" style="271" customWidth="1"/>
    <col min="32" max="32" width="10.3984375" style="304" customWidth="1"/>
    <col min="33" max="33" width="8.3984375" style="304" bestFit="1" customWidth="1"/>
    <col min="34" max="34" width="13.3984375" style="304" bestFit="1" customWidth="1"/>
    <col min="35" max="35" width="1.5" style="271" customWidth="1"/>
    <col min="36" max="36" width="13.09765625" style="271" bestFit="1" customWidth="1"/>
    <col min="37" max="37" width="11.3984375" style="271" bestFit="1" customWidth="1"/>
    <col min="38" max="38" width="10.59765625" style="271" bestFit="1" customWidth="1"/>
    <col min="39" max="39" width="0.3984375" style="271" customWidth="1"/>
    <col min="40" max="40" width="8.5" style="271" bestFit="1" customWidth="1"/>
    <col min="41" max="41" width="12.59765625" style="271" bestFit="1" customWidth="1"/>
    <col min="42" max="42" width="8.3984375" style="271" bestFit="1" customWidth="1"/>
    <col min="43" max="43" width="10.69921875" style="271" hidden="1" customWidth="1"/>
    <col min="44" max="55" width="0" style="271" hidden="1" customWidth="1"/>
    <col min="56" max="16384" width="7" style="271" hidden="1"/>
  </cols>
  <sheetData>
    <row r="1" spans="3:55" s="260" customFormat="1">
      <c r="AA1" s="368"/>
    </row>
    <row r="2" spans="3:55" s="260" customFormat="1">
      <c r="C2" s="254" t="s">
        <v>342</v>
      </c>
      <c r="D2" s="255" t="s">
        <v>483</v>
      </c>
      <c r="X2" s="267"/>
      <c r="AA2" s="368"/>
    </row>
    <row r="3" spans="3:55" s="260" customFormat="1">
      <c r="C3" s="254" t="s">
        <v>485</v>
      </c>
      <c r="D3" s="255" t="s">
        <v>484</v>
      </c>
      <c r="P3" s="263"/>
      <c r="Q3" s="263"/>
      <c r="R3" s="263"/>
      <c r="S3" s="263"/>
      <c r="X3" s="267"/>
      <c r="AA3" s="368"/>
    </row>
    <row r="4" spans="3:55" s="260" customFormat="1">
      <c r="C4" s="256" t="s">
        <v>343</v>
      </c>
      <c r="D4" s="257">
        <v>43830</v>
      </c>
      <c r="P4" s="263"/>
      <c r="Q4" s="263"/>
      <c r="R4" s="263"/>
      <c r="S4" s="263"/>
      <c r="X4" s="267"/>
      <c r="AA4" s="368"/>
    </row>
    <row r="5" spans="3:55" s="267" customFormat="1">
      <c r="D5" s="258"/>
      <c r="E5" s="260"/>
      <c r="F5" s="259"/>
      <c r="G5" s="259"/>
      <c r="H5" s="259"/>
      <c r="I5" s="259"/>
      <c r="J5" s="259"/>
      <c r="K5" s="259"/>
      <c r="L5" s="259"/>
      <c r="M5" s="265"/>
      <c r="N5" s="260"/>
      <c r="P5" s="263"/>
      <c r="Q5" s="263"/>
      <c r="R5" s="263"/>
      <c r="S5" s="263"/>
      <c r="T5" s="263"/>
      <c r="U5" s="263"/>
      <c r="V5" s="263"/>
      <c r="Y5" s="263"/>
      <c r="AA5" s="369"/>
      <c r="AE5" s="268"/>
      <c r="AF5" s="268"/>
      <c r="AG5" s="268"/>
      <c r="AT5" s="260"/>
      <c r="AU5" s="260"/>
      <c r="AV5" s="260"/>
      <c r="AW5" s="260"/>
      <c r="AX5" s="260"/>
      <c r="AY5" s="260"/>
      <c r="AZ5" s="260"/>
      <c r="BA5" s="260"/>
      <c r="BB5" s="260"/>
      <c r="BC5" s="260"/>
    </row>
    <row r="6" spans="3:55" s="267" customFormat="1">
      <c r="E6" s="260"/>
      <c r="M6" s="263"/>
      <c r="R6" s="263"/>
      <c r="S6" s="263"/>
      <c r="T6" s="263"/>
      <c r="U6" s="263"/>
      <c r="V6" s="263"/>
      <c r="W6" s="263"/>
      <c r="X6" s="263"/>
      <c r="AA6" s="370"/>
      <c r="AG6" s="268"/>
      <c r="AH6" s="268"/>
      <c r="AI6" s="268"/>
      <c r="AT6" s="260"/>
      <c r="AU6" s="260"/>
      <c r="AV6" s="260"/>
      <c r="AW6" s="260"/>
      <c r="AX6" s="260"/>
      <c r="AY6" s="260"/>
      <c r="AZ6" s="260"/>
      <c r="BA6" s="260"/>
      <c r="BB6" s="260"/>
      <c r="BC6" s="260"/>
    </row>
    <row r="7" spans="3:55" s="267" customFormat="1">
      <c r="M7" s="263"/>
      <c r="R7" s="263"/>
      <c r="S7" s="263"/>
      <c r="T7" s="263"/>
      <c r="U7" s="263"/>
      <c r="V7" s="263"/>
      <c r="W7" s="263"/>
      <c r="X7" s="263"/>
      <c r="AA7" s="370"/>
      <c r="AG7" s="268"/>
      <c r="AH7" s="268"/>
      <c r="AI7" s="268"/>
      <c r="AT7" s="260"/>
      <c r="AU7" s="260"/>
      <c r="AV7" s="260"/>
      <c r="AW7" s="260"/>
      <c r="AX7" s="260"/>
      <c r="AY7" s="260"/>
      <c r="AZ7" s="260"/>
      <c r="BA7" s="260"/>
      <c r="BB7" s="260"/>
      <c r="BC7" s="260"/>
    </row>
    <row r="8" spans="3:55" ht="39.6">
      <c r="C8" s="373" t="s">
        <v>276</v>
      </c>
      <c r="D8" s="373" t="s">
        <v>277</v>
      </c>
      <c r="E8" s="373" t="s">
        <v>482</v>
      </c>
      <c r="F8" s="373" t="s">
        <v>282</v>
      </c>
      <c r="G8" s="373" t="s">
        <v>284</v>
      </c>
      <c r="H8" s="373" t="s">
        <v>283</v>
      </c>
      <c r="I8" s="373" t="s">
        <v>309</v>
      </c>
      <c r="J8" s="373" t="s">
        <v>308</v>
      </c>
      <c r="K8" s="373" t="s">
        <v>285</v>
      </c>
      <c r="L8" s="373" t="s">
        <v>287</v>
      </c>
      <c r="M8" s="373" t="s">
        <v>35</v>
      </c>
      <c r="N8" s="267"/>
      <c r="O8" s="373" t="s">
        <v>109</v>
      </c>
      <c r="P8" s="373" t="s">
        <v>286</v>
      </c>
      <c r="Q8" s="373" t="s">
        <v>288</v>
      </c>
      <c r="R8" s="373" t="s">
        <v>69</v>
      </c>
      <c r="S8" s="373" t="s">
        <v>417</v>
      </c>
      <c r="T8" s="373" t="s">
        <v>292</v>
      </c>
      <c r="U8" s="373" t="s">
        <v>111</v>
      </c>
      <c r="V8" s="373" t="s">
        <v>112</v>
      </c>
      <c r="W8" s="373" t="s">
        <v>80</v>
      </c>
      <c r="X8" s="373" t="s">
        <v>113</v>
      </c>
      <c r="Y8" s="373" t="s">
        <v>83</v>
      </c>
      <c r="Z8" s="373" t="s">
        <v>85</v>
      </c>
      <c r="AA8" s="370"/>
      <c r="AB8" s="373" t="s">
        <v>114</v>
      </c>
      <c r="AC8" s="373" t="s">
        <v>113</v>
      </c>
      <c r="AD8" s="373" t="s">
        <v>115</v>
      </c>
      <c r="AE8" s="367"/>
      <c r="AF8" s="373" t="s">
        <v>413</v>
      </c>
      <c r="AG8" s="373" t="s">
        <v>414</v>
      </c>
      <c r="AH8" s="373" t="s">
        <v>415</v>
      </c>
      <c r="AI8" s="367"/>
      <c r="AJ8" s="373" t="s">
        <v>410</v>
      </c>
      <c r="AK8" s="373" t="s">
        <v>411</v>
      </c>
      <c r="AL8" s="373" t="s">
        <v>412</v>
      </c>
      <c r="AT8" s="260"/>
      <c r="AU8" s="260"/>
      <c r="AV8" s="260"/>
      <c r="AW8" s="260"/>
      <c r="AX8" s="260"/>
      <c r="AY8" s="260"/>
      <c r="AZ8" s="260"/>
      <c r="BA8" s="260"/>
      <c r="BB8" s="260"/>
      <c r="BC8" s="260"/>
    </row>
    <row r="9" spans="3:55" s="294" customFormat="1">
      <c r="C9" s="374">
        <v>1</v>
      </c>
      <c r="D9" s="451" t="s">
        <v>454</v>
      </c>
      <c r="E9" s="375"/>
      <c r="F9" s="376">
        <v>25900</v>
      </c>
      <c r="G9" s="377">
        <v>0</v>
      </c>
      <c r="H9" s="377"/>
      <c r="I9" s="377">
        <f>+J9-H9-G9</f>
        <v>0</v>
      </c>
      <c r="J9" s="377"/>
      <c r="K9" s="377"/>
      <c r="L9" s="377"/>
      <c r="M9" s="452">
        <f>W9</f>
        <v>17325</v>
      </c>
      <c r="N9" s="267"/>
      <c r="O9" s="382">
        <v>42727</v>
      </c>
      <c r="P9" s="382">
        <v>42733</v>
      </c>
      <c r="Q9" s="382"/>
      <c r="R9" s="383">
        <v>25900</v>
      </c>
      <c r="S9" s="384">
        <v>0</v>
      </c>
      <c r="T9" s="385">
        <v>17325</v>
      </c>
      <c r="U9" s="383">
        <f>+W9</f>
        <v>17325</v>
      </c>
      <c r="V9" s="383">
        <v>650567</v>
      </c>
      <c r="W9" s="383">
        <f>T9</f>
        <v>17325</v>
      </c>
      <c r="X9" s="386">
        <f>+U9/R9</f>
        <v>0.66891891891891897</v>
      </c>
      <c r="Y9" s="386">
        <f>+T9/U9</f>
        <v>1</v>
      </c>
      <c r="Z9" s="383">
        <f>+IF(Y9&gt;100%,R9,Y9*R9)</f>
        <v>25900</v>
      </c>
      <c r="AA9" s="370"/>
      <c r="AB9" s="389">
        <f>+Z9-S9</f>
        <v>25900</v>
      </c>
      <c r="AC9" s="389">
        <f>+AB9-M9</f>
        <v>8575</v>
      </c>
      <c r="AD9" s="389">
        <f>+M9</f>
        <v>17325</v>
      </c>
      <c r="AE9" s="286"/>
      <c r="AF9" s="390">
        <v>0</v>
      </c>
      <c r="AG9" s="390">
        <v>0</v>
      </c>
      <c r="AH9" s="390">
        <v>0</v>
      </c>
      <c r="AI9" s="286"/>
      <c r="AJ9" s="390">
        <f>+IF(AB9-AF9&lt;0,0,AB9-AF9)</f>
        <v>25900</v>
      </c>
      <c r="AK9" s="390">
        <f>+AJ9-AL9</f>
        <v>8575</v>
      </c>
      <c r="AL9" s="390">
        <f>+IF(AD9-AH9&lt;0,0,AD9-AH9)</f>
        <v>17325</v>
      </c>
      <c r="AM9" s="286"/>
      <c r="AT9" s="260"/>
      <c r="AU9" s="260"/>
      <c r="AV9" s="260"/>
      <c r="AW9" s="260"/>
      <c r="AX9" s="260"/>
      <c r="AY9" s="260"/>
      <c r="AZ9" s="260"/>
      <c r="BA9" s="260"/>
      <c r="BB9" s="260"/>
      <c r="BC9" s="260"/>
    </row>
    <row r="10" spans="3:55" s="294" customFormat="1">
      <c r="C10" s="374">
        <v>2</v>
      </c>
      <c r="D10" s="451" t="s">
        <v>453</v>
      </c>
      <c r="E10" s="374"/>
      <c r="F10" s="376">
        <v>31800</v>
      </c>
      <c r="G10" s="377">
        <v>0</v>
      </c>
      <c r="H10" s="377"/>
      <c r="I10" s="377">
        <f>+J10-H10-G10</f>
        <v>0</v>
      </c>
      <c r="J10" s="377"/>
      <c r="K10" s="377"/>
      <c r="L10" s="377"/>
      <c r="M10" s="452"/>
      <c r="N10" s="267"/>
      <c r="O10" s="382">
        <v>42262</v>
      </c>
      <c r="P10" s="382">
        <v>42309</v>
      </c>
      <c r="Q10" s="382">
        <v>42401</v>
      </c>
      <c r="R10" s="383">
        <v>31800</v>
      </c>
      <c r="S10" s="385">
        <v>0</v>
      </c>
      <c r="T10" s="385">
        <v>0</v>
      </c>
      <c r="U10" s="383">
        <f>+W10</f>
        <v>0</v>
      </c>
      <c r="V10" s="383">
        <v>707002</v>
      </c>
      <c r="W10" s="383">
        <v>0</v>
      </c>
      <c r="X10" s="386">
        <f t="shared" ref="X10:X16" si="0">+T10/R10</f>
        <v>0</v>
      </c>
      <c r="Y10" s="386">
        <v>0.97</v>
      </c>
      <c r="Z10" s="383">
        <f>+IF(Y10&gt;100%,R10,Y10*R10)</f>
        <v>30846</v>
      </c>
      <c r="AA10" s="370"/>
      <c r="AB10" s="389">
        <f>+Z10-S10-G10</f>
        <v>30846</v>
      </c>
      <c r="AC10" s="389">
        <f>+AB10-M10</f>
        <v>30846</v>
      </c>
      <c r="AD10" s="389">
        <f>+M10</f>
        <v>0</v>
      </c>
      <c r="AE10" s="286"/>
      <c r="AF10" s="390">
        <v>0</v>
      </c>
      <c r="AG10" s="390">
        <v>0</v>
      </c>
      <c r="AH10" s="390">
        <v>0</v>
      </c>
      <c r="AI10" s="286"/>
      <c r="AJ10" s="390">
        <f>+IF(AB10-AF10&lt;0,0,AB10-AF10)</f>
        <v>30846</v>
      </c>
      <c r="AK10" s="390">
        <f>+AJ10-AL10</f>
        <v>30846</v>
      </c>
      <c r="AL10" s="390">
        <f>+IF(AD10-AH10&lt;0,0,AD10-AH10)</f>
        <v>0</v>
      </c>
      <c r="AM10" s="286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</row>
    <row r="11" spans="3:55" s="294" customFormat="1" ht="12" customHeight="1">
      <c r="C11" s="374">
        <v>3</v>
      </c>
      <c r="D11" s="451" t="s">
        <v>444</v>
      </c>
      <c r="E11" s="374"/>
      <c r="F11" s="378">
        <v>57850</v>
      </c>
      <c r="G11" s="377">
        <v>0</v>
      </c>
      <c r="H11" s="377"/>
      <c r="I11" s="377">
        <f>+J11-H11-G11</f>
        <v>0</v>
      </c>
      <c r="J11" s="377"/>
      <c r="K11" s="377"/>
      <c r="L11" s="377"/>
      <c r="M11" s="452"/>
      <c r="N11" s="267"/>
      <c r="O11" s="382">
        <v>42488</v>
      </c>
      <c r="P11" s="382">
        <v>42489</v>
      </c>
      <c r="Q11" s="382">
        <v>42764</v>
      </c>
      <c r="R11" s="383">
        <v>57850</v>
      </c>
      <c r="S11" s="385">
        <v>23140</v>
      </c>
      <c r="T11" s="385">
        <f>+U11</f>
        <v>0</v>
      </c>
      <c r="U11" s="383">
        <f>+W11</f>
        <v>0</v>
      </c>
      <c r="V11" s="383">
        <v>233619</v>
      </c>
      <c r="W11" s="383">
        <v>0</v>
      </c>
      <c r="X11" s="386">
        <f t="shared" si="0"/>
        <v>0</v>
      </c>
      <c r="Y11" s="386">
        <v>0.8</v>
      </c>
      <c r="Z11" s="383">
        <f>+IF(Y11&gt;100%,R11,Y11*R11)</f>
        <v>46280</v>
      </c>
      <c r="AA11" s="370"/>
      <c r="AB11" s="389">
        <f>+Z11-S11</f>
        <v>23140</v>
      </c>
      <c r="AC11" s="389">
        <f>+AB11-M11</f>
        <v>23140</v>
      </c>
      <c r="AD11" s="389">
        <f>+M11</f>
        <v>0</v>
      </c>
      <c r="AE11" s="286"/>
      <c r="AF11" s="390">
        <v>0</v>
      </c>
      <c r="AG11" s="390">
        <v>0</v>
      </c>
      <c r="AH11" s="390">
        <v>0</v>
      </c>
      <c r="AI11" s="286"/>
      <c r="AJ11" s="390">
        <f>+IF(AB11-AF11&lt;0,0,AB11-AF11)</f>
        <v>23140</v>
      </c>
      <c r="AK11" s="390">
        <f>+AJ11-AL11</f>
        <v>23140</v>
      </c>
      <c r="AL11" s="390">
        <f>+IF(AD11-AH11&lt;0,0,AD11-AH11)</f>
        <v>0</v>
      </c>
      <c r="AM11" s="286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</row>
    <row r="12" spans="3:55" s="294" customFormat="1">
      <c r="C12" s="374">
        <v>4</v>
      </c>
      <c r="D12" s="451" t="s">
        <v>438</v>
      </c>
      <c r="E12" s="374"/>
      <c r="F12" s="376">
        <v>37500</v>
      </c>
      <c r="G12" s="377">
        <v>0</v>
      </c>
      <c r="H12" s="377"/>
      <c r="I12" s="377">
        <f>+J12-H12-G12</f>
        <v>0</v>
      </c>
      <c r="J12" s="377"/>
      <c r="K12" s="377"/>
      <c r="L12" s="377"/>
      <c r="M12" s="377">
        <f>AD12</f>
        <v>18000</v>
      </c>
      <c r="N12" s="267"/>
      <c r="O12" s="382">
        <v>42565</v>
      </c>
      <c r="P12" s="382">
        <v>42590</v>
      </c>
      <c r="Q12" s="382">
        <v>42743</v>
      </c>
      <c r="R12" s="383">
        <v>37500</v>
      </c>
      <c r="S12" s="385">
        <v>15000</v>
      </c>
      <c r="T12" s="385">
        <v>17325</v>
      </c>
      <c r="U12" s="383">
        <f>+W12</f>
        <v>18000</v>
      </c>
      <c r="V12" s="383">
        <v>66775</v>
      </c>
      <c r="W12" s="383">
        <v>18000</v>
      </c>
      <c r="X12" s="386">
        <f t="shared" si="0"/>
        <v>0.46200000000000002</v>
      </c>
      <c r="Y12" s="386">
        <v>1</v>
      </c>
      <c r="Z12" s="383">
        <f>+IF(Y12&gt;100%,R12,Y12*R12)</f>
        <v>37500</v>
      </c>
      <c r="AA12" s="370"/>
      <c r="AB12" s="389">
        <f>+Z12-S12</f>
        <v>22500</v>
      </c>
      <c r="AC12" s="389">
        <f>+AB12-M12</f>
        <v>4500</v>
      </c>
      <c r="AD12" s="389">
        <v>18000</v>
      </c>
      <c r="AE12" s="286"/>
      <c r="AF12" s="390">
        <v>0</v>
      </c>
      <c r="AG12" s="390">
        <v>0</v>
      </c>
      <c r="AH12" s="390">
        <v>0</v>
      </c>
      <c r="AI12" s="286"/>
      <c r="AJ12" s="390">
        <f>+IF(AB12-AF12&lt;0,0,AB12-AF12)</f>
        <v>22500</v>
      </c>
      <c r="AK12" s="390">
        <f t="shared" ref="AK12" si="1">+AJ12-AL12</f>
        <v>4500</v>
      </c>
      <c r="AL12" s="390">
        <f>+IF(AD12-AH12&lt;0,0,AD12-AH12)</f>
        <v>18000</v>
      </c>
      <c r="AM12" s="286"/>
      <c r="AT12" s="260"/>
      <c r="AU12" s="260"/>
      <c r="AV12" s="260"/>
      <c r="AW12" s="260"/>
      <c r="AX12" s="260"/>
      <c r="AY12" s="260"/>
      <c r="AZ12" s="260"/>
      <c r="BA12" s="260"/>
      <c r="BB12" s="260"/>
      <c r="BC12" s="260"/>
    </row>
    <row r="13" spans="3:55">
      <c r="C13" s="374">
        <v>5</v>
      </c>
      <c r="D13" s="379" t="s">
        <v>436</v>
      </c>
      <c r="E13" s="379"/>
      <c r="F13" s="380">
        <v>19500</v>
      </c>
      <c r="G13" s="377">
        <v>0</v>
      </c>
      <c r="H13" s="377"/>
      <c r="I13" s="377">
        <f t="shared" ref="I13:I16" si="2">+J13-H13-G13</f>
        <v>0</v>
      </c>
      <c r="J13" s="379"/>
      <c r="K13" s="379"/>
      <c r="L13" s="379"/>
      <c r="M13" s="381"/>
      <c r="N13" s="267"/>
      <c r="O13" s="387">
        <v>42611</v>
      </c>
      <c r="P13" s="382">
        <v>42612</v>
      </c>
      <c r="Q13" s="382" t="s">
        <v>409</v>
      </c>
      <c r="R13" s="381">
        <v>19500</v>
      </c>
      <c r="S13" s="381">
        <v>11700</v>
      </c>
      <c r="T13" s="385">
        <v>0</v>
      </c>
      <c r="U13" s="383"/>
      <c r="V13" s="381"/>
      <c r="W13" s="381"/>
      <c r="X13" s="386">
        <f t="shared" si="0"/>
        <v>0</v>
      </c>
      <c r="Y13" s="386">
        <v>0.78</v>
      </c>
      <c r="Z13" s="383">
        <f t="shared" ref="Z13:Z15" si="3">+IF(Y13&gt;100%,R13,Y13*R13)</f>
        <v>15210</v>
      </c>
      <c r="AA13" s="370"/>
      <c r="AB13" s="389">
        <f t="shared" ref="AB13:AB15" si="4">+Z13-S13</f>
        <v>3510</v>
      </c>
      <c r="AC13" s="389">
        <f t="shared" ref="AC13:AC15" si="5">+AB13-M13</f>
        <v>3510</v>
      </c>
      <c r="AD13" s="389">
        <f t="shared" ref="AD13:AD15" si="6">+M13</f>
        <v>0</v>
      </c>
      <c r="AE13" s="286"/>
      <c r="AF13" s="390">
        <v>0</v>
      </c>
      <c r="AG13" s="390">
        <v>0</v>
      </c>
      <c r="AH13" s="390">
        <v>0</v>
      </c>
      <c r="AI13" s="286"/>
      <c r="AJ13" s="390">
        <f t="shared" ref="AJ13:AJ15" si="7">+IF(AB13-AF13&lt;0,0,AB13-AF13)</f>
        <v>3510</v>
      </c>
      <c r="AK13" s="390">
        <f t="shared" ref="AK13:AK15" si="8">+AJ13-AL13</f>
        <v>3510</v>
      </c>
      <c r="AL13" s="390">
        <f t="shared" ref="AL13:AL15" si="9">+IF(AD13-AH13&lt;0,0,AD13-AH13)</f>
        <v>0</v>
      </c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</row>
    <row r="14" spans="3:55">
      <c r="C14" s="374">
        <v>6</v>
      </c>
      <c r="D14" s="379" t="s">
        <v>436</v>
      </c>
      <c r="E14" s="379"/>
      <c r="F14" s="380">
        <v>25850</v>
      </c>
      <c r="G14" s="377">
        <v>0</v>
      </c>
      <c r="H14" s="377"/>
      <c r="I14" s="377">
        <f t="shared" si="2"/>
        <v>0</v>
      </c>
      <c r="J14" s="379"/>
      <c r="K14" s="379"/>
      <c r="L14" s="379"/>
      <c r="M14" s="381"/>
      <c r="N14" s="267"/>
      <c r="O14" s="387">
        <v>42545</v>
      </c>
      <c r="P14" s="382">
        <v>42542</v>
      </c>
      <c r="Q14" s="387">
        <v>42725</v>
      </c>
      <c r="R14" s="381">
        <v>25850</v>
      </c>
      <c r="S14" s="381">
        <v>19387.5</v>
      </c>
      <c r="T14" s="381">
        <v>0</v>
      </c>
      <c r="U14" s="383">
        <v>0</v>
      </c>
      <c r="V14" s="381"/>
      <c r="W14" s="381">
        <v>0</v>
      </c>
      <c r="X14" s="386">
        <f t="shared" si="0"/>
        <v>0</v>
      </c>
      <c r="Y14" s="388">
        <v>1</v>
      </c>
      <c r="Z14" s="383">
        <f>+IF(Y14&gt;100%,R14,Y14*R14)</f>
        <v>25850</v>
      </c>
      <c r="AA14" s="370"/>
      <c r="AB14" s="389">
        <f t="shared" si="4"/>
        <v>6462.5</v>
      </c>
      <c r="AC14" s="389">
        <f t="shared" si="5"/>
        <v>6462.5</v>
      </c>
      <c r="AD14" s="389">
        <f t="shared" si="6"/>
        <v>0</v>
      </c>
      <c r="AE14" s="286"/>
      <c r="AF14" s="390">
        <v>0</v>
      </c>
      <c r="AG14" s="390">
        <v>0</v>
      </c>
      <c r="AH14" s="390">
        <v>0</v>
      </c>
      <c r="AI14" s="286"/>
      <c r="AJ14" s="390">
        <f t="shared" si="7"/>
        <v>6462.5</v>
      </c>
      <c r="AK14" s="390">
        <f t="shared" si="8"/>
        <v>6462.5</v>
      </c>
      <c r="AL14" s="390">
        <f t="shared" si="9"/>
        <v>0</v>
      </c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</row>
    <row r="15" spans="3:55">
      <c r="C15" s="379">
        <v>7</v>
      </c>
      <c r="D15" s="379" t="s">
        <v>433</v>
      </c>
      <c r="E15" s="379"/>
      <c r="F15" s="380">
        <v>7000</v>
      </c>
      <c r="G15" s="377">
        <v>0</v>
      </c>
      <c r="H15" s="377"/>
      <c r="I15" s="377">
        <f t="shared" si="2"/>
        <v>0</v>
      </c>
      <c r="J15" s="379"/>
      <c r="K15" s="379"/>
      <c r="L15" s="379"/>
      <c r="M15" s="381"/>
      <c r="N15" s="267"/>
      <c r="O15" s="382"/>
      <c r="P15" s="382"/>
      <c r="Q15" s="387"/>
      <c r="R15" s="381">
        <v>7000</v>
      </c>
      <c r="S15" s="381">
        <v>0</v>
      </c>
      <c r="T15" s="381">
        <v>0</v>
      </c>
      <c r="U15" s="381">
        <f>+W15</f>
        <v>0</v>
      </c>
      <c r="V15" s="381"/>
      <c r="W15" s="381">
        <v>0</v>
      </c>
      <c r="X15" s="386">
        <f t="shared" si="0"/>
        <v>0</v>
      </c>
      <c r="Y15" s="396">
        <v>1</v>
      </c>
      <c r="Z15" s="383">
        <f t="shared" si="3"/>
        <v>7000</v>
      </c>
      <c r="AA15" s="370"/>
      <c r="AB15" s="389">
        <f t="shared" si="4"/>
        <v>7000</v>
      </c>
      <c r="AC15" s="389">
        <f t="shared" si="5"/>
        <v>7000</v>
      </c>
      <c r="AD15" s="389">
        <f t="shared" si="6"/>
        <v>0</v>
      </c>
      <c r="AE15" s="286"/>
      <c r="AF15" s="390">
        <v>0</v>
      </c>
      <c r="AG15" s="390">
        <v>0</v>
      </c>
      <c r="AH15" s="390">
        <v>0</v>
      </c>
      <c r="AI15" s="286"/>
      <c r="AJ15" s="390">
        <f t="shared" si="7"/>
        <v>7000</v>
      </c>
      <c r="AK15" s="390">
        <f t="shared" si="8"/>
        <v>7000</v>
      </c>
      <c r="AL15" s="390">
        <f t="shared" si="9"/>
        <v>0</v>
      </c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</row>
    <row r="16" spans="3:55">
      <c r="C16" s="379">
        <v>8</v>
      </c>
      <c r="D16" s="379" t="s">
        <v>461</v>
      </c>
      <c r="E16" s="379"/>
      <c r="F16" s="380">
        <v>19800</v>
      </c>
      <c r="G16" s="377">
        <v>0</v>
      </c>
      <c r="H16" s="377"/>
      <c r="I16" s="377">
        <f t="shared" si="2"/>
        <v>0</v>
      </c>
      <c r="J16" s="379"/>
      <c r="K16" s="379"/>
      <c r="L16" s="379"/>
      <c r="M16" s="381"/>
      <c r="N16" s="372"/>
      <c r="O16" s="382"/>
      <c r="P16" s="382"/>
      <c r="Q16" s="379"/>
      <c r="R16" s="381">
        <v>19800</v>
      </c>
      <c r="S16" s="381">
        <v>0</v>
      </c>
      <c r="T16" s="381">
        <f>+U16</f>
        <v>0</v>
      </c>
      <c r="U16" s="381">
        <f>+W16</f>
        <v>0</v>
      </c>
      <c r="V16" s="381"/>
      <c r="W16" s="381">
        <v>0</v>
      </c>
      <c r="X16" s="386">
        <f t="shared" si="0"/>
        <v>0</v>
      </c>
      <c r="Y16" s="396">
        <v>1</v>
      </c>
      <c r="Z16" s="383">
        <f t="shared" ref="Z16" si="10">+IF(Y16&gt;100%,R16,Y16*R16)</f>
        <v>19800</v>
      </c>
      <c r="AA16" s="370"/>
      <c r="AB16" s="389">
        <f t="shared" ref="AB16" si="11">+Z16-S16</f>
        <v>19800</v>
      </c>
      <c r="AC16" s="389">
        <f t="shared" ref="AC16" si="12">+AB16-M16</f>
        <v>19800</v>
      </c>
      <c r="AD16" s="389">
        <f t="shared" ref="AD16" si="13">+M16</f>
        <v>0</v>
      </c>
      <c r="AE16" s="286"/>
      <c r="AF16" s="390">
        <v>0</v>
      </c>
      <c r="AG16" s="390">
        <v>0</v>
      </c>
      <c r="AH16" s="390">
        <v>0</v>
      </c>
      <c r="AI16" s="286"/>
      <c r="AJ16" s="390">
        <f t="shared" ref="AJ16" si="14">+IF(AB16-AF16&lt;0,0,AB16-AF16)</f>
        <v>19800</v>
      </c>
      <c r="AK16" s="390">
        <f t="shared" ref="AK16" si="15">+AJ16-AL16</f>
        <v>19800</v>
      </c>
      <c r="AL16" s="390">
        <f t="shared" ref="AL16" si="16">+IF(AD16-AH16&lt;0,0,AD16-AH16)</f>
        <v>0</v>
      </c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</row>
    <row r="17" spans="3:55">
      <c r="C17" s="379">
        <v>9</v>
      </c>
      <c r="D17" s="379" t="s">
        <v>463</v>
      </c>
      <c r="E17" s="379"/>
      <c r="N17" s="372"/>
      <c r="AA17" s="37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</row>
    <row r="18" spans="3:55" ht="13.8" thickBot="1">
      <c r="C18" s="379">
        <v>10</v>
      </c>
      <c r="D18" s="379" t="s">
        <v>466</v>
      </c>
      <c r="E18" s="379"/>
      <c r="N18" s="372"/>
      <c r="Q18" s="391" t="s">
        <v>416</v>
      </c>
      <c r="R18" s="392">
        <f>SUM(R9:R17)</f>
        <v>225200</v>
      </c>
      <c r="S18" s="392">
        <f t="shared" ref="S18:W18" si="17">SUM(S9:S17)</f>
        <v>69227.5</v>
      </c>
      <c r="T18" s="392">
        <f t="shared" si="17"/>
        <v>34650</v>
      </c>
      <c r="U18" s="392">
        <f t="shared" si="17"/>
        <v>35325</v>
      </c>
      <c r="V18" s="392">
        <f t="shared" si="17"/>
        <v>1657963</v>
      </c>
      <c r="W18" s="392">
        <f t="shared" si="17"/>
        <v>35325</v>
      </c>
      <c r="X18" s="393">
        <f>AVERAGE(X9:X17)</f>
        <v>0.14136486486486488</v>
      </c>
      <c r="Y18" s="393">
        <f>AVERAGE(Y9:Y17)</f>
        <v>0.94374999999999998</v>
      </c>
      <c r="Z18" s="392">
        <f t="shared" ref="Z18" si="18">SUM(Z9:Z17)</f>
        <v>208386</v>
      </c>
      <c r="AA18" s="394"/>
      <c r="AB18" s="392">
        <f t="shared" ref="AB18" si="19">SUM(AB9:AB17)</f>
        <v>139158.5</v>
      </c>
      <c r="AC18" s="392">
        <f t="shared" ref="AC18" si="20">SUM(AC9:AC17)</f>
        <v>103833.5</v>
      </c>
      <c r="AD18" s="392">
        <f t="shared" ref="AD18" si="21">SUM(AD9:AD17)</f>
        <v>35325</v>
      </c>
      <c r="AE18" s="395"/>
      <c r="AF18" s="392">
        <f t="shared" ref="AF18" si="22">SUM(AF9:AF17)</f>
        <v>0</v>
      </c>
      <c r="AG18" s="392">
        <f t="shared" ref="AG18" si="23">SUM(AG9:AG17)</f>
        <v>0</v>
      </c>
      <c r="AH18" s="392">
        <f t="shared" ref="AH18" si="24">SUM(AH9:AH17)</f>
        <v>0</v>
      </c>
      <c r="AI18" s="395"/>
      <c r="AJ18" s="392">
        <f t="shared" ref="AJ18" si="25">SUM(AJ9:AJ17)</f>
        <v>139158.5</v>
      </c>
      <c r="AK18" s="392">
        <f t="shared" ref="AK18" si="26">SUM(AK9:AK17)</f>
        <v>103833.5</v>
      </c>
      <c r="AL18" s="392">
        <f t="shared" ref="AL18" si="27">SUM(AL9:AL17)</f>
        <v>35325</v>
      </c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</row>
    <row r="19" spans="3:55" ht="13.8" thickTop="1">
      <c r="C19" s="379">
        <v>11</v>
      </c>
      <c r="D19" s="379" t="s">
        <v>467</v>
      </c>
      <c r="E19" s="379"/>
      <c r="N19" s="372"/>
    </row>
    <row r="20" spans="3:55">
      <c r="C20" s="379">
        <v>12</v>
      </c>
      <c r="D20" s="379" t="s">
        <v>469</v>
      </c>
      <c r="E20" s="379"/>
      <c r="T20" s="453"/>
    </row>
    <row r="21" spans="3:55">
      <c r="T21" s="150"/>
    </row>
    <row r="22" spans="3:55"/>
    <row r="23" spans="3:55"/>
    <row r="24" spans="3:55"/>
    <row r="25" spans="3:55"/>
    <row r="26" spans="3:55"/>
    <row r="27" spans="3:55"/>
    <row r="28" spans="3:55"/>
    <row r="29" spans="3:55"/>
    <row r="30" spans="3:55"/>
  </sheetData>
  <pageMargins left="0.7" right="0.7" top="0.75" bottom="0.75" header="0.3" footer="0.3"/>
  <pageSetup paperSize="9" scale="30" orientation="portrait" r:id="rId1"/>
  <ignoredErrors>
    <ignoredError sqref="AB10" formula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D17"/>
  <sheetViews>
    <sheetView showGridLines="0" zoomScale="80" zoomScaleNormal="80" workbookViewId="0">
      <selection activeCell="F10" sqref="F10"/>
    </sheetView>
  </sheetViews>
  <sheetFormatPr baseColWidth="10" defaultRowHeight="13.8"/>
  <cols>
    <col min="2" max="2" width="11.8984375" bestFit="1" customWidth="1"/>
    <col min="3" max="3" width="16.19921875" bestFit="1" customWidth="1"/>
    <col min="4" max="4" width="11.8984375" bestFit="1" customWidth="1"/>
    <col min="5" max="5" width="15.3984375" bestFit="1" customWidth="1"/>
    <col min="6" max="6" width="12.69921875" customWidth="1"/>
    <col min="7" max="7" width="13.3984375" customWidth="1"/>
    <col min="8" max="8" width="9.8984375" bestFit="1" customWidth="1"/>
    <col min="9" max="9" width="38.09765625" bestFit="1" customWidth="1"/>
    <col min="11" max="11" width="14.796875" customWidth="1"/>
    <col min="14" max="14" width="13.8984375" customWidth="1"/>
    <col min="17" max="17" width="14.09765625" customWidth="1"/>
    <col min="26" max="26" width="13" customWidth="1"/>
    <col min="27" max="27" width="15" customWidth="1"/>
  </cols>
  <sheetData>
    <row r="2" spans="2:30">
      <c r="K2" s="992" t="s">
        <v>1344</v>
      </c>
      <c r="L2" s="992"/>
      <c r="M2" s="992"/>
      <c r="N2" s="993" t="s">
        <v>1347</v>
      </c>
      <c r="O2" s="993"/>
      <c r="P2" s="993"/>
      <c r="Q2" s="994" t="s">
        <v>1348</v>
      </c>
      <c r="R2" s="994"/>
      <c r="S2" s="994"/>
      <c r="T2" s="990" t="s">
        <v>1349</v>
      </c>
      <c r="U2" s="990"/>
      <c r="V2" s="990"/>
      <c r="W2" s="991" t="s">
        <v>1350</v>
      </c>
      <c r="X2" s="991"/>
      <c r="Y2" s="991"/>
    </row>
    <row r="3" spans="2:30">
      <c r="K3" s="992"/>
      <c r="L3" s="992"/>
      <c r="M3" s="992"/>
      <c r="N3" s="993"/>
      <c r="O3" s="993"/>
      <c r="P3" s="993"/>
      <c r="Q3" s="994"/>
      <c r="R3" s="994"/>
      <c r="S3" s="994"/>
      <c r="T3" s="990"/>
      <c r="U3" s="990"/>
      <c r="V3" s="990"/>
      <c r="W3" s="991"/>
      <c r="X3" s="991"/>
      <c r="Y3" s="991"/>
    </row>
    <row r="4" spans="2:30" ht="13.8" customHeight="1">
      <c r="B4" s="810" t="s">
        <v>423</v>
      </c>
      <c r="C4" s="810" t="s">
        <v>424</v>
      </c>
      <c r="D4" s="811" t="s">
        <v>1343</v>
      </c>
      <c r="E4" s="812" t="s">
        <v>427</v>
      </c>
      <c r="F4" s="810" t="s">
        <v>428</v>
      </c>
      <c r="G4" s="813" t="s">
        <v>429</v>
      </c>
      <c r="H4" s="814">
        <v>2022</v>
      </c>
      <c r="I4" s="815" t="s">
        <v>431</v>
      </c>
      <c r="K4" s="921" t="s">
        <v>1345</v>
      </c>
      <c r="L4" s="921" t="s">
        <v>1346</v>
      </c>
      <c r="M4" s="921" t="s">
        <v>416</v>
      </c>
      <c r="N4" s="891" t="s">
        <v>1345</v>
      </c>
      <c r="O4" s="891" t="s">
        <v>1346</v>
      </c>
      <c r="P4" s="891" t="s">
        <v>416</v>
      </c>
      <c r="Q4" s="920" t="s">
        <v>1345</v>
      </c>
      <c r="R4" s="920" t="s">
        <v>1346</v>
      </c>
      <c r="S4" s="920" t="s">
        <v>416</v>
      </c>
      <c r="T4" s="894" t="s">
        <v>1345</v>
      </c>
      <c r="U4" s="894" t="s">
        <v>1346</v>
      </c>
      <c r="V4" s="894" t="s">
        <v>416</v>
      </c>
      <c r="W4" s="918" t="s">
        <v>1345</v>
      </c>
      <c r="X4" s="918" t="s">
        <v>1346</v>
      </c>
      <c r="Y4" s="918" t="s">
        <v>416</v>
      </c>
      <c r="Z4" s="892" t="s">
        <v>1351</v>
      </c>
      <c r="AA4" s="892" t="s">
        <v>0</v>
      </c>
    </row>
    <row r="5" spans="2:30">
      <c r="B5" s="805">
        <v>1102010101</v>
      </c>
      <c r="C5" s="805" t="s">
        <v>432</v>
      </c>
      <c r="D5" s="922">
        <v>44834</v>
      </c>
      <c r="E5" s="807" t="s">
        <v>467</v>
      </c>
      <c r="F5" s="808" t="s">
        <v>458</v>
      </c>
      <c r="G5" s="913">
        <v>-762844.67</v>
      </c>
      <c r="H5" s="913">
        <f t="shared" ref="H5:H15" si="0">G5</f>
        <v>-762844.67</v>
      </c>
      <c r="I5" s="802" t="s">
        <v>1261</v>
      </c>
      <c r="K5" s="893">
        <v>28</v>
      </c>
      <c r="L5" s="893">
        <v>846.34</v>
      </c>
      <c r="M5" s="893">
        <f>+K5*L5</f>
        <v>23697.52</v>
      </c>
      <c r="N5" s="893">
        <v>58</v>
      </c>
      <c r="O5" s="893">
        <v>1012.16</v>
      </c>
      <c r="P5" s="893">
        <f>+N5*O5</f>
        <v>58705.279999999999</v>
      </c>
      <c r="Q5" s="893">
        <v>69</v>
      </c>
      <c r="R5" s="893">
        <v>1657.16</v>
      </c>
      <c r="S5" s="893">
        <f>+Q5*R5</f>
        <v>114344.04000000001</v>
      </c>
      <c r="T5" s="893">
        <v>21</v>
      </c>
      <c r="U5" s="893">
        <v>1932.43</v>
      </c>
      <c r="V5" s="893">
        <f>+T5*U5</f>
        <v>40581.03</v>
      </c>
      <c r="W5" s="893">
        <v>160</v>
      </c>
      <c r="X5" s="893">
        <v>3284.48</v>
      </c>
      <c r="Y5" s="893">
        <f>+W5*X5</f>
        <v>525516.80000000005</v>
      </c>
      <c r="Z5" s="917">
        <f>+Y5+V5+S5+P5+M5</f>
        <v>762844.67000000016</v>
      </c>
      <c r="AA5" s="895">
        <f>+Z5+H5</f>
        <v>0</v>
      </c>
    </row>
    <row r="6" spans="2:30">
      <c r="B6" s="805">
        <v>1102010101</v>
      </c>
      <c r="C6" s="805" t="s">
        <v>432</v>
      </c>
      <c r="D6" s="922">
        <v>44865</v>
      </c>
      <c r="E6" s="807" t="s">
        <v>467</v>
      </c>
      <c r="F6" s="806" t="s">
        <v>439</v>
      </c>
      <c r="G6" s="913">
        <v>-762844.67</v>
      </c>
      <c r="H6" s="913">
        <f t="shared" si="0"/>
        <v>-762844.67</v>
      </c>
      <c r="I6" s="802" t="s">
        <v>1263</v>
      </c>
      <c r="K6" s="893">
        <v>28</v>
      </c>
      <c r="L6" s="893">
        <v>846.34</v>
      </c>
      <c r="M6" s="893">
        <f>+K6*L6</f>
        <v>23697.52</v>
      </c>
      <c r="N6" s="893">
        <v>58</v>
      </c>
      <c r="O6" s="893">
        <v>1012.16</v>
      </c>
      <c r="P6" s="893">
        <f>+N6*O6</f>
        <v>58705.279999999999</v>
      </c>
      <c r="Q6" s="893">
        <v>69</v>
      </c>
      <c r="R6" s="893">
        <v>1657.16</v>
      </c>
      <c r="S6" s="893">
        <f>+Q6*R6</f>
        <v>114344.04000000001</v>
      </c>
      <c r="T6" s="893">
        <v>21</v>
      </c>
      <c r="U6" s="893">
        <v>1932.43</v>
      </c>
      <c r="V6" s="893">
        <f>+T6*U6</f>
        <v>40581.03</v>
      </c>
      <c r="W6" s="893">
        <v>160</v>
      </c>
      <c r="X6" s="893">
        <v>3284.48</v>
      </c>
      <c r="Y6" s="893">
        <f>+W6*X6</f>
        <v>525516.80000000005</v>
      </c>
      <c r="Z6" s="917">
        <f>+Y6+V6+S6+P6+M6</f>
        <v>762844.67000000016</v>
      </c>
      <c r="AA6" s="895">
        <f>+Z6+H6</f>
        <v>0</v>
      </c>
    </row>
    <row r="7" spans="2:30">
      <c r="B7" s="805">
        <v>1102010101</v>
      </c>
      <c r="C7" s="805" t="s">
        <v>432</v>
      </c>
      <c r="D7" s="922">
        <v>44895</v>
      </c>
      <c r="E7" s="807" t="s">
        <v>467</v>
      </c>
      <c r="F7" s="806" t="s">
        <v>440</v>
      </c>
      <c r="G7" s="913">
        <v>-762844.67</v>
      </c>
      <c r="H7" s="913">
        <f t="shared" si="0"/>
        <v>-762844.67</v>
      </c>
      <c r="I7" s="803" t="s">
        <v>1265</v>
      </c>
      <c r="K7" s="893">
        <v>28</v>
      </c>
      <c r="L7" s="893">
        <v>846.34</v>
      </c>
      <c r="M7" s="893">
        <f>+K7*L7</f>
        <v>23697.52</v>
      </c>
      <c r="N7" s="893">
        <v>58</v>
      </c>
      <c r="O7" s="893">
        <v>1012.16</v>
      </c>
      <c r="P7" s="893">
        <f>+N7*O7</f>
        <v>58705.279999999999</v>
      </c>
      <c r="Q7" s="893">
        <v>69</v>
      </c>
      <c r="R7" s="893">
        <v>1657.16</v>
      </c>
      <c r="S7" s="893">
        <f>+Q7*R7</f>
        <v>114344.04000000001</v>
      </c>
      <c r="T7" s="893">
        <v>21</v>
      </c>
      <c r="U7" s="893">
        <v>1932.43</v>
      </c>
      <c r="V7" s="893">
        <f>+T7*U7</f>
        <v>40581.03</v>
      </c>
      <c r="W7" s="893">
        <v>160</v>
      </c>
      <c r="X7" s="893">
        <v>3284.48</v>
      </c>
      <c r="Y7" s="893">
        <f>+W7*X7</f>
        <v>525516.80000000005</v>
      </c>
      <c r="Z7" s="917">
        <f>+Y7+V7+S7+P7+M7</f>
        <v>762844.67000000016</v>
      </c>
      <c r="AA7" s="895">
        <f>+Z7+H7</f>
        <v>0</v>
      </c>
    </row>
    <row r="8" spans="2:30">
      <c r="B8" s="805">
        <v>1102010101</v>
      </c>
      <c r="C8" s="805" t="s">
        <v>432</v>
      </c>
      <c r="D8" s="922">
        <v>44926</v>
      </c>
      <c r="E8" s="807" t="s">
        <v>467</v>
      </c>
      <c r="F8" s="806" t="s">
        <v>434</v>
      </c>
      <c r="G8" s="913">
        <v>-762844.67</v>
      </c>
      <c r="H8" s="913">
        <f t="shared" si="0"/>
        <v>-762844.67</v>
      </c>
      <c r="I8" s="804" t="s">
        <v>1267</v>
      </c>
      <c r="K8" s="893">
        <v>28</v>
      </c>
      <c r="L8" s="893">
        <v>846.34</v>
      </c>
      <c r="M8" s="893">
        <f>+K8*L8</f>
        <v>23697.52</v>
      </c>
      <c r="N8" s="893">
        <v>58</v>
      </c>
      <c r="O8" s="893">
        <v>1012.16</v>
      </c>
      <c r="P8" s="893">
        <f>+N8*O8</f>
        <v>58705.279999999999</v>
      </c>
      <c r="Q8" s="893">
        <v>69</v>
      </c>
      <c r="R8" s="893">
        <v>1657.16</v>
      </c>
      <c r="S8" s="893">
        <f>+Q8*R8</f>
        <v>114344.04000000001</v>
      </c>
      <c r="T8" s="893">
        <v>21</v>
      </c>
      <c r="U8" s="893">
        <v>1932.43</v>
      </c>
      <c r="V8" s="893">
        <f>+T8*U8</f>
        <v>40581.03</v>
      </c>
      <c r="W8" s="893">
        <v>160</v>
      </c>
      <c r="X8" s="893">
        <v>3284.48</v>
      </c>
      <c r="Y8" s="893">
        <f>+W8*X8</f>
        <v>525516.80000000005</v>
      </c>
      <c r="Z8" s="917">
        <f>+Y8+V8+S8+P8+M8</f>
        <v>762844.67000000016</v>
      </c>
      <c r="AA8" s="895">
        <f>+Z8+H8</f>
        <v>0</v>
      </c>
    </row>
    <row r="9" spans="2:30" ht="13.8" customHeight="1">
      <c r="B9" s="940"/>
      <c r="C9" s="940"/>
      <c r="D9" s="941"/>
      <c r="E9" s="942"/>
      <c r="F9" s="943"/>
      <c r="G9" s="944"/>
      <c r="H9" s="944"/>
      <c r="I9" s="945"/>
      <c r="K9" s="893"/>
      <c r="L9" s="893"/>
      <c r="M9" s="893"/>
      <c r="N9" s="893"/>
      <c r="O9" s="893"/>
      <c r="P9" s="893"/>
      <c r="Q9" s="893"/>
      <c r="R9" s="893"/>
      <c r="S9" s="893"/>
      <c r="T9" s="893"/>
      <c r="U9" s="893"/>
      <c r="V9" s="893"/>
      <c r="W9" s="893"/>
      <c r="X9" s="893"/>
      <c r="Y9" s="893"/>
      <c r="Z9" s="917"/>
      <c r="AA9" s="895"/>
    </row>
    <row r="10" spans="2:30">
      <c r="B10" s="940"/>
      <c r="C10" s="940"/>
      <c r="D10" s="941"/>
      <c r="E10" s="942"/>
      <c r="F10" s="943" t="s">
        <v>1355</v>
      </c>
      <c r="G10" s="946">
        <f>SUM(G5:G9)</f>
        <v>-3051378.68</v>
      </c>
      <c r="H10" s="944"/>
      <c r="I10" s="945"/>
      <c r="K10" s="992" t="s">
        <v>1354</v>
      </c>
      <c r="L10" s="992"/>
      <c r="M10" s="992"/>
      <c r="N10" s="993" t="s">
        <v>1347</v>
      </c>
      <c r="O10" s="993"/>
      <c r="P10" s="993"/>
      <c r="Q10" s="994" t="s">
        <v>1348</v>
      </c>
      <c r="R10" s="994"/>
      <c r="S10" s="994"/>
      <c r="T10" s="990" t="s">
        <v>1349</v>
      </c>
      <c r="U10" s="990"/>
      <c r="V10" s="990"/>
      <c r="W10" s="990" t="s">
        <v>1353</v>
      </c>
      <c r="X10" s="990"/>
      <c r="Y10" s="990"/>
      <c r="Z10" s="991" t="s">
        <v>1350</v>
      </c>
      <c r="AA10" s="991"/>
      <c r="AB10" s="991"/>
    </row>
    <row r="11" spans="2:30">
      <c r="B11" s="940"/>
      <c r="C11" s="940"/>
      <c r="D11" s="941"/>
      <c r="E11" s="942"/>
      <c r="F11" s="943"/>
      <c r="G11" s="944"/>
      <c r="H11" s="944"/>
      <c r="I11" s="945"/>
      <c r="K11" s="992"/>
      <c r="L11" s="992"/>
      <c r="M11" s="992"/>
      <c r="N11" s="993"/>
      <c r="O11" s="993"/>
      <c r="P11" s="993"/>
      <c r="Q11" s="994"/>
      <c r="R11" s="994"/>
      <c r="S11" s="994"/>
      <c r="T11" s="990"/>
      <c r="U11" s="990"/>
      <c r="V11" s="990"/>
      <c r="W11" s="990"/>
      <c r="X11" s="990"/>
      <c r="Y11" s="990"/>
      <c r="Z11" s="991"/>
      <c r="AA11" s="991"/>
      <c r="AB11" s="991"/>
    </row>
    <row r="12" spans="2:30">
      <c r="B12" s="934" t="s">
        <v>423</v>
      </c>
      <c r="C12" s="934" t="s">
        <v>424</v>
      </c>
      <c r="D12" s="935" t="s">
        <v>1343</v>
      </c>
      <c r="E12" s="936" t="s">
        <v>427</v>
      </c>
      <c r="F12" s="934" t="s">
        <v>428</v>
      </c>
      <c r="G12" s="937" t="s">
        <v>429</v>
      </c>
      <c r="H12" s="938">
        <v>2022</v>
      </c>
      <c r="I12" s="939" t="s">
        <v>431</v>
      </c>
      <c r="K12" s="921" t="s">
        <v>1345</v>
      </c>
      <c r="L12" s="921" t="s">
        <v>1346</v>
      </c>
      <c r="M12" s="921" t="s">
        <v>416</v>
      </c>
      <c r="N12" s="891" t="s">
        <v>1345</v>
      </c>
      <c r="O12" s="891" t="s">
        <v>1346</v>
      </c>
      <c r="P12" s="891" t="s">
        <v>416</v>
      </c>
      <c r="Q12" s="920" t="s">
        <v>1345</v>
      </c>
      <c r="R12" s="920" t="s">
        <v>1346</v>
      </c>
      <c r="S12" s="920" t="s">
        <v>416</v>
      </c>
      <c r="T12" s="894" t="s">
        <v>1345</v>
      </c>
      <c r="U12" s="894" t="s">
        <v>1346</v>
      </c>
      <c r="V12" s="894" t="s">
        <v>416</v>
      </c>
      <c r="W12" s="894" t="s">
        <v>1345</v>
      </c>
      <c r="X12" s="894" t="s">
        <v>1346</v>
      </c>
      <c r="Y12" s="894" t="s">
        <v>416</v>
      </c>
      <c r="Z12" s="918" t="s">
        <v>1345</v>
      </c>
      <c r="AA12" s="918" t="s">
        <v>1346</v>
      </c>
      <c r="AB12" s="918" t="s">
        <v>416</v>
      </c>
      <c r="AC12" s="892" t="s">
        <v>1351</v>
      </c>
      <c r="AD12" s="892" t="s">
        <v>0</v>
      </c>
    </row>
    <row r="13" spans="2:30">
      <c r="B13" s="805">
        <v>1102010101</v>
      </c>
      <c r="C13" s="805" t="s">
        <v>432</v>
      </c>
      <c r="D13" s="922">
        <v>44865</v>
      </c>
      <c r="E13" s="807" t="s">
        <v>1352</v>
      </c>
      <c r="F13" s="806" t="s">
        <v>439</v>
      </c>
      <c r="G13" s="913">
        <v>-122913.87</v>
      </c>
      <c r="H13" s="913">
        <f t="shared" si="0"/>
        <v>-122913.87</v>
      </c>
      <c r="I13" s="803" t="s">
        <v>1248</v>
      </c>
      <c r="K13" s="923">
        <v>2</v>
      </c>
      <c r="L13" s="923">
        <v>3664.25</v>
      </c>
      <c r="M13" s="923">
        <f>+K13*L13</f>
        <v>7328.5</v>
      </c>
      <c r="N13" s="923">
        <v>3</v>
      </c>
      <c r="O13" s="923">
        <v>1210.46</v>
      </c>
      <c r="P13" s="893">
        <f>+N13*O13</f>
        <v>3631.38</v>
      </c>
      <c r="Q13" s="923">
        <v>9</v>
      </c>
      <c r="R13" s="923">
        <v>1646.7399999999998</v>
      </c>
      <c r="S13" s="893">
        <f>+Q13*R13</f>
        <v>14820.659999999998</v>
      </c>
      <c r="T13" s="923">
        <v>2</v>
      </c>
      <c r="U13" s="923">
        <v>2008.13</v>
      </c>
      <c r="V13" s="893">
        <f>+T13*U13</f>
        <v>4016.26</v>
      </c>
      <c r="W13" s="893">
        <v>1</v>
      </c>
      <c r="X13" s="893">
        <v>1510.82</v>
      </c>
      <c r="Y13" s="893">
        <f>+W13*X13</f>
        <v>1510.82</v>
      </c>
      <c r="Z13" s="923">
        <v>25</v>
      </c>
      <c r="AA13" s="923">
        <v>3664.25</v>
      </c>
      <c r="AB13" s="923">
        <f>+Z13*AA13</f>
        <v>91606.25</v>
      </c>
      <c r="AC13" s="917">
        <f>+AB13+Y13+V13+S13+P13+M13</f>
        <v>122913.87000000001</v>
      </c>
      <c r="AD13" s="917">
        <f>+H13+AC13</f>
        <v>0</v>
      </c>
    </row>
    <row r="14" spans="2:30">
      <c r="B14" s="805">
        <v>1102010101</v>
      </c>
      <c r="C14" s="805" t="s">
        <v>432</v>
      </c>
      <c r="D14" s="922">
        <v>44895</v>
      </c>
      <c r="E14" s="807" t="s">
        <v>1352</v>
      </c>
      <c r="F14" s="806" t="s">
        <v>440</v>
      </c>
      <c r="G14" s="913">
        <v>-122913.87</v>
      </c>
      <c r="H14" s="913">
        <f t="shared" si="0"/>
        <v>-122913.87</v>
      </c>
      <c r="I14" s="803" t="s">
        <v>1250</v>
      </c>
      <c r="K14" s="923">
        <v>2</v>
      </c>
      <c r="L14" s="923">
        <v>3664.25</v>
      </c>
      <c r="M14" s="923">
        <f t="shared" ref="M14:M15" si="1">+K14*L14</f>
        <v>7328.5</v>
      </c>
      <c r="N14" s="923">
        <v>3</v>
      </c>
      <c r="O14" s="923">
        <v>1210.46</v>
      </c>
      <c r="P14" s="893">
        <f t="shared" ref="P14:P15" si="2">+N14*O14</f>
        <v>3631.38</v>
      </c>
      <c r="Q14" s="923">
        <v>9</v>
      </c>
      <c r="R14" s="923">
        <v>1646.7399999999998</v>
      </c>
      <c r="S14" s="893">
        <f t="shared" ref="S14:S15" si="3">+Q14*R14</f>
        <v>14820.659999999998</v>
      </c>
      <c r="T14" s="923">
        <v>2</v>
      </c>
      <c r="U14" s="923">
        <v>2008.13</v>
      </c>
      <c r="V14" s="893">
        <f t="shared" ref="V14:V15" si="4">+T14*U14</f>
        <v>4016.26</v>
      </c>
      <c r="W14" s="893">
        <v>1</v>
      </c>
      <c r="X14" s="893">
        <v>1510.82</v>
      </c>
      <c r="Y14" s="893">
        <f t="shared" ref="Y14:Y15" si="5">+W14*X14</f>
        <v>1510.82</v>
      </c>
      <c r="Z14" s="923">
        <v>25</v>
      </c>
      <c r="AA14" s="923">
        <v>3664.25</v>
      </c>
      <c r="AB14" s="923">
        <f t="shared" ref="AB14:AB15" si="6">+Z14*AA14</f>
        <v>91606.25</v>
      </c>
      <c r="AC14" s="917">
        <f t="shared" ref="AC14:AC15" si="7">+AB14+Y14+V14+S14+P14+M14</f>
        <v>122913.87000000001</v>
      </c>
      <c r="AD14" s="917">
        <f t="shared" ref="AD14:AD15" si="8">+H14+AC14</f>
        <v>0</v>
      </c>
    </row>
    <row r="15" spans="2:30">
      <c r="B15" s="805">
        <v>1102010101</v>
      </c>
      <c r="C15" s="805" t="s">
        <v>432</v>
      </c>
      <c r="D15" s="919">
        <v>44926</v>
      </c>
      <c r="E15" s="807" t="s">
        <v>1352</v>
      </c>
      <c r="F15" s="806" t="s">
        <v>434</v>
      </c>
      <c r="G15" s="913">
        <v>-122913.87</v>
      </c>
      <c r="H15" s="913">
        <f t="shared" si="0"/>
        <v>-122913.87</v>
      </c>
      <c r="I15" s="923" t="s">
        <v>1252</v>
      </c>
      <c r="K15" s="923">
        <v>2</v>
      </c>
      <c r="L15" s="923">
        <v>3664.25</v>
      </c>
      <c r="M15" s="923">
        <f t="shared" si="1"/>
        <v>7328.5</v>
      </c>
      <c r="N15" s="923">
        <v>3</v>
      </c>
      <c r="O15" s="923">
        <v>1210.46</v>
      </c>
      <c r="P15" s="893">
        <f t="shared" si="2"/>
        <v>3631.38</v>
      </c>
      <c r="Q15" s="923">
        <v>9</v>
      </c>
      <c r="R15" s="923">
        <v>1646.7399999999998</v>
      </c>
      <c r="S15" s="893">
        <f t="shared" si="3"/>
        <v>14820.659999999998</v>
      </c>
      <c r="T15" s="923">
        <v>2</v>
      </c>
      <c r="U15" s="923">
        <v>2008.13</v>
      </c>
      <c r="V15" s="893">
        <f t="shared" si="4"/>
        <v>4016.26</v>
      </c>
      <c r="W15" s="893">
        <v>1</v>
      </c>
      <c r="X15" s="893">
        <v>1510.82</v>
      </c>
      <c r="Y15" s="893">
        <f t="shared" si="5"/>
        <v>1510.82</v>
      </c>
      <c r="Z15" s="923">
        <v>25</v>
      </c>
      <c r="AA15" s="923">
        <v>3664.25</v>
      </c>
      <c r="AB15" s="923">
        <f t="shared" si="6"/>
        <v>91606.25</v>
      </c>
      <c r="AC15" s="917">
        <f t="shared" si="7"/>
        <v>122913.87000000001</v>
      </c>
      <c r="AD15" s="917">
        <f t="shared" si="8"/>
        <v>0</v>
      </c>
    </row>
    <row r="17" spans="6:7">
      <c r="F17" s="943" t="s">
        <v>1355</v>
      </c>
      <c r="G17" s="946">
        <f>SUM(G13:G16)</f>
        <v>-368741.61</v>
      </c>
    </row>
  </sheetData>
  <mergeCells count="11">
    <mergeCell ref="T10:V11"/>
    <mergeCell ref="Z10:AB11"/>
    <mergeCell ref="W10:Y11"/>
    <mergeCell ref="W2:Y3"/>
    <mergeCell ref="K10:M11"/>
    <mergeCell ref="N10:P11"/>
    <mergeCell ref="Q10:S11"/>
    <mergeCell ref="N2:P3"/>
    <mergeCell ref="Q2:S3"/>
    <mergeCell ref="K2:M3"/>
    <mergeCell ref="T2:V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10</vt:i4>
      </vt:variant>
    </vt:vector>
  </HeadingPairs>
  <TitlesOfParts>
    <vt:vector size="32" baseType="lpstr">
      <vt:lpstr>10.8 Sumaria</vt:lpstr>
      <vt:lpstr>Indice</vt:lpstr>
      <vt:lpstr>10.8.1 Conciliación Avance Serv</vt:lpstr>
      <vt:lpstr>Análisis PoC CDE</vt:lpstr>
      <vt:lpstr>F09.2 Análisis CxF</vt:lpstr>
      <vt:lpstr>Hoja6</vt:lpstr>
      <vt:lpstr>10.8.2 Avance de Servicios</vt:lpstr>
      <vt:lpstr>Cálculo </vt:lpstr>
      <vt:lpstr>PPC NO FACT 2024</vt:lpstr>
      <vt:lpstr>PPC FACTURAS 2023</vt:lpstr>
      <vt:lpstr>PPC NO FACT 2023</vt:lpstr>
      <vt:lpstr>PPC FACTURAS 2022</vt:lpstr>
      <vt:lpstr>PPC NO FACTURADO 2022</vt:lpstr>
      <vt:lpstr>PPC-Serv No Fact 2021</vt:lpstr>
      <vt:lpstr>NO FACTURADO</vt:lpstr>
      <vt:lpstr>Hoja1</vt:lpstr>
      <vt:lpstr>PPC - Serv Entre No Fac 2019</vt:lpstr>
      <vt:lpstr>PPC-Ser No Fact 2020</vt:lpstr>
      <vt:lpstr>PPC - Pasivo ID 2019</vt:lpstr>
      <vt:lpstr>PPC-Pasico ID 2020</vt:lpstr>
      <vt:lpstr>PPC -Facturación 2020</vt:lpstr>
      <vt:lpstr>PPC Facturación 2021</vt:lpstr>
      <vt:lpstr>'10.8 Sumaria'!Área_de_impresión</vt:lpstr>
      <vt:lpstr>Indice!Área_de_impresión</vt:lpstr>
      <vt:lpstr>'NO FACTURADO'!Área_de_impresión</vt:lpstr>
      <vt:lpstr>'PPC - Serv Entre No Fac 2019'!Área_de_impresión</vt:lpstr>
      <vt:lpstr>'PPC -Facturación 2020'!Área_de_impresión</vt:lpstr>
      <vt:lpstr>'PPC Facturación 2021'!Área_de_impresión</vt:lpstr>
      <vt:lpstr>'NO FACTURADO'!Títulos_a_imprimir</vt:lpstr>
      <vt:lpstr>'PPC - Serv Entre No Fac 2019'!Títulos_a_imprimir</vt:lpstr>
      <vt:lpstr>'PPC -Facturación 2020'!Títulos_a_imprimir</vt:lpstr>
      <vt:lpstr>'PPC Facturación 2021'!Títulos_a_imprimir</vt:lpstr>
    </vt:vector>
  </TitlesOfParts>
  <Company>Ernst &amp; Young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Jaramillo</dc:creator>
  <cp:lastModifiedBy>Cesar andres corrales moya</cp:lastModifiedBy>
  <dcterms:created xsi:type="dcterms:W3CDTF">2011-12-01T17:16:07Z</dcterms:created>
  <dcterms:modified xsi:type="dcterms:W3CDTF">2025-04-05T06:06:33Z</dcterms:modified>
</cp:coreProperties>
</file>